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lineacomunicacionesco-my.sharepoint.com/personal/lini_hernandez_lineacom_co/Documents/CONSOLIDADO PRODUCCIÓN 2025/NOVIEMBRE/LIQUIDACIONES WOMPI/"/>
    </mc:Choice>
  </mc:AlternateContent>
  <xr:revisionPtr revIDLastSave="730" documentId="8_{1729672C-CB14-43FA-8069-582243FF11FE}" xr6:coauthVersionLast="47" xr6:coauthVersionMax="47" xr10:uidLastSave="{10DF2A9A-4ABD-48A3-AF16-9B6462F5D57A}"/>
  <bookViews>
    <workbookView xWindow="28680" yWindow="-120" windowWidth="29040" windowHeight="15720" xr2:uid="{CAB671CA-8442-43E3-9FAC-C13F827BE203}"/>
  </bookViews>
  <sheets>
    <sheet name="RESUMEN" sheetId="5" r:id="rId1"/>
    <sheet name="TD" sheetId="10" r:id="rId2"/>
    <sheet name="TARIFAS 2025" sheetId="1" r:id="rId3"/>
    <sheet name="CENTROS DE COSTOS" sheetId="3" state="hidden" r:id="rId4"/>
    <sheet name="TIPOLOGIA" sheetId="4" state="hidden" r:id="rId5"/>
    <sheet name="APERTURAS" sheetId="9" r:id="rId6"/>
    <sheet name="INCIDENTES" sheetId="6" r:id="rId7"/>
    <sheet name="OC PAPALERÍA" sheetId="2" r:id="rId8"/>
    <sheet name="OC CIERRES" sheetId="7" r:id="rId9"/>
    <sheet name="OC PUBLICIDAD" sheetId="8" r:id="rId10"/>
    <sheet name="OC TRASLADOS" sheetId="11" r:id="rId11"/>
  </sheets>
  <definedNames>
    <definedName name="_xlnm._FilterDatabase" localSheetId="5" hidden="1">APERTURAS!$A$1:$Z$135</definedName>
    <definedName name="_xlnm._FilterDatabase" localSheetId="3" hidden="1">'CENTROS DE COSTOS'!$A$1:$D$23</definedName>
    <definedName name="_xlnm._FilterDatabase" localSheetId="6" hidden="1">INCIDENTES!$A$1:$AA$657</definedName>
    <definedName name="_xlnm._FilterDatabase" localSheetId="8" hidden="1">'OC CIERRES'!$A$1:$AA$60</definedName>
    <definedName name="_xlnm._FilterDatabase" localSheetId="7" hidden="1">'OC PAPALERÍA'!$A$1:$AA$2294</definedName>
    <definedName name="_xlnm._FilterDatabase" localSheetId="9" hidden="1">'OC PUBLICIDAD'!$A$1:$AA$59</definedName>
    <definedName name="_xlnm._FilterDatabase" localSheetId="10" hidden="1">'OC TRASLADOS'!$A$1:$AA$13</definedName>
    <definedName name="_xlnm._FilterDatabase" localSheetId="4" hidden="1">TIPOLOGIA!$A$1:$G$1124</definedName>
  </definedNames>
  <calcPr calcId="191028"/>
  <pivotCaches>
    <pivotCache cacheId="63" r:id="rId12"/>
    <pivotCache cacheId="64" r:id="rId13"/>
    <pivotCache cacheId="65" r:id="rId14"/>
    <pivotCache cacheId="66" r:id="rId15"/>
    <pivotCache cacheId="67" r:id="rId16"/>
    <pivotCache cacheId="68" r:id="rId17"/>
    <pivotCache cacheId="69" r:id="rId18"/>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V3" i="11" l="1"/>
  <c r="W3" i="11"/>
  <c r="V4" i="11"/>
  <c r="W4" i="11"/>
  <c r="V5" i="11"/>
  <c r="W5" i="11"/>
  <c r="V6" i="11"/>
  <c r="W6" i="11"/>
  <c r="V7" i="11"/>
  <c r="W7" i="11"/>
  <c r="V8" i="11"/>
  <c r="W8" i="11"/>
  <c r="V9" i="11"/>
  <c r="W9" i="11"/>
  <c r="V10" i="11"/>
  <c r="W10" i="11"/>
  <c r="V11" i="11"/>
  <c r="W11" i="11"/>
  <c r="V12" i="11"/>
  <c r="W12" i="11"/>
  <c r="W2" i="11"/>
  <c r="V2" i="11"/>
  <c r="AA60" i="8"/>
  <c r="V3" i="8"/>
  <c r="W3" i="8"/>
  <c r="V4" i="8"/>
  <c r="W4" i="8"/>
  <c r="V5" i="8"/>
  <c r="W5" i="8"/>
  <c r="V6" i="8"/>
  <c r="W6" i="8"/>
  <c r="V7" i="8"/>
  <c r="W7" i="8"/>
  <c r="V8" i="8"/>
  <c r="W8" i="8"/>
  <c r="V9" i="8"/>
  <c r="W9" i="8"/>
  <c r="V10" i="8"/>
  <c r="W10" i="8"/>
  <c r="V11" i="8"/>
  <c r="W11" i="8"/>
  <c r="V12" i="8"/>
  <c r="W12" i="8"/>
  <c r="V13" i="8"/>
  <c r="W13" i="8"/>
  <c r="V14" i="8"/>
  <c r="W14" i="8"/>
  <c r="V15" i="8"/>
  <c r="W15" i="8"/>
  <c r="V16" i="8"/>
  <c r="W16" i="8"/>
  <c r="V17" i="8"/>
  <c r="W17" i="8"/>
  <c r="V18" i="8"/>
  <c r="W18" i="8"/>
  <c r="V19" i="8"/>
  <c r="W19" i="8"/>
  <c r="V20" i="8"/>
  <c r="W20" i="8"/>
  <c r="V21" i="8"/>
  <c r="W21" i="8"/>
  <c r="V22" i="8"/>
  <c r="W22" i="8"/>
  <c r="V23" i="8"/>
  <c r="W23" i="8"/>
  <c r="V24" i="8"/>
  <c r="W24" i="8"/>
  <c r="V25" i="8"/>
  <c r="W25" i="8"/>
  <c r="V26" i="8"/>
  <c r="W26" i="8"/>
  <c r="V27" i="8"/>
  <c r="W27" i="8"/>
  <c r="V28" i="8"/>
  <c r="W28" i="8"/>
  <c r="V29" i="8"/>
  <c r="W29" i="8"/>
  <c r="V30" i="8"/>
  <c r="W30" i="8"/>
  <c r="V31" i="8"/>
  <c r="Z31" i="8" s="1"/>
  <c r="AA31" i="8" s="1"/>
  <c r="W31" i="8"/>
  <c r="V32" i="8"/>
  <c r="Z32" i="8" s="1"/>
  <c r="AA32" i="8" s="1"/>
  <c r="W32" i="8"/>
  <c r="V33" i="8"/>
  <c r="Z33" i="8" s="1"/>
  <c r="AA33" i="8" s="1"/>
  <c r="W33" i="8"/>
  <c r="V34" i="8"/>
  <c r="Z34" i="8" s="1"/>
  <c r="AA34" i="8" s="1"/>
  <c r="W34" i="8"/>
  <c r="V35" i="8"/>
  <c r="Z35" i="8" s="1"/>
  <c r="AA35" i="8" s="1"/>
  <c r="W35" i="8"/>
  <c r="V36" i="8"/>
  <c r="Z36" i="8" s="1"/>
  <c r="AA36" i="8" s="1"/>
  <c r="W36" i="8"/>
  <c r="V37" i="8"/>
  <c r="Z37" i="8" s="1"/>
  <c r="AA37" i="8" s="1"/>
  <c r="W37" i="8"/>
  <c r="V38" i="8"/>
  <c r="Z38" i="8" s="1"/>
  <c r="AA38" i="8" s="1"/>
  <c r="W38" i="8"/>
  <c r="V39" i="8"/>
  <c r="Z39" i="8" s="1"/>
  <c r="AA39" i="8" s="1"/>
  <c r="W39" i="8"/>
  <c r="V40" i="8"/>
  <c r="Z40" i="8" s="1"/>
  <c r="AA40" i="8" s="1"/>
  <c r="W40" i="8"/>
  <c r="V41" i="8"/>
  <c r="Z41" i="8" s="1"/>
  <c r="AA41" i="8" s="1"/>
  <c r="W41" i="8"/>
  <c r="V42" i="8"/>
  <c r="Z42" i="8" s="1"/>
  <c r="AA42" i="8" s="1"/>
  <c r="W42" i="8"/>
  <c r="V43" i="8"/>
  <c r="Z43" i="8" s="1"/>
  <c r="AA43" i="8" s="1"/>
  <c r="W43" i="8"/>
  <c r="V44" i="8"/>
  <c r="Z44" i="8" s="1"/>
  <c r="AA44" i="8" s="1"/>
  <c r="W44" i="8"/>
  <c r="V45" i="8"/>
  <c r="Z45" i="8" s="1"/>
  <c r="AA45" i="8" s="1"/>
  <c r="W45" i="8"/>
  <c r="V46" i="8"/>
  <c r="Z46" i="8" s="1"/>
  <c r="AA46" i="8" s="1"/>
  <c r="W46" i="8"/>
  <c r="V47" i="8"/>
  <c r="Z47" i="8" s="1"/>
  <c r="AA47" i="8" s="1"/>
  <c r="W47" i="8"/>
  <c r="V48" i="8"/>
  <c r="Z48" i="8" s="1"/>
  <c r="AA48" i="8" s="1"/>
  <c r="W48" i="8"/>
  <c r="V49" i="8"/>
  <c r="Z49" i="8" s="1"/>
  <c r="AA49" i="8" s="1"/>
  <c r="W49" i="8"/>
  <c r="V50" i="8"/>
  <c r="Z50" i="8" s="1"/>
  <c r="AA50" i="8" s="1"/>
  <c r="W50" i="8"/>
  <c r="V51" i="8"/>
  <c r="Z51" i="8" s="1"/>
  <c r="AA51" i="8" s="1"/>
  <c r="W51" i="8"/>
  <c r="V52" i="8"/>
  <c r="Z52" i="8" s="1"/>
  <c r="AA52" i="8" s="1"/>
  <c r="W52" i="8"/>
  <c r="V53" i="8"/>
  <c r="Z53" i="8" s="1"/>
  <c r="AA53" i="8" s="1"/>
  <c r="W53" i="8"/>
  <c r="V54" i="8"/>
  <c r="Z54" i="8" s="1"/>
  <c r="AA54" i="8" s="1"/>
  <c r="W54" i="8"/>
  <c r="V55" i="8"/>
  <c r="Z55" i="8" s="1"/>
  <c r="AA55" i="8" s="1"/>
  <c r="W55" i="8"/>
  <c r="V56" i="8"/>
  <c r="Z56" i="8" s="1"/>
  <c r="AA56" i="8" s="1"/>
  <c r="W56" i="8"/>
  <c r="V57" i="8"/>
  <c r="Z57" i="8" s="1"/>
  <c r="AA57" i="8" s="1"/>
  <c r="W57" i="8"/>
  <c r="V58" i="8"/>
  <c r="Z58" i="8" s="1"/>
  <c r="AA58" i="8" s="1"/>
  <c r="W58" i="8"/>
  <c r="V59" i="8"/>
  <c r="Z59" i="8" s="1"/>
  <c r="AA59" i="8" s="1"/>
  <c r="W59" i="8"/>
  <c r="W2" i="8"/>
  <c r="V2" i="8"/>
  <c r="B31" i="8"/>
  <c r="C31" i="8"/>
  <c r="B32" i="8"/>
  <c r="C32" i="8"/>
  <c r="B33" i="8"/>
  <c r="C33" i="8"/>
  <c r="B34" i="8"/>
  <c r="C34" i="8"/>
  <c r="B35" i="8"/>
  <c r="C35" i="8"/>
  <c r="B36" i="8"/>
  <c r="C36" i="8"/>
  <c r="B37" i="8"/>
  <c r="C37" i="8"/>
  <c r="B38" i="8"/>
  <c r="C38" i="8"/>
  <c r="B39" i="8"/>
  <c r="C39" i="8"/>
  <c r="B40" i="8"/>
  <c r="C40" i="8"/>
  <c r="B41" i="8"/>
  <c r="C41" i="8"/>
  <c r="B42" i="8"/>
  <c r="C42" i="8"/>
  <c r="B43" i="8"/>
  <c r="C43" i="8"/>
  <c r="B44" i="8"/>
  <c r="C44" i="8"/>
  <c r="B45" i="8"/>
  <c r="C45" i="8"/>
  <c r="B46" i="8"/>
  <c r="C46" i="8"/>
  <c r="B47" i="8"/>
  <c r="C47" i="8"/>
  <c r="B48" i="8"/>
  <c r="C48" i="8"/>
  <c r="B49" i="8"/>
  <c r="C49" i="8"/>
  <c r="B50" i="8"/>
  <c r="C50" i="8"/>
  <c r="B51" i="8"/>
  <c r="C51" i="8"/>
  <c r="B52" i="8"/>
  <c r="C52" i="8"/>
  <c r="B53" i="8"/>
  <c r="C53" i="8"/>
  <c r="B54" i="8"/>
  <c r="C54" i="8"/>
  <c r="B55" i="8"/>
  <c r="C55" i="8"/>
  <c r="B56" i="8"/>
  <c r="C56" i="8"/>
  <c r="B57" i="8"/>
  <c r="C57" i="8"/>
  <c r="B58" i="8"/>
  <c r="C58" i="8"/>
  <c r="B59" i="8"/>
  <c r="C59" i="8"/>
  <c r="C8" i="5"/>
  <c r="V42" i="7"/>
  <c r="Z42" i="7" s="1"/>
  <c r="AA42" i="7" s="1"/>
  <c r="W42" i="7"/>
  <c r="V43" i="7"/>
  <c r="Z43" i="7" s="1"/>
  <c r="AA43" i="7" s="1"/>
  <c r="W43" i="7"/>
  <c r="V44" i="7"/>
  <c r="Z44" i="7" s="1"/>
  <c r="AA44" i="7" s="1"/>
  <c r="W44" i="7"/>
  <c r="V45" i="7"/>
  <c r="Z45" i="7" s="1"/>
  <c r="AA45" i="7" s="1"/>
  <c r="W45" i="7"/>
  <c r="V46" i="7"/>
  <c r="Z46" i="7" s="1"/>
  <c r="AA46" i="7" s="1"/>
  <c r="W46" i="7"/>
  <c r="V47" i="7"/>
  <c r="Z47" i="7" s="1"/>
  <c r="AA47" i="7" s="1"/>
  <c r="W47" i="7"/>
  <c r="V48" i="7"/>
  <c r="Z48" i="7" s="1"/>
  <c r="AA48" i="7" s="1"/>
  <c r="W48" i="7"/>
  <c r="V49" i="7"/>
  <c r="Z49" i="7" s="1"/>
  <c r="AA49" i="7" s="1"/>
  <c r="W49" i="7"/>
  <c r="V50" i="7"/>
  <c r="Z50" i="7" s="1"/>
  <c r="AA50" i="7" s="1"/>
  <c r="W50" i="7"/>
  <c r="V51" i="7"/>
  <c r="Z51" i="7" s="1"/>
  <c r="AA51" i="7" s="1"/>
  <c r="W51" i="7"/>
  <c r="V52" i="7"/>
  <c r="Z52" i="7" s="1"/>
  <c r="AA52" i="7" s="1"/>
  <c r="W52" i="7"/>
  <c r="V53" i="7"/>
  <c r="Z53" i="7" s="1"/>
  <c r="AA53" i="7" s="1"/>
  <c r="W53" i="7"/>
  <c r="V54" i="7"/>
  <c r="Z54" i="7" s="1"/>
  <c r="AA54" i="7" s="1"/>
  <c r="W54" i="7"/>
  <c r="V55" i="7"/>
  <c r="Z55" i="7" s="1"/>
  <c r="AA55" i="7" s="1"/>
  <c r="W55" i="7"/>
  <c r="V56" i="7"/>
  <c r="Z56" i="7" s="1"/>
  <c r="AA56" i="7" s="1"/>
  <c r="W56" i="7"/>
  <c r="V57" i="7"/>
  <c r="Z57" i="7" s="1"/>
  <c r="AA57" i="7" s="1"/>
  <c r="W57" i="7"/>
  <c r="V58" i="7"/>
  <c r="Z58" i="7" s="1"/>
  <c r="AA58" i="7" s="1"/>
  <c r="W58" i="7"/>
  <c r="V59" i="7"/>
  <c r="Z59" i="7" s="1"/>
  <c r="AA59" i="7" s="1"/>
  <c r="W59" i="7"/>
  <c r="V16" i="7"/>
  <c r="W16" i="7"/>
  <c r="V17" i="7"/>
  <c r="W17" i="7"/>
  <c r="V18" i="7"/>
  <c r="W18" i="7"/>
  <c r="V19" i="7"/>
  <c r="W19" i="7"/>
  <c r="V20" i="7"/>
  <c r="W20" i="7"/>
  <c r="V21" i="7"/>
  <c r="W21" i="7"/>
  <c r="V22" i="7"/>
  <c r="W22" i="7"/>
  <c r="V23" i="7"/>
  <c r="W23" i="7"/>
  <c r="V24" i="7"/>
  <c r="W24" i="7"/>
  <c r="V25" i="7"/>
  <c r="W25" i="7"/>
  <c r="V26" i="7"/>
  <c r="W26" i="7"/>
  <c r="V27" i="7"/>
  <c r="W27" i="7"/>
  <c r="V28" i="7"/>
  <c r="W28" i="7"/>
  <c r="V29" i="7"/>
  <c r="W29" i="7"/>
  <c r="V30" i="7"/>
  <c r="W30" i="7"/>
  <c r="V31" i="7"/>
  <c r="W31" i="7"/>
  <c r="V32" i="7"/>
  <c r="W32" i="7"/>
  <c r="V33" i="7"/>
  <c r="W33" i="7"/>
  <c r="V34" i="7"/>
  <c r="W34" i="7"/>
  <c r="V35" i="7"/>
  <c r="W35" i="7"/>
  <c r="V36" i="7"/>
  <c r="W36" i="7"/>
  <c r="V37" i="7"/>
  <c r="W37" i="7"/>
  <c r="V38" i="7"/>
  <c r="W38" i="7"/>
  <c r="V39" i="7"/>
  <c r="W39" i="7"/>
  <c r="V40" i="7"/>
  <c r="W40" i="7"/>
  <c r="V41" i="7"/>
  <c r="W41" i="7"/>
  <c r="V11" i="7"/>
  <c r="W11" i="7"/>
  <c r="V12" i="7"/>
  <c r="W12" i="7"/>
  <c r="V13" i="7"/>
  <c r="W13" i="7"/>
  <c r="V14" i="7"/>
  <c r="W14" i="7"/>
  <c r="V15" i="7"/>
  <c r="W15" i="7"/>
  <c r="V3" i="7"/>
  <c r="W3" i="7"/>
  <c r="V4" i="7"/>
  <c r="W4" i="7"/>
  <c r="V5" i="7"/>
  <c r="W5" i="7"/>
  <c r="V6" i="7"/>
  <c r="W6" i="7"/>
  <c r="V7" i="7"/>
  <c r="W7" i="7"/>
  <c r="V8" i="7"/>
  <c r="W8" i="7"/>
  <c r="V9" i="7"/>
  <c r="W9" i="7"/>
  <c r="V10" i="7"/>
  <c r="W10" i="7"/>
  <c r="V2" i="7"/>
  <c r="W2" i="7"/>
  <c r="B42" i="7"/>
  <c r="C42" i="7"/>
  <c r="B43" i="7"/>
  <c r="C43" i="7"/>
  <c r="B44" i="7"/>
  <c r="C44" i="7"/>
  <c r="B45" i="7"/>
  <c r="C45" i="7"/>
  <c r="B46" i="7"/>
  <c r="C46" i="7"/>
  <c r="B47" i="7"/>
  <c r="C47" i="7"/>
  <c r="B48" i="7"/>
  <c r="C48" i="7"/>
  <c r="B49" i="7"/>
  <c r="C49" i="7"/>
  <c r="B50" i="7"/>
  <c r="C50" i="7"/>
  <c r="B51" i="7"/>
  <c r="C51" i="7"/>
  <c r="B52" i="7"/>
  <c r="C52" i="7"/>
  <c r="B53" i="7"/>
  <c r="C53" i="7"/>
  <c r="B54" i="7"/>
  <c r="C54" i="7"/>
  <c r="B55" i="7"/>
  <c r="C55" i="7"/>
  <c r="B56" i="7"/>
  <c r="C56" i="7"/>
  <c r="B57" i="7"/>
  <c r="C57" i="7"/>
  <c r="B58" i="7"/>
  <c r="C58" i="7"/>
  <c r="B59" i="7"/>
  <c r="C59" i="7"/>
  <c r="V3" i="2" l="1"/>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C6" i="5"/>
  <c r="Z569" i="6"/>
  <c r="AA569" i="6" s="1"/>
  <c r="Z570" i="6"/>
  <c r="AA570" i="6" s="1"/>
  <c r="Z571" i="6"/>
  <c r="AA571" i="6" s="1"/>
  <c r="Z572" i="6"/>
  <c r="AA572" i="6" s="1"/>
  <c r="Z573" i="6"/>
  <c r="AA573" i="6" s="1"/>
  <c r="Z574" i="6"/>
  <c r="AA574" i="6" s="1"/>
  <c r="Z575" i="6"/>
  <c r="AA575" i="6" s="1"/>
  <c r="Z576" i="6"/>
  <c r="AA576" i="6" s="1"/>
  <c r="Z577" i="6"/>
  <c r="AA577" i="6" s="1"/>
  <c r="Z578" i="6"/>
  <c r="AA578" i="6" s="1"/>
  <c r="Z579" i="6"/>
  <c r="AA579" i="6" s="1"/>
  <c r="Z580" i="6"/>
  <c r="AA580" i="6" s="1"/>
  <c r="Z581" i="6"/>
  <c r="AA581" i="6" s="1"/>
  <c r="Z582" i="6"/>
  <c r="AA582" i="6" s="1"/>
  <c r="Z583" i="6"/>
  <c r="AA583" i="6" s="1"/>
  <c r="Z584" i="6"/>
  <c r="AA584" i="6" s="1"/>
  <c r="Z585" i="6"/>
  <c r="AA585" i="6" s="1"/>
  <c r="Z586" i="6"/>
  <c r="AA586" i="6" s="1"/>
  <c r="Z587" i="6"/>
  <c r="AA587" i="6" s="1"/>
  <c r="Z588" i="6"/>
  <c r="AA588" i="6"/>
  <c r="Z589" i="6"/>
  <c r="AA589" i="6" s="1"/>
  <c r="Z590" i="6"/>
  <c r="AA590" i="6"/>
  <c r="Z591" i="6"/>
  <c r="AA591" i="6" s="1"/>
  <c r="Z592" i="6"/>
  <c r="AA592" i="6" s="1"/>
  <c r="Z593" i="6"/>
  <c r="AA593" i="6" s="1"/>
  <c r="Z594" i="6"/>
  <c r="AA594" i="6" s="1"/>
  <c r="Z595" i="6"/>
  <c r="AA595" i="6" s="1"/>
  <c r="Z596" i="6"/>
  <c r="AA596" i="6" s="1"/>
  <c r="Z597" i="6"/>
  <c r="AA597" i="6" s="1"/>
  <c r="Z598" i="6"/>
  <c r="AA598" i="6" s="1"/>
  <c r="Z599" i="6"/>
  <c r="AA599" i="6" s="1"/>
  <c r="Z600" i="6"/>
  <c r="AA600" i="6" s="1"/>
  <c r="Z601" i="6"/>
  <c r="AA601" i="6" s="1"/>
  <c r="Z602" i="6"/>
  <c r="AA602" i="6" s="1"/>
  <c r="Z603" i="6"/>
  <c r="AA603" i="6" s="1"/>
  <c r="Z604" i="6"/>
  <c r="AA604" i="6" s="1"/>
  <c r="Z605" i="6"/>
  <c r="AA605" i="6" s="1"/>
  <c r="Z606" i="6"/>
  <c r="AA606" i="6" s="1"/>
  <c r="Z607" i="6"/>
  <c r="AA607" i="6" s="1"/>
  <c r="Z608" i="6"/>
  <c r="AA608" i="6" s="1"/>
  <c r="Z609" i="6"/>
  <c r="AA609" i="6" s="1"/>
  <c r="Z610" i="6"/>
  <c r="AA610" i="6" s="1"/>
  <c r="Z611" i="6"/>
  <c r="AA611" i="6" s="1"/>
  <c r="Z612" i="6"/>
  <c r="AA612" i="6" s="1"/>
  <c r="Z613" i="6"/>
  <c r="AA613" i="6" s="1"/>
  <c r="Z614" i="6"/>
  <c r="AA614" i="6" s="1"/>
  <c r="Z615" i="6"/>
  <c r="AA615" i="6" s="1"/>
  <c r="Z616" i="6"/>
  <c r="AA616" i="6" s="1"/>
  <c r="Z617" i="6"/>
  <c r="AA617" i="6" s="1"/>
  <c r="Z618" i="6"/>
  <c r="AA618" i="6" s="1"/>
  <c r="Z619" i="6"/>
  <c r="AA619" i="6" s="1"/>
  <c r="Z620" i="6"/>
  <c r="AA620" i="6" s="1"/>
  <c r="Z621" i="6"/>
  <c r="AA621" i="6" s="1"/>
  <c r="Z622" i="6"/>
  <c r="AA622" i="6" s="1"/>
  <c r="Z623" i="6"/>
  <c r="AA623" i="6" s="1"/>
  <c r="Z624" i="6"/>
  <c r="AA624" i="6" s="1"/>
  <c r="Z625" i="6"/>
  <c r="AA625" i="6" s="1"/>
  <c r="Z626" i="6"/>
  <c r="AA626" i="6" s="1"/>
  <c r="Z627" i="6"/>
  <c r="AA627" i="6" s="1"/>
  <c r="Z628" i="6"/>
  <c r="AA628" i="6" s="1"/>
  <c r="Z629" i="6"/>
  <c r="AA629" i="6" s="1"/>
  <c r="Z630" i="6"/>
  <c r="AA630" i="6" s="1"/>
  <c r="Z631" i="6"/>
  <c r="AA631" i="6" s="1"/>
  <c r="Z632" i="6"/>
  <c r="AA632" i="6" s="1"/>
  <c r="Z633" i="6"/>
  <c r="AA633" i="6" s="1"/>
  <c r="Z634" i="6"/>
  <c r="AA634" i="6" s="1"/>
  <c r="Z635" i="6"/>
  <c r="AA635" i="6" s="1"/>
  <c r="Z636" i="6"/>
  <c r="AA636" i="6" s="1"/>
  <c r="Z637" i="6"/>
  <c r="AA637" i="6" s="1"/>
  <c r="Z638" i="6"/>
  <c r="AA638" i="6" s="1"/>
  <c r="Z639" i="6"/>
  <c r="AA639" i="6" s="1"/>
  <c r="Z640" i="6"/>
  <c r="AA640" i="6" s="1"/>
  <c r="Z641" i="6"/>
  <c r="AA641" i="6" s="1"/>
  <c r="Z642" i="6"/>
  <c r="AA642" i="6" s="1"/>
  <c r="Z643" i="6"/>
  <c r="AA643" i="6" s="1"/>
  <c r="Z644" i="6"/>
  <c r="AA644" i="6" s="1"/>
  <c r="Z645" i="6"/>
  <c r="AA645" i="6" s="1"/>
  <c r="Z646" i="6"/>
  <c r="AA646" i="6" s="1"/>
  <c r="Z647" i="6"/>
  <c r="AA647" i="6" s="1"/>
  <c r="Z648" i="6"/>
  <c r="AA648" i="6" s="1"/>
  <c r="Z649" i="6"/>
  <c r="AA649" i="6" s="1"/>
  <c r="Z650" i="6"/>
  <c r="AA650" i="6" s="1"/>
  <c r="Z651" i="6"/>
  <c r="AA651" i="6" s="1"/>
  <c r="Z652" i="6"/>
  <c r="AA652" i="6" s="1"/>
  <c r="Z653" i="6"/>
  <c r="AA653" i="6" s="1"/>
  <c r="Z654" i="6"/>
  <c r="AA654" i="6" s="1"/>
  <c r="Z655" i="6"/>
  <c r="AA655" i="6" s="1"/>
  <c r="Z656" i="6"/>
  <c r="AA656" i="6" s="1"/>
  <c r="B569" i="6" l="1"/>
  <c r="C569" i="6"/>
  <c r="B570" i="6"/>
  <c r="C570" i="6"/>
  <c r="B571" i="6"/>
  <c r="C571" i="6"/>
  <c r="B572" i="6"/>
  <c r="C572" i="6"/>
  <c r="B573" i="6"/>
  <c r="C573" i="6"/>
  <c r="B574" i="6"/>
  <c r="C574" i="6"/>
  <c r="B575" i="6"/>
  <c r="C575" i="6"/>
  <c r="B576" i="6"/>
  <c r="C576" i="6"/>
  <c r="B577" i="6"/>
  <c r="C577" i="6"/>
  <c r="B578" i="6"/>
  <c r="C578" i="6"/>
  <c r="B579" i="6"/>
  <c r="C579" i="6"/>
  <c r="B580" i="6"/>
  <c r="C580" i="6"/>
  <c r="B581" i="6"/>
  <c r="C581" i="6"/>
  <c r="B582" i="6"/>
  <c r="C582" i="6"/>
  <c r="B583" i="6"/>
  <c r="C583" i="6"/>
  <c r="B584" i="6"/>
  <c r="C584" i="6"/>
  <c r="B585" i="6"/>
  <c r="C585" i="6"/>
  <c r="B586" i="6"/>
  <c r="C586" i="6"/>
  <c r="B587" i="6"/>
  <c r="C587" i="6"/>
  <c r="B588" i="6"/>
  <c r="C588" i="6"/>
  <c r="B589" i="6"/>
  <c r="C589" i="6"/>
  <c r="B590" i="6"/>
  <c r="C590" i="6"/>
  <c r="B591" i="6"/>
  <c r="C591" i="6"/>
  <c r="B592" i="6"/>
  <c r="C592" i="6"/>
  <c r="B593" i="6"/>
  <c r="C593" i="6"/>
  <c r="B594" i="6"/>
  <c r="C594" i="6"/>
  <c r="B595" i="6"/>
  <c r="C595" i="6"/>
  <c r="B596" i="6"/>
  <c r="C596" i="6"/>
  <c r="B597" i="6"/>
  <c r="C597" i="6"/>
  <c r="B598" i="6"/>
  <c r="C598" i="6"/>
  <c r="B599" i="6"/>
  <c r="C599" i="6"/>
  <c r="B600" i="6"/>
  <c r="C600" i="6"/>
  <c r="B601" i="6"/>
  <c r="C601" i="6"/>
  <c r="B602" i="6"/>
  <c r="C602" i="6"/>
  <c r="B603" i="6"/>
  <c r="C603" i="6"/>
  <c r="B604" i="6"/>
  <c r="C604" i="6"/>
  <c r="B605" i="6"/>
  <c r="C605" i="6"/>
  <c r="B606" i="6"/>
  <c r="C606" i="6"/>
  <c r="B607" i="6"/>
  <c r="C607" i="6"/>
  <c r="B608" i="6"/>
  <c r="C608" i="6"/>
  <c r="B609" i="6"/>
  <c r="C609" i="6"/>
  <c r="B610" i="6"/>
  <c r="C610" i="6"/>
  <c r="B611" i="6"/>
  <c r="C611" i="6"/>
  <c r="B612" i="6"/>
  <c r="C612" i="6"/>
  <c r="B613" i="6"/>
  <c r="C613" i="6"/>
  <c r="B614" i="6"/>
  <c r="C614" i="6"/>
  <c r="B615" i="6"/>
  <c r="C615" i="6"/>
  <c r="B616" i="6"/>
  <c r="C616" i="6"/>
  <c r="B617" i="6"/>
  <c r="C617" i="6"/>
  <c r="B618" i="6"/>
  <c r="C618" i="6"/>
  <c r="B619" i="6"/>
  <c r="C619" i="6"/>
  <c r="B620" i="6"/>
  <c r="C620" i="6"/>
  <c r="B621" i="6"/>
  <c r="C621" i="6"/>
  <c r="B622" i="6"/>
  <c r="C622" i="6"/>
  <c r="B623" i="6"/>
  <c r="C623" i="6"/>
  <c r="B624" i="6"/>
  <c r="C624" i="6"/>
  <c r="B625" i="6"/>
  <c r="C625" i="6"/>
  <c r="B626" i="6"/>
  <c r="C626" i="6"/>
  <c r="B627" i="6"/>
  <c r="C627" i="6"/>
  <c r="B628" i="6"/>
  <c r="C628" i="6"/>
  <c r="B629" i="6"/>
  <c r="C629" i="6"/>
  <c r="B630" i="6"/>
  <c r="C630" i="6"/>
  <c r="B631" i="6"/>
  <c r="C631" i="6"/>
  <c r="B632" i="6"/>
  <c r="C632" i="6"/>
  <c r="B633" i="6"/>
  <c r="C633" i="6"/>
  <c r="B634" i="6"/>
  <c r="C634" i="6"/>
  <c r="B635" i="6"/>
  <c r="C635" i="6"/>
  <c r="B636" i="6"/>
  <c r="C636" i="6"/>
  <c r="B637" i="6"/>
  <c r="C637" i="6"/>
  <c r="B638" i="6"/>
  <c r="C638" i="6"/>
  <c r="B639" i="6"/>
  <c r="C639" i="6"/>
  <c r="B640" i="6"/>
  <c r="C640" i="6"/>
  <c r="B641" i="6"/>
  <c r="C641" i="6"/>
  <c r="B642" i="6"/>
  <c r="C642" i="6"/>
  <c r="B643" i="6"/>
  <c r="C643" i="6"/>
  <c r="B644" i="6"/>
  <c r="C644" i="6"/>
  <c r="B645" i="6"/>
  <c r="C645" i="6"/>
  <c r="B646" i="6"/>
  <c r="C646" i="6"/>
  <c r="B647" i="6"/>
  <c r="C647" i="6"/>
  <c r="B648" i="6"/>
  <c r="C648" i="6"/>
  <c r="B649" i="6"/>
  <c r="C649" i="6"/>
  <c r="B650" i="6"/>
  <c r="C650" i="6"/>
  <c r="B651" i="6"/>
  <c r="C651" i="6"/>
  <c r="B652" i="6"/>
  <c r="C652" i="6"/>
  <c r="B653" i="6"/>
  <c r="C653" i="6"/>
  <c r="B654" i="6"/>
  <c r="C654" i="6"/>
  <c r="B655" i="6"/>
  <c r="C655" i="6"/>
  <c r="B656" i="6"/>
  <c r="C656" i="6"/>
  <c r="Z128" i="9"/>
  <c r="Z127" i="9"/>
  <c r="Z126" i="9"/>
  <c r="Z125" i="9"/>
  <c r="Z124" i="9"/>
  <c r="Z123" i="9"/>
  <c r="Z116" i="9"/>
  <c r="Z115" i="9"/>
  <c r="Z114" i="9"/>
  <c r="Z113" i="9"/>
  <c r="Z112" i="9"/>
  <c r="Z111" i="9"/>
  <c r="Z104" i="9"/>
  <c r="Z103" i="9"/>
  <c r="Z102" i="9"/>
  <c r="Z101" i="9"/>
  <c r="Z100" i="9"/>
  <c r="Z99" i="9"/>
  <c r="Z92" i="9"/>
  <c r="Z91" i="9"/>
  <c r="Z90" i="9"/>
  <c r="Z89" i="9"/>
  <c r="Z88" i="9"/>
  <c r="Z87" i="9"/>
  <c r="Z80" i="9"/>
  <c r="Z79" i="9"/>
  <c r="Z78" i="9"/>
  <c r="Z77" i="9"/>
  <c r="Z76" i="9"/>
  <c r="Z75" i="9"/>
  <c r="Z68" i="9"/>
  <c r="Z67" i="9"/>
  <c r="Z66" i="9"/>
  <c r="Z65" i="9"/>
  <c r="Z64" i="9"/>
  <c r="Z63" i="9"/>
  <c r="Z56" i="9"/>
  <c r="Z55" i="9"/>
  <c r="Z54" i="9"/>
  <c r="Z53" i="9"/>
  <c r="Z52" i="9"/>
  <c r="Z51" i="9"/>
  <c r="Z44" i="9"/>
  <c r="Z43" i="9"/>
  <c r="Z42" i="9"/>
  <c r="Z41" i="9"/>
  <c r="Z40" i="9"/>
  <c r="Z39" i="9"/>
  <c r="Z32" i="9"/>
  <c r="Z31" i="9"/>
  <c r="Z30" i="9"/>
  <c r="Z29" i="9"/>
  <c r="Z28" i="9"/>
  <c r="Z27" i="9"/>
  <c r="Z20" i="9"/>
  <c r="Z19" i="9"/>
  <c r="Z17" i="9"/>
  <c r="Z16" i="9"/>
  <c r="Z15" i="9"/>
  <c r="Z7" i="9"/>
  <c r="Z6" i="9"/>
  <c r="Z5" i="9"/>
  <c r="Z4" i="9"/>
  <c r="Z3" i="9"/>
  <c r="Z2" i="9"/>
  <c r="X3" i="9"/>
  <c r="X4" i="9"/>
  <c r="X5" i="9"/>
  <c r="X6" i="9"/>
  <c r="X7" i="9"/>
  <c r="X8" i="9"/>
  <c r="Z8" i="9" s="1"/>
  <c r="X9" i="9"/>
  <c r="Z9" i="9" s="1"/>
  <c r="X10" i="9"/>
  <c r="Z10" i="9" s="1"/>
  <c r="X11" i="9"/>
  <c r="Z11" i="9" s="1"/>
  <c r="X12" i="9"/>
  <c r="Z12" i="9" s="1"/>
  <c r="X13" i="9"/>
  <c r="Z13" i="9" s="1"/>
  <c r="X14" i="9"/>
  <c r="Z14" i="9" s="1"/>
  <c r="X15" i="9"/>
  <c r="X16" i="9"/>
  <c r="X17" i="9"/>
  <c r="X18" i="9"/>
  <c r="Z18" i="9" s="1"/>
  <c r="X19" i="9"/>
  <c r="X20" i="9"/>
  <c r="X21" i="9"/>
  <c r="Z21" i="9" s="1"/>
  <c r="X22" i="9"/>
  <c r="Z22" i="9" s="1"/>
  <c r="X23" i="9"/>
  <c r="Z23" i="9" s="1"/>
  <c r="X24" i="9"/>
  <c r="Z24" i="9" s="1"/>
  <c r="X25" i="9"/>
  <c r="Z25" i="9" s="1"/>
  <c r="X26" i="9"/>
  <c r="Z26" i="9" s="1"/>
  <c r="X27" i="9"/>
  <c r="X28" i="9"/>
  <c r="X29" i="9"/>
  <c r="X30" i="9"/>
  <c r="X31" i="9"/>
  <c r="X32" i="9"/>
  <c r="X33" i="9"/>
  <c r="Z33" i="9" s="1"/>
  <c r="X34" i="9"/>
  <c r="Z34" i="9" s="1"/>
  <c r="X35" i="9"/>
  <c r="Z35" i="9" s="1"/>
  <c r="X36" i="9"/>
  <c r="Z36" i="9" s="1"/>
  <c r="X37" i="9"/>
  <c r="Z37" i="9" s="1"/>
  <c r="X38" i="9"/>
  <c r="Z38" i="9" s="1"/>
  <c r="X39" i="9"/>
  <c r="X40" i="9"/>
  <c r="X41" i="9"/>
  <c r="X42" i="9"/>
  <c r="X43" i="9"/>
  <c r="X44" i="9"/>
  <c r="X45" i="9"/>
  <c r="Z45" i="9" s="1"/>
  <c r="X46" i="9"/>
  <c r="Z46" i="9" s="1"/>
  <c r="X47" i="9"/>
  <c r="Z47" i="9" s="1"/>
  <c r="X48" i="9"/>
  <c r="Z48" i="9" s="1"/>
  <c r="X49" i="9"/>
  <c r="Z49" i="9" s="1"/>
  <c r="X50" i="9"/>
  <c r="Z50" i="9" s="1"/>
  <c r="X51" i="9"/>
  <c r="X52" i="9"/>
  <c r="X53" i="9"/>
  <c r="X54" i="9"/>
  <c r="X55" i="9"/>
  <c r="X56" i="9"/>
  <c r="X57" i="9"/>
  <c r="Z57" i="9" s="1"/>
  <c r="X58" i="9"/>
  <c r="Z58" i="9" s="1"/>
  <c r="X59" i="9"/>
  <c r="Z59" i="9" s="1"/>
  <c r="X60" i="9"/>
  <c r="Z60" i="9" s="1"/>
  <c r="X61" i="9"/>
  <c r="Z61" i="9" s="1"/>
  <c r="X62" i="9"/>
  <c r="Z62" i="9" s="1"/>
  <c r="X63" i="9"/>
  <c r="X64" i="9"/>
  <c r="X65" i="9"/>
  <c r="X66" i="9"/>
  <c r="X67" i="9"/>
  <c r="X68" i="9"/>
  <c r="X69" i="9"/>
  <c r="Z69" i="9" s="1"/>
  <c r="X70" i="9"/>
  <c r="Z70" i="9" s="1"/>
  <c r="X71" i="9"/>
  <c r="Z71" i="9" s="1"/>
  <c r="X72" i="9"/>
  <c r="Z72" i="9" s="1"/>
  <c r="X73" i="9"/>
  <c r="Z73" i="9" s="1"/>
  <c r="X74" i="9"/>
  <c r="Z74" i="9" s="1"/>
  <c r="X75" i="9"/>
  <c r="X76" i="9"/>
  <c r="X77" i="9"/>
  <c r="X78" i="9"/>
  <c r="X79" i="9"/>
  <c r="X80" i="9"/>
  <c r="X81" i="9"/>
  <c r="Z81" i="9" s="1"/>
  <c r="X82" i="9"/>
  <c r="Z82" i="9" s="1"/>
  <c r="X83" i="9"/>
  <c r="Z83" i="9" s="1"/>
  <c r="X84" i="9"/>
  <c r="Z84" i="9" s="1"/>
  <c r="X85" i="9"/>
  <c r="Z85" i="9" s="1"/>
  <c r="X86" i="9"/>
  <c r="Z86" i="9" s="1"/>
  <c r="X87" i="9"/>
  <c r="X88" i="9"/>
  <c r="X89" i="9"/>
  <c r="X90" i="9"/>
  <c r="X91" i="9"/>
  <c r="X92" i="9"/>
  <c r="X93" i="9"/>
  <c r="Z93" i="9" s="1"/>
  <c r="X94" i="9"/>
  <c r="Z94" i="9" s="1"/>
  <c r="X95" i="9"/>
  <c r="Z95" i="9" s="1"/>
  <c r="X96" i="9"/>
  <c r="Z96" i="9" s="1"/>
  <c r="X97" i="9"/>
  <c r="Z97" i="9" s="1"/>
  <c r="X98" i="9"/>
  <c r="Z98" i="9" s="1"/>
  <c r="X99" i="9"/>
  <c r="X100" i="9"/>
  <c r="X101" i="9"/>
  <c r="X102" i="9"/>
  <c r="X103" i="9"/>
  <c r="X104" i="9"/>
  <c r="X105" i="9"/>
  <c r="Z105" i="9" s="1"/>
  <c r="X106" i="9"/>
  <c r="Z106" i="9" s="1"/>
  <c r="X107" i="9"/>
  <c r="Z107" i="9" s="1"/>
  <c r="X108" i="9"/>
  <c r="Z108" i="9" s="1"/>
  <c r="X109" i="9"/>
  <c r="Z109" i="9" s="1"/>
  <c r="X110" i="9"/>
  <c r="Z110" i="9" s="1"/>
  <c r="X111" i="9"/>
  <c r="X112" i="9"/>
  <c r="X113" i="9"/>
  <c r="X114" i="9"/>
  <c r="X115" i="9"/>
  <c r="X116" i="9"/>
  <c r="X117" i="9"/>
  <c r="Z117" i="9" s="1"/>
  <c r="X118" i="9"/>
  <c r="Z118" i="9" s="1"/>
  <c r="X119" i="9"/>
  <c r="Z119" i="9" s="1"/>
  <c r="X120" i="9"/>
  <c r="Z120" i="9" s="1"/>
  <c r="X121" i="9"/>
  <c r="Z121" i="9" s="1"/>
  <c r="X122" i="9"/>
  <c r="Z122" i="9" s="1"/>
  <c r="X123" i="9"/>
  <c r="X124" i="9"/>
  <c r="X125" i="9"/>
  <c r="X126" i="9"/>
  <c r="X127" i="9"/>
  <c r="X128" i="9"/>
  <c r="X129" i="9"/>
  <c r="Z129" i="9" s="1"/>
  <c r="X130" i="9"/>
  <c r="Z130" i="9" s="1"/>
  <c r="X131" i="9"/>
  <c r="Z131" i="9" s="1"/>
  <c r="X132" i="9"/>
  <c r="Z132" i="9" s="1"/>
  <c r="X133" i="9"/>
  <c r="Z133" i="9" s="1"/>
  <c r="X134" i="9"/>
  <c r="Z134" i="9" s="1"/>
  <c r="B131" i="9"/>
  <c r="C131" i="9"/>
  <c r="B132" i="9"/>
  <c r="C132" i="9"/>
  <c r="B133" i="9"/>
  <c r="C133" i="9"/>
  <c r="B134" i="9"/>
  <c r="C134" i="9"/>
  <c r="D81" i="10"/>
  <c r="C81" i="10"/>
  <c r="D80" i="10"/>
  <c r="C80" i="10"/>
  <c r="D79" i="10"/>
  <c r="C79" i="10"/>
  <c r="D78" i="10"/>
  <c r="C78" i="10"/>
  <c r="D77" i="10"/>
  <c r="C77" i="10"/>
  <c r="C68" i="10"/>
  <c r="D68" i="10"/>
  <c r="C54" i="10"/>
  <c r="D54" i="10"/>
  <c r="H10" i="5"/>
  <c r="C11" i="5" s="1"/>
  <c r="B10" i="5"/>
  <c r="Z3" i="11"/>
  <c r="Z4" i="11"/>
  <c r="AA4" i="11" s="1"/>
  <c r="Z5" i="11"/>
  <c r="AA5" i="11" s="1"/>
  <c r="Z6" i="11"/>
  <c r="AA6" i="11" s="1"/>
  <c r="Z7" i="11"/>
  <c r="AA7" i="11" s="1"/>
  <c r="Z8" i="11"/>
  <c r="AA8" i="11" s="1"/>
  <c r="Z9" i="11"/>
  <c r="AA9" i="11" s="1"/>
  <c r="Z10" i="11"/>
  <c r="AA10" i="11" s="1"/>
  <c r="Z11" i="11"/>
  <c r="AA11" i="11" s="1"/>
  <c r="Z12" i="11"/>
  <c r="AA12" i="11" s="1"/>
  <c r="Z2" i="11"/>
  <c r="AA2" i="11" s="1"/>
  <c r="Z30" i="8"/>
  <c r="AA30" i="8" s="1"/>
  <c r="Z3" i="8"/>
  <c r="AA3" i="8" s="1"/>
  <c r="Z4" i="8"/>
  <c r="AA4" i="8" s="1"/>
  <c r="Z5" i="8"/>
  <c r="AA5" i="8" s="1"/>
  <c r="Z6" i="8"/>
  <c r="AA6" i="8" s="1"/>
  <c r="Z7" i="8"/>
  <c r="AA7" i="8"/>
  <c r="Z8" i="8"/>
  <c r="AA8" i="8" s="1"/>
  <c r="Z9" i="8"/>
  <c r="AA9" i="8" s="1"/>
  <c r="Z10" i="8"/>
  <c r="AA10" i="8" s="1"/>
  <c r="Z11" i="8"/>
  <c r="AA11" i="8" s="1"/>
  <c r="Z12" i="8"/>
  <c r="AA12" i="8" s="1"/>
  <c r="Z13" i="8"/>
  <c r="AA13" i="8" s="1"/>
  <c r="Z14" i="8"/>
  <c r="AA14" i="8" s="1"/>
  <c r="Z15" i="8"/>
  <c r="AA15" i="8" s="1"/>
  <c r="Z16" i="8"/>
  <c r="AA16" i="8" s="1"/>
  <c r="Z17" i="8"/>
  <c r="AA17" i="8" s="1"/>
  <c r="Z18" i="8"/>
  <c r="AA18" i="8" s="1"/>
  <c r="Z19" i="8"/>
  <c r="AA19" i="8" s="1"/>
  <c r="Z20" i="8"/>
  <c r="AA20" i="8" s="1"/>
  <c r="Z21" i="8"/>
  <c r="AA21" i="8" s="1"/>
  <c r="Z22" i="8"/>
  <c r="AA22" i="8" s="1"/>
  <c r="Z23" i="8"/>
  <c r="AA23" i="8" s="1"/>
  <c r="Z24" i="8"/>
  <c r="AA24" i="8" s="1"/>
  <c r="Z25" i="8"/>
  <c r="AA25" i="8" s="1"/>
  <c r="Z26" i="8"/>
  <c r="AA26" i="8" s="1"/>
  <c r="Z27" i="8"/>
  <c r="AA27" i="8" s="1"/>
  <c r="Z28" i="8"/>
  <c r="AA28" i="8" s="1"/>
  <c r="Z29" i="8"/>
  <c r="AA29" i="8" s="1"/>
  <c r="B3" i="8"/>
  <c r="C3" i="8"/>
  <c r="B4" i="8"/>
  <c r="C4" i="8"/>
  <c r="B5" i="8"/>
  <c r="C5" i="8"/>
  <c r="B6" i="8"/>
  <c r="C6" i="8"/>
  <c r="B7" i="8"/>
  <c r="C7" i="8"/>
  <c r="B8" i="8"/>
  <c r="C8" i="8"/>
  <c r="B9" i="8"/>
  <c r="C9" i="8"/>
  <c r="B10" i="8"/>
  <c r="C10" i="8"/>
  <c r="B11" i="8"/>
  <c r="C11" i="8"/>
  <c r="B12" i="8"/>
  <c r="C12" i="8"/>
  <c r="B13" i="8"/>
  <c r="C13" i="8"/>
  <c r="B14" i="8"/>
  <c r="C14" i="8"/>
  <c r="B15" i="8"/>
  <c r="C15" i="8"/>
  <c r="B16" i="8"/>
  <c r="C16" i="8"/>
  <c r="B17" i="8"/>
  <c r="C17" i="8"/>
  <c r="B18" i="8"/>
  <c r="C18" i="8"/>
  <c r="B19" i="8"/>
  <c r="C19" i="8"/>
  <c r="B20" i="8"/>
  <c r="C20" i="8"/>
  <c r="B21" i="8"/>
  <c r="C21" i="8"/>
  <c r="B22" i="8"/>
  <c r="C22" i="8"/>
  <c r="B23" i="8"/>
  <c r="C23" i="8"/>
  <c r="B24" i="8"/>
  <c r="C24" i="8"/>
  <c r="B25" i="8"/>
  <c r="C25" i="8"/>
  <c r="B26" i="8"/>
  <c r="C26" i="8"/>
  <c r="B27" i="8"/>
  <c r="C27" i="8"/>
  <c r="B28" i="8"/>
  <c r="C28" i="8"/>
  <c r="B29" i="8"/>
  <c r="C29" i="8"/>
  <c r="B30" i="8"/>
  <c r="C30" i="8"/>
  <c r="C12" i="11"/>
  <c r="B12" i="11"/>
  <c r="C11" i="11"/>
  <c r="B11" i="11"/>
  <c r="C10" i="11"/>
  <c r="B10" i="11"/>
  <c r="C9" i="11"/>
  <c r="B9" i="11"/>
  <c r="C8" i="11"/>
  <c r="B8" i="11"/>
  <c r="C7" i="11"/>
  <c r="B7" i="11"/>
  <c r="C6" i="11"/>
  <c r="B6" i="11"/>
  <c r="C5" i="11"/>
  <c r="B5" i="11"/>
  <c r="C4" i="11"/>
  <c r="B4" i="11"/>
  <c r="AA3" i="11"/>
  <c r="C3" i="11"/>
  <c r="B3" i="11"/>
  <c r="C2" i="11"/>
  <c r="B2" i="11"/>
  <c r="Z25" i="7"/>
  <c r="AA25" i="7" s="1"/>
  <c r="Z26" i="7"/>
  <c r="AA26" i="7" s="1"/>
  <c r="Z27" i="7"/>
  <c r="AA27" i="7" s="1"/>
  <c r="Z28" i="7"/>
  <c r="AA28" i="7" s="1"/>
  <c r="Z29" i="7"/>
  <c r="AA29" i="7" s="1"/>
  <c r="Z30" i="7"/>
  <c r="AA30" i="7" s="1"/>
  <c r="Z31" i="7"/>
  <c r="AA31" i="7" s="1"/>
  <c r="Z32" i="7"/>
  <c r="AA32" i="7" s="1"/>
  <c r="Z33" i="7"/>
  <c r="AA33" i="7" s="1"/>
  <c r="Z34" i="7"/>
  <c r="AA34" i="7" s="1"/>
  <c r="Z35" i="7"/>
  <c r="AA35" i="7" s="1"/>
  <c r="Z36" i="7"/>
  <c r="AA36" i="7" s="1"/>
  <c r="Z37" i="7"/>
  <c r="AA37" i="7" s="1"/>
  <c r="Z38" i="7"/>
  <c r="AA38" i="7" s="1"/>
  <c r="Z39" i="7"/>
  <c r="AA39" i="7" s="1"/>
  <c r="Z40" i="7"/>
  <c r="AA40" i="7" s="1"/>
  <c r="Z41" i="7"/>
  <c r="AA41" i="7" s="1"/>
  <c r="B25" i="7"/>
  <c r="C25" i="7"/>
  <c r="B26" i="7"/>
  <c r="C26" i="7"/>
  <c r="B27" i="7"/>
  <c r="C27" i="7"/>
  <c r="B28" i="7"/>
  <c r="C28" i="7"/>
  <c r="B29" i="7"/>
  <c r="C29" i="7"/>
  <c r="B30" i="7"/>
  <c r="C30" i="7"/>
  <c r="B31" i="7"/>
  <c r="C31" i="7"/>
  <c r="B32" i="7"/>
  <c r="C32" i="7"/>
  <c r="B33" i="7"/>
  <c r="C33" i="7"/>
  <c r="B34" i="7"/>
  <c r="C34" i="7"/>
  <c r="B35" i="7"/>
  <c r="C35" i="7"/>
  <c r="B36" i="7"/>
  <c r="C36" i="7"/>
  <c r="B37" i="7"/>
  <c r="C37" i="7"/>
  <c r="B38" i="7"/>
  <c r="C38" i="7"/>
  <c r="B39" i="7"/>
  <c r="C39" i="7"/>
  <c r="B40" i="7"/>
  <c r="C40" i="7"/>
  <c r="B41" i="7"/>
  <c r="C41" i="7"/>
  <c r="Z1598" i="2"/>
  <c r="AA1598" i="2" s="1"/>
  <c r="Z1599" i="2"/>
  <c r="AA1599" i="2" s="1"/>
  <c r="Z1600" i="2"/>
  <c r="AA1600" i="2" s="1"/>
  <c r="Z1601" i="2"/>
  <c r="AA1601" i="2" s="1"/>
  <c r="Z1602" i="2"/>
  <c r="AA1602" i="2" s="1"/>
  <c r="Z1603" i="2"/>
  <c r="AA1603" i="2" s="1"/>
  <c r="Z1604" i="2"/>
  <c r="AA1604" i="2" s="1"/>
  <c r="Z1605" i="2"/>
  <c r="AA1605" i="2" s="1"/>
  <c r="Z1606" i="2"/>
  <c r="AA1606" i="2" s="1"/>
  <c r="Z1607" i="2"/>
  <c r="AA1607" i="2" s="1"/>
  <c r="Z1608" i="2"/>
  <c r="AA1608" i="2" s="1"/>
  <c r="Z1609" i="2"/>
  <c r="AA1609" i="2" s="1"/>
  <c r="Z1610" i="2"/>
  <c r="AA1610" i="2" s="1"/>
  <c r="Z1611" i="2"/>
  <c r="AA1611" i="2" s="1"/>
  <c r="Z1612" i="2"/>
  <c r="AA1612" i="2" s="1"/>
  <c r="Z1613" i="2"/>
  <c r="AA1613" i="2" s="1"/>
  <c r="Z1614" i="2"/>
  <c r="AA1614" i="2" s="1"/>
  <c r="Z1615" i="2"/>
  <c r="AA1615" i="2" s="1"/>
  <c r="Z1616" i="2"/>
  <c r="AA1616" i="2" s="1"/>
  <c r="Z1617" i="2"/>
  <c r="AA1617" i="2" s="1"/>
  <c r="Z1618" i="2"/>
  <c r="AA1618" i="2" s="1"/>
  <c r="Z1619" i="2"/>
  <c r="AA1619" i="2" s="1"/>
  <c r="Z1620" i="2"/>
  <c r="AA1620" i="2" s="1"/>
  <c r="Z1621" i="2"/>
  <c r="AA1621" i="2" s="1"/>
  <c r="Z1622" i="2"/>
  <c r="AA1622" i="2" s="1"/>
  <c r="Z1623" i="2"/>
  <c r="AA1623" i="2" s="1"/>
  <c r="Z1624" i="2"/>
  <c r="AA1624" i="2" s="1"/>
  <c r="Z1625" i="2"/>
  <c r="AA1625" i="2" s="1"/>
  <c r="Z1626" i="2"/>
  <c r="AA1626" i="2" s="1"/>
  <c r="Z1627" i="2"/>
  <c r="AA1627" i="2" s="1"/>
  <c r="Z1628" i="2"/>
  <c r="AA1628" i="2" s="1"/>
  <c r="Z1629" i="2"/>
  <c r="AA1629" i="2" s="1"/>
  <c r="Z1630" i="2"/>
  <c r="AA1630" i="2" s="1"/>
  <c r="Z1631" i="2"/>
  <c r="AA1631" i="2" s="1"/>
  <c r="Z1632" i="2"/>
  <c r="AA1632" i="2" s="1"/>
  <c r="Z1633" i="2"/>
  <c r="AA1633" i="2" s="1"/>
  <c r="Z1634" i="2"/>
  <c r="AA1634" i="2" s="1"/>
  <c r="Z1635" i="2"/>
  <c r="AA1635" i="2" s="1"/>
  <c r="Z1636" i="2"/>
  <c r="AA1636" i="2" s="1"/>
  <c r="Z1637" i="2"/>
  <c r="AA1637" i="2" s="1"/>
  <c r="Z1638" i="2"/>
  <c r="AA1638" i="2" s="1"/>
  <c r="Z1639" i="2"/>
  <c r="AA1639" i="2" s="1"/>
  <c r="Z1640" i="2"/>
  <c r="AA1640" i="2" s="1"/>
  <c r="Z1641" i="2"/>
  <c r="AA1641" i="2" s="1"/>
  <c r="Z1642" i="2"/>
  <c r="AA1642" i="2" s="1"/>
  <c r="Z1643" i="2"/>
  <c r="AA1643" i="2" s="1"/>
  <c r="Z1644" i="2"/>
  <c r="AA1644" i="2" s="1"/>
  <c r="Z1645" i="2"/>
  <c r="AA1645" i="2" s="1"/>
  <c r="Z1646" i="2"/>
  <c r="AA1646" i="2" s="1"/>
  <c r="Z1647" i="2"/>
  <c r="AA1647" i="2" s="1"/>
  <c r="Z1648" i="2"/>
  <c r="AA1648" i="2" s="1"/>
  <c r="Z1649" i="2"/>
  <c r="AA1649" i="2" s="1"/>
  <c r="Z1650" i="2"/>
  <c r="AA1650" i="2" s="1"/>
  <c r="Z1651" i="2"/>
  <c r="AA1651" i="2" s="1"/>
  <c r="Z1652" i="2"/>
  <c r="AA1652" i="2" s="1"/>
  <c r="Z1653" i="2"/>
  <c r="AA1653" i="2" s="1"/>
  <c r="Z1654" i="2"/>
  <c r="AA1654" i="2" s="1"/>
  <c r="Z1655" i="2"/>
  <c r="AA1655" i="2" s="1"/>
  <c r="Z1656" i="2"/>
  <c r="AA1656" i="2" s="1"/>
  <c r="Z1657" i="2"/>
  <c r="AA1657" i="2" s="1"/>
  <c r="Z1658" i="2"/>
  <c r="AA1658" i="2" s="1"/>
  <c r="Z1659" i="2"/>
  <c r="AA1659" i="2" s="1"/>
  <c r="Z1660" i="2"/>
  <c r="AA1660" i="2" s="1"/>
  <c r="Z1661" i="2"/>
  <c r="AA1661" i="2" s="1"/>
  <c r="Z1662" i="2"/>
  <c r="AA1662" i="2" s="1"/>
  <c r="Z1663" i="2"/>
  <c r="AA1663" i="2" s="1"/>
  <c r="Z1664" i="2"/>
  <c r="AA1664" i="2" s="1"/>
  <c r="Z1665" i="2"/>
  <c r="AA1665" i="2" s="1"/>
  <c r="Z1666" i="2"/>
  <c r="AA1666" i="2" s="1"/>
  <c r="Z1667" i="2"/>
  <c r="AA1667" i="2" s="1"/>
  <c r="Z1668" i="2"/>
  <c r="AA1668" i="2" s="1"/>
  <c r="Z1669" i="2"/>
  <c r="AA1669" i="2" s="1"/>
  <c r="Z1670" i="2"/>
  <c r="AA1670" i="2" s="1"/>
  <c r="Z1671" i="2"/>
  <c r="AA1671" i="2" s="1"/>
  <c r="Z1672" i="2"/>
  <c r="AA1672" i="2" s="1"/>
  <c r="Z1673" i="2"/>
  <c r="AA1673" i="2" s="1"/>
  <c r="Z1674" i="2"/>
  <c r="AA1674" i="2" s="1"/>
  <c r="Z1675" i="2"/>
  <c r="AA1675" i="2" s="1"/>
  <c r="Z1676" i="2"/>
  <c r="AA1676" i="2" s="1"/>
  <c r="Z1677" i="2"/>
  <c r="AA1677" i="2" s="1"/>
  <c r="Z1678" i="2"/>
  <c r="AA1678" i="2" s="1"/>
  <c r="Z1679" i="2"/>
  <c r="AA1679" i="2" s="1"/>
  <c r="Z1680" i="2"/>
  <c r="AA1680" i="2" s="1"/>
  <c r="Z1681" i="2"/>
  <c r="AA1681" i="2" s="1"/>
  <c r="Z1682" i="2"/>
  <c r="AA1682" i="2" s="1"/>
  <c r="Z1683" i="2"/>
  <c r="AA1683" i="2" s="1"/>
  <c r="Z1684" i="2"/>
  <c r="AA1684" i="2" s="1"/>
  <c r="Z1685" i="2"/>
  <c r="AA1685" i="2" s="1"/>
  <c r="Z1686" i="2"/>
  <c r="AA1686" i="2" s="1"/>
  <c r="Z1687" i="2"/>
  <c r="AA1687" i="2" s="1"/>
  <c r="Z1688" i="2"/>
  <c r="AA1688" i="2" s="1"/>
  <c r="Z1689" i="2"/>
  <c r="AA1689" i="2" s="1"/>
  <c r="Z1690" i="2"/>
  <c r="AA1690" i="2" s="1"/>
  <c r="Z1691" i="2"/>
  <c r="AA1691" i="2" s="1"/>
  <c r="Z1692" i="2"/>
  <c r="AA1692" i="2" s="1"/>
  <c r="Z1693" i="2"/>
  <c r="AA1693" i="2" s="1"/>
  <c r="Z1694" i="2"/>
  <c r="AA1694" i="2" s="1"/>
  <c r="Z1695" i="2"/>
  <c r="AA1695" i="2" s="1"/>
  <c r="Z1696" i="2"/>
  <c r="AA1696" i="2" s="1"/>
  <c r="Z1697" i="2"/>
  <c r="AA1697" i="2" s="1"/>
  <c r="Z1698" i="2"/>
  <c r="AA1698" i="2" s="1"/>
  <c r="Z1699" i="2"/>
  <c r="AA1699" i="2" s="1"/>
  <c r="Z1700" i="2"/>
  <c r="AA1700" i="2" s="1"/>
  <c r="Z1701" i="2"/>
  <c r="AA1701" i="2" s="1"/>
  <c r="Z1702" i="2"/>
  <c r="AA1702" i="2" s="1"/>
  <c r="Z1703" i="2"/>
  <c r="AA1703" i="2" s="1"/>
  <c r="Z1704" i="2"/>
  <c r="AA1704" i="2" s="1"/>
  <c r="Z1705" i="2"/>
  <c r="AA1705" i="2" s="1"/>
  <c r="Z1706" i="2"/>
  <c r="AA1706" i="2" s="1"/>
  <c r="Z1707" i="2"/>
  <c r="AA1707" i="2" s="1"/>
  <c r="Z1708" i="2"/>
  <c r="AA1708" i="2" s="1"/>
  <c r="Z1709" i="2"/>
  <c r="AA1709" i="2" s="1"/>
  <c r="Z1710" i="2"/>
  <c r="AA1710" i="2" s="1"/>
  <c r="Z1711" i="2"/>
  <c r="AA1711" i="2" s="1"/>
  <c r="Z1712" i="2"/>
  <c r="AA1712" i="2" s="1"/>
  <c r="Z1713" i="2"/>
  <c r="AA1713" i="2" s="1"/>
  <c r="Z1714" i="2"/>
  <c r="AA1714" i="2" s="1"/>
  <c r="Z1715" i="2"/>
  <c r="AA1715" i="2" s="1"/>
  <c r="Z1716" i="2"/>
  <c r="AA1716" i="2" s="1"/>
  <c r="Z1717" i="2"/>
  <c r="AA1717" i="2" s="1"/>
  <c r="Z1718" i="2"/>
  <c r="AA1718" i="2" s="1"/>
  <c r="Z1719" i="2"/>
  <c r="AA1719" i="2" s="1"/>
  <c r="Z1720" i="2"/>
  <c r="AA1720" i="2" s="1"/>
  <c r="Z1721" i="2"/>
  <c r="AA1721" i="2" s="1"/>
  <c r="Z1722" i="2"/>
  <c r="AA1722" i="2" s="1"/>
  <c r="Z1723" i="2"/>
  <c r="AA1723" i="2" s="1"/>
  <c r="Z1724" i="2"/>
  <c r="AA1724" i="2" s="1"/>
  <c r="Z1725" i="2"/>
  <c r="AA1725" i="2" s="1"/>
  <c r="Z1726" i="2"/>
  <c r="AA1726" i="2" s="1"/>
  <c r="Z1727" i="2"/>
  <c r="AA1727" i="2" s="1"/>
  <c r="Z1728" i="2"/>
  <c r="AA1728" i="2" s="1"/>
  <c r="Z1729" i="2"/>
  <c r="AA1729" i="2" s="1"/>
  <c r="Z1730" i="2"/>
  <c r="AA1730" i="2" s="1"/>
  <c r="Z1731" i="2"/>
  <c r="AA1731" i="2" s="1"/>
  <c r="Z1732" i="2"/>
  <c r="AA1732" i="2" s="1"/>
  <c r="Z1733" i="2"/>
  <c r="AA1733" i="2" s="1"/>
  <c r="Z1734" i="2"/>
  <c r="AA1734" i="2" s="1"/>
  <c r="Z1735" i="2"/>
  <c r="AA1735" i="2" s="1"/>
  <c r="Z1736" i="2"/>
  <c r="AA1736" i="2" s="1"/>
  <c r="Z1737" i="2"/>
  <c r="AA1737" i="2" s="1"/>
  <c r="Z1738" i="2"/>
  <c r="AA1738" i="2" s="1"/>
  <c r="Z1739" i="2"/>
  <c r="AA1739" i="2" s="1"/>
  <c r="Z1740" i="2"/>
  <c r="AA1740" i="2" s="1"/>
  <c r="Z1741" i="2"/>
  <c r="AA1741" i="2" s="1"/>
  <c r="Z1742" i="2"/>
  <c r="AA1742" i="2" s="1"/>
  <c r="Z1743" i="2"/>
  <c r="AA1743" i="2" s="1"/>
  <c r="Z1744" i="2"/>
  <c r="AA1744" i="2" s="1"/>
  <c r="Z1745" i="2"/>
  <c r="AA1745" i="2" s="1"/>
  <c r="Z1746" i="2"/>
  <c r="AA1746" i="2" s="1"/>
  <c r="Z1747" i="2"/>
  <c r="AA1747" i="2" s="1"/>
  <c r="Z1748" i="2"/>
  <c r="AA1748" i="2" s="1"/>
  <c r="Z1749" i="2"/>
  <c r="AA1749" i="2" s="1"/>
  <c r="Z1750" i="2"/>
  <c r="AA1750" i="2" s="1"/>
  <c r="Z1751" i="2"/>
  <c r="AA1751" i="2" s="1"/>
  <c r="Z1752" i="2"/>
  <c r="AA1752" i="2" s="1"/>
  <c r="Z1753" i="2"/>
  <c r="AA1753" i="2" s="1"/>
  <c r="Z1754" i="2"/>
  <c r="AA1754" i="2" s="1"/>
  <c r="Z1755" i="2"/>
  <c r="AA1755" i="2" s="1"/>
  <c r="Z1756" i="2"/>
  <c r="AA1756" i="2" s="1"/>
  <c r="Z1757" i="2"/>
  <c r="AA1757" i="2" s="1"/>
  <c r="Z1758" i="2"/>
  <c r="AA1758" i="2" s="1"/>
  <c r="Z1759" i="2"/>
  <c r="AA1759" i="2" s="1"/>
  <c r="Z1760" i="2"/>
  <c r="AA1760" i="2" s="1"/>
  <c r="Z1761" i="2"/>
  <c r="AA1761" i="2" s="1"/>
  <c r="Z1762" i="2"/>
  <c r="AA1762" i="2" s="1"/>
  <c r="Z1763" i="2"/>
  <c r="AA1763" i="2" s="1"/>
  <c r="Z1764" i="2"/>
  <c r="AA1764" i="2" s="1"/>
  <c r="Z1765" i="2"/>
  <c r="AA1765" i="2" s="1"/>
  <c r="Z1766" i="2"/>
  <c r="AA1766" i="2" s="1"/>
  <c r="Z1767" i="2"/>
  <c r="AA1767" i="2" s="1"/>
  <c r="Z1768" i="2"/>
  <c r="AA1768" i="2" s="1"/>
  <c r="Z1769" i="2"/>
  <c r="AA1769" i="2" s="1"/>
  <c r="Z1770" i="2"/>
  <c r="AA1770" i="2" s="1"/>
  <c r="Z1771" i="2"/>
  <c r="AA1771" i="2" s="1"/>
  <c r="Z1772" i="2"/>
  <c r="AA1772" i="2" s="1"/>
  <c r="Z1773" i="2"/>
  <c r="AA1773" i="2" s="1"/>
  <c r="Z1774" i="2"/>
  <c r="AA1774" i="2" s="1"/>
  <c r="Z1775" i="2"/>
  <c r="AA1775" i="2" s="1"/>
  <c r="Z1776" i="2"/>
  <c r="AA1776" i="2" s="1"/>
  <c r="Z1777" i="2"/>
  <c r="AA1777" i="2" s="1"/>
  <c r="Z1778" i="2"/>
  <c r="AA1778" i="2" s="1"/>
  <c r="Z1779" i="2"/>
  <c r="AA1779" i="2" s="1"/>
  <c r="Z1780" i="2"/>
  <c r="AA1780" i="2" s="1"/>
  <c r="Z1781" i="2"/>
  <c r="AA1781" i="2" s="1"/>
  <c r="Z1782" i="2"/>
  <c r="AA1782" i="2" s="1"/>
  <c r="Z1783" i="2"/>
  <c r="AA1783" i="2" s="1"/>
  <c r="Z1784" i="2"/>
  <c r="AA1784" i="2" s="1"/>
  <c r="Z1785" i="2"/>
  <c r="AA1785" i="2" s="1"/>
  <c r="Z1786" i="2"/>
  <c r="AA1786" i="2" s="1"/>
  <c r="Z1787" i="2"/>
  <c r="AA1787" i="2" s="1"/>
  <c r="Z1788" i="2"/>
  <c r="AA1788" i="2" s="1"/>
  <c r="Z1789" i="2"/>
  <c r="AA1789" i="2" s="1"/>
  <c r="Z1790" i="2"/>
  <c r="AA1790" i="2" s="1"/>
  <c r="Z1791" i="2"/>
  <c r="AA1791" i="2" s="1"/>
  <c r="Z1792" i="2"/>
  <c r="AA1792" i="2" s="1"/>
  <c r="Z1793" i="2"/>
  <c r="AA1793" i="2" s="1"/>
  <c r="Z1794" i="2"/>
  <c r="AA1794" i="2" s="1"/>
  <c r="Z1795" i="2"/>
  <c r="AA1795" i="2" s="1"/>
  <c r="Z1796" i="2"/>
  <c r="AA1796" i="2" s="1"/>
  <c r="Z1797" i="2"/>
  <c r="AA1797" i="2" s="1"/>
  <c r="Z1798" i="2"/>
  <c r="AA1798" i="2" s="1"/>
  <c r="Z1799" i="2"/>
  <c r="AA1799" i="2" s="1"/>
  <c r="Z1800" i="2"/>
  <c r="AA1800" i="2" s="1"/>
  <c r="Z1801" i="2"/>
  <c r="AA1801" i="2" s="1"/>
  <c r="Z1802" i="2"/>
  <c r="AA1802" i="2" s="1"/>
  <c r="Z1803" i="2"/>
  <c r="AA1803" i="2" s="1"/>
  <c r="Z1804" i="2"/>
  <c r="AA1804" i="2" s="1"/>
  <c r="Z1805" i="2"/>
  <c r="AA1805" i="2" s="1"/>
  <c r="Z1806" i="2"/>
  <c r="AA1806" i="2" s="1"/>
  <c r="Z1807" i="2"/>
  <c r="AA1807" i="2" s="1"/>
  <c r="Z1808" i="2"/>
  <c r="AA1808" i="2" s="1"/>
  <c r="Z1809" i="2"/>
  <c r="AA1809" i="2" s="1"/>
  <c r="Z1810" i="2"/>
  <c r="AA1810" i="2" s="1"/>
  <c r="Z1811" i="2"/>
  <c r="AA1811" i="2" s="1"/>
  <c r="Z1812" i="2"/>
  <c r="AA1812" i="2" s="1"/>
  <c r="Z1813" i="2"/>
  <c r="AA1813" i="2" s="1"/>
  <c r="Z1814" i="2"/>
  <c r="AA1814" i="2" s="1"/>
  <c r="Z1815" i="2"/>
  <c r="AA1815" i="2" s="1"/>
  <c r="Z1816" i="2"/>
  <c r="AA1816" i="2" s="1"/>
  <c r="Z1817" i="2"/>
  <c r="AA1817" i="2" s="1"/>
  <c r="Z1818" i="2"/>
  <c r="AA1818" i="2" s="1"/>
  <c r="Z1819" i="2"/>
  <c r="AA1819" i="2" s="1"/>
  <c r="Z1820" i="2"/>
  <c r="AA1820" i="2" s="1"/>
  <c r="Z1821" i="2"/>
  <c r="AA1821" i="2" s="1"/>
  <c r="Z1822" i="2"/>
  <c r="AA1822" i="2" s="1"/>
  <c r="Z1823" i="2"/>
  <c r="AA1823" i="2" s="1"/>
  <c r="Z1824" i="2"/>
  <c r="AA1824" i="2" s="1"/>
  <c r="Z1825" i="2"/>
  <c r="AA1825" i="2" s="1"/>
  <c r="Z1826" i="2"/>
  <c r="AA1826" i="2" s="1"/>
  <c r="Z1827" i="2"/>
  <c r="AA1827" i="2" s="1"/>
  <c r="Z1828" i="2"/>
  <c r="AA1828" i="2" s="1"/>
  <c r="Z1829" i="2"/>
  <c r="AA1829" i="2" s="1"/>
  <c r="Z1830" i="2"/>
  <c r="AA1830" i="2" s="1"/>
  <c r="Z1831" i="2"/>
  <c r="AA1831" i="2" s="1"/>
  <c r="Z1832" i="2"/>
  <c r="AA1832" i="2" s="1"/>
  <c r="Z1833" i="2"/>
  <c r="AA1833" i="2" s="1"/>
  <c r="Z1834" i="2"/>
  <c r="AA1834" i="2" s="1"/>
  <c r="Z1835" i="2"/>
  <c r="AA1835" i="2" s="1"/>
  <c r="Z1836" i="2"/>
  <c r="AA1836" i="2" s="1"/>
  <c r="Z1837" i="2"/>
  <c r="AA1837" i="2" s="1"/>
  <c r="Z1838" i="2"/>
  <c r="AA1838" i="2" s="1"/>
  <c r="Z1839" i="2"/>
  <c r="AA1839" i="2" s="1"/>
  <c r="Z1840" i="2"/>
  <c r="AA1840" i="2" s="1"/>
  <c r="Z1841" i="2"/>
  <c r="AA1841" i="2" s="1"/>
  <c r="Z1842" i="2"/>
  <c r="AA1842" i="2" s="1"/>
  <c r="Z1843" i="2"/>
  <c r="AA1843" i="2" s="1"/>
  <c r="Z1844" i="2"/>
  <c r="AA1844" i="2" s="1"/>
  <c r="Z1845" i="2"/>
  <c r="AA1845" i="2" s="1"/>
  <c r="Z1846" i="2"/>
  <c r="AA1846" i="2" s="1"/>
  <c r="Z1847" i="2"/>
  <c r="AA1847" i="2" s="1"/>
  <c r="Z1848" i="2"/>
  <c r="AA1848" i="2" s="1"/>
  <c r="Z1849" i="2"/>
  <c r="AA1849" i="2" s="1"/>
  <c r="Z1850" i="2"/>
  <c r="AA1850" i="2" s="1"/>
  <c r="Z1851" i="2"/>
  <c r="AA1851" i="2" s="1"/>
  <c r="Z1852" i="2"/>
  <c r="AA1852" i="2" s="1"/>
  <c r="Z1853" i="2"/>
  <c r="AA1853" i="2" s="1"/>
  <c r="Z1854" i="2"/>
  <c r="AA1854" i="2" s="1"/>
  <c r="Z1855" i="2"/>
  <c r="AA1855" i="2" s="1"/>
  <c r="Z1856" i="2"/>
  <c r="AA1856" i="2" s="1"/>
  <c r="Z1857" i="2"/>
  <c r="AA1857" i="2" s="1"/>
  <c r="Z1858" i="2"/>
  <c r="AA1858" i="2" s="1"/>
  <c r="Z1859" i="2"/>
  <c r="AA1859" i="2" s="1"/>
  <c r="Z1860" i="2"/>
  <c r="AA1860" i="2" s="1"/>
  <c r="Z1861" i="2"/>
  <c r="AA1861" i="2" s="1"/>
  <c r="Z1862" i="2"/>
  <c r="AA1862" i="2" s="1"/>
  <c r="Z1863" i="2"/>
  <c r="AA1863" i="2" s="1"/>
  <c r="Z1864" i="2"/>
  <c r="AA1864" i="2" s="1"/>
  <c r="Z1865" i="2"/>
  <c r="AA1865" i="2" s="1"/>
  <c r="Z1866" i="2"/>
  <c r="AA1866" i="2" s="1"/>
  <c r="Z1867" i="2"/>
  <c r="AA1867" i="2" s="1"/>
  <c r="Z1868" i="2"/>
  <c r="AA1868" i="2" s="1"/>
  <c r="Z1869" i="2"/>
  <c r="AA1869" i="2" s="1"/>
  <c r="Z1870" i="2"/>
  <c r="AA1870" i="2" s="1"/>
  <c r="Z1871" i="2"/>
  <c r="AA1871" i="2" s="1"/>
  <c r="Z1872" i="2"/>
  <c r="AA1872" i="2" s="1"/>
  <c r="Z1873" i="2"/>
  <c r="AA1873" i="2" s="1"/>
  <c r="Z1874" i="2"/>
  <c r="AA1874" i="2" s="1"/>
  <c r="Z1875" i="2"/>
  <c r="AA1875" i="2" s="1"/>
  <c r="Z1876" i="2"/>
  <c r="AA1876" i="2" s="1"/>
  <c r="Z1877" i="2"/>
  <c r="AA1877" i="2" s="1"/>
  <c r="Z1878" i="2"/>
  <c r="AA1878" i="2" s="1"/>
  <c r="Z1879" i="2"/>
  <c r="AA1879" i="2" s="1"/>
  <c r="Z1880" i="2"/>
  <c r="AA1880" i="2" s="1"/>
  <c r="Z1881" i="2"/>
  <c r="AA1881" i="2" s="1"/>
  <c r="Z1882" i="2"/>
  <c r="AA1882" i="2" s="1"/>
  <c r="Z1883" i="2"/>
  <c r="AA1883" i="2" s="1"/>
  <c r="Z1884" i="2"/>
  <c r="AA1884" i="2" s="1"/>
  <c r="Z1885" i="2"/>
  <c r="AA1885" i="2" s="1"/>
  <c r="Z1886" i="2"/>
  <c r="AA1886" i="2" s="1"/>
  <c r="Z1887" i="2"/>
  <c r="AA1887" i="2" s="1"/>
  <c r="Z1888" i="2"/>
  <c r="AA1888" i="2" s="1"/>
  <c r="Z1889" i="2"/>
  <c r="AA1889" i="2" s="1"/>
  <c r="Z1890" i="2"/>
  <c r="AA1890" i="2" s="1"/>
  <c r="Z1891" i="2"/>
  <c r="AA1891" i="2" s="1"/>
  <c r="Z1892" i="2"/>
  <c r="AA1892" i="2" s="1"/>
  <c r="Z1893" i="2"/>
  <c r="AA1893" i="2" s="1"/>
  <c r="Z1894" i="2"/>
  <c r="AA1894" i="2" s="1"/>
  <c r="Z1895" i="2"/>
  <c r="AA1895" i="2" s="1"/>
  <c r="Z1896" i="2"/>
  <c r="AA1896" i="2" s="1"/>
  <c r="Z1897" i="2"/>
  <c r="AA1897" i="2" s="1"/>
  <c r="Z1898" i="2"/>
  <c r="AA1898" i="2" s="1"/>
  <c r="Z1899" i="2"/>
  <c r="AA1899" i="2" s="1"/>
  <c r="Z1900" i="2"/>
  <c r="AA1900" i="2" s="1"/>
  <c r="Z1901" i="2"/>
  <c r="AA1901" i="2" s="1"/>
  <c r="Z1902" i="2"/>
  <c r="AA1902" i="2" s="1"/>
  <c r="Z1903" i="2"/>
  <c r="AA1903" i="2" s="1"/>
  <c r="Z1904" i="2"/>
  <c r="AA1904" i="2" s="1"/>
  <c r="Z1905" i="2"/>
  <c r="AA1905" i="2" s="1"/>
  <c r="Z1906" i="2"/>
  <c r="AA1906" i="2" s="1"/>
  <c r="Z1907" i="2"/>
  <c r="AA1907" i="2" s="1"/>
  <c r="Z1908" i="2"/>
  <c r="AA1908" i="2" s="1"/>
  <c r="Z1909" i="2"/>
  <c r="AA1909" i="2" s="1"/>
  <c r="Z1910" i="2"/>
  <c r="AA1910" i="2" s="1"/>
  <c r="Z1911" i="2"/>
  <c r="AA1911" i="2" s="1"/>
  <c r="Z1912" i="2"/>
  <c r="AA1912" i="2" s="1"/>
  <c r="Z1913" i="2"/>
  <c r="AA1913" i="2" s="1"/>
  <c r="Z1914" i="2"/>
  <c r="AA1914" i="2" s="1"/>
  <c r="Z1915" i="2"/>
  <c r="AA1915" i="2" s="1"/>
  <c r="Z1916" i="2"/>
  <c r="AA1916" i="2" s="1"/>
  <c r="Z1917" i="2"/>
  <c r="AA1917" i="2" s="1"/>
  <c r="Z1918" i="2"/>
  <c r="AA1918" i="2" s="1"/>
  <c r="Z1919" i="2"/>
  <c r="AA1919" i="2" s="1"/>
  <c r="Z1920" i="2"/>
  <c r="AA1920" i="2" s="1"/>
  <c r="Z1921" i="2"/>
  <c r="AA1921" i="2" s="1"/>
  <c r="Z1922" i="2"/>
  <c r="AA1922" i="2" s="1"/>
  <c r="Z1923" i="2"/>
  <c r="AA1923" i="2" s="1"/>
  <c r="Z1924" i="2"/>
  <c r="AA1924" i="2" s="1"/>
  <c r="Z1925" i="2"/>
  <c r="AA1925" i="2" s="1"/>
  <c r="Z1926" i="2"/>
  <c r="AA1926" i="2" s="1"/>
  <c r="Z1927" i="2"/>
  <c r="AA1927" i="2" s="1"/>
  <c r="Z1928" i="2"/>
  <c r="AA1928" i="2" s="1"/>
  <c r="Z1929" i="2"/>
  <c r="AA1929" i="2" s="1"/>
  <c r="Z1930" i="2"/>
  <c r="AA1930" i="2" s="1"/>
  <c r="Z1931" i="2"/>
  <c r="AA1931" i="2" s="1"/>
  <c r="Z1932" i="2"/>
  <c r="AA1932" i="2" s="1"/>
  <c r="Z1933" i="2"/>
  <c r="AA1933" i="2" s="1"/>
  <c r="Z1934" i="2"/>
  <c r="AA1934" i="2" s="1"/>
  <c r="Z1935" i="2"/>
  <c r="AA1935" i="2" s="1"/>
  <c r="Z1936" i="2"/>
  <c r="AA1936" i="2" s="1"/>
  <c r="Z1937" i="2"/>
  <c r="AA1937" i="2" s="1"/>
  <c r="Z1938" i="2"/>
  <c r="AA1938" i="2" s="1"/>
  <c r="Z1939" i="2"/>
  <c r="AA1939" i="2" s="1"/>
  <c r="Z1940" i="2"/>
  <c r="AA1940" i="2" s="1"/>
  <c r="Z1941" i="2"/>
  <c r="AA1941" i="2" s="1"/>
  <c r="Z1942" i="2"/>
  <c r="AA1942" i="2" s="1"/>
  <c r="Z1943" i="2"/>
  <c r="AA1943" i="2" s="1"/>
  <c r="Z1944" i="2"/>
  <c r="AA1944" i="2" s="1"/>
  <c r="Z1945" i="2"/>
  <c r="AA1945" i="2" s="1"/>
  <c r="Z1946" i="2"/>
  <c r="AA1946" i="2" s="1"/>
  <c r="Z1947" i="2"/>
  <c r="AA1947" i="2" s="1"/>
  <c r="Z1948" i="2"/>
  <c r="AA1948" i="2" s="1"/>
  <c r="Z1949" i="2"/>
  <c r="AA1949" i="2" s="1"/>
  <c r="Z1950" i="2"/>
  <c r="AA1950" i="2" s="1"/>
  <c r="Z1951" i="2"/>
  <c r="AA1951" i="2" s="1"/>
  <c r="Z1952" i="2"/>
  <c r="AA1952" i="2" s="1"/>
  <c r="Z1953" i="2"/>
  <c r="AA1953" i="2" s="1"/>
  <c r="Z1954" i="2"/>
  <c r="AA1954" i="2" s="1"/>
  <c r="Z1955" i="2"/>
  <c r="AA1955" i="2" s="1"/>
  <c r="Z1956" i="2"/>
  <c r="AA1956" i="2" s="1"/>
  <c r="Z1957" i="2"/>
  <c r="AA1957" i="2" s="1"/>
  <c r="Z1958" i="2"/>
  <c r="AA1958" i="2" s="1"/>
  <c r="Z1959" i="2"/>
  <c r="AA1959" i="2" s="1"/>
  <c r="Z1960" i="2"/>
  <c r="AA1960" i="2" s="1"/>
  <c r="Z1961" i="2"/>
  <c r="AA1961" i="2" s="1"/>
  <c r="Z1962" i="2"/>
  <c r="AA1962" i="2" s="1"/>
  <c r="Z1963" i="2"/>
  <c r="AA1963" i="2" s="1"/>
  <c r="Z1964" i="2"/>
  <c r="AA1964" i="2" s="1"/>
  <c r="Z1965" i="2"/>
  <c r="AA1965" i="2" s="1"/>
  <c r="Z1966" i="2"/>
  <c r="AA1966" i="2" s="1"/>
  <c r="Z1967" i="2"/>
  <c r="AA1967" i="2" s="1"/>
  <c r="Z1968" i="2"/>
  <c r="AA1968" i="2" s="1"/>
  <c r="Z1969" i="2"/>
  <c r="AA1969" i="2" s="1"/>
  <c r="Z1970" i="2"/>
  <c r="AA1970" i="2" s="1"/>
  <c r="Z1971" i="2"/>
  <c r="AA1971" i="2" s="1"/>
  <c r="Z1972" i="2"/>
  <c r="AA1972" i="2" s="1"/>
  <c r="Z1973" i="2"/>
  <c r="AA1973" i="2" s="1"/>
  <c r="Z1974" i="2"/>
  <c r="AA1974" i="2" s="1"/>
  <c r="Z1975" i="2"/>
  <c r="AA1975" i="2" s="1"/>
  <c r="Z1976" i="2"/>
  <c r="AA1976" i="2" s="1"/>
  <c r="Z1977" i="2"/>
  <c r="AA1977" i="2" s="1"/>
  <c r="Z1978" i="2"/>
  <c r="AA1978" i="2" s="1"/>
  <c r="Z1979" i="2"/>
  <c r="AA1979" i="2" s="1"/>
  <c r="Z1980" i="2"/>
  <c r="AA1980" i="2" s="1"/>
  <c r="Z1981" i="2"/>
  <c r="AA1981" i="2" s="1"/>
  <c r="Z1982" i="2"/>
  <c r="AA1982" i="2" s="1"/>
  <c r="Z1983" i="2"/>
  <c r="AA1983" i="2" s="1"/>
  <c r="Z1984" i="2"/>
  <c r="AA1984" i="2" s="1"/>
  <c r="Z1985" i="2"/>
  <c r="AA1985" i="2" s="1"/>
  <c r="Z1986" i="2"/>
  <c r="AA1986" i="2" s="1"/>
  <c r="Z1987" i="2"/>
  <c r="AA1987" i="2" s="1"/>
  <c r="Z1988" i="2"/>
  <c r="AA1988" i="2" s="1"/>
  <c r="Z1989" i="2"/>
  <c r="AA1989" i="2" s="1"/>
  <c r="Z1990" i="2"/>
  <c r="AA1990" i="2" s="1"/>
  <c r="Z1991" i="2"/>
  <c r="AA1991" i="2" s="1"/>
  <c r="Z1992" i="2"/>
  <c r="AA1992" i="2" s="1"/>
  <c r="Z1993" i="2"/>
  <c r="AA1993" i="2" s="1"/>
  <c r="Z1994" i="2"/>
  <c r="AA1994" i="2" s="1"/>
  <c r="Z1995" i="2"/>
  <c r="AA1995" i="2" s="1"/>
  <c r="Z1996" i="2"/>
  <c r="AA1996" i="2" s="1"/>
  <c r="Z1997" i="2"/>
  <c r="AA1997" i="2" s="1"/>
  <c r="Z1998" i="2"/>
  <c r="AA1998" i="2" s="1"/>
  <c r="Z1999" i="2"/>
  <c r="AA1999" i="2" s="1"/>
  <c r="Z2000" i="2"/>
  <c r="AA2000" i="2" s="1"/>
  <c r="Z2001" i="2"/>
  <c r="AA2001" i="2" s="1"/>
  <c r="Z2002" i="2"/>
  <c r="AA2002" i="2" s="1"/>
  <c r="Z2003" i="2"/>
  <c r="AA2003" i="2" s="1"/>
  <c r="Z2004" i="2"/>
  <c r="AA2004" i="2" s="1"/>
  <c r="Z2005" i="2"/>
  <c r="AA2005" i="2" s="1"/>
  <c r="Z2006" i="2"/>
  <c r="AA2006" i="2" s="1"/>
  <c r="Z2007" i="2"/>
  <c r="AA2007" i="2" s="1"/>
  <c r="Z2008" i="2"/>
  <c r="AA2008" i="2" s="1"/>
  <c r="Z2009" i="2"/>
  <c r="AA2009" i="2" s="1"/>
  <c r="Z2010" i="2"/>
  <c r="AA2010" i="2" s="1"/>
  <c r="Z2011" i="2"/>
  <c r="AA2011" i="2" s="1"/>
  <c r="Z2012" i="2"/>
  <c r="AA2012" i="2" s="1"/>
  <c r="Z2013" i="2"/>
  <c r="AA2013" i="2" s="1"/>
  <c r="Z2014" i="2"/>
  <c r="AA2014" i="2" s="1"/>
  <c r="Z2015" i="2"/>
  <c r="AA2015" i="2" s="1"/>
  <c r="Z2016" i="2"/>
  <c r="AA2016" i="2" s="1"/>
  <c r="Z2017" i="2"/>
  <c r="AA2017" i="2" s="1"/>
  <c r="Z2018" i="2"/>
  <c r="AA2018" i="2" s="1"/>
  <c r="Z2019" i="2"/>
  <c r="AA2019" i="2" s="1"/>
  <c r="Z2020" i="2"/>
  <c r="AA2020" i="2" s="1"/>
  <c r="Z2021" i="2"/>
  <c r="AA2021" i="2" s="1"/>
  <c r="Z2022" i="2"/>
  <c r="AA2022" i="2" s="1"/>
  <c r="Z2023" i="2"/>
  <c r="AA2023" i="2" s="1"/>
  <c r="Z2024" i="2"/>
  <c r="AA2024" i="2" s="1"/>
  <c r="Z2025" i="2"/>
  <c r="AA2025" i="2" s="1"/>
  <c r="Z2026" i="2"/>
  <c r="AA2026" i="2" s="1"/>
  <c r="Z2027" i="2"/>
  <c r="AA2027" i="2" s="1"/>
  <c r="Z2028" i="2"/>
  <c r="AA2028" i="2" s="1"/>
  <c r="Z2029" i="2"/>
  <c r="AA2029" i="2" s="1"/>
  <c r="Z2030" i="2"/>
  <c r="AA2030" i="2" s="1"/>
  <c r="Z2031" i="2"/>
  <c r="AA2031" i="2" s="1"/>
  <c r="Z2032" i="2"/>
  <c r="AA2032" i="2" s="1"/>
  <c r="Z2033" i="2"/>
  <c r="AA2033" i="2" s="1"/>
  <c r="Z2034" i="2"/>
  <c r="AA2034" i="2" s="1"/>
  <c r="Z2035" i="2"/>
  <c r="AA2035" i="2" s="1"/>
  <c r="Z2036" i="2"/>
  <c r="AA2036" i="2" s="1"/>
  <c r="Z2037" i="2"/>
  <c r="AA2037" i="2" s="1"/>
  <c r="Z2038" i="2"/>
  <c r="AA2038" i="2" s="1"/>
  <c r="Z2039" i="2"/>
  <c r="AA2039" i="2" s="1"/>
  <c r="Z2040" i="2"/>
  <c r="AA2040" i="2" s="1"/>
  <c r="Z2041" i="2"/>
  <c r="AA2041" i="2" s="1"/>
  <c r="Z2042" i="2"/>
  <c r="AA2042" i="2" s="1"/>
  <c r="Z2043" i="2"/>
  <c r="AA2043" i="2" s="1"/>
  <c r="Z2044" i="2"/>
  <c r="AA2044" i="2" s="1"/>
  <c r="Z2045" i="2"/>
  <c r="AA2045" i="2" s="1"/>
  <c r="Z2046" i="2"/>
  <c r="AA2046" i="2" s="1"/>
  <c r="Z2047" i="2"/>
  <c r="AA2047" i="2" s="1"/>
  <c r="Z2048" i="2"/>
  <c r="AA2048" i="2" s="1"/>
  <c r="Z2049" i="2"/>
  <c r="AA2049" i="2" s="1"/>
  <c r="Z2050" i="2"/>
  <c r="AA2050" i="2" s="1"/>
  <c r="Z2051" i="2"/>
  <c r="AA2051" i="2" s="1"/>
  <c r="Z2052" i="2"/>
  <c r="AA2052" i="2" s="1"/>
  <c r="Z2053" i="2"/>
  <c r="AA2053" i="2" s="1"/>
  <c r="Z2054" i="2"/>
  <c r="AA2054" i="2" s="1"/>
  <c r="Z2055" i="2"/>
  <c r="AA2055" i="2" s="1"/>
  <c r="Z2056" i="2"/>
  <c r="AA2056" i="2" s="1"/>
  <c r="Z2057" i="2"/>
  <c r="AA2057" i="2" s="1"/>
  <c r="Z2058" i="2"/>
  <c r="AA2058" i="2" s="1"/>
  <c r="Z2059" i="2"/>
  <c r="AA2059" i="2" s="1"/>
  <c r="Z2060" i="2"/>
  <c r="AA2060" i="2" s="1"/>
  <c r="Z2061" i="2"/>
  <c r="AA2061" i="2" s="1"/>
  <c r="Z2062" i="2"/>
  <c r="AA2062" i="2" s="1"/>
  <c r="Z2063" i="2"/>
  <c r="AA2063" i="2" s="1"/>
  <c r="Z2064" i="2"/>
  <c r="AA2064" i="2" s="1"/>
  <c r="Z2065" i="2"/>
  <c r="AA2065" i="2" s="1"/>
  <c r="Z2066" i="2"/>
  <c r="AA2066" i="2" s="1"/>
  <c r="Z2067" i="2"/>
  <c r="AA2067" i="2" s="1"/>
  <c r="Z2068" i="2"/>
  <c r="AA2068" i="2" s="1"/>
  <c r="Z2069" i="2"/>
  <c r="AA2069" i="2" s="1"/>
  <c r="Z2070" i="2"/>
  <c r="AA2070" i="2" s="1"/>
  <c r="Z2071" i="2"/>
  <c r="AA2071" i="2" s="1"/>
  <c r="Z2072" i="2"/>
  <c r="AA2072" i="2" s="1"/>
  <c r="Z2073" i="2"/>
  <c r="AA2073" i="2" s="1"/>
  <c r="Z2074" i="2"/>
  <c r="AA2074" i="2" s="1"/>
  <c r="Z2075" i="2"/>
  <c r="AA2075" i="2" s="1"/>
  <c r="Z2076" i="2"/>
  <c r="AA2076" i="2" s="1"/>
  <c r="Z2077" i="2"/>
  <c r="AA2077" i="2" s="1"/>
  <c r="Z2078" i="2"/>
  <c r="AA2078" i="2" s="1"/>
  <c r="Z2079" i="2"/>
  <c r="AA2079" i="2" s="1"/>
  <c r="Z2080" i="2"/>
  <c r="AA2080" i="2" s="1"/>
  <c r="Z2081" i="2"/>
  <c r="AA2081" i="2" s="1"/>
  <c r="Z2082" i="2"/>
  <c r="AA2082" i="2" s="1"/>
  <c r="Z2083" i="2"/>
  <c r="AA2083" i="2" s="1"/>
  <c r="Z2084" i="2"/>
  <c r="AA2084" i="2" s="1"/>
  <c r="Z2085" i="2"/>
  <c r="AA2085" i="2" s="1"/>
  <c r="Z2086" i="2"/>
  <c r="AA2086" i="2" s="1"/>
  <c r="Z2087" i="2"/>
  <c r="AA2087" i="2" s="1"/>
  <c r="Z2088" i="2"/>
  <c r="AA2088" i="2" s="1"/>
  <c r="Z2089" i="2"/>
  <c r="AA2089" i="2" s="1"/>
  <c r="Z2090" i="2"/>
  <c r="AA2090" i="2" s="1"/>
  <c r="Z2091" i="2"/>
  <c r="AA2091" i="2" s="1"/>
  <c r="Z2092" i="2"/>
  <c r="AA2092" i="2" s="1"/>
  <c r="Z2093" i="2"/>
  <c r="AA2093" i="2" s="1"/>
  <c r="Z2094" i="2"/>
  <c r="AA2094" i="2" s="1"/>
  <c r="Z2095" i="2"/>
  <c r="AA2095" i="2" s="1"/>
  <c r="Z2096" i="2"/>
  <c r="AA2096" i="2" s="1"/>
  <c r="Z2097" i="2"/>
  <c r="AA2097" i="2" s="1"/>
  <c r="Z2098" i="2"/>
  <c r="AA2098" i="2" s="1"/>
  <c r="Z2099" i="2"/>
  <c r="AA2099" i="2" s="1"/>
  <c r="Z2100" i="2"/>
  <c r="AA2100" i="2" s="1"/>
  <c r="Z2101" i="2"/>
  <c r="AA2101" i="2" s="1"/>
  <c r="Z2102" i="2"/>
  <c r="AA2102" i="2" s="1"/>
  <c r="Z2103" i="2"/>
  <c r="AA2103" i="2" s="1"/>
  <c r="Z2104" i="2"/>
  <c r="AA2104" i="2" s="1"/>
  <c r="Z2105" i="2"/>
  <c r="AA2105" i="2" s="1"/>
  <c r="Z2106" i="2"/>
  <c r="AA2106" i="2" s="1"/>
  <c r="Z2107" i="2"/>
  <c r="AA2107" i="2" s="1"/>
  <c r="Z2108" i="2"/>
  <c r="AA2108" i="2" s="1"/>
  <c r="Z2109" i="2"/>
  <c r="AA2109" i="2" s="1"/>
  <c r="Z2110" i="2"/>
  <c r="AA2110" i="2" s="1"/>
  <c r="Z2111" i="2"/>
  <c r="AA2111" i="2" s="1"/>
  <c r="Z2112" i="2"/>
  <c r="AA2112" i="2" s="1"/>
  <c r="Z2113" i="2"/>
  <c r="AA2113" i="2" s="1"/>
  <c r="Z2114" i="2"/>
  <c r="AA2114" i="2" s="1"/>
  <c r="Z2115" i="2"/>
  <c r="AA2115" i="2" s="1"/>
  <c r="Z2116" i="2"/>
  <c r="AA2116" i="2" s="1"/>
  <c r="Z2117" i="2"/>
  <c r="AA2117" i="2" s="1"/>
  <c r="Z2118" i="2"/>
  <c r="AA2118" i="2" s="1"/>
  <c r="Z2119" i="2"/>
  <c r="AA2119" i="2" s="1"/>
  <c r="Z2120" i="2"/>
  <c r="AA2120" i="2" s="1"/>
  <c r="Z2121" i="2"/>
  <c r="AA2121" i="2" s="1"/>
  <c r="Z2122" i="2"/>
  <c r="AA2122" i="2" s="1"/>
  <c r="Z2123" i="2"/>
  <c r="AA2123" i="2" s="1"/>
  <c r="Z2124" i="2"/>
  <c r="AA2124" i="2" s="1"/>
  <c r="Z2125" i="2"/>
  <c r="AA2125" i="2" s="1"/>
  <c r="Z2126" i="2"/>
  <c r="AA2126" i="2" s="1"/>
  <c r="Z2127" i="2"/>
  <c r="AA2127" i="2" s="1"/>
  <c r="Z2128" i="2"/>
  <c r="AA2128" i="2" s="1"/>
  <c r="Z2129" i="2"/>
  <c r="AA2129" i="2" s="1"/>
  <c r="Z2130" i="2"/>
  <c r="AA2130" i="2" s="1"/>
  <c r="Z2131" i="2"/>
  <c r="AA2131" i="2" s="1"/>
  <c r="Z2132" i="2"/>
  <c r="AA2132" i="2" s="1"/>
  <c r="Z2133" i="2"/>
  <c r="AA2133" i="2" s="1"/>
  <c r="Z2134" i="2"/>
  <c r="AA2134" i="2" s="1"/>
  <c r="Z2135" i="2"/>
  <c r="AA2135" i="2" s="1"/>
  <c r="Z2136" i="2"/>
  <c r="AA2136" i="2" s="1"/>
  <c r="Z2137" i="2"/>
  <c r="AA2137" i="2" s="1"/>
  <c r="Z2138" i="2"/>
  <c r="AA2138" i="2" s="1"/>
  <c r="Z2139" i="2"/>
  <c r="AA2139" i="2" s="1"/>
  <c r="Z2140" i="2"/>
  <c r="AA2140" i="2" s="1"/>
  <c r="Z2141" i="2"/>
  <c r="AA2141" i="2" s="1"/>
  <c r="Z2142" i="2"/>
  <c r="AA2142" i="2" s="1"/>
  <c r="Z2143" i="2"/>
  <c r="AA2143" i="2" s="1"/>
  <c r="Z2144" i="2"/>
  <c r="AA2144" i="2" s="1"/>
  <c r="Z2145" i="2"/>
  <c r="AA2145" i="2" s="1"/>
  <c r="Z2146" i="2"/>
  <c r="AA2146" i="2" s="1"/>
  <c r="Z2147" i="2"/>
  <c r="AA2147" i="2" s="1"/>
  <c r="Z2148" i="2"/>
  <c r="AA2148" i="2" s="1"/>
  <c r="Z2149" i="2"/>
  <c r="AA2149" i="2" s="1"/>
  <c r="Z2150" i="2"/>
  <c r="AA2150" i="2" s="1"/>
  <c r="Z2151" i="2"/>
  <c r="AA2151" i="2" s="1"/>
  <c r="Z2152" i="2"/>
  <c r="AA2152" i="2" s="1"/>
  <c r="Z2153" i="2"/>
  <c r="AA2153" i="2" s="1"/>
  <c r="Z2154" i="2"/>
  <c r="AA2154" i="2" s="1"/>
  <c r="Z2155" i="2"/>
  <c r="AA2155" i="2" s="1"/>
  <c r="Z2156" i="2"/>
  <c r="AA2156" i="2" s="1"/>
  <c r="Z2157" i="2"/>
  <c r="AA2157" i="2" s="1"/>
  <c r="Z2158" i="2"/>
  <c r="AA2158" i="2" s="1"/>
  <c r="Z2159" i="2"/>
  <c r="AA2159" i="2" s="1"/>
  <c r="Z2160" i="2"/>
  <c r="AA2160" i="2" s="1"/>
  <c r="Z2161" i="2"/>
  <c r="AA2161" i="2" s="1"/>
  <c r="Z2162" i="2"/>
  <c r="AA2162" i="2" s="1"/>
  <c r="Z2163" i="2"/>
  <c r="AA2163" i="2" s="1"/>
  <c r="Z2164" i="2"/>
  <c r="AA2164" i="2" s="1"/>
  <c r="Z2165" i="2"/>
  <c r="AA2165" i="2" s="1"/>
  <c r="Z2166" i="2"/>
  <c r="AA2166" i="2" s="1"/>
  <c r="Z2167" i="2"/>
  <c r="AA2167" i="2" s="1"/>
  <c r="Z2168" i="2"/>
  <c r="AA2168" i="2" s="1"/>
  <c r="Z2169" i="2"/>
  <c r="AA2169" i="2" s="1"/>
  <c r="Z2170" i="2"/>
  <c r="AA2170" i="2" s="1"/>
  <c r="Z2171" i="2"/>
  <c r="AA2171" i="2" s="1"/>
  <c r="Z2172" i="2"/>
  <c r="AA2172" i="2" s="1"/>
  <c r="Z2173" i="2"/>
  <c r="AA2173" i="2" s="1"/>
  <c r="Z2174" i="2"/>
  <c r="AA2174" i="2" s="1"/>
  <c r="Z2175" i="2"/>
  <c r="AA2175" i="2" s="1"/>
  <c r="Z2176" i="2"/>
  <c r="AA2176" i="2" s="1"/>
  <c r="Z2177" i="2"/>
  <c r="AA2177" i="2" s="1"/>
  <c r="Z2178" i="2"/>
  <c r="AA2178" i="2" s="1"/>
  <c r="Z2179" i="2"/>
  <c r="AA2179" i="2" s="1"/>
  <c r="Z2180" i="2"/>
  <c r="AA2180" i="2" s="1"/>
  <c r="Z2181" i="2"/>
  <c r="AA2181" i="2" s="1"/>
  <c r="Z2182" i="2"/>
  <c r="AA2182" i="2" s="1"/>
  <c r="Z2183" i="2"/>
  <c r="AA2183" i="2" s="1"/>
  <c r="Z2184" i="2"/>
  <c r="AA2184" i="2" s="1"/>
  <c r="Z2185" i="2"/>
  <c r="AA2185" i="2" s="1"/>
  <c r="Z2186" i="2"/>
  <c r="AA2186" i="2" s="1"/>
  <c r="Z2187" i="2"/>
  <c r="AA2187" i="2" s="1"/>
  <c r="Z2188" i="2"/>
  <c r="AA2188" i="2" s="1"/>
  <c r="Z2189" i="2"/>
  <c r="AA2189" i="2" s="1"/>
  <c r="Z2190" i="2"/>
  <c r="AA2190" i="2" s="1"/>
  <c r="Z2191" i="2"/>
  <c r="AA2191" i="2" s="1"/>
  <c r="Z2192" i="2"/>
  <c r="AA2192" i="2" s="1"/>
  <c r="Z2193" i="2"/>
  <c r="AA2193" i="2" s="1"/>
  <c r="Z2194" i="2"/>
  <c r="AA2194" i="2" s="1"/>
  <c r="Z2195" i="2"/>
  <c r="AA2195" i="2" s="1"/>
  <c r="Z2196" i="2"/>
  <c r="AA2196" i="2" s="1"/>
  <c r="Z2197" i="2"/>
  <c r="AA2197" i="2" s="1"/>
  <c r="Z2198" i="2"/>
  <c r="AA2198" i="2" s="1"/>
  <c r="Z2199" i="2"/>
  <c r="AA2199" i="2" s="1"/>
  <c r="Z2200" i="2"/>
  <c r="AA2200" i="2" s="1"/>
  <c r="Z2201" i="2"/>
  <c r="AA2201" i="2" s="1"/>
  <c r="Z2202" i="2"/>
  <c r="AA2202" i="2" s="1"/>
  <c r="Z2203" i="2"/>
  <c r="AA2203" i="2" s="1"/>
  <c r="Z2204" i="2"/>
  <c r="AA2204" i="2" s="1"/>
  <c r="Z2205" i="2"/>
  <c r="AA2205" i="2" s="1"/>
  <c r="Z2206" i="2"/>
  <c r="AA2206" i="2" s="1"/>
  <c r="Z2207" i="2"/>
  <c r="AA2207" i="2" s="1"/>
  <c r="Z2208" i="2"/>
  <c r="AA2208" i="2" s="1"/>
  <c r="Z2209" i="2"/>
  <c r="AA2209" i="2" s="1"/>
  <c r="Z2210" i="2"/>
  <c r="AA2210" i="2" s="1"/>
  <c r="Z2211" i="2"/>
  <c r="AA2211" i="2" s="1"/>
  <c r="Z2212" i="2"/>
  <c r="AA2212" i="2" s="1"/>
  <c r="Z2213" i="2"/>
  <c r="AA2213" i="2" s="1"/>
  <c r="Z2214" i="2"/>
  <c r="AA2214" i="2" s="1"/>
  <c r="Z2215" i="2"/>
  <c r="AA2215" i="2" s="1"/>
  <c r="Z2216" i="2"/>
  <c r="AA2216" i="2" s="1"/>
  <c r="Z2217" i="2"/>
  <c r="AA2217" i="2" s="1"/>
  <c r="Z2218" i="2"/>
  <c r="AA2218" i="2" s="1"/>
  <c r="Z2219" i="2"/>
  <c r="AA2219" i="2" s="1"/>
  <c r="Z2220" i="2"/>
  <c r="AA2220" i="2" s="1"/>
  <c r="Z2221" i="2"/>
  <c r="AA2221" i="2" s="1"/>
  <c r="Z2222" i="2"/>
  <c r="AA2222" i="2" s="1"/>
  <c r="Z2223" i="2"/>
  <c r="AA2223" i="2" s="1"/>
  <c r="Z2224" i="2"/>
  <c r="AA2224" i="2" s="1"/>
  <c r="Z2225" i="2"/>
  <c r="AA2225" i="2" s="1"/>
  <c r="Z2226" i="2"/>
  <c r="AA2226" i="2" s="1"/>
  <c r="Z2227" i="2"/>
  <c r="AA2227" i="2" s="1"/>
  <c r="Z2228" i="2"/>
  <c r="AA2228" i="2" s="1"/>
  <c r="Z2229" i="2"/>
  <c r="AA2229" i="2" s="1"/>
  <c r="Z2230" i="2"/>
  <c r="AA2230" i="2" s="1"/>
  <c r="Z2231" i="2"/>
  <c r="AA2231" i="2" s="1"/>
  <c r="Z2232" i="2"/>
  <c r="AA2232" i="2" s="1"/>
  <c r="Z2233" i="2"/>
  <c r="AA2233" i="2" s="1"/>
  <c r="Z2234" i="2"/>
  <c r="AA2234" i="2" s="1"/>
  <c r="Z2235" i="2"/>
  <c r="AA2235" i="2" s="1"/>
  <c r="Z2236" i="2"/>
  <c r="AA2236" i="2" s="1"/>
  <c r="Z2237" i="2"/>
  <c r="AA2237" i="2" s="1"/>
  <c r="Z2238" i="2"/>
  <c r="AA2238" i="2" s="1"/>
  <c r="Z2239" i="2"/>
  <c r="AA2239" i="2" s="1"/>
  <c r="Z2240" i="2"/>
  <c r="AA2240" i="2" s="1"/>
  <c r="Z2241" i="2"/>
  <c r="AA2241" i="2" s="1"/>
  <c r="Z2242" i="2"/>
  <c r="AA2242" i="2" s="1"/>
  <c r="Z2243" i="2"/>
  <c r="AA2243" i="2" s="1"/>
  <c r="Z2244" i="2"/>
  <c r="AA2244" i="2" s="1"/>
  <c r="Z2245" i="2"/>
  <c r="AA2245" i="2" s="1"/>
  <c r="Z2246" i="2"/>
  <c r="AA2246" i="2" s="1"/>
  <c r="Z2247" i="2"/>
  <c r="AA2247" i="2" s="1"/>
  <c r="Z2248" i="2"/>
  <c r="AA2248" i="2" s="1"/>
  <c r="Z2249" i="2"/>
  <c r="AA2249" i="2" s="1"/>
  <c r="Z2250" i="2"/>
  <c r="AA2250" i="2" s="1"/>
  <c r="Z2251" i="2"/>
  <c r="AA2251" i="2" s="1"/>
  <c r="Z2252" i="2"/>
  <c r="AA2252" i="2" s="1"/>
  <c r="Z2253" i="2"/>
  <c r="AA2253" i="2" s="1"/>
  <c r="Z2254" i="2"/>
  <c r="AA2254" i="2" s="1"/>
  <c r="Z2255" i="2"/>
  <c r="AA2255" i="2" s="1"/>
  <c r="Z2256" i="2"/>
  <c r="AA2256" i="2" s="1"/>
  <c r="Z2257" i="2"/>
  <c r="AA2257" i="2" s="1"/>
  <c r="Z2258" i="2"/>
  <c r="AA2258" i="2" s="1"/>
  <c r="Z2259" i="2"/>
  <c r="AA2259" i="2" s="1"/>
  <c r="Z2260" i="2"/>
  <c r="AA2260" i="2" s="1"/>
  <c r="Z2261" i="2"/>
  <c r="AA2261" i="2" s="1"/>
  <c r="Z2262" i="2"/>
  <c r="AA2262" i="2" s="1"/>
  <c r="Z2263" i="2"/>
  <c r="AA2263" i="2" s="1"/>
  <c r="Z2264" i="2"/>
  <c r="AA2264" i="2" s="1"/>
  <c r="Z2265" i="2"/>
  <c r="AA2265" i="2" s="1"/>
  <c r="Z2266" i="2"/>
  <c r="AA2266" i="2" s="1"/>
  <c r="Z2267" i="2"/>
  <c r="AA2267" i="2" s="1"/>
  <c r="Z2268" i="2"/>
  <c r="AA2268" i="2" s="1"/>
  <c r="Z2269" i="2"/>
  <c r="AA2269" i="2" s="1"/>
  <c r="Z2270" i="2"/>
  <c r="AA2270" i="2" s="1"/>
  <c r="Z2271" i="2"/>
  <c r="AA2271" i="2" s="1"/>
  <c r="Z2272" i="2"/>
  <c r="AA2272" i="2" s="1"/>
  <c r="Z2273" i="2"/>
  <c r="AA2273" i="2" s="1"/>
  <c r="Z2274" i="2"/>
  <c r="AA2274" i="2" s="1"/>
  <c r="Z2275" i="2"/>
  <c r="AA2275" i="2" s="1"/>
  <c r="Z2276" i="2"/>
  <c r="AA2276" i="2" s="1"/>
  <c r="Z2277" i="2"/>
  <c r="AA2277" i="2" s="1"/>
  <c r="Z2278" i="2"/>
  <c r="AA2278" i="2" s="1"/>
  <c r="Z2279" i="2"/>
  <c r="AA2279" i="2" s="1"/>
  <c r="Z2280" i="2"/>
  <c r="AA2280" i="2" s="1"/>
  <c r="Z2281" i="2"/>
  <c r="AA2281" i="2" s="1"/>
  <c r="Z2282" i="2"/>
  <c r="AA2282" i="2" s="1"/>
  <c r="Z2283" i="2"/>
  <c r="AA2283" i="2" s="1"/>
  <c r="Z2284" i="2"/>
  <c r="AA2284" i="2" s="1"/>
  <c r="Z2285" i="2"/>
  <c r="AA2285" i="2" s="1"/>
  <c r="Z2286" i="2"/>
  <c r="AA2286" i="2" s="1"/>
  <c r="Z2287" i="2"/>
  <c r="AA2287" i="2" s="1"/>
  <c r="Z2288" i="2"/>
  <c r="AA2288" i="2" s="1"/>
  <c r="Z2289" i="2"/>
  <c r="AA2289" i="2" s="1"/>
  <c r="Z2290" i="2"/>
  <c r="AA2290" i="2" s="1"/>
  <c r="Z2291" i="2"/>
  <c r="AA2291" i="2" s="1"/>
  <c r="Z2292" i="2"/>
  <c r="AA2292" i="2" s="1"/>
  <c r="Z2293" i="2"/>
  <c r="AA2293" i="2" s="1"/>
  <c r="Z1175" i="2"/>
  <c r="AA1175" i="2" s="1"/>
  <c r="Z1176" i="2"/>
  <c r="AA1176" i="2" s="1"/>
  <c r="Z1177" i="2"/>
  <c r="AA1177" i="2" s="1"/>
  <c r="Z1178" i="2"/>
  <c r="AA1178" i="2" s="1"/>
  <c r="Z1179" i="2"/>
  <c r="AA1179" i="2" s="1"/>
  <c r="Z1180" i="2"/>
  <c r="AA1180" i="2" s="1"/>
  <c r="Z1181" i="2"/>
  <c r="AA1181" i="2" s="1"/>
  <c r="Z1182" i="2"/>
  <c r="AA1182" i="2" s="1"/>
  <c r="Z1183" i="2"/>
  <c r="AA1183" i="2" s="1"/>
  <c r="Z1184" i="2"/>
  <c r="AA1184" i="2" s="1"/>
  <c r="Z1185" i="2"/>
  <c r="AA1185" i="2" s="1"/>
  <c r="Z1186" i="2"/>
  <c r="AA1186" i="2" s="1"/>
  <c r="Z1187" i="2"/>
  <c r="AA1187" i="2" s="1"/>
  <c r="Z1188" i="2"/>
  <c r="AA1188" i="2" s="1"/>
  <c r="Z1189" i="2"/>
  <c r="AA1189" i="2" s="1"/>
  <c r="Z1190" i="2"/>
  <c r="AA1190" i="2" s="1"/>
  <c r="Z1191" i="2"/>
  <c r="AA1191" i="2" s="1"/>
  <c r="Z1192" i="2"/>
  <c r="AA1192" i="2" s="1"/>
  <c r="Z1193" i="2"/>
  <c r="AA1193" i="2" s="1"/>
  <c r="Z1194" i="2"/>
  <c r="AA1194" i="2" s="1"/>
  <c r="Z1195" i="2"/>
  <c r="AA1195" i="2" s="1"/>
  <c r="Z1196" i="2"/>
  <c r="AA1196" i="2" s="1"/>
  <c r="Z1197" i="2"/>
  <c r="AA1197" i="2" s="1"/>
  <c r="Z1198" i="2"/>
  <c r="AA1198" i="2" s="1"/>
  <c r="Z1199" i="2"/>
  <c r="AA1199" i="2" s="1"/>
  <c r="Z1200" i="2"/>
  <c r="AA1200" i="2" s="1"/>
  <c r="Z1201" i="2"/>
  <c r="AA1201" i="2" s="1"/>
  <c r="Z1202" i="2"/>
  <c r="AA1202" i="2" s="1"/>
  <c r="Z1203" i="2"/>
  <c r="AA1203" i="2" s="1"/>
  <c r="Z1204" i="2"/>
  <c r="AA1204" i="2" s="1"/>
  <c r="Z1205" i="2"/>
  <c r="AA1205" i="2" s="1"/>
  <c r="Z1206" i="2"/>
  <c r="AA1206" i="2" s="1"/>
  <c r="Z1207" i="2"/>
  <c r="AA1207" i="2" s="1"/>
  <c r="Z1208" i="2"/>
  <c r="AA1208" i="2" s="1"/>
  <c r="Z1209" i="2"/>
  <c r="AA1209" i="2" s="1"/>
  <c r="Z1210" i="2"/>
  <c r="AA1210" i="2" s="1"/>
  <c r="Z1211" i="2"/>
  <c r="AA1211" i="2" s="1"/>
  <c r="Z1212" i="2"/>
  <c r="AA1212" i="2" s="1"/>
  <c r="Z1213" i="2"/>
  <c r="AA1213" i="2" s="1"/>
  <c r="Z1214" i="2"/>
  <c r="AA1214" i="2" s="1"/>
  <c r="Z1215" i="2"/>
  <c r="AA1215" i="2" s="1"/>
  <c r="Z1216" i="2"/>
  <c r="AA1216" i="2" s="1"/>
  <c r="Z1217" i="2"/>
  <c r="AA1217" i="2" s="1"/>
  <c r="Z1218" i="2"/>
  <c r="AA1218" i="2" s="1"/>
  <c r="Z1219" i="2"/>
  <c r="AA1219" i="2" s="1"/>
  <c r="Z1220" i="2"/>
  <c r="AA1220" i="2" s="1"/>
  <c r="Z1221" i="2"/>
  <c r="AA1221" i="2" s="1"/>
  <c r="Z1222" i="2"/>
  <c r="AA1222" i="2" s="1"/>
  <c r="Z1223" i="2"/>
  <c r="AA1223" i="2" s="1"/>
  <c r="Z1224" i="2"/>
  <c r="AA1224" i="2" s="1"/>
  <c r="Z1225" i="2"/>
  <c r="AA1225" i="2" s="1"/>
  <c r="Z1226" i="2"/>
  <c r="AA1226" i="2" s="1"/>
  <c r="Z1227" i="2"/>
  <c r="AA1227" i="2" s="1"/>
  <c r="Z1228" i="2"/>
  <c r="AA1228" i="2" s="1"/>
  <c r="Z1229" i="2"/>
  <c r="AA1229" i="2" s="1"/>
  <c r="Z1230" i="2"/>
  <c r="AA1230" i="2" s="1"/>
  <c r="Z1231" i="2"/>
  <c r="AA1231" i="2" s="1"/>
  <c r="Z1232" i="2"/>
  <c r="AA1232" i="2" s="1"/>
  <c r="Z1233" i="2"/>
  <c r="AA1233" i="2" s="1"/>
  <c r="Z1234" i="2"/>
  <c r="AA1234" i="2" s="1"/>
  <c r="Z1235" i="2"/>
  <c r="AA1235" i="2" s="1"/>
  <c r="Z1236" i="2"/>
  <c r="AA1236" i="2" s="1"/>
  <c r="Z1237" i="2"/>
  <c r="AA1237" i="2" s="1"/>
  <c r="Z1238" i="2"/>
  <c r="AA1238" i="2" s="1"/>
  <c r="Z1239" i="2"/>
  <c r="AA1239" i="2" s="1"/>
  <c r="Z1240" i="2"/>
  <c r="AA1240" i="2" s="1"/>
  <c r="Z1241" i="2"/>
  <c r="AA1241" i="2" s="1"/>
  <c r="Z1242" i="2"/>
  <c r="AA1242" i="2" s="1"/>
  <c r="Z1243" i="2"/>
  <c r="AA1243" i="2" s="1"/>
  <c r="Z1244" i="2"/>
  <c r="AA1244" i="2" s="1"/>
  <c r="Z1245" i="2"/>
  <c r="AA1245" i="2" s="1"/>
  <c r="Z1246" i="2"/>
  <c r="AA1246" i="2" s="1"/>
  <c r="Z1247" i="2"/>
  <c r="AA1247" i="2" s="1"/>
  <c r="Z1248" i="2"/>
  <c r="AA1248" i="2" s="1"/>
  <c r="Z1249" i="2"/>
  <c r="AA1249" i="2" s="1"/>
  <c r="Z1250" i="2"/>
  <c r="AA1250" i="2" s="1"/>
  <c r="Z1251" i="2"/>
  <c r="AA1251" i="2" s="1"/>
  <c r="Z1252" i="2"/>
  <c r="AA1252" i="2" s="1"/>
  <c r="Z1253" i="2"/>
  <c r="AA1253" i="2" s="1"/>
  <c r="Z1254" i="2"/>
  <c r="AA1254" i="2" s="1"/>
  <c r="Z1255" i="2"/>
  <c r="AA1255" i="2" s="1"/>
  <c r="Z1256" i="2"/>
  <c r="AA1256" i="2" s="1"/>
  <c r="Z1257" i="2"/>
  <c r="AA1257" i="2" s="1"/>
  <c r="Z1258" i="2"/>
  <c r="AA1258" i="2" s="1"/>
  <c r="Z1259" i="2"/>
  <c r="AA1259" i="2" s="1"/>
  <c r="Z1260" i="2"/>
  <c r="AA1260" i="2" s="1"/>
  <c r="Z1261" i="2"/>
  <c r="AA1261" i="2" s="1"/>
  <c r="Z1262" i="2"/>
  <c r="AA1262" i="2" s="1"/>
  <c r="Z1263" i="2"/>
  <c r="AA1263" i="2" s="1"/>
  <c r="Z1264" i="2"/>
  <c r="AA1264" i="2" s="1"/>
  <c r="Z1265" i="2"/>
  <c r="AA1265" i="2" s="1"/>
  <c r="Z1266" i="2"/>
  <c r="AA1266" i="2" s="1"/>
  <c r="Z1267" i="2"/>
  <c r="AA1267" i="2" s="1"/>
  <c r="Z1268" i="2"/>
  <c r="AA1268" i="2" s="1"/>
  <c r="Z1269" i="2"/>
  <c r="AA1269" i="2" s="1"/>
  <c r="Z1270" i="2"/>
  <c r="AA1270" i="2" s="1"/>
  <c r="Z1271" i="2"/>
  <c r="AA1271" i="2" s="1"/>
  <c r="Z1272" i="2"/>
  <c r="AA1272" i="2" s="1"/>
  <c r="Z1273" i="2"/>
  <c r="AA1273" i="2" s="1"/>
  <c r="Z1274" i="2"/>
  <c r="AA1274" i="2" s="1"/>
  <c r="Z1275" i="2"/>
  <c r="AA1275" i="2" s="1"/>
  <c r="Z1276" i="2"/>
  <c r="AA1276" i="2" s="1"/>
  <c r="Z1277" i="2"/>
  <c r="AA1277" i="2" s="1"/>
  <c r="Z1278" i="2"/>
  <c r="AA1278" i="2" s="1"/>
  <c r="Z1279" i="2"/>
  <c r="AA1279" i="2" s="1"/>
  <c r="Z1280" i="2"/>
  <c r="AA1280" i="2" s="1"/>
  <c r="Z1281" i="2"/>
  <c r="AA1281" i="2" s="1"/>
  <c r="Z1282" i="2"/>
  <c r="AA1282" i="2" s="1"/>
  <c r="Z1283" i="2"/>
  <c r="AA1283" i="2" s="1"/>
  <c r="Z1284" i="2"/>
  <c r="AA1284" i="2" s="1"/>
  <c r="Z1285" i="2"/>
  <c r="AA1285" i="2" s="1"/>
  <c r="Z1286" i="2"/>
  <c r="AA1286" i="2" s="1"/>
  <c r="Z1287" i="2"/>
  <c r="AA1287" i="2" s="1"/>
  <c r="Z1288" i="2"/>
  <c r="AA1288" i="2" s="1"/>
  <c r="Z1289" i="2"/>
  <c r="AA1289" i="2" s="1"/>
  <c r="Z1290" i="2"/>
  <c r="AA1290" i="2" s="1"/>
  <c r="Z1291" i="2"/>
  <c r="AA1291" i="2" s="1"/>
  <c r="Z1292" i="2"/>
  <c r="AA1292" i="2" s="1"/>
  <c r="Z1293" i="2"/>
  <c r="AA1293" i="2" s="1"/>
  <c r="Z1294" i="2"/>
  <c r="AA1294" i="2" s="1"/>
  <c r="Z1295" i="2"/>
  <c r="AA1295" i="2" s="1"/>
  <c r="Z1296" i="2"/>
  <c r="AA1296" i="2" s="1"/>
  <c r="Z1297" i="2"/>
  <c r="AA1297" i="2" s="1"/>
  <c r="Z1298" i="2"/>
  <c r="AA1298" i="2" s="1"/>
  <c r="Z1299" i="2"/>
  <c r="AA1299" i="2" s="1"/>
  <c r="Z1300" i="2"/>
  <c r="AA1300" i="2" s="1"/>
  <c r="Z1301" i="2"/>
  <c r="AA1301" i="2" s="1"/>
  <c r="Z1302" i="2"/>
  <c r="AA1302" i="2" s="1"/>
  <c r="Z1303" i="2"/>
  <c r="AA1303" i="2" s="1"/>
  <c r="Z1304" i="2"/>
  <c r="AA1304" i="2" s="1"/>
  <c r="Z1305" i="2"/>
  <c r="AA1305" i="2" s="1"/>
  <c r="Z1306" i="2"/>
  <c r="AA1306" i="2" s="1"/>
  <c r="Z1307" i="2"/>
  <c r="AA1307" i="2" s="1"/>
  <c r="Z1308" i="2"/>
  <c r="AA1308" i="2" s="1"/>
  <c r="Z1309" i="2"/>
  <c r="AA1309" i="2" s="1"/>
  <c r="Z1310" i="2"/>
  <c r="AA1310" i="2" s="1"/>
  <c r="Z1311" i="2"/>
  <c r="AA1311" i="2" s="1"/>
  <c r="Z1312" i="2"/>
  <c r="AA1312" i="2" s="1"/>
  <c r="Z1313" i="2"/>
  <c r="AA1313" i="2" s="1"/>
  <c r="Z1314" i="2"/>
  <c r="AA1314" i="2" s="1"/>
  <c r="Z1315" i="2"/>
  <c r="AA1315" i="2" s="1"/>
  <c r="Z1316" i="2"/>
  <c r="AA1316" i="2" s="1"/>
  <c r="Z1317" i="2"/>
  <c r="AA1317" i="2" s="1"/>
  <c r="Z1318" i="2"/>
  <c r="AA1318" i="2" s="1"/>
  <c r="Z1319" i="2"/>
  <c r="AA1319" i="2" s="1"/>
  <c r="Z1320" i="2"/>
  <c r="AA1320" i="2" s="1"/>
  <c r="Z1321" i="2"/>
  <c r="AA1321" i="2" s="1"/>
  <c r="Z1322" i="2"/>
  <c r="AA1322" i="2" s="1"/>
  <c r="Z1323" i="2"/>
  <c r="AA1323" i="2" s="1"/>
  <c r="Z1324" i="2"/>
  <c r="AA1324" i="2" s="1"/>
  <c r="Z1325" i="2"/>
  <c r="AA1325" i="2" s="1"/>
  <c r="Z1326" i="2"/>
  <c r="AA1326" i="2" s="1"/>
  <c r="Z1327" i="2"/>
  <c r="AA1327" i="2" s="1"/>
  <c r="Z1328" i="2"/>
  <c r="AA1328" i="2" s="1"/>
  <c r="Z1329" i="2"/>
  <c r="AA1329" i="2" s="1"/>
  <c r="Z1330" i="2"/>
  <c r="AA1330" i="2" s="1"/>
  <c r="Z1331" i="2"/>
  <c r="AA1331" i="2" s="1"/>
  <c r="Z1332" i="2"/>
  <c r="AA1332" i="2" s="1"/>
  <c r="Z1333" i="2"/>
  <c r="AA1333" i="2" s="1"/>
  <c r="Z1334" i="2"/>
  <c r="AA1334" i="2" s="1"/>
  <c r="Z1335" i="2"/>
  <c r="AA1335" i="2" s="1"/>
  <c r="Z1336" i="2"/>
  <c r="AA1336" i="2" s="1"/>
  <c r="Z1337" i="2"/>
  <c r="AA1337" i="2" s="1"/>
  <c r="Z1338" i="2"/>
  <c r="AA1338" i="2" s="1"/>
  <c r="Z1339" i="2"/>
  <c r="AA1339" i="2" s="1"/>
  <c r="Z1340" i="2"/>
  <c r="AA1340" i="2" s="1"/>
  <c r="Z1341" i="2"/>
  <c r="AA1341" i="2" s="1"/>
  <c r="Z1342" i="2"/>
  <c r="AA1342" i="2" s="1"/>
  <c r="Z1343" i="2"/>
  <c r="AA1343" i="2" s="1"/>
  <c r="Z1344" i="2"/>
  <c r="AA1344" i="2" s="1"/>
  <c r="Z1345" i="2"/>
  <c r="AA1345" i="2" s="1"/>
  <c r="Z1346" i="2"/>
  <c r="AA1346" i="2" s="1"/>
  <c r="Z1347" i="2"/>
  <c r="AA1347" i="2" s="1"/>
  <c r="Z1348" i="2"/>
  <c r="AA1348" i="2" s="1"/>
  <c r="Z1349" i="2"/>
  <c r="AA1349" i="2" s="1"/>
  <c r="Z1350" i="2"/>
  <c r="AA1350" i="2" s="1"/>
  <c r="Z1351" i="2"/>
  <c r="AA1351" i="2" s="1"/>
  <c r="Z1352" i="2"/>
  <c r="AA1352" i="2" s="1"/>
  <c r="Z1353" i="2"/>
  <c r="AA1353" i="2" s="1"/>
  <c r="Z1354" i="2"/>
  <c r="AA1354" i="2" s="1"/>
  <c r="Z1355" i="2"/>
  <c r="AA1355" i="2" s="1"/>
  <c r="Z1356" i="2"/>
  <c r="AA1356" i="2" s="1"/>
  <c r="Z1357" i="2"/>
  <c r="AA1357" i="2" s="1"/>
  <c r="Z1358" i="2"/>
  <c r="AA1358" i="2" s="1"/>
  <c r="Z1359" i="2"/>
  <c r="AA1359" i="2" s="1"/>
  <c r="Z1360" i="2"/>
  <c r="AA1360" i="2" s="1"/>
  <c r="Z1361" i="2"/>
  <c r="AA1361" i="2" s="1"/>
  <c r="Z1362" i="2"/>
  <c r="AA1362" i="2" s="1"/>
  <c r="Z1363" i="2"/>
  <c r="AA1363" i="2" s="1"/>
  <c r="Z1364" i="2"/>
  <c r="AA1364" i="2" s="1"/>
  <c r="Z1365" i="2"/>
  <c r="AA1365" i="2" s="1"/>
  <c r="Z1366" i="2"/>
  <c r="AA1366" i="2" s="1"/>
  <c r="Z1367" i="2"/>
  <c r="AA1367" i="2" s="1"/>
  <c r="Z1368" i="2"/>
  <c r="AA1368" i="2" s="1"/>
  <c r="Z1369" i="2"/>
  <c r="AA1369" i="2" s="1"/>
  <c r="Z1370" i="2"/>
  <c r="AA1370" i="2" s="1"/>
  <c r="Z1371" i="2"/>
  <c r="AA1371" i="2" s="1"/>
  <c r="Z1372" i="2"/>
  <c r="AA1372" i="2" s="1"/>
  <c r="Z1373" i="2"/>
  <c r="AA1373" i="2" s="1"/>
  <c r="Z1374" i="2"/>
  <c r="AA1374" i="2" s="1"/>
  <c r="Z1375" i="2"/>
  <c r="AA1375" i="2" s="1"/>
  <c r="Z1376" i="2"/>
  <c r="AA1376" i="2" s="1"/>
  <c r="Z1377" i="2"/>
  <c r="AA1377" i="2" s="1"/>
  <c r="Z1378" i="2"/>
  <c r="AA1378" i="2" s="1"/>
  <c r="Z1379" i="2"/>
  <c r="AA1379" i="2" s="1"/>
  <c r="Z1380" i="2"/>
  <c r="AA1380" i="2" s="1"/>
  <c r="Z1381" i="2"/>
  <c r="AA1381" i="2" s="1"/>
  <c r="Z1382" i="2"/>
  <c r="AA1382" i="2" s="1"/>
  <c r="Z1383" i="2"/>
  <c r="AA1383" i="2" s="1"/>
  <c r="Z1384" i="2"/>
  <c r="AA1384" i="2" s="1"/>
  <c r="Z1385" i="2"/>
  <c r="AA1385" i="2" s="1"/>
  <c r="Z1386" i="2"/>
  <c r="AA1386" i="2" s="1"/>
  <c r="Z1387" i="2"/>
  <c r="AA1387" i="2" s="1"/>
  <c r="Z1388" i="2"/>
  <c r="AA1388" i="2" s="1"/>
  <c r="Z1389" i="2"/>
  <c r="AA1389" i="2" s="1"/>
  <c r="Z1390" i="2"/>
  <c r="AA1390" i="2" s="1"/>
  <c r="Z1391" i="2"/>
  <c r="AA1391" i="2" s="1"/>
  <c r="Z1392" i="2"/>
  <c r="AA1392" i="2" s="1"/>
  <c r="Z1393" i="2"/>
  <c r="AA1393" i="2" s="1"/>
  <c r="Z1394" i="2"/>
  <c r="AA1394" i="2" s="1"/>
  <c r="Z1395" i="2"/>
  <c r="AA1395" i="2" s="1"/>
  <c r="Z1396" i="2"/>
  <c r="AA1396" i="2" s="1"/>
  <c r="Z1397" i="2"/>
  <c r="AA1397" i="2" s="1"/>
  <c r="Z1398" i="2"/>
  <c r="AA1398" i="2" s="1"/>
  <c r="Z1399" i="2"/>
  <c r="AA1399" i="2" s="1"/>
  <c r="Z1400" i="2"/>
  <c r="AA1400" i="2" s="1"/>
  <c r="Z1401" i="2"/>
  <c r="AA1401" i="2" s="1"/>
  <c r="Z1402" i="2"/>
  <c r="AA1402" i="2" s="1"/>
  <c r="Z1403" i="2"/>
  <c r="AA1403" i="2" s="1"/>
  <c r="Z1404" i="2"/>
  <c r="AA1404" i="2" s="1"/>
  <c r="Z1405" i="2"/>
  <c r="AA1405" i="2" s="1"/>
  <c r="Z1406" i="2"/>
  <c r="AA1406" i="2" s="1"/>
  <c r="Z1407" i="2"/>
  <c r="AA1407" i="2" s="1"/>
  <c r="Z1408" i="2"/>
  <c r="AA1408" i="2" s="1"/>
  <c r="Z1409" i="2"/>
  <c r="AA1409" i="2" s="1"/>
  <c r="Z1410" i="2"/>
  <c r="AA1410" i="2" s="1"/>
  <c r="Z1411" i="2"/>
  <c r="AA1411" i="2" s="1"/>
  <c r="Z1412" i="2"/>
  <c r="AA1412" i="2" s="1"/>
  <c r="Z1413" i="2"/>
  <c r="AA1413" i="2" s="1"/>
  <c r="Z1414" i="2"/>
  <c r="AA1414" i="2" s="1"/>
  <c r="Z1415" i="2"/>
  <c r="AA1415" i="2" s="1"/>
  <c r="Z1416" i="2"/>
  <c r="AA1416" i="2" s="1"/>
  <c r="Z1417" i="2"/>
  <c r="AA1417" i="2" s="1"/>
  <c r="Z1418" i="2"/>
  <c r="AA1418" i="2" s="1"/>
  <c r="Z1419" i="2"/>
  <c r="AA1419" i="2" s="1"/>
  <c r="Z1420" i="2"/>
  <c r="AA1420" i="2" s="1"/>
  <c r="Z1421" i="2"/>
  <c r="AA1421" i="2" s="1"/>
  <c r="Z1422" i="2"/>
  <c r="AA1422" i="2" s="1"/>
  <c r="Z1423" i="2"/>
  <c r="AA1423" i="2" s="1"/>
  <c r="Z1424" i="2"/>
  <c r="AA1424" i="2" s="1"/>
  <c r="Z1425" i="2"/>
  <c r="AA1425" i="2" s="1"/>
  <c r="Z1426" i="2"/>
  <c r="AA1426" i="2" s="1"/>
  <c r="Z1427" i="2"/>
  <c r="AA1427" i="2" s="1"/>
  <c r="Z1428" i="2"/>
  <c r="AA1428" i="2" s="1"/>
  <c r="Z1429" i="2"/>
  <c r="AA1429" i="2" s="1"/>
  <c r="Z1430" i="2"/>
  <c r="AA1430" i="2" s="1"/>
  <c r="Z1431" i="2"/>
  <c r="AA1431" i="2" s="1"/>
  <c r="Z1432" i="2"/>
  <c r="AA1432" i="2" s="1"/>
  <c r="Z1433" i="2"/>
  <c r="AA1433" i="2" s="1"/>
  <c r="Z1434" i="2"/>
  <c r="AA1434" i="2" s="1"/>
  <c r="Z1435" i="2"/>
  <c r="AA1435" i="2" s="1"/>
  <c r="Z1436" i="2"/>
  <c r="AA1436" i="2" s="1"/>
  <c r="Z1437" i="2"/>
  <c r="AA1437" i="2" s="1"/>
  <c r="Z1438" i="2"/>
  <c r="AA1438" i="2" s="1"/>
  <c r="Z1439" i="2"/>
  <c r="AA1439" i="2" s="1"/>
  <c r="Z1440" i="2"/>
  <c r="AA1440" i="2" s="1"/>
  <c r="Z1441" i="2"/>
  <c r="AA1441" i="2" s="1"/>
  <c r="Z1442" i="2"/>
  <c r="AA1442" i="2" s="1"/>
  <c r="Z1443" i="2"/>
  <c r="AA1443" i="2" s="1"/>
  <c r="Z1444" i="2"/>
  <c r="AA1444" i="2" s="1"/>
  <c r="Z1445" i="2"/>
  <c r="AA1445" i="2" s="1"/>
  <c r="Z1446" i="2"/>
  <c r="AA1446" i="2" s="1"/>
  <c r="Z1447" i="2"/>
  <c r="AA1447" i="2" s="1"/>
  <c r="Z1448" i="2"/>
  <c r="AA1448" i="2" s="1"/>
  <c r="Z1449" i="2"/>
  <c r="AA1449" i="2" s="1"/>
  <c r="Z1450" i="2"/>
  <c r="AA1450" i="2" s="1"/>
  <c r="Z1451" i="2"/>
  <c r="AA1451" i="2" s="1"/>
  <c r="Z1452" i="2"/>
  <c r="AA1452" i="2" s="1"/>
  <c r="Z1453" i="2"/>
  <c r="AA1453" i="2" s="1"/>
  <c r="Z1454" i="2"/>
  <c r="AA1454" i="2" s="1"/>
  <c r="Z1455" i="2"/>
  <c r="AA1455" i="2" s="1"/>
  <c r="Z1456" i="2"/>
  <c r="AA1456" i="2" s="1"/>
  <c r="Z1457" i="2"/>
  <c r="AA1457" i="2" s="1"/>
  <c r="Z1458" i="2"/>
  <c r="AA1458" i="2" s="1"/>
  <c r="Z1459" i="2"/>
  <c r="AA1459" i="2" s="1"/>
  <c r="Z1460" i="2"/>
  <c r="AA1460" i="2" s="1"/>
  <c r="Z1461" i="2"/>
  <c r="AA1461" i="2" s="1"/>
  <c r="Z1462" i="2"/>
  <c r="AA1462" i="2" s="1"/>
  <c r="Z1463" i="2"/>
  <c r="AA1463" i="2" s="1"/>
  <c r="Z1464" i="2"/>
  <c r="AA1464" i="2" s="1"/>
  <c r="Z1465" i="2"/>
  <c r="AA1465" i="2" s="1"/>
  <c r="Z1466" i="2"/>
  <c r="AA1466" i="2" s="1"/>
  <c r="Z1467" i="2"/>
  <c r="AA1467" i="2" s="1"/>
  <c r="Z1468" i="2"/>
  <c r="AA1468" i="2" s="1"/>
  <c r="Z1469" i="2"/>
  <c r="AA1469" i="2" s="1"/>
  <c r="Z1470" i="2"/>
  <c r="AA1470" i="2" s="1"/>
  <c r="Z1471" i="2"/>
  <c r="AA1471" i="2" s="1"/>
  <c r="Z1472" i="2"/>
  <c r="AA1472" i="2" s="1"/>
  <c r="Z1473" i="2"/>
  <c r="AA1473" i="2" s="1"/>
  <c r="Z1474" i="2"/>
  <c r="AA1474" i="2" s="1"/>
  <c r="Z1475" i="2"/>
  <c r="AA1475" i="2" s="1"/>
  <c r="Z1476" i="2"/>
  <c r="AA1476" i="2" s="1"/>
  <c r="Z1477" i="2"/>
  <c r="AA1477" i="2" s="1"/>
  <c r="Z1478" i="2"/>
  <c r="AA1478" i="2" s="1"/>
  <c r="Z1479" i="2"/>
  <c r="AA1479" i="2" s="1"/>
  <c r="Z1480" i="2"/>
  <c r="AA1480" i="2" s="1"/>
  <c r="Z1481" i="2"/>
  <c r="AA1481" i="2" s="1"/>
  <c r="Z1482" i="2"/>
  <c r="AA1482" i="2" s="1"/>
  <c r="Z1483" i="2"/>
  <c r="AA1483" i="2" s="1"/>
  <c r="Z1484" i="2"/>
  <c r="AA1484" i="2" s="1"/>
  <c r="Z1485" i="2"/>
  <c r="AA1485" i="2" s="1"/>
  <c r="Z1486" i="2"/>
  <c r="AA1486" i="2" s="1"/>
  <c r="Z1487" i="2"/>
  <c r="AA1487" i="2" s="1"/>
  <c r="Z1488" i="2"/>
  <c r="AA1488" i="2" s="1"/>
  <c r="Z1489" i="2"/>
  <c r="AA1489" i="2" s="1"/>
  <c r="Z1490" i="2"/>
  <c r="AA1490" i="2" s="1"/>
  <c r="Z1491" i="2"/>
  <c r="AA1491" i="2" s="1"/>
  <c r="Z1492" i="2"/>
  <c r="AA1492" i="2" s="1"/>
  <c r="Z1493" i="2"/>
  <c r="AA1493" i="2" s="1"/>
  <c r="Z1494" i="2"/>
  <c r="AA1494" i="2" s="1"/>
  <c r="Z1495" i="2"/>
  <c r="AA1495" i="2" s="1"/>
  <c r="Z1496" i="2"/>
  <c r="AA1496" i="2" s="1"/>
  <c r="Z1497" i="2"/>
  <c r="AA1497" i="2" s="1"/>
  <c r="Z1498" i="2"/>
  <c r="AA1498" i="2" s="1"/>
  <c r="Z1499" i="2"/>
  <c r="AA1499" i="2" s="1"/>
  <c r="Z1500" i="2"/>
  <c r="AA1500" i="2" s="1"/>
  <c r="Z1501" i="2"/>
  <c r="AA1501" i="2" s="1"/>
  <c r="Z1502" i="2"/>
  <c r="AA1502" i="2" s="1"/>
  <c r="Z1503" i="2"/>
  <c r="AA1503" i="2" s="1"/>
  <c r="Z1504" i="2"/>
  <c r="AA1504" i="2" s="1"/>
  <c r="Z1505" i="2"/>
  <c r="AA1505" i="2" s="1"/>
  <c r="Z1506" i="2"/>
  <c r="AA1506" i="2" s="1"/>
  <c r="Z1507" i="2"/>
  <c r="AA1507" i="2" s="1"/>
  <c r="Z1508" i="2"/>
  <c r="AA1508" i="2" s="1"/>
  <c r="Z1509" i="2"/>
  <c r="AA1509" i="2" s="1"/>
  <c r="Z1510" i="2"/>
  <c r="AA1510" i="2" s="1"/>
  <c r="Z1511" i="2"/>
  <c r="AA1511" i="2" s="1"/>
  <c r="Z1512" i="2"/>
  <c r="AA1512" i="2" s="1"/>
  <c r="Z1513" i="2"/>
  <c r="AA1513" i="2" s="1"/>
  <c r="Z1514" i="2"/>
  <c r="AA1514" i="2" s="1"/>
  <c r="Z1515" i="2"/>
  <c r="AA1515" i="2" s="1"/>
  <c r="Z1516" i="2"/>
  <c r="AA1516" i="2" s="1"/>
  <c r="Z1517" i="2"/>
  <c r="AA1517" i="2" s="1"/>
  <c r="Z1518" i="2"/>
  <c r="AA1518" i="2" s="1"/>
  <c r="Z1519" i="2"/>
  <c r="AA1519" i="2" s="1"/>
  <c r="Z1520" i="2"/>
  <c r="AA1520" i="2" s="1"/>
  <c r="Z1521" i="2"/>
  <c r="AA1521" i="2" s="1"/>
  <c r="Z1522" i="2"/>
  <c r="AA1522" i="2" s="1"/>
  <c r="Z1523" i="2"/>
  <c r="AA1523" i="2" s="1"/>
  <c r="Z1524" i="2"/>
  <c r="AA1524" i="2" s="1"/>
  <c r="Z1525" i="2"/>
  <c r="AA1525" i="2" s="1"/>
  <c r="Z1526" i="2"/>
  <c r="AA1526" i="2" s="1"/>
  <c r="Z1527" i="2"/>
  <c r="AA1527" i="2" s="1"/>
  <c r="Z1528" i="2"/>
  <c r="AA1528" i="2" s="1"/>
  <c r="Z1529" i="2"/>
  <c r="AA1529" i="2" s="1"/>
  <c r="Z1530" i="2"/>
  <c r="AA1530" i="2" s="1"/>
  <c r="Z1531" i="2"/>
  <c r="AA1531" i="2" s="1"/>
  <c r="Z1532" i="2"/>
  <c r="AA1532" i="2" s="1"/>
  <c r="Z1533" i="2"/>
  <c r="AA1533" i="2" s="1"/>
  <c r="Z1534" i="2"/>
  <c r="AA1534" i="2" s="1"/>
  <c r="Z1535" i="2"/>
  <c r="AA1535" i="2" s="1"/>
  <c r="Z1536" i="2"/>
  <c r="AA1536" i="2" s="1"/>
  <c r="Z1537" i="2"/>
  <c r="AA1537" i="2" s="1"/>
  <c r="Z1538" i="2"/>
  <c r="AA1538" i="2" s="1"/>
  <c r="Z1539" i="2"/>
  <c r="AA1539" i="2" s="1"/>
  <c r="Z1540" i="2"/>
  <c r="AA1540" i="2" s="1"/>
  <c r="Z1541" i="2"/>
  <c r="AA1541" i="2" s="1"/>
  <c r="Z1542" i="2"/>
  <c r="AA1542" i="2" s="1"/>
  <c r="Z1543" i="2"/>
  <c r="AA1543" i="2" s="1"/>
  <c r="Z1544" i="2"/>
  <c r="AA1544" i="2" s="1"/>
  <c r="Z1545" i="2"/>
  <c r="AA1545" i="2" s="1"/>
  <c r="Z1546" i="2"/>
  <c r="AA1546" i="2" s="1"/>
  <c r="Z1547" i="2"/>
  <c r="AA1547" i="2" s="1"/>
  <c r="Z1548" i="2"/>
  <c r="AA1548" i="2" s="1"/>
  <c r="Z1549" i="2"/>
  <c r="AA1549" i="2" s="1"/>
  <c r="Z1550" i="2"/>
  <c r="AA1550" i="2" s="1"/>
  <c r="Z1551" i="2"/>
  <c r="AA1551" i="2" s="1"/>
  <c r="Z1552" i="2"/>
  <c r="AA1552" i="2" s="1"/>
  <c r="Z1553" i="2"/>
  <c r="AA1553" i="2" s="1"/>
  <c r="Z1554" i="2"/>
  <c r="AA1554" i="2" s="1"/>
  <c r="Z1555" i="2"/>
  <c r="AA1555" i="2" s="1"/>
  <c r="Z1556" i="2"/>
  <c r="AA1556" i="2" s="1"/>
  <c r="Z1557" i="2"/>
  <c r="AA1557" i="2" s="1"/>
  <c r="Z1558" i="2"/>
  <c r="AA1558" i="2" s="1"/>
  <c r="Z1559" i="2"/>
  <c r="AA1559" i="2" s="1"/>
  <c r="Z1560" i="2"/>
  <c r="AA1560" i="2" s="1"/>
  <c r="Z1561" i="2"/>
  <c r="AA1561" i="2" s="1"/>
  <c r="Z1562" i="2"/>
  <c r="AA1562" i="2" s="1"/>
  <c r="Z1563" i="2"/>
  <c r="AA1563" i="2" s="1"/>
  <c r="Z1564" i="2"/>
  <c r="AA1564" i="2" s="1"/>
  <c r="Z1565" i="2"/>
  <c r="AA1565" i="2" s="1"/>
  <c r="Z1566" i="2"/>
  <c r="AA1566" i="2" s="1"/>
  <c r="Z1567" i="2"/>
  <c r="AA1567" i="2" s="1"/>
  <c r="Z1568" i="2"/>
  <c r="AA1568" i="2" s="1"/>
  <c r="Z1569" i="2"/>
  <c r="AA1569" i="2" s="1"/>
  <c r="Z1570" i="2"/>
  <c r="AA1570" i="2" s="1"/>
  <c r="Z1571" i="2"/>
  <c r="AA1571" i="2" s="1"/>
  <c r="Z1572" i="2"/>
  <c r="AA1572" i="2" s="1"/>
  <c r="Z1573" i="2"/>
  <c r="AA1573" i="2" s="1"/>
  <c r="Z1574" i="2"/>
  <c r="AA1574" i="2" s="1"/>
  <c r="Z1575" i="2"/>
  <c r="AA1575" i="2" s="1"/>
  <c r="Z1576" i="2"/>
  <c r="AA1576" i="2" s="1"/>
  <c r="Z1577" i="2"/>
  <c r="AA1577" i="2" s="1"/>
  <c r="Z1578" i="2"/>
  <c r="AA1578" i="2" s="1"/>
  <c r="Z1579" i="2"/>
  <c r="AA1579" i="2" s="1"/>
  <c r="Z1580" i="2"/>
  <c r="AA1580" i="2" s="1"/>
  <c r="Z1581" i="2"/>
  <c r="AA1581" i="2" s="1"/>
  <c r="Z1582" i="2"/>
  <c r="AA1582" i="2" s="1"/>
  <c r="Z1583" i="2"/>
  <c r="AA1583" i="2" s="1"/>
  <c r="Z1584" i="2"/>
  <c r="AA1584" i="2" s="1"/>
  <c r="Z1585" i="2"/>
  <c r="AA1585" i="2" s="1"/>
  <c r="Z1586" i="2"/>
  <c r="AA1586" i="2" s="1"/>
  <c r="Z1587" i="2"/>
  <c r="AA1587" i="2" s="1"/>
  <c r="Z1588" i="2"/>
  <c r="AA1588" i="2" s="1"/>
  <c r="Z1589" i="2"/>
  <c r="AA1589" i="2" s="1"/>
  <c r="Z1590" i="2"/>
  <c r="AA1590" i="2" s="1"/>
  <c r="Z1591" i="2"/>
  <c r="AA1591" i="2" s="1"/>
  <c r="Z1592" i="2"/>
  <c r="AA1592" i="2" s="1"/>
  <c r="Z1593" i="2"/>
  <c r="AA1593" i="2" s="1"/>
  <c r="Z1594" i="2"/>
  <c r="AA1594" i="2" s="1"/>
  <c r="Z1595" i="2"/>
  <c r="AA1595" i="2" s="1"/>
  <c r="Z1596" i="2"/>
  <c r="AA1596" i="2" s="1"/>
  <c r="Z1597" i="2"/>
  <c r="AA1597" i="2" s="1"/>
  <c r="Z3" i="2"/>
  <c r="AA3" i="2" s="1"/>
  <c r="Z4" i="2"/>
  <c r="AA4" i="2" s="1"/>
  <c r="Z5" i="2"/>
  <c r="AA5" i="2" s="1"/>
  <c r="Z6" i="2"/>
  <c r="AA6" i="2" s="1"/>
  <c r="Z7" i="2"/>
  <c r="AA7" i="2" s="1"/>
  <c r="Z8" i="2"/>
  <c r="AA8" i="2" s="1"/>
  <c r="Z9" i="2"/>
  <c r="AA9" i="2" s="1"/>
  <c r="Z10" i="2"/>
  <c r="AA10" i="2" s="1"/>
  <c r="Z11" i="2"/>
  <c r="AA11" i="2" s="1"/>
  <c r="Z12" i="2"/>
  <c r="AA12" i="2" s="1"/>
  <c r="Z13" i="2"/>
  <c r="AA13" i="2" s="1"/>
  <c r="Z14" i="2"/>
  <c r="AA14" i="2" s="1"/>
  <c r="Z15" i="2"/>
  <c r="AA15" i="2" s="1"/>
  <c r="Z16" i="2"/>
  <c r="AA16" i="2" s="1"/>
  <c r="Z17" i="2"/>
  <c r="AA17" i="2" s="1"/>
  <c r="Z18" i="2"/>
  <c r="AA18" i="2" s="1"/>
  <c r="Z19" i="2"/>
  <c r="AA19" i="2" s="1"/>
  <c r="Z20" i="2"/>
  <c r="AA20" i="2" s="1"/>
  <c r="Z21" i="2"/>
  <c r="AA21" i="2" s="1"/>
  <c r="Z22" i="2"/>
  <c r="AA22" i="2" s="1"/>
  <c r="Z23" i="2"/>
  <c r="AA23" i="2" s="1"/>
  <c r="Z24" i="2"/>
  <c r="AA24" i="2" s="1"/>
  <c r="Z25" i="2"/>
  <c r="AA25" i="2" s="1"/>
  <c r="Z26" i="2"/>
  <c r="AA26" i="2" s="1"/>
  <c r="Z27" i="2"/>
  <c r="AA27" i="2" s="1"/>
  <c r="Z28" i="2"/>
  <c r="AA28" i="2" s="1"/>
  <c r="Z29" i="2"/>
  <c r="AA29" i="2" s="1"/>
  <c r="Z30" i="2"/>
  <c r="AA30" i="2" s="1"/>
  <c r="Z31" i="2"/>
  <c r="AA31" i="2" s="1"/>
  <c r="Z32" i="2"/>
  <c r="AA32" i="2" s="1"/>
  <c r="Z33" i="2"/>
  <c r="AA33" i="2" s="1"/>
  <c r="Z34" i="2"/>
  <c r="AA34" i="2" s="1"/>
  <c r="Z35" i="2"/>
  <c r="AA35" i="2" s="1"/>
  <c r="Z36" i="2"/>
  <c r="AA36" i="2" s="1"/>
  <c r="Z37" i="2"/>
  <c r="AA37" i="2" s="1"/>
  <c r="Z38" i="2"/>
  <c r="AA38" i="2" s="1"/>
  <c r="Z39" i="2"/>
  <c r="AA39" i="2" s="1"/>
  <c r="Z40" i="2"/>
  <c r="AA40" i="2" s="1"/>
  <c r="Z41" i="2"/>
  <c r="AA41" i="2" s="1"/>
  <c r="Z42" i="2"/>
  <c r="AA42" i="2" s="1"/>
  <c r="Z43" i="2"/>
  <c r="AA43" i="2" s="1"/>
  <c r="Z44" i="2"/>
  <c r="AA44" i="2" s="1"/>
  <c r="Z45" i="2"/>
  <c r="AA45" i="2" s="1"/>
  <c r="Z46" i="2"/>
  <c r="AA46" i="2" s="1"/>
  <c r="Z47" i="2"/>
  <c r="AA47" i="2" s="1"/>
  <c r="Z48" i="2"/>
  <c r="AA48" i="2" s="1"/>
  <c r="Z49" i="2"/>
  <c r="AA49" i="2" s="1"/>
  <c r="Z50" i="2"/>
  <c r="AA50" i="2" s="1"/>
  <c r="Z51" i="2"/>
  <c r="AA51" i="2" s="1"/>
  <c r="Z52" i="2"/>
  <c r="AA52" i="2" s="1"/>
  <c r="Z53" i="2"/>
  <c r="AA53" i="2" s="1"/>
  <c r="Z54" i="2"/>
  <c r="AA54" i="2" s="1"/>
  <c r="Z55" i="2"/>
  <c r="AA55" i="2" s="1"/>
  <c r="Z56" i="2"/>
  <c r="AA56" i="2" s="1"/>
  <c r="Z57" i="2"/>
  <c r="AA57" i="2" s="1"/>
  <c r="Z58" i="2"/>
  <c r="AA58" i="2" s="1"/>
  <c r="Z59" i="2"/>
  <c r="AA59" i="2" s="1"/>
  <c r="Z60" i="2"/>
  <c r="AA60" i="2" s="1"/>
  <c r="Z61" i="2"/>
  <c r="AA61" i="2" s="1"/>
  <c r="Z62" i="2"/>
  <c r="AA62" i="2" s="1"/>
  <c r="Z63" i="2"/>
  <c r="AA63" i="2" s="1"/>
  <c r="Z64" i="2"/>
  <c r="AA64" i="2" s="1"/>
  <c r="Z65" i="2"/>
  <c r="AA65" i="2" s="1"/>
  <c r="Z66" i="2"/>
  <c r="AA66" i="2" s="1"/>
  <c r="Z67" i="2"/>
  <c r="AA67" i="2" s="1"/>
  <c r="Z68" i="2"/>
  <c r="AA68" i="2" s="1"/>
  <c r="Z69" i="2"/>
  <c r="AA69" i="2" s="1"/>
  <c r="Z70" i="2"/>
  <c r="AA70" i="2" s="1"/>
  <c r="Z71" i="2"/>
  <c r="AA71" i="2" s="1"/>
  <c r="Z72" i="2"/>
  <c r="AA72" i="2" s="1"/>
  <c r="Z73" i="2"/>
  <c r="AA73" i="2" s="1"/>
  <c r="Z74" i="2"/>
  <c r="AA74" i="2" s="1"/>
  <c r="Z75" i="2"/>
  <c r="AA75" i="2" s="1"/>
  <c r="Z76" i="2"/>
  <c r="AA76" i="2" s="1"/>
  <c r="Z77" i="2"/>
  <c r="AA77" i="2" s="1"/>
  <c r="Z78" i="2"/>
  <c r="AA78" i="2" s="1"/>
  <c r="Z79" i="2"/>
  <c r="AA79" i="2" s="1"/>
  <c r="Z80" i="2"/>
  <c r="AA80" i="2" s="1"/>
  <c r="Z81" i="2"/>
  <c r="AA81" i="2" s="1"/>
  <c r="Z82" i="2"/>
  <c r="AA82" i="2" s="1"/>
  <c r="Z83" i="2"/>
  <c r="AA83" i="2" s="1"/>
  <c r="Z84" i="2"/>
  <c r="AA84" i="2" s="1"/>
  <c r="Z85" i="2"/>
  <c r="AA85" i="2" s="1"/>
  <c r="Z86" i="2"/>
  <c r="AA86" i="2" s="1"/>
  <c r="Z87" i="2"/>
  <c r="AA87" i="2" s="1"/>
  <c r="Z88" i="2"/>
  <c r="AA88" i="2" s="1"/>
  <c r="Z89" i="2"/>
  <c r="AA89" i="2" s="1"/>
  <c r="Z90" i="2"/>
  <c r="AA90" i="2" s="1"/>
  <c r="Z91" i="2"/>
  <c r="AA91" i="2" s="1"/>
  <c r="Z92" i="2"/>
  <c r="AA92" i="2" s="1"/>
  <c r="Z93" i="2"/>
  <c r="AA93" i="2" s="1"/>
  <c r="Z94" i="2"/>
  <c r="AA94" i="2" s="1"/>
  <c r="Z95" i="2"/>
  <c r="AA95" i="2" s="1"/>
  <c r="Z96" i="2"/>
  <c r="AA96" i="2" s="1"/>
  <c r="Z97" i="2"/>
  <c r="AA97" i="2" s="1"/>
  <c r="Z98" i="2"/>
  <c r="AA98" i="2" s="1"/>
  <c r="Z99" i="2"/>
  <c r="AA99" i="2" s="1"/>
  <c r="Z100" i="2"/>
  <c r="AA100" i="2" s="1"/>
  <c r="Z101" i="2"/>
  <c r="AA101" i="2" s="1"/>
  <c r="Z102" i="2"/>
  <c r="AA102" i="2" s="1"/>
  <c r="Z103" i="2"/>
  <c r="AA103" i="2" s="1"/>
  <c r="Z104" i="2"/>
  <c r="AA104" i="2" s="1"/>
  <c r="Z105" i="2"/>
  <c r="AA105" i="2" s="1"/>
  <c r="Z106" i="2"/>
  <c r="AA106" i="2" s="1"/>
  <c r="Z107" i="2"/>
  <c r="AA107" i="2" s="1"/>
  <c r="Z108" i="2"/>
  <c r="AA108" i="2" s="1"/>
  <c r="Z109" i="2"/>
  <c r="AA109" i="2" s="1"/>
  <c r="Z110" i="2"/>
  <c r="AA110" i="2" s="1"/>
  <c r="Z111" i="2"/>
  <c r="AA111" i="2" s="1"/>
  <c r="Z112" i="2"/>
  <c r="AA112" i="2" s="1"/>
  <c r="Z113" i="2"/>
  <c r="AA113" i="2" s="1"/>
  <c r="Z114" i="2"/>
  <c r="AA114" i="2" s="1"/>
  <c r="Z115" i="2"/>
  <c r="AA115" i="2" s="1"/>
  <c r="Z116" i="2"/>
  <c r="AA116" i="2" s="1"/>
  <c r="Z117" i="2"/>
  <c r="AA117" i="2" s="1"/>
  <c r="Z118" i="2"/>
  <c r="AA118" i="2" s="1"/>
  <c r="Z119" i="2"/>
  <c r="AA119" i="2" s="1"/>
  <c r="Z120" i="2"/>
  <c r="AA120" i="2" s="1"/>
  <c r="Z121" i="2"/>
  <c r="AA121" i="2" s="1"/>
  <c r="Z122" i="2"/>
  <c r="AA122" i="2" s="1"/>
  <c r="Z123" i="2"/>
  <c r="AA123" i="2" s="1"/>
  <c r="Z124" i="2"/>
  <c r="AA124" i="2" s="1"/>
  <c r="Z125" i="2"/>
  <c r="AA125" i="2" s="1"/>
  <c r="Z126" i="2"/>
  <c r="AA126" i="2" s="1"/>
  <c r="Z127" i="2"/>
  <c r="AA127" i="2" s="1"/>
  <c r="Z128" i="2"/>
  <c r="AA128" i="2" s="1"/>
  <c r="Z129" i="2"/>
  <c r="AA129" i="2" s="1"/>
  <c r="Z130" i="2"/>
  <c r="AA130" i="2" s="1"/>
  <c r="Z131" i="2"/>
  <c r="AA131" i="2" s="1"/>
  <c r="Z132" i="2"/>
  <c r="AA132" i="2" s="1"/>
  <c r="Z133" i="2"/>
  <c r="AA133" i="2" s="1"/>
  <c r="Z134" i="2"/>
  <c r="AA134" i="2" s="1"/>
  <c r="Z135" i="2"/>
  <c r="AA135" i="2" s="1"/>
  <c r="Z136" i="2"/>
  <c r="AA136" i="2" s="1"/>
  <c r="Z137" i="2"/>
  <c r="AA137" i="2" s="1"/>
  <c r="Z138" i="2"/>
  <c r="AA138" i="2" s="1"/>
  <c r="Z139" i="2"/>
  <c r="AA139" i="2" s="1"/>
  <c r="Z140" i="2"/>
  <c r="AA140" i="2" s="1"/>
  <c r="Z141" i="2"/>
  <c r="AA141" i="2" s="1"/>
  <c r="Z142" i="2"/>
  <c r="AA142" i="2" s="1"/>
  <c r="Z143" i="2"/>
  <c r="AA143" i="2" s="1"/>
  <c r="Z144" i="2"/>
  <c r="AA144" i="2" s="1"/>
  <c r="Z145" i="2"/>
  <c r="AA145" i="2" s="1"/>
  <c r="Z146" i="2"/>
  <c r="AA146" i="2" s="1"/>
  <c r="Z147" i="2"/>
  <c r="AA147" i="2" s="1"/>
  <c r="Z148" i="2"/>
  <c r="AA148" i="2" s="1"/>
  <c r="Z149" i="2"/>
  <c r="AA149" i="2" s="1"/>
  <c r="Z150" i="2"/>
  <c r="AA150" i="2" s="1"/>
  <c r="Z151" i="2"/>
  <c r="AA151" i="2" s="1"/>
  <c r="Z152" i="2"/>
  <c r="AA152" i="2" s="1"/>
  <c r="Z153" i="2"/>
  <c r="AA153" i="2" s="1"/>
  <c r="Z154" i="2"/>
  <c r="AA154" i="2" s="1"/>
  <c r="Z155" i="2"/>
  <c r="AA155" i="2" s="1"/>
  <c r="Z156" i="2"/>
  <c r="AA156" i="2" s="1"/>
  <c r="Z157" i="2"/>
  <c r="AA157" i="2" s="1"/>
  <c r="Z158" i="2"/>
  <c r="AA158" i="2" s="1"/>
  <c r="Z159" i="2"/>
  <c r="AA159" i="2" s="1"/>
  <c r="Z160" i="2"/>
  <c r="AA160" i="2" s="1"/>
  <c r="Z161" i="2"/>
  <c r="AA161" i="2" s="1"/>
  <c r="Z162" i="2"/>
  <c r="AA162" i="2" s="1"/>
  <c r="Z163" i="2"/>
  <c r="AA163" i="2" s="1"/>
  <c r="Z164" i="2"/>
  <c r="AA164" i="2" s="1"/>
  <c r="Z165" i="2"/>
  <c r="AA165" i="2" s="1"/>
  <c r="Z166" i="2"/>
  <c r="AA166" i="2" s="1"/>
  <c r="Z167" i="2"/>
  <c r="AA167" i="2" s="1"/>
  <c r="Z168" i="2"/>
  <c r="AA168" i="2" s="1"/>
  <c r="Z169" i="2"/>
  <c r="AA169" i="2" s="1"/>
  <c r="Z170" i="2"/>
  <c r="AA170" i="2" s="1"/>
  <c r="Z171" i="2"/>
  <c r="AA171" i="2" s="1"/>
  <c r="Z172" i="2"/>
  <c r="AA172" i="2" s="1"/>
  <c r="Z173" i="2"/>
  <c r="AA173" i="2" s="1"/>
  <c r="Z174" i="2"/>
  <c r="AA174" i="2" s="1"/>
  <c r="Z175" i="2"/>
  <c r="AA175" i="2" s="1"/>
  <c r="Z176" i="2"/>
  <c r="AA176" i="2" s="1"/>
  <c r="Z177" i="2"/>
  <c r="AA177" i="2" s="1"/>
  <c r="Z178" i="2"/>
  <c r="AA178" i="2" s="1"/>
  <c r="Z179" i="2"/>
  <c r="AA179" i="2" s="1"/>
  <c r="Z180" i="2"/>
  <c r="AA180" i="2" s="1"/>
  <c r="Z181" i="2"/>
  <c r="AA181" i="2" s="1"/>
  <c r="Z182" i="2"/>
  <c r="AA182" i="2" s="1"/>
  <c r="Z183" i="2"/>
  <c r="AA183" i="2" s="1"/>
  <c r="Z184" i="2"/>
  <c r="AA184" i="2" s="1"/>
  <c r="Z185" i="2"/>
  <c r="AA185" i="2" s="1"/>
  <c r="Z186" i="2"/>
  <c r="AA186" i="2" s="1"/>
  <c r="Z187" i="2"/>
  <c r="AA187" i="2" s="1"/>
  <c r="Z188" i="2"/>
  <c r="AA188" i="2" s="1"/>
  <c r="Z189" i="2"/>
  <c r="AA189" i="2" s="1"/>
  <c r="Z190" i="2"/>
  <c r="AA190" i="2" s="1"/>
  <c r="Z191" i="2"/>
  <c r="AA191" i="2" s="1"/>
  <c r="Z192" i="2"/>
  <c r="AA192" i="2" s="1"/>
  <c r="Z193" i="2"/>
  <c r="AA193" i="2" s="1"/>
  <c r="Z194" i="2"/>
  <c r="AA194" i="2" s="1"/>
  <c r="Z195" i="2"/>
  <c r="AA195" i="2" s="1"/>
  <c r="Z196" i="2"/>
  <c r="AA196" i="2" s="1"/>
  <c r="Z197" i="2"/>
  <c r="AA197" i="2" s="1"/>
  <c r="Z198" i="2"/>
  <c r="AA198" i="2" s="1"/>
  <c r="Z199" i="2"/>
  <c r="AA199" i="2" s="1"/>
  <c r="Z200" i="2"/>
  <c r="AA200" i="2" s="1"/>
  <c r="Z201" i="2"/>
  <c r="AA201" i="2" s="1"/>
  <c r="Z202" i="2"/>
  <c r="AA202" i="2" s="1"/>
  <c r="Z203" i="2"/>
  <c r="AA203" i="2" s="1"/>
  <c r="Z204" i="2"/>
  <c r="AA204" i="2" s="1"/>
  <c r="Z205" i="2"/>
  <c r="AA205" i="2" s="1"/>
  <c r="Z206" i="2"/>
  <c r="AA206" i="2" s="1"/>
  <c r="Z207" i="2"/>
  <c r="AA207" i="2" s="1"/>
  <c r="Z208" i="2"/>
  <c r="AA208" i="2" s="1"/>
  <c r="Z209" i="2"/>
  <c r="AA209" i="2" s="1"/>
  <c r="Z210" i="2"/>
  <c r="AA210" i="2" s="1"/>
  <c r="Z211" i="2"/>
  <c r="AA211" i="2" s="1"/>
  <c r="Z212" i="2"/>
  <c r="AA212" i="2" s="1"/>
  <c r="Z213" i="2"/>
  <c r="AA213" i="2" s="1"/>
  <c r="Z214" i="2"/>
  <c r="AA214" i="2" s="1"/>
  <c r="Z215" i="2"/>
  <c r="AA215" i="2" s="1"/>
  <c r="Z216" i="2"/>
  <c r="AA216" i="2" s="1"/>
  <c r="Z217" i="2"/>
  <c r="AA217" i="2" s="1"/>
  <c r="Z218" i="2"/>
  <c r="AA218" i="2" s="1"/>
  <c r="Z219" i="2"/>
  <c r="AA219" i="2" s="1"/>
  <c r="Z220" i="2"/>
  <c r="AA220" i="2" s="1"/>
  <c r="Z221" i="2"/>
  <c r="AA221" i="2" s="1"/>
  <c r="Z222" i="2"/>
  <c r="AA222" i="2" s="1"/>
  <c r="Z223" i="2"/>
  <c r="AA223" i="2" s="1"/>
  <c r="Z224" i="2"/>
  <c r="AA224" i="2" s="1"/>
  <c r="Z225" i="2"/>
  <c r="AA225" i="2" s="1"/>
  <c r="Z226" i="2"/>
  <c r="AA226" i="2" s="1"/>
  <c r="Z227" i="2"/>
  <c r="AA227" i="2" s="1"/>
  <c r="Z228" i="2"/>
  <c r="AA228" i="2" s="1"/>
  <c r="Z229" i="2"/>
  <c r="AA229" i="2" s="1"/>
  <c r="Z230" i="2"/>
  <c r="AA230" i="2" s="1"/>
  <c r="Z231" i="2"/>
  <c r="AA231" i="2" s="1"/>
  <c r="Z232" i="2"/>
  <c r="AA232" i="2" s="1"/>
  <c r="Z233" i="2"/>
  <c r="AA233" i="2" s="1"/>
  <c r="Z234" i="2"/>
  <c r="AA234" i="2" s="1"/>
  <c r="Z235" i="2"/>
  <c r="AA235" i="2" s="1"/>
  <c r="Z236" i="2"/>
  <c r="AA236" i="2" s="1"/>
  <c r="Z237" i="2"/>
  <c r="AA237" i="2" s="1"/>
  <c r="Z238" i="2"/>
  <c r="AA238" i="2" s="1"/>
  <c r="Z239" i="2"/>
  <c r="AA239" i="2" s="1"/>
  <c r="Z240" i="2"/>
  <c r="AA240" i="2" s="1"/>
  <c r="Z241" i="2"/>
  <c r="AA241" i="2" s="1"/>
  <c r="Z242" i="2"/>
  <c r="AA242" i="2" s="1"/>
  <c r="Z243" i="2"/>
  <c r="AA243" i="2" s="1"/>
  <c r="Z244" i="2"/>
  <c r="AA244" i="2" s="1"/>
  <c r="Z245" i="2"/>
  <c r="AA245" i="2" s="1"/>
  <c r="Z246" i="2"/>
  <c r="AA246" i="2" s="1"/>
  <c r="Z247" i="2"/>
  <c r="AA247" i="2" s="1"/>
  <c r="Z248" i="2"/>
  <c r="AA248" i="2" s="1"/>
  <c r="Z249" i="2"/>
  <c r="AA249" i="2" s="1"/>
  <c r="Z250" i="2"/>
  <c r="AA250" i="2" s="1"/>
  <c r="Z251" i="2"/>
  <c r="AA251" i="2" s="1"/>
  <c r="Z252" i="2"/>
  <c r="AA252" i="2" s="1"/>
  <c r="Z253" i="2"/>
  <c r="AA253" i="2" s="1"/>
  <c r="Z254" i="2"/>
  <c r="AA254" i="2" s="1"/>
  <c r="Z255" i="2"/>
  <c r="AA255" i="2" s="1"/>
  <c r="Z256" i="2"/>
  <c r="AA256" i="2" s="1"/>
  <c r="Z257" i="2"/>
  <c r="AA257" i="2" s="1"/>
  <c r="Z258" i="2"/>
  <c r="AA258" i="2" s="1"/>
  <c r="Z259" i="2"/>
  <c r="AA259" i="2" s="1"/>
  <c r="Z260" i="2"/>
  <c r="AA260" i="2" s="1"/>
  <c r="Z261" i="2"/>
  <c r="AA261" i="2" s="1"/>
  <c r="Z262" i="2"/>
  <c r="AA262" i="2" s="1"/>
  <c r="Z263" i="2"/>
  <c r="AA263" i="2" s="1"/>
  <c r="Z264" i="2"/>
  <c r="AA264" i="2" s="1"/>
  <c r="Z265" i="2"/>
  <c r="AA265" i="2" s="1"/>
  <c r="Z266" i="2"/>
  <c r="AA266" i="2" s="1"/>
  <c r="Z267" i="2"/>
  <c r="AA267" i="2" s="1"/>
  <c r="Z268" i="2"/>
  <c r="AA268" i="2" s="1"/>
  <c r="Z269" i="2"/>
  <c r="AA269" i="2" s="1"/>
  <c r="Z270" i="2"/>
  <c r="AA270" i="2" s="1"/>
  <c r="Z271" i="2"/>
  <c r="AA271" i="2" s="1"/>
  <c r="Z272" i="2"/>
  <c r="AA272" i="2" s="1"/>
  <c r="Z273" i="2"/>
  <c r="AA273" i="2" s="1"/>
  <c r="Z274" i="2"/>
  <c r="AA274" i="2" s="1"/>
  <c r="Z275" i="2"/>
  <c r="AA275" i="2" s="1"/>
  <c r="Z276" i="2"/>
  <c r="AA276" i="2" s="1"/>
  <c r="Z277" i="2"/>
  <c r="AA277" i="2" s="1"/>
  <c r="Z278" i="2"/>
  <c r="AA278" i="2" s="1"/>
  <c r="Z279" i="2"/>
  <c r="AA279" i="2" s="1"/>
  <c r="Z280" i="2"/>
  <c r="AA280" i="2" s="1"/>
  <c r="Z281" i="2"/>
  <c r="AA281" i="2" s="1"/>
  <c r="Z282" i="2"/>
  <c r="AA282" i="2" s="1"/>
  <c r="Z283" i="2"/>
  <c r="AA283" i="2" s="1"/>
  <c r="Z284" i="2"/>
  <c r="AA284" i="2" s="1"/>
  <c r="Z285" i="2"/>
  <c r="AA285" i="2" s="1"/>
  <c r="Z286" i="2"/>
  <c r="AA286" i="2" s="1"/>
  <c r="Z287" i="2"/>
  <c r="AA287" i="2" s="1"/>
  <c r="Z288" i="2"/>
  <c r="AA288" i="2" s="1"/>
  <c r="Z289" i="2"/>
  <c r="AA289" i="2" s="1"/>
  <c r="Z290" i="2"/>
  <c r="AA290" i="2" s="1"/>
  <c r="Z291" i="2"/>
  <c r="AA291" i="2" s="1"/>
  <c r="Z292" i="2"/>
  <c r="AA292" i="2" s="1"/>
  <c r="Z293" i="2"/>
  <c r="AA293" i="2" s="1"/>
  <c r="Z294" i="2"/>
  <c r="AA294" i="2" s="1"/>
  <c r="Z295" i="2"/>
  <c r="AA295" i="2" s="1"/>
  <c r="Z296" i="2"/>
  <c r="AA296" i="2" s="1"/>
  <c r="Z297" i="2"/>
  <c r="AA297" i="2" s="1"/>
  <c r="Z298" i="2"/>
  <c r="AA298" i="2" s="1"/>
  <c r="Z299" i="2"/>
  <c r="AA299" i="2" s="1"/>
  <c r="Z300" i="2"/>
  <c r="AA300" i="2" s="1"/>
  <c r="Z301" i="2"/>
  <c r="AA301" i="2" s="1"/>
  <c r="Z302" i="2"/>
  <c r="AA302" i="2" s="1"/>
  <c r="Z303" i="2"/>
  <c r="AA303" i="2" s="1"/>
  <c r="Z304" i="2"/>
  <c r="AA304" i="2" s="1"/>
  <c r="Z305" i="2"/>
  <c r="AA305" i="2" s="1"/>
  <c r="Z306" i="2"/>
  <c r="AA306" i="2" s="1"/>
  <c r="Z307" i="2"/>
  <c r="AA307" i="2" s="1"/>
  <c r="Z308" i="2"/>
  <c r="AA308" i="2" s="1"/>
  <c r="Z309" i="2"/>
  <c r="AA309" i="2" s="1"/>
  <c r="Z310" i="2"/>
  <c r="AA310" i="2" s="1"/>
  <c r="Z311" i="2"/>
  <c r="AA311" i="2" s="1"/>
  <c r="Z312" i="2"/>
  <c r="AA312" i="2" s="1"/>
  <c r="Z313" i="2"/>
  <c r="AA313" i="2" s="1"/>
  <c r="Z314" i="2"/>
  <c r="AA314" i="2" s="1"/>
  <c r="Z315" i="2"/>
  <c r="AA315" i="2" s="1"/>
  <c r="Z316" i="2"/>
  <c r="AA316" i="2" s="1"/>
  <c r="Z317" i="2"/>
  <c r="AA317" i="2" s="1"/>
  <c r="Z318" i="2"/>
  <c r="AA318" i="2" s="1"/>
  <c r="Z319" i="2"/>
  <c r="AA319" i="2" s="1"/>
  <c r="Z320" i="2"/>
  <c r="AA320" i="2" s="1"/>
  <c r="Z321" i="2"/>
  <c r="AA321" i="2" s="1"/>
  <c r="Z322" i="2"/>
  <c r="AA322" i="2" s="1"/>
  <c r="Z323" i="2"/>
  <c r="AA323" i="2" s="1"/>
  <c r="Z324" i="2"/>
  <c r="AA324" i="2" s="1"/>
  <c r="Z325" i="2"/>
  <c r="AA325" i="2" s="1"/>
  <c r="Z326" i="2"/>
  <c r="AA326" i="2" s="1"/>
  <c r="Z327" i="2"/>
  <c r="AA327" i="2" s="1"/>
  <c r="Z328" i="2"/>
  <c r="AA328" i="2" s="1"/>
  <c r="Z329" i="2"/>
  <c r="AA329" i="2" s="1"/>
  <c r="Z330" i="2"/>
  <c r="AA330" i="2" s="1"/>
  <c r="Z331" i="2"/>
  <c r="AA331" i="2" s="1"/>
  <c r="Z332" i="2"/>
  <c r="AA332" i="2" s="1"/>
  <c r="Z333" i="2"/>
  <c r="AA333" i="2" s="1"/>
  <c r="Z334" i="2"/>
  <c r="AA334" i="2" s="1"/>
  <c r="Z335" i="2"/>
  <c r="AA335" i="2" s="1"/>
  <c r="Z336" i="2"/>
  <c r="AA336" i="2" s="1"/>
  <c r="Z337" i="2"/>
  <c r="AA337" i="2" s="1"/>
  <c r="Z338" i="2"/>
  <c r="AA338" i="2" s="1"/>
  <c r="Z339" i="2"/>
  <c r="AA339" i="2" s="1"/>
  <c r="Z340" i="2"/>
  <c r="AA340" i="2" s="1"/>
  <c r="Z341" i="2"/>
  <c r="AA341" i="2" s="1"/>
  <c r="Z342" i="2"/>
  <c r="AA342" i="2" s="1"/>
  <c r="Z343" i="2"/>
  <c r="AA343" i="2" s="1"/>
  <c r="Z344" i="2"/>
  <c r="AA344" i="2" s="1"/>
  <c r="Z345" i="2"/>
  <c r="AA345" i="2" s="1"/>
  <c r="Z346" i="2"/>
  <c r="AA346" i="2" s="1"/>
  <c r="Z347" i="2"/>
  <c r="AA347" i="2" s="1"/>
  <c r="Z348" i="2"/>
  <c r="AA348" i="2" s="1"/>
  <c r="Z349" i="2"/>
  <c r="AA349" i="2" s="1"/>
  <c r="Z350" i="2"/>
  <c r="AA350" i="2" s="1"/>
  <c r="Z351" i="2"/>
  <c r="AA351" i="2" s="1"/>
  <c r="Z352" i="2"/>
  <c r="AA352" i="2" s="1"/>
  <c r="Z353" i="2"/>
  <c r="AA353" i="2" s="1"/>
  <c r="Z354" i="2"/>
  <c r="AA354" i="2" s="1"/>
  <c r="Z355" i="2"/>
  <c r="AA355" i="2" s="1"/>
  <c r="Z356" i="2"/>
  <c r="AA356" i="2" s="1"/>
  <c r="Z357" i="2"/>
  <c r="AA357" i="2" s="1"/>
  <c r="Z358" i="2"/>
  <c r="AA358" i="2" s="1"/>
  <c r="Z359" i="2"/>
  <c r="AA359" i="2" s="1"/>
  <c r="Z360" i="2"/>
  <c r="AA360" i="2" s="1"/>
  <c r="Z361" i="2"/>
  <c r="AA361" i="2" s="1"/>
  <c r="Z362" i="2"/>
  <c r="AA362" i="2" s="1"/>
  <c r="Z363" i="2"/>
  <c r="AA363" i="2" s="1"/>
  <c r="Z364" i="2"/>
  <c r="AA364" i="2" s="1"/>
  <c r="Z365" i="2"/>
  <c r="AA365" i="2" s="1"/>
  <c r="Z366" i="2"/>
  <c r="AA366" i="2" s="1"/>
  <c r="Z367" i="2"/>
  <c r="AA367" i="2" s="1"/>
  <c r="Z368" i="2"/>
  <c r="AA368" i="2" s="1"/>
  <c r="Z369" i="2"/>
  <c r="AA369" i="2" s="1"/>
  <c r="Z370" i="2"/>
  <c r="AA370" i="2" s="1"/>
  <c r="Z371" i="2"/>
  <c r="AA371" i="2" s="1"/>
  <c r="Z372" i="2"/>
  <c r="AA372" i="2" s="1"/>
  <c r="Z373" i="2"/>
  <c r="AA373" i="2" s="1"/>
  <c r="Z374" i="2"/>
  <c r="AA374" i="2" s="1"/>
  <c r="Z375" i="2"/>
  <c r="AA375" i="2" s="1"/>
  <c r="Z376" i="2"/>
  <c r="AA376" i="2" s="1"/>
  <c r="Z377" i="2"/>
  <c r="AA377" i="2" s="1"/>
  <c r="Z378" i="2"/>
  <c r="AA378" i="2" s="1"/>
  <c r="Z379" i="2"/>
  <c r="AA379" i="2" s="1"/>
  <c r="Z380" i="2"/>
  <c r="AA380" i="2" s="1"/>
  <c r="Z381" i="2"/>
  <c r="AA381" i="2" s="1"/>
  <c r="Z382" i="2"/>
  <c r="AA382" i="2" s="1"/>
  <c r="Z383" i="2"/>
  <c r="AA383" i="2" s="1"/>
  <c r="Z384" i="2"/>
  <c r="AA384" i="2" s="1"/>
  <c r="Z385" i="2"/>
  <c r="AA385" i="2" s="1"/>
  <c r="Z386" i="2"/>
  <c r="AA386" i="2" s="1"/>
  <c r="Z387" i="2"/>
  <c r="AA387" i="2" s="1"/>
  <c r="Z388" i="2"/>
  <c r="AA388" i="2" s="1"/>
  <c r="Z389" i="2"/>
  <c r="AA389" i="2" s="1"/>
  <c r="Z390" i="2"/>
  <c r="AA390" i="2" s="1"/>
  <c r="Z391" i="2"/>
  <c r="AA391" i="2" s="1"/>
  <c r="Z392" i="2"/>
  <c r="AA392" i="2" s="1"/>
  <c r="Z393" i="2"/>
  <c r="AA393" i="2" s="1"/>
  <c r="Z394" i="2"/>
  <c r="AA394" i="2" s="1"/>
  <c r="Z395" i="2"/>
  <c r="AA395" i="2" s="1"/>
  <c r="Z396" i="2"/>
  <c r="AA396" i="2" s="1"/>
  <c r="Z397" i="2"/>
  <c r="AA397" i="2" s="1"/>
  <c r="Z398" i="2"/>
  <c r="AA398" i="2" s="1"/>
  <c r="Z399" i="2"/>
  <c r="AA399" i="2" s="1"/>
  <c r="Z400" i="2"/>
  <c r="AA400" i="2" s="1"/>
  <c r="Z401" i="2"/>
  <c r="AA401" i="2" s="1"/>
  <c r="Z402" i="2"/>
  <c r="AA402" i="2" s="1"/>
  <c r="Z403" i="2"/>
  <c r="AA403" i="2" s="1"/>
  <c r="Z404" i="2"/>
  <c r="AA404" i="2" s="1"/>
  <c r="Z405" i="2"/>
  <c r="AA405" i="2" s="1"/>
  <c r="Z406" i="2"/>
  <c r="AA406" i="2" s="1"/>
  <c r="Z407" i="2"/>
  <c r="AA407" i="2" s="1"/>
  <c r="Z408" i="2"/>
  <c r="AA408" i="2" s="1"/>
  <c r="Z409" i="2"/>
  <c r="AA409" i="2" s="1"/>
  <c r="Z410" i="2"/>
  <c r="AA410" i="2" s="1"/>
  <c r="Z411" i="2"/>
  <c r="AA411" i="2" s="1"/>
  <c r="Z412" i="2"/>
  <c r="AA412" i="2" s="1"/>
  <c r="Z413" i="2"/>
  <c r="AA413" i="2" s="1"/>
  <c r="Z414" i="2"/>
  <c r="AA414" i="2" s="1"/>
  <c r="Z415" i="2"/>
  <c r="AA415" i="2" s="1"/>
  <c r="Z416" i="2"/>
  <c r="AA416" i="2" s="1"/>
  <c r="Z417" i="2"/>
  <c r="AA417" i="2" s="1"/>
  <c r="Z418" i="2"/>
  <c r="AA418" i="2" s="1"/>
  <c r="Z419" i="2"/>
  <c r="AA419" i="2" s="1"/>
  <c r="Z420" i="2"/>
  <c r="AA420" i="2" s="1"/>
  <c r="Z421" i="2"/>
  <c r="AA421" i="2" s="1"/>
  <c r="Z422" i="2"/>
  <c r="AA422" i="2" s="1"/>
  <c r="Z423" i="2"/>
  <c r="AA423" i="2" s="1"/>
  <c r="Z424" i="2"/>
  <c r="AA424" i="2" s="1"/>
  <c r="Z425" i="2"/>
  <c r="AA425" i="2" s="1"/>
  <c r="Z426" i="2"/>
  <c r="AA426" i="2" s="1"/>
  <c r="Z427" i="2"/>
  <c r="AA427" i="2" s="1"/>
  <c r="Z428" i="2"/>
  <c r="AA428" i="2" s="1"/>
  <c r="Z429" i="2"/>
  <c r="AA429" i="2" s="1"/>
  <c r="Z430" i="2"/>
  <c r="AA430" i="2" s="1"/>
  <c r="Z431" i="2"/>
  <c r="AA431" i="2" s="1"/>
  <c r="Z432" i="2"/>
  <c r="AA432" i="2" s="1"/>
  <c r="Z433" i="2"/>
  <c r="AA433" i="2" s="1"/>
  <c r="Z434" i="2"/>
  <c r="AA434" i="2" s="1"/>
  <c r="Z435" i="2"/>
  <c r="AA435" i="2" s="1"/>
  <c r="Z436" i="2"/>
  <c r="AA436" i="2" s="1"/>
  <c r="Z437" i="2"/>
  <c r="AA437" i="2" s="1"/>
  <c r="Z438" i="2"/>
  <c r="AA438" i="2" s="1"/>
  <c r="Z439" i="2"/>
  <c r="AA439" i="2" s="1"/>
  <c r="Z440" i="2"/>
  <c r="AA440" i="2" s="1"/>
  <c r="Z441" i="2"/>
  <c r="AA441" i="2" s="1"/>
  <c r="Z442" i="2"/>
  <c r="AA442" i="2" s="1"/>
  <c r="Z443" i="2"/>
  <c r="AA443" i="2" s="1"/>
  <c r="Z444" i="2"/>
  <c r="AA444" i="2" s="1"/>
  <c r="Z445" i="2"/>
  <c r="AA445" i="2" s="1"/>
  <c r="Z446" i="2"/>
  <c r="AA446" i="2" s="1"/>
  <c r="Z447" i="2"/>
  <c r="AA447" i="2" s="1"/>
  <c r="Z448" i="2"/>
  <c r="AA448" i="2" s="1"/>
  <c r="Z449" i="2"/>
  <c r="AA449" i="2" s="1"/>
  <c r="Z450" i="2"/>
  <c r="AA450" i="2" s="1"/>
  <c r="Z451" i="2"/>
  <c r="AA451" i="2" s="1"/>
  <c r="Z452" i="2"/>
  <c r="AA452" i="2" s="1"/>
  <c r="Z453" i="2"/>
  <c r="AA453" i="2" s="1"/>
  <c r="Z454" i="2"/>
  <c r="AA454" i="2" s="1"/>
  <c r="Z455" i="2"/>
  <c r="AA455" i="2" s="1"/>
  <c r="Z456" i="2"/>
  <c r="AA456" i="2" s="1"/>
  <c r="Z457" i="2"/>
  <c r="AA457" i="2" s="1"/>
  <c r="Z458" i="2"/>
  <c r="AA458" i="2" s="1"/>
  <c r="Z459" i="2"/>
  <c r="AA459" i="2" s="1"/>
  <c r="Z460" i="2"/>
  <c r="AA460" i="2" s="1"/>
  <c r="Z461" i="2"/>
  <c r="AA461" i="2" s="1"/>
  <c r="Z462" i="2"/>
  <c r="AA462" i="2" s="1"/>
  <c r="Z463" i="2"/>
  <c r="AA463" i="2" s="1"/>
  <c r="Z464" i="2"/>
  <c r="AA464" i="2" s="1"/>
  <c r="Z465" i="2"/>
  <c r="AA465" i="2" s="1"/>
  <c r="Z466" i="2"/>
  <c r="AA466" i="2" s="1"/>
  <c r="Z467" i="2"/>
  <c r="AA467" i="2" s="1"/>
  <c r="Z468" i="2"/>
  <c r="AA468" i="2" s="1"/>
  <c r="Z469" i="2"/>
  <c r="AA469" i="2" s="1"/>
  <c r="Z470" i="2"/>
  <c r="AA470" i="2" s="1"/>
  <c r="Z471" i="2"/>
  <c r="AA471" i="2" s="1"/>
  <c r="Z472" i="2"/>
  <c r="AA472" i="2" s="1"/>
  <c r="Z473" i="2"/>
  <c r="AA473" i="2" s="1"/>
  <c r="Z474" i="2"/>
  <c r="AA474" i="2" s="1"/>
  <c r="Z475" i="2"/>
  <c r="AA475" i="2" s="1"/>
  <c r="Z476" i="2"/>
  <c r="AA476" i="2" s="1"/>
  <c r="Z477" i="2"/>
  <c r="AA477" i="2" s="1"/>
  <c r="Z478" i="2"/>
  <c r="AA478" i="2" s="1"/>
  <c r="Z479" i="2"/>
  <c r="AA479" i="2" s="1"/>
  <c r="Z480" i="2"/>
  <c r="AA480" i="2" s="1"/>
  <c r="Z481" i="2"/>
  <c r="AA481" i="2" s="1"/>
  <c r="Z482" i="2"/>
  <c r="AA482" i="2" s="1"/>
  <c r="Z483" i="2"/>
  <c r="AA483" i="2" s="1"/>
  <c r="Z484" i="2"/>
  <c r="AA484" i="2" s="1"/>
  <c r="Z485" i="2"/>
  <c r="AA485" i="2" s="1"/>
  <c r="Z486" i="2"/>
  <c r="AA486" i="2" s="1"/>
  <c r="Z487" i="2"/>
  <c r="AA487" i="2" s="1"/>
  <c r="Z488" i="2"/>
  <c r="AA488" i="2" s="1"/>
  <c r="Z489" i="2"/>
  <c r="AA489" i="2" s="1"/>
  <c r="Z490" i="2"/>
  <c r="AA490" i="2" s="1"/>
  <c r="Z491" i="2"/>
  <c r="AA491" i="2" s="1"/>
  <c r="Z492" i="2"/>
  <c r="AA492" i="2" s="1"/>
  <c r="Z493" i="2"/>
  <c r="AA493" i="2" s="1"/>
  <c r="Z494" i="2"/>
  <c r="AA494" i="2" s="1"/>
  <c r="Z495" i="2"/>
  <c r="AA495" i="2" s="1"/>
  <c r="Z496" i="2"/>
  <c r="AA496" i="2" s="1"/>
  <c r="Z497" i="2"/>
  <c r="AA497" i="2" s="1"/>
  <c r="Z498" i="2"/>
  <c r="AA498" i="2" s="1"/>
  <c r="Z499" i="2"/>
  <c r="AA499" i="2" s="1"/>
  <c r="Z500" i="2"/>
  <c r="AA500" i="2" s="1"/>
  <c r="Z501" i="2"/>
  <c r="AA501" i="2" s="1"/>
  <c r="Z502" i="2"/>
  <c r="AA502" i="2" s="1"/>
  <c r="Z503" i="2"/>
  <c r="AA503" i="2" s="1"/>
  <c r="Z504" i="2"/>
  <c r="AA504" i="2" s="1"/>
  <c r="Z505" i="2"/>
  <c r="AA505" i="2" s="1"/>
  <c r="Z506" i="2"/>
  <c r="AA506" i="2" s="1"/>
  <c r="Z507" i="2"/>
  <c r="AA507" i="2" s="1"/>
  <c r="Z508" i="2"/>
  <c r="AA508" i="2" s="1"/>
  <c r="Z509" i="2"/>
  <c r="AA509" i="2" s="1"/>
  <c r="Z510" i="2"/>
  <c r="AA510" i="2" s="1"/>
  <c r="Z511" i="2"/>
  <c r="AA511" i="2" s="1"/>
  <c r="Z512" i="2"/>
  <c r="AA512" i="2" s="1"/>
  <c r="Z513" i="2"/>
  <c r="AA513" i="2" s="1"/>
  <c r="Z514" i="2"/>
  <c r="AA514" i="2" s="1"/>
  <c r="Z515" i="2"/>
  <c r="AA515" i="2" s="1"/>
  <c r="Z516" i="2"/>
  <c r="AA516" i="2" s="1"/>
  <c r="Z517" i="2"/>
  <c r="AA517" i="2" s="1"/>
  <c r="Z518" i="2"/>
  <c r="AA518" i="2" s="1"/>
  <c r="Z519" i="2"/>
  <c r="AA519" i="2" s="1"/>
  <c r="Z520" i="2"/>
  <c r="AA520" i="2" s="1"/>
  <c r="Z521" i="2"/>
  <c r="AA521" i="2" s="1"/>
  <c r="Z522" i="2"/>
  <c r="AA522" i="2" s="1"/>
  <c r="Z523" i="2"/>
  <c r="AA523" i="2" s="1"/>
  <c r="Z524" i="2"/>
  <c r="AA524" i="2" s="1"/>
  <c r="Z525" i="2"/>
  <c r="AA525" i="2" s="1"/>
  <c r="Z526" i="2"/>
  <c r="AA526" i="2" s="1"/>
  <c r="Z527" i="2"/>
  <c r="AA527" i="2" s="1"/>
  <c r="Z528" i="2"/>
  <c r="AA528" i="2" s="1"/>
  <c r="Z529" i="2"/>
  <c r="AA529" i="2" s="1"/>
  <c r="Z530" i="2"/>
  <c r="AA530" i="2" s="1"/>
  <c r="Z531" i="2"/>
  <c r="AA531" i="2" s="1"/>
  <c r="Z532" i="2"/>
  <c r="AA532" i="2" s="1"/>
  <c r="Z533" i="2"/>
  <c r="AA533" i="2" s="1"/>
  <c r="Z534" i="2"/>
  <c r="AA534" i="2" s="1"/>
  <c r="Z535" i="2"/>
  <c r="AA535" i="2" s="1"/>
  <c r="Z536" i="2"/>
  <c r="AA536" i="2" s="1"/>
  <c r="Z537" i="2"/>
  <c r="AA537" i="2" s="1"/>
  <c r="Z538" i="2"/>
  <c r="AA538" i="2" s="1"/>
  <c r="Z539" i="2"/>
  <c r="AA539" i="2" s="1"/>
  <c r="Z540" i="2"/>
  <c r="AA540" i="2" s="1"/>
  <c r="Z541" i="2"/>
  <c r="AA541" i="2" s="1"/>
  <c r="Z542" i="2"/>
  <c r="AA542" i="2" s="1"/>
  <c r="Z543" i="2"/>
  <c r="AA543" i="2" s="1"/>
  <c r="Z544" i="2"/>
  <c r="AA544" i="2" s="1"/>
  <c r="Z545" i="2"/>
  <c r="AA545" i="2" s="1"/>
  <c r="Z546" i="2"/>
  <c r="AA546" i="2" s="1"/>
  <c r="Z547" i="2"/>
  <c r="AA547" i="2" s="1"/>
  <c r="Z548" i="2"/>
  <c r="AA548" i="2" s="1"/>
  <c r="Z549" i="2"/>
  <c r="AA549" i="2" s="1"/>
  <c r="Z550" i="2"/>
  <c r="AA550" i="2" s="1"/>
  <c r="Z551" i="2"/>
  <c r="AA551" i="2" s="1"/>
  <c r="Z552" i="2"/>
  <c r="AA552" i="2" s="1"/>
  <c r="Z553" i="2"/>
  <c r="AA553" i="2" s="1"/>
  <c r="Z554" i="2"/>
  <c r="AA554" i="2" s="1"/>
  <c r="Z555" i="2"/>
  <c r="AA555" i="2" s="1"/>
  <c r="Z556" i="2"/>
  <c r="AA556" i="2" s="1"/>
  <c r="Z557" i="2"/>
  <c r="AA557" i="2" s="1"/>
  <c r="Z558" i="2"/>
  <c r="AA558" i="2" s="1"/>
  <c r="Z559" i="2"/>
  <c r="AA559" i="2" s="1"/>
  <c r="Z560" i="2"/>
  <c r="AA560" i="2" s="1"/>
  <c r="Z561" i="2"/>
  <c r="AA561" i="2" s="1"/>
  <c r="Z562" i="2"/>
  <c r="AA562" i="2" s="1"/>
  <c r="Z563" i="2"/>
  <c r="AA563" i="2" s="1"/>
  <c r="Z564" i="2"/>
  <c r="AA564" i="2" s="1"/>
  <c r="Z565" i="2"/>
  <c r="AA565" i="2" s="1"/>
  <c r="Z566" i="2"/>
  <c r="AA566" i="2" s="1"/>
  <c r="Z567" i="2"/>
  <c r="AA567" i="2" s="1"/>
  <c r="Z568" i="2"/>
  <c r="AA568" i="2" s="1"/>
  <c r="Z569" i="2"/>
  <c r="AA569" i="2" s="1"/>
  <c r="Z570" i="2"/>
  <c r="AA570" i="2" s="1"/>
  <c r="Z571" i="2"/>
  <c r="AA571" i="2" s="1"/>
  <c r="Z572" i="2"/>
  <c r="AA572" i="2" s="1"/>
  <c r="Z573" i="2"/>
  <c r="AA573" i="2" s="1"/>
  <c r="Z574" i="2"/>
  <c r="AA574" i="2" s="1"/>
  <c r="Z575" i="2"/>
  <c r="AA575" i="2" s="1"/>
  <c r="Z576" i="2"/>
  <c r="AA576" i="2" s="1"/>
  <c r="Z577" i="2"/>
  <c r="AA577" i="2" s="1"/>
  <c r="Z578" i="2"/>
  <c r="AA578" i="2" s="1"/>
  <c r="Z579" i="2"/>
  <c r="AA579" i="2" s="1"/>
  <c r="Z580" i="2"/>
  <c r="AA580" i="2" s="1"/>
  <c r="Z581" i="2"/>
  <c r="AA581" i="2" s="1"/>
  <c r="Z582" i="2"/>
  <c r="AA582" i="2" s="1"/>
  <c r="Z583" i="2"/>
  <c r="AA583" i="2" s="1"/>
  <c r="Z584" i="2"/>
  <c r="AA584" i="2" s="1"/>
  <c r="Z585" i="2"/>
  <c r="AA585" i="2" s="1"/>
  <c r="Z586" i="2"/>
  <c r="AA586" i="2" s="1"/>
  <c r="Z587" i="2"/>
  <c r="AA587" i="2" s="1"/>
  <c r="Z588" i="2"/>
  <c r="AA588" i="2" s="1"/>
  <c r="Z589" i="2"/>
  <c r="AA589" i="2" s="1"/>
  <c r="Z590" i="2"/>
  <c r="AA590" i="2" s="1"/>
  <c r="Z591" i="2"/>
  <c r="AA591" i="2" s="1"/>
  <c r="Z592" i="2"/>
  <c r="AA592" i="2" s="1"/>
  <c r="Z593" i="2"/>
  <c r="AA593" i="2" s="1"/>
  <c r="Z594" i="2"/>
  <c r="AA594" i="2" s="1"/>
  <c r="Z595" i="2"/>
  <c r="AA595" i="2" s="1"/>
  <c r="Z596" i="2"/>
  <c r="AA596" i="2" s="1"/>
  <c r="Z597" i="2"/>
  <c r="AA597" i="2" s="1"/>
  <c r="Z598" i="2"/>
  <c r="AA598" i="2" s="1"/>
  <c r="Z599" i="2"/>
  <c r="AA599" i="2" s="1"/>
  <c r="Z600" i="2"/>
  <c r="AA600" i="2" s="1"/>
  <c r="Z601" i="2"/>
  <c r="AA601" i="2" s="1"/>
  <c r="Z602" i="2"/>
  <c r="AA602" i="2" s="1"/>
  <c r="Z603" i="2"/>
  <c r="AA603" i="2" s="1"/>
  <c r="Z604" i="2"/>
  <c r="AA604" i="2" s="1"/>
  <c r="Z605" i="2"/>
  <c r="AA605" i="2" s="1"/>
  <c r="Z606" i="2"/>
  <c r="AA606" i="2" s="1"/>
  <c r="Z607" i="2"/>
  <c r="AA607" i="2" s="1"/>
  <c r="Z608" i="2"/>
  <c r="AA608" i="2" s="1"/>
  <c r="Z609" i="2"/>
  <c r="AA609" i="2" s="1"/>
  <c r="Z610" i="2"/>
  <c r="AA610" i="2" s="1"/>
  <c r="Z611" i="2"/>
  <c r="AA611" i="2" s="1"/>
  <c r="Z612" i="2"/>
  <c r="AA612" i="2" s="1"/>
  <c r="Z613" i="2"/>
  <c r="AA613" i="2" s="1"/>
  <c r="Z614" i="2"/>
  <c r="AA614" i="2" s="1"/>
  <c r="Z615" i="2"/>
  <c r="AA615" i="2" s="1"/>
  <c r="Z616" i="2"/>
  <c r="AA616" i="2" s="1"/>
  <c r="Z617" i="2"/>
  <c r="AA617" i="2" s="1"/>
  <c r="Z618" i="2"/>
  <c r="AA618" i="2" s="1"/>
  <c r="Z619" i="2"/>
  <c r="AA619" i="2" s="1"/>
  <c r="Z620" i="2"/>
  <c r="AA620" i="2" s="1"/>
  <c r="Z621" i="2"/>
  <c r="AA621" i="2" s="1"/>
  <c r="Z622" i="2"/>
  <c r="AA622" i="2" s="1"/>
  <c r="Z623" i="2"/>
  <c r="AA623" i="2" s="1"/>
  <c r="Z624" i="2"/>
  <c r="AA624" i="2" s="1"/>
  <c r="Z625" i="2"/>
  <c r="AA625" i="2" s="1"/>
  <c r="Z626" i="2"/>
  <c r="AA626" i="2" s="1"/>
  <c r="Z627" i="2"/>
  <c r="AA627" i="2" s="1"/>
  <c r="Z628" i="2"/>
  <c r="AA628" i="2" s="1"/>
  <c r="Z629" i="2"/>
  <c r="AA629" i="2" s="1"/>
  <c r="Z630" i="2"/>
  <c r="AA630" i="2" s="1"/>
  <c r="Z631" i="2"/>
  <c r="AA631" i="2" s="1"/>
  <c r="Z632" i="2"/>
  <c r="AA632" i="2" s="1"/>
  <c r="Z633" i="2"/>
  <c r="AA633" i="2" s="1"/>
  <c r="Z634" i="2"/>
  <c r="AA634" i="2" s="1"/>
  <c r="Z635" i="2"/>
  <c r="AA635" i="2" s="1"/>
  <c r="Z636" i="2"/>
  <c r="AA636" i="2" s="1"/>
  <c r="Z637" i="2"/>
  <c r="AA637" i="2" s="1"/>
  <c r="Z638" i="2"/>
  <c r="AA638" i="2" s="1"/>
  <c r="Z639" i="2"/>
  <c r="AA639" i="2" s="1"/>
  <c r="Z640" i="2"/>
  <c r="AA640" i="2" s="1"/>
  <c r="Z641" i="2"/>
  <c r="AA641" i="2" s="1"/>
  <c r="Z642" i="2"/>
  <c r="AA642" i="2" s="1"/>
  <c r="Z643" i="2"/>
  <c r="AA643" i="2" s="1"/>
  <c r="Z644" i="2"/>
  <c r="AA644" i="2" s="1"/>
  <c r="Z645" i="2"/>
  <c r="AA645" i="2" s="1"/>
  <c r="Z646" i="2"/>
  <c r="AA646" i="2" s="1"/>
  <c r="Z647" i="2"/>
  <c r="AA647" i="2" s="1"/>
  <c r="Z648" i="2"/>
  <c r="AA648" i="2" s="1"/>
  <c r="Z649" i="2"/>
  <c r="AA649" i="2" s="1"/>
  <c r="Z650" i="2"/>
  <c r="AA650" i="2" s="1"/>
  <c r="Z651" i="2"/>
  <c r="AA651" i="2" s="1"/>
  <c r="Z652" i="2"/>
  <c r="AA652" i="2" s="1"/>
  <c r="Z653" i="2"/>
  <c r="AA653" i="2" s="1"/>
  <c r="Z654" i="2"/>
  <c r="AA654" i="2" s="1"/>
  <c r="Z655" i="2"/>
  <c r="AA655" i="2" s="1"/>
  <c r="Z656" i="2"/>
  <c r="AA656" i="2" s="1"/>
  <c r="Z657" i="2"/>
  <c r="AA657" i="2" s="1"/>
  <c r="Z658" i="2"/>
  <c r="AA658" i="2" s="1"/>
  <c r="Z659" i="2"/>
  <c r="AA659" i="2" s="1"/>
  <c r="Z660" i="2"/>
  <c r="AA660" i="2" s="1"/>
  <c r="Z661" i="2"/>
  <c r="AA661" i="2" s="1"/>
  <c r="Z662" i="2"/>
  <c r="AA662" i="2" s="1"/>
  <c r="Z663" i="2"/>
  <c r="AA663" i="2" s="1"/>
  <c r="Z664" i="2"/>
  <c r="AA664" i="2" s="1"/>
  <c r="Z665" i="2"/>
  <c r="AA665" i="2" s="1"/>
  <c r="Z666" i="2"/>
  <c r="AA666" i="2" s="1"/>
  <c r="Z667" i="2"/>
  <c r="AA667" i="2" s="1"/>
  <c r="Z668" i="2"/>
  <c r="AA668" i="2" s="1"/>
  <c r="Z669" i="2"/>
  <c r="AA669" i="2" s="1"/>
  <c r="Z670" i="2"/>
  <c r="AA670" i="2" s="1"/>
  <c r="Z671" i="2"/>
  <c r="AA671" i="2" s="1"/>
  <c r="Z672" i="2"/>
  <c r="AA672" i="2" s="1"/>
  <c r="Z673" i="2"/>
  <c r="AA673" i="2" s="1"/>
  <c r="Z674" i="2"/>
  <c r="AA674" i="2" s="1"/>
  <c r="Z675" i="2"/>
  <c r="AA675" i="2" s="1"/>
  <c r="Z676" i="2"/>
  <c r="AA676" i="2" s="1"/>
  <c r="Z677" i="2"/>
  <c r="AA677" i="2" s="1"/>
  <c r="Z678" i="2"/>
  <c r="AA678" i="2" s="1"/>
  <c r="Z679" i="2"/>
  <c r="AA679" i="2" s="1"/>
  <c r="Z680" i="2"/>
  <c r="AA680" i="2" s="1"/>
  <c r="Z681" i="2"/>
  <c r="AA681" i="2" s="1"/>
  <c r="Z682" i="2"/>
  <c r="AA682" i="2" s="1"/>
  <c r="Z683" i="2"/>
  <c r="AA683" i="2" s="1"/>
  <c r="Z684" i="2"/>
  <c r="AA684" i="2" s="1"/>
  <c r="Z685" i="2"/>
  <c r="AA685" i="2" s="1"/>
  <c r="Z686" i="2"/>
  <c r="AA686" i="2" s="1"/>
  <c r="Z687" i="2"/>
  <c r="AA687" i="2" s="1"/>
  <c r="Z688" i="2"/>
  <c r="AA688" i="2" s="1"/>
  <c r="Z689" i="2"/>
  <c r="AA689" i="2" s="1"/>
  <c r="Z690" i="2"/>
  <c r="AA690" i="2" s="1"/>
  <c r="Z691" i="2"/>
  <c r="AA691" i="2" s="1"/>
  <c r="Z692" i="2"/>
  <c r="AA692" i="2" s="1"/>
  <c r="Z693" i="2"/>
  <c r="AA693" i="2" s="1"/>
  <c r="Z694" i="2"/>
  <c r="AA694" i="2" s="1"/>
  <c r="Z695" i="2"/>
  <c r="AA695" i="2" s="1"/>
  <c r="Z696" i="2"/>
  <c r="AA696" i="2" s="1"/>
  <c r="Z697" i="2"/>
  <c r="AA697" i="2" s="1"/>
  <c r="Z698" i="2"/>
  <c r="AA698" i="2" s="1"/>
  <c r="Z699" i="2"/>
  <c r="AA699" i="2" s="1"/>
  <c r="Z700" i="2"/>
  <c r="AA700" i="2" s="1"/>
  <c r="Z701" i="2"/>
  <c r="AA701" i="2" s="1"/>
  <c r="Z702" i="2"/>
  <c r="AA702" i="2" s="1"/>
  <c r="Z703" i="2"/>
  <c r="AA703" i="2" s="1"/>
  <c r="Z704" i="2"/>
  <c r="AA704" i="2" s="1"/>
  <c r="Z705" i="2"/>
  <c r="AA705" i="2" s="1"/>
  <c r="Z706" i="2"/>
  <c r="AA706" i="2" s="1"/>
  <c r="Z707" i="2"/>
  <c r="AA707" i="2" s="1"/>
  <c r="Z708" i="2"/>
  <c r="AA708" i="2" s="1"/>
  <c r="Z709" i="2"/>
  <c r="AA709" i="2" s="1"/>
  <c r="Z710" i="2"/>
  <c r="AA710" i="2" s="1"/>
  <c r="Z711" i="2"/>
  <c r="AA711" i="2" s="1"/>
  <c r="Z712" i="2"/>
  <c r="AA712" i="2" s="1"/>
  <c r="Z713" i="2"/>
  <c r="AA713" i="2" s="1"/>
  <c r="Z714" i="2"/>
  <c r="AA714" i="2" s="1"/>
  <c r="Z715" i="2"/>
  <c r="AA715" i="2" s="1"/>
  <c r="Z716" i="2"/>
  <c r="AA716" i="2" s="1"/>
  <c r="Z717" i="2"/>
  <c r="AA717" i="2" s="1"/>
  <c r="Z718" i="2"/>
  <c r="AA718" i="2" s="1"/>
  <c r="Z719" i="2"/>
  <c r="AA719" i="2" s="1"/>
  <c r="Z720" i="2"/>
  <c r="AA720" i="2" s="1"/>
  <c r="Z721" i="2"/>
  <c r="AA721" i="2" s="1"/>
  <c r="Z722" i="2"/>
  <c r="AA722" i="2" s="1"/>
  <c r="Z723" i="2"/>
  <c r="AA723" i="2" s="1"/>
  <c r="Z724" i="2"/>
  <c r="AA724" i="2" s="1"/>
  <c r="Z725" i="2"/>
  <c r="AA725" i="2" s="1"/>
  <c r="Z726" i="2"/>
  <c r="AA726" i="2" s="1"/>
  <c r="Z727" i="2"/>
  <c r="AA727" i="2" s="1"/>
  <c r="Z728" i="2"/>
  <c r="AA728" i="2" s="1"/>
  <c r="Z729" i="2"/>
  <c r="AA729" i="2" s="1"/>
  <c r="Z730" i="2"/>
  <c r="AA730" i="2" s="1"/>
  <c r="Z731" i="2"/>
  <c r="AA731" i="2" s="1"/>
  <c r="Z732" i="2"/>
  <c r="AA732" i="2" s="1"/>
  <c r="Z733" i="2"/>
  <c r="AA733" i="2" s="1"/>
  <c r="Z734" i="2"/>
  <c r="AA734" i="2" s="1"/>
  <c r="Z735" i="2"/>
  <c r="AA735" i="2" s="1"/>
  <c r="Z736" i="2"/>
  <c r="AA736" i="2" s="1"/>
  <c r="Z737" i="2"/>
  <c r="AA737" i="2" s="1"/>
  <c r="Z738" i="2"/>
  <c r="AA738" i="2" s="1"/>
  <c r="Z739" i="2"/>
  <c r="AA739" i="2" s="1"/>
  <c r="Z740" i="2"/>
  <c r="AA740" i="2" s="1"/>
  <c r="Z741" i="2"/>
  <c r="AA741" i="2" s="1"/>
  <c r="Z742" i="2"/>
  <c r="AA742" i="2" s="1"/>
  <c r="Z743" i="2"/>
  <c r="AA743" i="2" s="1"/>
  <c r="Z744" i="2"/>
  <c r="AA744" i="2" s="1"/>
  <c r="Z745" i="2"/>
  <c r="AA745" i="2" s="1"/>
  <c r="Z746" i="2"/>
  <c r="AA746" i="2" s="1"/>
  <c r="Z747" i="2"/>
  <c r="AA747" i="2" s="1"/>
  <c r="Z748" i="2"/>
  <c r="AA748" i="2" s="1"/>
  <c r="Z749" i="2"/>
  <c r="AA749" i="2" s="1"/>
  <c r="Z750" i="2"/>
  <c r="AA750" i="2" s="1"/>
  <c r="Z751" i="2"/>
  <c r="AA751" i="2" s="1"/>
  <c r="Z752" i="2"/>
  <c r="AA752" i="2" s="1"/>
  <c r="Z753" i="2"/>
  <c r="AA753" i="2" s="1"/>
  <c r="Z754" i="2"/>
  <c r="AA754" i="2" s="1"/>
  <c r="Z755" i="2"/>
  <c r="AA755" i="2" s="1"/>
  <c r="Z756" i="2"/>
  <c r="AA756" i="2" s="1"/>
  <c r="Z757" i="2"/>
  <c r="AA757" i="2" s="1"/>
  <c r="Z758" i="2"/>
  <c r="AA758" i="2" s="1"/>
  <c r="Z759" i="2"/>
  <c r="AA759" i="2" s="1"/>
  <c r="Z760" i="2"/>
  <c r="AA760" i="2" s="1"/>
  <c r="Z761" i="2"/>
  <c r="AA761" i="2" s="1"/>
  <c r="Z762" i="2"/>
  <c r="AA762" i="2" s="1"/>
  <c r="Z763" i="2"/>
  <c r="AA763" i="2" s="1"/>
  <c r="Z764" i="2"/>
  <c r="AA764" i="2" s="1"/>
  <c r="Z765" i="2"/>
  <c r="AA765" i="2" s="1"/>
  <c r="Z766" i="2"/>
  <c r="AA766" i="2" s="1"/>
  <c r="Z767" i="2"/>
  <c r="AA767" i="2" s="1"/>
  <c r="Z768" i="2"/>
  <c r="AA768" i="2" s="1"/>
  <c r="Z769" i="2"/>
  <c r="AA769" i="2" s="1"/>
  <c r="Z770" i="2"/>
  <c r="AA770" i="2" s="1"/>
  <c r="Z771" i="2"/>
  <c r="AA771" i="2" s="1"/>
  <c r="Z772" i="2"/>
  <c r="AA772" i="2" s="1"/>
  <c r="Z773" i="2"/>
  <c r="AA773" i="2" s="1"/>
  <c r="Z774" i="2"/>
  <c r="AA774" i="2" s="1"/>
  <c r="Z775" i="2"/>
  <c r="AA775" i="2" s="1"/>
  <c r="Z776" i="2"/>
  <c r="AA776" i="2" s="1"/>
  <c r="Z777" i="2"/>
  <c r="AA777" i="2" s="1"/>
  <c r="Z778" i="2"/>
  <c r="AA778" i="2" s="1"/>
  <c r="Z779" i="2"/>
  <c r="AA779" i="2" s="1"/>
  <c r="Z780" i="2"/>
  <c r="AA780" i="2" s="1"/>
  <c r="Z781" i="2"/>
  <c r="AA781" i="2" s="1"/>
  <c r="Z782" i="2"/>
  <c r="AA782" i="2" s="1"/>
  <c r="Z783" i="2"/>
  <c r="AA783" i="2" s="1"/>
  <c r="Z784" i="2"/>
  <c r="AA784" i="2" s="1"/>
  <c r="Z785" i="2"/>
  <c r="AA785" i="2" s="1"/>
  <c r="Z786" i="2"/>
  <c r="AA786" i="2" s="1"/>
  <c r="Z787" i="2"/>
  <c r="AA787" i="2" s="1"/>
  <c r="Z788" i="2"/>
  <c r="AA788" i="2" s="1"/>
  <c r="Z789" i="2"/>
  <c r="AA789" i="2" s="1"/>
  <c r="Z790" i="2"/>
  <c r="AA790" i="2" s="1"/>
  <c r="Z791" i="2"/>
  <c r="AA791" i="2" s="1"/>
  <c r="Z792" i="2"/>
  <c r="AA792" i="2" s="1"/>
  <c r="Z793" i="2"/>
  <c r="AA793" i="2" s="1"/>
  <c r="Z794" i="2"/>
  <c r="AA794" i="2" s="1"/>
  <c r="Z795" i="2"/>
  <c r="AA795" i="2" s="1"/>
  <c r="Z796" i="2"/>
  <c r="AA796" i="2" s="1"/>
  <c r="Z797" i="2"/>
  <c r="AA797" i="2" s="1"/>
  <c r="Z798" i="2"/>
  <c r="AA798" i="2" s="1"/>
  <c r="Z799" i="2"/>
  <c r="AA799" i="2" s="1"/>
  <c r="Z800" i="2"/>
  <c r="AA800" i="2" s="1"/>
  <c r="Z801" i="2"/>
  <c r="AA801" i="2" s="1"/>
  <c r="Z802" i="2"/>
  <c r="AA802" i="2" s="1"/>
  <c r="Z803" i="2"/>
  <c r="AA803" i="2" s="1"/>
  <c r="Z804" i="2"/>
  <c r="AA804" i="2" s="1"/>
  <c r="Z805" i="2"/>
  <c r="AA805" i="2" s="1"/>
  <c r="Z806" i="2"/>
  <c r="AA806" i="2" s="1"/>
  <c r="Z807" i="2"/>
  <c r="AA807" i="2" s="1"/>
  <c r="Z808" i="2"/>
  <c r="AA808" i="2" s="1"/>
  <c r="Z809" i="2"/>
  <c r="AA809" i="2" s="1"/>
  <c r="Z810" i="2"/>
  <c r="AA810" i="2" s="1"/>
  <c r="Z811" i="2"/>
  <c r="AA811" i="2" s="1"/>
  <c r="Z812" i="2"/>
  <c r="AA812" i="2" s="1"/>
  <c r="Z813" i="2"/>
  <c r="AA813" i="2" s="1"/>
  <c r="Z814" i="2"/>
  <c r="AA814" i="2" s="1"/>
  <c r="Z815" i="2"/>
  <c r="AA815" i="2" s="1"/>
  <c r="Z816" i="2"/>
  <c r="AA816" i="2" s="1"/>
  <c r="Z817" i="2"/>
  <c r="AA817" i="2" s="1"/>
  <c r="Z818" i="2"/>
  <c r="AA818" i="2" s="1"/>
  <c r="Z819" i="2"/>
  <c r="AA819" i="2" s="1"/>
  <c r="Z820" i="2"/>
  <c r="AA820" i="2" s="1"/>
  <c r="Z821" i="2"/>
  <c r="AA821" i="2" s="1"/>
  <c r="Z822" i="2"/>
  <c r="AA822" i="2" s="1"/>
  <c r="Z823" i="2"/>
  <c r="AA823" i="2" s="1"/>
  <c r="Z824" i="2"/>
  <c r="AA824" i="2" s="1"/>
  <c r="Z825" i="2"/>
  <c r="AA825" i="2" s="1"/>
  <c r="Z826" i="2"/>
  <c r="AA826" i="2" s="1"/>
  <c r="Z827" i="2"/>
  <c r="AA827" i="2" s="1"/>
  <c r="Z828" i="2"/>
  <c r="AA828" i="2" s="1"/>
  <c r="Z829" i="2"/>
  <c r="AA829" i="2" s="1"/>
  <c r="Z830" i="2"/>
  <c r="AA830" i="2" s="1"/>
  <c r="Z831" i="2"/>
  <c r="AA831" i="2" s="1"/>
  <c r="Z832" i="2"/>
  <c r="AA832" i="2" s="1"/>
  <c r="Z833" i="2"/>
  <c r="AA833" i="2" s="1"/>
  <c r="Z834" i="2"/>
  <c r="AA834" i="2" s="1"/>
  <c r="Z835" i="2"/>
  <c r="AA835" i="2" s="1"/>
  <c r="Z836" i="2"/>
  <c r="AA836" i="2" s="1"/>
  <c r="Z837" i="2"/>
  <c r="AA837" i="2" s="1"/>
  <c r="Z838" i="2"/>
  <c r="AA838" i="2" s="1"/>
  <c r="Z839" i="2"/>
  <c r="AA839" i="2" s="1"/>
  <c r="Z840" i="2"/>
  <c r="AA840" i="2" s="1"/>
  <c r="Z841" i="2"/>
  <c r="AA841" i="2" s="1"/>
  <c r="Z842" i="2"/>
  <c r="AA842" i="2" s="1"/>
  <c r="Z843" i="2"/>
  <c r="AA843" i="2" s="1"/>
  <c r="Z844" i="2"/>
  <c r="AA844" i="2" s="1"/>
  <c r="Z845" i="2"/>
  <c r="AA845" i="2" s="1"/>
  <c r="Z846" i="2"/>
  <c r="AA846" i="2" s="1"/>
  <c r="Z847" i="2"/>
  <c r="AA847" i="2" s="1"/>
  <c r="Z848" i="2"/>
  <c r="AA848" i="2" s="1"/>
  <c r="Z849" i="2"/>
  <c r="AA849" i="2" s="1"/>
  <c r="Z850" i="2"/>
  <c r="AA850" i="2" s="1"/>
  <c r="Z851" i="2"/>
  <c r="AA851" i="2" s="1"/>
  <c r="Z852" i="2"/>
  <c r="AA852" i="2" s="1"/>
  <c r="Z853" i="2"/>
  <c r="AA853" i="2" s="1"/>
  <c r="Z854" i="2"/>
  <c r="AA854" i="2" s="1"/>
  <c r="Z855" i="2"/>
  <c r="AA855" i="2" s="1"/>
  <c r="Z856" i="2"/>
  <c r="AA856" i="2" s="1"/>
  <c r="Z857" i="2"/>
  <c r="AA857" i="2" s="1"/>
  <c r="Z858" i="2"/>
  <c r="AA858" i="2" s="1"/>
  <c r="Z859" i="2"/>
  <c r="AA859" i="2" s="1"/>
  <c r="Z860" i="2"/>
  <c r="AA860" i="2" s="1"/>
  <c r="Z861" i="2"/>
  <c r="AA861" i="2" s="1"/>
  <c r="Z862" i="2"/>
  <c r="AA862" i="2" s="1"/>
  <c r="Z863" i="2"/>
  <c r="AA863" i="2" s="1"/>
  <c r="Z864" i="2"/>
  <c r="AA864" i="2" s="1"/>
  <c r="Z865" i="2"/>
  <c r="AA865" i="2" s="1"/>
  <c r="Z866" i="2"/>
  <c r="AA866" i="2" s="1"/>
  <c r="Z867" i="2"/>
  <c r="AA867" i="2" s="1"/>
  <c r="Z868" i="2"/>
  <c r="AA868" i="2" s="1"/>
  <c r="Z869" i="2"/>
  <c r="AA869" i="2" s="1"/>
  <c r="Z870" i="2"/>
  <c r="AA870" i="2" s="1"/>
  <c r="Z871" i="2"/>
  <c r="AA871" i="2" s="1"/>
  <c r="Z872" i="2"/>
  <c r="AA872" i="2" s="1"/>
  <c r="Z873" i="2"/>
  <c r="AA873" i="2" s="1"/>
  <c r="Z874" i="2"/>
  <c r="AA874" i="2" s="1"/>
  <c r="Z875" i="2"/>
  <c r="AA875" i="2" s="1"/>
  <c r="Z876" i="2"/>
  <c r="AA876" i="2" s="1"/>
  <c r="Z877" i="2"/>
  <c r="AA877" i="2" s="1"/>
  <c r="Z878" i="2"/>
  <c r="AA878" i="2" s="1"/>
  <c r="Z879" i="2"/>
  <c r="AA879" i="2" s="1"/>
  <c r="Z880" i="2"/>
  <c r="AA880" i="2" s="1"/>
  <c r="Z881" i="2"/>
  <c r="AA881" i="2" s="1"/>
  <c r="Z882" i="2"/>
  <c r="AA882" i="2" s="1"/>
  <c r="Z883" i="2"/>
  <c r="AA883" i="2" s="1"/>
  <c r="Z884" i="2"/>
  <c r="AA884" i="2" s="1"/>
  <c r="Z885" i="2"/>
  <c r="AA885" i="2" s="1"/>
  <c r="Z886" i="2"/>
  <c r="AA886" i="2" s="1"/>
  <c r="Z887" i="2"/>
  <c r="AA887" i="2" s="1"/>
  <c r="Z888" i="2"/>
  <c r="AA888" i="2" s="1"/>
  <c r="Z889" i="2"/>
  <c r="AA889" i="2" s="1"/>
  <c r="Z890" i="2"/>
  <c r="AA890" i="2" s="1"/>
  <c r="Z891" i="2"/>
  <c r="AA891" i="2" s="1"/>
  <c r="Z892" i="2"/>
  <c r="AA892" i="2" s="1"/>
  <c r="Z893" i="2"/>
  <c r="AA893" i="2" s="1"/>
  <c r="Z894" i="2"/>
  <c r="AA894" i="2" s="1"/>
  <c r="Z895" i="2"/>
  <c r="AA895" i="2" s="1"/>
  <c r="Z896" i="2"/>
  <c r="AA896" i="2" s="1"/>
  <c r="Z897" i="2"/>
  <c r="AA897" i="2" s="1"/>
  <c r="Z898" i="2"/>
  <c r="AA898" i="2" s="1"/>
  <c r="Z899" i="2"/>
  <c r="AA899" i="2" s="1"/>
  <c r="Z900" i="2"/>
  <c r="AA900" i="2" s="1"/>
  <c r="Z901" i="2"/>
  <c r="AA901" i="2" s="1"/>
  <c r="Z902" i="2"/>
  <c r="AA902" i="2" s="1"/>
  <c r="Z903" i="2"/>
  <c r="AA903" i="2" s="1"/>
  <c r="Z904" i="2"/>
  <c r="AA904" i="2" s="1"/>
  <c r="Z905" i="2"/>
  <c r="AA905" i="2" s="1"/>
  <c r="Z906" i="2"/>
  <c r="AA906" i="2" s="1"/>
  <c r="Z907" i="2"/>
  <c r="AA907" i="2" s="1"/>
  <c r="Z908" i="2"/>
  <c r="AA908" i="2" s="1"/>
  <c r="Z909" i="2"/>
  <c r="AA909" i="2" s="1"/>
  <c r="Z910" i="2"/>
  <c r="AA910" i="2" s="1"/>
  <c r="Z911" i="2"/>
  <c r="AA911" i="2" s="1"/>
  <c r="Z912" i="2"/>
  <c r="AA912" i="2" s="1"/>
  <c r="Z913" i="2"/>
  <c r="AA913" i="2" s="1"/>
  <c r="Z914" i="2"/>
  <c r="AA914" i="2" s="1"/>
  <c r="Z915" i="2"/>
  <c r="AA915" i="2" s="1"/>
  <c r="Z916" i="2"/>
  <c r="AA916" i="2" s="1"/>
  <c r="Z917" i="2"/>
  <c r="AA917" i="2" s="1"/>
  <c r="Z918" i="2"/>
  <c r="AA918" i="2" s="1"/>
  <c r="Z919" i="2"/>
  <c r="AA919" i="2" s="1"/>
  <c r="Z920" i="2"/>
  <c r="AA920" i="2" s="1"/>
  <c r="Z921" i="2"/>
  <c r="AA921" i="2" s="1"/>
  <c r="Z922" i="2"/>
  <c r="AA922" i="2" s="1"/>
  <c r="Z923" i="2"/>
  <c r="AA923" i="2" s="1"/>
  <c r="Z924" i="2"/>
  <c r="AA924" i="2" s="1"/>
  <c r="Z925" i="2"/>
  <c r="AA925" i="2" s="1"/>
  <c r="Z926" i="2"/>
  <c r="AA926" i="2" s="1"/>
  <c r="Z927" i="2"/>
  <c r="AA927" i="2" s="1"/>
  <c r="Z928" i="2"/>
  <c r="AA928" i="2" s="1"/>
  <c r="Z929" i="2"/>
  <c r="AA929" i="2" s="1"/>
  <c r="Z930" i="2"/>
  <c r="AA930" i="2" s="1"/>
  <c r="Z931" i="2"/>
  <c r="AA931" i="2" s="1"/>
  <c r="Z932" i="2"/>
  <c r="AA932" i="2" s="1"/>
  <c r="Z933" i="2"/>
  <c r="AA933" i="2" s="1"/>
  <c r="Z934" i="2"/>
  <c r="AA934" i="2" s="1"/>
  <c r="Z935" i="2"/>
  <c r="AA935" i="2" s="1"/>
  <c r="Z936" i="2"/>
  <c r="AA936" i="2" s="1"/>
  <c r="Z937" i="2"/>
  <c r="AA937" i="2" s="1"/>
  <c r="Z938" i="2"/>
  <c r="AA938" i="2" s="1"/>
  <c r="Z939" i="2"/>
  <c r="AA939" i="2" s="1"/>
  <c r="Z940" i="2"/>
  <c r="AA940" i="2" s="1"/>
  <c r="Z941" i="2"/>
  <c r="AA941" i="2" s="1"/>
  <c r="Z942" i="2"/>
  <c r="AA942" i="2" s="1"/>
  <c r="Z943" i="2"/>
  <c r="AA943" i="2" s="1"/>
  <c r="Z944" i="2"/>
  <c r="AA944" i="2" s="1"/>
  <c r="Z945" i="2"/>
  <c r="AA945" i="2" s="1"/>
  <c r="Z946" i="2"/>
  <c r="AA946" i="2" s="1"/>
  <c r="Z947" i="2"/>
  <c r="AA947" i="2" s="1"/>
  <c r="Z948" i="2"/>
  <c r="AA948" i="2" s="1"/>
  <c r="Z949" i="2"/>
  <c r="AA949" i="2" s="1"/>
  <c r="Z950" i="2"/>
  <c r="AA950" i="2" s="1"/>
  <c r="Z951" i="2"/>
  <c r="AA951" i="2" s="1"/>
  <c r="Z952" i="2"/>
  <c r="AA952" i="2" s="1"/>
  <c r="Z953" i="2"/>
  <c r="AA953" i="2" s="1"/>
  <c r="Z954" i="2"/>
  <c r="AA954" i="2" s="1"/>
  <c r="Z955" i="2"/>
  <c r="AA955" i="2" s="1"/>
  <c r="Z956" i="2"/>
  <c r="AA956" i="2" s="1"/>
  <c r="Z957" i="2"/>
  <c r="AA957" i="2" s="1"/>
  <c r="Z958" i="2"/>
  <c r="AA958" i="2" s="1"/>
  <c r="Z959" i="2"/>
  <c r="AA959" i="2" s="1"/>
  <c r="Z960" i="2"/>
  <c r="AA960" i="2" s="1"/>
  <c r="Z961" i="2"/>
  <c r="AA961" i="2" s="1"/>
  <c r="Z962" i="2"/>
  <c r="AA962" i="2" s="1"/>
  <c r="Z963" i="2"/>
  <c r="AA963" i="2" s="1"/>
  <c r="Z964" i="2"/>
  <c r="AA964" i="2" s="1"/>
  <c r="Z965" i="2"/>
  <c r="AA965" i="2" s="1"/>
  <c r="Z966" i="2"/>
  <c r="AA966" i="2" s="1"/>
  <c r="Z967" i="2"/>
  <c r="AA967" i="2" s="1"/>
  <c r="Z968" i="2"/>
  <c r="AA968" i="2" s="1"/>
  <c r="Z969" i="2"/>
  <c r="AA969" i="2" s="1"/>
  <c r="Z970" i="2"/>
  <c r="AA970" i="2" s="1"/>
  <c r="Z971" i="2"/>
  <c r="AA971" i="2" s="1"/>
  <c r="Z972" i="2"/>
  <c r="AA972" i="2" s="1"/>
  <c r="Z973" i="2"/>
  <c r="AA973" i="2" s="1"/>
  <c r="Z974" i="2"/>
  <c r="AA974" i="2" s="1"/>
  <c r="Z975" i="2"/>
  <c r="AA975" i="2" s="1"/>
  <c r="Z976" i="2"/>
  <c r="AA976" i="2" s="1"/>
  <c r="Z977" i="2"/>
  <c r="AA977" i="2" s="1"/>
  <c r="Z978" i="2"/>
  <c r="AA978" i="2" s="1"/>
  <c r="Z979" i="2"/>
  <c r="AA979" i="2" s="1"/>
  <c r="Z980" i="2"/>
  <c r="AA980" i="2" s="1"/>
  <c r="Z981" i="2"/>
  <c r="AA981" i="2" s="1"/>
  <c r="Z982" i="2"/>
  <c r="AA982" i="2" s="1"/>
  <c r="Z983" i="2"/>
  <c r="AA983" i="2" s="1"/>
  <c r="Z984" i="2"/>
  <c r="AA984" i="2" s="1"/>
  <c r="Z985" i="2"/>
  <c r="AA985" i="2" s="1"/>
  <c r="Z986" i="2"/>
  <c r="AA986" i="2" s="1"/>
  <c r="Z987" i="2"/>
  <c r="AA987" i="2" s="1"/>
  <c r="Z988" i="2"/>
  <c r="AA988" i="2" s="1"/>
  <c r="Z989" i="2"/>
  <c r="AA989" i="2" s="1"/>
  <c r="Z990" i="2"/>
  <c r="AA990" i="2" s="1"/>
  <c r="Z991" i="2"/>
  <c r="AA991" i="2" s="1"/>
  <c r="Z992" i="2"/>
  <c r="AA992" i="2" s="1"/>
  <c r="Z993" i="2"/>
  <c r="AA993" i="2" s="1"/>
  <c r="Z994" i="2"/>
  <c r="AA994" i="2" s="1"/>
  <c r="Z995" i="2"/>
  <c r="AA995" i="2" s="1"/>
  <c r="Z996" i="2"/>
  <c r="AA996" i="2" s="1"/>
  <c r="Z997" i="2"/>
  <c r="AA997" i="2" s="1"/>
  <c r="Z998" i="2"/>
  <c r="AA998" i="2" s="1"/>
  <c r="Z999" i="2"/>
  <c r="AA999" i="2" s="1"/>
  <c r="Z1000" i="2"/>
  <c r="AA1000" i="2" s="1"/>
  <c r="Z1001" i="2"/>
  <c r="AA1001" i="2" s="1"/>
  <c r="Z1002" i="2"/>
  <c r="AA1002" i="2" s="1"/>
  <c r="Z1003" i="2"/>
  <c r="AA1003" i="2" s="1"/>
  <c r="Z1004" i="2"/>
  <c r="AA1004" i="2" s="1"/>
  <c r="Z1005" i="2"/>
  <c r="AA1005" i="2" s="1"/>
  <c r="Z1006" i="2"/>
  <c r="AA1006" i="2" s="1"/>
  <c r="Z1007" i="2"/>
  <c r="AA1007" i="2" s="1"/>
  <c r="Z1008" i="2"/>
  <c r="AA1008" i="2" s="1"/>
  <c r="Z1009" i="2"/>
  <c r="AA1009" i="2" s="1"/>
  <c r="Z1010" i="2"/>
  <c r="AA1010" i="2" s="1"/>
  <c r="Z1011" i="2"/>
  <c r="AA1011" i="2" s="1"/>
  <c r="Z1012" i="2"/>
  <c r="AA1012" i="2" s="1"/>
  <c r="Z1013" i="2"/>
  <c r="AA1013" i="2" s="1"/>
  <c r="Z1014" i="2"/>
  <c r="AA1014" i="2" s="1"/>
  <c r="Z1015" i="2"/>
  <c r="AA1015" i="2" s="1"/>
  <c r="Z1016" i="2"/>
  <c r="AA1016" i="2" s="1"/>
  <c r="Z1017" i="2"/>
  <c r="AA1017" i="2" s="1"/>
  <c r="Z1018" i="2"/>
  <c r="AA1018" i="2" s="1"/>
  <c r="Z1019" i="2"/>
  <c r="AA1019" i="2" s="1"/>
  <c r="Z1020" i="2"/>
  <c r="AA1020" i="2" s="1"/>
  <c r="Z1021" i="2"/>
  <c r="AA1021" i="2" s="1"/>
  <c r="Z1022" i="2"/>
  <c r="AA1022" i="2" s="1"/>
  <c r="Z1023" i="2"/>
  <c r="AA1023" i="2" s="1"/>
  <c r="Z1024" i="2"/>
  <c r="AA1024" i="2" s="1"/>
  <c r="Z1025" i="2"/>
  <c r="AA1025" i="2" s="1"/>
  <c r="Z1026" i="2"/>
  <c r="AA1026" i="2" s="1"/>
  <c r="Z1027" i="2"/>
  <c r="AA1027" i="2" s="1"/>
  <c r="Z1028" i="2"/>
  <c r="AA1028" i="2" s="1"/>
  <c r="Z1029" i="2"/>
  <c r="AA1029" i="2" s="1"/>
  <c r="Z1030" i="2"/>
  <c r="AA1030" i="2" s="1"/>
  <c r="Z1031" i="2"/>
  <c r="AA1031" i="2" s="1"/>
  <c r="Z1032" i="2"/>
  <c r="AA1032" i="2" s="1"/>
  <c r="Z1033" i="2"/>
  <c r="AA1033" i="2" s="1"/>
  <c r="Z1034" i="2"/>
  <c r="AA1034" i="2" s="1"/>
  <c r="Z1035" i="2"/>
  <c r="AA1035" i="2" s="1"/>
  <c r="Z1036" i="2"/>
  <c r="AA1036" i="2" s="1"/>
  <c r="Z1037" i="2"/>
  <c r="AA1037" i="2" s="1"/>
  <c r="Z1038" i="2"/>
  <c r="AA1038" i="2" s="1"/>
  <c r="Z1039" i="2"/>
  <c r="AA1039" i="2" s="1"/>
  <c r="Z1040" i="2"/>
  <c r="AA1040" i="2" s="1"/>
  <c r="Z1041" i="2"/>
  <c r="AA1041" i="2" s="1"/>
  <c r="Z1042" i="2"/>
  <c r="AA1042" i="2" s="1"/>
  <c r="Z1043" i="2"/>
  <c r="AA1043" i="2" s="1"/>
  <c r="Z1044" i="2"/>
  <c r="AA1044" i="2" s="1"/>
  <c r="Z1045" i="2"/>
  <c r="AA1045" i="2" s="1"/>
  <c r="Z1046" i="2"/>
  <c r="AA1046" i="2" s="1"/>
  <c r="Z1047" i="2"/>
  <c r="AA1047" i="2" s="1"/>
  <c r="Z1048" i="2"/>
  <c r="AA1048" i="2" s="1"/>
  <c r="Z1049" i="2"/>
  <c r="AA1049" i="2" s="1"/>
  <c r="Z1050" i="2"/>
  <c r="AA1050" i="2" s="1"/>
  <c r="Z1051" i="2"/>
  <c r="AA1051" i="2" s="1"/>
  <c r="Z1052" i="2"/>
  <c r="AA1052" i="2" s="1"/>
  <c r="Z1053" i="2"/>
  <c r="AA1053" i="2" s="1"/>
  <c r="Z1054" i="2"/>
  <c r="AA1054" i="2" s="1"/>
  <c r="Z1055" i="2"/>
  <c r="AA1055" i="2" s="1"/>
  <c r="Z1056" i="2"/>
  <c r="AA1056" i="2" s="1"/>
  <c r="Z1057" i="2"/>
  <c r="AA1057" i="2" s="1"/>
  <c r="Z1058" i="2"/>
  <c r="AA1058" i="2" s="1"/>
  <c r="Z1059" i="2"/>
  <c r="AA1059" i="2" s="1"/>
  <c r="Z1060" i="2"/>
  <c r="AA1060" i="2" s="1"/>
  <c r="Z1061" i="2"/>
  <c r="AA1061" i="2" s="1"/>
  <c r="Z1062" i="2"/>
  <c r="AA1062" i="2" s="1"/>
  <c r="Z1063" i="2"/>
  <c r="AA1063" i="2" s="1"/>
  <c r="Z1064" i="2"/>
  <c r="AA1064" i="2" s="1"/>
  <c r="Z1065" i="2"/>
  <c r="AA1065" i="2" s="1"/>
  <c r="Z1066" i="2"/>
  <c r="AA1066" i="2" s="1"/>
  <c r="Z1067" i="2"/>
  <c r="AA1067" i="2" s="1"/>
  <c r="Z1068" i="2"/>
  <c r="AA1068" i="2" s="1"/>
  <c r="Z1069" i="2"/>
  <c r="AA1069" i="2" s="1"/>
  <c r="Z1070" i="2"/>
  <c r="AA1070" i="2" s="1"/>
  <c r="Z1071" i="2"/>
  <c r="AA1071" i="2" s="1"/>
  <c r="Z1072" i="2"/>
  <c r="AA1072" i="2" s="1"/>
  <c r="Z1073" i="2"/>
  <c r="AA1073" i="2" s="1"/>
  <c r="Z1074" i="2"/>
  <c r="AA1074" i="2" s="1"/>
  <c r="Z1075" i="2"/>
  <c r="AA1075" i="2" s="1"/>
  <c r="Z1076" i="2"/>
  <c r="AA1076" i="2" s="1"/>
  <c r="Z1077" i="2"/>
  <c r="AA1077" i="2" s="1"/>
  <c r="Z1078" i="2"/>
  <c r="AA1078" i="2" s="1"/>
  <c r="Z1079" i="2"/>
  <c r="AA1079" i="2" s="1"/>
  <c r="Z1080" i="2"/>
  <c r="AA1080" i="2" s="1"/>
  <c r="Z1081" i="2"/>
  <c r="AA1081" i="2" s="1"/>
  <c r="Z1082" i="2"/>
  <c r="AA1082" i="2" s="1"/>
  <c r="Z1083" i="2"/>
  <c r="AA1083" i="2" s="1"/>
  <c r="Z1084" i="2"/>
  <c r="AA1084" i="2" s="1"/>
  <c r="Z1085" i="2"/>
  <c r="AA1085" i="2" s="1"/>
  <c r="Z1086" i="2"/>
  <c r="AA1086" i="2" s="1"/>
  <c r="Z1087" i="2"/>
  <c r="AA1087" i="2" s="1"/>
  <c r="Z1088" i="2"/>
  <c r="AA1088" i="2" s="1"/>
  <c r="Z1089" i="2"/>
  <c r="AA1089" i="2" s="1"/>
  <c r="Z1090" i="2"/>
  <c r="AA1090" i="2" s="1"/>
  <c r="Z1091" i="2"/>
  <c r="AA1091" i="2" s="1"/>
  <c r="Z1092" i="2"/>
  <c r="AA1092" i="2" s="1"/>
  <c r="Z1093" i="2"/>
  <c r="AA1093" i="2" s="1"/>
  <c r="Z1094" i="2"/>
  <c r="AA1094" i="2" s="1"/>
  <c r="Z1095" i="2"/>
  <c r="AA1095" i="2" s="1"/>
  <c r="Z1096" i="2"/>
  <c r="AA1096" i="2" s="1"/>
  <c r="Z1097" i="2"/>
  <c r="AA1097" i="2" s="1"/>
  <c r="Z1098" i="2"/>
  <c r="AA1098" i="2" s="1"/>
  <c r="Z1099" i="2"/>
  <c r="AA1099" i="2" s="1"/>
  <c r="Z1100" i="2"/>
  <c r="AA1100" i="2" s="1"/>
  <c r="Z1101" i="2"/>
  <c r="AA1101" i="2" s="1"/>
  <c r="Z1102" i="2"/>
  <c r="AA1102" i="2" s="1"/>
  <c r="Z1103" i="2"/>
  <c r="AA1103" i="2" s="1"/>
  <c r="Z1104" i="2"/>
  <c r="AA1104" i="2" s="1"/>
  <c r="Z1105" i="2"/>
  <c r="AA1105" i="2" s="1"/>
  <c r="Z1106" i="2"/>
  <c r="AA1106" i="2" s="1"/>
  <c r="Z1107" i="2"/>
  <c r="AA1107" i="2" s="1"/>
  <c r="Z1108" i="2"/>
  <c r="AA1108" i="2" s="1"/>
  <c r="Z1109" i="2"/>
  <c r="AA1109" i="2" s="1"/>
  <c r="Z1110" i="2"/>
  <c r="AA1110" i="2" s="1"/>
  <c r="Z1111" i="2"/>
  <c r="AA1111" i="2" s="1"/>
  <c r="Z1112" i="2"/>
  <c r="AA1112" i="2" s="1"/>
  <c r="Z1113" i="2"/>
  <c r="AA1113" i="2" s="1"/>
  <c r="Z1114" i="2"/>
  <c r="AA1114" i="2" s="1"/>
  <c r="Z1115" i="2"/>
  <c r="AA1115" i="2" s="1"/>
  <c r="Z1116" i="2"/>
  <c r="AA1116" i="2" s="1"/>
  <c r="Z1117" i="2"/>
  <c r="AA1117" i="2" s="1"/>
  <c r="Z1118" i="2"/>
  <c r="AA1118" i="2" s="1"/>
  <c r="Z1119" i="2"/>
  <c r="AA1119" i="2" s="1"/>
  <c r="Z1120" i="2"/>
  <c r="AA1120" i="2" s="1"/>
  <c r="Z1121" i="2"/>
  <c r="AA1121" i="2" s="1"/>
  <c r="Z1122" i="2"/>
  <c r="AA1122" i="2" s="1"/>
  <c r="Z1123" i="2"/>
  <c r="AA1123" i="2" s="1"/>
  <c r="Z1124" i="2"/>
  <c r="AA1124" i="2" s="1"/>
  <c r="Z1125" i="2"/>
  <c r="AA1125" i="2" s="1"/>
  <c r="Z1126" i="2"/>
  <c r="AA1126" i="2" s="1"/>
  <c r="Z1127" i="2"/>
  <c r="AA1127" i="2" s="1"/>
  <c r="Z1128" i="2"/>
  <c r="AA1128" i="2" s="1"/>
  <c r="Z1129" i="2"/>
  <c r="AA1129" i="2" s="1"/>
  <c r="Z1130" i="2"/>
  <c r="AA1130" i="2" s="1"/>
  <c r="Z1131" i="2"/>
  <c r="AA1131" i="2" s="1"/>
  <c r="Z1132" i="2"/>
  <c r="AA1132" i="2" s="1"/>
  <c r="Z1133" i="2"/>
  <c r="AA1133" i="2" s="1"/>
  <c r="Z1134" i="2"/>
  <c r="AA1134" i="2" s="1"/>
  <c r="Z1135" i="2"/>
  <c r="AA1135" i="2" s="1"/>
  <c r="Z1136" i="2"/>
  <c r="AA1136" i="2" s="1"/>
  <c r="Z1137" i="2"/>
  <c r="AA1137" i="2" s="1"/>
  <c r="Z1138" i="2"/>
  <c r="AA1138" i="2" s="1"/>
  <c r="Z1139" i="2"/>
  <c r="AA1139" i="2" s="1"/>
  <c r="Z1140" i="2"/>
  <c r="AA1140" i="2" s="1"/>
  <c r="Z1141" i="2"/>
  <c r="AA1141" i="2" s="1"/>
  <c r="Z1142" i="2"/>
  <c r="AA1142" i="2" s="1"/>
  <c r="Z1143" i="2"/>
  <c r="AA1143" i="2" s="1"/>
  <c r="Z1144" i="2"/>
  <c r="AA1144" i="2" s="1"/>
  <c r="Z1145" i="2"/>
  <c r="AA1145" i="2" s="1"/>
  <c r="Z1146" i="2"/>
  <c r="AA1146" i="2" s="1"/>
  <c r="Z1147" i="2"/>
  <c r="AA1147" i="2" s="1"/>
  <c r="Z1148" i="2"/>
  <c r="AA1148" i="2" s="1"/>
  <c r="Z1149" i="2"/>
  <c r="AA1149" i="2" s="1"/>
  <c r="Z1150" i="2"/>
  <c r="AA1150" i="2" s="1"/>
  <c r="Z1151" i="2"/>
  <c r="AA1151" i="2" s="1"/>
  <c r="Z1152" i="2"/>
  <c r="AA1152" i="2" s="1"/>
  <c r="Z1153" i="2"/>
  <c r="AA1153" i="2" s="1"/>
  <c r="Z1154" i="2"/>
  <c r="AA1154" i="2" s="1"/>
  <c r="Z1155" i="2"/>
  <c r="AA1155" i="2" s="1"/>
  <c r="Z1156" i="2"/>
  <c r="AA1156" i="2" s="1"/>
  <c r="Z1157" i="2"/>
  <c r="AA1157" i="2" s="1"/>
  <c r="Z1158" i="2"/>
  <c r="AA1158" i="2" s="1"/>
  <c r="Z1159" i="2"/>
  <c r="AA1159" i="2" s="1"/>
  <c r="Z1160" i="2"/>
  <c r="AA1160" i="2" s="1"/>
  <c r="Z1161" i="2"/>
  <c r="AA1161" i="2" s="1"/>
  <c r="Z1162" i="2"/>
  <c r="AA1162" i="2" s="1"/>
  <c r="Z1163" i="2"/>
  <c r="AA1163" i="2" s="1"/>
  <c r="Z1164" i="2"/>
  <c r="AA1164" i="2" s="1"/>
  <c r="Z1165" i="2"/>
  <c r="AA1165" i="2" s="1"/>
  <c r="Z1166" i="2"/>
  <c r="AA1166" i="2" s="1"/>
  <c r="Z1167" i="2"/>
  <c r="AA1167" i="2" s="1"/>
  <c r="Z1168" i="2"/>
  <c r="AA1168" i="2" s="1"/>
  <c r="Z1169" i="2"/>
  <c r="AA1169" i="2" s="1"/>
  <c r="Z1170" i="2"/>
  <c r="AA1170" i="2" s="1"/>
  <c r="Z1171" i="2"/>
  <c r="AA1171" i="2" s="1"/>
  <c r="Z1172" i="2"/>
  <c r="AA1172" i="2" s="1"/>
  <c r="Z1173" i="2"/>
  <c r="AA1173" i="2" s="1"/>
  <c r="Z1174" i="2"/>
  <c r="AA1174" i="2" s="1"/>
  <c r="W2" i="2"/>
  <c r="B1175" i="2"/>
  <c r="C1175" i="2"/>
  <c r="B1176" i="2"/>
  <c r="C1176" i="2"/>
  <c r="B1177" i="2"/>
  <c r="C1177" i="2"/>
  <c r="B1178" i="2"/>
  <c r="C1178" i="2"/>
  <c r="B1179" i="2"/>
  <c r="C1179" i="2"/>
  <c r="B1180" i="2"/>
  <c r="C1180" i="2"/>
  <c r="B1181" i="2"/>
  <c r="C1181" i="2"/>
  <c r="B1182" i="2"/>
  <c r="C1182" i="2"/>
  <c r="B1183" i="2"/>
  <c r="C1183" i="2"/>
  <c r="B1184" i="2"/>
  <c r="C1184" i="2"/>
  <c r="B1185" i="2"/>
  <c r="C1185" i="2"/>
  <c r="B1186" i="2"/>
  <c r="C1186" i="2"/>
  <c r="B1187" i="2"/>
  <c r="C1187" i="2"/>
  <c r="B1188" i="2"/>
  <c r="C1188" i="2"/>
  <c r="B1189" i="2"/>
  <c r="C1189" i="2"/>
  <c r="B1190" i="2"/>
  <c r="C1190" i="2"/>
  <c r="B1191" i="2"/>
  <c r="C1191" i="2"/>
  <c r="B1192" i="2"/>
  <c r="C1192" i="2"/>
  <c r="B1193" i="2"/>
  <c r="C1193" i="2"/>
  <c r="B1194" i="2"/>
  <c r="C1194" i="2"/>
  <c r="B1195" i="2"/>
  <c r="C1195" i="2"/>
  <c r="B1196" i="2"/>
  <c r="C1196" i="2"/>
  <c r="B1197" i="2"/>
  <c r="C1197" i="2"/>
  <c r="B1198" i="2"/>
  <c r="C1198" i="2"/>
  <c r="B1199" i="2"/>
  <c r="C1199" i="2"/>
  <c r="B1200" i="2"/>
  <c r="C1200" i="2"/>
  <c r="B1201" i="2"/>
  <c r="C1201" i="2"/>
  <c r="B1202" i="2"/>
  <c r="C1202" i="2"/>
  <c r="B1203" i="2"/>
  <c r="C1203" i="2"/>
  <c r="B1204" i="2"/>
  <c r="C1204" i="2"/>
  <c r="B1205" i="2"/>
  <c r="C1205" i="2"/>
  <c r="B1206" i="2"/>
  <c r="C1206" i="2"/>
  <c r="B1207" i="2"/>
  <c r="C1207" i="2"/>
  <c r="B1208" i="2"/>
  <c r="C1208" i="2"/>
  <c r="B1209" i="2"/>
  <c r="C1209" i="2"/>
  <c r="B1210" i="2"/>
  <c r="C1210" i="2"/>
  <c r="B1211" i="2"/>
  <c r="C1211" i="2"/>
  <c r="B1212" i="2"/>
  <c r="C1212" i="2"/>
  <c r="B1213" i="2"/>
  <c r="C1213" i="2"/>
  <c r="B1214" i="2"/>
  <c r="C1214" i="2"/>
  <c r="B1215" i="2"/>
  <c r="C1215" i="2"/>
  <c r="B1216" i="2"/>
  <c r="C1216" i="2"/>
  <c r="B1217" i="2"/>
  <c r="C1217" i="2"/>
  <c r="B1218" i="2"/>
  <c r="C1218" i="2"/>
  <c r="B1219" i="2"/>
  <c r="C1219" i="2"/>
  <c r="B1220" i="2"/>
  <c r="C1220" i="2"/>
  <c r="B1221" i="2"/>
  <c r="C1221" i="2"/>
  <c r="B1222" i="2"/>
  <c r="C1222" i="2"/>
  <c r="B1223" i="2"/>
  <c r="C1223" i="2"/>
  <c r="B1224" i="2"/>
  <c r="C1224" i="2"/>
  <c r="B1225" i="2"/>
  <c r="C1225" i="2"/>
  <c r="B1226" i="2"/>
  <c r="C1226" i="2"/>
  <c r="B1227" i="2"/>
  <c r="C1227" i="2"/>
  <c r="B1228" i="2"/>
  <c r="C1228" i="2"/>
  <c r="B1229" i="2"/>
  <c r="C1229" i="2"/>
  <c r="B1230" i="2"/>
  <c r="C1230" i="2"/>
  <c r="B1231" i="2"/>
  <c r="C1231" i="2"/>
  <c r="B1232" i="2"/>
  <c r="C1232" i="2"/>
  <c r="B1233" i="2"/>
  <c r="C1233" i="2"/>
  <c r="B1234" i="2"/>
  <c r="C1234" i="2"/>
  <c r="B1235" i="2"/>
  <c r="C1235" i="2"/>
  <c r="B1236" i="2"/>
  <c r="C1236" i="2"/>
  <c r="B1237" i="2"/>
  <c r="C1237" i="2"/>
  <c r="B1238" i="2"/>
  <c r="C1238" i="2"/>
  <c r="B1239" i="2"/>
  <c r="C1239" i="2"/>
  <c r="B1240" i="2"/>
  <c r="C1240" i="2"/>
  <c r="B1241" i="2"/>
  <c r="C1241" i="2"/>
  <c r="B1242" i="2"/>
  <c r="C1242" i="2"/>
  <c r="B1243" i="2"/>
  <c r="C1243" i="2"/>
  <c r="B1244" i="2"/>
  <c r="C1244" i="2"/>
  <c r="B1245" i="2"/>
  <c r="C1245" i="2"/>
  <c r="B1246" i="2"/>
  <c r="C1246" i="2"/>
  <c r="B1247" i="2"/>
  <c r="C1247" i="2"/>
  <c r="B1248" i="2"/>
  <c r="C1248" i="2"/>
  <c r="B1249" i="2"/>
  <c r="C1249" i="2"/>
  <c r="B1250" i="2"/>
  <c r="C1250" i="2"/>
  <c r="B1251" i="2"/>
  <c r="C1251" i="2"/>
  <c r="B1252" i="2"/>
  <c r="C1252" i="2"/>
  <c r="B1253" i="2"/>
  <c r="C1253" i="2"/>
  <c r="B1254" i="2"/>
  <c r="C1254" i="2"/>
  <c r="B1255" i="2"/>
  <c r="C1255" i="2"/>
  <c r="B1256" i="2"/>
  <c r="C1256" i="2"/>
  <c r="B1257" i="2"/>
  <c r="C1257" i="2"/>
  <c r="B1258" i="2"/>
  <c r="C1258" i="2"/>
  <c r="B1259" i="2"/>
  <c r="C1259" i="2"/>
  <c r="B1260" i="2"/>
  <c r="C1260" i="2"/>
  <c r="B1261" i="2"/>
  <c r="C1261" i="2"/>
  <c r="B1262" i="2"/>
  <c r="C1262" i="2"/>
  <c r="B1263" i="2"/>
  <c r="C1263" i="2"/>
  <c r="B1264" i="2"/>
  <c r="C1264" i="2"/>
  <c r="B1265" i="2"/>
  <c r="C1265" i="2"/>
  <c r="B1266" i="2"/>
  <c r="C1266" i="2"/>
  <c r="B1267" i="2"/>
  <c r="C1267" i="2"/>
  <c r="B1268" i="2"/>
  <c r="C1268" i="2"/>
  <c r="B1269" i="2"/>
  <c r="C1269" i="2"/>
  <c r="B1270" i="2"/>
  <c r="C1270" i="2"/>
  <c r="B1271" i="2"/>
  <c r="C1271" i="2"/>
  <c r="B1272" i="2"/>
  <c r="C1272" i="2"/>
  <c r="B1273" i="2"/>
  <c r="C1273" i="2"/>
  <c r="B1274" i="2"/>
  <c r="C1274" i="2"/>
  <c r="B1275" i="2"/>
  <c r="C1275" i="2"/>
  <c r="B1276" i="2"/>
  <c r="C1276" i="2"/>
  <c r="B1277" i="2"/>
  <c r="C1277" i="2"/>
  <c r="B1278" i="2"/>
  <c r="C1278" i="2"/>
  <c r="B1279" i="2"/>
  <c r="C1279" i="2"/>
  <c r="B1280" i="2"/>
  <c r="C1280" i="2"/>
  <c r="B1281" i="2"/>
  <c r="C1281" i="2"/>
  <c r="B1282" i="2"/>
  <c r="C1282" i="2"/>
  <c r="B1283" i="2"/>
  <c r="C1283" i="2"/>
  <c r="B1284" i="2"/>
  <c r="C1284" i="2"/>
  <c r="B1285" i="2"/>
  <c r="C1285" i="2"/>
  <c r="B1286" i="2"/>
  <c r="C1286" i="2"/>
  <c r="B1287" i="2"/>
  <c r="C1287" i="2"/>
  <c r="B1288" i="2"/>
  <c r="C1288" i="2"/>
  <c r="B1289" i="2"/>
  <c r="C1289" i="2"/>
  <c r="B1290" i="2"/>
  <c r="C1290" i="2"/>
  <c r="B1291" i="2"/>
  <c r="C1291" i="2"/>
  <c r="B1292" i="2"/>
  <c r="C1292" i="2"/>
  <c r="B1293" i="2"/>
  <c r="C1293" i="2"/>
  <c r="B1294" i="2"/>
  <c r="C1294" i="2"/>
  <c r="B1295" i="2"/>
  <c r="C1295" i="2"/>
  <c r="B1296" i="2"/>
  <c r="C1296" i="2"/>
  <c r="B1297" i="2"/>
  <c r="C1297" i="2"/>
  <c r="B1298" i="2"/>
  <c r="C1298" i="2"/>
  <c r="B1299" i="2"/>
  <c r="C1299" i="2"/>
  <c r="B1300" i="2"/>
  <c r="C1300" i="2"/>
  <c r="B1301" i="2"/>
  <c r="C1301" i="2"/>
  <c r="B1302" i="2"/>
  <c r="C1302" i="2"/>
  <c r="B1303" i="2"/>
  <c r="C1303" i="2"/>
  <c r="B1304" i="2"/>
  <c r="C1304" i="2"/>
  <c r="B1305" i="2"/>
  <c r="C1305" i="2"/>
  <c r="B1306" i="2"/>
  <c r="C1306" i="2"/>
  <c r="B1307" i="2"/>
  <c r="C1307" i="2"/>
  <c r="B1308" i="2"/>
  <c r="C1308" i="2"/>
  <c r="B1309" i="2"/>
  <c r="C1309" i="2"/>
  <c r="B1310" i="2"/>
  <c r="C1310" i="2"/>
  <c r="B1311" i="2"/>
  <c r="C1311" i="2"/>
  <c r="B1312" i="2"/>
  <c r="C1312" i="2"/>
  <c r="B1313" i="2"/>
  <c r="C1313" i="2"/>
  <c r="B1314" i="2"/>
  <c r="C1314" i="2"/>
  <c r="B1315" i="2"/>
  <c r="C1315" i="2"/>
  <c r="B1316" i="2"/>
  <c r="C1316" i="2"/>
  <c r="B1317" i="2"/>
  <c r="C1317" i="2"/>
  <c r="B1318" i="2"/>
  <c r="C1318" i="2"/>
  <c r="B1319" i="2"/>
  <c r="C1319" i="2"/>
  <c r="B1320" i="2"/>
  <c r="C1320" i="2"/>
  <c r="B1321" i="2"/>
  <c r="C1321" i="2"/>
  <c r="B1322" i="2"/>
  <c r="C1322" i="2"/>
  <c r="B1323" i="2"/>
  <c r="C1323" i="2"/>
  <c r="B1324" i="2"/>
  <c r="C1324" i="2"/>
  <c r="B1325" i="2"/>
  <c r="C1325" i="2"/>
  <c r="B1326" i="2"/>
  <c r="C1326" i="2"/>
  <c r="B1327" i="2"/>
  <c r="C1327" i="2"/>
  <c r="B1328" i="2"/>
  <c r="C1328" i="2"/>
  <c r="B1329" i="2"/>
  <c r="C1329" i="2"/>
  <c r="B1330" i="2"/>
  <c r="C1330" i="2"/>
  <c r="B1331" i="2"/>
  <c r="C1331" i="2"/>
  <c r="B1332" i="2"/>
  <c r="C1332" i="2"/>
  <c r="B1333" i="2"/>
  <c r="C1333" i="2"/>
  <c r="B1334" i="2"/>
  <c r="C1334" i="2"/>
  <c r="B1335" i="2"/>
  <c r="C1335" i="2"/>
  <c r="B1336" i="2"/>
  <c r="C1336" i="2"/>
  <c r="B1337" i="2"/>
  <c r="C1337" i="2"/>
  <c r="B1338" i="2"/>
  <c r="C1338" i="2"/>
  <c r="B1339" i="2"/>
  <c r="C1339" i="2"/>
  <c r="B1340" i="2"/>
  <c r="C1340" i="2"/>
  <c r="B1341" i="2"/>
  <c r="C1341" i="2"/>
  <c r="B1342" i="2"/>
  <c r="C1342" i="2"/>
  <c r="B1343" i="2"/>
  <c r="C1343" i="2"/>
  <c r="B1344" i="2"/>
  <c r="C1344" i="2"/>
  <c r="B1345" i="2"/>
  <c r="C1345" i="2"/>
  <c r="B1346" i="2"/>
  <c r="C1346" i="2"/>
  <c r="B1347" i="2"/>
  <c r="C1347" i="2"/>
  <c r="B1348" i="2"/>
  <c r="C1348" i="2"/>
  <c r="B1349" i="2"/>
  <c r="C1349" i="2"/>
  <c r="B1350" i="2"/>
  <c r="C1350" i="2"/>
  <c r="B1351" i="2"/>
  <c r="C1351" i="2"/>
  <c r="B1352" i="2"/>
  <c r="C1352" i="2"/>
  <c r="B1353" i="2"/>
  <c r="C1353" i="2"/>
  <c r="B1354" i="2"/>
  <c r="C1354" i="2"/>
  <c r="B1355" i="2"/>
  <c r="C1355" i="2"/>
  <c r="B1356" i="2"/>
  <c r="C1356" i="2"/>
  <c r="B1357" i="2"/>
  <c r="C1357" i="2"/>
  <c r="B1358" i="2"/>
  <c r="C1358" i="2"/>
  <c r="B1359" i="2"/>
  <c r="C1359" i="2"/>
  <c r="B1360" i="2"/>
  <c r="C1360" i="2"/>
  <c r="B1361" i="2"/>
  <c r="C1361" i="2"/>
  <c r="B1362" i="2"/>
  <c r="C1362" i="2"/>
  <c r="B1363" i="2"/>
  <c r="C1363" i="2"/>
  <c r="B1364" i="2"/>
  <c r="C1364" i="2"/>
  <c r="B1365" i="2"/>
  <c r="C1365" i="2"/>
  <c r="B1366" i="2"/>
  <c r="C1366" i="2"/>
  <c r="B1367" i="2"/>
  <c r="C1367" i="2"/>
  <c r="B1368" i="2"/>
  <c r="C1368" i="2"/>
  <c r="B1369" i="2"/>
  <c r="C1369" i="2"/>
  <c r="B1370" i="2"/>
  <c r="C1370" i="2"/>
  <c r="B1371" i="2"/>
  <c r="C1371" i="2"/>
  <c r="B1372" i="2"/>
  <c r="C1372" i="2"/>
  <c r="B1373" i="2"/>
  <c r="C1373" i="2"/>
  <c r="B1374" i="2"/>
  <c r="C1374" i="2"/>
  <c r="B1375" i="2"/>
  <c r="C1375" i="2"/>
  <c r="B1376" i="2"/>
  <c r="C1376" i="2"/>
  <c r="B1377" i="2"/>
  <c r="C1377" i="2"/>
  <c r="B1378" i="2"/>
  <c r="C1378" i="2"/>
  <c r="B1379" i="2"/>
  <c r="C1379" i="2"/>
  <c r="B1380" i="2"/>
  <c r="C1380" i="2"/>
  <c r="B1381" i="2"/>
  <c r="C1381" i="2"/>
  <c r="B1382" i="2"/>
  <c r="C1382" i="2"/>
  <c r="B1383" i="2"/>
  <c r="C1383" i="2"/>
  <c r="B1384" i="2"/>
  <c r="C1384" i="2"/>
  <c r="B1385" i="2"/>
  <c r="C1385" i="2"/>
  <c r="B1386" i="2"/>
  <c r="C1386" i="2"/>
  <c r="B1387" i="2"/>
  <c r="C1387" i="2"/>
  <c r="B1388" i="2"/>
  <c r="C1388" i="2"/>
  <c r="B1389" i="2"/>
  <c r="C1389" i="2"/>
  <c r="B1390" i="2"/>
  <c r="C1390" i="2"/>
  <c r="B1391" i="2"/>
  <c r="C1391" i="2"/>
  <c r="B1392" i="2"/>
  <c r="C1392" i="2"/>
  <c r="B1393" i="2"/>
  <c r="C1393" i="2"/>
  <c r="B1394" i="2"/>
  <c r="C1394" i="2"/>
  <c r="B1395" i="2"/>
  <c r="C1395" i="2"/>
  <c r="B1396" i="2"/>
  <c r="C1396" i="2"/>
  <c r="B1397" i="2"/>
  <c r="C1397" i="2"/>
  <c r="B1398" i="2"/>
  <c r="C1398" i="2"/>
  <c r="B1399" i="2"/>
  <c r="C1399" i="2"/>
  <c r="B1400" i="2"/>
  <c r="C1400" i="2"/>
  <c r="B1401" i="2"/>
  <c r="C1401" i="2"/>
  <c r="B1402" i="2"/>
  <c r="C1402" i="2"/>
  <c r="B1403" i="2"/>
  <c r="C1403" i="2"/>
  <c r="B1404" i="2"/>
  <c r="C1404" i="2"/>
  <c r="B1405" i="2"/>
  <c r="C1405" i="2"/>
  <c r="B1406" i="2"/>
  <c r="C1406" i="2"/>
  <c r="B1407" i="2"/>
  <c r="C1407" i="2"/>
  <c r="B1408" i="2"/>
  <c r="C1408" i="2"/>
  <c r="B1409" i="2"/>
  <c r="C1409" i="2"/>
  <c r="B1410" i="2"/>
  <c r="C1410" i="2"/>
  <c r="B1411" i="2"/>
  <c r="C1411" i="2"/>
  <c r="B1412" i="2"/>
  <c r="C1412" i="2"/>
  <c r="B1413" i="2"/>
  <c r="C1413" i="2"/>
  <c r="B1414" i="2"/>
  <c r="C1414" i="2"/>
  <c r="B1415" i="2"/>
  <c r="C1415" i="2"/>
  <c r="B1416" i="2"/>
  <c r="C1416" i="2"/>
  <c r="B1417" i="2"/>
  <c r="C1417" i="2"/>
  <c r="B1418" i="2"/>
  <c r="C1418" i="2"/>
  <c r="B1419" i="2"/>
  <c r="C1419" i="2"/>
  <c r="B1420" i="2"/>
  <c r="C1420" i="2"/>
  <c r="B1421" i="2"/>
  <c r="C1421" i="2"/>
  <c r="B1422" i="2"/>
  <c r="C1422" i="2"/>
  <c r="B1423" i="2"/>
  <c r="C1423" i="2"/>
  <c r="B1424" i="2"/>
  <c r="C1424" i="2"/>
  <c r="B1425" i="2"/>
  <c r="C1425" i="2"/>
  <c r="B1426" i="2"/>
  <c r="C1426" i="2"/>
  <c r="B1427" i="2"/>
  <c r="C1427" i="2"/>
  <c r="B1428" i="2"/>
  <c r="C1428" i="2"/>
  <c r="B1429" i="2"/>
  <c r="C1429" i="2"/>
  <c r="B1430" i="2"/>
  <c r="C1430" i="2"/>
  <c r="B1431" i="2"/>
  <c r="C1431" i="2"/>
  <c r="B1432" i="2"/>
  <c r="C1432" i="2"/>
  <c r="B1433" i="2"/>
  <c r="C1433" i="2"/>
  <c r="B1434" i="2"/>
  <c r="C1434" i="2"/>
  <c r="B1435" i="2"/>
  <c r="C1435" i="2"/>
  <c r="B1436" i="2"/>
  <c r="C1436" i="2"/>
  <c r="B1437" i="2"/>
  <c r="C1437" i="2"/>
  <c r="B1438" i="2"/>
  <c r="C1438" i="2"/>
  <c r="B1439" i="2"/>
  <c r="C1439" i="2"/>
  <c r="B1440" i="2"/>
  <c r="C1440" i="2"/>
  <c r="B1441" i="2"/>
  <c r="C1441" i="2"/>
  <c r="B1442" i="2"/>
  <c r="C1442" i="2"/>
  <c r="B1443" i="2"/>
  <c r="C1443" i="2"/>
  <c r="B1444" i="2"/>
  <c r="C1444" i="2"/>
  <c r="B1445" i="2"/>
  <c r="C1445" i="2"/>
  <c r="B1446" i="2"/>
  <c r="C1446" i="2"/>
  <c r="B1447" i="2"/>
  <c r="C1447" i="2"/>
  <c r="B1448" i="2"/>
  <c r="C1448" i="2"/>
  <c r="B1449" i="2"/>
  <c r="C1449" i="2"/>
  <c r="B1450" i="2"/>
  <c r="C1450" i="2"/>
  <c r="B1451" i="2"/>
  <c r="C1451" i="2"/>
  <c r="B1452" i="2"/>
  <c r="C1452" i="2"/>
  <c r="B1453" i="2"/>
  <c r="C1453" i="2"/>
  <c r="B1454" i="2"/>
  <c r="C1454" i="2"/>
  <c r="B1455" i="2"/>
  <c r="C1455" i="2"/>
  <c r="B1456" i="2"/>
  <c r="C1456" i="2"/>
  <c r="B1457" i="2"/>
  <c r="C1457" i="2"/>
  <c r="B1458" i="2"/>
  <c r="C1458" i="2"/>
  <c r="B1459" i="2"/>
  <c r="C1459" i="2"/>
  <c r="B1460" i="2"/>
  <c r="C1460" i="2"/>
  <c r="B1461" i="2"/>
  <c r="C1461" i="2"/>
  <c r="B1462" i="2"/>
  <c r="C1462" i="2"/>
  <c r="B1463" i="2"/>
  <c r="C1463" i="2"/>
  <c r="B1464" i="2"/>
  <c r="C1464" i="2"/>
  <c r="B1465" i="2"/>
  <c r="C1465" i="2"/>
  <c r="B1466" i="2"/>
  <c r="C1466" i="2"/>
  <c r="B1467" i="2"/>
  <c r="C1467" i="2"/>
  <c r="B1468" i="2"/>
  <c r="C1468" i="2"/>
  <c r="B1469" i="2"/>
  <c r="C1469" i="2"/>
  <c r="B1470" i="2"/>
  <c r="C1470" i="2"/>
  <c r="B1471" i="2"/>
  <c r="C1471" i="2"/>
  <c r="B1472" i="2"/>
  <c r="C1472" i="2"/>
  <c r="B1473" i="2"/>
  <c r="C1473" i="2"/>
  <c r="B1474" i="2"/>
  <c r="C1474" i="2"/>
  <c r="B1475" i="2"/>
  <c r="C1475" i="2"/>
  <c r="B1476" i="2"/>
  <c r="C1476" i="2"/>
  <c r="B1477" i="2"/>
  <c r="C1477" i="2"/>
  <c r="B1478" i="2"/>
  <c r="C1478" i="2"/>
  <c r="B1479" i="2"/>
  <c r="C1479" i="2"/>
  <c r="B1480" i="2"/>
  <c r="C1480" i="2"/>
  <c r="B1481" i="2"/>
  <c r="C1481" i="2"/>
  <c r="B1482" i="2"/>
  <c r="C1482" i="2"/>
  <c r="B1483" i="2"/>
  <c r="C1483" i="2"/>
  <c r="B1484" i="2"/>
  <c r="C1484" i="2"/>
  <c r="B1485" i="2"/>
  <c r="C1485" i="2"/>
  <c r="B1486" i="2"/>
  <c r="C1486" i="2"/>
  <c r="B1487" i="2"/>
  <c r="C1487" i="2"/>
  <c r="B1488" i="2"/>
  <c r="C1488" i="2"/>
  <c r="B1489" i="2"/>
  <c r="C1489" i="2"/>
  <c r="B1490" i="2"/>
  <c r="C1490" i="2"/>
  <c r="B1491" i="2"/>
  <c r="C1491" i="2"/>
  <c r="B1492" i="2"/>
  <c r="C1492" i="2"/>
  <c r="B1493" i="2"/>
  <c r="C1493" i="2"/>
  <c r="B1494" i="2"/>
  <c r="C1494" i="2"/>
  <c r="B1495" i="2"/>
  <c r="C1495" i="2"/>
  <c r="B1496" i="2"/>
  <c r="C1496" i="2"/>
  <c r="B1497" i="2"/>
  <c r="C1497" i="2"/>
  <c r="B1498" i="2"/>
  <c r="C1498" i="2"/>
  <c r="B1499" i="2"/>
  <c r="C1499" i="2"/>
  <c r="B1500" i="2"/>
  <c r="C1500" i="2"/>
  <c r="B1501" i="2"/>
  <c r="C1501" i="2"/>
  <c r="B1502" i="2"/>
  <c r="C1502" i="2"/>
  <c r="B1503" i="2"/>
  <c r="C1503" i="2"/>
  <c r="B1504" i="2"/>
  <c r="C1504" i="2"/>
  <c r="B1505" i="2"/>
  <c r="C1505" i="2"/>
  <c r="B1506" i="2"/>
  <c r="C1506" i="2"/>
  <c r="B1507" i="2"/>
  <c r="C1507" i="2"/>
  <c r="B1508" i="2"/>
  <c r="C1508" i="2"/>
  <c r="B1509" i="2"/>
  <c r="C1509" i="2"/>
  <c r="B1510" i="2"/>
  <c r="C1510" i="2"/>
  <c r="B1511" i="2"/>
  <c r="C1511" i="2"/>
  <c r="B1512" i="2"/>
  <c r="C1512" i="2"/>
  <c r="B1513" i="2"/>
  <c r="C1513" i="2"/>
  <c r="B1514" i="2"/>
  <c r="C1514" i="2"/>
  <c r="B1515" i="2"/>
  <c r="C1515" i="2"/>
  <c r="B1516" i="2"/>
  <c r="C1516" i="2"/>
  <c r="B1517" i="2"/>
  <c r="C1517" i="2"/>
  <c r="B1518" i="2"/>
  <c r="C1518" i="2"/>
  <c r="B1519" i="2"/>
  <c r="C1519" i="2"/>
  <c r="B1520" i="2"/>
  <c r="C1520" i="2"/>
  <c r="B1521" i="2"/>
  <c r="C1521" i="2"/>
  <c r="B1522" i="2"/>
  <c r="C1522" i="2"/>
  <c r="B1523" i="2"/>
  <c r="C1523" i="2"/>
  <c r="B1524" i="2"/>
  <c r="C1524" i="2"/>
  <c r="B1525" i="2"/>
  <c r="C1525" i="2"/>
  <c r="B1526" i="2"/>
  <c r="C1526" i="2"/>
  <c r="B1527" i="2"/>
  <c r="C1527" i="2"/>
  <c r="B1528" i="2"/>
  <c r="C1528" i="2"/>
  <c r="B1529" i="2"/>
  <c r="C1529" i="2"/>
  <c r="B1530" i="2"/>
  <c r="C1530" i="2"/>
  <c r="B1531" i="2"/>
  <c r="C1531" i="2"/>
  <c r="B1532" i="2"/>
  <c r="C1532" i="2"/>
  <c r="B1533" i="2"/>
  <c r="C1533" i="2"/>
  <c r="B1534" i="2"/>
  <c r="C1534" i="2"/>
  <c r="B1535" i="2"/>
  <c r="C1535" i="2"/>
  <c r="B1536" i="2"/>
  <c r="C1536" i="2"/>
  <c r="B1537" i="2"/>
  <c r="C1537" i="2"/>
  <c r="B1538" i="2"/>
  <c r="C1538" i="2"/>
  <c r="B1539" i="2"/>
  <c r="C1539" i="2"/>
  <c r="B1540" i="2"/>
  <c r="C1540" i="2"/>
  <c r="B1541" i="2"/>
  <c r="C1541" i="2"/>
  <c r="B1542" i="2"/>
  <c r="C1542" i="2"/>
  <c r="B1543" i="2"/>
  <c r="C1543" i="2"/>
  <c r="B1544" i="2"/>
  <c r="C1544" i="2"/>
  <c r="B1545" i="2"/>
  <c r="C1545" i="2"/>
  <c r="B1546" i="2"/>
  <c r="C1546" i="2"/>
  <c r="B1547" i="2"/>
  <c r="C1547" i="2"/>
  <c r="B1548" i="2"/>
  <c r="C1548" i="2"/>
  <c r="B1549" i="2"/>
  <c r="C1549" i="2"/>
  <c r="B1550" i="2"/>
  <c r="C1550" i="2"/>
  <c r="B1551" i="2"/>
  <c r="C1551" i="2"/>
  <c r="B1552" i="2"/>
  <c r="C1552" i="2"/>
  <c r="B1553" i="2"/>
  <c r="C1553" i="2"/>
  <c r="B1554" i="2"/>
  <c r="C1554" i="2"/>
  <c r="B1555" i="2"/>
  <c r="C1555" i="2"/>
  <c r="B1556" i="2"/>
  <c r="C1556" i="2"/>
  <c r="B1557" i="2"/>
  <c r="C1557" i="2"/>
  <c r="B1558" i="2"/>
  <c r="C1558" i="2"/>
  <c r="B1559" i="2"/>
  <c r="C1559" i="2"/>
  <c r="B1560" i="2"/>
  <c r="C1560" i="2"/>
  <c r="B1561" i="2"/>
  <c r="C1561" i="2"/>
  <c r="B1562" i="2"/>
  <c r="C1562" i="2"/>
  <c r="B1563" i="2"/>
  <c r="C1563" i="2"/>
  <c r="B1564" i="2"/>
  <c r="C1564" i="2"/>
  <c r="B1565" i="2"/>
  <c r="C1565" i="2"/>
  <c r="B1566" i="2"/>
  <c r="C1566" i="2"/>
  <c r="B1567" i="2"/>
  <c r="C1567" i="2"/>
  <c r="B1568" i="2"/>
  <c r="C1568" i="2"/>
  <c r="B1569" i="2"/>
  <c r="C1569" i="2"/>
  <c r="B1570" i="2"/>
  <c r="C1570" i="2"/>
  <c r="B1571" i="2"/>
  <c r="C1571" i="2"/>
  <c r="B1572" i="2"/>
  <c r="C1572" i="2"/>
  <c r="B1573" i="2"/>
  <c r="C1573" i="2"/>
  <c r="B1574" i="2"/>
  <c r="C1574" i="2"/>
  <c r="B1575" i="2"/>
  <c r="C1575" i="2"/>
  <c r="B1576" i="2"/>
  <c r="C1576" i="2"/>
  <c r="B1577" i="2"/>
  <c r="C1577" i="2"/>
  <c r="B1578" i="2"/>
  <c r="C1578" i="2"/>
  <c r="B1579" i="2"/>
  <c r="C1579" i="2"/>
  <c r="B1580" i="2"/>
  <c r="C1580" i="2"/>
  <c r="B1581" i="2"/>
  <c r="C1581" i="2"/>
  <c r="B1582" i="2"/>
  <c r="C1582" i="2"/>
  <c r="B1583" i="2"/>
  <c r="C1583" i="2"/>
  <c r="B1584" i="2"/>
  <c r="C1584" i="2"/>
  <c r="B1585" i="2"/>
  <c r="C1585" i="2"/>
  <c r="B1586" i="2"/>
  <c r="C1586" i="2"/>
  <c r="B1587" i="2"/>
  <c r="C1587" i="2"/>
  <c r="B1588" i="2"/>
  <c r="C1588" i="2"/>
  <c r="B1589" i="2"/>
  <c r="C1589" i="2"/>
  <c r="B1590" i="2"/>
  <c r="C1590" i="2"/>
  <c r="B1591" i="2"/>
  <c r="C1591" i="2"/>
  <c r="B1592" i="2"/>
  <c r="C1592" i="2"/>
  <c r="B1593" i="2"/>
  <c r="C1593" i="2"/>
  <c r="B1594" i="2"/>
  <c r="C1594" i="2"/>
  <c r="B1595" i="2"/>
  <c r="C1595" i="2"/>
  <c r="B1596" i="2"/>
  <c r="C1596" i="2"/>
  <c r="B1597" i="2"/>
  <c r="C1597" i="2"/>
  <c r="B1598" i="2"/>
  <c r="C1598" i="2"/>
  <c r="B1599" i="2"/>
  <c r="C1599" i="2"/>
  <c r="B1600" i="2"/>
  <c r="C1600" i="2"/>
  <c r="B1601" i="2"/>
  <c r="C1601" i="2"/>
  <c r="B1602" i="2"/>
  <c r="C1602" i="2"/>
  <c r="B1603" i="2"/>
  <c r="C1603" i="2"/>
  <c r="B1604" i="2"/>
  <c r="C1604" i="2"/>
  <c r="B1605" i="2"/>
  <c r="C1605" i="2"/>
  <c r="B1606" i="2"/>
  <c r="C1606" i="2"/>
  <c r="B1607" i="2"/>
  <c r="C1607" i="2"/>
  <c r="B1608" i="2"/>
  <c r="C1608" i="2"/>
  <c r="B1609" i="2"/>
  <c r="C1609" i="2"/>
  <c r="B1610" i="2"/>
  <c r="C1610" i="2"/>
  <c r="B1611" i="2"/>
  <c r="C1611" i="2"/>
  <c r="B1612" i="2"/>
  <c r="C1612" i="2"/>
  <c r="B1613" i="2"/>
  <c r="C1613" i="2"/>
  <c r="B1614" i="2"/>
  <c r="C1614" i="2"/>
  <c r="B1615" i="2"/>
  <c r="C1615" i="2"/>
  <c r="B1616" i="2"/>
  <c r="C1616" i="2"/>
  <c r="B1617" i="2"/>
  <c r="C1617" i="2"/>
  <c r="B1618" i="2"/>
  <c r="C1618" i="2"/>
  <c r="B1619" i="2"/>
  <c r="C1619" i="2"/>
  <c r="B1620" i="2"/>
  <c r="C1620" i="2"/>
  <c r="B1621" i="2"/>
  <c r="C1621" i="2"/>
  <c r="B1622" i="2"/>
  <c r="C1622" i="2"/>
  <c r="B1623" i="2"/>
  <c r="C1623" i="2"/>
  <c r="B1624" i="2"/>
  <c r="C1624" i="2"/>
  <c r="B1625" i="2"/>
  <c r="C1625" i="2"/>
  <c r="B1626" i="2"/>
  <c r="C1626" i="2"/>
  <c r="B1627" i="2"/>
  <c r="C1627" i="2"/>
  <c r="B1628" i="2"/>
  <c r="C1628" i="2"/>
  <c r="B1629" i="2"/>
  <c r="C1629" i="2"/>
  <c r="B1630" i="2"/>
  <c r="C1630" i="2"/>
  <c r="B1631" i="2"/>
  <c r="C1631" i="2"/>
  <c r="B1632" i="2"/>
  <c r="C1632" i="2"/>
  <c r="B1633" i="2"/>
  <c r="C1633" i="2"/>
  <c r="B1634" i="2"/>
  <c r="C1634" i="2"/>
  <c r="B1635" i="2"/>
  <c r="C1635" i="2"/>
  <c r="B1636" i="2"/>
  <c r="C1636" i="2"/>
  <c r="B1637" i="2"/>
  <c r="C1637" i="2"/>
  <c r="B1638" i="2"/>
  <c r="C1638" i="2"/>
  <c r="B1639" i="2"/>
  <c r="C1639" i="2"/>
  <c r="B1640" i="2"/>
  <c r="C1640" i="2"/>
  <c r="B1641" i="2"/>
  <c r="C1641" i="2"/>
  <c r="B1642" i="2"/>
  <c r="C1642" i="2"/>
  <c r="B1643" i="2"/>
  <c r="C1643" i="2"/>
  <c r="B1644" i="2"/>
  <c r="C1644" i="2"/>
  <c r="B1645" i="2"/>
  <c r="C1645" i="2"/>
  <c r="B1646" i="2"/>
  <c r="C1646" i="2"/>
  <c r="B1647" i="2"/>
  <c r="C1647" i="2"/>
  <c r="B1648" i="2"/>
  <c r="C1648" i="2"/>
  <c r="B1649" i="2"/>
  <c r="C1649" i="2"/>
  <c r="B1650" i="2"/>
  <c r="C1650" i="2"/>
  <c r="B1651" i="2"/>
  <c r="C1651" i="2"/>
  <c r="B1652" i="2"/>
  <c r="C1652" i="2"/>
  <c r="B1653" i="2"/>
  <c r="C1653" i="2"/>
  <c r="B1654" i="2"/>
  <c r="C1654" i="2"/>
  <c r="B1655" i="2"/>
  <c r="C1655" i="2"/>
  <c r="B1656" i="2"/>
  <c r="C1656" i="2"/>
  <c r="B1657" i="2"/>
  <c r="C1657" i="2"/>
  <c r="B1658" i="2"/>
  <c r="C1658" i="2"/>
  <c r="B1659" i="2"/>
  <c r="C1659" i="2"/>
  <c r="B1660" i="2"/>
  <c r="C1660" i="2"/>
  <c r="B1661" i="2"/>
  <c r="C1661" i="2"/>
  <c r="B1662" i="2"/>
  <c r="C1662" i="2"/>
  <c r="B1663" i="2"/>
  <c r="C1663" i="2"/>
  <c r="B1664" i="2"/>
  <c r="C1664" i="2"/>
  <c r="B1665" i="2"/>
  <c r="C1665" i="2"/>
  <c r="B1666" i="2"/>
  <c r="C1666" i="2"/>
  <c r="B1667" i="2"/>
  <c r="C1667" i="2"/>
  <c r="B1668" i="2"/>
  <c r="C1668" i="2"/>
  <c r="B1669" i="2"/>
  <c r="C1669" i="2"/>
  <c r="B1670" i="2"/>
  <c r="C1670" i="2"/>
  <c r="B1671" i="2"/>
  <c r="C1671" i="2"/>
  <c r="B1672" i="2"/>
  <c r="C1672" i="2"/>
  <c r="B1673" i="2"/>
  <c r="C1673" i="2"/>
  <c r="B1674" i="2"/>
  <c r="C1674" i="2"/>
  <c r="B1675" i="2"/>
  <c r="C1675" i="2"/>
  <c r="B1676" i="2"/>
  <c r="C1676" i="2"/>
  <c r="B1677" i="2"/>
  <c r="C1677" i="2"/>
  <c r="B1678" i="2"/>
  <c r="C1678" i="2"/>
  <c r="B1679" i="2"/>
  <c r="C1679" i="2"/>
  <c r="B1680" i="2"/>
  <c r="C1680" i="2"/>
  <c r="B1681" i="2"/>
  <c r="C1681" i="2"/>
  <c r="B1682" i="2"/>
  <c r="C1682" i="2"/>
  <c r="B1683" i="2"/>
  <c r="C1683" i="2"/>
  <c r="B1684" i="2"/>
  <c r="C1684" i="2"/>
  <c r="B1685" i="2"/>
  <c r="C1685" i="2"/>
  <c r="B1686" i="2"/>
  <c r="C1686" i="2"/>
  <c r="B1687" i="2"/>
  <c r="C1687" i="2"/>
  <c r="B1688" i="2"/>
  <c r="C1688" i="2"/>
  <c r="B1689" i="2"/>
  <c r="C1689" i="2"/>
  <c r="B1690" i="2"/>
  <c r="C1690" i="2"/>
  <c r="B1691" i="2"/>
  <c r="C1691" i="2"/>
  <c r="B1692" i="2"/>
  <c r="C1692" i="2"/>
  <c r="B1693" i="2"/>
  <c r="C1693" i="2"/>
  <c r="B1694" i="2"/>
  <c r="C1694" i="2"/>
  <c r="B1695" i="2"/>
  <c r="C1695" i="2"/>
  <c r="B1696" i="2"/>
  <c r="C1696" i="2"/>
  <c r="B1697" i="2"/>
  <c r="C1697" i="2"/>
  <c r="B1698" i="2"/>
  <c r="C1698" i="2"/>
  <c r="B1699" i="2"/>
  <c r="C1699" i="2"/>
  <c r="B1700" i="2"/>
  <c r="C1700" i="2"/>
  <c r="B1701" i="2"/>
  <c r="C1701" i="2"/>
  <c r="B1702" i="2"/>
  <c r="C1702" i="2"/>
  <c r="B1703" i="2"/>
  <c r="C1703" i="2"/>
  <c r="B1704" i="2"/>
  <c r="C1704" i="2"/>
  <c r="B1705" i="2"/>
  <c r="C1705" i="2"/>
  <c r="B1706" i="2"/>
  <c r="C1706" i="2"/>
  <c r="B1707" i="2"/>
  <c r="C1707" i="2"/>
  <c r="B1708" i="2"/>
  <c r="C1708" i="2"/>
  <c r="B1709" i="2"/>
  <c r="C1709" i="2"/>
  <c r="B1710" i="2"/>
  <c r="C1710" i="2"/>
  <c r="B1711" i="2"/>
  <c r="C1711" i="2"/>
  <c r="B1712" i="2"/>
  <c r="C1712" i="2"/>
  <c r="B1713" i="2"/>
  <c r="C1713" i="2"/>
  <c r="B1714" i="2"/>
  <c r="C1714" i="2"/>
  <c r="B1715" i="2"/>
  <c r="C1715" i="2"/>
  <c r="B1716" i="2"/>
  <c r="C1716" i="2"/>
  <c r="B1717" i="2"/>
  <c r="C1717" i="2"/>
  <c r="B1718" i="2"/>
  <c r="C1718" i="2"/>
  <c r="B1719" i="2"/>
  <c r="C1719" i="2"/>
  <c r="B1720" i="2"/>
  <c r="C1720" i="2"/>
  <c r="B1721" i="2"/>
  <c r="C1721" i="2"/>
  <c r="B1722" i="2"/>
  <c r="C1722" i="2"/>
  <c r="B1723" i="2"/>
  <c r="C1723" i="2"/>
  <c r="B1724" i="2"/>
  <c r="C1724" i="2"/>
  <c r="B1725" i="2"/>
  <c r="C1725" i="2"/>
  <c r="B1726" i="2"/>
  <c r="C1726" i="2"/>
  <c r="B1727" i="2"/>
  <c r="C1727" i="2"/>
  <c r="B1728" i="2"/>
  <c r="C1728" i="2"/>
  <c r="B1729" i="2"/>
  <c r="C1729" i="2"/>
  <c r="B1730" i="2"/>
  <c r="C1730" i="2"/>
  <c r="B1731" i="2"/>
  <c r="C1731" i="2"/>
  <c r="B1732" i="2"/>
  <c r="C1732" i="2"/>
  <c r="B1733" i="2"/>
  <c r="C1733" i="2"/>
  <c r="B1734" i="2"/>
  <c r="C1734" i="2"/>
  <c r="B1735" i="2"/>
  <c r="C1735" i="2"/>
  <c r="B1736" i="2"/>
  <c r="C1736" i="2"/>
  <c r="B1737" i="2"/>
  <c r="C1737" i="2"/>
  <c r="B1738" i="2"/>
  <c r="C1738" i="2"/>
  <c r="B1739" i="2"/>
  <c r="C1739" i="2"/>
  <c r="B1740" i="2"/>
  <c r="C1740" i="2"/>
  <c r="B1741" i="2"/>
  <c r="C1741" i="2"/>
  <c r="B1742" i="2"/>
  <c r="C1742" i="2"/>
  <c r="B1743" i="2"/>
  <c r="C1743" i="2"/>
  <c r="B1744" i="2"/>
  <c r="C1744" i="2"/>
  <c r="B1745" i="2"/>
  <c r="C1745" i="2"/>
  <c r="B1746" i="2"/>
  <c r="C1746" i="2"/>
  <c r="B1747" i="2"/>
  <c r="C1747" i="2"/>
  <c r="B1748" i="2"/>
  <c r="C1748" i="2"/>
  <c r="B1749" i="2"/>
  <c r="C1749" i="2"/>
  <c r="B1750" i="2"/>
  <c r="C1750" i="2"/>
  <c r="B1751" i="2"/>
  <c r="C1751" i="2"/>
  <c r="B1752" i="2"/>
  <c r="C1752" i="2"/>
  <c r="B1753" i="2"/>
  <c r="C1753" i="2"/>
  <c r="B1754" i="2"/>
  <c r="C1754" i="2"/>
  <c r="B1755" i="2"/>
  <c r="C1755" i="2"/>
  <c r="B1756" i="2"/>
  <c r="C1756" i="2"/>
  <c r="B1757" i="2"/>
  <c r="C1757" i="2"/>
  <c r="B1758" i="2"/>
  <c r="C1758" i="2"/>
  <c r="B1759" i="2"/>
  <c r="C1759" i="2"/>
  <c r="B1760" i="2"/>
  <c r="C1760" i="2"/>
  <c r="B1761" i="2"/>
  <c r="C1761" i="2"/>
  <c r="B1762" i="2"/>
  <c r="C1762" i="2"/>
  <c r="B1763" i="2"/>
  <c r="C1763" i="2"/>
  <c r="B1764" i="2"/>
  <c r="C1764" i="2"/>
  <c r="B1765" i="2"/>
  <c r="C1765" i="2"/>
  <c r="B1766" i="2"/>
  <c r="C1766" i="2"/>
  <c r="B1767" i="2"/>
  <c r="C1767" i="2"/>
  <c r="B1768" i="2"/>
  <c r="C1768" i="2"/>
  <c r="B1769" i="2"/>
  <c r="C1769" i="2"/>
  <c r="B1770" i="2"/>
  <c r="C1770" i="2"/>
  <c r="B1771" i="2"/>
  <c r="C1771" i="2"/>
  <c r="B1772" i="2"/>
  <c r="C1772" i="2"/>
  <c r="B1773" i="2"/>
  <c r="C1773" i="2"/>
  <c r="B1774" i="2"/>
  <c r="C1774" i="2"/>
  <c r="B1775" i="2"/>
  <c r="C1775" i="2"/>
  <c r="B1776" i="2"/>
  <c r="C1776" i="2"/>
  <c r="B1777" i="2"/>
  <c r="C1777" i="2"/>
  <c r="B1778" i="2"/>
  <c r="C1778" i="2"/>
  <c r="B1779" i="2"/>
  <c r="C1779" i="2"/>
  <c r="B1780" i="2"/>
  <c r="C1780" i="2"/>
  <c r="B1781" i="2"/>
  <c r="C1781" i="2"/>
  <c r="B1782" i="2"/>
  <c r="C1782" i="2"/>
  <c r="B1783" i="2"/>
  <c r="C1783" i="2"/>
  <c r="B1784" i="2"/>
  <c r="C1784" i="2"/>
  <c r="B1785" i="2"/>
  <c r="C1785" i="2"/>
  <c r="B1786" i="2"/>
  <c r="C1786" i="2"/>
  <c r="B1787" i="2"/>
  <c r="C1787" i="2"/>
  <c r="B1788" i="2"/>
  <c r="C1788" i="2"/>
  <c r="B1789" i="2"/>
  <c r="C1789" i="2"/>
  <c r="B1790" i="2"/>
  <c r="C1790" i="2"/>
  <c r="B1791" i="2"/>
  <c r="C1791" i="2"/>
  <c r="B1792" i="2"/>
  <c r="C1792" i="2"/>
  <c r="B1793" i="2"/>
  <c r="C1793" i="2"/>
  <c r="B1794" i="2"/>
  <c r="C1794" i="2"/>
  <c r="B1795" i="2"/>
  <c r="C1795" i="2"/>
  <c r="B1796" i="2"/>
  <c r="C1796" i="2"/>
  <c r="B1797" i="2"/>
  <c r="C1797" i="2"/>
  <c r="B1798" i="2"/>
  <c r="C1798" i="2"/>
  <c r="B1799" i="2"/>
  <c r="C1799" i="2"/>
  <c r="B1800" i="2"/>
  <c r="C1800" i="2"/>
  <c r="B1801" i="2"/>
  <c r="C1801" i="2"/>
  <c r="B1802" i="2"/>
  <c r="C1802" i="2"/>
  <c r="B1803" i="2"/>
  <c r="C1803" i="2"/>
  <c r="B1804" i="2"/>
  <c r="C1804" i="2"/>
  <c r="B1805" i="2"/>
  <c r="C1805" i="2"/>
  <c r="B1806" i="2"/>
  <c r="C1806" i="2"/>
  <c r="B1807" i="2"/>
  <c r="C1807" i="2"/>
  <c r="B1808" i="2"/>
  <c r="C1808" i="2"/>
  <c r="B1809" i="2"/>
  <c r="C1809" i="2"/>
  <c r="B1810" i="2"/>
  <c r="C1810" i="2"/>
  <c r="B1811" i="2"/>
  <c r="C1811" i="2"/>
  <c r="B1812" i="2"/>
  <c r="C1812" i="2"/>
  <c r="B1813" i="2"/>
  <c r="C1813" i="2"/>
  <c r="B1814" i="2"/>
  <c r="C1814" i="2"/>
  <c r="B1815" i="2"/>
  <c r="C1815" i="2"/>
  <c r="B1816" i="2"/>
  <c r="C1816" i="2"/>
  <c r="B1817" i="2"/>
  <c r="C1817" i="2"/>
  <c r="B1818" i="2"/>
  <c r="C1818" i="2"/>
  <c r="B1819" i="2"/>
  <c r="C1819" i="2"/>
  <c r="B1820" i="2"/>
  <c r="C1820" i="2"/>
  <c r="B1821" i="2"/>
  <c r="C1821" i="2"/>
  <c r="B1822" i="2"/>
  <c r="C1822" i="2"/>
  <c r="B1823" i="2"/>
  <c r="C1823" i="2"/>
  <c r="B1824" i="2"/>
  <c r="C1824" i="2"/>
  <c r="B1825" i="2"/>
  <c r="C1825" i="2"/>
  <c r="B1826" i="2"/>
  <c r="C1826" i="2"/>
  <c r="B1827" i="2"/>
  <c r="C1827" i="2"/>
  <c r="B1828" i="2"/>
  <c r="C1828" i="2"/>
  <c r="B1829" i="2"/>
  <c r="C1829" i="2"/>
  <c r="B1830" i="2"/>
  <c r="C1830" i="2"/>
  <c r="B1831" i="2"/>
  <c r="C1831" i="2"/>
  <c r="B1832" i="2"/>
  <c r="C1832" i="2"/>
  <c r="B1833" i="2"/>
  <c r="C1833" i="2"/>
  <c r="B1834" i="2"/>
  <c r="C1834" i="2"/>
  <c r="B1835" i="2"/>
  <c r="C1835" i="2"/>
  <c r="B1836" i="2"/>
  <c r="C1836" i="2"/>
  <c r="B1837" i="2"/>
  <c r="C1837" i="2"/>
  <c r="B1838" i="2"/>
  <c r="C1838" i="2"/>
  <c r="B1839" i="2"/>
  <c r="C1839" i="2"/>
  <c r="B1840" i="2"/>
  <c r="C1840" i="2"/>
  <c r="B1841" i="2"/>
  <c r="C1841" i="2"/>
  <c r="B1842" i="2"/>
  <c r="C1842" i="2"/>
  <c r="B1843" i="2"/>
  <c r="C1843" i="2"/>
  <c r="B1844" i="2"/>
  <c r="C1844" i="2"/>
  <c r="B1845" i="2"/>
  <c r="C1845" i="2"/>
  <c r="B1846" i="2"/>
  <c r="C1846" i="2"/>
  <c r="B1847" i="2"/>
  <c r="C1847" i="2"/>
  <c r="B1848" i="2"/>
  <c r="C1848" i="2"/>
  <c r="B1849" i="2"/>
  <c r="C1849" i="2"/>
  <c r="B1850" i="2"/>
  <c r="C1850" i="2"/>
  <c r="B1851" i="2"/>
  <c r="C1851" i="2"/>
  <c r="B1852" i="2"/>
  <c r="C1852" i="2"/>
  <c r="B1853" i="2"/>
  <c r="C1853" i="2"/>
  <c r="B1854" i="2"/>
  <c r="C1854" i="2"/>
  <c r="B1855" i="2"/>
  <c r="C1855" i="2"/>
  <c r="B1856" i="2"/>
  <c r="C1856" i="2"/>
  <c r="B1857" i="2"/>
  <c r="C1857" i="2"/>
  <c r="B1858" i="2"/>
  <c r="C1858" i="2"/>
  <c r="B1859" i="2"/>
  <c r="C1859" i="2"/>
  <c r="B1860" i="2"/>
  <c r="C1860" i="2"/>
  <c r="B1861" i="2"/>
  <c r="C1861" i="2"/>
  <c r="B1862" i="2"/>
  <c r="C1862" i="2"/>
  <c r="B1863" i="2"/>
  <c r="C1863" i="2"/>
  <c r="B1864" i="2"/>
  <c r="C1864" i="2"/>
  <c r="B1865" i="2"/>
  <c r="C1865" i="2"/>
  <c r="B1866" i="2"/>
  <c r="C1866" i="2"/>
  <c r="B1867" i="2"/>
  <c r="C1867" i="2"/>
  <c r="B1868" i="2"/>
  <c r="C1868" i="2"/>
  <c r="B1869" i="2"/>
  <c r="C1869" i="2"/>
  <c r="B1870" i="2"/>
  <c r="C1870" i="2"/>
  <c r="B1871" i="2"/>
  <c r="C1871" i="2"/>
  <c r="B1872" i="2"/>
  <c r="C1872" i="2"/>
  <c r="B1873" i="2"/>
  <c r="C1873" i="2"/>
  <c r="B1874" i="2"/>
  <c r="C1874" i="2"/>
  <c r="B1875" i="2"/>
  <c r="C1875" i="2"/>
  <c r="B1876" i="2"/>
  <c r="C1876" i="2"/>
  <c r="B1877" i="2"/>
  <c r="C1877" i="2"/>
  <c r="B1878" i="2"/>
  <c r="C1878" i="2"/>
  <c r="B1879" i="2"/>
  <c r="C1879" i="2"/>
  <c r="B1880" i="2"/>
  <c r="C1880" i="2"/>
  <c r="B1881" i="2"/>
  <c r="C1881" i="2"/>
  <c r="B1882" i="2"/>
  <c r="C1882" i="2"/>
  <c r="B1883" i="2"/>
  <c r="C1883" i="2"/>
  <c r="B1884" i="2"/>
  <c r="C1884" i="2"/>
  <c r="B1885" i="2"/>
  <c r="C1885" i="2"/>
  <c r="B1886" i="2"/>
  <c r="C1886" i="2"/>
  <c r="B1887" i="2"/>
  <c r="C1887" i="2"/>
  <c r="B1888" i="2"/>
  <c r="C1888" i="2"/>
  <c r="B1889" i="2"/>
  <c r="C1889" i="2"/>
  <c r="B1890" i="2"/>
  <c r="C1890" i="2"/>
  <c r="B1891" i="2"/>
  <c r="C1891" i="2"/>
  <c r="B1892" i="2"/>
  <c r="C1892" i="2"/>
  <c r="B1893" i="2"/>
  <c r="C1893" i="2"/>
  <c r="B1894" i="2"/>
  <c r="C1894" i="2"/>
  <c r="B1895" i="2"/>
  <c r="C1895" i="2"/>
  <c r="B1896" i="2"/>
  <c r="C1896" i="2"/>
  <c r="B1897" i="2"/>
  <c r="C1897" i="2"/>
  <c r="B1898" i="2"/>
  <c r="C1898" i="2"/>
  <c r="B1899" i="2"/>
  <c r="C1899" i="2"/>
  <c r="B1900" i="2"/>
  <c r="C1900" i="2"/>
  <c r="B1901" i="2"/>
  <c r="C1901" i="2"/>
  <c r="B1902" i="2"/>
  <c r="C1902" i="2"/>
  <c r="B1903" i="2"/>
  <c r="C1903" i="2"/>
  <c r="B1904" i="2"/>
  <c r="C1904" i="2"/>
  <c r="B1905" i="2"/>
  <c r="C1905" i="2"/>
  <c r="B1906" i="2"/>
  <c r="C1906" i="2"/>
  <c r="B1907" i="2"/>
  <c r="C1907" i="2"/>
  <c r="B1908" i="2"/>
  <c r="C1908" i="2"/>
  <c r="B1909" i="2"/>
  <c r="C1909" i="2"/>
  <c r="B1910" i="2"/>
  <c r="C1910" i="2"/>
  <c r="B1911" i="2"/>
  <c r="C1911" i="2"/>
  <c r="B1912" i="2"/>
  <c r="C1912" i="2"/>
  <c r="B1913" i="2"/>
  <c r="C1913" i="2"/>
  <c r="B1914" i="2"/>
  <c r="C1914" i="2"/>
  <c r="B1915" i="2"/>
  <c r="C1915" i="2"/>
  <c r="B1916" i="2"/>
  <c r="C1916" i="2"/>
  <c r="B1917" i="2"/>
  <c r="C1917" i="2"/>
  <c r="B1918" i="2"/>
  <c r="C1918" i="2"/>
  <c r="B1919" i="2"/>
  <c r="C1919" i="2"/>
  <c r="B1920" i="2"/>
  <c r="C1920" i="2"/>
  <c r="B1921" i="2"/>
  <c r="C1921" i="2"/>
  <c r="B1922" i="2"/>
  <c r="C1922" i="2"/>
  <c r="B1923" i="2"/>
  <c r="C1923" i="2"/>
  <c r="B1924" i="2"/>
  <c r="C1924" i="2"/>
  <c r="B1925" i="2"/>
  <c r="C1925" i="2"/>
  <c r="B1926" i="2"/>
  <c r="C1926" i="2"/>
  <c r="B1927" i="2"/>
  <c r="C1927" i="2"/>
  <c r="B1928" i="2"/>
  <c r="C1928" i="2"/>
  <c r="B1929" i="2"/>
  <c r="C1929" i="2"/>
  <c r="B1930" i="2"/>
  <c r="C1930" i="2"/>
  <c r="B1931" i="2"/>
  <c r="C1931" i="2"/>
  <c r="B1932" i="2"/>
  <c r="C1932" i="2"/>
  <c r="B1933" i="2"/>
  <c r="C1933" i="2"/>
  <c r="B1934" i="2"/>
  <c r="C1934" i="2"/>
  <c r="B1935" i="2"/>
  <c r="C1935" i="2"/>
  <c r="B1936" i="2"/>
  <c r="C1936" i="2"/>
  <c r="B1937" i="2"/>
  <c r="C1937" i="2"/>
  <c r="B1938" i="2"/>
  <c r="C1938" i="2"/>
  <c r="B1939" i="2"/>
  <c r="C1939" i="2"/>
  <c r="B1940" i="2"/>
  <c r="C1940" i="2"/>
  <c r="B1941" i="2"/>
  <c r="C1941" i="2"/>
  <c r="B1942" i="2"/>
  <c r="C1942" i="2"/>
  <c r="B1943" i="2"/>
  <c r="C1943" i="2"/>
  <c r="B1944" i="2"/>
  <c r="C1944" i="2"/>
  <c r="B1945" i="2"/>
  <c r="C1945" i="2"/>
  <c r="B1946" i="2"/>
  <c r="C1946" i="2"/>
  <c r="B1947" i="2"/>
  <c r="C1947" i="2"/>
  <c r="B1948" i="2"/>
  <c r="C1948" i="2"/>
  <c r="B1949" i="2"/>
  <c r="C1949" i="2"/>
  <c r="B1950" i="2"/>
  <c r="C1950" i="2"/>
  <c r="B1951" i="2"/>
  <c r="C1951" i="2"/>
  <c r="B1952" i="2"/>
  <c r="C1952" i="2"/>
  <c r="B1953" i="2"/>
  <c r="C1953" i="2"/>
  <c r="B1954" i="2"/>
  <c r="C1954" i="2"/>
  <c r="B1955" i="2"/>
  <c r="C1955" i="2"/>
  <c r="B1956" i="2"/>
  <c r="C1956" i="2"/>
  <c r="B1957" i="2"/>
  <c r="C1957" i="2"/>
  <c r="B1958" i="2"/>
  <c r="C1958" i="2"/>
  <c r="B1959" i="2"/>
  <c r="C1959" i="2"/>
  <c r="B1960" i="2"/>
  <c r="C1960" i="2"/>
  <c r="B1961" i="2"/>
  <c r="C1961" i="2"/>
  <c r="B1962" i="2"/>
  <c r="C1962" i="2"/>
  <c r="B1963" i="2"/>
  <c r="C1963" i="2"/>
  <c r="B1964" i="2"/>
  <c r="C1964" i="2"/>
  <c r="B1965" i="2"/>
  <c r="C1965" i="2"/>
  <c r="B1966" i="2"/>
  <c r="C1966" i="2"/>
  <c r="B1967" i="2"/>
  <c r="C1967" i="2"/>
  <c r="B1968" i="2"/>
  <c r="C1968" i="2"/>
  <c r="B1969" i="2"/>
  <c r="C1969" i="2"/>
  <c r="B1970" i="2"/>
  <c r="C1970" i="2"/>
  <c r="B1971" i="2"/>
  <c r="C1971" i="2"/>
  <c r="B1972" i="2"/>
  <c r="C1972" i="2"/>
  <c r="B1973" i="2"/>
  <c r="C1973" i="2"/>
  <c r="B1974" i="2"/>
  <c r="C1974" i="2"/>
  <c r="B1975" i="2"/>
  <c r="C1975" i="2"/>
  <c r="B1976" i="2"/>
  <c r="C1976" i="2"/>
  <c r="B1977" i="2"/>
  <c r="C1977" i="2"/>
  <c r="B1978" i="2"/>
  <c r="C1978" i="2"/>
  <c r="B1979" i="2"/>
  <c r="C1979" i="2"/>
  <c r="B1980" i="2"/>
  <c r="C1980" i="2"/>
  <c r="B1981" i="2"/>
  <c r="C1981" i="2"/>
  <c r="B1982" i="2"/>
  <c r="C1982" i="2"/>
  <c r="B1983" i="2"/>
  <c r="C1983" i="2"/>
  <c r="B1984" i="2"/>
  <c r="C1984" i="2"/>
  <c r="B1985" i="2"/>
  <c r="C1985" i="2"/>
  <c r="B1986" i="2"/>
  <c r="C1986" i="2"/>
  <c r="B1987" i="2"/>
  <c r="C1987" i="2"/>
  <c r="B1988" i="2"/>
  <c r="C1988" i="2"/>
  <c r="B1989" i="2"/>
  <c r="C1989" i="2"/>
  <c r="B1990" i="2"/>
  <c r="C1990" i="2"/>
  <c r="B1991" i="2"/>
  <c r="C1991" i="2"/>
  <c r="B1992" i="2"/>
  <c r="C1992" i="2"/>
  <c r="B1993" i="2"/>
  <c r="C1993" i="2"/>
  <c r="B1994" i="2"/>
  <c r="C1994" i="2"/>
  <c r="B1995" i="2"/>
  <c r="C1995" i="2"/>
  <c r="B1996" i="2"/>
  <c r="C1996" i="2"/>
  <c r="B1997" i="2"/>
  <c r="C1997" i="2"/>
  <c r="B1998" i="2"/>
  <c r="C1998" i="2"/>
  <c r="B1999" i="2"/>
  <c r="C1999" i="2"/>
  <c r="B2000" i="2"/>
  <c r="C2000" i="2"/>
  <c r="B2001" i="2"/>
  <c r="C2001" i="2"/>
  <c r="B2002" i="2"/>
  <c r="C2002" i="2"/>
  <c r="B2003" i="2"/>
  <c r="C2003" i="2"/>
  <c r="B2004" i="2"/>
  <c r="C2004" i="2"/>
  <c r="B2005" i="2"/>
  <c r="C2005" i="2"/>
  <c r="B2006" i="2"/>
  <c r="C2006" i="2"/>
  <c r="B2007" i="2"/>
  <c r="C2007" i="2"/>
  <c r="B2008" i="2"/>
  <c r="C2008" i="2"/>
  <c r="B2009" i="2"/>
  <c r="C2009" i="2"/>
  <c r="B2010" i="2"/>
  <c r="C2010" i="2"/>
  <c r="B2011" i="2"/>
  <c r="C2011" i="2"/>
  <c r="B2012" i="2"/>
  <c r="C2012" i="2"/>
  <c r="B2013" i="2"/>
  <c r="C2013" i="2"/>
  <c r="B2014" i="2"/>
  <c r="C2014" i="2"/>
  <c r="B2015" i="2"/>
  <c r="C2015" i="2"/>
  <c r="B2016" i="2"/>
  <c r="C2016" i="2"/>
  <c r="B2017" i="2"/>
  <c r="C2017" i="2"/>
  <c r="B2018" i="2"/>
  <c r="C2018" i="2"/>
  <c r="B2019" i="2"/>
  <c r="C2019" i="2"/>
  <c r="B2020" i="2"/>
  <c r="C2020" i="2"/>
  <c r="B2021" i="2"/>
  <c r="C2021" i="2"/>
  <c r="B2022" i="2"/>
  <c r="C2022" i="2"/>
  <c r="B2023" i="2"/>
  <c r="C2023" i="2"/>
  <c r="B2024" i="2"/>
  <c r="C2024" i="2"/>
  <c r="B2025" i="2"/>
  <c r="C2025" i="2"/>
  <c r="B2026" i="2"/>
  <c r="C2026" i="2"/>
  <c r="B2027" i="2"/>
  <c r="C2027" i="2"/>
  <c r="B2028" i="2"/>
  <c r="C2028" i="2"/>
  <c r="B2029" i="2"/>
  <c r="C2029" i="2"/>
  <c r="B2030" i="2"/>
  <c r="C2030" i="2"/>
  <c r="B2031" i="2"/>
  <c r="C2031" i="2"/>
  <c r="B2032" i="2"/>
  <c r="C2032" i="2"/>
  <c r="B2033" i="2"/>
  <c r="C2033" i="2"/>
  <c r="B2034" i="2"/>
  <c r="C2034" i="2"/>
  <c r="B2035" i="2"/>
  <c r="C2035" i="2"/>
  <c r="B2036" i="2"/>
  <c r="C2036" i="2"/>
  <c r="B2037" i="2"/>
  <c r="C2037" i="2"/>
  <c r="B2038" i="2"/>
  <c r="C2038" i="2"/>
  <c r="B2039" i="2"/>
  <c r="C2039" i="2"/>
  <c r="B2040" i="2"/>
  <c r="C2040" i="2"/>
  <c r="B2041" i="2"/>
  <c r="C2041" i="2"/>
  <c r="B2042" i="2"/>
  <c r="C2042" i="2"/>
  <c r="B2043" i="2"/>
  <c r="C2043" i="2"/>
  <c r="B2044" i="2"/>
  <c r="C2044" i="2"/>
  <c r="B2045" i="2"/>
  <c r="C2045" i="2"/>
  <c r="B2046" i="2"/>
  <c r="C2046" i="2"/>
  <c r="B2047" i="2"/>
  <c r="C2047" i="2"/>
  <c r="B2048" i="2"/>
  <c r="C2048" i="2"/>
  <c r="B2049" i="2"/>
  <c r="C2049" i="2"/>
  <c r="B2050" i="2"/>
  <c r="C2050" i="2"/>
  <c r="B2051" i="2"/>
  <c r="C2051" i="2"/>
  <c r="B2052" i="2"/>
  <c r="C2052" i="2"/>
  <c r="B2053" i="2"/>
  <c r="C2053" i="2"/>
  <c r="B2054" i="2"/>
  <c r="C2054" i="2"/>
  <c r="B2055" i="2"/>
  <c r="C2055" i="2"/>
  <c r="B2056" i="2"/>
  <c r="C2056" i="2"/>
  <c r="B2057" i="2"/>
  <c r="C2057" i="2"/>
  <c r="B2058" i="2"/>
  <c r="C2058" i="2"/>
  <c r="B2059" i="2"/>
  <c r="C2059" i="2"/>
  <c r="B2060" i="2"/>
  <c r="C2060" i="2"/>
  <c r="B2061" i="2"/>
  <c r="C2061" i="2"/>
  <c r="B2062" i="2"/>
  <c r="C2062" i="2"/>
  <c r="B2063" i="2"/>
  <c r="C2063" i="2"/>
  <c r="B2064" i="2"/>
  <c r="C2064" i="2"/>
  <c r="B2065" i="2"/>
  <c r="C2065" i="2"/>
  <c r="B2066" i="2"/>
  <c r="C2066" i="2"/>
  <c r="B2067" i="2"/>
  <c r="C2067" i="2"/>
  <c r="B2068" i="2"/>
  <c r="C2068" i="2"/>
  <c r="B2069" i="2"/>
  <c r="C2069" i="2"/>
  <c r="B2070" i="2"/>
  <c r="C2070" i="2"/>
  <c r="B2071" i="2"/>
  <c r="C2071" i="2"/>
  <c r="B2072" i="2"/>
  <c r="C2072" i="2"/>
  <c r="B2073" i="2"/>
  <c r="C2073" i="2"/>
  <c r="B2074" i="2"/>
  <c r="C2074" i="2"/>
  <c r="B2075" i="2"/>
  <c r="C2075" i="2"/>
  <c r="B2076" i="2"/>
  <c r="C2076" i="2"/>
  <c r="B2077" i="2"/>
  <c r="C2077" i="2"/>
  <c r="B2078" i="2"/>
  <c r="C2078" i="2"/>
  <c r="B2079" i="2"/>
  <c r="C2079" i="2"/>
  <c r="B2080" i="2"/>
  <c r="C2080" i="2"/>
  <c r="B2081" i="2"/>
  <c r="C2081" i="2"/>
  <c r="B2082" i="2"/>
  <c r="C2082" i="2"/>
  <c r="B2083" i="2"/>
  <c r="C2083" i="2"/>
  <c r="B2084" i="2"/>
  <c r="C2084" i="2"/>
  <c r="B2085" i="2"/>
  <c r="C2085" i="2"/>
  <c r="B2086" i="2"/>
  <c r="C2086" i="2"/>
  <c r="B2087" i="2"/>
  <c r="C2087" i="2"/>
  <c r="B2088" i="2"/>
  <c r="C2088" i="2"/>
  <c r="B2089" i="2"/>
  <c r="C2089" i="2"/>
  <c r="B2090" i="2"/>
  <c r="C2090" i="2"/>
  <c r="B2091" i="2"/>
  <c r="C2091" i="2"/>
  <c r="B2092" i="2"/>
  <c r="C2092" i="2"/>
  <c r="B2093" i="2"/>
  <c r="C2093" i="2"/>
  <c r="B2094" i="2"/>
  <c r="C2094" i="2"/>
  <c r="B2095" i="2"/>
  <c r="C2095" i="2"/>
  <c r="B2096" i="2"/>
  <c r="C2096" i="2"/>
  <c r="B2097" i="2"/>
  <c r="C2097" i="2"/>
  <c r="B2098" i="2"/>
  <c r="C2098" i="2"/>
  <c r="B2099" i="2"/>
  <c r="C2099" i="2"/>
  <c r="B2100" i="2"/>
  <c r="C2100" i="2"/>
  <c r="B2101" i="2"/>
  <c r="C2101" i="2"/>
  <c r="B2102" i="2"/>
  <c r="C2102" i="2"/>
  <c r="B2103" i="2"/>
  <c r="C2103" i="2"/>
  <c r="B2104" i="2"/>
  <c r="C2104" i="2"/>
  <c r="B2105" i="2"/>
  <c r="C2105" i="2"/>
  <c r="B2106" i="2"/>
  <c r="C2106" i="2"/>
  <c r="B2107" i="2"/>
  <c r="C2107" i="2"/>
  <c r="B2108" i="2"/>
  <c r="C2108" i="2"/>
  <c r="B2109" i="2"/>
  <c r="C2109" i="2"/>
  <c r="B2110" i="2"/>
  <c r="C2110" i="2"/>
  <c r="B2111" i="2"/>
  <c r="C2111" i="2"/>
  <c r="B2112" i="2"/>
  <c r="C2112" i="2"/>
  <c r="B2113" i="2"/>
  <c r="C2113" i="2"/>
  <c r="B2114" i="2"/>
  <c r="C2114" i="2"/>
  <c r="B2115" i="2"/>
  <c r="C2115" i="2"/>
  <c r="B2116" i="2"/>
  <c r="C2116" i="2"/>
  <c r="B2117" i="2"/>
  <c r="C2117" i="2"/>
  <c r="B2118" i="2"/>
  <c r="C2118" i="2"/>
  <c r="B2119" i="2"/>
  <c r="C2119" i="2"/>
  <c r="B2120" i="2"/>
  <c r="C2120" i="2"/>
  <c r="B2121" i="2"/>
  <c r="C2121" i="2"/>
  <c r="B2122" i="2"/>
  <c r="C2122" i="2"/>
  <c r="B2123" i="2"/>
  <c r="C2123" i="2"/>
  <c r="B2124" i="2"/>
  <c r="C2124" i="2"/>
  <c r="B2125" i="2"/>
  <c r="C2125" i="2"/>
  <c r="B2126" i="2"/>
  <c r="C2126" i="2"/>
  <c r="B2127" i="2"/>
  <c r="C2127" i="2"/>
  <c r="B2128" i="2"/>
  <c r="C2128" i="2"/>
  <c r="B2129" i="2"/>
  <c r="C2129" i="2"/>
  <c r="B2130" i="2"/>
  <c r="C2130" i="2"/>
  <c r="B2131" i="2"/>
  <c r="C2131" i="2"/>
  <c r="B2132" i="2"/>
  <c r="C2132" i="2"/>
  <c r="B2133" i="2"/>
  <c r="C2133" i="2"/>
  <c r="B2134" i="2"/>
  <c r="C2134" i="2"/>
  <c r="B2135" i="2"/>
  <c r="C2135" i="2"/>
  <c r="B2136" i="2"/>
  <c r="C2136" i="2"/>
  <c r="B2137" i="2"/>
  <c r="C2137" i="2"/>
  <c r="B2138" i="2"/>
  <c r="C2138" i="2"/>
  <c r="B2139" i="2"/>
  <c r="C2139" i="2"/>
  <c r="B2140" i="2"/>
  <c r="C2140" i="2"/>
  <c r="B2141" i="2"/>
  <c r="C2141" i="2"/>
  <c r="B2142" i="2"/>
  <c r="C2142" i="2"/>
  <c r="B2143" i="2"/>
  <c r="C2143" i="2"/>
  <c r="B2144" i="2"/>
  <c r="C2144" i="2"/>
  <c r="B2145" i="2"/>
  <c r="C2145" i="2"/>
  <c r="B2146" i="2"/>
  <c r="C2146" i="2"/>
  <c r="B2147" i="2"/>
  <c r="C2147" i="2"/>
  <c r="B2148" i="2"/>
  <c r="C2148" i="2"/>
  <c r="B2149" i="2"/>
  <c r="C2149" i="2"/>
  <c r="B2150" i="2"/>
  <c r="C2150" i="2"/>
  <c r="B2151" i="2"/>
  <c r="C2151" i="2"/>
  <c r="B2152" i="2"/>
  <c r="C2152" i="2"/>
  <c r="B2153" i="2"/>
  <c r="C2153" i="2"/>
  <c r="B2154" i="2"/>
  <c r="C2154" i="2"/>
  <c r="B2155" i="2"/>
  <c r="C2155" i="2"/>
  <c r="B2156" i="2"/>
  <c r="C2156" i="2"/>
  <c r="B2157" i="2"/>
  <c r="C2157" i="2"/>
  <c r="B2158" i="2"/>
  <c r="C2158" i="2"/>
  <c r="B2159" i="2"/>
  <c r="C2159" i="2"/>
  <c r="B2160" i="2"/>
  <c r="C2160" i="2"/>
  <c r="B2161" i="2"/>
  <c r="C2161" i="2"/>
  <c r="B2162" i="2"/>
  <c r="C2162" i="2"/>
  <c r="B2163" i="2"/>
  <c r="C2163" i="2"/>
  <c r="B2164" i="2"/>
  <c r="C2164" i="2"/>
  <c r="B2165" i="2"/>
  <c r="C2165" i="2"/>
  <c r="B2166" i="2"/>
  <c r="C2166" i="2"/>
  <c r="B2167" i="2"/>
  <c r="C2167" i="2"/>
  <c r="B2168" i="2"/>
  <c r="C2168" i="2"/>
  <c r="B2169" i="2"/>
  <c r="C2169" i="2"/>
  <c r="B2170" i="2"/>
  <c r="C2170" i="2"/>
  <c r="B2171" i="2"/>
  <c r="C2171" i="2"/>
  <c r="B2172" i="2"/>
  <c r="C2172" i="2"/>
  <c r="B2173" i="2"/>
  <c r="C2173" i="2"/>
  <c r="B2174" i="2"/>
  <c r="C2174" i="2"/>
  <c r="B2175" i="2"/>
  <c r="C2175" i="2"/>
  <c r="B2176" i="2"/>
  <c r="C2176" i="2"/>
  <c r="B2177" i="2"/>
  <c r="C2177" i="2"/>
  <c r="B2178" i="2"/>
  <c r="C2178" i="2"/>
  <c r="B2179" i="2"/>
  <c r="C2179" i="2"/>
  <c r="B2180" i="2"/>
  <c r="C2180" i="2"/>
  <c r="B2181" i="2"/>
  <c r="C2181" i="2"/>
  <c r="B2182" i="2"/>
  <c r="C2182" i="2"/>
  <c r="B2183" i="2"/>
  <c r="C2183" i="2"/>
  <c r="B2184" i="2"/>
  <c r="C2184" i="2"/>
  <c r="B2185" i="2"/>
  <c r="C2185" i="2"/>
  <c r="B2186" i="2"/>
  <c r="C2186" i="2"/>
  <c r="B2187" i="2"/>
  <c r="C2187" i="2"/>
  <c r="B2188" i="2"/>
  <c r="C2188" i="2"/>
  <c r="B2189" i="2"/>
  <c r="C2189" i="2"/>
  <c r="B2190" i="2"/>
  <c r="C2190" i="2"/>
  <c r="B2191" i="2"/>
  <c r="C2191" i="2"/>
  <c r="B2192" i="2"/>
  <c r="C2192" i="2"/>
  <c r="B2193" i="2"/>
  <c r="C2193" i="2"/>
  <c r="B2194" i="2"/>
  <c r="C2194" i="2"/>
  <c r="B2195" i="2"/>
  <c r="C2195" i="2"/>
  <c r="B2196" i="2"/>
  <c r="C2196" i="2"/>
  <c r="B2197" i="2"/>
  <c r="C2197" i="2"/>
  <c r="B2198" i="2"/>
  <c r="C2198" i="2"/>
  <c r="B2199" i="2"/>
  <c r="C2199" i="2"/>
  <c r="B2200" i="2"/>
  <c r="C2200" i="2"/>
  <c r="B2201" i="2"/>
  <c r="C2201" i="2"/>
  <c r="B2202" i="2"/>
  <c r="C2202" i="2"/>
  <c r="B2203" i="2"/>
  <c r="C2203" i="2"/>
  <c r="B2204" i="2"/>
  <c r="C2204" i="2"/>
  <c r="B2205" i="2"/>
  <c r="C2205" i="2"/>
  <c r="B2206" i="2"/>
  <c r="C2206" i="2"/>
  <c r="B2207" i="2"/>
  <c r="C2207" i="2"/>
  <c r="B2208" i="2"/>
  <c r="C2208" i="2"/>
  <c r="B2209" i="2"/>
  <c r="C2209" i="2"/>
  <c r="B2210" i="2"/>
  <c r="C2210" i="2"/>
  <c r="B2211" i="2"/>
  <c r="C2211" i="2"/>
  <c r="B2212" i="2"/>
  <c r="C2212" i="2"/>
  <c r="B2213" i="2"/>
  <c r="C2213" i="2"/>
  <c r="B2214" i="2"/>
  <c r="C2214" i="2"/>
  <c r="B2215" i="2"/>
  <c r="C2215" i="2"/>
  <c r="B2216" i="2"/>
  <c r="C2216" i="2"/>
  <c r="B2217" i="2"/>
  <c r="C2217" i="2"/>
  <c r="B2218" i="2"/>
  <c r="C2218" i="2"/>
  <c r="B2219" i="2"/>
  <c r="C2219" i="2"/>
  <c r="B2220" i="2"/>
  <c r="C2220" i="2"/>
  <c r="B2221" i="2"/>
  <c r="C2221" i="2"/>
  <c r="B2222" i="2"/>
  <c r="C2222" i="2"/>
  <c r="B2223" i="2"/>
  <c r="C2223" i="2"/>
  <c r="B2224" i="2"/>
  <c r="C2224" i="2"/>
  <c r="B2225" i="2"/>
  <c r="C2225" i="2"/>
  <c r="B2226" i="2"/>
  <c r="C2226" i="2"/>
  <c r="B2227" i="2"/>
  <c r="C2227" i="2"/>
  <c r="B2228" i="2"/>
  <c r="C2228" i="2"/>
  <c r="B2229" i="2"/>
  <c r="C2229" i="2"/>
  <c r="B2230" i="2"/>
  <c r="C2230" i="2"/>
  <c r="B2231" i="2"/>
  <c r="C2231" i="2"/>
  <c r="B2232" i="2"/>
  <c r="C2232" i="2"/>
  <c r="B2233" i="2"/>
  <c r="C2233" i="2"/>
  <c r="B2234" i="2"/>
  <c r="C2234" i="2"/>
  <c r="B2235" i="2"/>
  <c r="C2235" i="2"/>
  <c r="B2236" i="2"/>
  <c r="C2236" i="2"/>
  <c r="B2237" i="2"/>
  <c r="C2237" i="2"/>
  <c r="B2238" i="2"/>
  <c r="C2238" i="2"/>
  <c r="B2239" i="2"/>
  <c r="C2239" i="2"/>
  <c r="B2240" i="2"/>
  <c r="C2240" i="2"/>
  <c r="B2241" i="2"/>
  <c r="C2241" i="2"/>
  <c r="B2242" i="2"/>
  <c r="C2242" i="2"/>
  <c r="B2243" i="2"/>
  <c r="C2243" i="2"/>
  <c r="B2244" i="2"/>
  <c r="C2244" i="2"/>
  <c r="B2245" i="2"/>
  <c r="C2245" i="2"/>
  <c r="B2246" i="2"/>
  <c r="C2246" i="2"/>
  <c r="B2247" i="2"/>
  <c r="C2247" i="2"/>
  <c r="B2248" i="2"/>
  <c r="C2248" i="2"/>
  <c r="B2249" i="2"/>
  <c r="C2249" i="2"/>
  <c r="B2250" i="2"/>
  <c r="C2250" i="2"/>
  <c r="B2251" i="2"/>
  <c r="C2251" i="2"/>
  <c r="B2252" i="2"/>
  <c r="C2252" i="2"/>
  <c r="B2253" i="2"/>
  <c r="C2253" i="2"/>
  <c r="B2254" i="2"/>
  <c r="C2254" i="2"/>
  <c r="B2255" i="2"/>
  <c r="C2255" i="2"/>
  <c r="B2256" i="2"/>
  <c r="C2256" i="2"/>
  <c r="B2257" i="2"/>
  <c r="C2257" i="2"/>
  <c r="B2258" i="2"/>
  <c r="C2258" i="2"/>
  <c r="B2259" i="2"/>
  <c r="C2259" i="2"/>
  <c r="B2260" i="2"/>
  <c r="C2260" i="2"/>
  <c r="B2261" i="2"/>
  <c r="C2261" i="2"/>
  <c r="B2262" i="2"/>
  <c r="C2262" i="2"/>
  <c r="B2263" i="2"/>
  <c r="C2263" i="2"/>
  <c r="B2264" i="2"/>
  <c r="C2264" i="2"/>
  <c r="B2265" i="2"/>
  <c r="C2265" i="2"/>
  <c r="B2266" i="2"/>
  <c r="C2266" i="2"/>
  <c r="B2267" i="2"/>
  <c r="C2267" i="2"/>
  <c r="B2268" i="2"/>
  <c r="C2268" i="2"/>
  <c r="B2269" i="2"/>
  <c r="C2269" i="2"/>
  <c r="B2270" i="2"/>
  <c r="C2270" i="2"/>
  <c r="B2271" i="2"/>
  <c r="C2271" i="2"/>
  <c r="B2272" i="2"/>
  <c r="C2272" i="2"/>
  <c r="B2273" i="2"/>
  <c r="C2273" i="2"/>
  <c r="B2274" i="2"/>
  <c r="C2274" i="2"/>
  <c r="B2275" i="2"/>
  <c r="C2275" i="2"/>
  <c r="B2276" i="2"/>
  <c r="C2276" i="2"/>
  <c r="B2277" i="2"/>
  <c r="C2277" i="2"/>
  <c r="B2278" i="2"/>
  <c r="C2278" i="2"/>
  <c r="B2279" i="2"/>
  <c r="C2279" i="2"/>
  <c r="B2280" i="2"/>
  <c r="C2280" i="2"/>
  <c r="B2281" i="2"/>
  <c r="C2281" i="2"/>
  <c r="B2282" i="2"/>
  <c r="C2282" i="2"/>
  <c r="B2283" i="2"/>
  <c r="C2283" i="2"/>
  <c r="B2284" i="2"/>
  <c r="C2284" i="2"/>
  <c r="B2285" i="2"/>
  <c r="C2285" i="2"/>
  <c r="B2286" i="2"/>
  <c r="C2286" i="2"/>
  <c r="B2287" i="2"/>
  <c r="C2287" i="2"/>
  <c r="B2288" i="2"/>
  <c r="C2288" i="2"/>
  <c r="B2289" i="2"/>
  <c r="C2289" i="2"/>
  <c r="B2290" i="2"/>
  <c r="C2290" i="2"/>
  <c r="B2291" i="2"/>
  <c r="C2291" i="2"/>
  <c r="B2292" i="2"/>
  <c r="C2292" i="2"/>
  <c r="B2293" i="2"/>
  <c r="C2293" i="2"/>
  <c r="Z2" i="2"/>
  <c r="AA2" i="2" s="1"/>
  <c r="Z2" i="7"/>
  <c r="AA2" i="7" s="1"/>
  <c r="X2" i="9"/>
  <c r="Z2" i="8"/>
  <c r="AA2" i="8" s="1"/>
  <c r="Z3" i="7"/>
  <c r="AA3" i="7" s="1"/>
  <c r="Z4" i="7"/>
  <c r="AA4" i="7" s="1"/>
  <c r="Z5" i="7"/>
  <c r="AA5" i="7" s="1"/>
  <c r="Z6" i="7"/>
  <c r="AA6" i="7" s="1"/>
  <c r="Z7" i="7"/>
  <c r="AA7" i="7" s="1"/>
  <c r="Z8" i="7"/>
  <c r="AA8" i="7" s="1"/>
  <c r="Z9" i="7"/>
  <c r="AA9" i="7" s="1"/>
  <c r="Z10" i="7"/>
  <c r="AA10" i="7" s="1"/>
  <c r="Z11" i="7"/>
  <c r="AA11" i="7" s="1"/>
  <c r="Z12" i="7"/>
  <c r="AA12" i="7" s="1"/>
  <c r="Z13" i="7"/>
  <c r="AA13" i="7" s="1"/>
  <c r="Z14" i="7"/>
  <c r="AA14" i="7" s="1"/>
  <c r="Z15" i="7"/>
  <c r="AA15" i="7" s="1"/>
  <c r="Z16" i="7"/>
  <c r="AA16" i="7" s="1"/>
  <c r="Z17" i="7"/>
  <c r="AA17" i="7" s="1"/>
  <c r="Z18" i="7"/>
  <c r="AA18" i="7" s="1"/>
  <c r="Z19" i="7"/>
  <c r="AA19" i="7" s="1"/>
  <c r="Z20" i="7"/>
  <c r="AA20" i="7" s="1"/>
  <c r="Z21" i="7"/>
  <c r="AA21" i="7" s="1"/>
  <c r="Z22" i="7"/>
  <c r="AA22" i="7" s="1"/>
  <c r="Z23" i="7"/>
  <c r="AA23" i="7" s="1"/>
  <c r="Z24" i="7"/>
  <c r="AA24" i="7" s="1"/>
  <c r="Z3" i="6"/>
  <c r="AA3" i="6" s="1"/>
  <c r="Z4" i="6"/>
  <c r="AA4" i="6" s="1"/>
  <c r="Z5" i="6"/>
  <c r="AA5" i="6" s="1"/>
  <c r="Z6" i="6"/>
  <c r="AA6" i="6" s="1"/>
  <c r="Z7" i="6"/>
  <c r="AA7" i="6" s="1"/>
  <c r="Z8" i="6"/>
  <c r="AA8" i="6" s="1"/>
  <c r="Z9" i="6"/>
  <c r="AA9" i="6" s="1"/>
  <c r="Z10" i="6"/>
  <c r="AA10" i="6" s="1"/>
  <c r="Z11" i="6"/>
  <c r="AA11" i="6" s="1"/>
  <c r="Z12" i="6"/>
  <c r="AA12" i="6" s="1"/>
  <c r="Z13" i="6"/>
  <c r="AA13" i="6" s="1"/>
  <c r="Z14" i="6"/>
  <c r="AA14" i="6" s="1"/>
  <c r="Z15" i="6"/>
  <c r="AA15" i="6" s="1"/>
  <c r="Z16" i="6"/>
  <c r="AA16" i="6" s="1"/>
  <c r="Z17" i="6"/>
  <c r="AA17" i="6" s="1"/>
  <c r="Z18" i="6"/>
  <c r="AA18" i="6" s="1"/>
  <c r="Z19" i="6"/>
  <c r="AA19" i="6" s="1"/>
  <c r="Z20" i="6"/>
  <c r="AA20" i="6" s="1"/>
  <c r="Z21" i="6"/>
  <c r="AA21" i="6" s="1"/>
  <c r="Z22" i="6"/>
  <c r="AA22" i="6" s="1"/>
  <c r="Z23" i="6"/>
  <c r="AA23" i="6" s="1"/>
  <c r="Z24" i="6"/>
  <c r="AA24" i="6" s="1"/>
  <c r="Z25" i="6"/>
  <c r="AA25" i="6" s="1"/>
  <c r="Z26" i="6"/>
  <c r="AA26" i="6" s="1"/>
  <c r="Z27" i="6"/>
  <c r="AA27" i="6" s="1"/>
  <c r="Z28" i="6"/>
  <c r="AA28" i="6" s="1"/>
  <c r="Z29" i="6"/>
  <c r="AA29" i="6" s="1"/>
  <c r="Z30" i="6"/>
  <c r="AA30" i="6" s="1"/>
  <c r="Z31" i="6"/>
  <c r="AA31" i="6" s="1"/>
  <c r="Z32" i="6"/>
  <c r="AA32" i="6" s="1"/>
  <c r="Z33" i="6"/>
  <c r="AA33" i="6" s="1"/>
  <c r="Z34" i="6"/>
  <c r="AA34" i="6" s="1"/>
  <c r="Z35" i="6"/>
  <c r="AA35" i="6" s="1"/>
  <c r="Z36" i="6"/>
  <c r="AA36" i="6" s="1"/>
  <c r="Z37" i="6"/>
  <c r="AA37" i="6" s="1"/>
  <c r="Z38" i="6"/>
  <c r="AA38" i="6" s="1"/>
  <c r="Z39" i="6"/>
  <c r="AA39" i="6" s="1"/>
  <c r="Z40" i="6"/>
  <c r="AA40" i="6" s="1"/>
  <c r="Z41" i="6"/>
  <c r="AA41" i="6" s="1"/>
  <c r="Z42" i="6"/>
  <c r="AA42" i="6" s="1"/>
  <c r="Z43" i="6"/>
  <c r="AA43" i="6" s="1"/>
  <c r="Z44" i="6"/>
  <c r="AA44" i="6" s="1"/>
  <c r="Z45" i="6"/>
  <c r="AA45" i="6" s="1"/>
  <c r="Z46" i="6"/>
  <c r="AA46" i="6" s="1"/>
  <c r="Z47" i="6"/>
  <c r="AA47" i="6" s="1"/>
  <c r="Z48" i="6"/>
  <c r="AA48" i="6" s="1"/>
  <c r="Z49" i="6"/>
  <c r="AA49" i="6" s="1"/>
  <c r="Z50" i="6"/>
  <c r="AA50" i="6" s="1"/>
  <c r="Z51" i="6"/>
  <c r="AA51" i="6" s="1"/>
  <c r="Z52" i="6"/>
  <c r="AA52" i="6" s="1"/>
  <c r="Z53" i="6"/>
  <c r="AA53" i="6" s="1"/>
  <c r="Z54" i="6"/>
  <c r="AA54" i="6" s="1"/>
  <c r="Z55" i="6"/>
  <c r="AA55" i="6" s="1"/>
  <c r="Z56" i="6"/>
  <c r="AA56" i="6" s="1"/>
  <c r="Z57" i="6"/>
  <c r="AA57" i="6" s="1"/>
  <c r="Z58" i="6"/>
  <c r="AA58" i="6" s="1"/>
  <c r="Z59" i="6"/>
  <c r="AA59" i="6" s="1"/>
  <c r="Z60" i="6"/>
  <c r="AA60" i="6" s="1"/>
  <c r="Z61" i="6"/>
  <c r="AA61" i="6" s="1"/>
  <c r="Z62" i="6"/>
  <c r="AA62" i="6" s="1"/>
  <c r="Z63" i="6"/>
  <c r="AA63" i="6" s="1"/>
  <c r="Z64" i="6"/>
  <c r="AA64" i="6" s="1"/>
  <c r="Z65" i="6"/>
  <c r="AA65" i="6" s="1"/>
  <c r="Z66" i="6"/>
  <c r="AA66" i="6" s="1"/>
  <c r="Z67" i="6"/>
  <c r="AA67" i="6" s="1"/>
  <c r="Z68" i="6"/>
  <c r="AA68" i="6" s="1"/>
  <c r="Z69" i="6"/>
  <c r="AA69" i="6" s="1"/>
  <c r="Z70" i="6"/>
  <c r="AA70" i="6" s="1"/>
  <c r="Z71" i="6"/>
  <c r="AA71" i="6" s="1"/>
  <c r="Z72" i="6"/>
  <c r="AA72" i="6" s="1"/>
  <c r="Z73" i="6"/>
  <c r="AA73" i="6" s="1"/>
  <c r="Z74" i="6"/>
  <c r="AA74" i="6" s="1"/>
  <c r="Z75" i="6"/>
  <c r="AA75" i="6" s="1"/>
  <c r="Z76" i="6"/>
  <c r="AA76" i="6" s="1"/>
  <c r="Z77" i="6"/>
  <c r="AA77" i="6" s="1"/>
  <c r="Z78" i="6"/>
  <c r="AA78" i="6" s="1"/>
  <c r="Z79" i="6"/>
  <c r="AA79" i="6" s="1"/>
  <c r="Z80" i="6"/>
  <c r="AA80" i="6" s="1"/>
  <c r="Z81" i="6"/>
  <c r="AA81" i="6" s="1"/>
  <c r="Z82" i="6"/>
  <c r="AA82" i="6" s="1"/>
  <c r="Z83" i="6"/>
  <c r="AA83" i="6" s="1"/>
  <c r="Z84" i="6"/>
  <c r="AA84" i="6" s="1"/>
  <c r="Z85" i="6"/>
  <c r="AA85" i="6" s="1"/>
  <c r="Z86" i="6"/>
  <c r="AA86" i="6" s="1"/>
  <c r="Z87" i="6"/>
  <c r="AA87" i="6" s="1"/>
  <c r="Z88" i="6"/>
  <c r="AA88" i="6" s="1"/>
  <c r="Z89" i="6"/>
  <c r="AA89" i="6" s="1"/>
  <c r="Z90" i="6"/>
  <c r="AA90" i="6" s="1"/>
  <c r="Z91" i="6"/>
  <c r="AA91" i="6" s="1"/>
  <c r="Z92" i="6"/>
  <c r="AA92" i="6" s="1"/>
  <c r="Z93" i="6"/>
  <c r="AA93" i="6" s="1"/>
  <c r="Z94" i="6"/>
  <c r="AA94" i="6" s="1"/>
  <c r="Z95" i="6"/>
  <c r="AA95" i="6" s="1"/>
  <c r="Z96" i="6"/>
  <c r="AA96" i="6" s="1"/>
  <c r="Z97" i="6"/>
  <c r="AA97" i="6" s="1"/>
  <c r="Z98" i="6"/>
  <c r="AA98" i="6" s="1"/>
  <c r="Z99" i="6"/>
  <c r="AA99" i="6" s="1"/>
  <c r="Z100" i="6"/>
  <c r="AA100" i="6" s="1"/>
  <c r="Z101" i="6"/>
  <c r="AA101" i="6" s="1"/>
  <c r="Z102" i="6"/>
  <c r="AA102" i="6" s="1"/>
  <c r="Z103" i="6"/>
  <c r="AA103" i="6" s="1"/>
  <c r="Z104" i="6"/>
  <c r="AA104" i="6" s="1"/>
  <c r="Z105" i="6"/>
  <c r="AA105" i="6" s="1"/>
  <c r="Z106" i="6"/>
  <c r="AA106" i="6" s="1"/>
  <c r="Z107" i="6"/>
  <c r="AA107" i="6" s="1"/>
  <c r="Z108" i="6"/>
  <c r="AA108" i="6" s="1"/>
  <c r="Z109" i="6"/>
  <c r="AA109" i="6" s="1"/>
  <c r="Z110" i="6"/>
  <c r="AA110" i="6" s="1"/>
  <c r="Z111" i="6"/>
  <c r="AA111" i="6" s="1"/>
  <c r="Z112" i="6"/>
  <c r="AA112" i="6" s="1"/>
  <c r="Z113" i="6"/>
  <c r="AA113" i="6" s="1"/>
  <c r="Z114" i="6"/>
  <c r="AA114" i="6" s="1"/>
  <c r="Z115" i="6"/>
  <c r="AA115" i="6" s="1"/>
  <c r="Z116" i="6"/>
  <c r="AA116" i="6" s="1"/>
  <c r="Z117" i="6"/>
  <c r="AA117" i="6" s="1"/>
  <c r="Z118" i="6"/>
  <c r="AA118" i="6" s="1"/>
  <c r="Z119" i="6"/>
  <c r="AA119" i="6" s="1"/>
  <c r="Z120" i="6"/>
  <c r="AA120" i="6" s="1"/>
  <c r="Z121" i="6"/>
  <c r="AA121" i="6" s="1"/>
  <c r="Z122" i="6"/>
  <c r="AA122" i="6" s="1"/>
  <c r="Z123" i="6"/>
  <c r="AA123" i="6" s="1"/>
  <c r="Z124" i="6"/>
  <c r="AA124" i="6" s="1"/>
  <c r="Z125" i="6"/>
  <c r="AA125" i="6" s="1"/>
  <c r="Z126" i="6"/>
  <c r="AA126" i="6" s="1"/>
  <c r="Z127" i="6"/>
  <c r="AA127" i="6" s="1"/>
  <c r="Z128" i="6"/>
  <c r="AA128" i="6" s="1"/>
  <c r="Z129" i="6"/>
  <c r="AA129" i="6" s="1"/>
  <c r="Z130" i="6"/>
  <c r="AA130" i="6" s="1"/>
  <c r="Z131" i="6"/>
  <c r="AA131" i="6" s="1"/>
  <c r="Z132" i="6"/>
  <c r="AA132" i="6" s="1"/>
  <c r="Z133" i="6"/>
  <c r="AA133" i="6" s="1"/>
  <c r="Z134" i="6"/>
  <c r="AA134" i="6" s="1"/>
  <c r="Z135" i="6"/>
  <c r="AA135" i="6" s="1"/>
  <c r="Z136" i="6"/>
  <c r="AA136" i="6" s="1"/>
  <c r="Z137" i="6"/>
  <c r="AA137" i="6" s="1"/>
  <c r="Z138" i="6"/>
  <c r="AA138" i="6" s="1"/>
  <c r="Z139" i="6"/>
  <c r="AA139" i="6" s="1"/>
  <c r="Z140" i="6"/>
  <c r="AA140" i="6" s="1"/>
  <c r="Z141" i="6"/>
  <c r="AA141" i="6" s="1"/>
  <c r="Z142" i="6"/>
  <c r="AA142" i="6" s="1"/>
  <c r="Z143" i="6"/>
  <c r="AA143" i="6" s="1"/>
  <c r="Z144" i="6"/>
  <c r="AA144" i="6" s="1"/>
  <c r="Z145" i="6"/>
  <c r="AA145" i="6" s="1"/>
  <c r="Z146" i="6"/>
  <c r="AA146" i="6" s="1"/>
  <c r="Z147" i="6"/>
  <c r="AA147" i="6" s="1"/>
  <c r="Z148" i="6"/>
  <c r="AA148" i="6" s="1"/>
  <c r="Z149" i="6"/>
  <c r="AA149" i="6" s="1"/>
  <c r="Z150" i="6"/>
  <c r="AA150" i="6" s="1"/>
  <c r="Z151" i="6"/>
  <c r="AA151" i="6" s="1"/>
  <c r="Z152" i="6"/>
  <c r="AA152" i="6" s="1"/>
  <c r="Z153" i="6"/>
  <c r="AA153" i="6" s="1"/>
  <c r="Z154" i="6"/>
  <c r="AA154" i="6" s="1"/>
  <c r="Z155" i="6"/>
  <c r="AA155" i="6" s="1"/>
  <c r="Z156" i="6"/>
  <c r="AA156" i="6" s="1"/>
  <c r="Z157" i="6"/>
  <c r="AA157" i="6" s="1"/>
  <c r="Z158" i="6"/>
  <c r="AA158" i="6" s="1"/>
  <c r="Z159" i="6"/>
  <c r="AA159" i="6" s="1"/>
  <c r="Z160" i="6"/>
  <c r="AA160" i="6" s="1"/>
  <c r="Z161" i="6"/>
  <c r="AA161" i="6" s="1"/>
  <c r="Z162" i="6"/>
  <c r="AA162" i="6" s="1"/>
  <c r="Z163" i="6"/>
  <c r="AA163" i="6" s="1"/>
  <c r="Z164" i="6"/>
  <c r="AA164" i="6" s="1"/>
  <c r="Z165" i="6"/>
  <c r="AA165" i="6" s="1"/>
  <c r="Z166" i="6"/>
  <c r="AA166" i="6" s="1"/>
  <c r="Z167" i="6"/>
  <c r="AA167" i="6" s="1"/>
  <c r="Z168" i="6"/>
  <c r="AA168" i="6" s="1"/>
  <c r="Z169" i="6"/>
  <c r="AA169" i="6" s="1"/>
  <c r="Z170" i="6"/>
  <c r="AA170" i="6" s="1"/>
  <c r="Z171" i="6"/>
  <c r="AA171" i="6" s="1"/>
  <c r="Z172" i="6"/>
  <c r="AA172" i="6" s="1"/>
  <c r="Z173" i="6"/>
  <c r="AA173" i="6" s="1"/>
  <c r="Z174" i="6"/>
  <c r="AA174" i="6" s="1"/>
  <c r="Z175" i="6"/>
  <c r="AA175" i="6" s="1"/>
  <c r="Z176" i="6"/>
  <c r="AA176" i="6" s="1"/>
  <c r="Z177" i="6"/>
  <c r="AA177" i="6" s="1"/>
  <c r="Z178" i="6"/>
  <c r="AA178" i="6" s="1"/>
  <c r="Z179" i="6"/>
  <c r="AA179" i="6" s="1"/>
  <c r="Z180" i="6"/>
  <c r="AA180" i="6" s="1"/>
  <c r="Z181" i="6"/>
  <c r="AA181" i="6" s="1"/>
  <c r="Z182" i="6"/>
  <c r="AA182" i="6" s="1"/>
  <c r="Z183" i="6"/>
  <c r="AA183" i="6" s="1"/>
  <c r="Z184" i="6"/>
  <c r="AA184" i="6" s="1"/>
  <c r="Z185" i="6"/>
  <c r="AA185" i="6" s="1"/>
  <c r="Z186" i="6"/>
  <c r="AA186" i="6" s="1"/>
  <c r="Z187" i="6"/>
  <c r="AA187" i="6" s="1"/>
  <c r="Z188" i="6"/>
  <c r="AA188" i="6" s="1"/>
  <c r="Z189" i="6"/>
  <c r="AA189" i="6" s="1"/>
  <c r="Z190" i="6"/>
  <c r="AA190" i="6" s="1"/>
  <c r="Z191" i="6"/>
  <c r="AA191" i="6" s="1"/>
  <c r="Z192" i="6"/>
  <c r="AA192" i="6" s="1"/>
  <c r="Z193" i="6"/>
  <c r="AA193" i="6" s="1"/>
  <c r="Z194" i="6"/>
  <c r="AA194" i="6" s="1"/>
  <c r="Z195" i="6"/>
  <c r="AA195" i="6" s="1"/>
  <c r="Z196" i="6"/>
  <c r="AA196" i="6" s="1"/>
  <c r="Z197" i="6"/>
  <c r="AA197" i="6" s="1"/>
  <c r="Z198" i="6"/>
  <c r="AA198" i="6" s="1"/>
  <c r="Z199" i="6"/>
  <c r="AA199" i="6" s="1"/>
  <c r="Z200" i="6"/>
  <c r="AA200" i="6" s="1"/>
  <c r="Z201" i="6"/>
  <c r="AA201" i="6" s="1"/>
  <c r="Z202" i="6"/>
  <c r="AA202" i="6" s="1"/>
  <c r="Z203" i="6"/>
  <c r="AA203" i="6" s="1"/>
  <c r="Z204" i="6"/>
  <c r="AA204" i="6" s="1"/>
  <c r="Z205" i="6"/>
  <c r="AA205" i="6" s="1"/>
  <c r="Z206" i="6"/>
  <c r="AA206" i="6" s="1"/>
  <c r="Z207" i="6"/>
  <c r="AA207" i="6" s="1"/>
  <c r="Z208" i="6"/>
  <c r="AA208" i="6" s="1"/>
  <c r="Z209" i="6"/>
  <c r="AA209" i="6" s="1"/>
  <c r="Z210" i="6"/>
  <c r="AA210" i="6" s="1"/>
  <c r="Z211" i="6"/>
  <c r="AA211" i="6" s="1"/>
  <c r="Z212" i="6"/>
  <c r="AA212" i="6" s="1"/>
  <c r="Z213" i="6"/>
  <c r="AA213" i="6" s="1"/>
  <c r="Z214" i="6"/>
  <c r="AA214" i="6" s="1"/>
  <c r="Z215" i="6"/>
  <c r="AA215" i="6" s="1"/>
  <c r="Z216" i="6"/>
  <c r="AA216" i="6" s="1"/>
  <c r="Z217" i="6"/>
  <c r="AA217" i="6" s="1"/>
  <c r="Z218" i="6"/>
  <c r="AA218" i="6" s="1"/>
  <c r="Z219" i="6"/>
  <c r="AA219" i="6" s="1"/>
  <c r="Z220" i="6"/>
  <c r="AA220" i="6" s="1"/>
  <c r="Z221" i="6"/>
  <c r="AA221" i="6" s="1"/>
  <c r="Z222" i="6"/>
  <c r="AA222" i="6" s="1"/>
  <c r="Z223" i="6"/>
  <c r="AA223" i="6" s="1"/>
  <c r="Z224" i="6"/>
  <c r="AA224" i="6" s="1"/>
  <c r="Z225" i="6"/>
  <c r="AA225" i="6" s="1"/>
  <c r="Z226" i="6"/>
  <c r="AA226" i="6" s="1"/>
  <c r="Z227" i="6"/>
  <c r="AA227" i="6" s="1"/>
  <c r="Z228" i="6"/>
  <c r="AA228" i="6" s="1"/>
  <c r="Z229" i="6"/>
  <c r="AA229" i="6" s="1"/>
  <c r="Z230" i="6"/>
  <c r="AA230" i="6" s="1"/>
  <c r="Z231" i="6"/>
  <c r="AA231" i="6" s="1"/>
  <c r="Z232" i="6"/>
  <c r="AA232" i="6" s="1"/>
  <c r="Z233" i="6"/>
  <c r="AA233" i="6" s="1"/>
  <c r="Z234" i="6"/>
  <c r="AA234" i="6" s="1"/>
  <c r="Z235" i="6"/>
  <c r="AA235" i="6" s="1"/>
  <c r="Z236" i="6"/>
  <c r="AA236" i="6" s="1"/>
  <c r="Z237" i="6"/>
  <c r="AA237" i="6" s="1"/>
  <c r="Z238" i="6"/>
  <c r="AA238" i="6" s="1"/>
  <c r="Z239" i="6"/>
  <c r="AA239" i="6" s="1"/>
  <c r="Z240" i="6"/>
  <c r="AA240" i="6" s="1"/>
  <c r="Z241" i="6"/>
  <c r="AA241" i="6" s="1"/>
  <c r="Z242" i="6"/>
  <c r="AA242" i="6" s="1"/>
  <c r="Z243" i="6"/>
  <c r="AA243" i="6" s="1"/>
  <c r="Z244" i="6"/>
  <c r="AA244" i="6" s="1"/>
  <c r="Z245" i="6"/>
  <c r="AA245" i="6" s="1"/>
  <c r="Z246" i="6"/>
  <c r="AA246" i="6" s="1"/>
  <c r="Z247" i="6"/>
  <c r="AA247" i="6" s="1"/>
  <c r="Z248" i="6"/>
  <c r="AA248" i="6" s="1"/>
  <c r="Z249" i="6"/>
  <c r="AA249" i="6" s="1"/>
  <c r="Z250" i="6"/>
  <c r="AA250" i="6" s="1"/>
  <c r="Z251" i="6"/>
  <c r="AA251" i="6" s="1"/>
  <c r="Z252" i="6"/>
  <c r="AA252" i="6" s="1"/>
  <c r="Z253" i="6"/>
  <c r="AA253" i="6" s="1"/>
  <c r="Z254" i="6"/>
  <c r="AA254" i="6" s="1"/>
  <c r="Z255" i="6"/>
  <c r="AA255" i="6" s="1"/>
  <c r="Z256" i="6"/>
  <c r="AA256" i="6" s="1"/>
  <c r="Z257" i="6"/>
  <c r="AA257" i="6" s="1"/>
  <c r="Z258" i="6"/>
  <c r="AA258" i="6" s="1"/>
  <c r="Z259" i="6"/>
  <c r="AA259" i="6" s="1"/>
  <c r="Z260" i="6"/>
  <c r="AA260" i="6" s="1"/>
  <c r="Z261" i="6"/>
  <c r="AA261" i="6" s="1"/>
  <c r="Z262" i="6"/>
  <c r="AA262" i="6" s="1"/>
  <c r="Z263" i="6"/>
  <c r="AA263" i="6" s="1"/>
  <c r="Z264" i="6"/>
  <c r="AA264" i="6" s="1"/>
  <c r="Z265" i="6"/>
  <c r="AA265" i="6" s="1"/>
  <c r="Z266" i="6"/>
  <c r="AA266" i="6" s="1"/>
  <c r="Z267" i="6"/>
  <c r="AA267" i="6" s="1"/>
  <c r="Z268" i="6"/>
  <c r="AA268" i="6" s="1"/>
  <c r="Z269" i="6"/>
  <c r="AA269" i="6" s="1"/>
  <c r="Z270" i="6"/>
  <c r="AA270" i="6" s="1"/>
  <c r="Z271" i="6"/>
  <c r="AA271" i="6" s="1"/>
  <c r="Z272" i="6"/>
  <c r="AA272" i="6" s="1"/>
  <c r="Z273" i="6"/>
  <c r="AA273" i="6" s="1"/>
  <c r="Z274" i="6"/>
  <c r="AA274" i="6" s="1"/>
  <c r="Z275" i="6"/>
  <c r="AA275" i="6" s="1"/>
  <c r="Z276" i="6"/>
  <c r="AA276" i="6" s="1"/>
  <c r="Z277" i="6"/>
  <c r="AA277" i="6" s="1"/>
  <c r="Z278" i="6"/>
  <c r="AA278" i="6" s="1"/>
  <c r="Z279" i="6"/>
  <c r="AA279" i="6" s="1"/>
  <c r="Z280" i="6"/>
  <c r="AA280" i="6" s="1"/>
  <c r="Z281" i="6"/>
  <c r="AA281" i="6" s="1"/>
  <c r="Z282" i="6"/>
  <c r="AA282" i="6" s="1"/>
  <c r="Z283" i="6"/>
  <c r="AA283" i="6" s="1"/>
  <c r="Z284" i="6"/>
  <c r="AA284" i="6" s="1"/>
  <c r="Z285" i="6"/>
  <c r="AA285" i="6" s="1"/>
  <c r="Z286" i="6"/>
  <c r="AA286" i="6" s="1"/>
  <c r="Z287" i="6"/>
  <c r="AA287" i="6" s="1"/>
  <c r="Z288" i="6"/>
  <c r="AA288" i="6" s="1"/>
  <c r="Z289" i="6"/>
  <c r="AA289" i="6" s="1"/>
  <c r="Z290" i="6"/>
  <c r="AA290" i="6" s="1"/>
  <c r="Z291" i="6"/>
  <c r="AA291" i="6" s="1"/>
  <c r="Z292" i="6"/>
  <c r="AA292" i="6" s="1"/>
  <c r="Z293" i="6"/>
  <c r="AA293" i="6" s="1"/>
  <c r="Z294" i="6"/>
  <c r="AA294" i="6" s="1"/>
  <c r="Z295" i="6"/>
  <c r="AA295" i="6" s="1"/>
  <c r="Z296" i="6"/>
  <c r="AA296" i="6" s="1"/>
  <c r="Z297" i="6"/>
  <c r="AA297" i="6" s="1"/>
  <c r="Z298" i="6"/>
  <c r="AA298" i="6" s="1"/>
  <c r="Z299" i="6"/>
  <c r="AA299" i="6" s="1"/>
  <c r="Z300" i="6"/>
  <c r="AA300" i="6" s="1"/>
  <c r="Z301" i="6"/>
  <c r="AA301" i="6" s="1"/>
  <c r="Z302" i="6"/>
  <c r="AA302" i="6" s="1"/>
  <c r="Z303" i="6"/>
  <c r="AA303" i="6" s="1"/>
  <c r="Z304" i="6"/>
  <c r="AA304" i="6" s="1"/>
  <c r="Z305" i="6"/>
  <c r="AA305" i="6" s="1"/>
  <c r="Z306" i="6"/>
  <c r="AA306" i="6" s="1"/>
  <c r="Z307" i="6"/>
  <c r="AA307" i="6" s="1"/>
  <c r="Z308" i="6"/>
  <c r="AA308" i="6" s="1"/>
  <c r="Z309" i="6"/>
  <c r="AA309" i="6" s="1"/>
  <c r="Z310" i="6"/>
  <c r="AA310" i="6" s="1"/>
  <c r="Z311" i="6"/>
  <c r="AA311" i="6" s="1"/>
  <c r="Z312" i="6"/>
  <c r="AA312" i="6" s="1"/>
  <c r="Z313" i="6"/>
  <c r="AA313" i="6" s="1"/>
  <c r="Z314" i="6"/>
  <c r="AA314" i="6" s="1"/>
  <c r="Z315" i="6"/>
  <c r="AA315" i="6" s="1"/>
  <c r="Z316" i="6"/>
  <c r="AA316" i="6" s="1"/>
  <c r="Z317" i="6"/>
  <c r="AA317" i="6" s="1"/>
  <c r="Z318" i="6"/>
  <c r="AA318" i="6" s="1"/>
  <c r="Z319" i="6"/>
  <c r="AA319" i="6" s="1"/>
  <c r="Z320" i="6"/>
  <c r="AA320" i="6" s="1"/>
  <c r="Z321" i="6"/>
  <c r="AA321" i="6" s="1"/>
  <c r="Z322" i="6"/>
  <c r="AA322" i="6" s="1"/>
  <c r="Z323" i="6"/>
  <c r="AA323" i="6" s="1"/>
  <c r="Z324" i="6"/>
  <c r="AA324" i="6" s="1"/>
  <c r="Z325" i="6"/>
  <c r="AA325" i="6" s="1"/>
  <c r="Z326" i="6"/>
  <c r="AA326" i="6" s="1"/>
  <c r="Z327" i="6"/>
  <c r="AA327" i="6" s="1"/>
  <c r="Z328" i="6"/>
  <c r="AA328" i="6" s="1"/>
  <c r="Z329" i="6"/>
  <c r="AA329" i="6" s="1"/>
  <c r="Z330" i="6"/>
  <c r="AA330" i="6" s="1"/>
  <c r="Z331" i="6"/>
  <c r="AA331" i="6" s="1"/>
  <c r="Z332" i="6"/>
  <c r="AA332" i="6" s="1"/>
  <c r="Z333" i="6"/>
  <c r="AA333" i="6" s="1"/>
  <c r="Z334" i="6"/>
  <c r="AA334" i="6" s="1"/>
  <c r="Z335" i="6"/>
  <c r="AA335" i="6" s="1"/>
  <c r="Z336" i="6"/>
  <c r="AA336" i="6" s="1"/>
  <c r="Z337" i="6"/>
  <c r="AA337" i="6" s="1"/>
  <c r="Z338" i="6"/>
  <c r="AA338" i="6" s="1"/>
  <c r="Z339" i="6"/>
  <c r="AA339" i="6" s="1"/>
  <c r="Z340" i="6"/>
  <c r="AA340" i="6" s="1"/>
  <c r="Z341" i="6"/>
  <c r="AA341" i="6" s="1"/>
  <c r="Z342" i="6"/>
  <c r="AA342" i="6" s="1"/>
  <c r="Z343" i="6"/>
  <c r="AA343" i="6" s="1"/>
  <c r="Z344" i="6"/>
  <c r="AA344" i="6" s="1"/>
  <c r="Z345" i="6"/>
  <c r="AA345" i="6" s="1"/>
  <c r="Z346" i="6"/>
  <c r="AA346" i="6" s="1"/>
  <c r="Z347" i="6"/>
  <c r="AA347" i="6" s="1"/>
  <c r="Z348" i="6"/>
  <c r="AA348" i="6" s="1"/>
  <c r="Z349" i="6"/>
  <c r="AA349" i="6" s="1"/>
  <c r="Z350" i="6"/>
  <c r="AA350" i="6" s="1"/>
  <c r="Z351" i="6"/>
  <c r="AA351" i="6" s="1"/>
  <c r="Z352" i="6"/>
  <c r="AA352" i="6" s="1"/>
  <c r="Z353" i="6"/>
  <c r="AA353" i="6" s="1"/>
  <c r="Z354" i="6"/>
  <c r="AA354" i="6" s="1"/>
  <c r="Z355" i="6"/>
  <c r="AA355" i="6" s="1"/>
  <c r="Z356" i="6"/>
  <c r="AA356" i="6" s="1"/>
  <c r="Z357" i="6"/>
  <c r="AA357" i="6" s="1"/>
  <c r="Z358" i="6"/>
  <c r="AA358" i="6" s="1"/>
  <c r="Z359" i="6"/>
  <c r="AA359" i="6" s="1"/>
  <c r="Z360" i="6"/>
  <c r="AA360" i="6" s="1"/>
  <c r="Z361" i="6"/>
  <c r="AA361" i="6" s="1"/>
  <c r="Z362" i="6"/>
  <c r="AA362" i="6" s="1"/>
  <c r="Z363" i="6"/>
  <c r="AA363" i="6" s="1"/>
  <c r="Z364" i="6"/>
  <c r="AA364" i="6" s="1"/>
  <c r="Z365" i="6"/>
  <c r="AA365" i="6" s="1"/>
  <c r="Z366" i="6"/>
  <c r="AA366" i="6" s="1"/>
  <c r="Z367" i="6"/>
  <c r="AA367" i="6" s="1"/>
  <c r="Z368" i="6"/>
  <c r="AA368" i="6" s="1"/>
  <c r="Z369" i="6"/>
  <c r="AA369" i="6" s="1"/>
  <c r="Z370" i="6"/>
  <c r="AA370" i="6" s="1"/>
  <c r="Z371" i="6"/>
  <c r="AA371" i="6" s="1"/>
  <c r="Z372" i="6"/>
  <c r="AA372" i="6" s="1"/>
  <c r="Z373" i="6"/>
  <c r="AA373" i="6" s="1"/>
  <c r="Z374" i="6"/>
  <c r="AA374" i="6" s="1"/>
  <c r="Z375" i="6"/>
  <c r="AA375" i="6" s="1"/>
  <c r="Z376" i="6"/>
  <c r="AA376" i="6" s="1"/>
  <c r="Z377" i="6"/>
  <c r="AA377" i="6" s="1"/>
  <c r="Z378" i="6"/>
  <c r="AA378" i="6" s="1"/>
  <c r="Z379" i="6"/>
  <c r="AA379" i="6" s="1"/>
  <c r="Z380" i="6"/>
  <c r="AA380" i="6" s="1"/>
  <c r="Z381" i="6"/>
  <c r="AA381" i="6" s="1"/>
  <c r="Z382" i="6"/>
  <c r="AA382" i="6" s="1"/>
  <c r="Z383" i="6"/>
  <c r="AA383" i="6" s="1"/>
  <c r="Z384" i="6"/>
  <c r="AA384" i="6" s="1"/>
  <c r="Z385" i="6"/>
  <c r="AA385" i="6" s="1"/>
  <c r="Z386" i="6"/>
  <c r="AA386" i="6" s="1"/>
  <c r="Z387" i="6"/>
  <c r="AA387" i="6" s="1"/>
  <c r="Z388" i="6"/>
  <c r="AA388" i="6" s="1"/>
  <c r="Z389" i="6"/>
  <c r="AA389" i="6" s="1"/>
  <c r="Z390" i="6"/>
  <c r="AA390" i="6" s="1"/>
  <c r="Z391" i="6"/>
  <c r="AA391" i="6" s="1"/>
  <c r="Z392" i="6"/>
  <c r="AA392" i="6" s="1"/>
  <c r="Z393" i="6"/>
  <c r="AA393" i="6" s="1"/>
  <c r="Z394" i="6"/>
  <c r="AA394" i="6" s="1"/>
  <c r="Z395" i="6"/>
  <c r="AA395" i="6" s="1"/>
  <c r="Z396" i="6"/>
  <c r="AA396" i="6" s="1"/>
  <c r="Z397" i="6"/>
  <c r="AA397" i="6" s="1"/>
  <c r="Z398" i="6"/>
  <c r="AA398" i="6" s="1"/>
  <c r="Z399" i="6"/>
  <c r="AA399" i="6" s="1"/>
  <c r="Z400" i="6"/>
  <c r="AA400" i="6" s="1"/>
  <c r="Z401" i="6"/>
  <c r="AA401" i="6" s="1"/>
  <c r="Z402" i="6"/>
  <c r="AA402" i="6" s="1"/>
  <c r="Z403" i="6"/>
  <c r="AA403" i="6" s="1"/>
  <c r="Z404" i="6"/>
  <c r="AA404" i="6" s="1"/>
  <c r="Z405" i="6"/>
  <c r="AA405" i="6" s="1"/>
  <c r="Z406" i="6"/>
  <c r="AA406" i="6" s="1"/>
  <c r="Z407" i="6"/>
  <c r="AA407" i="6" s="1"/>
  <c r="Z408" i="6"/>
  <c r="AA408" i="6" s="1"/>
  <c r="Z409" i="6"/>
  <c r="AA409" i="6" s="1"/>
  <c r="Z410" i="6"/>
  <c r="AA410" i="6" s="1"/>
  <c r="Z411" i="6"/>
  <c r="AA411" i="6" s="1"/>
  <c r="Z412" i="6"/>
  <c r="AA412" i="6" s="1"/>
  <c r="Z413" i="6"/>
  <c r="AA413" i="6" s="1"/>
  <c r="Z414" i="6"/>
  <c r="AA414" i="6" s="1"/>
  <c r="Z415" i="6"/>
  <c r="AA415" i="6" s="1"/>
  <c r="Z416" i="6"/>
  <c r="AA416" i="6" s="1"/>
  <c r="Z417" i="6"/>
  <c r="AA417" i="6" s="1"/>
  <c r="Z418" i="6"/>
  <c r="AA418" i="6" s="1"/>
  <c r="Z419" i="6"/>
  <c r="AA419" i="6" s="1"/>
  <c r="Z420" i="6"/>
  <c r="AA420" i="6" s="1"/>
  <c r="Z421" i="6"/>
  <c r="AA421" i="6" s="1"/>
  <c r="Z422" i="6"/>
  <c r="AA422" i="6" s="1"/>
  <c r="Z423" i="6"/>
  <c r="AA423" i="6" s="1"/>
  <c r="Z424" i="6"/>
  <c r="AA424" i="6" s="1"/>
  <c r="Z425" i="6"/>
  <c r="AA425" i="6" s="1"/>
  <c r="Z426" i="6"/>
  <c r="AA426" i="6" s="1"/>
  <c r="Z427" i="6"/>
  <c r="AA427" i="6" s="1"/>
  <c r="Z428" i="6"/>
  <c r="AA428" i="6" s="1"/>
  <c r="Z429" i="6"/>
  <c r="AA429" i="6" s="1"/>
  <c r="Z430" i="6"/>
  <c r="AA430" i="6" s="1"/>
  <c r="Z431" i="6"/>
  <c r="AA431" i="6" s="1"/>
  <c r="Z432" i="6"/>
  <c r="AA432" i="6" s="1"/>
  <c r="Z433" i="6"/>
  <c r="AA433" i="6" s="1"/>
  <c r="Z434" i="6"/>
  <c r="AA434" i="6" s="1"/>
  <c r="Z435" i="6"/>
  <c r="AA435" i="6" s="1"/>
  <c r="Z436" i="6"/>
  <c r="AA436" i="6" s="1"/>
  <c r="Z437" i="6"/>
  <c r="AA437" i="6" s="1"/>
  <c r="Z438" i="6"/>
  <c r="AA438" i="6" s="1"/>
  <c r="Z439" i="6"/>
  <c r="AA439" i="6" s="1"/>
  <c r="Z440" i="6"/>
  <c r="AA440" i="6" s="1"/>
  <c r="Z441" i="6"/>
  <c r="AA441" i="6" s="1"/>
  <c r="Z442" i="6"/>
  <c r="AA442" i="6" s="1"/>
  <c r="Z443" i="6"/>
  <c r="AA443" i="6" s="1"/>
  <c r="Z444" i="6"/>
  <c r="AA444" i="6" s="1"/>
  <c r="Z445" i="6"/>
  <c r="AA445" i="6" s="1"/>
  <c r="Z446" i="6"/>
  <c r="AA446" i="6" s="1"/>
  <c r="Z447" i="6"/>
  <c r="AA447" i="6" s="1"/>
  <c r="Z448" i="6"/>
  <c r="AA448" i="6" s="1"/>
  <c r="Z449" i="6"/>
  <c r="AA449" i="6" s="1"/>
  <c r="Z450" i="6"/>
  <c r="AA450" i="6" s="1"/>
  <c r="Z451" i="6"/>
  <c r="AA451" i="6" s="1"/>
  <c r="Z452" i="6"/>
  <c r="AA452" i="6" s="1"/>
  <c r="Z453" i="6"/>
  <c r="AA453" i="6" s="1"/>
  <c r="Z454" i="6"/>
  <c r="AA454" i="6" s="1"/>
  <c r="Z455" i="6"/>
  <c r="AA455" i="6" s="1"/>
  <c r="Z456" i="6"/>
  <c r="AA456" i="6" s="1"/>
  <c r="Z457" i="6"/>
  <c r="AA457" i="6" s="1"/>
  <c r="Z458" i="6"/>
  <c r="AA458" i="6" s="1"/>
  <c r="Z459" i="6"/>
  <c r="AA459" i="6" s="1"/>
  <c r="Z460" i="6"/>
  <c r="AA460" i="6" s="1"/>
  <c r="Z461" i="6"/>
  <c r="AA461" i="6" s="1"/>
  <c r="Z462" i="6"/>
  <c r="AA462" i="6" s="1"/>
  <c r="Z463" i="6"/>
  <c r="AA463" i="6" s="1"/>
  <c r="Z464" i="6"/>
  <c r="AA464" i="6" s="1"/>
  <c r="Z465" i="6"/>
  <c r="AA465" i="6" s="1"/>
  <c r="Z466" i="6"/>
  <c r="AA466" i="6" s="1"/>
  <c r="Z467" i="6"/>
  <c r="AA467" i="6" s="1"/>
  <c r="Z468" i="6"/>
  <c r="AA468" i="6" s="1"/>
  <c r="Z469" i="6"/>
  <c r="AA469" i="6" s="1"/>
  <c r="Z470" i="6"/>
  <c r="AA470" i="6" s="1"/>
  <c r="Z471" i="6"/>
  <c r="AA471" i="6" s="1"/>
  <c r="Z472" i="6"/>
  <c r="AA472" i="6" s="1"/>
  <c r="Z473" i="6"/>
  <c r="AA473" i="6" s="1"/>
  <c r="Z474" i="6"/>
  <c r="AA474" i="6" s="1"/>
  <c r="Z475" i="6"/>
  <c r="AA475" i="6" s="1"/>
  <c r="Z476" i="6"/>
  <c r="AA476" i="6" s="1"/>
  <c r="Z477" i="6"/>
  <c r="AA477" i="6" s="1"/>
  <c r="Z478" i="6"/>
  <c r="AA478" i="6" s="1"/>
  <c r="Z479" i="6"/>
  <c r="AA479" i="6" s="1"/>
  <c r="Z480" i="6"/>
  <c r="AA480" i="6" s="1"/>
  <c r="Z481" i="6"/>
  <c r="AA481" i="6" s="1"/>
  <c r="Z482" i="6"/>
  <c r="AA482" i="6" s="1"/>
  <c r="Z483" i="6"/>
  <c r="AA483" i="6" s="1"/>
  <c r="Z484" i="6"/>
  <c r="AA484" i="6" s="1"/>
  <c r="Z485" i="6"/>
  <c r="AA485" i="6" s="1"/>
  <c r="Z486" i="6"/>
  <c r="AA486" i="6" s="1"/>
  <c r="Z487" i="6"/>
  <c r="AA487" i="6" s="1"/>
  <c r="Z488" i="6"/>
  <c r="AA488" i="6" s="1"/>
  <c r="Z489" i="6"/>
  <c r="AA489" i="6" s="1"/>
  <c r="Z490" i="6"/>
  <c r="AA490" i="6" s="1"/>
  <c r="Z491" i="6"/>
  <c r="AA491" i="6" s="1"/>
  <c r="Z492" i="6"/>
  <c r="AA492" i="6" s="1"/>
  <c r="Z493" i="6"/>
  <c r="AA493" i="6" s="1"/>
  <c r="Z494" i="6"/>
  <c r="AA494" i="6" s="1"/>
  <c r="Z495" i="6"/>
  <c r="AA495" i="6" s="1"/>
  <c r="Z496" i="6"/>
  <c r="AA496" i="6" s="1"/>
  <c r="Z497" i="6"/>
  <c r="AA497" i="6" s="1"/>
  <c r="Z498" i="6"/>
  <c r="AA498" i="6" s="1"/>
  <c r="Z499" i="6"/>
  <c r="AA499" i="6" s="1"/>
  <c r="Z500" i="6"/>
  <c r="AA500" i="6" s="1"/>
  <c r="Z501" i="6"/>
  <c r="AA501" i="6" s="1"/>
  <c r="Z502" i="6"/>
  <c r="AA502" i="6" s="1"/>
  <c r="Z503" i="6"/>
  <c r="AA503" i="6" s="1"/>
  <c r="Z504" i="6"/>
  <c r="AA504" i="6" s="1"/>
  <c r="Z505" i="6"/>
  <c r="AA505" i="6" s="1"/>
  <c r="Z506" i="6"/>
  <c r="AA506" i="6" s="1"/>
  <c r="Z507" i="6"/>
  <c r="AA507" i="6" s="1"/>
  <c r="Z508" i="6"/>
  <c r="AA508" i="6" s="1"/>
  <c r="Z509" i="6"/>
  <c r="AA509" i="6" s="1"/>
  <c r="Z510" i="6"/>
  <c r="AA510" i="6" s="1"/>
  <c r="Z511" i="6"/>
  <c r="AA511" i="6" s="1"/>
  <c r="Z512" i="6"/>
  <c r="AA512" i="6" s="1"/>
  <c r="Z513" i="6"/>
  <c r="AA513" i="6" s="1"/>
  <c r="Z514" i="6"/>
  <c r="AA514" i="6" s="1"/>
  <c r="Z515" i="6"/>
  <c r="AA515" i="6" s="1"/>
  <c r="Z516" i="6"/>
  <c r="AA516" i="6" s="1"/>
  <c r="Z517" i="6"/>
  <c r="AA517" i="6" s="1"/>
  <c r="Z518" i="6"/>
  <c r="AA518" i="6" s="1"/>
  <c r="Z519" i="6"/>
  <c r="AA519" i="6" s="1"/>
  <c r="Z520" i="6"/>
  <c r="AA520" i="6" s="1"/>
  <c r="Z521" i="6"/>
  <c r="AA521" i="6" s="1"/>
  <c r="Z522" i="6"/>
  <c r="AA522" i="6" s="1"/>
  <c r="Z523" i="6"/>
  <c r="AA523" i="6" s="1"/>
  <c r="Z524" i="6"/>
  <c r="AA524" i="6" s="1"/>
  <c r="Z525" i="6"/>
  <c r="AA525" i="6" s="1"/>
  <c r="Z526" i="6"/>
  <c r="AA526" i="6" s="1"/>
  <c r="Z527" i="6"/>
  <c r="AA527" i="6" s="1"/>
  <c r="Z528" i="6"/>
  <c r="AA528" i="6" s="1"/>
  <c r="Z529" i="6"/>
  <c r="AA529" i="6" s="1"/>
  <c r="Z530" i="6"/>
  <c r="AA530" i="6" s="1"/>
  <c r="Z531" i="6"/>
  <c r="AA531" i="6" s="1"/>
  <c r="Z532" i="6"/>
  <c r="AA532" i="6" s="1"/>
  <c r="Z533" i="6"/>
  <c r="AA533" i="6" s="1"/>
  <c r="Z534" i="6"/>
  <c r="AA534" i="6" s="1"/>
  <c r="Z535" i="6"/>
  <c r="AA535" i="6" s="1"/>
  <c r="Z536" i="6"/>
  <c r="AA536" i="6" s="1"/>
  <c r="Z537" i="6"/>
  <c r="AA537" i="6" s="1"/>
  <c r="Z538" i="6"/>
  <c r="AA538" i="6" s="1"/>
  <c r="Z539" i="6"/>
  <c r="AA539" i="6" s="1"/>
  <c r="Z540" i="6"/>
  <c r="AA540" i="6" s="1"/>
  <c r="Z541" i="6"/>
  <c r="AA541" i="6" s="1"/>
  <c r="Z542" i="6"/>
  <c r="AA542" i="6" s="1"/>
  <c r="Z543" i="6"/>
  <c r="AA543" i="6" s="1"/>
  <c r="Z544" i="6"/>
  <c r="AA544" i="6" s="1"/>
  <c r="Z545" i="6"/>
  <c r="AA545" i="6" s="1"/>
  <c r="Z546" i="6"/>
  <c r="AA546" i="6" s="1"/>
  <c r="Z547" i="6"/>
  <c r="AA547" i="6" s="1"/>
  <c r="Z548" i="6"/>
  <c r="AA548" i="6" s="1"/>
  <c r="Z549" i="6"/>
  <c r="AA549" i="6" s="1"/>
  <c r="Z550" i="6"/>
  <c r="AA550" i="6" s="1"/>
  <c r="Z551" i="6"/>
  <c r="AA551" i="6" s="1"/>
  <c r="Z552" i="6"/>
  <c r="AA552" i="6" s="1"/>
  <c r="Z553" i="6"/>
  <c r="AA553" i="6" s="1"/>
  <c r="Z554" i="6"/>
  <c r="AA554" i="6" s="1"/>
  <c r="Z555" i="6"/>
  <c r="AA555" i="6" s="1"/>
  <c r="Z556" i="6"/>
  <c r="AA556" i="6" s="1"/>
  <c r="Z557" i="6"/>
  <c r="AA557" i="6" s="1"/>
  <c r="Z558" i="6"/>
  <c r="AA558" i="6" s="1"/>
  <c r="Z559" i="6"/>
  <c r="AA559" i="6" s="1"/>
  <c r="Z560" i="6"/>
  <c r="AA560" i="6" s="1"/>
  <c r="Z561" i="6"/>
  <c r="AA561" i="6" s="1"/>
  <c r="Z562" i="6"/>
  <c r="AA562" i="6" s="1"/>
  <c r="Z563" i="6"/>
  <c r="AA563" i="6" s="1"/>
  <c r="Z564" i="6"/>
  <c r="AA564" i="6" s="1"/>
  <c r="Z565" i="6"/>
  <c r="AA565" i="6" s="1"/>
  <c r="Z566" i="6"/>
  <c r="AA566" i="6" s="1"/>
  <c r="Z567" i="6"/>
  <c r="AA567" i="6" s="1"/>
  <c r="Z568" i="6"/>
  <c r="AA568" i="6" s="1"/>
  <c r="Z2" i="6"/>
  <c r="AA2" i="6" s="1"/>
  <c r="C67" i="10"/>
  <c r="D67" i="10"/>
  <c r="C5" i="10"/>
  <c r="D5" i="10"/>
  <c r="C6" i="10"/>
  <c r="D6" i="10"/>
  <c r="C7" i="10"/>
  <c r="D7" i="10"/>
  <c r="C8" i="10"/>
  <c r="D8" i="10"/>
  <c r="C9" i="10"/>
  <c r="D9" i="10"/>
  <c r="C10" i="10"/>
  <c r="D10" i="10"/>
  <c r="C18" i="10"/>
  <c r="D18" i="10"/>
  <c r="C19" i="10"/>
  <c r="D19" i="10"/>
  <c r="C20" i="10"/>
  <c r="D20" i="10"/>
  <c r="C21" i="10"/>
  <c r="D21" i="10"/>
  <c r="C22" i="10"/>
  <c r="D22" i="10"/>
  <c r="C23" i="10"/>
  <c r="D23" i="10"/>
  <c r="C24" i="10"/>
  <c r="D24" i="10"/>
  <c r="C33" i="10"/>
  <c r="D33" i="10"/>
  <c r="C34" i="10"/>
  <c r="D34" i="10"/>
  <c r="C35" i="10"/>
  <c r="D35" i="10"/>
  <c r="C36" i="10"/>
  <c r="D36" i="10"/>
  <c r="C37" i="10"/>
  <c r="D37" i="10"/>
  <c r="C38" i="10"/>
  <c r="D38" i="10"/>
  <c r="C39" i="10"/>
  <c r="D39" i="10"/>
  <c r="C48" i="10"/>
  <c r="D48" i="10"/>
  <c r="C49" i="10"/>
  <c r="D49" i="10"/>
  <c r="C50" i="10"/>
  <c r="D50" i="10"/>
  <c r="C51" i="10"/>
  <c r="D51" i="10"/>
  <c r="C52" i="10"/>
  <c r="D52" i="10"/>
  <c r="C53" i="10"/>
  <c r="D53" i="10"/>
  <c r="C62" i="10"/>
  <c r="D62" i="10"/>
  <c r="C63" i="10"/>
  <c r="D63" i="10"/>
  <c r="C64" i="10"/>
  <c r="D64" i="10"/>
  <c r="C65" i="10"/>
  <c r="D65" i="10"/>
  <c r="C66" i="10"/>
  <c r="D66" i="10"/>
  <c r="D4" i="10"/>
  <c r="C4" i="10"/>
  <c r="B5" i="5"/>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2" i="9"/>
  <c r="C3"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2" i="9"/>
  <c r="B3" i="9"/>
  <c r="B9" i="5"/>
  <c r="C2" i="8"/>
  <c r="B2" i="8"/>
  <c r="B8" i="5"/>
  <c r="C4" i="7"/>
  <c r="C5" i="7"/>
  <c r="C6" i="7"/>
  <c r="C7" i="7"/>
  <c r="C8" i="7"/>
  <c r="C9" i="7"/>
  <c r="C10" i="7"/>
  <c r="C11" i="7"/>
  <c r="C12" i="7"/>
  <c r="C13" i="7"/>
  <c r="C14" i="7"/>
  <c r="C15" i="7"/>
  <c r="C16" i="7"/>
  <c r="C17" i="7"/>
  <c r="C18" i="7"/>
  <c r="C19" i="7"/>
  <c r="C20" i="7"/>
  <c r="C21" i="7"/>
  <c r="C22" i="7"/>
  <c r="C23" i="7"/>
  <c r="C24" i="7"/>
  <c r="B4" i="7"/>
  <c r="B5" i="7"/>
  <c r="B6" i="7"/>
  <c r="B7" i="7"/>
  <c r="B8" i="7"/>
  <c r="B9" i="7"/>
  <c r="B10" i="7"/>
  <c r="B11" i="7"/>
  <c r="B12" i="7"/>
  <c r="B13" i="7"/>
  <c r="B14" i="7"/>
  <c r="B15" i="7"/>
  <c r="B16" i="7"/>
  <c r="B17" i="7"/>
  <c r="B18" i="7"/>
  <c r="B19" i="7"/>
  <c r="B20" i="7"/>
  <c r="B21" i="7"/>
  <c r="B22" i="7"/>
  <c r="B23" i="7"/>
  <c r="B24" i="7"/>
  <c r="C3" i="7"/>
  <c r="B3" i="7"/>
  <c r="C2" i="7"/>
  <c r="B2" i="7"/>
  <c r="B6" i="5"/>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541" i="6"/>
  <c r="C542" i="6"/>
  <c r="C543" i="6"/>
  <c r="C544" i="6"/>
  <c r="C545" i="6"/>
  <c r="C546" i="6"/>
  <c r="C547" i="6"/>
  <c r="C548" i="6"/>
  <c r="C549" i="6"/>
  <c r="C550" i="6"/>
  <c r="C551" i="6"/>
  <c r="C552" i="6"/>
  <c r="C553" i="6"/>
  <c r="C554" i="6"/>
  <c r="C555" i="6"/>
  <c r="C556" i="6"/>
  <c r="C557" i="6"/>
  <c r="C558" i="6"/>
  <c r="C559" i="6"/>
  <c r="C560" i="6"/>
  <c r="C561" i="6"/>
  <c r="C562" i="6"/>
  <c r="C563" i="6"/>
  <c r="C564" i="6"/>
  <c r="C565" i="6"/>
  <c r="C566" i="6"/>
  <c r="C567" i="6"/>
  <c r="C568"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48" i="6"/>
  <c r="B249" i="6"/>
  <c r="B250" i="6"/>
  <c r="B251" i="6"/>
  <c r="B252" i="6"/>
  <c r="B253" i="6"/>
  <c r="B254" i="6"/>
  <c r="B255" i="6"/>
  <c r="B256" i="6"/>
  <c r="B257" i="6"/>
  <c r="B258" i="6"/>
  <c r="B259" i="6"/>
  <c r="B260" i="6"/>
  <c r="B261" i="6"/>
  <c r="B262" i="6"/>
  <c r="B263" i="6"/>
  <c r="B264" i="6"/>
  <c r="B265" i="6"/>
  <c r="B266" i="6"/>
  <c r="B267" i="6"/>
  <c r="B268" i="6"/>
  <c r="B269" i="6"/>
  <c r="B270" i="6"/>
  <c r="B271" i="6"/>
  <c r="B272" i="6"/>
  <c r="B273" i="6"/>
  <c r="B274" i="6"/>
  <c r="B275" i="6"/>
  <c r="B276" i="6"/>
  <c r="B277" i="6"/>
  <c r="B278" i="6"/>
  <c r="B279" i="6"/>
  <c r="B280" i="6"/>
  <c r="B281" i="6"/>
  <c r="B282" i="6"/>
  <c r="B283" i="6"/>
  <c r="B284" i="6"/>
  <c r="B285" i="6"/>
  <c r="B286" i="6"/>
  <c r="B287" i="6"/>
  <c r="B288" i="6"/>
  <c r="B289" i="6"/>
  <c r="B290" i="6"/>
  <c r="B291" i="6"/>
  <c r="B292" i="6"/>
  <c r="B293" i="6"/>
  <c r="B294" i="6"/>
  <c r="B295" i="6"/>
  <c r="B296" i="6"/>
  <c r="B297" i="6"/>
  <c r="B298" i="6"/>
  <c r="B299" i="6"/>
  <c r="B300" i="6"/>
  <c r="B301" i="6"/>
  <c r="B302" i="6"/>
  <c r="B303" i="6"/>
  <c r="B304" i="6"/>
  <c r="B305" i="6"/>
  <c r="B306" i="6"/>
  <c r="B307" i="6"/>
  <c r="B308" i="6"/>
  <c r="B309" i="6"/>
  <c r="B310" i="6"/>
  <c r="B311" i="6"/>
  <c r="B312" i="6"/>
  <c r="B313" i="6"/>
  <c r="B314" i="6"/>
  <c r="B315" i="6"/>
  <c r="B316" i="6"/>
  <c r="B317" i="6"/>
  <c r="B318" i="6"/>
  <c r="B319" i="6"/>
  <c r="B320" i="6"/>
  <c r="B321" i="6"/>
  <c r="B322" i="6"/>
  <c r="B323" i="6"/>
  <c r="B324" i="6"/>
  <c r="B325" i="6"/>
  <c r="B326" i="6"/>
  <c r="B327" i="6"/>
  <c r="B328" i="6"/>
  <c r="B329" i="6"/>
  <c r="B330" i="6"/>
  <c r="B331" i="6"/>
  <c r="B332" i="6"/>
  <c r="B333" i="6"/>
  <c r="B334" i="6"/>
  <c r="B335" i="6"/>
  <c r="B336" i="6"/>
  <c r="B337" i="6"/>
  <c r="B338" i="6"/>
  <c r="B339" i="6"/>
  <c r="B340" i="6"/>
  <c r="B341" i="6"/>
  <c r="B342" i="6"/>
  <c r="B343" i="6"/>
  <c r="B344" i="6"/>
  <c r="B345" i="6"/>
  <c r="B346" i="6"/>
  <c r="B347" i="6"/>
  <c r="B348" i="6"/>
  <c r="B349" i="6"/>
  <c r="B350" i="6"/>
  <c r="B351" i="6"/>
  <c r="B352" i="6"/>
  <c r="B353" i="6"/>
  <c r="B354" i="6"/>
  <c r="B355" i="6"/>
  <c r="B356" i="6"/>
  <c r="B357" i="6"/>
  <c r="B358" i="6"/>
  <c r="B359" i="6"/>
  <c r="B360" i="6"/>
  <c r="B361" i="6"/>
  <c r="B362" i="6"/>
  <c r="B363" i="6"/>
  <c r="B364" i="6"/>
  <c r="B365" i="6"/>
  <c r="B366" i="6"/>
  <c r="B367" i="6"/>
  <c r="B368" i="6"/>
  <c r="B369" i="6"/>
  <c r="B370" i="6"/>
  <c r="B371" i="6"/>
  <c r="B372" i="6"/>
  <c r="B373" i="6"/>
  <c r="B374" i="6"/>
  <c r="B375" i="6"/>
  <c r="B376" i="6"/>
  <c r="B377" i="6"/>
  <c r="B378" i="6"/>
  <c r="B379" i="6"/>
  <c r="B380" i="6"/>
  <c r="B381" i="6"/>
  <c r="B382" i="6"/>
  <c r="B383" i="6"/>
  <c r="B384" i="6"/>
  <c r="B385" i="6"/>
  <c r="B386" i="6"/>
  <c r="B387" i="6"/>
  <c r="B388" i="6"/>
  <c r="B389" i="6"/>
  <c r="B390" i="6"/>
  <c r="B391" i="6"/>
  <c r="B392" i="6"/>
  <c r="B393" i="6"/>
  <c r="B394" i="6"/>
  <c r="B395" i="6"/>
  <c r="B396" i="6"/>
  <c r="B397" i="6"/>
  <c r="B398" i="6"/>
  <c r="B399" i="6"/>
  <c r="B400" i="6"/>
  <c r="B401" i="6"/>
  <c r="B402" i="6"/>
  <c r="B403" i="6"/>
  <c r="B404" i="6"/>
  <c r="B405" i="6"/>
  <c r="B406" i="6"/>
  <c r="B407" i="6"/>
  <c r="B408" i="6"/>
  <c r="B409" i="6"/>
  <c r="B410" i="6"/>
  <c r="B411" i="6"/>
  <c r="B412" i="6"/>
  <c r="B413" i="6"/>
  <c r="B414" i="6"/>
  <c r="B415" i="6"/>
  <c r="B416" i="6"/>
  <c r="B417" i="6"/>
  <c r="B418" i="6"/>
  <c r="B419" i="6"/>
  <c r="B420" i="6"/>
  <c r="B421" i="6"/>
  <c r="B422" i="6"/>
  <c r="B423" i="6"/>
  <c r="B424" i="6"/>
  <c r="B425" i="6"/>
  <c r="B426" i="6"/>
  <c r="B427" i="6"/>
  <c r="B428" i="6"/>
  <c r="B429" i="6"/>
  <c r="B430" i="6"/>
  <c r="B431" i="6"/>
  <c r="B432" i="6"/>
  <c r="B433" i="6"/>
  <c r="B434" i="6"/>
  <c r="B435" i="6"/>
  <c r="B436" i="6"/>
  <c r="B437" i="6"/>
  <c r="B438" i="6"/>
  <c r="B439" i="6"/>
  <c r="B440" i="6"/>
  <c r="B441" i="6"/>
  <c r="B442" i="6"/>
  <c r="B443" i="6"/>
  <c r="B444" i="6"/>
  <c r="B445" i="6"/>
  <c r="B446" i="6"/>
  <c r="B447" i="6"/>
  <c r="B448" i="6"/>
  <c r="B449" i="6"/>
  <c r="B450" i="6"/>
  <c r="B451" i="6"/>
  <c r="B452" i="6"/>
  <c r="B453" i="6"/>
  <c r="B454" i="6"/>
  <c r="B455" i="6"/>
  <c r="B456" i="6"/>
  <c r="B457" i="6"/>
  <c r="B458" i="6"/>
  <c r="B459" i="6"/>
  <c r="B460" i="6"/>
  <c r="B461" i="6"/>
  <c r="B462" i="6"/>
  <c r="B463" i="6"/>
  <c r="B464" i="6"/>
  <c r="B465" i="6"/>
  <c r="B466" i="6"/>
  <c r="B467" i="6"/>
  <c r="B468" i="6"/>
  <c r="B469" i="6"/>
  <c r="B470" i="6"/>
  <c r="B471" i="6"/>
  <c r="B472" i="6"/>
  <c r="B473" i="6"/>
  <c r="B474" i="6"/>
  <c r="B475" i="6"/>
  <c r="B476" i="6"/>
  <c r="B477" i="6"/>
  <c r="B478" i="6"/>
  <c r="B479" i="6"/>
  <c r="B480" i="6"/>
  <c r="B481" i="6"/>
  <c r="B482" i="6"/>
  <c r="B483" i="6"/>
  <c r="B484" i="6"/>
  <c r="B485" i="6"/>
  <c r="B486" i="6"/>
  <c r="B487" i="6"/>
  <c r="B488" i="6"/>
  <c r="B489" i="6"/>
  <c r="B490" i="6"/>
  <c r="B491" i="6"/>
  <c r="B492" i="6"/>
  <c r="B493" i="6"/>
  <c r="B494" i="6"/>
  <c r="B495" i="6"/>
  <c r="B496" i="6"/>
  <c r="B497" i="6"/>
  <c r="B498" i="6"/>
  <c r="B499" i="6"/>
  <c r="B500" i="6"/>
  <c r="B501" i="6"/>
  <c r="B502" i="6"/>
  <c r="B503" i="6"/>
  <c r="B504" i="6"/>
  <c r="B505" i="6"/>
  <c r="B506" i="6"/>
  <c r="B507" i="6"/>
  <c r="B508" i="6"/>
  <c r="B509" i="6"/>
  <c r="B510" i="6"/>
  <c r="B511" i="6"/>
  <c r="B512" i="6"/>
  <c r="B513" i="6"/>
  <c r="B514" i="6"/>
  <c r="B515" i="6"/>
  <c r="B516" i="6"/>
  <c r="B517" i="6"/>
  <c r="B518" i="6"/>
  <c r="B519" i="6"/>
  <c r="B520" i="6"/>
  <c r="B521" i="6"/>
  <c r="B522" i="6"/>
  <c r="B523" i="6"/>
  <c r="B524" i="6"/>
  <c r="B525" i="6"/>
  <c r="B526" i="6"/>
  <c r="B527" i="6"/>
  <c r="B528" i="6"/>
  <c r="B529" i="6"/>
  <c r="B530" i="6"/>
  <c r="B531" i="6"/>
  <c r="B532" i="6"/>
  <c r="B533" i="6"/>
  <c r="B534" i="6"/>
  <c r="B535" i="6"/>
  <c r="B536" i="6"/>
  <c r="B537" i="6"/>
  <c r="B538" i="6"/>
  <c r="B539" i="6"/>
  <c r="B540" i="6"/>
  <c r="B541" i="6"/>
  <c r="B542" i="6"/>
  <c r="B543" i="6"/>
  <c r="B544" i="6"/>
  <c r="B545" i="6"/>
  <c r="B546" i="6"/>
  <c r="B547" i="6"/>
  <c r="B548" i="6"/>
  <c r="B549" i="6"/>
  <c r="B550" i="6"/>
  <c r="B551" i="6"/>
  <c r="B552" i="6"/>
  <c r="B553" i="6"/>
  <c r="B554" i="6"/>
  <c r="B555" i="6"/>
  <c r="B556" i="6"/>
  <c r="B557" i="6"/>
  <c r="B558" i="6"/>
  <c r="B559" i="6"/>
  <c r="B560" i="6"/>
  <c r="B561" i="6"/>
  <c r="B562" i="6"/>
  <c r="B563" i="6"/>
  <c r="B564" i="6"/>
  <c r="B565" i="6"/>
  <c r="B566" i="6"/>
  <c r="B567" i="6"/>
  <c r="B568" i="6"/>
  <c r="C3" i="6"/>
  <c r="B3" i="6"/>
  <c r="C2" i="6"/>
  <c r="B2" i="6"/>
  <c r="B7" i="5"/>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3" i="2"/>
  <c r="C2"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3" i="2"/>
  <c r="B2" i="2"/>
  <c r="AA60" i="7" l="1"/>
  <c r="AA657" i="6"/>
  <c r="AA13" i="11"/>
  <c r="AA2294" i="2"/>
  <c r="C7" i="5" s="1"/>
  <c r="Z135" i="9"/>
  <c r="C5" i="5" s="1"/>
  <c r="C10" i="5" l="1"/>
  <c r="C9" i="5" l="1"/>
  <c r="C12" i="5" s="1"/>
  <c r="C13" i="5" l="1"/>
  <c r="C14" i="5" s="1"/>
</calcChain>
</file>

<file path=xl/sharedStrings.xml><?xml version="1.0" encoding="utf-8"?>
<sst xmlns="http://schemas.openxmlformats.org/spreadsheetml/2006/main" count="56224" uniqueCount="12884">
  <si>
    <t>FACTURACIÓN ACTIVIDADES CORRESPONSAL BANCARIO WOMPI</t>
  </si>
  <si>
    <t>FACTURACIÓN SERVICIOS ADICIONALES</t>
  </si>
  <si>
    <t> </t>
  </si>
  <si>
    <t>CONCEPTOS</t>
  </si>
  <si>
    <t>CANTIDAD</t>
  </si>
  <si>
    <t>TOTAL</t>
  </si>
  <si>
    <t>VALOR UNITARIO</t>
  </si>
  <si>
    <t>Aperturas</t>
  </si>
  <si>
    <t>Incidentes</t>
  </si>
  <si>
    <t>OC Papelería</t>
  </si>
  <si>
    <t>OC Cierres</t>
  </si>
  <si>
    <t>OC Publicidad</t>
  </si>
  <si>
    <t>OC Traslados</t>
  </si>
  <si>
    <t>Servicios Adicionales</t>
  </si>
  <si>
    <t xml:space="preserve">SUBTOTAL </t>
  </si>
  <si>
    <t>Iva</t>
  </si>
  <si>
    <t>ACTIVIDAD</t>
  </si>
  <si>
    <t>APERTURA</t>
  </si>
  <si>
    <t>DESCRIPCION CENTRO DE COSTOS</t>
  </si>
  <si>
    <t>Suma de VALOR TOTAL</t>
  </si>
  <si>
    <t>CENTRO DE COSTOS</t>
  </si>
  <si>
    <t>VALOR</t>
  </si>
  <si>
    <t>Wompi Centro</t>
  </si>
  <si>
    <t>Suma de VALOR</t>
  </si>
  <si>
    <t>Wompi Costa</t>
  </si>
  <si>
    <t>Wompi Eje Cafetero</t>
  </si>
  <si>
    <t>Wompi Noroccidente</t>
  </si>
  <si>
    <t>Wompi Oriente</t>
  </si>
  <si>
    <t>Wompi Santander</t>
  </si>
  <si>
    <t>Wompi Suroccidente</t>
  </si>
  <si>
    <t>Total general</t>
  </si>
  <si>
    <t>INCIDENTE</t>
  </si>
  <si>
    <t xml:space="preserve">Suma de   VALOR TOTAL  </t>
  </si>
  <si>
    <t>ORDEN DE CAMBIO</t>
  </si>
  <si>
    <t>SOLICITUD</t>
  </si>
  <si>
    <t>ROLLOS</t>
  </si>
  <si>
    <t>CIERRE</t>
  </si>
  <si>
    <t>PUBLICIDAD</t>
  </si>
  <si>
    <t>TRASLADO</t>
  </si>
  <si>
    <t>TIPO ACTIVIDAD</t>
  </si>
  <si>
    <t>PRINCIPAL</t>
  </si>
  <si>
    <t>INTERMEDIA</t>
  </si>
  <si>
    <t>LEJANA</t>
  </si>
  <si>
    <t>ENVIO DATAFONO</t>
  </si>
  <si>
    <t>ENVIO VISITA DATAFONO</t>
  </si>
  <si>
    <t>INSTALACIÓN DATAFONO</t>
  </si>
  <si>
    <t>INSTALACIÓN DATAFONO Y MATERIAL POP</t>
  </si>
  <si>
    <t>LOGISTICA INVERSA DATAFONO</t>
  </si>
  <si>
    <t>LOGISTICA INVERSA MATERIAL POP</t>
  </si>
  <si>
    <t>SOPORTE TÉCNICO</t>
  </si>
  <si>
    <t>ORDENES DE CAMBIO_CIERRES DESTRUCCIÓN DE POP EN SITIO</t>
  </si>
  <si>
    <t>ORDENES DE CAMBIO_CIERRES RETORNO DE POP A BODEGA</t>
  </si>
  <si>
    <t>ORDENES DE CAMBIO_PAPELERÍA</t>
  </si>
  <si>
    <t>ORDENES DE CAMBIO_PUBLICIDAD</t>
  </si>
  <si>
    <t>ORDENES DE CAMBIO_OTRAS</t>
  </si>
  <si>
    <t>SOPORTE TELEFÓNICO</t>
  </si>
  <si>
    <t>SERVICIOS ADICIONALES EN SITIO</t>
  </si>
  <si>
    <t>Estos valores aplican en las actividades que se requieran, previa autorización de Wompi.</t>
  </si>
  <si>
    <t xml:space="preserve">Acometida eléctrica 3N12 Cu THHN (ml) </t>
  </si>
  <si>
    <t>Acometida de datos (ML)</t>
  </si>
  <si>
    <t>Switch</t>
  </si>
  <si>
    <t>Router</t>
  </si>
  <si>
    <t>CIUDAD</t>
  </si>
  <si>
    <t>CENTRO_COSTO</t>
  </si>
  <si>
    <t>COORDINADOR DE ZONA</t>
  </si>
  <si>
    <t>APARTADO</t>
  </si>
  <si>
    <t>0036-0005</t>
  </si>
  <si>
    <t>JUAN SEBASTIÁN RÍOS CASTRILLÓN</t>
  </si>
  <si>
    <t>BARRANQUILLA</t>
  </si>
  <si>
    <t>0036-0001</t>
  </si>
  <si>
    <t>JOSE MAURICIO HERNANDEZ ROJAS</t>
  </si>
  <si>
    <t>BOGOTA</t>
  </si>
  <si>
    <t>0036-0004</t>
  </si>
  <si>
    <t>WILLIAM ASDRUBAL ROZO ROZO</t>
  </si>
  <si>
    <t>BUCARAMANGA</t>
  </si>
  <si>
    <t>0036-0007</t>
  </si>
  <si>
    <t>MIGUEL JULIÁN HERNÁNDEZ GUARÍN</t>
  </si>
  <si>
    <t>CALI</t>
  </si>
  <si>
    <t>0036-0003</t>
  </si>
  <si>
    <t>DIEGO FERNANDO HENAO CARDONA</t>
  </si>
  <si>
    <t>CARTAGENA</t>
  </si>
  <si>
    <t>CUCUTA</t>
  </si>
  <si>
    <t>FLORENCIA</t>
  </si>
  <si>
    <t>0036-0006</t>
  </si>
  <si>
    <t>KEVIN ALEXIS CORZO BUSTOS</t>
  </si>
  <si>
    <t>IBAGUE</t>
  </si>
  <si>
    <t>MANIZALES</t>
  </si>
  <si>
    <t>0036-0002</t>
  </si>
  <si>
    <t>MEDELLIN</t>
  </si>
  <si>
    <t>MONTERIA</t>
  </si>
  <si>
    <t>NEIVA</t>
  </si>
  <si>
    <t>PASTO</t>
  </si>
  <si>
    <t>PEREIRA</t>
  </si>
  <si>
    <t>POPAYAN</t>
  </si>
  <si>
    <t>SANTA MARTA</t>
  </si>
  <si>
    <t>SINCELEJO</t>
  </si>
  <si>
    <t>TUNJA</t>
  </si>
  <si>
    <t>VALLEDUPAR</t>
  </si>
  <si>
    <t>VILLAVICENCIO</t>
  </si>
  <si>
    <t>YOPAL</t>
  </si>
  <si>
    <t>COD. CIUDAD</t>
  </si>
  <si>
    <t>DEPARTAMENTO</t>
  </si>
  <si>
    <t>DESDE DONDE SE ATIENDE</t>
  </si>
  <si>
    <t>TIPOLOGIA WOMPI</t>
  </si>
  <si>
    <t>TIPO DE TRAYECTO</t>
  </si>
  <si>
    <t>BODEGA WOMPI</t>
  </si>
  <si>
    <t>LA VICTORIA</t>
  </si>
  <si>
    <t>AMAZONAS</t>
  </si>
  <si>
    <t>AEREO</t>
  </si>
  <si>
    <t>PUERTO SANTANDER</t>
  </si>
  <si>
    <t>EL ENCANTO</t>
  </si>
  <si>
    <t>LA CHORRERA</t>
  </si>
  <si>
    <t>LA PEDRERA</t>
  </si>
  <si>
    <t>LETICIA</t>
  </si>
  <si>
    <t>MIRITI - PARANA</t>
  </si>
  <si>
    <t>PUERTO ALEGRIA</t>
  </si>
  <si>
    <t>PUERTO ARICA</t>
  </si>
  <si>
    <t>PUERTO NARIÑO</t>
  </si>
  <si>
    <t>TARAPACA</t>
  </si>
  <si>
    <t>ARGELIA</t>
  </si>
  <si>
    <t>ANTIOQUIA</t>
  </si>
  <si>
    <t>TERRESTRE</t>
  </si>
  <si>
    <t>ARMENIA</t>
  </si>
  <si>
    <t>BARBOSA</t>
  </si>
  <si>
    <t>BETULIA</t>
  </si>
  <si>
    <t>BRICEÑO</t>
  </si>
  <si>
    <t>CALDAS</t>
  </si>
  <si>
    <t>CONCEPCION</t>
  </si>
  <si>
    <t>CONCORDIA</t>
  </si>
  <si>
    <t>GRANADA</t>
  </si>
  <si>
    <t>GUADALUPE</t>
  </si>
  <si>
    <t>JERICO</t>
  </si>
  <si>
    <t>LA UNION</t>
  </si>
  <si>
    <t>NARIÑO</t>
  </si>
  <si>
    <t>RIONEGRO</t>
  </si>
  <si>
    <t>SABANALARGA</t>
  </si>
  <si>
    <t>SAN CARLOS</t>
  </si>
  <si>
    <t>SAN FRANCISCO</t>
  </si>
  <si>
    <t>SAN LUIS</t>
  </si>
  <si>
    <t>SAN PEDRO DE LOS MILAGROS</t>
  </si>
  <si>
    <t>SANTA BARBARA</t>
  </si>
  <si>
    <t>TOLEDO</t>
  </si>
  <si>
    <t>VALPARAISO</t>
  </si>
  <si>
    <t>VENECIA</t>
  </si>
  <si>
    <t>ABEJORRAL</t>
  </si>
  <si>
    <t>ABRIAQUI</t>
  </si>
  <si>
    <t>ALEJANDRIA</t>
  </si>
  <si>
    <t>AMAGA</t>
  </si>
  <si>
    <t>AMALFI</t>
  </si>
  <si>
    <t>ANDES</t>
  </si>
  <si>
    <t>ANGELOPOLIS</t>
  </si>
  <si>
    <t>ANGOSTURA</t>
  </si>
  <si>
    <t>ANORI</t>
  </si>
  <si>
    <t>ANZA</t>
  </si>
  <si>
    <t>ARBOLETES</t>
  </si>
  <si>
    <t>BELLO</t>
  </si>
  <si>
    <t>BELMIRA</t>
  </si>
  <si>
    <t>BETANIA</t>
  </si>
  <si>
    <t>BURITICA</t>
  </si>
  <si>
    <t>CACERES</t>
  </si>
  <si>
    <t>CAICEDO</t>
  </si>
  <si>
    <t>CAMPAMENTO</t>
  </si>
  <si>
    <t>CAÑASGORDAS</t>
  </si>
  <si>
    <t>CARACOLI</t>
  </si>
  <si>
    <t>CARAMANTA</t>
  </si>
  <si>
    <t>CAREPA</t>
  </si>
  <si>
    <t>CAROLINA</t>
  </si>
  <si>
    <t>CAUCASIA</t>
  </si>
  <si>
    <t>CHIGORODO</t>
  </si>
  <si>
    <t>CISNEROS</t>
  </si>
  <si>
    <t>CIUDAD BOLIVAR</t>
  </si>
  <si>
    <t>COCORNA</t>
  </si>
  <si>
    <t>COPACABANA</t>
  </si>
  <si>
    <t>DABEIBA</t>
  </si>
  <si>
    <t>DON MATIAS</t>
  </si>
  <si>
    <t>EBEJICO</t>
  </si>
  <si>
    <t>EL BAGRE</t>
  </si>
  <si>
    <t>EL CARMEN DE VIBORAL</t>
  </si>
  <si>
    <t>EL SANTUARIO</t>
  </si>
  <si>
    <t>ENTRERRIOS</t>
  </si>
  <si>
    <t>ENVIGADO</t>
  </si>
  <si>
    <t>FREDONIA</t>
  </si>
  <si>
    <t>FRONTINO</t>
  </si>
  <si>
    <t>GIRALDO</t>
  </si>
  <si>
    <t>GIRARDOTA</t>
  </si>
  <si>
    <t>GOMEZ PLATA</t>
  </si>
  <si>
    <t>GUARNE</t>
  </si>
  <si>
    <t>GUATAPE</t>
  </si>
  <si>
    <t>HELICONIA</t>
  </si>
  <si>
    <t>HISPANIA</t>
  </si>
  <si>
    <t>ITAGUI</t>
  </si>
  <si>
    <t>ITUANGO</t>
  </si>
  <si>
    <t>JARDIN</t>
  </si>
  <si>
    <t>LA CEJA</t>
  </si>
  <si>
    <t>LA ESTRELLA</t>
  </si>
  <si>
    <t>LA PINTADA</t>
  </si>
  <si>
    <t>LIBORINA</t>
  </si>
  <si>
    <t>MACEO</t>
  </si>
  <si>
    <t>MARINILLA</t>
  </si>
  <si>
    <t>MONTEBELLO</t>
  </si>
  <si>
    <t>MURINDO</t>
  </si>
  <si>
    <t>FLUVIAL</t>
  </si>
  <si>
    <t>MUTATA</t>
  </si>
  <si>
    <t>NECHI</t>
  </si>
  <si>
    <t>NECOCLI</t>
  </si>
  <si>
    <t>OLAYA</t>
  </si>
  <si>
    <t>PEÑOL</t>
  </si>
  <si>
    <t>PEQUE</t>
  </si>
  <si>
    <t>PUEBLORRICO</t>
  </si>
  <si>
    <t>PUERTO BERRIO</t>
  </si>
  <si>
    <t>PUERTO NARE</t>
  </si>
  <si>
    <t>PUERTO TRIUNFO</t>
  </si>
  <si>
    <t>REMEDIOS</t>
  </si>
  <si>
    <t>RETIRO</t>
  </si>
  <si>
    <t>SABANETA</t>
  </si>
  <si>
    <t>SALGAR</t>
  </si>
  <si>
    <t>SAN ANDRES DE CUERQUIA</t>
  </si>
  <si>
    <t>SAN JERONIMO</t>
  </si>
  <si>
    <t>SAN JOSE DE LA MONTAÑA</t>
  </si>
  <si>
    <t>SAN JUAN DE URABA</t>
  </si>
  <si>
    <t>SAN PEDRO DE URABA</t>
  </si>
  <si>
    <t>SAN RAFAEL</t>
  </si>
  <si>
    <t>SAN ROQUE</t>
  </si>
  <si>
    <t>SAN VICENTE</t>
  </si>
  <si>
    <t>SANTA FE DE ANTIOQUIA</t>
  </si>
  <si>
    <t>SANTA ROSA DE OSOS</t>
  </si>
  <si>
    <t>SANTO DOMINGO</t>
  </si>
  <si>
    <t>SEGOVIA</t>
  </si>
  <si>
    <t>SONSON</t>
  </si>
  <si>
    <t>SOPETRAN</t>
  </si>
  <si>
    <t>TAMESIS</t>
  </si>
  <si>
    <t>TARAZA</t>
  </si>
  <si>
    <t>TARSO</t>
  </si>
  <si>
    <t>TITIRIBI</t>
  </si>
  <si>
    <t>TURBO</t>
  </si>
  <si>
    <t>URAMITA</t>
  </si>
  <si>
    <t>URRAO</t>
  </si>
  <si>
    <t>VALDIVIA</t>
  </si>
  <si>
    <t>VEGACHI</t>
  </si>
  <si>
    <t>VIGIA DEL FUERTE</t>
  </si>
  <si>
    <t>YALI</t>
  </si>
  <si>
    <t>YARUMAL</t>
  </si>
  <si>
    <t>YOLOMBO</t>
  </si>
  <si>
    <t>YONDO</t>
  </si>
  <si>
    <t>ZARAGOZA</t>
  </si>
  <si>
    <t>ARAUCA</t>
  </si>
  <si>
    <t>ARAUQUITA</t>
  </si>
  <si>
    <t>CRAVO NORTE</t>
  </si>
  <si>
    <t>FORTUL</t>
  </si>
  <si>
    <t>PUERTO RONDON</t>
  </si>
  <si>
    <t>SARAVENA</t>
  </si>
  <si>
    <t>TAME</t>
  </si>
  <si>
    <t>CANDELARIA</t>
  </si>
  <si>
    <t>ATLANTICO</t>
  </si>
  <si>
    <t>PUERTO COLOMBIA</t>
  </si>
  <si>
    <t>BARANOA</t>
  </si>
  <si>
    <t>CAMPO DE LA CRUZ</t>
  </si>
  <si>
    <t>GALAPA</t>
  </si>
  <si>
    <t>JUAN DE ACOSTA</t>
  </si>
  <si>
    <t>LURUACO</t>
  </si>
  <si>
    <t>MALAMBO</t>
  </si>
  <si>
    <t>MANATI</t>
  </si>
  <si>
    <t>PALMAR DE VARELA</t>
  </si>
  <si>
    <t>PIOJO</t>
  </si>
  <si>
    <t>POLONUEVO</t>
  </si>
  <si>
    <t>PONEDERA</t>
  </si>
  <si>
    <t>REPELON</t>
  </si>
  <si>
    <t>SABANAGRANDE</t>
  </si>
  <si>
    <t>SANTA LUCIA</t>
  </si>
  <si>
    <t>SANTO TOMAS</t>
  </si>
  <si>
    <t>SOLEDAD</t>
  </si>
  <si>
    <t>SUAN</t>
  </si>
  <si>
    <t>TUBARA</t>
  </si>
  <si>
    <t>USIACURI</t>
  </si>
  <si>
    <t>CALAMAR</t>
  </si>
  <si>
    <t>BOLIVAR</t>
  </si>
  <si>
    <t>CORDOBA</t>
  </si>
  <si>
    <t>EL PEÑON</t>
  </si>
  <si>
    <t>MORALES</t>
  </si>
  <si>
    <t>SAN PABLO</t>
  </si>
  <si>
    <t>TERRESTRE/FLUVIAL</t>
  </si>
  <si>
    <t>SANTA ROSA</t>
  </si>
  <si>
    <t>VILLANUEVA</t>
  </si>
  <si>
    <t>ACHI</t>
  </si>
  <si>
    <t>ALTOS DEL ROSARIO</t>
  </si>
  <si>
    <t>ARENAL</t>
  </si>
  <si>
    <t>ARJONA</t>
  </si>
  <si>
    <t>ARROYOHONDO</t>
  </si>
  <si>
    <t>BARRANCO DE LOBA</t>
  </si>
  <si>
    <t>CANTAGALLO</t>
  </si>
  <si>
    <t>CICUCO</t>
  </si>
  <si>
    <t>CLEMENCIA</t>
  </si>
  <si>
    <t>EL CARMEN DE BOLIVAR</t>
  </si>
  <si>
    <t>EL GUAMO</t>
  </si>
  <si>
    <t>HATILLO DE LOBA</t>
  </si>
  <si>
    <t>MAGANGUE</t>
  </si>
  <si>
    <t>MAHATES</t>
  </si>
  <si>
    <t>MARGARITA</t>
  </si>
  <si>
    <t>MARIA LA BAJA</t>
  </si>
  <si>
    <t>MOMPOS</t>
  </si>
  <si>
    <t>MONTECRISTO</t>
  </si>
  <si>
    <t>NOROSI</t>
  </si>
  <si>
    <t>PINILLOS</t>
  </si>
  <si>
    <t>REGIDOR</t>
  </si>
  <si>
    <t>RIO VIEJO</t>
  </si>
  <si>
    <t>SAN CRISTOBAL</t>
  </si>
  <si>
    <t>SAN ESTANISLAO</t>
  </si>
  <si>
    <t>SAN FERNANDO</t>
  </si>
  <si>
    <t>SAN JACINTO</t>
  </si>
  <si>
    <t>SAN JACINTO DEL CAUCA</t>
  </si>
  <si>
    <t>SAN JUAN NEPOMUCENO</t>
  </si>
  <si>
    <t>SAN MARTIN DE LOBA</t>
  </si>
  <si>
    <t>SANTA CATALINA</t>
  </si>
  <si>
    <t>SANTA ROSA DEL SUR</t>
  </si>
  <si>
    <t>SIMITI</t>
  </si>
  <si>
    <t>SOPLAVIENTO</t>
  </si>
  <si>
    <t>TALAIGUA NUEVO</t>
  </si>
  <si>
    <t>TIQUISIO</t>
  </si>
  <si>
    <t>TURBACO</t>
  </si>
  <si>
    <t>TURBANA</t>
  </si>
  <si>
    <t>ZAMBRANO</t>
  </si>
  <si>
    <t>BELEN</t>
  </si>
  <si>
    <t>BOYACA</t>
  </si>
  <si>
    <t>BUENAVISTA</t>
  </si>
  <si>
    <t>CIENAGA</t>
  </si>
  <si>
    <t>MIRAFLORES</t>
  </si>
  <si>
    <t>PAEZ</t>
  </si>
  <si>
    <t>SANTA MARIA</t>
  </si>
  <si>
    <t>ALMEIDA</t>
  </si>
  <si>
    <t>AQUITANIA</t>
  </si>
  <si>
    <t>ARCABUCO</t>
  </si>
  <si>
    <t>BERBEO</t>
  </si>
  <si>
    <t>BETEITIVA</t>
  </si>
  <si>
    <t>BOAVITA</t>
  </si>
  <si>
    <t>BUSBANZA</t>
  </si>
  <si>
    <t>CAMPOHERMOSO</t>
  </si>
  <si>
    <t>CERINZA</t>
  </si>
  <si>
    <t>CHINAVITA</t>
  </si>
  <si>
    <t>CHIQUINQUIRA</t>
  </si>
  <si>
    <t>CHIQUIZA</t>
  </si>
  <si>
    <t>CHISCAS</t>
  </si>
  <si>
    <t>CHITA</t>
  </si>
  <si>
    <t>CHITARAQUE</t>
  </si>
  <si>
    <t>CHIVATA</t>
  </si>
  <si>
    <t>CHIVOR</t>
  </si>
  <si>
    <t>COMBITA</t>
  </si>
  <si>
    <t>COPER</t>
  </si>
  <si>
    <t>CORRALES</t>
  </si>
  <si>
    <t>COVARACHIA</t>
  </si>
  <si>
    <t>CUBARA</t>
  </si>
  <si>
    <t>CUCAITA</t>
  </si>
  <si>
    <t>CUITIVA</t>
  </si>
  <si>
    <t>DUITAMA</t>
  </si>
  <si>
    <t>EL COCUY</t>
  </si>
  <si>
    <t>EL ESPINO</t>
  </si>
  <si>
    <t>FIRAVITOBA</t>
  </si>
  <si>
    <t>FLORESTA</t>
  </si>
  <si>
    <t>GACHANTIVA</t>
  </si>
  <si>
    <t>GAMEZA</t>
  </si>
  <si>
    <t>GARAGOA</t>
  </si>
  <si>
    <t>GUACAMAYAS</t>
  </si>
  <si>
    <t>GUATEQUE</t>
  </si>
  <si>
    <t>GUAYATA</t>
  </si>
  <si>
    <t>GUICAN</t>
  </si>
  <si>
    <t>IZA</t>
  </si>
  <si>
    <t>JENESANO</t>
  </si>
  <si>
    <t>LA CAPILLA</t>
  </si>
  <si>
    <t>LA UVITA</t>
  </si>
  <si>
    <t>LABRANZAGRANDE</t>
  </si>
  <si>
    <t>MACANAL</t>
  </si>
  <si>
    <t>MARIPI</t>
  </si>
  <si>
    <t>MONGUA</t>
  </si>
  <si>
    <t>MONGUI</t>
  </si>
  <si>
    <t>MONIQUIRA</t>
  </si>
  <si>
    <t>MOTAVITA</t>
  </si>
  <si>
    <t>MUZO</t>
  </si>
  <si>
    <t>NOBSA</t>
  </si>
  <si>
    <t>NUEVO COLON</t>
  </si>
  <si>
    <t>OICATA</t>
  </si>
  <si>
    <t>OTANCHE</t>
  </si>
  <si>
    <t>PACHAVITA</t>
  </si>
  <si>
    <t>PAIPA</t>
  </si>
  <si>
    <t>PAJARITO</t>
  </si>
  <si>
    <t>PANQUEBA</t>
  </si>
  <si>
    <t>PAUNA</t>
  </si>
  <si>
    <t>PAYA</t>
  </si>
  <si>
    <t>PAZ DE RIO</t>
  </si>
  <si>
    <t>PESCA</t>
  </si>
  <si>
    <t>PISBA</t>
  </si>
  <si>
    <t>PUERTO BOYACA</t>
  </si>
  <si>
    <t>QUIPAMA</t>
  </si>
  <si>
    <t>RAMIRIQUI</t>
  </si>
  <si>
    <t>RAQUIRA</t>
  </si>
  <si>
    <t>RONDON</t>
  </si>
  <si>
    <t>SABOYA</t>
  </si>
  <si>
    <t>SACHICA</t>
  </si>
  <si>
    <t>SAMACA</t>
  </si>
  <si>
    <t>SAN EDUARDO</t>
  </si>
  <si>
    <t>SAN JOSE DE PARE</t>
  </si>
  <si>
    <t>SAN LUIS DE GACENO</t>
  </si>
  <si>
    <t>SAN MATEO</t>
  </si>
  <si>
    <t>SAN MIGUEL DE SEMA</t>
  </si>
  <si>
    <t>SAN PABLO DE BORBUR</t>
  </si>
  <si>
    <t>SANTA ROSA DE VITERBO</t>
  </si>
  <si>
    <t>SANTA SOFIA</t>
  </si>
  <si>
    <t>SANTANA</t>
  </si>
  <si>
    <t>SATIVANORTE</t>
  </si>
  <si>
    <t>SATIVASUR</t>
  </si>
  <si>
    <t>SIACHOQUE</t>
  </si>
  <si>
    <t>SOATA</t>
  </si>
  <si>
    <t>SOCHA</t>
  </si>
  <si>
    <t>SOCOTA</t>
  </si>
  <si>
    <t>SOGAMOSO</t>
  </si>
  <si>
    <t>SOMONDOCO</t>
  </si>
  <si>
    <t>SORA</t>
  </si>
  <si>
    <t>SORACA</t>
  </si>
  <si>
    <t>SOTAQUIRA</t>
  </si>
  <si>
    <t>SUSACON</t>
  </si>
  <si>
    <t>SUTAMARCHAN</t>
  </si>
  <si>
    <t>SUTATENZA</t>
  </si>
  <si>
    <t>TASCO</t>
  </si>
  <si>
    <t>TENZA</t>
  </si>
  <si>
    <t>TIBANA</t>
  </si>
  <si>
    <t>TIBASOSA</t>
  </si>
  <si>
    <t>TINJACA</t>
  </si>
  <si>
    <t>TIPACOQUE</t>
  </si>
  <si>
    <t>TOCA</t>
  </si>
  <si>
    <t>TOGÜI</t>
  </si>
  <si>
    <t>TOPAGA</t>
  </si>
  <si>
    <t>TOTA</t>
  </si>
  <si>
    <t>TUNUNGUA</t>
  </si>
  <si>
    <t>TURMEQUE</t>
  </si>
  <si>
    <t>TUTA</t>
  </si>
  <si>
    <t>TUTAZA</t>
  </si>
  <si>
    <t>UMBITA</t>
  </si>
  <si>
    <t>VENTAQUEMADA</t>
  </si>
  <si>
    <t>VILLA DE LEYVA</t>
  </si>
  <si>
    <t>VIRACACHA</t>
  </si>
  <si>
    <t>ZETAQUIRA</t>
  </si>
  <si>
    <t>PALESTINA</t>
  </si>
  <si>
    <t>RIOSUCIO</t>
  </si>
  <si>
    <t>SALAMINA</t>
  </si>
  <si>
    <t>AGUADAS</t>
  </si>
  <si>
    <t>ANSERMA</t>
  </si>
  <si>
    <t>ARANZAZU</t>
  </si>
  <si>
    <t>BELALCAZAR</t>
  </si>
  <si>
    <t>CHINCHINA</t>
  </si>
  <si>
    <t>FILADELFIA</t>
  </si>
  <si>
    <t>LA DORADA</t>
  </si>
  <si>
    <t>LA MERCED</t>
  </si>
  <si>
    <t>MANZANARES</t>
  </si>
  <si>
    <t>MARMATO</t>
  </si>
  <si>
    <t>MARQUETALIA</t>
  </si>
  <si>
    <t>MARULANDA</t>
  </si>
  <si>
    <t>NEIRA</t>
  </si>
  <si>
    <t>NORCASIA</t>
  </si>
  <si>
    <t>PACORA</t>
  </si>
  <si>
    <t>PENSILVANIA</t>
  </si>
  <si>
    <t>RISARALDA</t>
  </si>
  <si>
    <t>SAMANA</t>
  </si>
  <si>
    <t>SAN JOSE</t>
  </si>
  <si>
    <t>SUPIA</t>
  </si>
  <si>
    <t>VICTORIA</t>
  </si>
  <si>
    <t>VILLAMARIA</t>
  </si>
  <si>
    <t>VITERBO</t>
  </si>
  <si>
    <t>ALBANIA</t>
  </si>
  <si>
    <t>CAQUETA</t>
  </si>
  <si>
    <t>PUERTO RICO</t>
  </si>
  <si>
    <t>BELEN DE LOS ANDAQUIES</t>
  </si>
  <si>
    <t>CARTAGENA DEL CHAIRA</t>
  </si>
  <si>
    <t>CURILLO</t>
  </si>
  <si>
    <t>EL DONCELLO</t>
  </si>
  <si>
    <t>EL PAUJIL</t>
  </si>
  <si>
    <t>LA MONTAÑITA</t>
  </si>
  <si>
    <t>MILAN</t>
  </si>
  <si>
    <t>MORELIA</t>
  </si>
  <si>
    <t>SAN JOSE DEL FRAGUA</t>
  </si>
  <si>
    <t>SAN VICENTE DEL CAGUAN</t>
  </si>
  <si>
    <t>TERRESTRE / AEREO</t>
  </si>
  <si>
    <t>SOLANO</t>
  </si>
  <si>
    <t>SOLITA</t>
  </si>
  <si>
    <t>CASANARE</t>
  </si>
  <si>
    <t>AGUAZUL</t>
  </si>
  <si>
    <t>CHAMEZA</t>
  </si>
  <si>
    <t>HATO COROZAL</t>
  </si>
  <si>
    <t>LA SALINA</t>
  </si>
  <si>
    <t>MANI</t>
  </si>
  <si>
    <t>MONTERREY</t>
  </si>
  <si>
    <t>NUNCHIA</t>
  </si>
  <si>
    <t>OROCUE</t>
  </si>
  <si>
    <t>PAZ DE ARIPORO</t>
  </si>
  <si>
    <t>PORE</t>
  </si>
  <si>
    <t>RECETOR</t>
  </si>
  <si>
    <t>SACAMA</t>
  </si>
  <si>
    <t>SAN LUIS DE PALENQUE</t>
  </si>
  <si>
    <t>TAMARA</t>
  </si>
  <si>
    <t>TAURAMENA</t>
  </si>
  <si>
    <t>TRINIDAD</t>
  </si>
  <si>
    <t>CAUCA</t>
  </si>
  <si>
    <t>POPAYÁN</t>
  </si>
  <si>
    <t>BALBOA</t>
  </si>
  <si>
    <t>EL TAMBO</t>
  </si>
  <si>
    <t>LA VEGA</t>
  </si>
  <si>
    <t>SUAREZ</t>
  </si>
  <si>
    <t>SUCRE</t>
  </si>
  <si>
    <t>ALMAGUER</t>
  </si>
  <si>
    <t>BUENOS AIRES</t>
  </si>
  <si>
    <t>CAJIBIO</t>
  </si>
  <si>
    <t>CALDONO</t>
  </si>
  <si>
    <t>CALOTO</t>
  </si>
  <si>
    <t>CORINTO</t>
  </si>
  <si>
    <t>GUACHENE</t>
  </si>
  <si>
    <t>GUAPI</t>
  </si>
  <si>
    <t>INZA</t>
  </si>
  <si>
    <t>JAMBALO</t>
  </si>
  <si>
    <t>LA SIERRA</t>
  </si>
  <si>
    <t>LOPEZ</t>
  </si>
  <si>
    <t>MERCADERES</t>
  </si>
  <si>
    <t>MIRANDA</t>
  </si>
  <si>
    <t>PADILLA</t>
  </si>
  <si>
    <t>PATIA</t>
  </si>
  <si>
    <t>PIAMONTE</t>
  </si>
  <si>
    <t>PIENDAMO</t>
  </si>
  <si>
    <t>PUERTO TEJADA</t>
  </si>
  <si>
    <t>PURACE</t>
  </si>
  <si>
    <t>ROSAS</t>
  </si>
  <si>
    <t>SAN SEBASTIAN</t>
  </si>
  <si>
    <t>SANTANDER DE QUILICHAO</t>
  </si>
  <si>
    <t>SILVIA</t>
  </si>
  <si>
    <t>SOTARA</t>
  </si>
  <si>
    <t>TIMBIO</t>
  </si>
  <si>
    <t>TIMBIQUI</t>
  </si>
  <si>
    <t>TORIBIO</t>
  </si>
  <si>
    <t>TOTORO</t>
  </si>
  <si>
    <t>VILLA RICA</t>
  </si>
  <si>
    <t>LA PAZ</t>
  </si>
  <si>
    <t>CESAR</t>
  </si>
  <si>
    <t>MANAURE</t>
  </si>
  <si>
    <t>SAN MARTIN</t>
  </si>
  <si>
    <t>AGUACHICA</t>
  </si>
  <si>
    <t>AGUSTIN CODAZZI</t>
  </si>
  <si>
    <t>ASTREA</t>
  </si>
  <si>
    <t>BECERRIL</t>
  </si>
  <si>
    <t>BOSCONIA</t>
  </si>
  <si>
    <t>CHIMICHAGUA</t>
  </si>
  <si>
    <t>CHIRIGUANA</t>
  </si>
  <si>
    <t>CURUMANI</t>
  </si>
  <si>
    <t>EL COPEY</t>
  </si>
  <si>
    <t>EL PASO</t>
  </si>
  <si>
    <t>GAMARRA</t>
  </si>
  <si>
    <t>GONZALEZ</t>
  </si>
  <si>
    <t>LA GLORIA</t>
  </si>
  <si>
    <t>LA JAGUA DE IBIRICO</t>
  </si>
  <si>
    <t>PAILITAS</t>
  </si>
  <si>
    <t>PELAYA</t>
  </si>
  <si>
    <t>PUEBLO BELLO</t>
  </si>
  <si>
    <t>RIO DE ORO</t>
  </si>
  <si>
    <t>SAN ALBERTO</t>
  </si>
  <si>
    <t>SAN DIEGO</t>
  </si>
  <si>
    <t>TAMALAMEQUE</t>
  </si>
  <si>
    <t>CHOCO</t>
  </si>
  <si>
    <t>ACANDI</t>
  </si>
  <si>
    <t>ALTO BAUDO</t>
  </si>
  <si>
    <t>ATRATO</t>
  </si>
  <si>
    <t>BAGADO</t>
  </si>
  <si>
    <t>BAHIA SOLANO</t>
  </si>
  <si>
    <t>BAJO BAUDO</t>
  </si>
  <si>
    <t>BELEN DE BAJIRA</t>
  </si>
  <si>
    <t>BOJAYA</t>
  </si>
  <si>
    <t>CARMEN DEL DARIEN</t>
  </si>
  <si>
    <t>CERTEGUI</t>
  </si>
  <si>
    <t>CONDOTO</t>
  </si>
  <si>
    <t>EL CANTON DEL SAN PABLO</t>
  </si>
  <si>
    <t>EL CARMEN DE ATRATO</t>
  </si>
  <si>
    <t>EL LITORAL DEL SAN JUAN</t>
  </si>
  <si>
    <t>TERRESTRE / FLUVIAL</t>
  </si>
  <si>
    <t>ISTMINA</t>
  </si>
  <si>
    <t>JURADO</t>
  </si>
  <si>
    <t>LLORO</t>
  </si>
  <si>
    <t>MEDIO ATRATO</t>
  </si>
  <si>
    <t>MEDIO BAUDO</t>
  </si>
  <si>
    <t>MEDIO SAN JUAN</t>
  </si>
  <si>
    <t>NOVITA</t>
  </si>
  <si>
    <t>NUQUI</t>
  </si>
  <si>
    <t>QUIBDO</t>
  </si>
  <si>
    <t>RIO IRO</t>
  </si>
  <si>
    <t>RIO QUITO</t>
  </si>
  <si>
    <t>SAN JOSE DEL PALMAR</t>
  </si>
  <si>
    <t>SIPI</t>
  </si>
  <si>
    <t>TADO</t>
  </si>
  <si>
    <t>UNGUIA</t>
  </si>
  <si>
    <t>UNION PANAMERICANA</t>
  </si>
  <si>
    <t>CHIMA</t>
  </si>
  <si>
    <t>AYAPEL</t>
  </si>
  <si>
    <t>CANALETE</t>
  </si>
  <si>
    <t>CERETE</t>
  </si>
  <si>
    <t>CHINU</t>
  </si>
  <si>
    <t>CIENAGA DE ORO</t>
  </si>
  <si>
    <t>COTORRA</t>
  </si>
  <si>
    <t>LA APARTADA</t>
  </si>
  <si>
    <t>LORICA</t>
  </si>
  <si>
    <t>LOS CORDOBAS</t>
  </si>
  <si>
    <t>MOMIL</t>
  </si>
  <si>
    <t>MONTELIBANO</t>
  </si>
  <si>
    <t>MOÑITOS</t>
  </si>
  <si>
    <t>PLANETA RICA</t>
  </si>
  <si>
    <t>PUEBLO NUEVO</t>
  </si>
  <si>
    <t>PUERTO ESCONDIDO</t>
  </si>
  <si>
    <t>PUERTO LIBERTADOR</t>
  </si>
  <si>
    <t>PURISIMA</t>
  </si>
  <si>
    <t>SAHAGUN</t>
  </si>
  <si>
    <t>SAN ANDRES SOTAVENTO</t>
  </si>
  <si>
    <t>SAN ANTERO</t>
  </si>
  <si>
    <t>SAN BERNARDO DEL VIENTO</t>
  </si>
  <si>
    <t>SAN PELAYO</t>
  </si>
  <si>
    <t>TIERRALTA</t>
  </si>
  <si>
    <t>VALENCIA</t>
  </si>
  <si>
    <t>ALBAN</t>
  </si>
  <si>
    <t>CUNDINAMARCA</t>
  </si>
  <si>
    <t>CABRERA</t>
  </si>
  <si>
    <t>MOSQUERA</t>
  </si>
  <si>
    <t>RICAURTE</t>
  </si>
  <si>
    <t>SAN BERNARDO</t>
  </si>
  <si>
    <t>SAN CAYETANO</t>
  </si>
  <si>
    <t>AGUA DE DIOS</t>
  </si>
  <si>
    <t>ANAPOIMA</t>
  </si>
  <si>
    <t>ANOLAIMA</t>
  </si>
  <si>
    <t>APULO</t>
  </si>
  <si>
    <t>ARBELAEZ</t>
  </si>
  <si>
    <t>BELTRAN</t>
  </si>
  <si>
    <t>BITUIMA</t>
  </si>
  <si>
    <t>BOJACA</t>
  </si>
  <si>
    <t>CACHIPAY</t>
  </si>
  <si>
    <t>CAJICA</t>
  </si>
  <si>
    <t>CAPARRAPI</t>
  </si>
  <si>
    <t>CAQUEZA</t>
  </si>
  <si>
    <t>CARMEN DE CARUPA</t>
  </si>
  <si>
    <t>CHAGUANI</t>
  </si>
  <si>
    <t>CHIA</t>
  </si>
  <si>
    <t>CHIPAQUE</t>
  </si>
  <si>
    <t>CHOACHI</t>
  </si>
  <si>
    <t>CHOCONTA</t>
  </si>
  <si>
    <t>COGUA</t>
  </si>
  <si>
    <t>COTA</t>
  </si>
  <si>
    <t>CUCUNUBA</t>
  </si>
  <si>
    <t>EL COLEGIO</t>
  </si>
  <si>
    <t>EL ROSAL</t>
  </si>
  <si>
    <t>FACATATIVA</t>
  </si>
  <si>
    <t>FOMEQUE</t>
  </si>
  <si>
    <t>FOSCA</t>
  </si>
  <si>
    <t>FUNZA</t>
  </si>
  <si>
    <t>FUQUENE</t>
  </si>
  <si>
    <t>FUSAGASUGA</t>
  </si>
  <si>
    <t>GACHALA</t>
  </si>
  <si>
    <t>GACHANCIPA</t>
  </si>
  <si>
    <t>GACHETA</t>
  </si>
  <si>
    <t>GAMA</t>
  </si>
  <si>
    <t>GIRARDOT</t>
  </si>
  <si>
    <t>GUACHETA</t>
  </si>
  <si>
    <t>GUADUAS</t>
  </si>
  <si>
    <t>GUASCA</t>
  </si>
  <si>
    <t>GUATAQUI</t>
  </si>
  <si>
    <t>GUATAVITA</t>
  </si>
  <si>
    <t>GUAYABAL DE SIQUIMA</t>
  </si>
  <si>
    <t>GUAYABETAL</t>
  </si>
  <si>
    <t>GUTIERREZ</t>
  </si>
  <si>
    <t>JERUSALEN</t>
  </si>
  <si>
    <t>JUNIN</t>
  </si>
  <si>
    <t>LA CALERA</t>
  </si>
  <si>
    <t>LA MESA</t>
  </si>
  <si>
    <t>LA PALMA</t>
  </si>
  <si>
    <t>LA PEÑA</t>
  </si>
  <si>
    <t>LENGUAZAQUE</t>
  </si>
  <si>
    <t>MACHETA</t>
  </si>
  <si>
    <t>MADRID</t>
  </si>
  <si>
    <t>MANTA</t>
  </si>
  <si>
    <t>MEDINA</t>
  </si>
  <si>
    <t>NEMOCON</t>
  </si>
  <si>
    <t>NILO</t>
  </si>
  <si>
    <t>NIMAIMA</t>
  </si>
  <si>
    <t>NOCAIMA</t>
  </si>
  <si>
    <t>PACHO</t>
  </si>
  <si>
    <t>PAIME</t>
  </si>
  <si>
    <t>PANDI</t>
  </si>
  <si>
    <t>PARATEBUENO</t>
  </si>
  <si>
    <t>PASCA</t>
  </si>
  <si>
    <t>PUERTO SALGAR</t>
  </si>
  <si>
    <t>PULI</t>
  </si>
  <si>
    <t>QUEBRADANEGRA</t>
  </si>
  <si>
    <t>QUETAME</t>
  </si>
  <si>
    <t>QUIPILE</t>
  </si>
  <si>
    <t>SAN ANTONIO DEL TEQUENDAMA</t>
  </si>
  <si>
    <t>SAN JUAN DE RIO SECO</t>
  </si>
  <si>
    <t>SASAIMA</t>
  </si>
  <si>
    <t>SESQUILE</t>
  </si>
  <si>
    <t>SIBATE</t>
  </si>
  <si>
    <t>SILVANIA</t>
  </si>
  <si>
    <t>SIMIJACA</t>
  </si>
  <si>
    <t>SOACHA</t>
  </si>
  <si>
    <t>SOPO</t>
  </si>
  <si>
    <t>SUBACHOQUE</t>
  </si>
  <si>
    <t>SUESCA</t>
  </si>
  <si>
    <t>SUPATA</t>
  </si>
  <si>
    <t>SUSA</t>
  </si>
  <si>
    <t>SUTATAUSA</t>
  </si>
  <si>
    <t>TABIO</t>
  </si>
  <si>
    <t>TAUSA</t>
  </si>
  <si>
    <t>TENA</t>
  </si>
  <si>
    <t>TENJO</t>
  </si>
  <si>
    <t>TIBACUY</t>
  </si>
  <si>
    <t>TIBIRITA</t>
  </si>
  <si>
    <t>TOCAIMA</t>
  </si>
  <si>
    <t>TOCANCIPA</t>
  </si>
  <si>
    <t>TOPAIPI</t>
  </si>
  <si>
    <t>UBALA</t>
  </si>
  <si>
    <t>UBAQUE</t>
  </si>
  <si>
    <t>UNE</t>
  </si>
  <si>
    <t>UTICA</t>
  </si>
  <si>
    <t>VERGARA</t>
  </si>
  <si>
    <t>VIANI</t>
  </si>
  <si>
    <t>VILLA DE SAN DIEGO DE UBATE</t>
  </si>
  <si>
    <t>VILLAGOMEZ</t>
  </si>
  <si>
    <t>VILLAPINZON</t>
  </si>
  <si>
    <t>VILLETA</t>
  </si>
  <si>
    <t>VIOTA</t>
  </si>
  <si>
    <t>YACOPI</t>
  </si>
  <si>
    <t>ZIPACON</t>
  </si>
  <si>
    <t>ZIPAQUIRA</t>
  </si>
  <si>
    <t>GUAINIA</t>
  </si>
  <si>
    <t>BARRANCO MINAS</t>
  </si>
  <si>
    <t>CACAHUAL</t>
  </si>
  <si>
    <t>INIRIDA</t>
  </si>
  <si>
    <t>LA GUADALUPE</t>
  </si>
  <si>
    <t>MAPIRIPANA</t>
  </si>
  <si>
    <t>MORICHAL</t>
  </si>
  <si>
    <t>PANA PANA</t>
  </si>
  <si>
    <t>SAN FELIPE</t>
  </si>
  <si>
    <t>GUAVIARE</t>
  </si>
  <si>
    <t>EL RETORNO</t>
  </si>
  <si>
    <t>SAN JOSE DEL GUAVIARE</t>
  </si>
  <si>
    <t>HUILA</t>
  </si>
  <si>
    <t>ACEVEDO</t>
  </si>
  <si>
    <t>AGRADO</t>
  </si>
  <si>
    <t>AIPE</t>
  </si>
  <si>
    <t>ALGECIRAS</t>
  </si>
  <si>
    <t>ALTAMIRA</t>
  </si>
  <si>
    <t>BARAYA</t>
  </si>
  <si>
    <t>CAMPOALEGRE</t>
  </si>
  <si>
    <t>COLOMBIA</t>
  </si>
  <si>
    <t>ELIAS</t>
  </si>
  <si>
    <t>GARZON</t>
  </si>
  <si>
    <t>GIGANTE</t>
  </si>
  <si>
    <t>HOBO</t>
  </si>
  <si>
    <t>IQUIRA</t>
  </si>
  <si>
    <t>ISNOS</t>
  </si>
  <si>
    <t>LA ARGENTINA</t>
  </si>
  <si>
    <t>LA PLATA</t>
  </si>
  <si>
    <t>NATAGA</t>
  </si>
  <si>
    <t>OPORAPA</t>
  </si>
  <si>
    <t>PAICOL</t>
  </si>
  <si>
    <t>PALERMO</t>
  </si>
  <si>
    <t>PITAL</t>
  </si>
  <si>
    <t>PITALITO</t>
  </si>
  <si>
    <t>RIVERA</t>
  </si>
  <si>
    <t>SALADOBLANCO</t>
  </si>
  <si>
    <t>SAN AGUSTIN</t>
  </si>
  <si>
    <t>SUAZA</t>
  </si>
  <si>
    <t>TARQUI</t>
  </si>
  <si>
    <t>TELLO</t>
  </si>
  <si>
    <t>TERUEL</t>
  </si>
  <si>
    <t>TESALIA</t>
  </si>
  <si>
    <t>TIMANA</t>
  </si>
  <si>
    <t>VILLAVIEJA</t>
  </si>
  <si>
    <t>YAGUARA</t>
  </si>
  <si>
    <t>LA GUAJIRA</t>
  </si>
  <si>
    <t>BARRANCAS</t>
  </si>
  <si>
    <t>DIBULLA</t>
  </si>
  <si>
    <t>DISTRACCION</t>
  </si>
  <si>
    <t>EL MOLINO</t>
  </si>
  <si>
    <t>FONSECA</t>
  </si>
  <si>
    <t>HATONUEVO</t>
  </si>
  <si>
    <t>LA JAGUA DEL PILAR</t>
  </si>
  <si>
    <t>MAICAO</t>
  </si>
  <si>
    <t>RIOHACHA</t>
  </si>
  <si>
    <t>SAN JUAN DEL CESAR</t>
  </si>
  <si>
    <t>URIBIA</t>
  </si>
  <si>
    <t>URUMITA</t>
  </si>
  <si>
    <t>MAGDALENA</t>
  </si>
  <si>
    <t>GUAMAL</t>
  </si>
  <si>
    <t>ALGARROBO</t>
  </si>
  <si>
    <t>ARACATACA</t>
  </si>
  <si>
    <t>ARIGUANI</t>
  </si>
  <si>
    <t>CERRO SAN ANTONIO</t>
  </si>
  <si>
    <t>CHIBOLO</t>
  </si>
  <si>
    <t>EL BANCO</t>
  </si>
  <si>
    <t>EL PIÑON</t>
  </si>
  <si>
    <t>EL RETEN</t>
  </si>
  <si>
    <t>FUNDACION</t>
  </si>
  <si>
    <t>NUEVA GRANADA</t>
  </si>
  <si>
    <t>PEDRAZA</t>
  </si>
  <si>
    <t>PIJIÑO DEL CARMEN</t>
  </si>
  <si>
    <t>PIVIJAY</t>
  </si>
  <si>
    <t>PLATO</t>
  </si>
  <si>
    <t>PUEBLOVIEJO</t>
  </si>
  <si>
    <t>REMOLINO</t>
  </si>
  <si>
    <t>SABANAS DE SAN ANGEL</t>
  </si>
  <si>
    <t>SAN SEBASTIAN DE BUENAVISTA</t>
  </si>
  <si>
    <t>SAN ZENON</t>
  </si>
  <si>
    <t>SANTA ANA</t>
  </si>
  <si>
    <t>SANTA BARBARA DE PINTO</t>
  </si>
  <si>
    <t>SITIONUEVO</t>
  </si>
  <si>
    <t>TENERIFE</t>
  </si>
  <si>
    <t>ZAPAYAN</t>
  </si>
  <si>
    <t>ZONA BANANERA</t>
  </si>
  <si>
    <t>META</t>
  </si>
  <si>
    <t>RESTREPO</t>
  </si>
  <si>
    <t>ACACIAS</t>
  </si>
  <si>
    <t>BARRANCA DE UPIA</t>
  </si>
  <si>
    <t>CABUYARO</t>
  </si>
  <si>
    <t>CASTILLA LA NUEVA</t>
  </si>
  <si>
    <t>CUBARRAL</t>
  </si>
  <si>
    <t>CUMARAL</t>
  </si>
  <si>
    <t>EL CALVARIO</t>
  </si>
  <si>
    <t>EL CASTILLO</t>
  </si>
  <si>
    <t>EL DORADO</t>
  </si>
  <si>
    <t>FUENTE DE ORO</t>
  </si>
  <si>
    <t>LA MACARENA</t>
  </si>
  <si>
    <t>LEJANIAS</t>
  </si>
  <si>
    <t>MAPIRIPAN</t>
  </si>
  <si>
    <t>MESETAS</t>
  </si>
  <si>
    <t>PUERTO CONCORDIA</t>
  </si>
  <si>
    <t>PUERTO GAITAN</t>
  </si>
  <si>
    <t>PUERTO LLERAS</t>
  </si>
  <si>
    <t>PUERTO LOPEZ</t>
  </si>
  <si>
    <t>SAN CARLOS DE GUAROA</t>
  </si>
  <si>
    <t>SAN JUAN DE ARAMA</t>
  </si>
  <si>
    <t>SAN JUANITO</t>
  </si>
  <si>
    <t>URIBE</t>
  </si>
  <si>
    <t>VISTAHERMOSA</t>
  </si>
  <si>
    <t>COLON</t>
  </si>
  <si>
    <t>PROVIDENCIA</t>
  </si>
  <si>
    <t>ALDANA</t>
  </si>
  <si>
    <t>ANCUYA</t>
  </si>
  <si>
    <t>ARBOLEDA</t>
  </si>
  <si>
    <t>BARBACOAS</t>
  </si>
  <si>
    <t>BUESACO</t>
  </si>
  <si>
    <t>CHACHAGUI</t>
  </si>
  <si>
    <t>CONSACA</t>
  </si>
  <si>
    <t>CONTADERO</t>
  </si>
  <si>
    <t>CUASPUD</t>
  </si>
  <si>
    <t>CUMBAL</t>
  </si>
  <si>
    <t>CUMBITARA</t>
  </si>
  <si>
    <t>EL CHARCO</t>
  </si>
  <si>
    <t>EL PEÑOL</t>
  </si>
  <si>
    <t>EL ROSARIO</t>
  </si>
  <si>
    <t>EL TABLON DE GOMEZ</t>
  </si>
  <si>
    <t>FRANCISCO PIZARRO</t>
  </si>
  <si>
    <t>FUNES</t>
  </si>
  <si>
    <t>GUACHUCAL</t>
  </si>
  <si>
    <t>GUAITARILLA</t>
  </si>
  <si>
    <t>GUALMATAN</t>
  </si>
  <si>
    <t>ILES</t>
  </si>
  <si>
    <t>IMUES</t>
  </si>
  <si>
    <t>IPIALES</t>
  </si>
  <si>
    <t>LA CRUZ</t>
  </si>
  <si>
    <t>LA FLORIDA</t>
  </si>
  <si>
    <t>LA LLANADA</t>
  </si>
  <si>
    <t>LA TOLA</t>
  </si>
  <si>
    <t>LEIVA</t>
  </si>
  <si>
    <t>LINARES</t>
  </si>
  <si>
    <t>LOS ANDES</t>
  </si>
  <si>
    <t>MAGUI</t>
  </si>
  <si>
    <t>MALLAMA</t>
  </si>
  <si>
    <t>OLAYA HERRERA</t>
  </si>
  <si>
    <t>OSPINA</t>
  </si>
  <si>
    <t>POLICARPA</t>
  </si>
  <si>
    <t>POTOSI</t>
  </si>
  <si>
    <t>PUERRES</t>
  </si>
  <si>
    <t>PUPIALES</t>
  </si>
  <si>
    <t>ROBERTO PAYAN</t>
  </si>
  <si>
    <t>SAMANIEGO</t>
  </si>
  <si>
    <t>SAN ANDRES DE TUMACO</t>
  </si>
  <si>
    <t>SAN LORENZO</t>
  </si>
  <si>
    <t>SAN PEDRO DE CARTAGO</t>
  </si>
  <si>
    <t>SANDONA</t>
  </si>
  <si>
    <t>SANTACRUZ</t>
  </si>
  <si>
    <t>SAPUYES</t>
  </si>
  <si>
    <t>TAMINANGO</t>
  </si>
  <si>
    <t>TANGUA</t>
  </si>
  <si>
    <t>TUQUERRES</t>
  </si>
  <si>
    <t>YACUANQUER</t>
  </si>
  <si>
    <t>NORTE DE SANTANDER</t>
  </si>
  <si>
    <t>SANTIAGO</t>
  </si>
  <si>
    <t>ABREGO</t>
  </si>
  <si>
    <t>ARBOLEDAS</t>
  </si>
  <si>
    <t>BOCHALEMA</t>
  </si>
  <si>
    <t>BUCARASICA</t>
  </si>
  <si>
    <t>CACHIRA</t>
  </si>
  <si>
    <t>CACOTA</t>
  </si>
  <si>
    <t>CHINACOTA</t>
  </si>
  <si>
    <t>CHITAGA</t>
  </si>
  <si>
    <t>CONVENCION</t>
  </si>
  <si>
    <t>CUCUTILLA</t>
  </si>
  <si>
    <t>DURANIA</t>
  </si>
  <si>
    <t>EL CARMEN</t>
  </si>
  <si>
    <t>EL TARRA</t>
  </si>
  <si>
    <t>EL ZULIA</t>
  </si>
  <si>
    <t>GRAMALOTE</t>
  </si>
  <si>
    <t>HACARI</t>
  </si>
  <si>
    <t>HERRAN</t>
  </si>
  <si>
    <t>LA ESPERANZA</t>
  </si>
  <si>
    <t>LA PLAYA</t>
  </si>
  <si>
    <t>LABATECA</t>
  </si>
  <si>
    <t>LOS PATIOS</t>
  </si>
  <si>
    <t>LOURDES</t>
  </si>
  <si>
    <t>MUTISCUA</t>
  </si>
  <si>
    <t>OCAÑA</t>
  </si>
  <si>
    <t>PAMPLONA</t>
  </si>
  <si>
    <t>PAMPLONITA</t>
  </si>
  <si>
    <t>RAGONVALIA</t>
  </si>
  <si>
    <t>SALAZAR</t>
  </si>
  <si>
    <t>SAN CALIXTO</t>
  </si>
  <si>
    <t>SARDINATA</t>
  </si>
  <si>
    <t>SILOS</t>
  </si>
  <si>
    <t>TEORAMA</t>
  </si>
  <si>
    <t>TIBU</t>
  </si>
  <si>
    <t>VILLA CARO</t>
  </si>
  <si>
    <t>VILLA DEL ROSARIO</t>
  </si>
  <si>
    <t>PUTUMAYO</t>
  </si>
  <si>
    <t>SAN MIGUEL</t>
  </si>
  <si>
    <t>LEGUIZAMO</t>
  </si>
  <si>
    <t>MOCOA</t>
  </si>
  <si>
    <t>ORITO</t>
  </si>
  <si>
    <t>PUERTO ASIS</t>
  </si>
  <si>
    <t>PUERTO CAICEDO</t>
  </si>
  <si>
    <t>PUERTO GUZMAN</t>
  </si>
  <si>
    <t>SIBUNDOY</t>
  </si>
  <si>
    <t>VALLE DEL GUAMUEZ</t>
  </si>
  <si>
    <t>VILLAGARZON</t>
  </si>
  <si>
    <t>QUINDIO</t>
  </si>
  <si>
    <t>CALARCA</t>
  </si>
  <si>
    <t>CIRCASIA</t>
  </si>
  <si>
    <t>FILANDIA</t>
  </si>
  <si>
    <t>GENOVA</t>
  </si>
  <si>
    <t>LA TEBAIDA</t>
  </si>
  <si>
    <t>MONTENEGRO</t>
  </si>
  <si>
    <t>PIJAO</t>
  </si>
  <si>
    <t>QUIMBAYA</t>
  </si>
  <si>
    <t>SALENTO</t>
  </si>
  <si>
    <t>APIA</t>
  </si>
  <si>
    <t>BELEN DE UMBRIA</t>
  </si>
  <si>
    <t>DOSQUEBRADAS</t>
  </si>
  <si>
    <t>GUATICA</t>
  </si>
  <si>
    <t>LA CELIA</t>
  </si>
  <si>
    <t>LA VIRGINIA</t>
  </si>
  <si>
    <t>MARSELLA</t>
  </si>
  <si>
    <t>MISTRATO</t>
  </si>
  <si>
    <t>PUEBLO RICO</t>
  </si>
  <si>
    <t>QUINCHIA</t>
  </si>
  <si>
    <t>SANTA ROSA DE CABAL</t>
  </si>
  <si>
    <t>SANTUARIO</t>
  </si>
  <si>
    <t>ARCHIPIELAGO DE SAN ANDRES Y PROVIDENCIA</t>
  </si>
  <si>
    <t>SAN ANDRES</t>
  </si>
  <si>
    <t>SANTANDER</t>
  </si>
  <si>
    <t>AGUADA</t>
  </si>
  <si>
    <t>ARATOCA</t>
  </si>
  <si>
    <t>BARICHARA</t>
  </si>
  <si>
    <t>BARRANCABERMEJA</t>
  </si>
  <si>
    <t>CALIFORNIA</t>
  </si>
  <si>
    <t>CAPITANEJO</t>
  </si>
  <si>
    <t>CARCASI</t>
  </si>
  <si>
    <t>CEPITA</t>
  </si>
  <si>
    <t>CERRITO</t>
  </si>
  <si>
    <t>CHARALA</t>
  </si>
  <si>
    <t>CHARTA</t>
  </si>
  <si>
    <t>CHIPATA</t>
  </si>
  <si>
    <t>CIMITARRA</t>
  </si>
  <si>
    <t>CONFINES</t>
  </si>
  <si>
    <t>CONTRATACION</t>
  </si>
  <si>
    <t>COROMORO</t>
  </si>
  <si>
    <t>CURITI</t>
  </si>
  <si>
    <t>EL CARMEN DE CHUCURI</t>
  </si>
  <si>
    <t>EL GUACAMAYO</t>
  </si>
  <si>
    <t>EL PLAYON</t>
  </si>
  <si>
    <t>ENCINO</t>
  </si>
  <si>
    <t>ENCISO</t>
  </si>
  <si>
    <t>FLORIAN</t>
  </si>
  <si>
    <t>FLORIDABLANCA</t>
  </si>
  <si>
    <t>GALAN</t>
  </si>
  <si>
    <t>GAMBITA</t>
  </si>
  <si>
    <t>GIRON</t>
  </si>
  <si>
    <t>GUACA</t>
  </si>
  <si>
    <t>GUAPOTA</t>
  </si>
  <si>
    <t>GUAVATA</t>
  </si>
  <si>
    <t>GUEPSA</t>
  </si>
  <si>
    <t>HATO</t>
  </si>
  <si>
    <t>JESUS MARIA</t>
  </si>
  <si>
    <t>JORDAN</t>
  </si>
  <si>
    <t>LA BELLEZA</t>
  </si>
  <si>
    <t>LANDAZURI</t>
  </si>
  <si>
    <t>LEBRIJA</t>
  </si>
  <si>
    <t>LOS SANTOS</t>
  </si>
  <si>
    <t>MACARAVITA</t>
  </si>
  <si>
    <t>MALAGA</t>
  </si>
  <si>
    <t>MATANZA</t>
  </si>
  <si>
    <t>MOGOTES</t>
  </si>
  <si>
    <t>MOLAGAVITA</t>
  </si>
  <si>
    <t>OCAMONTE</t>
  </si>
  <si>
    <t>OIBA</t>
  </si>
  <si>
    <t>ONZAGA</t>
  </si>
  <si>
    <t>PALMAR</t>
  </si>
  <si>
    <t>PALMAS DEL SOCORRO</t>
  </si>
  <si>
    <t>PARAMO</t>
  </si>
  <si>
    <t>PIEDECUESTA</t>
  </si>
  <si>
    <t>PINCHOTE</t>
  </si>
  <si>
    <t>PUENTE NACIONAL</t>
  </si>
  <si>
    <t>PUERTO PARRA</t>
  </si>
  <si>
    <t>PUERTO WILCHES</t>
  </si>
  <si>
    <t>SABANA DE TORRES</t>
  </si>
  <si>
    <t>SAN BENITO</t>
  </si>
  <si>
    <t>SAN GIL</t>
  </si>
  <si>
    <t>SAN JOAQUIN</t>
  </si>
  <si>
    <t>SAN JOSE DE MIRANDA</t>
  </si>
  <si>
    <t>SAN VICENTE DE CHUCURI</t>
  </si>
  <si>
    <t>SANTA HELENA DEL OPON</t>
  </si>
  <si>
    <t>SIMACOTA</t>
  </si>
  <si>
    <t>SOCORRO</t>
  </si>
  <si>
    <t>SUAITA</t>
  </si>
  <si>
    <t>SURATA</t>
  </si>
  <si>
    <t>TONA</t>
  </si>
  <si>
    <t>VALLE DE SAN JOSE</t>
  </si>
  <si>
    <t>VELEZ</t>
  </si>
  <si>
    <t>VETAS</t>
  </si>
  <si>
    <t>ZAPATOCA</t>
  </si>
  <si>
    <t>SAN PEDRO</t>
  </si>
  <si>
    <t>CAIMITO</t>
  </si>
  <si>
    <t>CHALAN</t>
  </si>
  <si>
    <t>COLOSO</t>
  </si>
  <si>
    <t>COROZAL</t>
  </si>
  <si>
    <t>COVEÑAS</t>
  </si>
  <si>
    <t>EL ROBLE</t>
  </si>
  <si>
    <t>GALERAS</t>
  </si>
  <si>
    <t>GUARANDA</t>
  </si>
  <si>
    <t>LOS PALMITOS</t>
  </si>
  <si>
    <t>MAJAGUAL</t>
  </si>
  <si>
    <t>MORROA</t>
  </si>
  <si>
    <t>OVEJAS</t>
  </si>
  <si>
    <t>PALMITO</t>
  </si>
  <si>
    <t>SAMPUES</t>
  </si>
  <si>
    <t>SAN BENITO ABAD</t>
  </si>
  <si>
    <t>SAN JUAN DE BETULIA</t>
  </si>
  <si>
    <t>SAN LUIS DE SINCE</t>
  </si>
  <si>
    <t>SAN MARCOS</t>
  </si>
  <si>
    <t>SAN ONOFRE</t>
  </si>
  <si>
    <t>SANTIAGO DE TOLU</t>
  </si>
  <si>
    <t>TOLU VIEJO</t>
  </si>
  <si>
    <t>TOLIMA</t>
  </si>
  <si>
    <t>ALPUJARRA</t>
  </si>
  <si>
    <t>ALVARADO</t>
  </si>
  <si>
    <t>AMBALEMA</t>
  </si>
  <si>
    <t>ANZOATEGUI</t>
  </si>
  <si>
    <t>ARMERO</t>
  </si>
  <si>
    <t>ATACO</t>
  </si>
  <si>
    <t>CAJAMARCA</t>
  </si>
  <si>
    <t>CARMEN DE APICALA</t>
  </si>
  <si>
    <t>CASABIANCA</t>
  </si>
  <si>
    <t>CHAPARRAL</t>
  </si>
  <si>
    <t>COELLO</t>
  </si>
  <si>
    <t>COYAIMA</t>
  </si>
  <si>
    <t>CUNDAY</t>
  </si>
  <si>
    <t>DOLORES</t>
  </si>
  <si>
    <t>ESPINAL</t>
  </si>
  <si>
    <t>FALAN</t>
  </si>
  <si>
    <t>FLANDES</t>
  </si>
  <si>
    <t>FRESNO</t>
  </si>
  <si>
    <t>GUAMO</t>
  </si>
  <si>
    <t>HERVEO</t>
  </si>
  <si>
    <t>HONDA</t>
  </si>
  <si>
    <t>ICONONZO</t>
  </si>
  <si>
    <t>LERIDA</t>
  </si>
  <si>
    <t>LIBANO</t>
  </si>
  <si>
    <t>MARIQUITA</t>
  </si>
  <si>
    <t>MELGAR</t>
  </si>
  <si>
    <t>MURILLO</t>
  </si>
  <si>
    <t>NATAGAIMA</t>
  </si>
  <si>
    <t>ORTEGA</t>
  </si>
  <si>
    <t>PALOCABILDO</t>
  </si>
  <si>
    <t>PIEDRAS</t>
  </si>
  <si>
    <t>PLANADAS</t>
  </si>
  <si>
    <t>PRADO</t>
  </si>
  <si>
    <t>PURIFICACION</t>
  </si>
  <si>
    <t>RIOBLANCO</t>
  </si>
  <si>
    <t>RONCESVALLES</t>
  </si>
  <si>
    <t>ROVIRA</t>
  </si>
  <si>
    <t>SALDAÑA</t>
  </si>
  <si>
    <t>SAN ANTONIO</t>
  </si>
  <si>
    <t>SANTA ISABEL</t>
  </si>
  <si>
    <t>VALLE DE SAN JUAN</t>
  </si>
  <si>
    <t>VENADILLO</t>
  </si>
  <si>
    <t>VILLAHERMOSA</t>
  </si>
  <si>
    <t>VILLARRICA</t>
  </si>
  <si>
    <t>VALLE DEL CAUCA</t>
  </si>
  <si>
    <t>ALCALA</t>
  </si>
  <si>
    <t>ANDALUCIA</t>
  </si>
  <si>
    <t>ANSERMANUEVO</t>
  </si>
  <si>
    <t>BUENAVENTURA</t>
  </si>
  <si>
    <t>BUGALAGRANDE</t>
  </si>
  <si>
    <t>CAICEDONIA</t>
  </si>
  <si>
    <t>CALIMA</t>
  </si>
  <si>
    <t>CARTAGO</t>
  </si>
  <si>
    <t>DAGUA</t>
  </si>
  <si>
    <t>EL AGUILA</t>
  </si>
  <si>
    <t>EL CAIRO</t>
  </si>
  <si>
    <t>EL CERRITO</t>
  </si>
  <si>
    <t>EL DOVIO</t>
  </si>
  <si>
    <t>FLORIDA</t>
  </si>
  <si>
    <t>GINEBRA</t>
  </si>
  <si>
    <t>GUACARI</t>
  </si>
  <si>
    <t>GUADALAJARA DE BUGA</t>
  </si>
  <si>
    <t>JAMUNDI</t>
  </si>
  <si>
    <t>LA CUMBRE</t>
  </si>
  <si>
    <t>OBANDO</t>
  </si>
  <si>
    <t>PALMIRA</t>
  </si>
  <si>
    <t>PRADERA</t>
  </si>
  <si>
    <t>RIOFRIO</t>
  </si>
  <si>
    <t>ROLDANILLO</t>
  </si>
  <si>
    <t>SEVILLA</t>
  </si>
  <si>
    <t>TORO</t>
  </si>
  <si>
    <t>TRUJILLO</t>
  </si>
  <si>
    <t>TULUA</t>
  </si>
  <si>
    <t>ULLOA</t>
  </si>
  <si>
    <t>VERSALLES</t>
  </si>
  <si>
    <t>VIJES</t>
  </si>
  <si>
    <t>YOTOCO</t>
  </si>
  <si>
    <t>YUMBO</t>
  </si>
  <si>
    <t>ZARZAL</t>
  </si>
  <si>
    <t>CARURU</t>
  </si>
  <si>
    <t>VAUPES</t>
  </si>
  <si>
    <t>MITU</t>
  </si>
  <si>
    <t>PACOA</t>
  </si>
  <si>
    <t>PAPUNAUA</t>
  </si>
  <si>
    <t>TARAIRA</t>
  </si>
  <si>
    <t>YAVARATE</t>
  </si>
  <si>
    <t>CUMARIBO</t>
  </si>
  <si>
    <t>VICHADA</t>
  </si>
  <si>
    <t>LA PRIMAVERA</t>
  </si>
  <si>
    <t>PUERTO CARREÑO</t>
  </si>
  <si>
    <t>SANTA ROSALIA</t>
  </si>
  <si>
    <t>TUCHIN</t>
  </si>
  <si>
    <t>SAN JOSE DE URE</t>
  </si>
  <si>
    <t>CIUDAD SEDE</t>
  </si>
  <si>
    <t>CÓDIGO DANE</t>
  </si>
  <si>
    <t>TA/CODIGO ACTIVIDAD</t>
  </si>
  <si>
    <t>CODIGO CB</t>
  </si>
  <si>
    <t>TIPO DE APERTURA</t>
  </si>
  <si>
    <t xml:space="preserve">NOMBRE  DEL CB </t>
  </si>
  <si>
    <t>RED</t>
  </si>
  <si>
    <t>FO</t>
  </si>
  <si>
    <t>FECHA LISTA</t>
  </si>
  <si>
    <t>FECHA ULTIMA ACTUALIZACION</t>
  </si>
  <si>
    <t>ESTADO</t>
  </si>
  <si>
    <t>OBSERVACIONES CLIENTE</t>
  </si>
  <si>
    <t>FORMA DE ATENCIÓN</t>
  </si>
  <si>
    <t>TERMINALES</t>
  </si>
  <si>
    <t>TIPOLOGIA</t>
  </si>
  <si>
    <t xml:space="preserve">NOMBRE DEL TECNICO </t>
  </si>
  <si>
    <t>DIAS DE VISITA</t>
  </si>
  <si>
    <t>VALOR DIAS ACTIVIDAD</t>
  </si>
  <si>
    <t>VALOR TOTAL</t>
  </si>
  <si>
    <t>CB CRECIMIENTO - OTRAS LISTAS</t>
  </si>
  <si>
    <t>WOMPI</t>
  </si>
  <si>
    <t>EJECUTADO</t>
  </si>
  <si>
    <t>VISITA_TÉCNICA</t>
  </si>
  <si>
    <t>MONTERO MUESES GIAN CARLO</t>
  </si>
  <si>
    <t>CB CRECIMIENTO - NUEVO</t>
  </si>
  <si>
    <t>ARROYAVE CANO MANUEL GUILLERMO</t>
  </si>
  <si>
    <t>CACERES HERNANDEZ ANDRES</t>
  </si>
  <si>
    <t>DEVIA REINOSO JUAN CARLOS</t>
  </si>
  <si>
    <t>MARIÑO PABON JORGE ENRIQUE</t>
  </si>
  <si>
    <t>HERNANDEZ NARANJO OSCAR EDUARDO</t>
  </si>
  <si>
    <t>ROZO JIMENEZ EDGAR ARMANDO</t>
  </si>
  <si>
    <t>COGOLLO VERTEL EDER LUIS</t>
  </si>
  <si>
    <t>HERRERA LUQUE SAUL JAVIER</t>
  </si>
  <si>
    <t>EJECUTADO/CANCELADO</t>
  </si>
  <si>
    <t>HERRERA GARZON JEYSON STEVENT</t>
  </si>
  <si>
    <t>MONTES DIAZ JOHN FRED</t>
  </si>
  <si>
    <t>GUTIERREZ  CAMILO ANDRES</t>
  </si>
  <si>
    <t>ANDRADE HERNANDEZ JUAN CARLOS</t>
  </si>
  <si>
    <t>NARANJO AFANADOR RUBEN JESUS</t>
  </si>
  <si>
    <t>GONZALEZ ESTUPIÑAN YEISON WALTER ANTONIO</t>
  </si>
  <si>
    <t>PAZ MARTINEZ RICHARD HUMBERTO</t>
  </si>
  <si>
    <t>VEGA MANRIQUE JONATAN MAURICIO</t>
  </si>
  <si>
    <t>GELVEZ MOGOLLON JOSE ELISEO</t>
  </si>
  <si>
    <t>FRANCO CAÑAVERAL YAMID RAUL</t>
  </si>
  <si>
    <t>GIMBUEL LASSO LUIS GERMAN</t>
  </si>
  <si>
    <t>GUERRERO RAMIREZ OSCAR DARIO</t>
  </si>
  <si>
    <t>PEÑALOZA GUTIERREZ RAFAEL GUSTAVO</t>
  </si>
  <si>
    <t>ORTIZ MARTINEZ STIVEN</t>
  </si>
  <si>
    <t>LOZADA ROJAS CHRISTIAN ANDRES</t>
  </si>
  <si>
    <t>DURAN ACOSTA FRANK YONNY</t>
  </si>
  <si>
    <t>BARRIO MILAGROSA MEDELLIN 3</t>
  </si>
  <si>
    <t>BARRIENTOS HERNANDEZ CRISTIAN HORACIO</t>
  </si>
  <si>
    <t>ORTIZ YARA FRANKLYN ISRAEL</t>
  </si>
  <si>
    <t>MARTINEZ FLOREZ DONIS ALBERTO</t>
  </si>
  <si>
    <t>MAESTRE MENGUAL EDGAR ENRIQUE</t>
  </si>
  <si>
    <t>MORA VEGA JEAMPIER</t>
  </si>
  <si>
    <t>CASTILLO HERRERA ALEX RICARDO</t>
  </si>
  <si>
    <t>AGUIRRE HENAO RAUL EDUARDO</t>
  </si>
  <si>
    <t>BUSTOS MORA DIEGO MANUEL</t>
  </si>
  <si>
    <t>CALDERA SALCEDO CARLOS JULIO</t>
  </si>
  <si>
    <t>BENITEZ CARVAJAL ALVARO JAVIER</t>
  </si>
  <si>
    <t>PACHECO BUITRAGO JAVIER ALONSO</t>
  </si>
  <si>
    <t>TORRES GARCIA JENDRY JOSE</t>
  </si>
  <si>
    <t>VARGAS HERRERA JHON JAIRO</t>
  </si>
  <si>
    <t>DIAZ VARGAS JONATHAN MIGUEL</t>
  </si>
  <si>
    <t>PAREDES CASTILLO DIEGO</t>
  </si>
  <si>
    <t>ARIAS QUILINDO JULIAN</t>
  </si>
  <si>
    <t>BERMUDEZ SANCHEZ JOSE NEYBER</t>
  </si>
  <si>
    <t>ALVARADO MORENO CRISTHIAN</t>
  </si>
  <si>
    <t>BERNAL ELAICA EDGAR ALEXIS</t>
  </si>
  <si>
    <t>MARTINEZ TOVAR OSCAR DAVID</t>
  </si>
  <si>
    <t>BOLAÑOS TABORDA JORGE ENRIQUE</t>
  </si>
  <si>
    <t>BADEL ACUÑA LUIS ALBERTO</t>
  </si>
  <si>
    <t>ALARCON AREVALO JOHAN STIVEN</t>
  </si>
  <si>
    <t>LOAIZA LOPEZ JHON FREDDY</t>
  </si>
  <si>
    <t>GOMEZ VEGA DAVID SNEYDER</t>
  </si>
  <si>
    <t>CASSIANI PEREZ RAUL RAMIRO</t>
  </si>
  <si>
    <t>ROBLEDO DIAZ ANDRES FELIPE</t>
  </si>
  <si>
    <t>MARTINEZ SALGUEDO ANDRES AUGUSTO</t>
  </si>
  <si>
    <t>REMICIO AMADO JOHN HEBER</t>
  </si>
  <si>
    <t>QUINTERO SANCHEZ JUAN SEBASTIAN</t>
  </si>
  <si>
    <t>SANCHEZ SOLORZANO JUAN SEBASTIAN</t>
  </si>
  <si>
    <t>SALDARRIAGA MIRANDA SANTIAGO</t>
  </si>
  <si>
    <t>BRAVO MADROÑERO OSCAR ESTEBAN</t>
  </si>
  <si>
    <t>SOLER HOYOS CRISTIAN LEONARDO</t>
  </si>
  <si>
    <t>HERRERA MONAR GEOVANNY</t>
  </si>
  <si>
    <t>RODRIGUEZ MURCIA YERSON IVAN</t>
  </si>
  <si>
    <t>FECHA ASIGNACION A LINEA COMUNICACIONES</t>
  </si>
  <si>
    <t>FECHA DEL CIERRE DEL TICKET (DD/MM/AAAA)</t>
  </si>
  <si>
    <t>GRUPO_FALLA</t>
  </si>
  <si>
    <t>CATEGORÍA</t>
  </si>
  <si>
    <t>FALLA</t>
  </si>
  <si>
    <t>OBSERVACION</t>
  </si>
  <si>
    <t>INVENTARIO ACTUAL DE ROLLOS</t>
  </si>
  <si>
    <t>DIAS DE ACTIVIDAD</t>
  </si>
  <si>
    <t xml:space="preserve">VALOR DIAS ACTIVIDAD </t>
  </si>
  <si>
    <t xml:space="preserve">  VALOR TOTAL  </t>
  </si>
  <si>
    <t>LECTURA</t>
  </si>
  <si>
    <t>NO LEE NINGUNA FACTURA</t>
  </si>
  <si>
    <t>SUCIEDAD EN LA CAMARA</t>
  </si>
  <si>
    <t>CARDONA MOLINA BROLIN STIVEN</t>
  </si>
  <si>
    <t>CREDENCIALES DE ACCESO (USUARIO/CONTRASEÑA)</t>
  </si>
  <si>
    <t>INGRESO DE CREDENCIALES ERRADAS</t>
  </si>
  <si>
    <t>EL USUARIO NO RECUERDA LA CONTRASEÑA O EL USUARIO</t>
  </si>
  <si>
    <t>SOPORTE_TELEFÓNICO</t>
  </si>
  <si>
    <t>NAVEGACION LENTA</t>
  </si>
  <si>
    <t>USUARIO NO PUEDE NAVEGAR ENTRE PANTALLAS O LA APP NO ABRE SE QUEDA CARGANDO</t>
  </si>
  <si>
    <t>CACHE</t>
  </si>
  <si>
    <t>CONEXIÓN</t>
  </si>
  <si>
    <t>CONEXIÓN DEFICIENTE WIFI</t>
  </si>
  <si>
    <t>WIFI</t>
  </si>
  <si>
    <t>CUERO RUIZ JHONNY</t>
  </si>
  <si>
    <t>CASTRILLON URREA LONDIER LEANDRO</t>
  </si>
  <si>
    <t>SOFTWARE</t>
  </si>
  <si>
    <t>APP ELIMINADA</t>
  </si>
  <si>
    <t>APP ELIMINADA POR EL CB</t>
  </si>
  <si>
    <t>IMPRESIÓN</t>
  </si>
  <si>
    <t>DAÑO FÍSICO DE LA IMPRESORA</t>
  </si>
  <si>
    <t>MALA MANIPULACIÓN DEL DATAFONO</t>
  </si>
  <si>
    <t>MEDELLÍN</t>
  </si>
  <si>
    <t>RAMIREZ TABARES JUAN DIEGO</t>
  </si>
  <si>
    <t>ROLLO MAL PUESTO</t>
  </si>
  <si>
    <t>BOGOTÁ</t>
  </si>
  <si>
    <t>FALLAS EN CANAL DE COMUNICACIÓN DEL CLIENTE (INTERNET)</t>
  </si>
  <si>
    <t>HERNANDEZ GUARIN MIGUEL JULIAN</t>
  </si>
  <si>
    <t>HERNANDEZ CHAVARRIA JUAN CAMILO</t>
  </si>
  <si>
    <t>VERSIÓN DESACTUALIZADA</t>
  </si>
  <si>
    <t>VERSIÓN NO ACTUALIZADA</t>
  </si>
  <si>
    <t>ESCOBAR LENIS JUAN SEBASTIAN</t>
  </si>
  <si>
    <t>LECTOR DE TARJETAS</t>
  </si>
  <si>
    <t>NO LEE TARJETAS</t>
  </si>
  <si>
    <t>DAÑO DEL LECTOR DE TARJETAS</t>
  </si>
  <si>
    <t>NO FUNCIONA EL USUARIO O CONTRASEÑA</t>
  </si>
  <si>
    <t>HAY UNA FALLA EN LA OPCIÓN DE OLVIDO DE CONTRASEÑA O USUARIO</t>
  </si>
  <si>
    <t>CASTAÑEDA PALACIO CARLOS FELIPE</t>
  </si>
  <si>
    <t>ERROR INICIO DE SESIÓN</t>
  </si>
  <si>
    <t>THOMAS  CAMPO SIGIFREDO SEGUNDO</t>
  </si>
  <si>
    <t>APARECEN ERRORES EN PANTALLA: HUBO UNA DESCONEXION DE LA RED</t>
  </si>
  <si>
    <t>ALVAREZ ARENAS VICTOR HUGO</t>
  </si>
  <si>
    <t>MOLINA CASTRO JAVIER ALBERTO</t>
  </si>
  <si>
    <t>HENAO CARDONA DIEGO FERNANDO</t>
  </si>
  <si>
    <t>BARRIO EL LIMONAR NEIVA</t>
  </si>
  <si>
    <t>BARRIO ANAIME CAJAMARCA CAJAMARCA</t>
  </si>
  <si>
    <t>PANTALLA</t>
  </si>
  <si>
    <t>TÁCTIL</t>
  </si>
  <si>
    <t>NO RESPONDE LA PANTALLA TÁCTIL</t>
  </si>
  <si>
    <t>RECHAZO GENERAL</t>
  </si>
  <si>
    <t>NO ESTA LLEGANDO LOS VOUCHERS QUE SE ESTAN ENVIANDO</t>
  </si>
  <si>
    <t>BARRIO BLAS DE LESO II CARTAGENA</t>
  </si>
  <si>
    <t>CANEDO HERRERA ALEXANDER</t>
  </si>
  <si>
    <t>BARRIO LA CENTRAL SOLEDAD 1</t>
  </si>
  <si>
    <t>BARRIO URB VILLA NOVA MONTERIA</t>
  </si>
  <si>
    <t>DISPLAY BLANCO U OSCURO</t>
  </si>
  <si>
    <t>BARRIO CENTRO SINCELEJO</t>
  </si>
  <si>
    <t>BARRIO YANACONAS POPAYAN</t>
  </si>
  <si>
    <t>ROZO ROZO WILLIAM ASDRUBAL</t>
  </si>
  <si>
    <t>VOUCHER</t>
  </si>
  <si>
    <t>AFECTACION GENERALIZADA DE LOS SERVICIOS DE VOUCHER</t>
  </si>
  <si>
    <t>BARRIO LA VIRGINIA ARMENIA</t>
  </si>
  <si>
    <t>CORZO BUSTO KEVIN ALEXIS</t>
  </si>
  <si>
    <t>BARRIO POBLADO CAMPESTRE CANDELARIA 3</t>
  </si>
  <si>
    <t>ERROR LECTURA CODIGO DE BARRAS</t>
  </si>
  <si>
    <t>NO LEE CODIGOS DE BARRAS LARGOS</t>
  </si>
  <si>
    <t>TORRES MANTILLA JOSE DANIEL</t>
  </si>
  <si>
    <t>CAPACITACIÓN</t>
  </si>
  <si>
    <t>MALA MANIPULACIÓN POS</t>
  </si>
  <si>
    <t>FALTA CAPACITACIÓN USUARIO CB</t>
  </si>
  <si>
    <t>GALINDO ROJAS LUIS FELIPE</t>
  </si>
  <si>
    <t>UNA MISMA TRX ESTA PRESENTANDO FALLAS</t>
  </si>
  <si>
    <t>BARRAGAN TAFUR EDWIN ESTEBAN</t>
  </si>
  <si>
    <t>INFORMACIÓN DEL CB ERRADA</t>
  </si>
  <si>
    <t>HAY INFORMACIÓN ERRADA EN EL VOUCHER</t>
  </si>
  <si>
    <t>SANTOS GUZMAN CHRISTIAN FELIPE</t>
  </si>
  <si>
    <t>GONZALEZ FANDIÑO SANTIAGO ERNESTO</t>
  </si>
  <si>
    <t>BARRIO SAN CIPRIANO BOGOTA 4</t>
  </si>
  <si>
    <t>MONTOYA VELEZ ANDRES FELIPE</t>
  </si>
  <si>
    <t>USUARIO CB</t>
  </si>
  <si>
    <t>MARIN PIEDRAHITA JIMMY ALEXIS</t>
  </si>
  <si>
    <t>BARRIO AUTIPISTA SUR - SECTOR MONTESACRO ITAGUI</t>
  </si>
  <si>
    <t>ERROR EN LA APLICACION</t>
  </si>
  <si>
    <t>MEMORIA LLENA</t>
  </si>
  <si>
    <t>DIAZ ZABALA FRANCIS DUBAN</t>
  </si>
  <si>
    <t>ZAPATA LOPEZ EDWARD ASDRUBAL</t>
  </si>
  <si>
    <t>TIENDA MARIA JOSE 03</t>
  </si>
  <si>
    <t>COGOLLO ROSSO CAMILO ANDRES</t>
  </si>
  <si>
    <t>BARRIO JAMUNDI - JAMUNDÍ</t>
  </si>
  <si>
    <t>HERNANDEZ ROJAS JOSE MAURICIO</t>
  </si>
  <si>
    <t>ESTE USUARIO/CORREO NO SE ENCUENTRA REGISTRADO</t>
  </si>
  <si>
    <t>CANAL DE COMUNICACIÓN</t>
  </si>
  <si>
    <t>DE AVILA SIADES ALBERTO ENRIQUE</t>
  </si>
  <si>
    <t>BARRIO CENTRO CAJAMARCA 10</t>
  </si>
  <si>
    <t>BARRIO SANTA BARBARA EL CERRITO</t>
  </si>
  <si>
    <t>SANCHEZ URREGO ROBINSON DAVID</t>
  </si>
  <si>
    <t>BARRIO SAN FRANCISCO LA PAZ</t>
  </si>
  <si>
    <t>BARRIO ROBLEDO BELLO HORIZONTE MEDELLIN 5</t>
  </si>
  <si>
    <t>BARRIO VILLAS DEL TEJAR CUCUTA.</t>
  </si>
  <si>
    <t>DE AGUAS MUÑOZ DAVID JOSE</t>
  </si>
  <si>
    <t>CONFIGURACIÓN GENERAL</t>
  </si>
  <si>
    <t>BARRIO SAMARKANDA FUNZA 2</t>
  </si>
  <si>
    <t>GALEANO SORIANO JUAN DAVID</t>
  </si>
  <si>
    <t>BARRIO CHUCHURUBI MONTERIA 4</t>
  </si>
  <si>
    <t>TRANSACCION ERROR</t>
  </si>
  <si>
    <t>AFECTACIÓN GENERALIZADA DE LOS SERVICIOS</t>
  </si>
  <si>
    <t>SAN JERONIMO SAN JERONIMO</t>
  </si>
  <si>
    <t>GONZALEZ GONZALEZ MARIO ALBERTO</t>
  </si>
  <si>
    <t>BARRERA ORTEGA MARLON STWAR</t>
  </si>
  <si>
    <t>PAREJA ECHAVARRIA JHON DAVID</t>
  </si>
  <si>
    <t>BARRIO URBANIZACION VILLA CAFE IBAGUE</t>
  </si>
  <si>
    <t>ITAGÜÍ</t>
  </si>
  <si>
    <t>EQUIPO</t>
  </si>
  <si>
    <t>DATAFONO NO ENCIENDE</t>
  </si>
  <si>
    <t>DAÑO EN LA FUENTE DE PODER</t>
  </si>
  <si>
    <t>BARRIO PARQUE OBRERO LOS ANGELES MEDELLIN</t>
  </si>
  <si>
    <t>BARRIO EL DORADO MONTERIA 10</t>
  </si>
  <si>
    <t>BARRIO LA PAJUELA SINCELEJO 3</t>
  </si>
  <si>
    <t>VARIAS TRXS ESTAN PRESENTANDO FALLAS</t>
  </si>
  <si>
    <t>BARRIO CENTRO CALI 40</t>
  </si>
  <si>
    <t>TAMAÑO FUENTE</t>
  </si>
  <si>
    <t>FALTA DE ROLLO</t>
  </si>
  <si>
    <t>BARRIO COLORADOS BUCARAMANGA</t>
  </si>
  <si>
    <t>NO LEE CODIGOS DE BARRAS CORTOS</t>
  </si>
  <si>
    <t>DROGUERIA MEJOR SALUD</t>
  </si>
  <si>
    <t>IDIOMA</t>
  </si>
  <si>
    <t>MURCIA HERNANDEZ HARVEY IGNACIO</t>
  </si>
  <si>
    <t>PORRAS CASTRO DARLON NASCK</t>
  </si>
  <si>
    <t>BARRIO OLIVOS SEGUNDO SECTOR SOACHA</t>
  </si>
  <si>
    <t>PEDREROS CONTRERAS MICHAEL STEVENS</t>
  </si>
  <si>
    <t>BARRIO EL CASTILLO JAMUNDI</t>
  </si>
  <si>
    <t>CONEXIÓN DEFICIENTE WIFI - USUARIO NO PUEDE NAVEGAR ENTRE PANTALLAS O LA APP NO ABRE SE QUEDA CARGANDO</t>
  </si>
  <si>
    <t>BARRIO CENTRO PEREIRA 52</t>
  </si>
  <si>
    <t>BARRIO ENGATIVA BOGOTA 1</t>
  </si>
  <si>
    <t>BARRIO VILLAHERMOSA MEDELLÍN</t>
  </si>
  <si>
    <t>BARRIO LA CITA</t>
  </si>
  <si>
    <t>GARCIA PASTRANA KEVIN FERNANDO</t>
  </si>
  <si>
    <t>SAN VICENTE FERRER</t>
  </si>
  <si>
    <t>SAN VICENTE - ANTIOQUIA</t>
  </si>
  <si>
    <t>BARRIO PARQUE PRINCIPAL II EL SANTUARIO</t>
  </si>
  <si>
    <t>BARRIO CENTRO SAMACA 3</t>
  </si>
  <si>
    <t>BARRIO BOCHICA SOACHA</t>
  </si>
  <si>
    <t>ENCENDIDO</t>
  </si>
  <si>
    <t>LECTOR NO ENCIENTE</t>
  </si>
  <si>
    <t>BARRIO EL PORVENIR 3 RIONEGRO</t>
  </si>
  <si>
    <t>BARRIO GIRARDOT BUCARAMANGA BUCARAMANGA</t>
  </si>
  <si>
    <t>REYES RAMIREZ DIEGO ALEXANDER</t>
  </si>
  <si>
    <t>INTENTO DE MANIPULACION</t>
  </si>
  <si>
    <t>BARRIO EL GUAYABAL PIEDECUESTA</t>
  </si>
  <si>
    <t>BARRIO SAN ANTONIO BOGOTA 5</t>
  </si>
  <si>
    <t>BARRIO CENTRO BARANOA 10</t>
  </si>
  <si>
    <t>BARRIO CIUDAD PORFIA VILLAVICENCIO 6</t>
  </si>
  <si>
    <t>QHATU</t>
  </si>
  <si>
    <t>SUCIEDAD EN IMPRESORA</t>
  </si>
  <si>
    <t>BARAJAS BERMUDEZ YAHIR MAURICIO</t>
  </si>
  <si>
    <t>BARRIO CENTRO CHINCHINA 10</t>
  </si>
  <si>
    <t>TAPA DE IMPRESORA DESAJUSTADA</t>
  </si>
  <si>
    <t>BARRIO CORREGIMIENTO BERLIN TONA</t>
  </si>
  <si>
    <t>BARRIO LA CUMBRE FLORIDABLANCA 3</t>
  </si>
  <si>
    <t>BARRIO LA FUENTE DUITAMA</t>
  </si>
  <si>
    <t>BARRIO VILLAS DE QUILICHAO SANTANDER DE QUILICHAO</t>
  </si>
  <si>
    <t>BARRIO VEREDA ACAPULCO</t>
  </si>
  <si>
    <t>BARRIO SIETE DE AGOSTO FLORENCIA 1</t>
  </si>
  <si>
    <t>CENTRO MANIZALES 23</t>
  </si>
  <si>
    <t>BARRIO LA PEDREGOSA BUCARAMANGA 1</t>
  </si>
  <si>
    <t>BARRIO VENECIA 11 BOGOTÁ</t>
  </si>
  <si>
    <t>FUENTE DE PODER</t>
  </si>
  <si>
    <t>GONZALEZ FERRER JESUS ALEXANDER</t>
  </si>
  <si>
    <t>BARRIO OLARTE BOGOTA 2</t>
  </si>
  <si>
    <t>BARRIO CALLE PRINCIPAL SALGAR</t>
  </si>
  <si>
    <t>HORA Y FECHA</t>
  </si>
  <si>
    <t>PEÑA DIAZ IVAN YESID</t>
  </si>
  <si>
    <t>BARRIO VILLANUEVA IV LA GUAJIRA</t>
  </si>
  <si>
    <t>BARRIO MARINILLA LA RAMADA MARINILLA</t>
  </si>
  <si>
    <t>BARRIO CENTRO PAMPLONA 20</t>
  </si>
  <si>
    <t>BARRIO SAN ALONSO BUCARAMANGA 2</t>
  </si>
  <si>
    <t>BARRIO SUBA LOS NARANJOS BOGOTA</t>
  </si>
  <si>
    <t>RODILLO ATASCADO</t>
  </si>
  <si>
    <t>BARRIO CENTRO BARANOA 8</t>
  </si>
  <si>
    <t>ENTRERIOS ENTRERIOS</t>
  </si>
  <si>
    <t>BARRIO CENTRO FLORENCIA 37</t>
  </si>
  <si>
    <t>BARRIO LA ULLOA RIVERA</t>
  </si>
  <si>
    <t>BARRIO CENTRO SAN LUIS 3</t>
  </si>
  <si>
    <t>BARRIO CENTRO SABANALARGA 20</t>
  </si>
  <si>
    <t>BARRIO MANANTIAL SOLEDAD 10</t>
  </si>
  <si>
    <t>BARRIO GRANCOLOMBIA VILLA DEL ROSARIO</t>
  </si>
  <si>
    <t>BARRIO PARQUE VALPARAISO</t>
  </si>
  <si>
    <t>ANYLEY TEVNOLOGY</t>
  </si>
  <si>
    <t>BARRIO URB PRADOS DEL NORTE CUCUTA 2</t>
  </si>
  <si>
    <t>PAPELERIA Y MISCELÁNEA 3J</t>
  </si>
  <si>
    <t>NO FUNCIONA LA OPCION DE OLVIDO DE CONTRASEÑA O USUARIO</t>
  </si>
  <si>
    <t>BARRIO MADERA BELLO 2</t>
  </si>
  <si>
    <t>BARRIO PORVENIR SANTA MARTA 2</t>
  </si>
  <si>
    <t>BARRIO EL CENTRO OCAÑA 2</t>
  </si>
  <si>
    <t>BARRIO VENECIA PEREIRA 2</t>
  </si>
  <si>
    <t>BARRIO 8VA ETAPA ESPERANZA VILLAVICENCIO</t>
  </si>
  <si>
    <t>BARRIO ARMENIA QUINDIO 1</t>
  </si>
  <si>
    <t>INFANTE SIERRA MANUEL FERNANDO</t>
  </si>
  <si>
    <t>BARRIO ALTO DE LA CRUZ GIRARDOT 1</t>
  </si>
  <si>
    <t>OBSTRUCCION DEL LECTOR</t>
  </si>
  <si>
    <t>BARRIO FATIMA PAIPA</t>
  </si>
  <si>
    <t>EXIFARMA NORTE</t>
  </si>
  <si>
    <t>BARRIO CENTRO MANIZALES 13</t>
  </si>
  <si>
    <t>BARRIO EL TEJAR FUSAGASUGA</t>
  </si>
  <si>
    <t>BARRIO MAMONAL II CARTAGENA</t>
  </si>
  <si>
    <t>CONVENIOS</t>
  </si>
  <si>
    <t>TRANSACCIÓN RECHAZADA</t>
  </si>
  <si>
    <t>ERROR DE CONFIGURACIÓN</t>
  </si>
  <si>
    <t>MICHELI LOPEZ MIGUEL ANGEL</t>
  </si>
  <si>
    <t>DAÑO EN EL EQUIPO</t>
  </si>
  <si>
    <t>BARRIO SERRAMONTE VILLAVICENCIO</t>
  </si>
  <si>
    <t>BARRIO CENTRO VETAS 1</t>
  </si>
  <si>
    <t>BARRIO LOS ARRAYANES SOGAMOSO</t>
  </si>
  <si>
    <t>BARRIO BOCHICA VILLAVICENCIO 1</t>
  </si>
  <si>
    <t>ARRIO CENTRO SILVANIA 5</t>
  </si>
  <si>
    <t>BARRIO FUENTE HIGUERA 2S TUNJA</t>
  </si>
  <si>
    <t>BARRIO CENTRO EL PAUJIL</t>
  </si>
  <si>
    <t>BARRIO MARCOS LOPERA REPELON</t>
  </si>
  <si>
    <t>BARRIO CENTRO GUASCA 2</t>
  </si>
  <si>
    <t>MERK SOFI LA LIBERTAD</t>
  </si>
  <si>
    <t>BARCELONA - QUINDIO</t>
  </si>
  <si>
    <t>CUCUTILLA - NORTE DE SANTANDER</t>
  </si>
  <si>
    <t>DATAFONO SE REINICIA</t>
  </si>
  <si>
    <t>VILLACOB VILLACOB ELKIN EDUARDO</t>
  </si>
  <si>
    <t>BARRIO CINCUENTENARIO - BELEN DE LOS ANDAQUIES</t>
  </si>
  <si>
    <t>DROGUERIA ALTOS DE VERSALLES</t>
  </si>
  <si>
    <t>BARRIO SAN VICENTE IPIALES 1</t>
  </si>
  <si>
    <t>CENTRO DE SERVICIOS MÉNDEZ HERMANOS</t>
  </si>
  <si>
    <t>CONVENIO CON PROBLEMAS</t>
  </si>
  <si>
    <t>BARRIO LA ARBOLEDA POPAYAN</t>
  </si>
  <si>
    <t>BARRIO VIA CIRCUMBALAR VILLA DE LEYVA</t>
  </si>
  <si>
    <t>BARRIO LA PAMPA FUSAGASUGA</t>
  </si>
  <si>
    <t>TIENDA MARTIN GLASS LICORS</t>
  </si>
  <si>
    <t>BARRIO LA FE REPELON</t>
  </si>
  <si>
    <t>BARRIO SANTA HELENA BOJACA 1</t>
  </si>
  <si>
    <t>BARRIO SAN MIGUEL BUCARAMANGA</t>
  </si>
  <si>
    <t>BARRIO CENTRO VILLETA 3</t>
  </si>
  <si>
    <t>BLOQUEO POR PIN</t>
  </si>
  <si>
    <t>BARRIO CASCO ANTIGUO FLORIDABLANCA 5</t>
  </si>
  <si>
    <t>BARRIO RECREO VILLAVICENCIO 1</t>
  </si>
  <si>
    <t>BARRIO CRISTO REY MEDELLIN 2</t>
  </si>
  <si>
    <t>BARRIO LAS MERCEDES BOGOTA 2</t>
  </si>
  <si>
    <t>LAURELES- LORENA</t>
  </si>
  <si>
    <t>BARRIO LA PEPITA 2</t>
  </si>
  <si>
    <t>DESCRIPCIÓN</t>
  </si>
  <si>
    <t>CAUSAL ESTADO</t>
  </si>
  <si>
    <t>CANTIDAD DE ROLLOS</t>
  </si>
  <si>
    <t>EJECUTADO_EXITOSO</t>
  </si>
  <si>
    <t>EJECUTADO EXITOSO</t>
  </si>
  <si>
    <t>BARRIO COMUNEROS CUCUTA 13</t>
  </si>
  <si>
    <t>ENVÍO</t>
  </si>
  <si>
    <t>BETANCUR AGUIRRE EDGAR AUGUSTO</t>
  </si>
  <si>
    <t>BARRIO ROBLEDO AURES 3 MEDELLIN 3</t>
  </si>
  <si>
    <t>BARRIO CONQUISTADORES MEDELLIN 4</t>
  </si>
  <si>
    <t>BARRIO YARUMITO 2 ITAGUI</t>
  </si>
  <si>
    <t>COPY PLOTTER</t>
  </si>
  <si>
    <t>BARRIO ROBLEDO PAJARITO MEDELLIN</t>
  </si>
  <si>
    <t>COMUNICACIONES STIVEN</t>
  </si>
  <si>
    <t>BARRIO GRANADA BUCARAMANGA</t>
  </si>
  <si>
    <t>MARQUEZ HOYOS JEYSON DANIEL</t>
  </si>
  <si>
    <t>BARRIO VILLA LOMA BOGOTA</t>
  </si>
  <si>
    <t>BARRIO EL PROGRESO BOGOTA 1</t>
  </si>
  <si>
    <t>GOMEZ FERRARO JOHANA</t>
  </si>
  <si>
    <t>BARRIO LA GAITA CARTAGENA DE INDIAS</t>
  </si>
  <si>
    <t>BARRIO PROVIVIENDA YOPAL 8</t>
  </si>
  <si>
    <t>BARRIO MONTECARLOS VILLAVICENCIO</t>
  </si>
  <si>
    <t>BARRIO LA PRADERA MONTERIA 1</t>
  </si>
  <si>
    <t>BARRIO JARDIN 6</t>
  </si>
  <si>
    <t>BARRIO SANTA RITA TUNJA 3</t>
  </si>
  <si>
    <t>BARRIO LA PRADERA VILLA DEL ROSARIO</t>
  </si>
  <si>
    <t>EJECUTADO_CANCELADO</t>
  </si>
  <si>
    <t>CB CERRADO - DESOCUPADO</t>
  </si>
  <si>
    <t>VARIEDADES LAS TRES B</t>
  </si>
  <si>
    <t>BARRIO CENTRO SINCELEJO 14</t>
  </si>
  <si>
    <t>BARRIO MERCADO NUEVO SINCELEJO 1</t>
  </si>
  <si>
    <t>BARRIO POPULAR TUNJA 5</t>
  </si>
  <si>
    <t>BARRIO LA RELIQUIA VILLAVICENCIO 1</t>
  </si>
  <si>
    <t>BARRIO GARCES BOGOTA 1</t>
  </si>
  <si>
    <t>DROGUERIA GUARIN LA MEJOR</t>
  </si>
  <si>
    <t>SANTOS GONZALEZ JOHAN FABIAN</t>
  </si>
  <si>
    <t>BARRIO CENTRO PAMPLONA 22</t>
  </si>
  <si>
    <t>BENAVIDES ARANGO RAFAEL JOSE</t>
  </si>
  <si>
    <t>BARRIO CENTRO PAMPLONA 16</t>
  </si>
  <si>
    <t>BARRIO ALCAZARES SANTA MARTA 3</t>
  </si>
  <si>
    <t>PETICIÓN RED</t>
  </si>
  <si>
    <t>BARRIO CENTRO BUCARAMANGA 70</t>
  </si>
  <si>
    <t>BARRIO EL BOSQUE FLORIDABLANCA</t>
  </si>
  <si>
    <t>SUPERTIENDA SU AMIGA</t>
  </si>
  <si>
    <t>BARRIO SUCRE MONTERIA 1</t>
  </si>
  <si>
    <t>BARRIO CARRIZAL BARRANQUILLA 10</t>
  </si>
  <si>
    <t>ORTEGA TORRES JUAN SEBASTIAN</t>
  </si>
  <si>
    <t>BARRIO BOSQUE CARTAGENA DE INDIAS 2</t>
  </si>
  <si>
    <t>BARRIO EL PEÑON CALI</t>
  </si>
  <si>
    <t>BARRIO SANTA ANA MOSQUERA</t>
  </si>
  <si>
    <t>BARRIO TERRON COLORADO CALI 1</t>
  </si>
  <si>
    <t>BARRIO ALCAZARES BOGOTA</t>
  </si>
  <si>
    <t>BARRIO VILLA SAJONIA MOSQUERA</t>
  </si>
  <si>
    <t>BARRIO POPULAR TUNJA 6</t>
  </si>
  <si>
    <t>SAN FRANCISCO SANTANDER</t>
  </si>
  <si>
    <t>BARRIO LA PAZ FLORIDABLANCA 4</t>
  </si>
  <si>
    <t>BARRIO SANTA MONICA PASTO</t>
  </si>
  <si>
    <t>BARRIO CENTRO 8 PAIPA</t>
  </si>
  <si>
    <t>CABARCAS BENJUMEA MILENA MARIA</t>
  </si>
  <si>
    <t>PIENDAMO II - CAUCA</t>
  </si>
  <si>
    <t>BARRIO CENTRO PIENDAMO 5</t>
  </si>
  <si>
    <t>BARRIO CARIBE VERDE BARRANQUILLA 3</t>
  </si>
  <si>
    <t>BARRIO BOMBONA 3 PASTO</t>
  </si>
  <si>
    <t>BARRIO CENTRO MONTERIA 55</t>
  </si>
  <si>
    <t>BARRIO CENTRO MONTERIA 41</t>
  </si>
  <si>
    <t>BARRIO PORTALES EL LLANO VILLAVICENCIO</t>
  </si>
  <si>
    <t>BARRIO PORTALES DEL NORTE BOGOTA</t>
  </si>
  <si>
    <t>BARRIO VILLA FLOR II PASTO</t>
  </si>
  <si>
    <t>BARRIO CARLOS RAMIRES PARIS CUCUTA</t>
  </si>
  <si>
    <t>BARRIO EL RECREO VILLAVICENCIO 1</t>
  </si>
  <si>
    <t>BARRIO CRISTO REY SAN PELAYO 1</t>
  </si>
  <si>
    <t>BARRIO VILLA CAROLINA ARMENIA 1</t>
  </si>
  <si>
    <t>BARRIO GETSEMANI CARTAGENA DE INDIAS 1</t>
  </si>
  <si>
    <t>BARRIO PARQUE PRINCIPAL AMAGÁ AMAGÁ</t>
  </si>
  <si>
    <t>BARRIO MANRIQUE MEDELLIN 11</t>
  </si>
  <si>
    <t>BARRIO LAURELES IV MEDELLIN</t>
  </si>
  <si>
    <t>BARRIO BUENOS AIRES BAJO ARMENIA</t>
  </si>
  <si>
    <t>BARRIO URAPANES TUNJA</t>
  </si>
  <si>
    <t>BARRIO MANRIQUE MEDELLIN 23</t>
  </si>
  <si>
    <t>BARRIO CENTRO DUITAMA 2</t>
  </si>
  <si>
    <t>RICO PERDOMO ALAHY XIMENA</t>
  </si>
  <si>
    <t>BARRIO GRANIZAL II MEDELLÍN</t>
  </si>
  <si>
    <t>BARRIO SANTA CRUZ MEDELLIN 14</t>
  </si>
  <si>
    <t>BARRIO BELEN 2 MEDELLIN</t>
  </si>
  <si>
    <t>BARRIO BELLEN MEDELLIN</t>
  </si>
  <si>
    <t>BARRIO MARCHEZ TOSCANA MEDELLÍN</t>
  </si>
  <si>
    <t>BARRIO LA AMERICA MEDELLIN 6</t>
  </si>
  <si>
    <t>PERFUMERÍA Y VARIEDADES ALTAGRACIA</t>
  </si>
  <si>
    <t>DISTRIBUIDORA COCORA</t>
  </si>
  <si>
    <t>BARRIO LA FERIA PIEDECUESTA</t>
  </si>
  <si>
    <t>BARRIO SEMILLITAS MARINILLA</t>
  </si>
  <si>
    <t>BARRIO BICENTENARIO CARTAGENA DE INDIAS 3</t>
  </si>
  <si>
    <t>DROGUERIA AVENIDA</t>
  </si>
  <si>
    <t>BARRIO CARIBABARE YOPAL 1</t>
  </si>
  <si>
    <t>BARRIO FLORIDA BLANCA YOPAL</t>
  </si>
  <si>
    <t>YOPAL LAGUITO</t>
  </si>
  <si>
    <t>BARRIO CORREGIMIENTO DE PLAMITAS</t>
  </si>
  <si>
    <t>TIENDA LOS DOS TIOS</t>
  </si>
  <si>
    <t>BARRIO URBANIZACION DEL BARRIO CASABLANCA ARMENIA</t>
  </si>
  <si>
    <t>BARRIO LLANO VERDE ACACIAS</t>
  </si>
  <si>
    <t>TORO CARDONA ELIZABETH</t>
  </si>
  <si>
    <t>BARRIO PLAZA SATELITE BUCARAMANGA</t>
  </si>
  <si>
    <t>BARRIO EL NORAL - COPACABANA</t>
  </si>
  <si>
    <t>BARRIO ESPERANZA VILLAVICENCIO 3</t>
  </si>
  <si>
    <t>BARRIO CIUDADELA REAL 2 MARINILLA</t>
  </si>
  <si>
    <t>CENTRO USME BOGOTA</t>
  </si>
  <si>
    <t>BARRIO DINDALITO BOGOTA 12</t>
  </si>
  <si>
    <t>BARRIO PUERTAS DEL SOL NEIVA 1</t>
  </si>
  <si>
    <t>BARRIO LA CAMPIÑA SINCELEJO</t>
  </si>
  <si>
    <t>BARRIO CLARETH IBAGUE</t>
  </si>
  <si>
    <t>ANGELOPOLIS - ANTIOQUIA</t>
  </si>
  <si>
    <t>BARRIO CATUMARE VILLAVICENCIO</t>
  </si>
  <si>
    <t>BARRIO ENGATIVA CENTRO BOGOTA 3</t>
  </si>
  <si>
    <t>GARZON RUIZ LUIS MIGUEL</t>
  </si>
  <si>
    <t>BARRIO CENTRO SAN JOSE DEL FRAGUA 9</t>
  </si>
  <si>
    <t>CENTRO II TOLEDO</t>
  </si>
  <si>
    <t>BARRIO CENTRO BUCARAMANGA 64</t>
  </si>
  <si>
    <t>BARRIO MANRIQUE MEDELLIN 8</t>
  </si>
  <si>
    <t>CONTRERAS ROSSI LITZY YULIETH</t>
  </si>
  <si>
    <t>BARRIO PRADOS DE SABANETA</t>
  </si>
  <si>
    <t>BARRIO LA GABRIELA III - BELLO</t>
  </si>
  <si>
    <t>BARRIO INTERLAKEN IBAGUE 6</t>
  </si>
  <si>
    <t>BARRIO SANTA ANA TUNJA 3</t>
  </si>
  <si>
    <t>BARRIO SAN FERNANDO SECTOR LA FLORIDA CARTAGENA DE INDIAS</t>
  </si>
  <si>
    <t>FARALLONES ARMENIA</t>
  </si>
  <si>
    <t>BARRIO CENTRO 2  IBAGUE</t>
  </si>
  <si>
    <t>BARRIO LA NORA VILLAVICENCIO</t>
  </si>
  <si>
    <t>BARRIO MUTUALIDAD BUCARAMANGA 1</t>
  </si>
  <si>
    <t>BARRIO LA HOJARASCA JAMUNDI</t>
  </si>
  <si>
    <t>BARRIO SAN CARLOS MADRID 3</t>
  </si>
  <si>
    <t>BARRIO TERRANOVA III JAMUNDI</t>
  </si>
  <si>
    <t>BARRIO CENTRO SOGAMOSO 13</t>
  </si>
  <si>
    <t>BARRIO BELALCAZAR MEDELLIN</t>
  </si>
  <si>
    <t>TIENDA LA BOMBA JES</t>
  </si>
  <si>
    <t>BARRIO BARLOVENTO SINCELEJO</t>
  </si>
  <si>
    <t>BARRIO SANTO DOMINGO BARRANQUILLA 4</t>
  </si>
  <si>
    <t>BARRIO EL COCUELO SINCELEJO</t>
  </si>
  <si>
    <t>BARRIO EL RIO SOLEDAD</t>
  </si>
  <si>
    <t>BARRIO PORVENIR RIO MOSQUERA</t>
  </si>
  <si>
    <t>FLORIDABLANCA BRISAS DE LA FLORIDA</t>
  </si>
  <si>
    <t>BARRIO CAGUAN NEIVA 5</t>
  </si>
  <si>
    <t>SOTO LONDOÑO FREDY ALEXANDER</t>
  </si>
  <si>
    <t>BARRIO CIUDAD VALENCIA FLORIDABLANCA 3</t>
  </si>
  <si>
    <t>BARRIO NUEVO PALMIRA 2</t>
  </si>
  <si>
    <t>BARRIO RUITOQUE FLORIDABLANCA</t>
  </si>
  <si>
    <t>BARRIO PRADOS DEL SUR FLORIDABLANCA</t>
  </si>
  <si>
    <t>BARRIO ACOLSURE OCAÑA</t>
  </si>
  <si>
    <t>BARRIO CENTRO PLANETA RICA 4</t>
  </si>
  <si>
    <t>BARRIO SIMON BOLIVAR PAMPLONA 2</t>
  </si>
  <si>
    <t>BARRIO CENTRO TUQUERRES 1</t>
  </si>
  <si>
    <t>BARRIO BOLOMBO VENECIA</t>
  </si>
  <si>
    <t>BARRIO JOSE ANTONIO GALAN OCAÑA 1</t>
  </si>
  <si>
    <t>BARRIO EL PARAISO SOACHA</t>
  </si>
  <si>
    <t>CENTRO FREDONIA - ANTIOQUIA</t>
  </si>
  <si>
    <t>BARRIO VILLA DE RIO SANTA MARTA</t>
  </si>
  <si>
    <t>BARRIO ANTONIO NARIÑO MEDELLIN</t>
  </si>
  <si>
    <t>BARRIO CASTILLA MEDELLIN 9</t>
  </si>
  <si>
    <t>BARRIO CENTRO MEDELLIN 94</t>
  </si>
  <si>
    <t>BARRIO GRAN COLOMBIA VILLA DEL ROSARIO</t>
  </si>
  <si>
    <t>BARRIO ANTONIO NARIÑO FUSAGASUGA 2</t>
  </si>
  <si>
    <t>BARRIO SANTANDER GIRARDOT 2</t>
  </si>
  <si>
    <t>ARGEL DORIA MIGUEL ALBERTO</t>
  </si>
  <si>
    <t>BARRIO CENTRO MONTERIA  29</t>
  </si>
  <si>
    <t>BARRIO FONTANA 4 CIUDADELA LA PROSPERIDAD MADRID</t>
  </si>
  <si>
    <t>BARRIO SAN CARLOS SANDONÁ</t>
  </si>
  <si>
    <t>BARRIO AVENIDA FRANCISCO FERNANDEZ DE CONTRERAS</t>
  </si>
  <si>
    <t>BARRIO EL PLACER - EL CERRITO</t>
  </si>
  <si>
    <t>BARRIO BARRIO CENTRAL PALMIRA</t>
  </si>
  <si>
    <t>BARRIO LAS AMERICAS CAICEDONIA</t>
  </si>
  <si>
    <t>BARRIO CENTRO IV CAICEDONIA</t>
  </si>
  <si>
    <t>BARRIO LIBERTADORES SANTANDER DE QUILICHAO</t>
  </si>
  <si>
    <t>BARRIO SIMON BOLIVAR EL DONCELLO</t>
  </si>
  <si>
    <t>BARRIO PARQUE FREDONIA</t>
  </si>
  <si>
    <t>BARRIO PORTAL DE LOS MANANATIALES SOLEDAD</t>
  </si>
  <si>
    <t>BARRIO BOLIVARIANO SANTANDER DE QUILICHAO 1</t>
  </si>
  <si>
    <t>BARRIO EL DORADO MONTERIA 11</t>
  </si>
  <si>
    <t>BARRIO EL CENTRO MARINILLA</t>
  </si>
  <si>
    <t>BARRIO LA CORDIALIDAD SABANALARGA</t>
  </si>
  <si>
    <t>BARRIO EL DORADO MONTERIA 13</t>
  </si>
  <si>
    <t>BARRIO SEVILLA DUITAMA BOYACA</t>
  </si>
  <si>
    <t>CAÑAS MENDEZ GUSTAVO ADOLFO</t>
  </si>
  <si>
    <t>BARRIO CENTRO CALI 39</t>
  </si>
  <si>
    <t>VALENCIA GONZALEZ JOSE DANIEL</t>
  </si>
  <si>
    <t>BARRIO CERCA DE PIEDRA CHIA</t>
  </si>
  <si>
    <t>AYALA ROMERO MAYKOL DANILO</t>
  </si>
  <si>
    <t>RESTAURANTE PARADOR LA CENTRAL</t>
  </si>
  <si>
    <t>BARRIO SIMON BOLIVAR</t>
  </si>
  <si>
    <t>BARRIO LA FLORESTA DUITAMA 2</t>
  </si>
  <si>
    <t>BARRIO ONCE DE NOVIEMBRE BOGOTA</t>
  </si>
  <si>
    <t>BARRIO QUINTAS DE LA LAGUNA SOACHA 2</t>
  </si>
  <si>
    <t>BARRIO PARQUE TAMESIS TAMESIS</t>
  </si>
  <si>
    <t>BARRIO PARQUE TAMESIS</t>
  </si>
  <si>
    <t>BARRIO CENTRO SANTA BARBARA</t>
  </si>
  <si>
    <t>BARRIO GALERIA SANTA BARBARA</t>
  </si>
  <si>
    <t>BARRIO CENTRO JERICO</t>
  </si>
  <si>
    <t>PEÑOL - ANTIOQUIA 1</t>
  </si>
  <si>
    <t>JERICO II</t>
  </si>
  <si>
    <t>BARRIO CUNDINAMARCA BOGOTA</t>
  </si>
  <si>
    <t>BARRIO BACHUE ACACIAS 9</t>
  </si>
  <si>
    <t>AVICOLA CALLE 12 EL BOSQUE</t>
  </si>
  <si>
    <t>BARRIO ROSIO CAJICA</t>
  </si>
  <si>
    <t>BARRIO AVENIDA CAVALIER CAJICA</t>
  </si>
  <si>
    <t>BARRIO CENTRO SANTA BARBARA 1</t>
  </si>
  <si>
    <t>BARRIO TAMESIS TAMESIS 1</t>
  </si>
  <si>
    <t>BARRIO SAN VICENTE 3 ANTIOQUIA</t>
  </si>
  <si>
    <t>BARRIO CALLE PRINCIPAL LA PINTADA</t>
  </si>
  <si>
    <t>BARRIO JERICO ANTIOQUIA</t>
  </si>
  <si>
    <t>BARRIO CENTRO GINEBRA 3</t>
  </si>
  <si>
    <t>BARRIO CENTRO EL DONCELLO 1</t>
  </si>
  <si>
    <t>BARRIO CENTRO IV - VENTAQUEMADA</t>
  </si>
  <si>
    <t>BARRIO ALBORADA VILLAVICENCIO 4</t>
  </si>
  <si>
    <t>BERLIN PALMIRA</t>
  </si>
  <si>
    <t>URB TORCOROMA SIGLO XXI - CÚCUTA</t>
  </si>
  <si>
    <t>BARRIO EL RECREO LA MESA 1</t>
  </si>
  <si>
    <t>BARRIO FONQUETA CHIA</t>
  </si>
  <si>
    <t>BARRIO CENTRO SINCELEJO 5</t>
  </si>
  <si>
    <t>BARRIO GIRARDOT BUCARAMANGA 5</t>
  </si>
  <si>
    <t>BARRIO SAN CARLOS SOACHA</t>
  </si>
  <si>
    <t>BARRIO VILLAS DE CASALOMA SOACHA SOACHA</t>
  </si>
  <si>
    <t>BARRIO LA INMACULA PLANETA RICA</t>
  </si>
  <si>
    <t>BARRIO CENTRO VENTAQUEMADA 1</t>
  </si>
  <si>
    <t>BARRIO URBANIZACION MI REFUGIO MONTERIA</t>
  </si>
  <si>
    <t>BARRIO RINCON DEL LAGO SOACHA SOACHA</t>
  </si>
  <si>
    <t>BARRIO PARQUE INDUSTRIAL PEREIRA 5</t>
  </si>
  <si>
    <t>BARRIO LA ARBOLEDA FACATATIVA 4</t>
  </si>
  <si>
    <t>BARRIO LOMBARDIA BOGOTA</t>
  </si>
  <si>
    <t>BARRIO PUNTE ARANDA BOGOTA</t>
  </si>
  <si>
    <t>BARRIO JUAN 23 MEDELLIN 1</t>
  </si>
  <si>
    <t>BARRIO SABANAGRANDE ATLÁNTICO</t>
  </si>
  <si>
    <t>BARRIO SOCIEGO MADRID 6</t>
  </si>
  <si>
    <t>BARRIO CAREPA CAREPA</t>
  </si>
  <si>
    <t>BARRIO PARQUE PRINCIPAL CISNEROS</t>
  </si>
  <si>
    <t>BARRIO CENTRO XLVIII PASTO</t>
  </si>
  <si>
    <t>A Y E DROGUERIA</t>
  </si>
  <si>
    <t>BARRIO ALFONSO LOPEZ MONTERREY 1</t>
  </si>
  <si>
    <t>BARRIO CENTRO 28 - BARRANQUILLA</t>
  </si>
  <si>
    <t>BARRIO CENTRO CARTAGENA DEL CHAIRA 4</t>
  </si>
  <si>
    <t>BARRIO CENTRO CHINU 4</t>
  </si>
  <si>
    <t>BARRIO COSTA HERMOSA V - SOLEDAD</t>
  </si>
  <si>
    <t>BARRIO LA POPA SAN ANDRES DE SOTAVENTO</t>
  </si>
  <si>
    <t>BARRIO EL BAMBU ACACIAS</t>
  </si>
  <si>
    <t>BARRIO LA CONCORDIA 1 BOGOTA</t>
  </si>
  <si>
    <t>CHINACOTA II - NORTE DE SANTANDER</t>
  </si>
  <si>
    <t>BARRIO CENTENARIO III - PASTO</t>
  </si>
  <si>
    <t>NORTE DE SANTANDER OCAÑA CENTRO</t>
  </si>
  <si>
    <t>BARRIO MARINILLA MARINILLA 1</t>
  </si>
  <si>
    <t>BARRIO RINCON DE SUBA BOGOTA</t>
  </si>
  <si>
    <t>DROGUERIA SERVISALUD TORIBIO</t>
  </si>
  <si>
    <t>BARRIO CORREGIMIENTO RABO LARGO CERTE</t>
  </si>
  <si>
    <t>BARRIO CEDRITOS FUSAGASUGA 1</t>
  </si>
  <si>
    <t>BARRIO CENTRO SANTANDER DE QUILICHAO 13</t>
  </si>
  <si>
    <t>BARRIO OSPINA PEREZ CUCUTA 7</t>
  </si>
  <si>
    <t>BARRIO SAN IGNACIO PASTO 3</t>
  </si>
  <si>
    <t>BARRIO CONCORDIA BUCARAMANGA 4</t>
  </si>
  <si>
    <t>BARRIO BELEN MEDELLIN 18</t>
  </si>
  <si>
    <t>BARRIO SANTA HELENA MANIZALES</t>
  </si>
  <si>
    <t>PUERTO TEJADA II - CAUCA</t>
  </si>
  <si>
    <t>TWINS URBAN SHOP</t>
  </si>
  <si>
    <t>GARCIA CHAVARRIA TATIANA EDELMIRA</t>
  </si>
  <si>
    <t>BARRIO SAN NICOLAS SOACHA 7</t>
  </si>
  <si>
    <t>BARRIO HOGARES SOACHA 7</t>
  </si>
  <si>
    <t>BARRIO LOS COMUNEROS II BUCARAMANGA</t>
  </si>
  <si>
    <t>BARRIO MANATI CENTRO MANATI</t>
  </si>
  <si>
    <t>BARRIO LOS PINOS - SANTANDER DE QUILICHAO</t>
  </si>
  <si>
    <t>BARRIO LA JUDEA</t>
  </si>
  <si>
    <t>GESTIÓN_TELEFONICA</t>
  </si>
  <si>
    <t>CANCELADO POR LA RED-SOPORTE TELEFONICO</t>
  </si>
  <si>
    <t>BARRIO ALTO KENNEDY LORICA 1</t>
  </si>
  <si>
    <t>PAZ DE ARIPORO III CASANARE</t>
  </si>
  <si>
    <t>BETULIA III ANTIOQUIA</t>
  </si>
  <si>
    <t>BARRIO LUXEMBURGO FUSAGASUGA</t>
  </si>
  <si>
    <t>RAQUIRA - BOYACA</t>
  </si>
  <si>
    <t>MONTEBELLO - ANTIOQUIA</t>
  </si>
  <si>
    <t>DROGUERIA HELMY SANTORINI</t>
  </si>
  <si>
    <t>NEIRA - CALDAS</t>
  </si>
  <si>
    <t>BARRIO CENTRO 5 QUIMBAYA</t>
  </si>
  <si>
    <t>BARRIO VILLA DAVID YOPAL</t>
  </si>
  <si>
    <t>BARRIO CENTRO CAJICA 6</t>
  </si>
  <si>
    <t>BARRIO CENTRO SEVILLA 6</t>
  </si>
  <si>
    <t>BARRIO CENTRO MANATI 1</t>
  </si>
  <si>
    <t>BARRIO CENTRO TOLU VIEJO</t>
  </si>
  <si>
    <t>COLLAREJO CARTAGO 2</t>
  </si>
  <si>
    <t>BARRIO CENTRO 7 CHIQUINQUIRÁ</t>
  </si>
  <si>
    <t>TUTA - BOYACA</t>
  </si>
  <si>
    <t>BARRIO LAS PALMAS BALBOA</t>
  </si>
  <si>
    <t>BARRIO LOS GIRASOLES FUSAGASUGA</t>
  </si>
  <si>
    <t>ATEHORTUA VASQUEZ ANA SOFIA</t>
  </si>
  <si>
    <t>BARRIO EL TEJAR CAJICA 1</t>
  </si>
  <si>
    <t>BARRIO JARDINES DEL RECUERDO OIBA</t>
  </si>
  <si>
    <t>BARRIO SANTA LUCIA MOMIL</t>
  </si>
  <si>
    <t>BARRIO CARVAJAL VIII - BOGOTÁ</t>
  </si>
  <si>
    <t>BARRIO CENTRO - CHIQUINQUIRA</t>
  </si>
  <si>
    <t>BARRIO SAN FRANCISCO BUCARAMANGA 8</t>
  </si>
  <si>
    <t>BARRIO CENTRO - GUAPOTÁ</t>
  </si>
  <si>
    <t>BARRIO VILLETA VILLETA 5</t>
  </si>
  <si>
    <t>BARRIO SAN JOSE SIBATE</t>
  </si>
  <si>
    <t>BARRIO CENTRO CHOACHI 1</t>
  </si>
  <si>
    <t>BARRIO CENTRO II FUNZA</t>
  </si>
  <si>
    <t>BARRIO VRD RINCON SANTO CAJICA</t>
  </si>
  <si>
    <t>BARRIO CENTRO III - CHIQUINQUIRÁ</t>
  </si>
  <si>
    <t>BARRIO CHIQUINQUIRA SOCORRO</t>
  </si>
  <si>
    <t>BARRIO LAS ACACIAS ACACIAS 3</t>
  </si>
  <si>
    <t>BARRIO ORQUIDEAS MADRID</t>
  </si>
  <si>
    <t>BARRIO TRIUNFO PUERTO RICO</t>
  </si>
  <si>
    <t>CENTRO MALAGA SANTANDER</t>
  </si>
  <si>
    <t>BARRIO CENTRO ARBELAEZ</t>
  </si>
  <si>
    <t>BARRIO CENTRO 3</t>
  </si>
  <si>
    <t>BARRIO BARRIO EL RECREO LA MESA</t>
  </si>
  <si>
    <t>BARRIO POTOSI II - FUSAGASUGÁ</t>
  </si>
  <si>
    <t>BARRIO LA 33 SANTA ROSA DE OSOS</t>
  </si>
  <si>
    <t>LOS HEROES CONSACÁ - NARIÑO</t>
  </si>
  <si>
    <t>ALVAREZ LOPEZ MARIANA</t>
  </si>
  <si>
    <t>BARRIO TERMALES TABIO</t>
  </si>
  <si>
    <t>BARRIO PARQUE INDUSTRIAL PEREIRA 4</t>
  </si>
  <si>
    <t>USIACURI - ATLANTICO</t>
  </si>
  <si>
    <t>LOPEZ CALDONO CESAR FERNANDO</t>
  </si>
  <si>
    <t>BARRIO SECTOR LA IGLESIA CHIA</t>
  </si>
  <si>
    <t>MALAGA CENTRO</t>
  </si>
  <si>
    <t>BARRIO EL LIBERTADOR RAMIRIQUÍ</t>
  </si>
  <si>
    <t>BARRIO CENTRO LA MESA 6</t>
  </si>
  <si>
    <t>BARRIO GUAYABAL SAN BERNARDO DEL VIENTO</t>
  </si>
  <si>
    <t>BARRIO EL PINO</t>
  </si>
  <si>
    <t>BARRIO SANTUARIO BARRANQUILLA 1</t>
  </si>
  <si>
    <t>SEGUROS EPSA</t>
  </si>
  <si>
    <t>BARRIO BELLO ORIENTE MEDELLIN</t>
  </si>
  <si>
    <t>CENTRO AGUA DE DIOS 1</t>
  </si>
  <si>
    <t>BARRIO CENTRO TAUSA</t>
  </si>
  <si>
    <t>BARRIO CENTRO BARRANQUILLA 55</t>
  </si>
  <si>
    <t>TIENDA VALENTINA VALLEDUPAR</t>
  </si>
  <si>
    <t>BARRIO VISTA HERMOSA CARTAGENA DE INDIAS</t>
  </si>
  <si>
    <t>BARRIO ALTOS DEL CAMPESTRE CARTAGENA</t>
  </si>
  <si>
    <t>BARRIO CENTRO VILLETA 10</t>
  </si>
  <si>
    <t>BARRIO BOSQUE FUSAGUSAGA</t>
  </si>
  <si>
    <t>CENTRO SAN VICENTE CAGUAN CAQUETA</t>
  </si>
  <si>
    <t>BARRIO CENTRO SAN CARLOS DE GUAROA 2</t>
  </si>
  <si>
    <t>BARRIO VEREDA PATIO BONITO NEMOCON</t>
  </si>
  <si>
    <t>BARRIO FONTIBON RECODO BOGOTA 2</t>
  </si>
  <si>
    <t>BARRIO CENTRO SAN LUIS DE SINCE</t>
  </si>
  <si>
    <t>BARRIO LURUACO ATLÁNTICO</t>
  </si>
  <si>
    <t>BARRIO LA SOLEDAD BOGOTA 2</t>
  </si>
  <si>
    <t>PAPELERIA JANETHT</t>
  </si>
  <si>
    <t>BARRIO CENTRO XXXIX - NEIVA</t>
  </si>
  <si>
    <t>BARRIO JUAN PABLO LL</t>
  </si>
  <si>
    <t>BARRIO FUNZA BOGOTA</t>
  </si>
  <si>
    <t>BARRIO ESTERO VILLAVICENCIO 16</t>
  </si>
  <si>
    <t>BARRIO BOSQUE VILLAVICENCIO 1</t>
  </si>
  <si>
    <t>BARRIO CENTRO IX CHINCHINA</t>
  </si>
  <si>
    <t>BARRIO CENTRO COMERCIAL LOS COMUNEROS NEIVA</t>
  </si>
  <si>
    <t>BARRIO LA GABRIELA BELLO</t>
  </si>
  <si>
    <t>BARRIO VILLA PAZ II ESPINAL</t>
  </si>
  <si>
    <t>BARRIO CENTRO GUATEQUE 5</t>
  </si>
  <si>
    <t>BARRIO CENTRO FOMEQUE FOMEQUE</t>
  </si>
  <si>
    <t>BARRIO EL CARMEN SEVILLA</t>
  </si>
  <si>
    <t>BARRIO EL CHARCO IPIALES</t>
  </si>
  <si>
    <t>RECUPERACION DE EQUIPOS</t>
  </si>
  <si>
    <t>CIERRE EXITOSO</t>
  </si>
  <si>
    <t>NO_EXITOSO</t>
  </si>
  <si>
    <t>CB NO ENTREGA EQUIPO</t>
  </si>
  <si>
    <t>LC-CS-25-004015</t>
  </si>
  <si>
    <t>BARRIO ALTICO NEIVA 4</t>
  </si>
  <si>
    <t>AVISO EXTERIOR</t>
  </si>
  <si>
    <t>BARRIO CENTRO TIERRALTA 2</t>
  </si>
  <si>
    <t>CANCELADO POR EL USUARIO</t>
  </si>
  <si>
    <t>CENTRO BUENAVISTA 1</t>
  </si>
  <si>
    <t>TRASLADO EXTERNO</t>
  </si>
  <si>
    <t>1 AL 30 DE NOVIEMBRE 2025</t>
  </si>
  <si>
    <t>BARRIO MONTERIA MODERNO MONTERIA 2</t>
  </si>
  <si>
    <t>BARRIO SEIS DE ENERO ARAUQUITA</t>
  </si>
  <si>
    <t>BARRIO CENTRO EL DONCELLO 2</t>
  </si>
  <si>
    <t>BARRIO CODEMAS SUPÍA</t>
  </si>
  <si>
    <t>BARRIO PARQUE DON MATIAS  DON MATIAS</t>
  </si>
  <si>
    <t>BARRIO LAS QUINTAS TUNJA 5</t>
  </si>
  <si>
    <t>BARRIO CENTRO PATIA 4</t>
  </si>
  <si>
    <t>BARRIO LA ASUNCION ROLDANILLO 2</t>
  </si>
  <si>
    <t>BARRIO EL CARMEN SASAIMA</t>
  </si>
  <si>
    <t>BARRIO PIEDRA VERDE MAGUI</t>
  </si>
  <si>
    <t>BARRIO VEREDA EL PARAISO ANSERMA</t>
  </si>
  <si>
    <t>BARRIO VILLA DEL NORTE  EN POPAYAN</t>
  </si>
  <si>
    <t>BARRIO CRR DE CHAPIERA ROBERTO PAYAN</t>
  </si>
  <si>
    <t>BARRIO CRR SOLEDAD MAGUÍ</t>
  </si>
  <si>
    <t>BARRIO GUAYABAL COVEÑAS 2</t>
  </si>
  <si>
    <t>BARRIO MESA DE LOS SANTOS LOS SANTOS</t>
  </si>
  <si>
    <t>BARRIO LA ESPAÑOLA MONTERIA</t>
  </si>
  <si>
    <t>BARRIO LA ISLA LA VEGA</t>
  </si>
  <si>
    <t>BARRIO CGT USENDA SIVIA</t>
  </si>
  <si>
    <t>BARRIO PUENTE PIEDRA MADRID  1</t>
  </si>
  <si>
    <t>BARRIO PINAR SUBA BOGOTA 1</t>
  </si>
  <si>
    <t>BARRIO CENTRO BOLIVAR 2</t>
  </si>
  <si>
    <t>BARRIO LINARES MANIZALES 6</t>
  </si>
  <si>
    <t>BARRIO CENTRO ARMENIA  27</t>
  </si>
  <si>
    <t>BARRIO FUNDADORES APARTADO ANTIOQUIA APARTADO</t>
  </si>
  <si>
    <t>BARRIO ALCAZARES MANIZALES 2</t>
  </si>
  <si>
    <t>BARRIO AURES GUADALAJARA DE BUGA 1</t>
  </si>
  <si>
    <t>BARRIO EL CAMELLON PAMPLONA 3</t>
  </si>
  <si>
    <t>BARRIO PUERTO DAJER MAJAGUAL</t>
  </si>
  <si>
    <t>BARRIO CALDAS GACHALA</t>
  </si>
  <si>
    <t>BARRIO TOMAS CIPRIANO DE MOSQUERA  POPAYAN</t>
  </si>
  <si>
    <t>BARRIO ALTO NAPOLES CALI</t>
  </si>
  <si>
    <t>BARRIO LOS ALMENDROS SOLEDAD  10</t>
  </si>
  <si>
    <t>BARRIO CENTRO PUERTO BOYACA PUERTO BOYACA</t>
  </si>
  <si>
    <t>BARRIO CENTRO CARMEN DE CARUPA 4</t>
  </si>
  <si>
    <t>BARRIO CRR DE LA NUEVA INVASION ROBERTO PAYAN</t>
  </si>
  <si>
    <t>BARRIO LOS HOYOS POPAYAN 10</t>
  </si>
  <si>
    <t>BARRIO PABLO SEXTO VL LIBANO</t>
  </si>
  <si>
    <t>BARRIO BOSA SAN BERNARDINO BOGOTA</t>
  </si>
  <si>
    <t>BARRIO CENTRO BUCARAMANGA 71</t>
  </si>
  <si>
    <t>BARRIO CENTRO PALESTINA 8</t>
  </si>
  <si>
    <t>BARRIO ALAMOS NORTE BOGOTA 6</t>
  </si>
  <si>
    <t>BARRIO SANTIAGO DE TUNJA TUNJA 1</t>
  </si>
  <si>
    <t>BARRIO CENTRO SIMIJACA 9</t>
  </si>
  <si>
    <t>BARRIO PORTALES DEL NORTE BOGOTA 1</t>
  </si>
  <si>
    <t>BARRIO FLANDES BAJO LA CALERA</t>
  </si>
  <si>
    <t>BARRIO JUAN XXIII FLORENCIA  4</t>
  </si>
  <si>
    <t>BARRIO SAN VICENTE DE PAUL GARZON</t>
  </si>
  <si>
    <t>BARRIO LLANITO LOS PATIOS 1</t>
  </si>
  <si>
    <t xml:space="preserve">BARRIO VILLA DE SEVILLA VILLA DEL ROSARIO 1 </t>
  </si>
  <si>
    <t>BARRIO BALMORAL FUSAGASUGA 9</t>
  </si>
  <si>
    <t>BARRIO GALAN TIERRALTA</t>
  </si>
  <si>
    <t>BARRIO SANTA ELENA UNO LA PAZ</t>
  </si>
  <si>
    <t>BARRIO PRADOS DEL ESTE CUCUTA 3</t>
  </si>
  <si>
    <t>BARRIO CENTRO TUNJA 33</t>
  </si>
  <si>
    <t>BARRIO PIONEROS SINCELEJO 5</t>
  </si>
  <si>
    <t>BARRIO SAN GREGORIO VILLA DEL ROSARIO 1</t>
  </si>
  <si>
    <t>BARRIO COMUNEROS SOCORRO 1</t>
  </si>
  <si>
    <t>BARRIO VILLA PATRICIA FUSAGASUGA</t>
  </si>
  <si>
    <t>BARRIO CAIMITOS PALMIRA</t>
  </si>
  <si>
    <t>BARRIO LA INMACULADA PIENDAMO</t>
  </si>
  <si>
    <t>BARRIO CRR DE CUARCUEL  BARBACOAS</t>
  </si>
  <si>
    <t xml:space="preserve">BARRIO VILLAS DEL CARMEN SABANETA </t>
  </si>
  <si>
    <t>BARRIO CENTRO TOPAIPI 1</t>
  </si>
  <si>
    <t>BARRIO PEDREGALES EL ZULIA 1</t>
  </si>
  <si>
    <t>BARRIO URBANIZACION GAITAN FUSAGASUGA</t>
  </si>
  <si>
    <t>BARRIO EL JARDIN GUAPI  1</t>
  </si>
  <si>
    <t>BARRIO TOKIO PEREIRA 1</t>
  </si>
  <si>
    <t>BARRIO TIERRA GRATA BOGOTA</t>
  </si>
  <si>
    <t>BARRIO PRADOS DEL SUR CALI 5</t>
  </si>
  <si>
    <t>BARRIO VEREDA LA FRAGUA DIAGONAL PASTAS DORIA MOSQUERA</t>
  </si>
  <si>
    <t>BARRIO CERVANTES MANIZALES 4</t>
  </si>
  <si>
    <t>BARRIO J.J NEIRA VILLA DE SAN DIEGO DE UBATE</t>
  </si>
  <si>
    <t>BARRIO ALFONSO LOPEZ ETAPA 1 CALI 1</t>
  </si>
  <si>
    <t>BARRIO SERRANIA APARTADO 2</t>
  </si>
  <si>
    <t>BARRIO MARIO CORREA RENGIFO CALI 2</t>
  </si>
  <si>
    <t>BARRIO LA LOMA NECOCLI 1</t>
  </si>
  <si>
    <t>BARRIO LA INDEPENDENCIA CARTAGO</t>
  </si>
  <si>
    <t>BARRIO EL CENTRO OCAÑA 9</t>
  </si>
  <si>
    <t>BARRIO LA MAGDALENA CACERES</t>
  </si>
  <si>
    <t>BARRIO 1 DE MAYO VILLA DEL ROSARIO</t>
  </si>
  <si>
    <t>BARRIO LA POLA LA PLATA 6</t>
  </si>
  <si>
    <t>BARRIO ZANJON HONGO GUADALAJARA DE BUGA</t>
  </si>
  <si>
    <t>BARRIO TRONCAL TARAZA</t>
  </si>
  <si>
    <t>BARRIO CENTRO PITALITO 23</t>
  </si>
  <si>
    <t>BARRIO TRANSPARENCIA 1 OCAÑA</t>
  </si>
  <si>
    <t>BARRIO EL CENTRO OCAÑA 10</t>
  </si>
  <si>
    <t>BARRIO TUCUNARE CUCUTA 2</t>
  </si>
  <si>
    <t>BARRIO LA LIBERTAD CUCUTA 24</t>
  </si>
  <si>
    <t>BARRIO LA PARADA VILLA DEL ROSARIO 10</t>
  </si>
  <si>
    <t>BARRIO LA ROCITA VILLAVICENCIO 1</t>
  </si>
  <si>
    <t>BARRIO BUENOS AIRES FLORENCIA 2</t>
  </si>
  <si>
    <t>BARRIO ATALAYA CUCUTA</t>
  </si>
  <si>
    <t>BARRIO CORR BUENA ESPERANZA CUCUTA</t>
  </si>
  <si>
    <t>BARRIO PAMAPALINDA CALI</t>
  </si>
  <si>
    <t>BARRIO JARDIN DE CIMARRONAS RIONEGRO</t>
  </si>
  <si>
    <t>BARRIO EL TREBOL VILAGORGONA CANDELARIA</t>
  </si>
  <si>
    <t>BARRIO VILLA LINDA BELLO</t>
  </si>
  <si>
    <t>BARRIO LOS ALPES RESTREPO 1</t>
  </si>
  <si>
    <t>BARRIO EL DIAMANTE CALI 6</t>
  </si>
  <si>
    <t>BARRIO CARLOS PRIMERO POPAYAN 1</t>
  </si>
  <si>
    <t>BARRIO CENTRO TURBO 6</t>
  </si>
  <si>
    <t>BARRIO QUINAMAYO JAMUNDI</t>
  </si>
  <si>
    <t>BARRIO CIRCASIA</t>
  </si>
  <si>
    <t>BARRIO BB LIBERTADORES ARMENIA</t>
  </si>
  <si>
    <t>BARRIO CENTRO CERETE 13</t>
  </si>
  <si>
    <t>BARRIO VIDELSO LOS PATIOS 8</t>
  </si>
  <si>
    <t>BARRIO SAN JOSE CUCUTA 5</t>
  </si>
  <si>
    <t>BARRIO MOLINO GUADALAJARA DE BUGA</t>
  </si>
  <si>
    <t>BARRIO PARQUE CABAL GUADALAJARA DE BUGA</t>
  </si>
  <si>
    <t>BARRIO RINCON SUBA BOGOTA 1</t>
  </si>
  <si>
    <t>BARRIO OASIS DE COMFANDI CALI 1</t>
  </si>
  <si>
    <t>BARRIO CENTRO BUGALAGRANDE 10</t>
  </si>
  <si>
    <t>BARRIO SANTA BARBARA ITUANGO 1</t>
  </si>
  <si>
    <t>BARRIO LA DOCTORA CHINCHINA</t>
  </si>
  <si>
    <t>BARRIO LA VIRGINIA ARMENIA 2</t>
  </si>
  <si>
    <t>BARRIO PRIMAVERA ENVIGADO 4</t>
  </si>
  <si>
    <t>BARRIO ROJAS TULUA 3</t>
  </si>
  <si>
    <t>BARRIO VERBENAL BOGOTA 11</t>
  </si>
  <si>
    <t>BARRIO CENTRO LA TEBAIDA 2</t>
  </si>
  <si>
    <t>BARRIO LA PALMA MANIZALES</t>
  </si>
  <si>
    <t>BARRIO CIUDAD DEL RODEO CUCUTA 1</t>
  </si>
  <si>
    <t>BARRIO FRENTE A LA GALERIA CENTRO PUERTO RICO</t>
  </si>
  <si>
    <t>BARRIO LA PARADA VILLA DEL ROSARIO 12</t>
  </si>
  <si>
    <t>BARRIO CENTRO SARDINATA 3</t>
  </si>
  <si>
    <t>BARRIO MESETA ALTA ISTMINA</t>
  </si>
  <si>
    <t>BARRIO REINALDO PEREA TADO</t>
  </si>
  <si>
    <t>BARRIO CIUDAD FUTURO PUERTO ESCONDIDO 1</t>
  </si>
  <si>
    <t>BARRIO BLARICUM CALI</t>
  </si>
  <si>
    <t>BARRIO CENTRO FILANDIA 13</t>
  </si>
  <si>
    <t>BARRIO CENTRO COLON</t>
  </si>
  <si>
    <t>BARRIO EL PARQUE SOLEDAD 4</t>
  </si>
  <si>
    <t>BARRIO EL CENTRO LA CANDELARIA MEDELLIN</t>
  </si>
  <si>
    <t>12-09 SE REALIZA LLAMADA AL CLIENTE, SE HABLA CON BLAS ALFONSO VILLADIEGO DOMINGUEZ  EL CUAL INDICA QUE EL CORREO CON LAS CREDENCIALES POR PARTE DE WOMPI AUN NO HA LLEGADO 22-09 SE REALIZA LLAMADA AL CLIENTE, SE HABLA CON EL SR BLAS ALFONSO VILLADIEGO DOMINGUEZ EL CUAL IDNICA QUE EL CORREO ESTA ERRADO, EL CORREO CORRECTO ES ENERGIAINTEGRALDELASABANA@GMAIL.COM 08-10 SE REALIZA LLAMADA AL CLIENTE, SE HABLA CON LA SRA SERY RAMOS. SE VALIDA DIRECCIÓN OK, CANAL OK, DISPONIBILIDAD TOTAL, LLAMAR EL DÍA LA INSTALACIÓN PARA CONFIRMAR VISITA, AVISO EXTERIOR ALTURA APROX 2 METROS; CREDENCIALES: SI 9/10/2025 SE ENVIO ESTE CASO DE APERTURA WOMPI, DONDE EL NOMBRE DE COMERCIO NO ES EL MISMO DEL AVISO PUBLICITARIO, SIN EMBARGO SI ES EL MISMO OBJETIVO COMERCIAL, LA DIRECCION COINCIDE Y LA CÁMARA DE COMERCIO TAMBIEN TIENE EL MISMO NOMBRE DE LISTA DE CHEQUEO. NOMBRE ESTABLECIMIENTO CÁMARA DE COMERCIO: ELECTROREDES DEL SINU NOMBRE AVISO PUBLICITARIO: ENERGIA INTEGRAL DE LA SABANA |RESPUESTA DE WOMPI: LO IMPORTANTE ES GARANTIZAR QUE LA DIRECCIÓN COINCIDA, SI ESTA COINCIDE PODEMOS INSTALAR RECOMENDANDO AL PUNTO QUE REALICE LA ACTUALIZACIÓN EN CÁMARA DE COMERCIO O EN EL AVISO 9/10/2025 SE VISITA COMERCIO, CB INDICA QUE EL CORREO DE REGISTRO SE ENCUENTRA ERRÓNEO POR LO CUAL NO HAN PODIDO CREAR CREDENCIALES DE ACCESO, SE ESCALA A COORDINADOR Y SE LE INDICA AL COMERCIO QUE DEBE HACER ACTUALIZACIÓN EN LÍNEA 018000. | SE ESTABLECE COMUNICACIÓN DE NUEVO CON EL USUARIO EL CUAL INDICA QUE AUN NO TIENE CORREO POR PARTE DE WOMPI - COMUNICACIÓN POR WPP | 11-11 SE REALIZA LLAMADA AL CLIENTE, SE HABLA CON EL SR BLAS ALFONSO VILLADIEGO DOMINGUEZ SE VALIDA DIRECCIÓN OK, CANAL OK, DISPONIBILIDAD TOTAL, USUARIO Y CONTRASEÑA WOMPI OK, LLAMAR EL DÍA LA INSTALACIÓN PARA CONFIRMAR VISITA, AVISO EXTERIOR ALTURA - 2 METROS (COMUNICACION POR WPP) | 12-11 SE REALIZA INSTALACIÓN DE CORRESPONSAL, SE INSTALA EQUIPO CON PRUEBAS EXITOSAS, SE CAPACITA Y SE EVALÚA AL CLIENTE, SE INSTALA PUBLICIDAD COMPLETA, CB QUEDA OPERATIVO. USUARIO SOMOS BANCOLOMBIA ACTIVO</t>
  </si>
  <si>
    <t>10-10 SE REALIZA LLAMADA AL CLIENTE, SE HABLA CON LA SRA ALBA ALFONSO NIÑO LA CUAL INDICA QUE AUN NO TIENE EL CORREO POR PARTE DE WOMPI  | 28/10/2025 EN NUEVA COMUNICACION CON LA USUARIA INDICA QUE YA TIENE EL CORREO POR PARTE DE WOMPÍ, ALTURA DEL AVISO 1 MT | 06-11 SE REALIZA INSTALACIÓN DE CORRESPONSAL, SE INSTALA EQUIPO CON PRUEBAS EXITOSAS, SE CAPACITA Y SE EVALÚA AL CLIENTE, SE INSTALA PUBLICIDAD COMPLETA, CB QUEDA OPERATIVO. USUARIO SOMOS BANCOLOMBIA ACTIVO</t>
  </si>
  <si>
    <t>11-10 SE REALIZA LLAMADA AL CLIENTE, SE HABLA CON LA SRA MARIA LUZ ORTIZ BARRAGAN, EL CUAL INDICA QUE AUN NO TIENE EL CORREO POR PARTE DE WOMPI. CORREO CORRECTO | 28/10/2025 SE REALIZA COMUNICACIÓN POR WPP CON EL USUARIO E INDICA QUE YA TIENE EL CORREO, NO INDICA ALTURA DEL AVISO | 07-11 SE REALIZA INSTALACIÓN DE CORRESPONSAL, SE INSTALA EQUIPO CON PRUEBAS EXITOSAS, SE CAPACITA Y SE EVALÚA AL CLIENTE, SE INSTALA PUBLICIDAD COMPLETA, CB QUEDA OPERATIVO. USUARIO SOMOS BANCOLOMBIA ACTIVO</t>
  </si>
  <si>
    <t>10-10 SE REALIZA LLAMADA AL CLIENTE, SE HABLA CON LA SRA SHIRLEY PATRICIA CANTELLON LOPEZ, EL CUAL INDICA QUE AUN NO TIENE EL CORREO POR PARTE DE WOMPI | 28/10/2025 EN NUEVA COMUNICACIÓN CON LA USUARIA INDICA QUE YA TIENE EL CORREO POR PARTE DE WOMPI, 2.5 MT 31-10 DEBIDO A PROBLEMAS DE MOVILIDAD EN LA VIA QUE COMUNICA AL MUNICIPIO DE SUPIA, NO SE PUEDE DESPLAZAR, SE REALIZARA DESPLAZAMIENTO LA PROXIMA SEMANA | 05-11 SE REALIZA INSTALACIÓN DE CORRESPONSAL, SE INSTALA EQUIPO CON PRUEBAS EXITOSAS, SE CAPACITA Y SE EVALÚA AL CLIENTE, SE INSTALA PUBLICIDAD COMPLETA, CB QUEDA OPERATIVO. USUARIO SOMOS BANCOLOMBIA ACTIVO</t>
  </si>
  <si>
    <t>10-10 SE REALIZA LLAMADA AL CLIENTE, SE HABLA CON LA SRA YESICA PAOLA JIMENEZ CARDENAS, INDICA NO TENER LAS CREDENCIALES DE ACCESO WOMPI. CORREO CORRECTO | 28/10/2025 EN NUEVA COMUNICACIÓN CON LA USUARIA INDICA QUE AUN NO TIENE CORREO POR PARTE DE WOMPI   | 31/10/2025 30-10 SE REALIZA LLAMADA AL CLIENTE, SE HABLA CON LA SRA YESICA PAOLA JIMENEZ CARDENAS  SE VALIDA DIRECCIÓN OK, CANAL OK, DISPONIBILIDAD TOTAL, USUARIO Y CONTRASEÑA WOMPI OK, LLAMAR EL DÍA LA INSTALACIÓN PARA CONFIRMAR VISITA, AVISO EXTERIOR ALTURA: NO INDICA ALTURA | 04-11 SE REALIZA INSTALACIÓN DE CORRESPONSAL, SE INSTALA EQUIPO CON PRUEBAS EXITOSAS, SE CAPACITA Y SE EVALÚA AL CLIENTE, SE INSTALA PUBLICIDAD COMPLETA, CB QUEDA OPERATIVO. USUARIO SOMOS BANCOLOMBIA ACTIVO</t>
  </si>
  <si>
    <t>10-10 SE REALIZA LLAMADA AL CLIENTE, SE HABLA CON LA SRA YILLIAN YINDEE CARDONA CASTEBLANCO, INDICA NO TENER LAS CREDENCIALES DE ACCESO WOMPI. CORREO CORRECTO // 28-10-2025 SE REALIZA LLAMADA SE HABLA CON LA SEÑORA YILLIAN AL REALIZAR LA BUSQUEDA EN SU CORREO DEL MENSAJE DE WOMPI NO LO ENCUENTRA, SE ESCRIBE EN EL BUSCADOR SIN EXITO, LA SEÑORA CONFIRMA NO HABERLE LLEGADO Y QUEDA ATENDA AL CORREO PARA CONTINUAR CON EL PROCESO | 31/10/2025 SE REALIZA LLAMADA AL CLIENTE, SE HABLA CON LA SRA YILLIAN YINDEE CARDONA CASTEBLANCO SE VALIDA DIRECCIÓN OK, CANAL OK, DISPONIBILIDAD TOTAL, USUARIO Y CONTRASEÑA WOMPI OK, LLAMAR EL DÍA LA INSTALACIÓN PARA CONFIRMAR VISITA, AVISO EXTERIOR ALTURA APROX 4 METROS - SE PROGRAMA PARA ESTA FECHA YA QUE LA SRA INDICA QUE VA  A ESTAR POR FUERA DEL PAIS | 11-11 SE REALIZA INSTALACIÓN DE CORRESPONSAL, SE INSTALA EQUIPO CON PRUEBAS EXITOSAS, SE CAPACITA Y SE EVALÚA AL CLIENTE, SE INSTALA PUBLICIDAD COMPLETA, CB QUEDA OPERATIVO. USUARIO SOMOS BANCOLOMBIA ACTIVO</t>
  </si>
  <si>
    <t>21-10 SE REALIZA LLAMADA AL CLIENTE, SE HABLA CON LA SRA YENIFER CAMAYO ANDRADE, EL CUAL INDICA QUE EL CORREO ESTA CORRECTO PERO NO LE HA LLEGADO NADA DE WOMPI -COMUNICACIÓN POR WPP | 28-10 EN NUEVA COMUNICACIÓN CON EL USUARIO INDICA QUE YA TIENE EL CORREO POR PARTE DE WOMPI, SE PROCEDE CON LA PROGRAMACIÓN | 07-11 DADO PROBLEMAS PARA DESPLAZARSE HACIA EL SITIO POR ZONA ROJA, SE ESTARÁ TRATANDO DE VIAJAR LA PRÓXIMA SEMANA | 18-11 DADO PROBLEMAS PARA DESPLAZAR HACIA EL SITIO POR ZONA ROJA, SE ESTARÁ TRATANDO DE VIAJAR LA PRÓXIMA SEMANA. SE REALIZA LLAMADA CON LA SEÑORA YENIFER, SE LE INFORMA QUE DEBIDO A LOS ENFRENTAMIENTOS DE GRUPOS ARMADOS EN LA VÍA SE REPROGRAMA VISITA TÉCNICA | 21-11 SE REALIZA INSTALACIÓN DE CORRESPONSAL, SE INSTALA EQUIPO CON PRUEBAS EXITOSAS, SE CAPACITA Y SE EVALÚA AL CLIENTE, SE INSTALA PUBLICIDAD COMPLETA, CB QUEDA OPERATIVO. USUARIO SOMOS BANCOLOMBIA ACTIVO</t>
  </si>
  <si>
    <t>21-10 SE REALIZA LLAMADA AL CLIENTE, SE HABLA CON LA SR GERMAN ALONSO MARTINEZ BERMUDEZ EL CUAL INDICA QUE EL CORREO ESTA ERRADO, EL CORREO CORRECTO ES germanalonso0410@gmail.com | 28/10/2025 SE ESTABLECE COMUNICACIÓN CON EL SR GERMAN EL CUAL INDICA QUE YA TIENE EL CORREO POR PARTE DE WOMPI , ALTURA DEL AVISO 2 MT   07-11 DADO PROBLEMAS DE CIERRE EN LA VIA QUE COMUNICA A PEREURA CON CARTAGO NO SE PUDO REALIZAR DESPLAZAMIENTO EL DIA 7 DE NOVIEMBRE | 10-11 SE REALIZA INSTALACIÓN DE CORRESPONSAL, SE INSTALA EQUIPO CON PRUEBAS EXITOSAS, SE CAPACITA Y SE EVALÚA AL CLIENTE, SE INSTALA PUBLICIDAD COMPLETA, CB QUEDA OPERATIVO. USUARIO SOMOS BANCOLOMBIA ACTIVO</t>
  </si>
  <si>
    <t>21-10 SE REALIZA LLAMADA AL CLIENTE, SE HABLA CON LA SR EDUARDO CRUZ MURCIA EL CUAL INDICA QUE EL CORREO ESTA ERRADO, EL CORREO CORRECTO ES rujacara1@hotmail.com // 28-10-2025 SE REALIZA LLAMADA AL NUMERO DE LA LISTA SE HABLA CON EL CLIENTE QUIEN AL BUSCAR EN SU CORREO NO ENCUENTRA EL MENSAJE DE WOMPI, ME VUELVE A CONFIRMAR SU CORREO: rujacara1@hotmail.com | 31/10/2025 30-10 SE REALIZA LLAMADA AL CLIENTE, SE HABLA CON LA SR EDUARDO CRUZ MURCIA  SE VALIDA DIRECCIÓN OK, CANAL OK, DISPONIBILIDAD TOTAL, USUARIO Y CONTRASEÑA WOMPI OK, LLAMAR EL DÍA LA INSTALACIÓN PARA CONFIRMAR VISITA, AVISO EXTERIOR ALTURA APROX 2.50 METROS - COMUNICACIÓN POR WPP | 05-11 SE REALIZA INSTALACIÓN DE CORRESPONSAL, SE INSTALA EQUIPO CON PRUEBAS EXITOSAS, SE CAPACITA Y SE EVALÚA AL CLIENTE, SE INSTALA PUBLICIDAD COMPLETA, CB QUEDA OPERATIVO. USUARIO SOMOS BANCOLOMBIA ACTIVO</t>
  </si>
  <si>
    <t>22-10 SE REALIZA LLAMADA AL CLIENTE, SE HABLA CON LA SRA DANIA MADONA BENALCAZAR CASTILLO, INDICA QUE NO TIENE LAS CREDENCIALES DE ACCESO (CORREO CORRECTO) // 28-10-2025 SE REALIZA LLAMADA AL NUMERO DE LA LISTA SE HABLA CON LA MAMA SE LA SEÑORA DANIA, AL CONFIRMAR POR EL CORREO DE WOMPI ME INDICA QUE NO LE HA LLEGADO AUN, QUE ESTA EN ESPERA DE ESE CORREO PERO AUN NO LO TIENE 28-10 EN COMUNICACIÓN CON LA USUARIA INDICA QUE YA TIENE EL CORREO POR PARTE DE WOMPI | 07-10 SE REALIZARA DESPLAZAMIENTO EL DIA 10 DE NOVIEMBRE YA QUE DADO PROBLEMAS EN LA VIA HACIA TUMACO NO SE PUEDE DESPLAZAR ANTES | 12-11 12-11 SE REALIZA INSTALACIÓN DE CORRESPONSAL, SE INSTALA EQUIPO CON PRUEBAS EXITOSAS, SE CAPACITA Y SE EVALÚA AL CLIENTE, SE INSTALA PUBLICIDAD COMPLETA, CB QUEDA OPERATIVO. USUARIO SOMOS BANCOLOMBIA ACTIVO. COMERCIO SIN AVISO PUBLICITARIO. SIN EMBARGO, SI ES EL MISMO OBJETIVO COMERCIAL, LA DIRECCIÓN COINCIDE Y LA CÁMARA DE COMERCIO TAMBIÓN TIENE EL MISMO NOMBRE DE LISTA DE CHEQUEO</t>
  </si>
  <si>
    <t>22-10-2025 SE REALIZA LLAMADA AL NUMERO DE LA LISTA, SE HABLA CON EL SEÑOR HENRRY AL VALIDAR EL CORREO ME INDICA QUE NO LE HA LLEGADO, EL CORREO SE VALIDA LETRA POR LETRA SIN EMBARGO DESPUES DE UNA BUSQUEDA ME INDICA QUE QUE EFECTIVAMENTE NO LO TIENE // 29-10-2025 SE REALIZA CONTACTO POR WHATSAPP CON EL SEÑOR HENRRY ME INDICA QUE NO LE HA LLEGADO EL CORREO Y ME LO RECTIFICA NUEVAMENTE YA QUE ESTA ESPERANDO EL PROCESO DE INSTALACION; CORREO CONFIRMADO POR EL CLIENTE: portillo_serrano@hotmail.com  | 6/11/2025 SE REALIZA INSTALACIÓN DE CORRESPONSAL, SE INSTALAN EQUIPOS CON PRUEBAS EXITOSAS, SE CAPACITA Y SE EVALÚA AL CLIENTE, SE INSTALA PUBLICIDAD COMPLETA, CB QUEDA OPERATIVO. USUARIO SOMOS BANCOLOMBIA ACTIVO</t>
  </si>
  <si>
    <t>23-10 SE REALIZA LLAMADA AL CLIENTE, SE HABLA CON LA SRA EDILMA INES ARANDA MUELAS SE VALIDA DIRECCIÓN OK, CANAL OK, DISPONIBILIDAD TOTAL, USUARIO Y CONTRASEÑA WOMPI OK, LLAMAR EL DÍA LA INSTALACIÓN PARA CONFIRMAR VISITA, AVISO EXTERIOR ALTURA: NO INDICA - COMUICACIÓN POR WPP | 04-11 DADO A INCONVENIENTES CON EL TRANSPORTE EL DIA FESTIVO, LA VISITA SE ESTA ATENDIENDO EL DIA MARTES 4 DE NOVIEMBRE | SE REALIZA INSTALACIÓN DE CORRESPONSAL, SE INSTALA EQUIPO CON PRUEBAS EXITOSAS, SE CAPACITA Y SE EVALÚA AL CLIENTE, SE INSTALA PUBLICIDAD COMPLETA, CB QUEDA OPERATIVO. USUARIO SOMOS BANCOLOMBIA ACTIVO</t>
  </si>
  <si>
    <t>23-10 SE HABLA CON LA SRA ELVIA YANETH CORTES SEVILLANO, SE VALIDA DIRECCIÓN OK, CANAL OK, DISPONIBILIDAD TOTAL, USUARIO Y CONTRASEÑA WOMPI OK, LLAMAR EL DÍA LA INSTALACIÓN PARA CONFIRMAR VISITA. AVISO EXTERIOR A 2 METROS DE ALTURA APROX (COMUNICACION POR WPP) | 5/11/2025 LA VIA DE PASTO HACIA TUMACO SE ENCUENTRA CON RESTRICCION POR LO CUAL NO SE HA LOGRADO DESPLAZAMIENTO DE PERSONAL, YA QUE SE DEBE IR HASTA BARBACOAS PARA TOMAR LANCHA HACIA MAGUI, SE ESTA A LA ESPERA DE RESTABLECIMIENTO PARA PODER DESPLAZAR EL PERSONAL. | 06-11 SEGÚN INFORMACIÓN LA CARRETERA HACIA TUMACO YA TENÍA PASO EL TÉCNICO  VIAJARÍA EL LUNES, SI SE ENCUENTRA CUPO Y HAY LANCHA LLEGARÍA EL MISMO LUNES, LAS INSTALACIONES SE ESTARÍAN REALIZARON EL MARTES | 26-11 SE PLANEA ATENDER EL PUNTO, PARA EL VIERNES 28/11. NO SE HA PODIDO ATENDER LA IMPLEMENTACIÓN, POR CIERRE EN LA VÍA | 27-11 SE REALIZA INSTALACIÓN DE CORRESPONSAL, SE INSTALA EQUIPO CON PRUEBAS EXITOSAS, SE CAPACITA Y SE EVALÚA AL CLIENTE, SE INSTALA PUBLICIDAD COMPLETA, CB QUEDA OPERATIVO. USUARIO SOMOS BANCOLOMBIA ACTIVO</t>
  </si>
  <si>
    <t>23-10 SE HABLA CON LA SRA MARIA CAMILA CORTES ORTIZ, SE VALIDA DIRECCIÓN OK, CANAL OK, DISPONIBILIDAD TOTAL, USUARIO Y CONTRASEÑA WOMPI OK, LLAMAR EL DÍA LA INSTALACIÓN PARA CONFIRMAR VISITA. AVISO EXTERIOR A 2 METROS DE ALTURA APROX (COMUNICACION POR WPP) | 5/11/2025 LA VIA DE PASTO HACIA TUMACO SE ENCUENTRA CON RESTRICCIÓN Y NO HA SIDO POSIBLE EL DESPLAZAMIENTO DEL PERSONAL, SE ESTA A LA ESPERA DE RESTABLECIMIENTO YA QUE SE DEBE VIAJAR HASTA BARBACOAS PARA PODER ABORDAR LA LANCHA. |. 06-11 SEGÚN INFORMACIÓN LA CARRETERA HACIA TUMACO YA TENÍA PASO EL TÉCNICO  VIAJARÍA EL LUNES, SI SE ENCUENTRA CUPO Y HAY  LANCHA LLEGARÍA EL MISMO LUNES, LAS INSTALACIONES SE ESTARÍAN REALIZARON EL MARTES | 12-11 SE REALIZA INSTALACIÓN DE CORRESPONSAL, SE INSTALA EQUIPO CON PRUEBAS EXITOSAS, SE CAPACITA Y SE EVALÚA AL CLIENTE, SE INSTALA PUBLICIDAD COMPLETA, CB QUEDA OPERATIVO. USUARIO SOMOS BANCOLOMBIA ACTIVO</t>
  </si>
  <si>
    <t>30-10 SE REALIZA LLAMADA AL CLIENTE, SE HABLA CON LA SRA JENIFFER ESTEFANIA BECERRA RUIZ SE VALIDA DIRECCIÓN OK, CANAL OK, DISPONIBILIDAD TOTAL, USUARIO Y CONTRASEÑA WOMPI OK, LLAMAR EL DÍA LA INSTALACIÓN PARA CONFIRMAR VISITA, AVISO EXTERIOR ALTURA APROX 2 METROS - COMUNICACIÓN POR WPP | 04-11 SE REALIZA INSTALACIÓN DE CORRESPONSAL, SE INSTALA EQUIPO CON PRUEBAS EXITOSAS, SE CAPACITA Y SE EVALÚA AL CLIENTE, SE INSTALA PUBLICIDAD COMPLETA, CB QUEDA OPERATIVO. USUARIO SOMOS BANCOLOMBIA ACTIVO</t>
  </si>
  <si>
    <t>30-10 SE REALIZA LLAMADA AL CLIENTE, SE HABLA CON LA SRA CAROLINA SÁNCHEZ URIBE SE VALIDA DIRECCIÓN OK, CANAL OK, DISPONIBILIDAD TOTAL, USUARIO Y CONTRASEÑA WOMPI OK, LLAMAR EL DÍA LA INSTALACIÓN PARA CONFIRMAR VISITA, AVISO EXTERIOR ALTURA APROX 5 METROS - COMUNICACIÓN POR WPP | 04-11 EN COMUNICACIÓN CON LA ADMINISTRADORA CAROLINA AL CELULAR 3164319161, INFORMA QUE YA TIENE EL CORREO CON LA ACTIVACIÓN DE CREDENCIALES, SE LE INFORMA QUE ESTAREMOS LLEGANDO EN DESPUÉS DE LAS 10:30 AM | SE REALIZA INSTALACIÓN DE CORRESPONSAL, SE INSTALA EQUIPO CON PRUEBAS EXITOSAS, SE CAPACITA Y SE EVALÚA AL CLIENTE, SE INSTALA PUBLICIDAD COMPLETA, CB QUEDA OPERATIVO. USUARIO SOMOS BANCOLOMBIA ACTIVO</t>
  </si>
  <si>
    <t>30/10/2025 EN COMUNICACION CON LA SRA LILIA INES PRETEL FABRA INDICA QUE EL CORREO ESTA ERRADO, EL CORREO CORRECTO ES lilipreteltfabra@gmail.com | 06-11 SE REALIZA LLAMADA AL CLIENTE, SE HABLA CON LA SRA LILIA INES PRETEL FABRA SE VALIDA DIRECCIÓN OK, CANAL OK, DISPONIBILIDAD TOTAL, USUARIO Y CONTRASEÑA WOMPI OK, LLAMAR EL DÍA LA INSTALACIÓN PARA CONFIRMAR VISITA, AVISO EXTERIOR ALTURA - 2 METROS (COMUNICACION POR WPP) | 10-11 SE VISITA SITIO, NO SE PUDO ACTIVAR CREDENCIALES DE WOMPI POR CORREO ERRADO, CORREO CORRECTO ES LILIPRETELTFABRA@GMAIL.COM SE LE INDICA AL COMERCIO REALIZAR ACTUALIZACIÓN POR MEDIO DE LA LÍNEA 018000</t>
  </si>
  <si>
    <t>30-10 SE REALIZA LLAMADA AL CLIENTE, SE HABLA CON LA SRA  ANGIE CAMILA VARGAS GOMEZ SE VALIDA DIRECCIÓN OK, CANAL OK, DISPONIBILIDAD TOTAL, USUARIO Y CONTRASEÑA WOMPI OK, LLAMAR EL DÍA LA INSTALACIÓN PARA CONFIRMAR VISITA, AVISO EXTERIOR ALTURA: NO INDICA ALTURA - COMUNICACIÓN POR WPP | 05-11 SE REALIZA INSTALACIÓN DE CORRESPONSAL, SE INSTALA EQUIPO CON PRUEBAS EXITOSAS, SE CAPACITA Y SE EVALÚA AL CLIENTE, SE INSTALA PUBLICIDAD COMPLETA, CB QUEDA OPERATIVO. USUARIO SOMOS BANCOLOMBIA ACTIVO</t>
  </si>
  <si>
    <t>30-10 SE REALIZA LLAMADA AL CLIENTE, SE HABLA CON LA SRA NINI JOHANA HURTADO HURTADO  SE VALIDA DIRECCIÓN OK, CANAL OK, DISPONIBILIDAD TOTAL, USUARIO Y CONTRASEÑA WOMPI OK, LLAMAR EL DÍA LA INSTALACIÓN PARA CONFIRMAR VISITA, AVISO EXTERIOR ALTURA APROX 2.5 METROS - COMUNICACIÓN POR WPP | 11-11 POR NOVEDADES EN LA VIA DESDE POPAYAN NO SE PUEDE VIAJAR HOY EL CORREGIMIENTO, SE REALIZARÁ VISITA EL DIA DE MAÑANA | 12-11 SE REALIZA INSTALACIÓN DE CORRESPONSAL, SE INSTALA EQUIPO CON PRUEBAS EXITOSAS, SE CAPACITA Y SE EVALÚA AL CLIENTE, SE INSTALA PUBLICIDAD COMPLETA, CB QUEDA OPERATIVO. USUARIO SOMOS BANCOLOMBIA ACTIVO</t>
  </si>
  <si>
    <t>30-10 SE REALIZA LLAMADA AL CLIENTE, SE HABLA CON LA SRA ZOILA ROSA GUZMAN HERNANDEZ  SE VALIDA DIRECCIÓN OK, CANAL OK, DISPONIBILIDAD TOTAL, USUARIO Y CONTRASEÑA WOMPI OK, LLAMAR EL DÍA LA INSTALACIÓN PARA CONFIRMAR VISITA, AVISO EXTERIOR ALTURA APROX 2 METROS - COMUNICACIÓN POR WPP | 05-11 SE REALIZA INSTALACIÓN DE CORRESPONSAL, SE INSTALA EQUIPO CON PRUEBAS EXITOSAS, SE CAPACITA Y SE EVALÚA AL CLIENTE, SE INSTALA PUBLICIDAD COMPLETA, CB QUEDA OPERATIVO. USUARIO SOMOS BANCOLOMBIA ACTIVO</t>
  </si>
  <si>
    <t>30-10 SE REALIZA LLAMADA AL CLIENTE, SE HABLA CON LA SR LUIS EDUARDO SANCHEZ ZAMORA SE VALIDA DIRECCIÓN OK, CANAL OK, DISPONIBILIDAD TOTAL, USUARIO Y CONTRASEÑA WOMPI OK, LLAMAR EL DÍA LA INSTALACIÓN PARA CONFIRMAR VISITA, AVISO EXTERIOR ALTURA APROX 2.30 METROS - COMUNICACIÓN POR WPP | 04-11 SE REALIZA INSTALACIÓN DE CORRESPONSAL, SE INSTALA EQUIPO CON PRUEBAS EXITOSAS, SE CAPACITA Y SE EVALÚA AL CLIENTE, SE INSTALA PUBLICIDAD COMPLETA, CB QUEDA OPERATIVO. USUARIO SOMOS BANCOLOMBIA ACTIVO</t>
  </si>
  <si>
    <t>30-10 SE REALIZA LLAMADA AL CLIENTE, SE HABLA CON LA SRA ANGELICA MARIA ARIAS OLIVEROS SE VALIDA DIRECCIÓN OK, CANAL OK, DISPONIBILIDAD TOTAL, USUARIO Y CONTRASEÑA WOMPI OK, LLAMAR EL DÍA LA INSTALACIÓN PARA CONFIRMAR VISITA, AVISO EXTERIOR ALTURA 2.30  - COMUNICACIÓN POR WPP | 04-11 SE REALIZA INSTALACIÓN DE CORRESPONSAL, SE INSTALA EQUIPO CON PRUEBAS EXITOSAS, SE CAPACITA Y SE EVALÚA AL CLIENTE, SE INSTALA PUBLICIDAD COMPLETA, CB QUEDA OPERATIVO. USUARIO SOMOS BANCOLOMBIA ACTIVO</t>
  </si>
  <si>
    <t>30-10 SE REALIZA LLAMADA AL CLIENTE, SE HABLA CON LA SR CARLOS ANDRES PARRA ORJUELASE VALIDA DIRECCIÓN OK, CANAL OK, DISPONIBILIDAD TOTAL, USUARIO Y CONTRASEÑA WOMPI OK, LLAMAR EL DÍA LA INSTALACIÓN PARA CONFIRMAR VISITA, AVISO EXTERIOR ALTURA 2.30  - COMUNICACIÓN POR WPP | 04-11 SE REALIZA INSTALACIÓN DE CORRESPONSAL, SE INSTALA EQUIPO CON PRUEBAS EXITOSAS, SE CAPACITA Y SE EVALÚA AL CLIENTE, SE INSTALA PUBLICIDAD COMPLETA, CB QUEDA OPERATIVO. USUARIO SOMOS BANCOLOMBIA ACTIVO</t>
  </si>
  <si>
    <t>30-10 SE REALIZA LLAMADA AL CLIENTE, SE HABLA CON LA SRA NANCY CASTILLO MOSCOSO SE VALIDA DIRECCIÓN OK, CANAL OK, DISPONIBILIDAD TOTAL, USUARIO Y CONTRASEÑA WOMPI OK, LLAMAR EL DÍA LA INSTALACIÓN PARA CONFIRMAR VISITA, AVISO EXTERIOR ALTURA 2.30  - COMUNICACIÓN POR WPP | 05-11 SE REALIZA INSTALACIÓN DE CORRESPONSAL, SE INSTALA EQUIPO CON PRUEBAS EXITOSAS, SE CAPACITA Y SE EVALÚA AL CLIENTE, SE INSTALA PUBLICIDAD COMPLETA, CB QUEDA OPERATIVO. USUARIO SOMOS BANCOLOMBIA ACTIVO</t>
  </si>
  <si>
    <t>30-10 SE REALIZA LLAMADA AL CLIENTE, SE HABLA CON LA SRA SARA MICHELL GARCIA SANCHEZ  SE VALIDA DIRECCIÓN OK, CANAL OK, DISPONIBILIDAD TOTAL, USUARIO Y CONTRASEÑA WOMPI OK, LLAMAR EL DÍA LA INSTALACIÓN PARA CONFIRMAR VISITA, AVISO EXTERIOR ALTURA APROX 3.5 METROS - COMUNCACIÓ POR WPP | 05-11 SE REALIZA INSTALACIÓN DE CORRESPONSAL, SE INSTALA EQUIPO CON PRUEBAS EXITOSAS, SE CAPACITA Y SE EVALÚA AL CLIENTE, SE INSTALA PUBLICIDAD COMPLETA, CB QUEDA OPERATIVO. USUARIO SOMOS BANCOLOMBIA ACTIVO</t>
  </si>
  <si>
    <t xml:space="preserve">30-10 SE REALIZA LLAMADA AL CLIENTE, SE HABLA CON LA SRA LEIDY JOHANA GIRALDO CARMONA SE VALIDA DIRECCIÓN OK, CANAL OK, DISPONIBILIDAD TOTAL, USUARIO Y CONTRASEÑA WOMPI OK, LLAMAR EL DÍA LA INSTALACIÓN PARA CONFIRMAR VISITA, AVISO EXTERIOR ALTURA NO INDICA ALTURA - COMUNICACIÓN POR WPP | 04-11 SE REALIZA INSTALACIÓN DE CORRESPONSAL, SE INSTALA EQUIPO CON PRUEBAS EXITOSAS, SE CAPACITA Y SE EVALÚA AL CLIENTE, SE INSTALA PUBLICIDAD COMPLETA, CB QUEDA OPERATIVO. USUARIO SOMOS BANCOLOMBIA ACTIVO </t>
  </si>
  <si>
    <t>30-10 SE REALIZA LLAMADA AL CLIENTE, SE HABLA CON LA SR DIEGO MAURICIO OSPINA FERRO SE VALIDA DIRECCIÓN OK, CANAL OK, DISPONIBILIDAD TOTAL, USUARIO Y CONTRASEÑA WOMPI OK, LLAMAR EL DÍA LA INSTALACIÓN PARA CONFIRMAR VISITA, AVISO EXTERIOR ALTURA NO INDICA ALTURA - COMUNICACIÓN POR WPP | 04-11 SE REALIZA INSTALACIÓN DE CORRESPONSAL, SE INSTALA EQUIPO CON PRUEBAS EXITOSAS, SE CAPACITA Y SE EVALÚA AL CLIENTE, SE INSTALA PUBLICIDAD COMPLETA, CB QUEDA OPERATIVO. USUARIO SOMOS BANCOLOMBIA ACTIVO</t>
  </si>
  <si>
    <t>30-10 SE REALIZA LLAMADA AL CLIENTE, SE HABLA CON LA SR  JOSE SANTIAGO CONTRERAS MONCADA  SE VALIDA DIRECCIÓN OK, CANAL OK, DISPONIBILIDAD TOTAL, USUARIO Y CONTRASEÑA WOMPI OK, LLAMAR EL DÍA LA INSTALACIÓN PARA CONFIRMAR VISITA, AVISO EXTERIOR ALTURA 2 MT - COMUNICACIÓN POR WPP | 05-11 SE REALIZA INSTALACIÓN DE CORRESPONSAL, SE INSTALA EQUIPO CON PRUEBAS EXITOSAS, SE CAPACITA Y SE EVALÚA AL CLIENTE, SE INSTALA PUBLICIDAD COMPLETA, CB QUEDA OPERATIVO. USUARIO SOMOS BANCOLOMBIA ACTIVO</t>
  </si>
  <si>
    <t>30-10 SE REALIZA LLAMADA AL CLIENTE, SE HABLA CON LA SRA FRANCIA MARILUZ IBARGUEN ASPRILLA SE VALIDA DIRECCIÓN OK, CANAL OK, DISPONIBILIDAD TOTAL, USUARIO Y CONTRASEÑA WOMPI OK, LLAMAR EL DÍA LA INSTALACIÓN PARA CONFIRMAR VISITA, AVISO EXTERIOR ALTURA APROX 2 METROS - COMUNICACIÓN POR WPP | 5/11/2025 SE REALIZA INSTALACIÓN DE CORRESPONSAL, SE INSTALAN EQUIPOS CON PRUEBAS EXITOSAS, SE CAPACITA Y SE EVALÚA AL CLIENTE, SE INSTALA PUBLICIDAD COMPLETA, CB QUEDA OPERATIVO. USUARIO SOMOS BANCOLOMBIA ACTIVO</t>
  </si>
  <si>
    <t>30-10 SE REALIZA LLAMADA AL CLIENTE, SE HABLA CON LA SRA FAVIOLA RAMIREZ MORERA SE VALIDA DIRECCIÓN OK, CANAL OK, DISPONIBILIDAD TOTAL, USUARIO Y CONTRASEÑA WOMPI OK, LLAMAR EL DÍA LA INSTALACIÓN PARA CONFIRMAR VISITA, AVISO EXTERIOR ALTURA APROX 5 METROS   | 4/11/2025 SE REPROGRAMA ACTIVIDAD PARA EL JUEVES 06-11-2025, SE CONTACTA LA SRA FABIOLA QUIEN CONFIRMA RECIBIR LA INSTALACION ESE DÍA | 6/11/2025 SE REALIZA INSTALACIÓN DE CORRESPONSAL, SE INSTALAN EQUIPOS CON PRUEBAS EXITOSAS, SE CAPACITA Y SE EVALÚA AL CLIENTE, SE INSTALA PUBLICIDAD COMPLETA, CB QUEDA OPERATIVO. USUARIO SOMOS BANCOLOMBIA ACTIVO</t>
  </si>
  <si>
    <t>30-10 SE REALIZA LLAMADA AL CLIENTE, SE HABLA CON LA SRA CARLOS EDUARDO SOLARTE CASTELLANOS SE VALIDA DIRECCIÓN OK, CANAL OK, DISPONIBILIDAD TOTAL, USUARIO Y CONTRASEÑA WOMPI OK, LLAMAR EL DÍA LA INSTALACIÓN PARA CONFIRMAR VISITA, AVISO EXTERIOR ALTURA APROX 2,50 METROS | 11-11 SE REALIZA INSTALACIÓN DE CORRESPONSAL, SE INSTALA EQUIPO CON PRUEBAS EXITOSAS, SE CAPACITA Y SE EVALÚA AL CLIENTE, SE INSTALA PUBLICIDAD COMPLETA, CB QUEDA OPERATIVO. USUARIO SOMOS BANCOLOMBIA ACTIVO</t>
  </si>
  <si>
    <t>30-10 SE REALIZA LLAMADA AL CLIENTE, SE HABLA CON LA SRA LEIDY MILENA PALECHOR SEVILLA  SE VALIDA DIRECCIÓN OK, CANAL OK, DISPONIBILIDAD TOTAL, USUARIO Y CONTRASEÑA WOMPI OK, LLAMAR EL DÍA LA INSTALACIÓN PARA CONFIRMAR VISITA, AVISO EXTERIOR ALTURA APROX 2,50 METROS | 04-11 SE REALIZA INSTALACIÓN DE CORRESPONSAL, SE INSTALA EQUIPO CON PRUEBAS EXITOSAS, SE CAPACITA Y SE EVALÚA AL CLIENTE, SE INSTALA PUBLICIDAD COMPLETA, CB QUEDA OPERATIVO. USUARIO SOMOS BANCOLOMBIA ACTIVO</t>
  </si>
  <si>
    <t>30-10 SE REALIZA LLAMADA AL CLIENTE, SE HABLA CON LA SRA RAIZA MARÍA CORTINA MUÑOZ  SE VALIDA DIRECCIÓN OK, CANAL OK, DISPONIBILIDAD TOTAL, USUARIO Y CONTRASEÑA WOMPI OK, LLAMAR EL DÍA LA INSTALACIÓN PARA CONFIRMAR VISITA, AVISO EXTERIOR ALTURA APROX 2 METROS | 04-11 SE REALIZA INSTALACIÓN DE CORRESPONSAL, SE INSTALA EQUIPO CON PRUEBAS EXITOSAS, SE CAPACITA Y SE EVALÚA AL CLIENTE, SE INSTALA PUBLICIDAD COMPLETA, CB QUEDA OPERATIVO. USUARIO SOMOS BANCOLOMBIA ACTIVO. COMERCIO SIN AVISO PUBLICITARIO, SIN EMBARGO SI ES EL MISMO OBJETIVO COMERCIAL, LA DIRECCION COINCIDE</t>
  </si>
  <si>
    <t>30-10 SE REALIZA LLAMADA AL CLIENTE, SE HABLA CON LA SRA ALEIDA VALENCIA VILLA  SE VALIDA DIRECCIÓN OK, CANAL OK, DISPONIBILIDAD TOTAL, USUARIO Y CONTRASEÑA WOMPI OK, LLAMAR EL DÍA LA INSTALACIÓN PARA CONFIRMAR VISITA, AVISO EXTERIOR ALTURA APROX 2,50 METROS | 05-11 SE REALIZA INSTALACIÓN DE CORRESPONSAL, SE INSTALA EQUIPO CON PRUEBAS EXITOSAS, SE CAPACITA Y SE EVALÚA AL CLIENTE, SE INSTALA PUBLICIDAD COMPLETA, CB QUEDA OPERATIVO. USUARIO SOMOS BANCOLOMBIA ACTIVO</t>
  </si>
  <si>
    <t>30-10 SE REALIZA LLAMADA AL CLIENTE, SE HABLA CON LA SRA MERCEDES PAEZ PINILLA  SE VALIDA DIRECCIÓN OK, CANAL OK, DISPONIBILIDAD TOTAL, USUARIO Y CONTRASEÑA WOMPI OK, LLAMAR EL DÍA LA INSTALACIÓN PARA CONFIRMAR VISITA, AVISO EXTERIOR ALTURA APROX 3 METROS | 05-11 SE REALIZA INSTALACIÓN DE CORRESPONSAL, SE INSTALA EQUIPO CON PRUEBAS EXITOSAS, SE CAPACITA Y SE EVALÚA AL CLIENTE, SE INSTALA PUBLICIDAD COMPLETA, CB QUEDA OPERATIVO. USUARIO SOMOS BANCOLOMBIA ACTIVO</t>
  </si>
  <si>
    <t>30-10 SE REALIZA LLAMADA AL CLIENTE, SE HABLA CON LA SRA ANAYIBE PENAGOS MARIN  SE VALIDA DIRECCIÓN OK, CANAL OK, DISPONIBILIDAD TOTAL, USUARIO Y CONTRASEÑA WOMPI OK, LLAMAR EL DÍA LA INSTALACIÓN PARA CONFIRMAR VISITA, AVISO EXTERIOR ALTURA APROX 2 METROS | 13-11 SE REALIZA BÚSQUEDA DE TRANSPORTE AL SITIO PERO NO SE ENCUENTRA TRANSPORTE MARÍTIMO POR TEMAS DE FUERTES LLUVIAS EN EL LUGAR POR LO CUAL SE DEBE REPROGRAMAR LA ACTIVIDAD PARA LA SIGUIENTE SEMANA QUE YA SE HABILITE EL TRANSPORTE HACIA EL LUGAR | 18-11 SE REALIZA DESPLAZAMIENTO HASTA TERMINAL PARA VIAJAR A SITIO, PERO INFORMAN QUE NO ESTÁN VIAJANDO POR MOTIVO DE QUE LA VÍA ESTÁ CERRADA POR PARO INDÍGENA Y DESLIZAMIENTOS DE TIERRA EN LA VÍA POR LO CUAL SE DEBE ESPERAR A QUE ABRAN LA VÍA PARA PODER VIAJAR | 24-11 POR FUERTES LLUVIAS SE PRESENTAN DERRUMBES EN LA VÍA, POR LO CUAL NO SE PUEDE VIAJAR A SITIO SE ESPERA A QUE SE NORMALICE EL TRÁNSITO EN LA VÍA | 27-11 SE REALIZA INSTALACIÓN DE CORRESPONSAL, SE INSTALA EQUIPO CON PRUEBAS EXITOSAS, SE CAPACITA Y SE EVALÚA AL CLIENTE, SE INSTALA PUBLICIDAD COMPLETA, CB QUEDA OPERATIVO. USUARIO SOMOS BANCOLOMBIA ACTIVO</t>
  </si>
  <si>
    <t>30-10 SE REALIZA LLAMADA AL CLIENTE, SE HABLA CON LA SRA TATIANA ALEJANDRA SOLARTE REALPE  SE VALIDA DIRECCIÓN OK, CANAL OK, DISPONIBILIDAD TOTAL, USUARIO Y CONTRASEÑA WOMPI OK, LLAMAR EL DÍA LA INSTALACIÓN PARA CONFIRMAR VISITA, AVISO EXTERIOR ALTURA APROX 2-3 METROS | 11-11 SE REALIZA INSTALACIÓN DE CORRESPONSAL, SE INSTALA EQUIPO CON PRUEBAS EXITOSAS, SE CAPACITA Y SE EVALÚA AL CLIENTE, SE INSTALA PUBLICIDAD COMPLETA, CB QUEDA OPERATIVO. USUARIO SOMOS BANCOLOMBIA ACTIVO</t>
  </si>
  <si>
    <t>30-10 SE REALIZA LLAMADA AL CLIENTE, SE HABLA CON LA SRA LEIDY JOHANNA PINEDA GONZÁLEZ  SE VALIDA DIRECCIÓN OK, CANAL OK, DISPONIBILIDAD TOTAL, USUARIO Y CONTRASEÑA WOMPI OK, LLAMAR EL DÍA LA INSTALACIÓN PARA CONFIRMAR VISITA, AVISO EXTERIOR ALTURA APROX 3 METROS | 04-11 SE REALIZA INSTALACIÓN DE CORRESPONSAL, SE INSTALA EQUIPO CON PRUEBAS EXITOSAS, SE CAPACITA Y SE EVALÚA AL CLIENTE, SE INSTALA PUBLICIDAD COMPLETA, CB QUEDA OPERATIVO. USUARIO SOMOS BANCOLOMBIA ACTIVO</t>
  </si>
  <si>
    <t>30-10 SE REALIZA CONTACTO CON EL LA SEÑORA MARIA AL COMUNICARLE EL MOTIVO DE LA LLAMADA, SE CONFIRMA DATOS SIN EMBARGO SOLICITA QUE SE LE APLACE LA VISITA PARA EL VIERNES 07/11 YA QUE TIENE UNA CALAMIDAD FAMILIAR | 07-10 SE REALIZA INSTALACIÓN DE CORRESPONSAL, SE INSTALAN EQUIPOS CON PRUEBAS EXITOSAS, SE CAPACITA Y SE EVALÚA AL CLIENTE, SE INSTALA PUBLICIDAD COMPLETA, CB QUEDA OPERATIVO. USUARIO SOMOS BANCOLOMBIA ACTIVO. COMERCIO SIN AVISO PUBLICITARIO, SIN EMBARGO SI ES EL MISMO OBJETIVO COMERCIAL, LA DIRECCION COINCIDE Y LA CÁMARA DE COMERCIO TAMBIEN TIENE EL MISMO NOMBRE DE LISTA DE CHEQUEO.</t>
  </si>
  <si>
    <t>30-10 SE REALIZA LLAMADA AL CLIENTE, SE HABLA CON LA SRA MAYERLY AMAYA PINZON  SE VALIDA DIRECCIÓN OK, CANAL OK, DISPONIBILIDAD TOTAL, USUARIO Y CONTRASEÑA WOMPI OK, LLAMAR EL DÍA LA INSTALACIÓN PARA CONFIRMAR VISITA, AVISO EXTERIOR ALTURA APROX 2 METROS | 04-11 SE REALIZA INSTALACIÓN DE CORRESPONSAL, SE INSTALA EQUIPO CON PRUEBAS EXITOSAS, SE CAPACITA Y SE EVALÚA AL CLIENTE, SE INSTALA PUBLICIDAD COMPLETA, CB QUEDA OPERATIVO. USUARIO SOMOS BANCOLOMBIA ACTIVO</t>
  </si>
  <si>
    <t>30-10 SE REALIZA LLAMADA AL CLIENTE, SE HABLA CON LA SRA MARIA VALENTINA CASTRO MEZA  SE VALIDA DIRECCIÓN OK, CANAL OK, DISPONIBILIDAD TOTAL, USUARIO Y CONTRASEÑA WOMPI OK, LLAMAR EL DÍA LA INSTALACIÓN PARA CONFIRMAR VISITA, AVISO EXTERIOR ALTURA APROX 2,50 METROS | 05-11 SE REALIZA INSTALACIÓN DE CORRESPONSAL, SE INSTALA EQUIPO CON PRUEBAS EXITOSAS, SE CAPACITA Y SE EVALÚA AL CLIENTE, SE INSTALA PUBLICIDAD COMPLETA, CB QUEDA OPERATIVO. USUARIO SOMOS BANCOLOMBIA ACTIVO</t>
  </si>
  <si>
    <t>30-10 SE REALIZA LLAMADA AL CLIENTE, SE HABLA CON EL SR YAIR MORENO BAYONA  SE VALIDA DIRECCIÓN OK, CANAL OK, DISPONIBILIDAD TOTAL, USUARIO Y CONTRASEÑA WOMPI OK, LLAMAR EL DÍA LA INSTALACIÓN PARA CONFIRMAR VISITA, AVISO EXTERIOR ALTURA APROX 2,50 METROS | 05-11 SE REALIZA INSTALACIÓN DE CORRESPONSAL, SE INSTALA EQUIPO CON PRUEBAS EXITOSAS, SE CAPACITA Y SE EVALÚA AL CLIENTE, SE INSTALA PUBLICIDAD COMPLETA, CB QUEDA OPERATIVO. USUARIO SOMOS BANCOLOMBIA ACTIVO</t>
  </si>
  <si>
    <t>30-10 SE REALIZA LLAMADA AL CLIENTE, SE HABLA CON EL SR RICARDO ANDRÉS TORRES MONROY  SE VALIDA DIRECCIÓN OK, CANAL OK, DISPONIBILIDAD TOTAL, USUARIO Y CONTRASEÑA WOMPI OK, LLAMAR EL DÍA LA INSTALACIÓN PARA CONFIRMAR VISITA, AVISO EXTERIOR ALTURA APROX 3 METROS | 04-11 SE REALIZA INSTALACIÓN DE CORRESPONSAL, SE INSTALA EQUIPO CON PRUEBAS EXITOSAS, SE CAPACITA Y SE EVALÚA AL CLIENTE, SE INSTALA PUBLICIDAD COMPLETA, CB QUEDA OPERATIVO. USUARIO SOMOS BANCOLOMBIA ACTIVO</t>
  </si>
  <si>
    <t>30-10 SE REALIZA LLAMADA AL CLIENTE, SE HABLA CON LA SRA RUTH GINETH PAEZ CAÑON  SE VALIDA DIRECCIÓN OK, CANAL OK, DISPONIBILIDAD TOTAL, USUARIO Y CONTRASEÑA WOMPI OK, LLAMAR EL DÍA LA INSTALACIÓN PARA CONFIRMAR VISITA, AVISO EXTERIOR ALTURA APROX 2,50 METROS | 04-11 SE REALIZA INSTALACIÓN DE CORRESPONSAL, SE INSTALA EQUIPO CON PRUEBAS EXITOSAS, SE CAPACITA Y SE EVALÚA AL CLIENTE, SE INSTALA PUBLICIDAD COMPLETA, CB QUEDA OPERATIVO. USUARIO SOMOS BANCOLOMBIA ACTIVO</t>
  </si>
  <si>
    <t>30-10 SE REALIZA LLAMADA AL CLIENTE, SE HABLA CON LA SRA CINDY ROJAS VILLAMIZAR  SE VALIDA DIRECCIÓN OK, CANAL OK, DISPONIBILIDAD TOTAL, USUARIO Y CONTRASEÑA WOMPI OK, LLAMAR EL DÍA LA INSTALACIÓN PARA CONFIRMAR VISITA, AVISO EXTERIOR ALTURA APROX 2,50-3 METROS | 04-11 SE REALIZA INSTALACIÓN DE CORRESPONSAL, SE INSTALA EQUIPO CON PRUEBAS EXITOSAS, SE CAPACITA Y SE EVALÚA AL CLIENTE, SE INSTALA PUBLICIDAD COMPLETA, CB QUEDA OPERATIVO. USUARIO SOMOS BANCOLOMBIA ACTIVO</t>
  </si>
  <si>
    <t>30-10 SE REALIZA LLAMADA AL CLIENTE, SE HABLA CON EL SR ANGEL URIEL MARTINEZ AMORTEGUI   SE VALIDA DIRECCIÓN OK, CANAL OK, DISPONIBILIDAD TOTAL, USUARIO Y CONTRASEÑA WOMPI OK, LLAMAR EL DÍA LA INSTALACIÓN PARA CONFIRMAR VISITA, AVISO EXTERIOR ALTURA APROX 2,50 METROS | 04-11 SE REALIZA INSTALACIÓN DE CORRESPONSAL, SE INSTALAN EQUIPOS CON PRUEBAS EXITOSAS, SE CAPACITA Y SE EVALÚA AL CLIENTE, SE INSTALA PUBLICIDAD COMPLETA, CB QUEDA OPERATIVO. USUARIO SOMOS BANCOLOMBIA ACTIVO</t>
  </si>
  <si>
    <t>05-11 SE REALIZA LLAMADA AL CLIENTE, SE HABLA CON LA SR OSCAR IGNACIO TOLOZA ELJAIEK SE VALIDA DIRECCIÓN OK, CANAL OK, DISPONIBILIDAD TOTAL, USUARIO Y CONTRASEÑA WOMPI OK, LLAMAR EL DÍA LA INSTALACIÓN PARA CONFIRMAR VISITA, AVISO EXTERIOR ALTURA APROX 2.5METROS - COMUNICACIÓN POR WPP | 07-11 SE REALIZA INSTALACIÓN DE CORRESPONSAL, SE INSTALA EQUIPO CON PRUEBAS EXITOSAS, SE CAPACITA Y SE EVALÚA AL CLIENTE, SE INSTALA PUBLICIDAD COMPLETA, CB QUEDA OPERATIVO. USUARIO SOMOS BANCOLOMBIA ACTIVO</t>
  </si>
  <si>
    <t>05-11 SE REALIZA LLAMADA AL CLIENTE, SE HABLA CON LA SR ANDERSON RUIZ BEJARANO SE VALIDA DIRECCIÓN OK, CANAL OK, DISPONIBILIDAD TOTAL, USUARIO Y CONTRASEÑA WOMPI OK, LLAMAR EL DÍA LA INSTALACIÓN PARA CONFIRMAR VISITA, AVISO EXTERIOR ALTURA APROX 2 METROS - COMUNICACIÓN POR WPP 6/11/2025 SE REALIZA INSTALACIÓN DE CORRESPONSAL, SE INSTALAN EQUIPOS CON PRUEBAS EXITOSAS, SE CAPACITA Y SE EVALÚA AL CLIENTE, SE INSTALA PUBLICIDAD COMPLETA, CB QUEDA OPERATIVO. USUARIO SOMOS BANCOLOMBIA ACTIVO</t>
  </si>
  <si>
    <t>05-11 SE REALIZA LLAMADA AL CLIENTE, SE HABLA CON LA SRA INGRID ZULAY GARCIA RAMIREZ SE VALIDA DIRECCIÓN OK, CANAL OK, DISPONIBILIDAD TOTAL, USUARIO Y CONTRASEÑA WOMPI OK, LLAMAR EL DÍA LA INSTALACIÓN PARA CONFIRMAR VISITA, AVISO EXTERIOR ALTURA APROX 2 METROS - COMUNICACIÓN POR WPP | 06-11 SE REALIZA INSTALACIÓN DE CORRESPONSAL, SE INSTALA EQUIPO CON PRUEBAS EXITOSAS, SE CAPACITA Y SE EVALÚA AL CLIENTE, SE INSTALA PUBLICIDAD COMPLETA, CB QUEDA OPERATIVO. USUARIO SOMOS BANCOLOMBIA ACTIVO</t>
  </si>
  <si>
    <t>05-11 SE REALIZA LLAMADA AL CLIENTE, SE HABLA CON LA SRA YARITZA NORAIMA BECERRA GOMEZ SE VALIDA DIRECCIÓN OK, CANAL OK, DISPONIBILIDAD TOTAL, USUARIO Y CONTRASEÑA WOMPI OK, LLAMAR EL DÍA LA INSTALACIÓN PARA CONFIRMAR VISITA, AVISO EXTERIOR ALTURA - NO INDICA ALTURA  | COMUNICACION POR WPP | 06-11 SE REALIZA INSTALACIÓN DE CORRESPONSAL, SE INSTALA EQUIPO CON PRUEBAS EXITOSAS, SE CAPACITA Y SE EVALÚA AL CLIENTE, SE INSTALA PUBLICIDAD COMPLETA, CB QUEDA OPERATIVO. USUARIO SOMOS BANCOLOMBIA ACTIVO</t>
  </si>
  <si>
    <t>05-11 SE REALIZA LLAMADA AL CLIENTE, SE HABLA CON EL SR ANDERSON ANGEL QUINTERO SE VALIDA DIRECCIÓN OK, CANAL OK, DISPONIBILIDAD TOTAL, USUARIO Y CONTRASEÑA WOMPI OK, LLAMAR EL DÍA LA INSTALACIÓN PARA CONFIRMAR VISITA, AVISO EXTERIOR ALTURA - 2 METROS | COMUNICACION POR WPP | 06-11 SE REALIZA INSTALACIÓN DE CORRESPONSAL, SE INSTALA EQUIPO CON PRUEBAS EXITOSAS, SE CAPACITA Y SE EVALÚA AL CLIENTE, SE INSTALA PUBLICIDAD COMPLETA, CB QUEDA OPERATIVO. USUARIO SOMOS BANCOLOMBIA ACTIVO</t>
  </si>
  <si>
    <t>05-11 SE REALIZA LLAMADA AL CLIENTE, SE HABLA CON EL SR DEIMER DAVID URANGO ZURITA SE VALIDA DIRECCIÓN OK, CANAL OK, DISPONIBILIDAD TOTAL, USUARIO Y CONTRASEÑA WOMPI OK, LLAMAR EL DÍA LA INSTALACIÓN PARA CONFIRMAR VISITA, AVISO EXTERIOR ALTURA - 2 METROS | 06-11 SE REALIZA INSTALACIÓN DE CORRESPONSAL, SE INSTALA EQUIPO CON PRUEBAS EXITOSAS, SE CAPACITA Y SE EVALÚA AL CLIENTE, SE INSTALA PUBLICIDAD COMPLETA, CB QUEDA OPERATIVO. USUARIO SOMOS BANCOLOMBIA ACTIVO</t>
  </si>
  <si>
    <t>05-11 SE REALIZA LLAMADA AL CLIENTE, SE HABLA CON LA SRA MAYURY TORRES RUIZ SE VALIDA DIRECCIÓN OK, CANAL OK, DISPONIBILIDAD TOTAL, USUARIO Y CONTRASEÑA WOMPI OK, LLAMAR EL DÍA LA INSTALACIÓN PARA CONFIRMAR VISITA, AVISO EXTERIOR ALTURA - 2 METROS 07-11 SE ESTABLECE COMUNICACIÓN CON LA CLIENTA, LA SEÑORA MARYURY  TORRES AL NÚMERO CELULAR 3212612019 PROPORCIONADO. SE CONFIRMA CON LA USUARIA QUE EL CORREO ELECTRÓNICO HA SIDO RECIBIDO, SIN EMBARGO, LA ACTIVACIÓN DE CREDENCIALES AÚN NO SE HA COMPLETADO. SE MANTIENE A LA ESPERA DE LA CONFIRMACIÓN POR PARTE DE LA USUARIA SOBRE LA FINALIZACIÓN DE DICHA ACTIVACIÓN, PARA PROCEDER CON LA PROGRAMACIÓN DE LA VISITA , SE LE INDICA AL USUARIO QUE SE ATENDERÁ VISITA APARTIR DEL DÍA LUNES 10 DE NOVIEMBRE DEL 2025 . EN COMUNICACIÓN NUEVAMENTE CON LA CLIENTE MARYURI TORRES NO CONFIRMA ACTIVACION NI CORREO DE CREDENCIALES SOLICITA QUE SE COMUNIQUEN CON ELLA A PARTIR O DESPUÉS DE MEDIO DÍA | 10-11 EN COMUNICACIÓN CON LA SEÑORA MARYURI NOS INDICA QUE NOS ATIENDE EL DÍA 11 DE NOVIEMBRE A PARTIR DE LAS 8 AM DISPONIBILIDAD PARA ATENDERNOS | 11-11 SE REALIZA INSTALACIÓN DE CORRESPONSAL, SE INSTALA EQUIPO CON PRUEBAS EXITOSAS, SE CAPACITA Y SE EVALÚA AL CLIENTE, SE INSTALA PUBLICIDAD COMPLETA, CB QUEDA OPERATIVO. USUARIO SOMOS BANCOLOMBIA ACTIVO</t>
  </si>
  <si>
    <t>05-11 SE REALIZA LLAMADA AL CLIENTE, SE HABLA CON EL SR MIGUEL ANDRES SEQUEDA GUERRERO SE VALIDA DIRECCIÓN OK, CANAL OK, DISPONIBILIDAD TOTAL, USUARIO Y CONTRASEÑA WOMPI OK, LLAMAR EL DÍA LA INSTALACIÓN PARA CONFIRMAR VISITA, AVISO EXTERIOR ALTURA - 2 METROS | COMUNICACION POR WPP | 06-11 SE REALIZA INSTALACIÓN DE CORRESPONSAL, SE INSTALA EQUIPO CON PRUEBAS EXITOSAS, SE CAPACITA Y SE EVALÚA AL CLIENTE, SE INSTALA PUBLICIDAD COMPLETA, CB QUEDA OPERATIVO. USUARIO SOMOS BANCOLOMBIA ACTIVO</t>
  </si>
  <si>
    <t>05-11 SE REALIZA LLAMADA AL CLIENTE, SE HABLA CON EL SR WILFRIDO ANDRES RAMIREZ CALDERON SE VALIDA DIRECCIÓN OK, CANAL OK, DISPONIBILIDAD TOTAL, USUARIO Y CONTRASEÑA WOMPI OK, LLAMAR EL DÍA LA INSTALACIÓN PARA CONFIRMAR VISITA, AVISO EXTERIOR ALTURA - 2.5 METROS | 06-11 SE REALIZA INSTALACIÓN DE CORRESPONSAL, SE INSTALA EQUIPO CON PRUEBAS EXITOSAS, SE CAPACITA Y SE EVALÚA AL CLIENTE, SE INSTALA PUBLICIDAD COMPLETA, CB QUEDA OPERATIVO. USUARIO SOMOS BANCOLOMBIA ACTIVO</t>
  </si>
  <si>
    <t>05-11 SE REALIZA LLAMADA AL CLIENTE, SE HABLA CON LA SRA  JENNYFER PAOLA DIZ OVIEDO SE VALIDA DIRECCIÓN OK, CANAL OK, DISPONIBILIDAD TOTAL, USUARIO Y CONTRASEÑA WOMPI OK, LLAMAR EL DÍA LA INSTALACIÓN PARA CONFIRMAR VISITA, AVISO EXTERIOR ALTURA APROX 2 METROS - COMUNICACIÓ POR WPP | 6/11/2025 SE REALIZA INSTALACIÓN DE CORRESPONSAL, SE INSTALAN EQUIPOS CON PRUEBAS EXITOSAS, SE CAPACITA Y SE EVALÚA AL CLIENTE, SE INSTALA PUBLICIDAD COMPLETA, CB QUEDA OPERATIVO. USUARIO SOMOS BANCOLOMBIA ACTIVO</t>
  </si>
  <si>
    <t>05-11 SE REALIZA LLAMADA AL CLIENTE, SE HABLA CON LA SRA BLANCA NAYIBE AYALA GARCIA SE VALIDA DIRECCIÓN OK, CANAL OK, DISPONIBILIDAD TOTAL, USUARIO Y CONTRASEÑA WOMPI OK, LLAMAR EL DÍA LA INSTALACIÓN PARA CONFIRMAR VISITA, AVISO EXTERIOR ALTURA APROX 2 METROS - COMUNICACIÓ POR WPP | 06-10 SE REALIZA INSTALACIÓN DE CORRESPONSAL, SE INSTALAN EQUIPOS CON PRUEBAS EXITOSAS, SE CAPACITA Y SE EVALÚA AL CLIENTE, SE INSTALA PUBLICIDAD COMPLETA, CB QUEDA OPERATIVO. USUARIO SOMOS BANCOLOMBIA ACTIVO</t>
  </si>
  <si>
    <t>05-11 SE REALIZA LLAMADA AL CLIENTE, SE HABLA CON LA SRA ZORAIDA CAMACHO DE NARANJO INDICA QUE NO TIENE LAS CREDENCIALES DE ACCESO (CORREO CORRECTO) | 11-11 SE REALIZA LLAMADA AL CLIENTE, SE HABLA CON LA SRA ZORAIDA CAMACHO DE NARANJO SE VALIDA DIRECCIÓN OK, CANAL OK, DISPONIBILIDAD TOTAL, USUARIO Y CONTRASEÑA WOMPI OK, LLAMAR EL DÍA LA INSTALACIÓN PARA CONFIRMAR VISITA, AVISO EXTERIOR ALTURA - 2 METROS (COMUNICACION POR WPP) | 12-11 SE REALIZA INSTALACIÓN DE CORRESPONSAL, SE INSTALA EQUIPO CON PRUEBAS EXITOSAS, SE CAPACITA Y SE EVALÚA AL CLIENTE, SE INSTALA PUBLICIDAD COMPLETA, CB QUEDA OPERATIVO. USUARIO SOMOS BANCOLOMBIA ACTIVO</t>
  </si>
  <si>
    <t>06-11 SE REALIZA LLAMADA AL CLIENTE, SE HABLA CON EL SR EDWIN ALEJANDRO MONROY CASTRO SE VALIDA DIRECCIÓN OK, CANAL OK, DISPONIBILIDAD TOTAL, USUARIO Y CONTRASEÑA WOMPI OK, LLAMAR EL DÍA LA INSTALACIÓN PARA CONFIRMAR VISITA, AVISO EXTERIOR ALTURA - 2 METROS | 07-11 SE REALIZA INSTALACIÓN DE CORRESPONSAL, SE INSTALA EQUIPO CON PRUEBAS EXITOSAS, SE CAPACITA Y SE EVALÚA AL CLIENTE, SE INSTALA PUBLICIDAD COMPLETA, CB QUEDA OPERATIVO. USUARIO SOMOS BANCOLOMBIA ACTIVO</t>
  </si>
  <si>
    <t>06-11 SE REALIZA LLAMADA AL CLIENTE, SE HABLA CON EL SR ANGEL ABSALON SAAVEDRA SE VALIDA DIRECCIÓN OK, CANAL OK, DISPONIBILIDAD TOTAL, USUARIO Y CONTRASEÑA WOMPI OK, LLAMAR EL DÍA LA INSTALACIÓN PARA CONFIRMAR VISITA, AVISO EXTERIOR ALTURA - 2.5 METROS (COMUNICACION POR WPP) | 10-11 SE REALIZA INSTALACIÓN DE CORRESPONSAL, SE INSTALA EQUIPO CON PRUEBAS EXITOSAS, SE CAPACITA Y SE EVALÚA AL CLIENTE, SE INSTALA PUBLICIDAD COMPLETA, CB QUEDA OPERATIVO. USUARIO SOMOS BANCOLOMBIA ACTIVO</t>
  </si>
  <si>
    <t>06-11 SE REALIZA LLAMADA AL CLIENTE, SE HABLA CON EL SR LUIS FERNANDO GOMEZ CALDERON SE VALIDA DIRECCIÓN OK, CANAL OK, DISPONIBILIDAD TOTAL, USUARIO Y CONTRASEÑA WOMPI OK, LLAMAR EL DÍA LA INSTALACIÓN PARA CONFIRMAR VISITA, AVISO EXTERIOR ALTURA - 2 METROS | 14-11 SE REALIZA INSTALACIÓN DE CORRESPONSAL, SE INSTALA EQUIPO CON PRUEBAS EXITOSAS, SE CAPACITA Y SE EVALÚA AL CLIENTE, SE INSTALA PUBLICIDAD COMPLETA, CB QUEDA OPERATIVO. USUARIO SOMOS BANCOLOMBIA ACTIVO</t>
  </si>
  <si>
    <t>06-11 SE REALIZA LLAMADA AL CLIENTE, SE HABLA CON EL SR HECTOR HERNANDO QUIÑONES CABEZAS SE VALIDA DIRECCIÓN OK, CANAL OK, DISPONIBILIDAD TOTAL, USUARIO Y CONTRASEÑA WOMPI OK, LLAMAR EL DÍA LA INSTALACIÓN PARA CONFIRMAR VISITA, AVISO EXTERIOR ALTURA - 2 METROS (COMUNICACION POR WPP) | 15-11 SE REALIZARÁ DESPLAZAMIENTO PARA APERTURA EL DIA MARTES YA QUE POR PROBLEMAS EN LA VIA NO HA SIDO POSIBLE EL DESPLAZAMIENTO | 18-11 SE REALIZA DESPLAZAMIENTO HASTA TERMINAL PARA VIAJAR A SITIO, PERO INFORMAN QUE NO ESTÁN VIAJANDO POR MOTIVO DE QUE LA VÍA ESTÁ CERRADA POR PARO INDÍGENA Y DESLIZAMIENTOS DE TIERRA EN LA VÍA POR LO CUAL SE DEBE ESPERAR A QUE ABRAN LA VÍA PARA PODER VIAJAR | 24-11 POR FUERTES LLUVIAS SE PRESENTAN DERRUMBES EN LA VÍA, POR LO CUAL NO SE PUEDE VIAJAR A SITIO SE ESPERA A QUE SE NORMALICE EL TRÁNSITO EN LA VÍA | 26-11 SE REALIZA INSTALACIÓN DE CORRESPONSAL, SE INSTALA EQUIPO CON PRUEBAS EXITOSAS, SE CAPACITA Y SE EVALÚA AL CLIENTE, SE INSTALA PUBLICIDAD COMPLETA, CB QUEDA OPERATIVO. USUARIO SOMOS BANCOLOMBIA ACTIVO</t>
  </si>
  <si>
    <t>06-11 SE REALIZA LLAMADA AL CLIENTE, SE HABLA CON LA SRA ZORAIDA LOPEZ SE VALIDA DIRECCIÓN OK, CANAL OK, DISPONIBILIDAD TOTAL, USUARIO Y CONTRASEÑA WOMPI OK, LLAMAR EL DÍA LA INSTALACIÓN PARA CONFIRMAR VISITA, AVISO EXTERIOR ALTURA - 2 METROS | 07-11 SE REALIZA INSTALACIÓN DE CORRESPONSAL, SE INSTALA EQUIPO CON PRUEBAS EXITOSAS, SE CAPACITA Y SE EVALÚA AL CLIENTE, SE INSTALA PUBLICIDAD COMPLETA, CB QUEDA OPERATIVO. USUARIO SOMOS BANCOLOMBIA ACTIVO</t>
  </si>
  <si>
    <t>06-11 SE REALIZA LLAMADA AL CLIENTE, SE HABLA CON EL SR CRISTIAN ALVAREZ SE VALIDA DIRECCIÓN OK, CANAL OK, DISPONIBILIDAD TOTAL, USUARIO Y CONTRASEÑA WOMPI OK, LLAMAR EL DÍA LA INSTALACIÓN PARA CONFIRMAR VISITA, AVISO EXTERIOR ALTURA - 2 METROS | 11-11 SE REALIZA INSTALACIÓN DE CORRESPONSAL, SE INSTALA EQUIPO CON PRUEBAS EXITOSAS, SE CAPACITA Y SE EVALÚA AL CLIENTE, SE INSTALA PUBLICIDAD COMPLETA, CB QUEDA OPERATIVO. USUARIO SOMOS BANCOLOMBIA ACTIVO</t>
  </si>
  <si>
    <t>06-11 SE REALIZA LLAMADA AL CLIENTE, SE HABLA CON LA SRA BELKIS JOHANNA GELVEZ ORTEGA SE VALIDA DIRECCIÓN OK, CANAL OK, DISPONIBILIDAD TOTAL, USUARIO Y CONTRASEÑA WOMPI OK, LLAMAR EL DÍA LA INSTALACIÓN PARA CONFIRMAR VISITA, AVISO EXTERIOR ALTURA - 2 METROS | 07-11 SE REALIZA INSTALACIÓN DE CORRESPONSAL, SE INSTALA EQUIPO CON PRUEBAS EXITOSAS, SE CAPACITA Y SE EVALÚA AL CLIENTE, SE INSTALA PUBLICIDAD COMPLETA, CB QUEDA OPERATIVO. USUARIO SOMOS BANCOLOMBIA ACTIVO</t>
  </si>
  <si>
    <t>06-11 SE REALIZA LLAMADA AL CLIENTE, SE HABLA CON LA SRA LINA NARVAEZ CALDERON SE VALIDA DIRECCIÓN OK, CANAL OK, DISPONIBILIDAD TOTAL, USUARIO Y CONTRASEÑA WOMPI OK, LLAMAR EL DÍA LA INSTALACIÓN PARA CONFIRMAR VISITA, AVISO EXTERIOR ALTURA - 2 METROS | 7/11/2025 SE REALIZA INSTALACIÓN DE CORRESPONSAL, SE INSTALAN EQUIPOS CON PRUEBAS EXITOSAS, SE CAPACITA Y SE EVALÚA AL CLIENTE, SE INSTALA PUBLICIDAD COMPLETA, CB QUEDA OPERATIVO. USUARIO SOMOS BANCOLOMBIA ACTIVO. COMERCIO SIN AVISO PUBLICITARIO, SIN EMBARGO SI ES EL MISMO OBJETIVO COMERCIAL, LA DIRECCION COINCIDE Y LA CÁMARA DE COMERCIO TAMBIEN TIENE EL MISMO NOMBRE DE LISTA DE CHEQUEO.</t>
  </si>
  <si>
    <t>06-11 SE REALIZA LLAMADA AL CLIENTE, SE HABLA CON LA SRA DORIS ANDREA MONTES ECHEVERRY INDICA QUE NO TIENE LAS CREDENCIALES DE ACCESO (CORREO CORRECTO) | 11-11 SE REALIZA LLAMADA AL CLIENTE, SE HABLA CON LA SRA DORIS ANDREA MONTES ECHEVERRY SE VALIDA DIRECCIÓN OK, CANAL OK, DISPONIBILIDAD TOTAL, USUARIO Y CONTRASEÑA WOMPI OK, LLAMAR EL DÍA LA INSTALACIÓN PARA CONFIRMAR VISITA, AVISO EXTERIOR ALTURA - 2 METROS | 20-11 SE REALIZA INSTALACIÓN DE CORRESPONSAL, SE INSTALA EQUIPO CON PRUEBAS EXITOSAS, SE CAPACITA Y SE EVALÚA AL CLIENTE, SE INSTALA PUBLICIDAD COMPLETA, CB QUEDA OPERATIVO. USUARIO SOMOS BANCOLOMBIA ACTIVO</t>
  </si>
  <si>
    <t>06-11 SE REALIZA LLAMADA AL CLIENTE, SE HABLA CON LA SRA MARIA ALEJANDRA JARAMILLO BEDOYA SE VALIDA DIRECCIÓN OK, CANAL OK, DISPONIBILIDAD TOTAL, USUARIO Y CONTRASEÑA WOMPI OK, LLAMAR EL DÍA LA INSTALACIÓN PARA CONFIRMAR VISITA, AVISO EXTERIOR ALTURA - 2 METROS (COMUNICACION POR WPP) | 07-11 SE REALIZA INSTALACIÓN DE CORRESPONSAL, SE INSTALA EQUIPO CON PRUEBAS EXITOSAS, SE CAPACITA Y SE EVALÚA AL CLIENTE, SE INSTALA PUBLICIDAD COMPLETA, CB QUEDA OPERATIVO. USUARIO SOMOS BANCOLOMBIA ACTIVO</t>
  </si>
  <si>
    <t>06-11 SE REALIZA LLAMADA AL CLIENTE, SE HABLA CON LA SRA JOHANNA ALEXANDRA CRUZ MALAVER SE VALIDA DIRECCIÓN OK, CANAL OK, DISPONIBILIDAD TOTAL, USUARIO Y CONTRASEÑA WOMPI OK, LLAMAR EL DÍA LA INSTALACIÓN PARA CONFIRMAR VISITA, AVISO EXTERIOR ALTURA APROX 2,70 METROS | 7/11/2025 SE REALIZA INSTALACIÓN DE CORRESPONSAL, SE INSTALAN EQUIPOS CON PRUEBAS EXITOSAS, SE CAPACITA Y SE EVALÚA AL CLIENTE, SE INSTALA PUBLICIDAD COMPLETA, CB QUEDA OPERATIVO. USUARIO SOMOS BANCOLOMBIA ACTIVO. COMERCIO SIN AVISO PUBLICITARIO, SIN EMBARGO SI ES EL MISMO OBJETIVO COMERCIAL, LA DIRECCION COINCIDE Y LA CÁMARA DE COMERCIO TAMBIEN TIENE EL MISMO NOMBRE DE LISTA DE CHEQUEO.</t>
  </si>
  <si>
    <t>06-11 SE REALIZA LLAMADA AL CLIENTE, SE HABLA CON LA SRA MARLY PAOLA CASANOVA YAFI SE VALIDA DIRECCIÓN OK, CANAL OK, DISPONIBILIDAD TOTAL, USUARIO Y CONTRASEÑA WOMPI OK, LLAMAR EL DÍA LA INSTALACIÓN PARA CONFIRMAR VISITA, AVISO EXTERIOR ALTURA APROX 1,50 METROS | 10-11 SE REALIZA INSTALACIÓN DE CORRESPONSAL, SE INSTALA EQUIPO CON PRUEBAS EXITOSAS, SE CAPACITA Y SE EVALÚA AL CLIENTE, SE INSTALA PUBLICIDAD COMPLETA, CB QUEDA OPERATIVO. USUARIO SOMOS BANCOLOMBIA ACTIVO</t>
  </si>
  <si>
    <t>06-11 SE REALIZA LLAMADA AL CLIENTE, SE HABLA CON EL SR JONATHAN ALEJANDRO POVEDA QUINTERO SE VALIDA DIRECCIÓN OK, CANAL OK, DISPONIBILIDAD TOTAL, USUARIO Y CONTRASEÑA WOMPI OK, LLAMAR EL DÍA LA INSTALACIÓN PARA CONFIRMAR VISITA, AVISO EXTERIOR ALTURA APROX 2 METROS // REFENCIA DADA POR EL CLIENTE: PARQUEADERO LA VIRGEN DEL CARMEN, SENTIDO MOSQUERA BOGOTA | 7/11/2025 SE REALIZA INSTALACIÓN DE CORRESPONSAL, SE INSTALAN EQUIPOS CON PRUEBAS EXITOSAS, SE CAPACITA Y SE EVALÚA AL CLIENTE, SE INSTALA PUBLICIDAD COMPLETA, CB QUEDA OPERATIVO. USUARIO SOMOS BANCOLOMBIA ACTIVO</t>
  </si>
  <si>
    <t>06-11 SE REALIZA LLAMADA AL CLIENTE, SE HABLA CON EL SR JUAN CARLOS VALLEJO MARTINEZ SE VALIDA DIRECCIÓN OK, CANAL OK, DISPONIBILIDAD TOTAL, USUARIO Y CONTRASEÑA WOMPI OK, LLAMAR EL DÍA LA INSTALACIÓN PARA CONFIRMAR VISITA, AVISO EXTERIOR ALTURA APROX 2 METROS | 10-11 SE REALIZA INSTALACIÓN DE CORRESPONSAL, SE INSTALA EQUIPO CON PRUEBAS EXITOSAS, SE CAPACITA Y SE EVALÚA AL CLIENTE, SE INSTALA PUBLICIDAD COMPLETA, CB QUEDA OPERATIVO. USUARIO SOMOS BANCOLOMBIA ACTIVO</t>
  </si>
  <si>
    <t>06-11 SE REALIZA LLAMADA AL CLIENTE, SE HABLA CON LA SRA JENNY YOHANA LOPEZ PAEZ SE VALIDA DIRECCIÓN OK, CANAL OK, DISPONIBILIDAD TOTAL, USUARIO Y CONTRASEÑA WOMPI OK, LLAMAR EL DÍA LA INSTALACIÓN PARA CONFIRMAR VISITA, AVISO EXTERIOR ALTURA APROX 2,30 METROS | 10-11 SE REALIZA INSTALACIÓN DE CORRESPONSAL, SE INSTALA EQUIPO CON PRUEBAS EXITOSAS, SE CAPACITA Y SE EVALÚA AL CLIENTE, SE INSTALA PUBLICIDAD COMPLETA, CB QUEDA OPERATIVO. USUARIO SOMOS BANCOLOMBIA ACTIVO</t>
  </si>
  <si>
    <t>06-11 SE REALIZA LLAMADA AL CLIENTE, SE HABLA CON LA SRA LEYDI YADIRA GALINDEZ GOMEZ SE VALIDA DIRECCIÓN OK, CANAL OK, DISPONIBILIDAD TOTAL, USUARIO Y CONTRASEÑA WOMPI OK, LLAMAR EL DÍA LA INSTALACIÓN PARA CONFIRMAR VISITA, AVISO EXTERIOR ALTURA APROX 2,50 METROS | 10-11 SE REALIZA INSTALACIÓN DE CORRESPONSAL, SE INSTALA EQUIPO CON PRUEBAS EXITOSAS, SE CAPACITA Y SE EVALÚA AL CLIENTE, SE INSTALA PUBLICIDAD COMPLETA, CB QUEDA OPERATIVO. USUARIO SOMOS BANCOLOMBIA ACTIVO</t>
  </si>
  <si>
    <t>06-11 SE REALIZA LLAMADA AL CLIENTE, SE HABLA CON EL SR EIMER DAVID ALVAREZ MADERA SE VALIDA DIRECCIÓN OK, CANAL OK, DISPONIBILIDAD TOTAL, USUARIO Y CONTRASEÑA WOMPI OK, LLAMAR EL DÍA LA INSTALACIÓN PARA CONFIRMAR VISITA, AVISO EXTERIOR ALTURA APROX 3 METROS 07-10 SE REALIZA INSTALACIÓN DE CORRESPONSAL, SE INSTALAN EQUIPOS CON PRUEBAS EXITOSAS, SE CAPACITA Y SE EVALÚA AL CLIENTE, SE INSTALA PUBLICIDAD COMPLETA, CB QUEDA OPERATIVO. USUARIO SOMOS BANCOLOMBIA ACTIVO</t>
  </si>
  <si>
    <t>06-11 SE REALIZA LLAMADA AL CLIENTE, SE HABLA CON LA SRA JESSICA JOHANNA SOTO CARDONA SE VALIDA DIRECCIÓN OK, CANAL OK, DISPONIBILIDAD TOTAL, USUARIO Y CONTRASEÑA WOMPI OK, LLAMAR EL DÍA LA INSTALACIÓN PARA CONFIRMAR VISITA, AVISO EXTERIOR ALTURA APROX 2,50 METROS | 10-11 SE REALIZA INSTALACIÓN DE CORRESPONSAL, SE INSTALA EQUIPO CON PRUEBAS EXITOSAS, SE CAPACITA Y SE EVALÚA AL CLIENTE, SE INSTALA PUBLICIDAD COMPLETA, CB QUEDA OPERATIVO. USUARIO SOMOS BANCOLOMBIA ACTIVO</t>
  </si>
  <si>
    <t>05-11 ESTE PUNTO ESTARÁ PENDIENTE YA QUE DEBE ACTUALIZAR EL CORREO, SE CONFIRMARÁ SU OK DURANTE EL DÍA | 06-11 SE REALIZA LLAMADA AL CLIENTE, SE HABLA CON LA SRA NORIS DEL CARMEN MORALES CORTES SE VALIDA DIRECCIÓN OK, CANAL OK, DISPONIBILIDAD TOTAL, USUARIO Y CONTRASEÑA WOMPI OK, LLAMAR EL DÍA LA INSTALACIÓN PARA CONFIRMAR VISITA, AVISO EXTERIOR ALTURA - 2 METROS (COMUNICACION POR WPP) |  11/11/2025VISITAMOS SITIO ENCONTRANDO QUE A UNOS 40 METROS HAY UN CB 49256 DISTRICOL DROGUERÍA. SE RELACIONAN COORDENADAS TOMADAS DE APLICACIÓN. NUEVO: 8.327220 -76.743441 ANTERIOR: 8.327358 -76.743335 | 12/11/2025 ENTIDAD APRUEBA INSTALACIÓN | 13-11 SE REALIZA INSTALACIÓN DE CORRESPONSAL, SE INSTALA EQUIPO CON PRUEBAS EXITOSAS, SE CAPACITA Y SE EVALÚA AL CLIENTE, SE INSTALA PUBLICIDAD COMPLETA, CB QUEDA OPERATIVO. USUARIO SOMOS BANCOLOMBIA ACTIVO</t>
  </si>
  <si>
    <t>06-11 SE REALIZA LLAMADA AL CLIENTE, SE HABLA CON EL ESPOSO DE LA SRA VERONICA RODAS LOPEZ SE VALIDA DIRECCIÓN OK, CANAL OK, DISPONIBILIDAD TOTAL, USUARIO Y CONTRASEÑA WOMPI OK, LLAMAR EL DÍA LA INSTALACIÓN PARA CONFIRMAR VISITA, AVISO EXTERIOR ALTURA APROX 2-3 METROS | 10-11 SE REALIZA INSTALACIÓN DE CORRESPONSAL, SE INSTALA EQUIPO CON PRUEBAS EXITOSAS, SE CAPACITA Y SE EVALÚA AL CLIENTE, SE INSTALA PUBLICIDAD COMPLETA, CB QUEDA OPERATIVO. USUARIO SOMOS BANCOLOMBIA ACTIVO</t>
  </si>
  <si>
    <t>10-11 SE REALIZA LLAMADA AL CLIENTE, SE HABLA CON LA SRA YURI LORENA QUINTERO GRAZZIANI SE VALIDA DIRECCIÓN OK, CANAL OK, DISPONIBILIDAD TOTAL, USUARIO Y CONTRASEÑA WOMPI OK, LLAMAR EL DÍA LA INSTALACIÓN PARA CONFIRMAR VISITA, AVISO EXTERIOR ALTURA - 2 METROS | 12-11 SE REALIZA LLAMADA TELEFÓNICA AL NÚMERO 3178789208 SE HABLÓ CON LA SRA YURI, MANIFIESTA QUE YA TIENE EL CORREO DE LAS CREDENCIALES, INDICA QUE POR DISPONIBILIDAD DEL CLIENTE NOS ATIENDE EL DÍA JUEVES DESPUÉS DE LAS 2PM | 13-11 SE REALIZA INSTALACIÓN DE CORRESPONSAL, SE INSTALA EQUIPO CON PRUEBAS EXITOSAS, SE CAPACITA Y SE EVALÚA AL CLIENTE, SE INSTALA PUBLICIDAD COMPLETA, CB QUEDA OPERATIVO. USUARIO SOMOS BANCOLOMBIA ACTIVO</t>
  </si>
  <si>
    <t>10-11 SE REALIZA LLAMADA AL CLIENTE, SE HABLA CON LA SRA MEIDY JOHANA FONNEGRA DOVAL SE VALIDA DIRECCIÓN OK, CANAL OK, DISPONIBILIDAD TOTAL, USUARIO Y CONTRASEÑA WOMPI OK, LLAMAR EL DÍA LA INSTALACIÓN PARA CONFIRMAR VISITA, AVISO EXTERIOR ALTURA - 2 METROS | 12-11 SE REALIZA INSTALACIÓN DE CORRESPONSAL, SE INSTALA EQUIPO CON PRUEBAS EXITOSAS, SE CAPACITA Y SE EVALÚA AL CLIENTE, SE INSTALA PUBLICIDAD COMPLETA, CB QUEDA OPERATIVO. USUARIO SOMOS BANCOLOMBIA ACTIVO</t>
  </si>
  <si>
    <t>10-11 SE REALIZA LLAMADA AL CLIENTE, SE HABLA CON LA SRA NILCIA PRIETO BERMUDEZ SE VALIDA DIRECCIÓN OK, CANAL OK, DISPONIBILIDAD TOTAL, USUARIO Y CONTRASEÑA WOMPI OK, LLAMAR EL DÍA LA INSTALACIÓN PARA CONFIRMAR VISITA, AVISO EXTERIOR ALTURA - 2 METROS (COMUNICACIÓN POR WPP) | 11-11 SE REALIZA INSTALACIÓN DE CORRESPONSAL, SE INSTALA EQUIPO CON PRUEBAS EXITOSAS, SE CAPACITA Y SE EVALÚA AL CLIENTE, SE INSTALA PUBLICIDAD COMPLETA, CB QUEDA OPERATIVO. USUARIO SOMOS BANCOLOMBIA ACTIVO</t>
  </si>
  <si>
    <t>10-11 SE REALIZA LLAMADA AL CLIENTE, SE HABLA CON EL SR PABLO ANDRES VALENCIA PERALTA SE VALIDA DIRECCIÓN OK, CANAL OK, DISPONIBILIDAD TOTAL, USUARIO Y CONTRASEÑA WOMPI OK, LLAMAR EL DÍA LA INSTALACIÓN PARA CONFIRMAR VISITA, AVISO EXTERIOR ALTURA - 2 METROS (COMUNICACIÓN POR WPP) | 11-11 SE REALIZA INSTALACIÓN DE CORRESPONSAL, SE INSTALA EQUIPO CON PRUEBAS EXITOSAS, SE CAPACITA Y SE EVALÚA AL CLIENTE, SE INSTALA PUBLICIDAD COMPLETA, CB QUEDA OPERATIVO. USUARIO SOMOS BANCOLOMBIA ACTIVO</t>
  </si>
  <si>
    <t>10-11 SE REALIZA LLAMADA AL CLIENTE, SE HABLA CON LA SRA MARIA EDITH ZAMBRANO SANCHEZ SE VALIDA DIRECCIÓN OK, CANAL OK, DISPONIBILIDAD TOTAL, USUARIO Y CONTRASEÑA WOMPI OK, LLAMAR EL DÍA LA INSTALACIÓN PARA CONFIRMAR VISITA, AVISO EXTERIOR ALTURA - 2 METROS | 11/11/2025 SE REALIZA INSTALACIÓN DE CORRESPONSAL, SE INSTALAN EQUIPOS CON PRUEBAS EXITOSAS, SE CAPACITA Y SE EVALÚA AL CLIENTE, SE INSTALA PUBLICIDAD COMPLETA, CB QUEDA OPERATIVO. USUARIO SOMOS BANCOLOMBIA ACTIVO. COMERCIO SIN AVISO PUBLICITARIO, SIN EMBARGO SI ES EL MISMO OBJETIVO COMERCIAL, LA DIRECCION COINCIDE Y LA CÁMARA DE COMERCIO TAMBIEN TIENE EL MISMO NOMBRE DE LISTA DE CHEQUEO.</t>
  </si>
  <si>
    <t>10-11 SE REALIZA LLAMADA AL CLIENTE, SE HABLA CON EL SR JUAN SEBASTIAN MEZA PUPO SE VALIDA DIRECCIÓN OK, CANAL OK, DISPONIBILIDAD TOTAL, USUARIO Y CONTRASEÑA WOMPI OK, LLAMAR EL DÍA LA INSTALACIÓN PARA CONFIRMAR VISITA, AVISO EXTERIOR ALTURA - 2 METROS | 11-11 SE REALIZA INSTALACIÓN DE CORRESPONSAL, SE INSTALA EQUIPO CON PRUEBAS EXITOSAS, SE CAPACITA Y SE EVALÚA AL CLIENTE, SE INSTALA PUBLICIDAD COMPLETA, CB QUEDA OPERATIVO. USUARIO SOMOS BANCOLOMBIA ACTIVO</t>
  </si>
  <si>
    <t>10-11 SE REALIZA LLAMADA AL CLIENTE, SE HABLA CON LA SRA LIDA MARCELA QUINTERO BUITRAGO SE VALIDA DIRECCIÓN OK, CANAL OK, DISPONIBILIDAD TOTAL, USUARIO Y CONTRASEÑA WOMPI OK, LLAMAR EL DÍA LA INSTALACIÓN PARA CONFIRMAR VISITA, AVISO EXTERIOR ALTURA - 2 METROS | 11-11 SE REALIZA INSTALACIÓN DE CORRESPONSAL, SE INSTALA EQUIPO CON PRUEBAS EXITOSAS, SE CAPACITA Y SE EVALÚA AL CLIENTE, SE INSTALA PUBLICIDAD COMPLETA, CB QUEDA OPERATIVO. USUARIO SOMOS BANCOLOMBIA ACTIVO</t>
  </si>
  <si>
    <t>10-11 SE REALIZA LLAMADA AL CLIENTE, SE HABLA CON LA SRA TORCOROMA SANJUAN PEREZ SE VALIDA DIRECCIÓN OK, CANAL OK, DISPONIBILIDAD TOTAL, USUARIO Y CONTRASEÑA WOMPI OK, LLAMAR EL DÍA LA INSTALACIÓN PARA CONFIRMAR VISITA, AVISO EXTERIOR ALTURA - 2 METROS | 12-11 SE REALIZA INSTALACIÓN DE CORRESPONSAL, SE INSTALA EQUIPO CON PRUEBAS EXITOSAS, SE CAPACITA Y SE EVALÚA AL CLIENTE, SE INSTALA PUBLICIDAD COMPLETA, CB QUEDA OPERATIVO. USUARIO SOMOS BANCOLOMBIA ACTIVO</t>
  </si>
  <si>
    <t>18-11 SE REALIZA LLAMADA AL CLIENTE, SE HABLA CON EL SR JESUS DAVID GOMEZ GARCIA SE VALIDA DIRECCIÓN OK, CANAL OK, DISPONIBILIDAD TOTAL, USUARIO Y CONTRASEÑA WOMPI OK, LLAMAR EL DÍA LA INSTALACIÓN PARA CONFIRMAR VISITA, AVISO EXTERIOR ALTURA - 2 METROS (COMUNICACION POR WPP) | 25-11 SE REALIZA INSTALACIÓN DE CORRESPONSAL, SE INSTALA EQUIPO CON PRUEBAS EXITOSAS, SE CAPACITA Y SE EVALÚA AL CLIENTE, SE INSTALA PUBLICIDAD COMPLETA, CB QUEDA OPERATIVO. USUARIO SOMOS BANCOLOMBIA ACTIVO</t>
  </si>
  <si>
    <t>19-11 SE REALIZA LLAMADA AL CLIENTE, SE HABLA CON EL SR JEAN PIERRE RUEDA TAMAYO SE VALIDA DIRECCIÓN OK, CANAL OK, DISPONIBILIDAD TOTAL, USUARIO Y CONTRASEÑA WOMPI OK, LLAMAR EL DÍA LA INSTALACIÓN PARA CONFIRMAR VISITA, AVISO EXTERIOR ALTURA - 2 METROS (COMUNICACION POR WPP) | 20-11 SE REALIZA INSTALACIÓN DE CORRESPONSAL, SE INSTALA EQUIPO CON PRUEBAS EXITOSAS, SE CAPACITA Y SE EVALÚA AL CLIENTE, SE INSTALA PUBLICIDAD COMPLETA, CB QUEDA OPERATIVO. USUARIO SOMOS BANCOLOMBIA ACTIVO</t>
  </si>
  <si>
    <t>18-11 SE REALIZA LLAMADA AL CLIENTE, SE HABLA CON LA SRA LUISA YURANI CONTRERAS VERGEL SE VALIDA DIRECCIÓN OK, CANAL OK, DISPONIBILIDAD TOTAL, USUARIO Y CONTRASEÑA WOMPI OK, LLAMAR EL DÍA LA INSTALACIÓN PARA CONFIRMAR VISITA, AVISO EXTERIOR ALTURA - 2 METROS (COMUNICACION POR WPP) | 20-11 SE REALIZA INSTALACIÓN DE CORRESPONSAL, SE INSTALA EQUIPO CON PRUEBAS EXITOSAS, SE CAPACITA Y SE EVALÚA AL CLIENTE, SE INSTALA PUBLICIDAD COMPLETA, CB QUEDA OPERATIVO. USUARIO SOMOS BANCOLOMBIA ACTIVO</t>
  </si>
  <si>
    <t>19-11 SE REALIZA LLAMADA AL CLIENTE, SE HABLA CON LA SRA ANDREA CAROLINA SUAREZ PATIÑO SE VALIDA DIRECCIÓN OK, CANAL OK, DISPONIBILIDAD TOTAL, USUARIO Y CONTRASEÑA WOMPI OK, LLAMAR EL DÍA LA INSTALACIÓN PARA CONFIRMAR VISITA, AVISO EXTERIOR ALTURA - 2 METROS | 21-11 SE REALIZA INSTALACIÓN DE CORRESPONSAL, SE INSTALA EQUIPO CON PRUEBAS EXITOSAS, SE CAPACITA Y SE EVALÚA AL CLIENTE, SE INSTALA PUBLICIDAD COMPLETA, CB QUEDA OPERATIVO. USUARIO SOMOS BANCOLOMBIA ACTIVO</t>
  </si>
  <si>
    <t>19-11 SE REALIZA LLAMADA AL CLIENTE, SE HABLA CON LA SRA NICOLL DAYANA NUÑEZ HERRERA SE VALIDA DIRECCIÓN OK, CANAL OK, DISPONIBILIDAD TOTAL, USUARIO Y CONTRASEÑA WOMPI OK, LLAMAR EL DÍA LA INSTALACIÓN PARA CONFIRMAR VISITA, AVISO EXTERIOR ALTURA - 2 METROS (COMUNICACION POR WPP) | 20-11 SE REALIZA INSTALACIÓN DE CORRESPONSAL, SE INSTALA EQUIPO CON PRUEBAS EXITOSAS, SE CAPACITA Y SE EVALÚA AL CLIENTE, SE INSTALA PUBLICIDAD COMPLETA, CB QUEDA OPERATIVO. USUARIO SOMOS BANCOLOMBIA ACTIVO</t>
  </si>
  <si>
    <t>19-11 SE REALIZA LLAMADA AL CLIENTE, SE HABLA CON EL SR GUSTAVO PENNA LLANOS SE VALIDA DIRECCIÓN OK, CANAL OK, DISPONIBILIDAD TOTAL, USUARIO Y CONTRASEÑA WOMPI OK, LLAMAR EL DÍA LA INSTALACIÓN PARA CONFIRMAR VISITA, AVISO EXTERIOR ALTURA - 2 METROS (COMUNICACION POR WPP) | 21-11 SE REALIZA INSTALACIÓN DE CORRESPONSAL, SE INSTALA EQUIPO CON PRUEBAS EXITOSAS, SE CAPACITA Y SE EVALÚA AL CLIENTE, SE INSTALA PUBLICIDAD COMPLETA, CB QUEDA OPERATIVO. USUARIO SOMOS BANCOLOMBIA ACTIVO</t>
  </si>
  <si>
    <t>19-11 SE REALIZA LLAMADA AL CLIENTE, SE HABLA CON LA SRA MARIA CAROLINA BERBESI VILLAMIZAR SE VALIDA DIRECCIÓN OK, CANAL OK, DISPONIBILIDAD TOTAL, USUARIO Y CONTRASEÑA WOMPI OK, LLAMAR EL DÍA LA INSTALACIÓN PARA CONFIRMAR VISITA, AVISO EXTERIOR ALTURA - 2 METROS (COMUNICACION POR WPP) | 21-11 SE REALIZA INSTALACIÓN DE CORRESPONSAL, SE INSTALA EQUIPO CON PRUEBAS EXITOSAS, SE CAPACITA Y SE EVALÚA AL CLIENTE, SE INSTALA PUBLICIDAD COMPLETA, CB QUEDA OPERATIVO. USUARIO SOMOS BANCOLOMBIA ACTIVO</t>
  </si>
  <si>
    <t>19-11 SE REALIZA LLAMADA AL CLIENTE, SE HABLA CON LA SRA AZUCENA RIVERA SANTOS SE VALIDA DIRECCIÓN OK, CANAL OK, DISPONIBILIDAD TOTAL, USUARIO Y CONTRASEÑA WOMPI OK, LLAMAR EL DÍA LA INSTALACIÓN PARA CONFIRMAR VISITA, AVISO EXTERIOR ALTURA - 2 METROS (COMUNICACION POR WPP) | 21-11 SE REALIZA INSTALACIÓN DE CORRESPONSAL, SE INSTALA EQUIPO CON PRUEBAS EXITOSAS, SE CAPACITA Y SE EVALÚA AL CLIENTE, SE INSTALA PUBLICIDAD COMPLETA, CB QUEDA OPERATIVO. USUARIO SOMOS BANCOLOMBIA ACTIVO</t>
  </si>
  <si>
    <t>19-11 SE REALIZA LLAMADA AL CLIENTE, SE HABLA CON EL SR MARIO GERMAN DOMINGUEZ ESCOBAR SE VALIDA DIRECCIÓN OK, CANAL OK, DISPONIBILIDAD TOTAL, USUARIO Y CONTRASEÑA WOMPI OK, LLAMAR EL DÍA LA INSTALACIÓN PARA CONFIRMAR VISITA, AVISO EXTERIOR ALTURA - 2 METROS (COMUNICACION POR WPP) | 20-11 SE REALIZA INSTALACIÓN DE CORRESPONSAL, SE INSTALA EQUIPO CON PRUEBAS EXITOSAS, SE CAPACITA Y SE EVALÚA AL CLIENTE, SE INSTALA PUBLICIDAD COMPLETA, CB QUEDA OPERATIVO. USUARIO SOMOS BANCOLOMBIA ACTIVO</t>
  </si>
  <si>
    <t>19-11 SE REALIZA LLAMADA AL CLIENTE, SE HABLA CON LA SRA MARIA DONAY VASQUEZ OTALVARO SE VALIDA DIRECCIÓN OK, CANAL OK, DISPONIBILIDAD TOTAL, USUARIO Y CONTRASEÑA WOMPI OK, LLAMAR EL DÍA LA INSTALACIÓN PARA CONFIRMAR VISITA, AVISO EXTERIOR ALTURA - 2 METROS (COMUNICACION POR WPP) | 20-11 SE REALIZA INSTALACIÓN DE CORRESPONSAL, SE INSTALA EQUIPO CON PRUEBAS EXITOSAS, SE CAPACITA Y SE EVALÚA AL CLIENTE, SE INSTALA PUBLICIDAD COMPLETA, CB QUEDA OPERATIVO. USUARIO SOMOS BANCOLOMBIA ACTIVO</t>
  </si>
  <si>
    <t>19-11 SE REALIZA LLAMADA AL CLIENTE, SE HABLA CON EL SR DIEGO FERNANDO MUÑOZ MUÑOZ SE VALIDA DIRECCIÓN OK, CANAL OK, DISPONIBILIDAD TOTAL, USUARIO Y CONTRASEÑA WOMPI OK, LLAMAR EL DÍA LA INSTALACIÓN PARA CONFIRMAR VISITA, AVISO EXTERIOR ALTURA - 2 METROS (COMUNICACION POR WPP) | 20-11 SE REALIZA INSTALACIÓN DE CORRESPONSAL, SE INSTALA EQUIPO CON PRUEBAS EXITOSAS, SE CAPACITA Y SE EVALÚA AL CLIENTE, SE INSTALA PUBLICIDAD COMPLETA, CB QUEDA OPERATIVO. USUARIO SOMOS BANCOLOMBIA ACTIVO</t>
  </si>
  <si>
    <t>19-11 SE REALIZA LLAMADA AL CLIENTE, SE HABLA CON EL SR ARLEY DE JESUS RESTREPO DAVID SE VALIDA DIRECCIÓN OK, CANAL OK, DISPONIBILIDAD TOTAL, USUARIO Y CONTRASEÑA WOMPI OK, LLAMAR EL DÍA LA INSTALACIÓN PARA CONFIRMAR VISITA, AVISO EXTERIOR ALTURA - 2 METROS (COMUNICACION POR WPP) | 21-11 SE REALIZA INSTALACIÓN DE CORRESPONSAL, SE INSTALA EQUIPO CON PRUEBAS EXITOSAS, SE CAPACITA Y SE EVALÚA AL CLIENTE, SE INSTALA PUBLICIDAD COMPLETA, CB QUEDA OPERATIVO. USUARIO SOMOS BANCOLOMBIA ACTIVO</t>
  </si>
  <si>
    <t>19-11 SE REALIZA LLAMADA AL CLIENTE, SE HABLA CON EL SR JORGE ANDRES PEREZ VASQUEZ SE VALIDA DIRECCIÓN OK, CANAL OK, DISPONIBILIDAD TOTAL, USUARIO Y CONTRASEÑA WOMPI OK, LLAMAR EL DÍA LA INSTALACIÓN PARA CONFIRMAR VISITA, AVISO EXTERIOR ALTURA - 2 METROS (COMUNICACION POR WPP) | 21-11 SE REALIZA INSTALACIÓN DE CORRESPONSAL, SE INSTALA EQUIPO CON PRUEBAS EXITOSAS, SE CAPACITA Y SE EVALÚA AL CLIENTE, SE INSTALA PUBLICIDAD COMPLETA, CB QUEDA OPERATIVO. USUARIO SOMOS BANCOLOMBIA ACTIVO</t>
  </si>
  <si>
    <t>19-11 SE REALIZA LLAMADA AL CLIENTE, SE HABLA CON LA SRA SANDRA DINAS MINOTA SE VALIDA DIRECCIÓN OK, CANAL OK, DISPONIBILIDAD TOTAL, USUARIO Y CONTRASEÑA WOMPI OK, LLAMAR EL DÍA LA INSTALACIÓN PARA CONFIRMAR VISITA, AVISO EXTERIOR ALTURA - 2 METROS (COMUNICACION POR WPP) | 21-11 SE REALIZA INSTALACIÓN DE CORRESPONSAL, SE INSTALA EQUIPO CON PRUEBAS EXITOSAS, SE CAPACITA Y SE EVALÚA AL CLIENTE, SE INSTALA PUBLICIDAD COMPLETA, CB QUEDA OPERATIVO. USUARIO SOMOS BANCOLOMBIA ACTIVO</t>
  </si>
  <si>
    <t>19-11 SE REALIZA LLAMADA AL CLIENTE, SE HABLA CON EL SR SAUL EDUARDO RUIZ SARZOSA SE VALIDA DIRECCIÓN OK, CANAL OK, DISPONIBILIDAD TOTAL, USUARIO Y CONTRASEÑA WOMPI OK, LLAMAR EL DÍA LA INSTALACIÓN PARA CONFIRMAR VISITA, AVISO EXTERIOR ALTURA - 2 METROS (COMUNICACION POR WPP) | 26-11 SE REALIZA INSTALACIÓN DE CORRESPONSAL, SE INSTALA EQUIPO CON PRUEBAS EXITOSAS, SE CAPACITA Y SE EVALÚA AL CLIENTE, SE INSTALA PUBLICIDAD COMPLETA, CB QUEDA OPERATIVO. USUARIO SOMOS BANCOLOMBIA ACTIVO</t>
  </si>
  <si>
    <t>19-11 SE REALIZA LLAMADA AL CLIENTE, SE HABLA CON LA SRA ELIS YULIETH MADERA MEJIA SE VALIDA DIRECCIÓN OK, CANAL OK, DISPONIBILIDAD TOTAL, USUARIO Y CONTRASEÑA WOMPI OK, LLAMAR EL DÍA LA INSTALACIÓN PARA CONFIRMAR VISITA, AVISO EXTERIOR ALTURA - 2 METROS (COMUNICACION POR WPP) | 20-11 SE REALIZA INSTALACIÓN DE CORRESPONSAL, SE INSTALA EQUIPO CON PRUEBAS EXITOSAS, SE CAPACITA Y SE EVALÚA AL CLIENTE, SE INSTALA PUBLICIDAD COMPLETA, CB QUEDA OPERATIVO. USUARIO SOMOS BANCOLOMBIA ACTIVO</t>
  </si>
  <si>
    <t>19-11 SE REALIZA LLAMADA AL CLIENTE, SE HABLA CON LA SRA MARIA TERESA LANDAZURI FORY SE VALIDA DIRECCIÓN OK, CANAL OK, DISPONIBILIDAD TOTAL, USUARIO Y CONTRASEÑA WOMPI OK, LLAMAR EL DÍA LA INSTALACIÓN PARA CONFIRMAR VISITA, AVISO EXTERIOR ALTURA - 2 METROS (COMUNICACION POR WPP) | 20-11 SE REALIZA INSTALACIÓN DE CORRESPONSAL, SE INSTALA EQUIPO CON PRUEBAS EXITOSAS, SE CAPACITA Y SE EVALÚA AL CLIENTE, SE INSTALA PUBLICIDAD COMPLETA, CB QUEDA OPERATIVO. USUARIO SOMOS BANCOLOMBIA ACTIVO</t>
  </si>
  <si>
    <t>19-11 SE REALIZA LLAMADA AL CLIENTE, SE HABLA CON LA SRA ADELCY MUÑOZ CARVAJAL SE VALIDA DIRECCIÓN OK, CANAL OK, DISPONIBILIDAD TOTAL, USUARIO Y CONTRASEÑA WOMPI OK, LLAMAR EL DÍA LA INSTALACIÓN PARA CONFIRMAR VISITA, AVISO EXTERIOR ALTURA - 2 METROS (COMUNICACION POR WPP) | 20-11 SE REALIZA INSTALACIÓN DE CORRESPONSAL, SE INSTALA EQUIPO CON PRUEBAS EXITOSAS, SE CAPACITA Y SE EVALÚA AL CLIENTE, SE INSTALA PUBLICIDAD COMPLETA, CB QUEDA OPERATIVO. USUARIO SOMOS BANCOLOMBIA ACTIVO</t>
  </si>
  <si>
    <t>19-11 SE REALIZA LLAMADA AL CLIENTE, SE HABLA CON LA SRA DIANA MARCELA BONILLA OCAMPO SE VALIDA DIRECCIÓN OK, CANAL OK, DISPONIBILIDAD TOTAL, USUARIO Y CONTRASEÑA WOMPI OK, LLAMAR EL DÍA LA INSTALACIÓN PARA CONFIRMAR VISITA, AVISO EXTERIOR ALTURA - 2 METROS (COMUNICACION POR WPP) | 20-11 SE REALIZA INSTALACIÓN DE CORRESPONSAL, SE INSTALA EQUIPO CON PRUEBAS EXITOSAS, SE CAPACITA Y SE EVALÚA AL CLIENTE, SE INSTALA PUBLICIDAD COMPLETA, CB QUEDA OPERATIVO. USUARIO SOMOS BANCOLOMBIA ACTIVO</t>
  </si>
  <si>
    <t>19-11 SE REALIZA LLAMADA AL CLIENTE, SE HABLA CON LA SRA KAREN DALLANA ROJAS OSPINO SE VALIDA DIRECCIÓN OK, CANAL OK, DISPONIBILIDAD TOTAL, USUARIO Y CONTRASEÑA WOMPI OK, LLAMAR EL DÍA LA INSTALACIÓN PARA CONFIRMAR VISITA, AVISO EXTERIOR ALTURA - 2 METROS (COMUNICACION POR WPP) | 20-11 SE REALIZA INSTALACIÓN DE CORRESPONSAL, SE INSTALA EQUIPO CON PRUEBAS EXITOSAS, SE CAPACITA Y SE EVALÚA AL CLIENTE, SE INSTALA PUBLICIDAD COMPLETA, CB QUEDA OPERATIVO. USUARIO SOMOS BANCOLOMBIA ACTIVO</t>
  </si>
  <si>
    <t>19-11 SE REALIZA LLAMADA AL CLIENTE, SE HABLA CON LA SRA MARIA YENNY BELTRAN RAMIREZ SE VALIDA DIRECCIÓN OK, CANAL OK, DISPONIBILIDAD TOTAL, USUARIO Y CONTRASEÑA WOMPI OK, LLAMAR EL DÍA LA INSTALACIÓN PARA CONFIRMAR VISITA, AVISO EXTERIOR ALTURA - 2 METROS (COMUNICACION POR WPP) | 20-11 SE REALIZA INSTALACIÓN DE CORRESPONSAL, SE INSTALA EQUIPO CON PRUEBAS EXITOSAS, SE CAPACITA Y SE EVALÚA AL CLIENTE, SE INSTALA PUBLICIDAD COMPLETA, CB QUEDA OPERATIVO. USUARIO SOMOS BANCOLOMBIA ACTIVO</t>
  </si>
  <si>
    <t>19-11 SE REALIZA LLAMADA AL CLIENTE, SE HABLA CON LA SRA MARIA ANDREINA GOMEZ VELASCO SE VALIDA DIRECCIÓN OK, CANAL OK, DISPONIBILIDAD TOTAL, USUARIO Y CONTRASEÑA WOMPI OK, LLAMAR EL DÍA LA INSTALACIÓN PARA CONFIRMAR VISITA, AVISO EXTERIOR ALTURA - 2 METROS (COMUNICACION POR WPP) | 20-11 SE REALIZA INSTALACIÓN DE CORRESPONSAL, SE INSTALA EQUIPO CON PRUEBAS EXITOSAS, SE CAPACITA Y SE EVALÚA AL CLIENTE, SE INSTALA PUBLICIDAD COMPLETA, CB QUEDA OPERATIVO. USUARIO SOMOS BANCOLOMBIA ACTIVO</t>
  </si>
  <si>
    <t>19-11 SE REALIZA LLAMADA AL CLIENTE, SE HABLA CON LA SRA LIZETH GISEL PALACIOS LEON SE VALIDA DIRECCIÓN OK, CANAL OK, DISPONIBILIDAD TOTAL, USUARIO Y CONTRASEÑA WOMPI OK, LLAMAR EL DÍA LA INSTALACIÓN PARA CONFIRMAR VISITA, AVISO EXTERIOR ALTURA - 2 METROS (COMUNICACION POR WPP) | 21-11 SE REALIZA INSTALACIÓN DE CORRESPONSAL, SE INSTALA EQUIPO CON PRUEBAS EXITOSAS, SE CAPACITA Y SE EVALÚA AL CLIENTE, SE INSTALA PUBLICIDAD COMPLETA, CB QUEDA OPERATIVO. USUARIO SOMOS BANCOLOMBIA ACTIVO</t>
  </si>
  <si>
    <t>19-11 SE REALIZA LLAMADA AL CLIENTE, SE HABLA CON LA SRA KAREN LORENA RAMIREZ CASAS SE VALIDA DIRECCIÓN OK, CANAL OK, DISPONIBILIDAD TOTAL, USUARIO Y CONTRASEÑA WOMPI OK, LLAMAR EL DÍA LA INSTALACIÓN PARA CONFIRMAR VISITA, AVISO EXTERIOR ALTURA - 2 METROS (COMUNICACION POR WPP) | 21-11 SE REALIZA INSTALACIÓN DE CORRESPONSAL, SE INSTALA EQUIPO CON PRUEBAS EXITOSAS, SE CAPACITA Y SE EVALÚA AL CLIENTE, SE INSTALA PUBLICIDAD COMPLETA, CB QUEDA OPERATIVO. USUARIO SOMOS BANCOLOMBIA ACTIVO</t>
  </si>
  <si>
    <t>19-11 SE REALIZA LLAMADA AL CLIENTE, SE HABLA CON LA SRA KAREN LORENA RAMIREZ CASAS SE VALIDA DIRECCIÓN OK, CANAL OK, DISPONIBILIDAD TOTAL, USUARIO Y CONTRASEÑA WOMPI OK, LLAMAR EL DÍA LA INSTALACIÓN PARA CONFIRMAR VISITA, AVISO EXTERIOR ALTURA - 2 METROS (COMUNICACION POR WPP) | 20-11 SE REALIZA INSTALACIÓN DE CORRESPONSAL, SE INSTALA EQUIPO CON PRUEBAS EXITOSAS, SE CAPACITA Y SE EVALÚA AL CLIENTE, SE INSTALA PUBLICIDAD COMPLETA, CB QUEDA OPERATIVO. USUARIO SOMOS BANCOLOMBIA ACTIVO</t>
  </si>
  <si>
    <t>19-11 SE REALIZA LLAMADA AL CLIENTE, SE HABLA CON LA SRA MARY LUZ QUINAYAS QUINAYAS SE VALIDA DIRECCIÓN OK, CANAL OK, DISPONIBILIDAD TOTAL, USUARIO Y CONTRASEÑA WOMPI OK, LLAMAR EL DÍA LA INSTALACIÓN PARA CONFIRMAR VISITA, AVISO EXTERIOR ALTURA - 2 METROS (COMUNICACION POR WPP) | 20-11 SE REALIZA INSTALACIÓN DE CORRESPONSAL, SE INSTALA EQUIPO CON PRUEBAS EXITOSAS, SE CAPACITA Y SE EVALÚA AL CLIENTE, SE INSTALA PUBLICIDAD COMPLETA, CB QUEDA OPERATIVO. USUARIO SOMOS BANCOLOMBIA ACTIVO</t>
  </si>
  <si>
    <t>19-11 SE REALIZA LLAMADA AL CLIENTE, SE HABLA CON LA SRA MARIA NIDIA RAMIREZ GONZALEZ SE VALIDA DIRECCIÓN OK, CANAL OK, DISPONIBILIDAD TOTAL, USUARIO Y CONTRASEÑA WOMPI OK, LLAMAR EL DÍA LA INSTALACIÓN PARA CONFIRMAR VISITA, AVISO EXTERIOR ALTURA - 2 METROS (COMUNICACION POR WPP) | 21-11 SE REALIZA INSTALACIÓN DE CORRESPONSAL, SE INSTALA EQUIPO CON PRUEBAS EXITOSAS, SE CAPACITA Y SE EVALÚA AL CLIENTE, SE INSTALA PUBLICIDAD COMPLETA, CB QUEDA OPERATIVO. USUARIO SOMOS BANCOLOMBIA ACTIVO</t>
  </si>
  <si>
    <t>19-11 SE REALIZA LLAMADA AL CLIENTE, SE HABLA CON LA SRA ANA YULIANA GUERRA CHAVARRIA SE VALIDA DIRECCIÓN OK, CANAL OK, DISPONIBILIDAD TOTAL, USUARIO Y CONTRASEÑA WOMPI OK, LLAMAR EL DÍA LA INSTALACIÓN PARA CONFIRMAR VISITA, AVISO EXTERIOR ALTURA - 2 METROS // CAMBIO DE RAZON SOCIAL CB 60796 | 20-11 SE REALIZA INSTALACIÓN DE CORRESPONSAL, SE INSTALA EQUIPO CON PRUEBAS EXITOSAS, SE CAPACITA Y SE EVALÚA AL CLIENTE, SE INSTALA PUBLICIDAD COMPLETA, CB QUEDA OPERATIVO. USUARIO SOMOS BANCOLOMBIA ACTIVO</t>
  </si>
  <si>
    <t>19-11 SE REALIZA LLAMADA AL CLIENTE, SE HABLA CON EL ESPOSO DE LA SRA BERTHA VIVIANA LOPEZ RIOS SE VALIDA DIRECCIÓN OK, CANAL OK, DISPONIBILIDAD TOTAL, USUARIO Y CONTRASEÑA WOMPI OK, LLAMAR EL DÍA LA INSTALACIÓN PARA CONFIRMAR VISITA, AVISO EXTERIOR ALTURA  2 - 2,50 METROS | 21-11 SE REALIZA INSTALACIÓN DE CORRESPONSAL, SE INSTALA EQUIPO CON PRUEBAS EXITOSAS, SE CAPACITA Y SE EVALÚA AL CLIENTE, SE INSTALA PUBLICIDAD COMPLETA, CB QUEDA OPERATIVO. USUARIO SOMOS BANCOLOMBIA ACTIVO</t>
  </si>
  <si>
    <t>19-11 SE REALIZA LLAMADA AL CLIENTE, SE HABLA CON LA SRA BEATRIS DANIELA CASTILLO ZAPATA SE VALIDA DIRECCIÓN OK, CANAL OK, DISPONIBILIDAD TOTAL, USUARIO Y CONTRASEÑA WOMPI OK, LLAMAR EL DÍA LA INSTALACIÓN PARA CONFIRMAR VISITA, AVISO EXTERIOR ALTURA  2 - 2,50 METROS (COMUNICACION POR WPP) | 20-11 SE REALIZA INSTALACIÓN DE CORRESPONSAL, SE INSTALA EQUIPO CON PRUEBAS EXITOSAS, SE CAPACITA Y SE EVALÚA AL CLIENTE, SE INSTALA PUBLICIDAD COMPLETA, CB QUEDA OPERATIVO. USUARIO SOMOS BANCOLOMBIA ACTIVO</t>
  </si>
  <si>
    <t>19-11 SE REALIZA LLAMADA AL CLIENTE, SE HABLA CON LA SRA JULIANA MONTOYA MONTOYA SE VALIDA DIRECCIÓN OK, CANAL OK, DISPONIBILIDAD TOTAL, USUARIO Y CONTRASEÑA WOMPI OK, LLAMAR EL DÍA LA INSTALACIÓN PARA CONFIRMAR VISITA, AVISO EXTERIOR ALTURA  2,50 METROS | 21-11 SE REALIZA INSTALACIÓN DE CORRESPONSAL, SE INSTALA EQUIPO CON PRUEBAS EXITOSAS, SE CAPACITA Y SE EVALÚA AL CLIENTE, SE INSTALA PUBLICIDAD COMPLETA, CB QUEDA OPERATIVO. USUARIO SOMOS BANCOLOMBIA ACTIVO</t>
  </si>
  <si>
    <t>19-11 SE REALIZA LLAMADA AL CLIENTE, SE HABLA CON LA SRA DANIELA GARCIA CARDONA SE VALIDA DIRECCIÓN OK, CANAL OK, DISPONIBILIDAD TOTAL, USUARIO Y CONTRASEÑA WOMPI OK, LLAMAR EL DÍA LA INSTALACIÓN PARA CONFIRMAR VISITA, AVISO EXTERIOR ALTURA  2 - 3  METROS | 21-11 SE REALIZA INSTALACIÓN DE CORRESPONSAL, SE INSTALA EQUIPO CON PRUEBAS EXITOSAS, SE CAPACITA Y SE EVALÚA AL CLIENTE, SE INSTALA PUBLICIDAD COMPLETA, CB QUEDA OPERATIVO. USUARIO SOMOS BANCOLOMBIA ACTIVO</t>
  </si>
  <si>
    <t>19-11 SE REALIZA LLAMADA AL CLIENTE, SE HABLA CON EL SR JOSE ORLANDO LOPEZ ALBARRACIN SE VALIDA DIRECCIÓN OK, CANAL OK, DISPONIBILIDAD TOTAL, USUARIO Y CONTRASEÑA WOMPI OK, LLAMAR EL DÍA LA INSTALACIÓN PARA CONFIRMAR VISITA, AVISO EXTERIOR ALTURA  2- 2,50 METROS | 20-11 SE REALIZA INSTALACIÓN DE CORRESPONSAL, SE INSTALA EQUIPO CON PRUEBAS EXITOSAS, SE CAPACITA Y SE EVALÚA AL CLIENTE, SE INSTALA PUBLICIDAD COMPLETA, CB QUEDA OPERATIVO. USUARIO SOMOS BANCOLOMBIA ACTIVO</t>
  </si>
  <si>
    <t>19-11 SE REALIZA LLAMADA AL CLIENTE, SE HABLA CON EL SR NESTOR DANIEL FRANCO TREJOS SE VALIDA DIRECCIÓN OK, CANAL OK, DISPONIBILIDAD TOTAL, USUARIO Y CONTRASEÑA WOMPI OK, LLAMAR EL DÍA LA INSTALACIÓN PARA CONFIRMAR VISITA, AVISO EXTERIOR ALTURA  2,50 METROS | 21-11 SE REALIZA INSTALACIÓN DE CORRESPONSAL, SE INSTALA EQUIPO CON PRUEBAS EXITOSAS, SE CAPACITA Y SE EVALÚA AL CLIENTE, SE INSTALA PUBLICIDAD COMPLETA, CB QUEDA OPERATIVO. USUARIO SOMOS BANCOLOMBIA ACTIVO</t>
  </si>
  <si>
    <t>19-11 SE REALIZA LLAMADA AL CLIENTE, SE HABLA CON LA SRA CINDY YULIETH REYES CHAURRA SE VALIDA DIRECCIÓN OK, CANAL OK, DISPONIBILIDAD TOTAL, USUARIO Y CONTRASEÑA WOMPI OK, LLAMAR EL DÍA LA INSTALACIÓN PARA CONFIRMAR VISITA, AVISO EXTERIOR ALTURA  2 - 3  METROS | 20-11 SE REALIZA INSTALACIÓN DE CORRESPONSAL, SE INSTALA EQUIPO CON PRUEBAS EXITOSAS, SE CAPACITA Y SE EVALÚA AL CLIENTE, SE INSTALA PUBLICIDAD COMPLETA, CB QUEDA OPERATIVO. USUARIO SOMOS BANCOLOMBIA ACTIVO</t>
  </si>
  <si>
    <t>19-11 SE REALIZA LLAMADA AL CLIENTE, SE HABLA CON EL SR CRISTIAN ALBERTO PEÑARANDA ARIAS SE VALIDA DIRECCIÓN OK, CANAL OK, DISPONIBILIDAD TOTAL, USUARIO Y CONTRASEÑA WOMPI OK, LLAMAR EL DÍA LA INSTALACIÓN PARA CONFIRMAR VISITA, AVISO EXTERIOR ALTURA  2 METROS  // CONTACTO REALIZADO POR WHATSAPP | 20-11 SE COMUNICA CON EL CLIENTE ALBERTO PEÑARANDA AL # 3147873491, NOS INFORMA QUE EL DIA DE HOY NO PUEDE ATENDER LA INSTALACION, YA QUE NO SE ENCUENTRA EN LA CIUDAD, SE PROGRAMA VISITA PARA MAÑANA 21/11/25 POR DISPONIBILIDAD DEL CLIENTE | 21-11 SE REALIZA INSTALACIÓN DE CORRESPONSAL, SE INSTALA EQUIPO CON PRUEBAS EXITOSAS, SE CAPACITA Y SE EVALÚA AL CLIENTE, SE INSTALA PUBLICIDAD COMPLETA, CB QUEDA OPERATIVO. USUARIO SOMOS BANCOLOMBIA ACTIVO</t>
  </si>
  <si>
    <t>19-11 SE REALIZA LLAMADA AL CLIENTE, SE HABLA CON EL SR JORGE WILLIAM PELAEZ YARCE SE VALIDA DIRECCIÓN OK, CANAL OK, DISPONIBILIDAD TOTAL, USUARIO Y CONTRASEÑA WOMPI OK, LLAMAR EL DÍA LA INSTALACIÓN PARA CONFIRMAR VISITA, AVISO EXTERIOR ALTURA - 2 METROS (COMUNICACION POR WPP) | 26-11 SE REALIZA INSTALACIÓN DE CORRESPONSAL, SE INSTALA EQUIPO CON PRUEBAS EXITOSAS, SE CAPACITA Y SE EVALÚA AL CLIENTE, SE INSTALA PUBLICIDAD COMPLETA, CB QUEDA OPERATIVO. USUARIO SOMOS BANCOLOMBIA ACTIVO</t>
  </si>
  <si>
    <t>19-11 SE REALIZA LLAMADA AL CLIENTE, SE HABLA CON EL SR ERY WLADIMIR CARRILLO SANCHEZ SE VALIDA DIRECCIÓN OK, CANAL OK, DISPONIBILIDAD TOTAL, USUARIO Y CONTRASEÑA WOMPI OK, LLAMAR EL DÍA LA INSTALACIÓN PARA CONFIRMAR VISITA, AVISO EXTERIOR ALTURA - 2 METROS (COMUNICACION POR WPP) | 21-11 SE REALIZA INSTALACIÓN DE CORRESPONSAL, SE INSTALA EQUIPO CON PRUEBAS EXITOSAS, SE CAPACITA Y SE EVALÚA AL CLIENTE, SE INSTALA PUBLICIDAD COMPLETA, CB QUEDA OPERATIVO. USUARIO SOMOS BANCOLOMBIA ACTIVO</t>
  </si>
  <si>
    <t>19-11 SE REALIZA LLAMADA AL CLIENTE, SE HABLA CON EL SR EDGAR PEÑARANDA YAÑEZ SE VALIDA DIRECCIÓN OK, CANAL OK, DISPONIBILIDAD TOTAL, USUARIO Y CONTRASEÑA WOMPI OK, LLAMAR EL DÍA LA INSTALACIÓN PARA CONFIRMAR VISITA, AVISO EXTERIOR ALTURA - 2 METROS (COMUNICACION POR WPP) | 21-11 SE REALIZA INSTALACIÓN DE CORRESPONSAL, SE INSTALA EQUIPO CON PRUEBAS EXITOSAS, SE CAPACITA Y SE EVALÚA AL CLIENTE, SE INSTALA PUBLICIDAD COMPLETA, CB QUEDA OPERATIVO. USUARIO SOMOS BANCOLOMBIA ACTIVO</t>
  </si>
  <si>
    <t>19-11 SE REALIZA LLAMADA AL CLIENTE, SE HABLA CON LA SRA NOEMY MARGOTH RINCON CABALLERO SE VALIDA DIRECCIÓN OK, CANAL OK, DISPONIBILIDAD TOTAL, USUARIO Y CONTRASEÑA WOMPI OK, LLAMAR EL DÍA LA INSTALACIÓN PARA CONFIRMAR VISITA, AVISO EXTERIOR ALTURA - 2 METROS (COMUNICACION POR WPP) | 26-11 SE REALIZA INSTALACIÓN DE CORRESPONSAL, SE INSTALA EQUIPO CON PRUEBAS EXITOSAS, SE CAPACITA Y SE EVALÚA AL CLIENTE, SE INSTALA PUBLICIDAD COMPLETA, CB QUEDA OPERATIVO. USUARIO SOMOS BANCOLOMBIA ACTIVO</t>
  </si>
  <si>
    <t>19-11 SE REALIZA LLAMADA AL CLIENTE, SE HABLA CON LA SRA NOEMY MARGOTH RINCON CABALLERO SE VALIDA DIRECCIÓN OK, CANAL OK, DISPONIBILIDAD TOTAL, USUARIO Y CONTRASEÑA WOMPI OK, LLAMAR EL DÍA LA INSTALACIÓN PARA CONFIRMAR VISITA, AVISO EXTERIOR ALTURA - 2 METROS | 26-11 SE REALIZA INSTALACIÓN DE CORRESPONSAL, SE INSTALA EQUIPO CON PRUEBAS EXITOSAS, SE CAPACITA Y SE EVALÚA AL CLIENTE, SE INSTALA PUBLICIDAD COMPLETA, CB QUEDA OPERATIVO. USUARIO SOMOS BANCOLOMBIA ACTIVO</t>
  </si>
  <si>
    <t>19-11 SE REALIZA LLAMADA AL CLIENTE, SE HABLA CON EL SR AMAURY ANDRES ORTIZ ALVAREZ SE VALIDA DIRECCIÓN OK, CANAL OK, DISPONIBILIDAD TOTAL, USUARIO Y CONTRASEÑA WOMPI OK, LLAMAR EL DÍA LA INSTALACIÓN PARA CONFIRMAR VISITA, AVISO EXTERIOR ALTURA - 2 METROS (COMUNICACION POR WPP) | 21-11 SE REALIZA INSTALACIÓN DE CORRESPONSAL, SE INSTALA EQUIPO CON PRUEBAS EXITOSAS, SE CAPACITA Y SE EVALÚA AL CLIENTE, SE INSTALA PUBLICIDAD COMPLETA, CB QUEDA OPERATIVO. USUARIO SOMOS BANCOLOMBIA ACTIVO</t>
  </si>
  <si>
    <t>19-11 SE REALIZA LLAMADA AL CLIENTE, SE HABLA CON LA SRA LINA ALEJANDRA PAREDES VANEGAS SE VALIDA DIRECCIÓN OK, CANAL OK, DISPONIBILIDAD TOTAL, USUARIO Y CONTRASEÑA WOMPI OK, LLAMAR EL DÍA LA INSTALACIÓN PARA CONFIRMAR VISITA, AVISO EXTERIOR ALTURA - 2 METROS (COMUNICACION POR WPP) | 21-11 SE REALIZA INSTALACIÓN DE CORRESPONSAL, SE INSTALA EQUIPO CON PRUEBAS EXITOSAS, SE CAPACITA Y SE EVALÚA AL CLIENTE, SE INSTALA PUBLICIDAD COMPLETA, CB QUEDA OPERATIVO. USUARIO SOMOS BANCOLOMBIA ACTIVO</t>
  </si>
  <si>
    <t>19-11 SE REALIZA LLAMADA AL CLIENTE, SE HABLA CON EL SR MAURICIO CASTAÑO GAVIRIA SE VALIDA DIRECCIÓN OK, CANAL OK, DISPONIBILIDAD TOTAL, USUARIO Y CONTRASEÑA WOMPI OK, LLAMAR EL DÍA LA INSTALACIÓN PARA CONFIRMAR VISITA, AVISO EXTERIOR ALTURA - 2 METROS (COMUNICACION POR WPP) | 20-11 SE REALIZA INSTALACIÓN DE CORRESPONSAL, SE INSTALA EQUIPO CON PRUEBAS EXITOSAS, SE CAPACITA Y SE EVALÚA AL CLIENTE, SE INSTALA PUBLICIDAD COMPLETA, CB QUEDA OPERATIVO. USUARIO SOMOS BANCOLOMBIA ACTIVO</t>
  </si>
  <si>
    <t>19-11 SE REALIZA LLAMADA AL CLIENTE, SE HABLA CON LA SRA ANDREA PATRICIA ROSERO RIASCOS SE VALIDA DIRECCIÓN OK, CANAL OK, DISPONIBILIDAD TOTAL, USUARIO Y CONTRASEÑA WOMPI OK, LLAMAR EL DÍA LA INSTALACIÓN PARA CONFIRMAR VISITA, AVISO EXTERIOR ALTURA - 2 METROS (COMUNICACION POR WPP) | 26-11 SE REALIZA INSTALACIÓN DE CORRESPONSAL, SE INSTALA EQUIPO CON PRUEBAS EXITOSAS, SE CAPACITA Y SE EVALÚA AL CLIENTE, SE INSTALA PUBLICIDAD COMPLETA, CB QUEDA OPERATIVO. USUARIO SOMOS BANCOLOMBIA ACTIVO</t>
  </si>
  <si>
    <t>20-11 SE REALIZA LLAMADA AL CLIENTE, SE HABLA CON LA SRA ELIODORA DE LA ENCARNACION CASTELLAR BUELVAS SE VALIDA DIRECCIÓN OK, CANAL OK, DISPONIBILIDAD TOTAL, USUARIO Y CONTRASEÑA WOMPI OK, LLAMAR EL DÍA LA INSTALACIÓN PARA CONFIRMAR VISITA, AVISO EXTERIOR ALTURA: 2 METROS | 21-11 SE REALIZA INSTALACIÓN DE CORRESPONSAL, SE INSTALA EQUIPO CON PRUEBAS EXITOSAS, SE CAPACITA Y SE EVALÚA AL CLIENTE, SE INSTALA PUBLICIDAD COMPLETA, CB QUEDA OPERATIVO. USUARIO SOMOS BANCOLOMBIA ACTIVO</t>
  </si>
  <si>
    <t>27-11 SE REALIZA LLAMADA AL CLIENTE, SE HABLA CON LA SR ANGELO EUGENIO PUERTA CORREA SE VALIDA DIRECCIÓN OK, CANAL OK, DISPONIBILIDAD TOTAL, USUARIO Y CONTRASEÑA WOMPI OK, LLAMAR EL DÍA LA INSTALACIÓN PARA CONFIRMAR VISITA, AVISO EXTERIOR ALTURA: 2 METROS (COMUNICACION POR WPP) | 27-11 SE REALIZA INSTALACIÓN DE CORRESPONSAL, SE INSTALA EQUIPO CON PRUEBAS EXITOSAS, SE CAPACITA Y SE EVALÚA AL CLIENTE, SE INSTALA PUBLICIDAD COMPLETA, CB QUEDA OPERATIVO. USUARIO SOMOS BANCOLOMBIA ACTIVO</t>
  </si>
  <si>
    <t>254UMD4X8473</t>
  </si>
  <si>
    <t>254UMD4X8479</t>
  </si>
  <si>
    <t>254MMD4X0414</t>
  </si>
  <si>
    <t>254UMD4X8954</t>
  </si>
  <si>
    <t>254MMD4W7548</t>
  </si>
  <si>
    <t>254KMD4W6142</t>
  </si>
  <si>
    <t>254MMD4W7882</t>
  </si>
  <si>
    <t>254MMD4X0180</t>
  </si>
  <si>
    <t>254MMD4X2531</t>
  </si>
  <si>
    <t>254MMD4X2338</t>
  </si>
  <si>
    <t>254UMD4X8655</t>
  </si>
  <si>
    <t>254MMD4W8511</t>
  </si>
  <si>
    <t>254MMD4X0935</t>
  </si>
  <si>
    <t>254MMD4X2146</t>
  </si>
  <si>
    <t>254MMD4X2500</t>
  </si>
  <si>
    <t>254UMD4X8464</t>
  </si>
  <si>
    <t>254MMD4X1702</t>
  </si>
  <si>
    <t>254UMD4X6953</t>
  </si>
  <si>
    <t>254MMD4W8621</t>
  </si>
  <si>
    <t>254UMD4X6982</t>
  </si>
  <si>
    <t>254UMD4X6051</t>
  </si>
  <si>
    <t>254MMD4X0192</t>
  </si>
  <si>
    <t>254UMD4X8937</t>
  </si>
  <si>
    <t>254KMD4W5007</t>
  </si>
  <si>
    <t>254UMD4X8125</t>
  </si>
  <si>
    <t>254UMD4X8794</t>
  </si>
  <si>
    <t>254KMD4W4642</t>
  </si>
  <si>
    <t>254MMD4X1952</t>
  </si>
  <si>
    <t>254MMD4X2502</t>
  </si>
  <si>
    <t>254UMD4X7005</t>
  </si>
  <si>
    <t>254MMD4W8723</t>
  </si>
  <si>
    <t>254KMD4W5126</t>
  </si>
  <si>
    <t>254UMD4X8545</t>
  </si>
  <si>
    <t>254MMD4X1576</t>
  </si>
  <si>
    <t>254UMD4X7003</t>
  </si>
  <si>
    <t>254MMD4X0942</t>
  </si>
  <si>
    <t>254MMD4W8771</t>
  </si>
  <si>
    <t>254MMD4W9485</t>
  </si>
  <si>
    <t>254UMD4X7008</t>
  </si>
  <si>
    <t>254UMD4X8182</t>
  </si>
  <si>
    <t>254UMD4X8749</t>
  </si>
  <si>
    <t>254UMD4X7006</t>
  </si>
  <si>
    <t>254KMD4W6125</t>
  </si>
  <si>
    <t>254KMD4W6151</t>
  </si>
  <si>
    <t>254UMD4X6986</t>
  </si>
  <si>
    <t>254UMD4X6995</t>
  </si>
  <si>
    <t>254MMD4X0727</t>
  </si>
  <si>
    <t>254UMD4X8102</t>
  </si>
  <si>
    <t>254MMD4X1463</t>
  </si>
  <si>
    <t>254MMD4X1957</t>
  </si>
  <si>
    <t>254UMD4X7012</t>
  </si>
  <si>
    <t>254MMD4X1694</t>
  </si>
  <si>
    <t>254UMD4X8154</t>
  </si>
  <si>
    <t>254MMD4X1477</t>
  </si>
  <si>
    <t>254KMD4W6036</t>
  </si>
  <si>
    <t>254MMD4X2495</t>
  </si>
  <si>
    <t>254MMD4X1956</t>
  </si>
  <si>
    <t>254UMD4X8143</t>
  </si>
  <si>
    <t>254MMD4W9577</t>
  </si>
  <si>
    <t>254KMD4W5131</t>
  </si>
  <si>
    <t>254MMD4W8911</t>
  </si>
  <si>
    <t>254MMD4X0930</t>
  </si>
  <si>
    <t>254KMD4W6405</t>
  </si>
  <si>
    <t>254MMD4W9591</t>
  </si>
  <si>
    <t>254MMD4X1853</t>
  </si>
  <si>
    <t>254MMD4W9759</t>
  </si>
  <si>
    <t>254KMD4W5008</t>
  </si>
  <si>
    <t>254UMD4X8683</t>
  </si>
  <si>
    <t>254MMD4W9592</t>
  </si>
  <si>
    <t>254KMD4W5125</t>
  </si>
  <si>
    <t>254MMD4W9845</t>
  </si>
  <si>
    <t>254UMD4X8745</t>
  </si>
  <si>
    <t>254MMD4W9838</t>
  </si>
  <si>
    <t>254KMD4W5118</t>
  </si>
  <si>
    <t>254UMD4X8148</t>
  </si>
  <si>
    <t>254KMD4W5104</t>
  </si>
  <si>
    <t>254UMD4X8016</t>
  </si>
  <si>
    <t>254UMD4X8690</t>
  </si>
  <si>
    <t>254MMD4X1914</t>
  </si>
  <si>
    <t>254MMD4X1552</t>
  </si>
  <si>
    <t>254MMD4X1902</t>
  </si>
  <si>
    <t>254UMD4X8574</t>
  </si>
  <si>
    <t>254KMD4W5106</t>
  </si>
  <si>
    <t>254KMD4W6355</t>
  </si>
  <si>
    <t>254UMD4X8583</t>
  </si>
  <si>
    <t>254MMD4X1851</t>
  </si>
  <si>
    <t>254MMD4W8465</t>
  </si>
  <si>
    <t>254MMD4W7229</t>
  </si>
  <si>
    <t>254MMD4W8423</t>
  </si>
  <si>
    <t>254MMD4W7511</t>
  </si>
  <si>
    <t>254MMD4W7103</t>
  </si>
  <si>
    <t>254MMD4X0720</t>
  </si>
  <si>
    <t>254MMD4W8475</t>
  </si>
  <si>
    <t>254MMD4W8446</t>
  </si>
  <si>
    <t>254KMD4W5091</t>
  </si>
  <si>
    <t>254KMD4W6419</t>
  </si>
  <si>
    <t>254KMD4W5072</t>
  </si>
  <si>
    <t>254KMD4W6427</t>
  </si>
  <si>
    <t>254KMD4W5784</t>
  </si>
  <si>
    <t>254KMD4W5109</t>
  </si>
  <si>
    <t>254MMD4W8927</t>
  </si>
  <si>
    <t>254UMD4X7097</t>
  </si>
  <si>
    <t>254KMD4W5128</t>
  </si>
  <si>
    <t>254UMD4X8699</t>
  </si>
  <si>
    <t>254KMD4W5005</t>
  </si>
  <si>
    <t>254MMD4X1689</t>
  </si>
  <si>
    <t>254MMD4X1953</t>
  </si>
  <si>
    <t>254MMD4X1947</t>
  </si>
  <si>
    <t>254KMD4W5122</t>
  </si>
  <si>
    <t>254KMD4W5121</t>
  </si>
  <si>
    <t>254MMD4W9762</t>
  </si>
  <si>
    <t>254KMD4W5794</t>
  </si>
  <si>
    <t>254KMD4W5711</t>
  </si>
  <si>
    <t>254MMD4W7762</t>
  </si>
  <si>
    <t>254UMD4X8917</t>
  </si>
  <si>
    <t>254KMD4W5002</t>
  </si>
  <si>
    <t>254MMD4W7114</t>
  </si>
  <si>
    <t>254KMD4W5716</t>
  </si>
  <si>
    <t>254MMD4W9839</t>
  </si>
  <si>
    <t>254KMD4W4999</t>
  </si>
  <si>
    <t>254UMD4X8949</t>
  </si>
  <si>
    <t>254MMD4X0785</t>
  </si>
  <si>
    <t>254MMD4X0702</t>
  </si>
  <si>
    <t>254MMD4X0741</t>
  </si>
  <si>
    <t>254MMD4X0812</t>
  </si>
  <si>
    <t>254KMD4W4828</t>
  </si>
  <si>
    <t>254MMD4W7110</t>
  </si>
  <si>
    <t>254MMD4X1430</t>
  </si>
  <si>
    <t>254KMD4W5796</t>
  </si>
  <si>
    <t>254UMD4X8694</t>
  </si>
  <si>
    <t>254MMD4X0938</t>
  </si>
  <si>
    <t>254UMD4X8116</t>
  </si>
  <si>
    <t>254MMD4W7770</t>
  </si>
  <si>
    <t>FO-25-1654602</t>
  </si>
  <si>
    <t>FO-25-1748405</t>
  </si>
  <si>
    <t>FO-25-1748407</t>
  </si>
  <si>
    <t>FO-25-1748414</t>
  </si>
  <si>
    <t>FO-25-1763460</t>
  </si>
  <si>
    <t>FO-25-1763467</t>
  </si>
  <si>
    <t>FO-25-1748434</t>
  </si>
  <si>
    <t>FO-25-1748436</t>
  </si>
  <si>
    <t>FO-25-1763475</t>
  </si>
  <si>
    <t>FO-25-1748439</t>
  </si>
  <si>
    <t>FO-25-1763478</t>
  </si>
  <si>
    <t>FO-25-1724170</t>
  </si>
  <si>
    <t>FO-25-1724189</t>
  </si>
  <si>
    <t>FO-25-1724198</t>
  </si>
  <si>
    <t>FO-25-1760233</t>
  </si>
  <si>
    <t>FO-25-1760235</t>
  </si>
  <si>
    <t>FO-25-1793292</t>
  </si>
  <si>
    <t>FO-25-1760236</t>
  </si>
  <si>
    <t>FO-25-1760242</t>
  </si>
  <si>
    <t>FO-25-1760245</t>
  </si>
  <si>
    <t>FO-25-1760249</t>
  </si>
  <si>
    <t>FO-25-1760252</t>
  </si>
  <si>
    <t>FO-25-1760255</t>
  </si>
  <si>
    <t>FO-25-1760258</t>
  </si>
  <si>
    <t>FO-25-1761601</t>
  </si>
  <si>
    <t>FO-25-1760261</t>
  </si>
  <si>
    <t>FO-25-1760266</t>
  </si>
  <si>
    <t>FO-25-1760270</t>
  </si>
  <si>
    <t>FO-25-1760273</t>
  </si>
  <si>
    <t>FO-25-1760277</t>
  </si>
  <si>
    <t>FO-25-1760278</t>
  </si>
  <si>
    <t>FO-25-1760280</t>
  </si>
  <si>
    <t>FO-25-1760284</t>
  </si>
  <si>
    <t>FO-25-1760286</t>
  </si>
  <si>
    <t>FO-25-1760289</t>
  </si>
  <si>
    <t>FO-25-1760292</t>
  </si>
  <si>
    <t>FO-25-1760295</t>
  </si>
  <si>
    <t>FO-25-1760297</t>
  </si>
  <si>
    <t>FO-25-1760300</t>
  </si>
  <si>
    <t>FO-25-1760304</t>
  </si>
  <si>
    <t>FO-25-1760307</t>
  </si>
  <si>
    <t>FO-25-1760315</t>
  </si>
  <si>
    <t>FO-25-1760316</t>
  </si>
  <si>
    <t>FO-25-1760320</t>
  </si>
  <si>
    <t>FO-25-1760323</t>
  </si>
  <si>
    <t>FO-25-1760325</t>
  </si>
  <si>
    <t>FO-25-1782324</t>
  </si>
  <si>
    <t>FO-25-1782325</t>
  </si>
  <si>
    <t>FO-25-1782328</t>
  </si>
  <si>
    <t>FO-25-1782331</t>
  </si>
  <si>
    <t>FO-25-1782333</t>
  </si>
  <si>
    <t>FO-25-1782338</t>
  </si>
  <si>
    <t>FO-25-1782341</t>
  </si>
  <si>
    <t>FO-25-1782388</t>
  </si>
  <si>
    <t>FO-25-1782345</t>
  </si>
  <si>
    <t>FO-25-1782347</t>
  </si>
  <si>
    <t>FO-25-1782355</t>
  </si>
  <si>
    <t>FO-25-1813998</t>
  </si>
  <si>
    <t>FO-25-1787666</t>
  </si>
  <si>
    <t>FO-25-1787682</t>
  </si>
  <si>
    <t>FO-25-1787699</t>
  </si>
  <si>
    <t>FO-25-1787711</t>
  </si>
  <si>
    <t>FO-25-1787713</t>
  </si>
  <si>
    <t>FO-25-1787722</t>
  </si>
  <si>
    <t>FO-25-1787728</t>
  </si>
  <si>
    <t>FO-25-1787743</t>
  </si>
  <si>
    <t>FO-25-1814004</t>
  </si>
  <si>
    <t>FO-25-1787745</t>
  </si>
  <si>
    <t>FO-25-1787748</t>
  </si>
  <si>
    <t>FO-25-1787754</t>
  </si>
  <si>
    <t>FO-25-1787766</t>
  </si>
  <si>
    <t>FO-25-1787770</t>
  </si>
  <si>
    <t>FO-25-1787784</t>
  </si>
  <si>
    <t>FO-25-1787787</t>
  </si>
  <si>
    <t>FO-25-1787791</t>
  </si>
  <si>
    <t>FO-25-1787801</t>
  </si>
  <si>
    <t>FO-25-1793290</t>
  </si>
  <si>
    <t>FO-25-1787811</t>
  </si>
  <si>
    <t>FO-25-1805892</t>
  </si>
  <si>
    <t>FO-25-1805894</t>
  </si>
  <si>
    <t>FO-25-1805897</t>
  </si>
  <si>
    <t>FO-25-1805898</t>
  </si>
  <si>
    <t>FO-25-1805900</t>
  </si>
  <si>
    <t>FO-25-1805905</t>
  </si>
  <si>
    <t>FO-25-1805908</t>
  </si>
  <si>
    <t>FO-25-1805910</t>
  </si>
  <si>
    <t>FO-25-1847276</t>
  </si>
  <si>
    <t>FO-25-1847278</t>
  </si>
  <si>
    <t>FO-25-1847279</t>
  </si>
  <si>
    <t>FO-25-1847283</t>
  </si>
  <si>
    <t>FO-25-1847286</t>
  </si>
  <si>
    <t>FO-25-1847287</t>
  </si>
  <si>
    <t>FO-25-1847290</t>
  </si>
  <si>
    <t>FO-25-1847294</t>
  </si>
  <si>
    <t>FO-25-1847295</t>
  </si>
  <si>
    <t>FO-25-1847299</t>
  </si>
  <si>
    <t>FO-25-1847302</t>
  </si>
  <si>
    <t>FO-25-1847304</t>
  </si>
  <si>
    <t>FO-25-1847306</t>
  </si>
  <si>
    <t>FO-25-1847308</t>
  </si>
  <si>
    <t>FO-25-1847309</t>
  </si>
  <si>
    <t>FO-25-1847312</t>
  </si>
  <si>
    <t>FO-25-1847314</t>
  </si>
  <si>
    <t>FO-25-1847317</t>
  </si>
  <si>
    <t>FO-25-1847319</t>
  </si>
  <si>
    <t>FO-25-1847322</t>
  </si>
  <si>
    <t>FO-25-1847325</t>
  </si>
  <si>
    <t>FO-25-1847326</t>
  </si>
  <si>
    <t>FO-25-1847329</t>
  </si>
  <si>
    <t>FO-25-1847332</t>
  </si>
  <si>
    <t>FO-25-1847335</t>
  </si>
  <si>
    <t>FO-25-1847336</t>
  </si>
  <si>
    <t>FO-25-1847339</t>
  </si>
  <si>
    <t>FO-25-1847342</t>
  </si>
  <si>
    <t>FO-25-1847345</t>
  </si>
  <si>
    <t>FO-25-1847348</t>
  </si>
  <si>
    <t>FO-25-1847350</t>
  </si>
  <si>
    <t>FO-25-1847352</t>
  </si>
  <si>
    <t>FO-25-1847353</t>
  </si>
  <si>
    <t>FO-25-1847355</t>
  </si>
  <si>
    <t>FO-25-1847359</t>
  </si>
  <si>
    <t>FO-25-1847360</t>
  </si>
  <si>
    <t>FO-25-1847363</t>
  </si>
  <si>
    <t>FO-25-1847364</t>
  </si>
  <si>
    <t>FO-25-1847368</t>
  </si>
  <si>
    <t>FO-25-1847371</t>
  </si>
  <si>
    <t>FO-25-1847383</t>
  </si>
  <si>
    <t>FO-25-1847391</t>
  </si>
  <si>
    <t>FO-25-1847393</t>
  </si>
  <si>
    <t>FO-25-1847401</t>
  </si>
  <si>
    <t>FO-25-1847408</t>
  </si>
  <si>
    <t>FO-25-1851695</t>
  </si>
  <si>
    <t>FO-25-1895899</t>
  </si>
  <si>
    <t>TA-25-1046209</t>
  </si>
  <si>
    <t>TA-25-1246641</t>
  </si>
  <si>
    <t>TA-25-1246642</t>
  </si>
  <si>
    <t>TA-25-1246646</t>
  </si>
  <si>
    <t>TA-25-1253400</t>
  </si>
  <si>
    <t>TA-25-1253402</t>
  </si>
  <si>
    <t>TA-25-1246657</t>
  </si>
  <si>
    <t>TA-25-1246658</t>
  </si>
  <si>
    <t>TA-25-1253410</t>
  </si>
  <si>
    <t>TA-25-1246659</t>
  </si>
  <si>
    <t>TA-25-1253412</t>
  </si>
  <si>
    <t>TA-25-1233729</t>
  </si>
  <si>
    <t>TA-25-1233737</t>
  </si>
  <si>
    <t>TA-25-1233742</t>
  </si>
  <si>
    <t>TA-25-1251466</t>
  </si>
  <si>
    <t>TA-25-1251469</t>
  </si>
  <si>
    <t>TA-25-1272806</t>
  </si>
  <si>
    <t>TA-25-1251473</t>
  </si>
  <si>
    <t>TA-25-1251477</t>
  </si>
  <si>
    <t>TA-25-1251483</t>
  </si>
  <si>
    <t>TA-25-1251490</t>
  </si>
  <si>
    <t>TA-25-1251493</t>
  </si>
  <si>
    <t>TA-25-1251496</t>
  </si>
  <si>
    <t>TA-25-1251498</t>
  </si>
  <si>
    <t>TA-25-1252307</t>
  </si>
  <si>
    <t>TA-25-1251503</t>
  </si>
  <si>
    <t>TA-25-1251504</t>
  </si>
  <si>
    <t>TA-25-1251508</t>
  </si>
  <si>
    <t>TA-25-1251510</t>
  </si>
  <si>
    <t>TA-25-1251511</t>
  </si>
  <si>
    <t>TA-25-1251513</t>
  </si>
  <si>
    <t>TA-25-1251514</t>
  </si>
  <si>
    <t>TA-25-1251515</t>
  </si>
  <si>
    <t>TA-25-1251516</t>
  </si>
  <si>
    <t>TA-25-1251518</t>
  </si>
  <si>
    <t>TA-25-1251520</t>
  </si>
  <si>
    <t>TA-25-1251521</t>
  </si>
  <si>
    <t>TA-25-1251522</t>
  </si>
  <si>
    <t>TA-25-1251523</t>
  </si>
  <si>
    <t>TA-25-1251524</t>
  </si>
  <si>
    <t>TA-25-1251535</t>
  </si>
  <si>
    <t>TA-25-1251543</t>
  </si>
  <si>
    <t>TA-25-1251549</t>
  </si>
  <si>
    <t>TA-25-1251558</t>
  </si>
  <si>
    <t>TA-25-1251568</t>
  </si>
  <si>
    <t>TA-25-1251576</t>
  </si>
  <si>
    <t>TA-25-1267098</t>
  </si>
  <si>
    <t>TA-25-1267099</t>
  </si>
  <si>
    <t>TA-25-1267100</t>
  </si>
  <si>
    <t>TA-25-1267101</t>
  </si>
  <si>
    <t>TA-25-1267102</t>
  </si>
  <si>
    <t>TA-25-1267104</t>
  </si>
  <si>
    <t>TA-25-1267105</t>
  </si>
  <si>
    <t>TA-25-1267121</t>
  </si>
  <si>
    <t>TA-25-1267106</t>
  </si>
  <si>
    <t>TA-25-1267109</t>
  </si>
  <si>
    <t>TA-25-1267110</t>
  </si>
  <si>
    <t>TA-25-1285458</t>
  </si>
  <si>
    <t>TA-25-1269610</t>
  </si>
  <si>
    <t>TA-25-1269611</t>
  </si>
  <si>
    <t>TA-25-1269614</t>
  </si>
  <si>
    <t>TA-25-1269616</t>
  </si>
  <si>
    <t>TA-25-1269617</t>
  </si>
  <si>
    <t>TA-25-1269618</t>
  </si>
  <si>
    <t>TA-25-1269619</t>
  </si>
  <si>
    <t>TA-25-1269620</t>
  </si>
  <si>
    <t>TA-25-1285460</t>
  </si>
  <si>
    <t>TA-25-1269621</t>
  </si>
  <si>
    <t>TA-25-1269629</t>
  </si>
  <si>
    <t>TA-25-1269632</t>
  </si>
  <si>
    <t>TA-25-1269635</t>
  </si>
  <si>
    <t>TA-25-1269636</t>
  </si>
  <si>
    <t>TA-25-1269639</t>
  </si>
  <si>
    <t>TA-25-1269641</t>
  </si>
  <si>
    <t>TA-25-1269642</t>
  </si>
  <si>
    <t>TA-25-1269643</t>
  </si>
  <si>
    <t>TA-25-1272805</t>
  </si>
  <si>
    <t>TA-25-1269645</t>
  </si>
  <si>
    <t>TA-25-1277206</t>
  </si>
  <si>
    <t>TA-25-1277207</t>
  </si>
  <si>
    <t>TA-25-1277210</t>
  </si>
  <si>
    <t>TA-25-1277211</t>
  </si>
  <si>
    <t>TA-25-1277212</t>
  </si>
  <si>
    <t>TA-25-1277216</t>
  </si>
  <si>
    <t>TA-25-1277217</t>
  </si>
  <si>
    <t>TA-25-1277218</t>
  </si>
  <si>
    <t>TA-25-1314064</t>
  </si>
  <si>
    <t>TA-25-1314065</t>
  </si>
  <si>
    <t>TA-25-1314066</t>
  </si>
  <si>
    <t>TA-25-1314067</t>
  </si>
  <si>
    <t>TA-25-1314068</t>
  </si>
  <si>
    <t>TA-25-1314069</t>
  </si>
  <si>
    <t>TA-25-1314070</t>
  </si>
  <si>
    <t>TA-25-1314071</t>
  </si>
  <si>
    <t>TA-25-1314072</t>
  </si>
  <si>
    <t>TA-25-1314073</t>
  </si>
  <si>
    <t>TA-25-1314077</t>
  </si>
  <si>
    <t>TA-25-1314078</t>
  </si>
  <si>
    <t>TA-25-1314079</t>
  </si>
  <si>
    <t>TA-25-1314080</t>
  </si>
  <si>
    <t>TA-25-1314081</t>
  </si>
  <si>
    <t>TA-25-1314082</t>
  </si>
  <si>
    <t>TA-25-1314083</t>
  </si>
  <si>
    <t>TA-25-1314084</t>
  </si>
  <si>
    <t>TA-25-1314086</t>
  </si>
  <si>
    <t>TA-25-1314087</t>
  </si>
  <si>
    <t>TA-25-1314088</t>
  </si>
  <si>
    <t>TA-25-1314089</t>
  </si>
  <si>
    <t>TA-25-1314090</t>
  </si>
  <si>
    <t>TA-25-1314091</t>
  </si>
  <si>
    <t>TA-25-1314093</t>
  </si>
  <si>
    <t>TA-25-1314094</t>
  </si>
  <si>
    <t>TA-25-1314095</t>
  </si>
  <si>
    <t>TA-25-1314096</t>
  </si>
  <si>
    <t>TA-25-1314097</t>
  </si>
  <si>
    <t>TA-25-1314101</t>
  </si>
  <si>
    <t>TA-25-1314102</t>
  </si>
  <si>
    <t>TA-25-1314103</t>
  </si>
  <si>
    <t>TA-25-1314104</t>
  </si>
  <si>
    <t>TA-25-1314105</t>
  </si>
  <si>
    <t>TA-25-1314106</t>
  </si>
  <si>
    <t>TA-25-1314107</t>
  </si>
  <si>
    <t>TA-25-1314108</t>
  </si>
  <si>
    <t>TA-25-1314109</t>
  </si>
  <si>
    <t>TA-25-1314110</t>
  </si>
  <si>
    <t>TA-25-1314111</t>
  </si>
  <si>
    <t>TA-25-1314112</t>
  </si>
  <si>
    <t>TA-25-1314113</t>
  </si>
  <si>
    <t>TA-25-1314115</t>
  </si>
  <si>
    <t>TA-25-1314116</t>
  </si>
  <si>
    <t>TA-25-1314117</t>
  </si>
  <si>
    <t>TA-25-1315803</t>
  </si>
  <si>
    <t>TA-25-1334007</t>
  </si>
  <si>
    <t>% FACTURACIÓN</t>
  </si>
  <si>
    <t>TA-25-1282106</t>
  </si>
  <si>
    <t>3068569</t>
  </si>
  <si>
    <t>3063179</t>
  </si>
  <si>
    <t>3059947</t>
  </si>
  <si>
    <t>3069864</t>
  </si>
  <si>
    <t>3072557</t>
  </si>
  <si>
    <t>3072752</t>
  </si>
  <si>
    <t>3072981</t>
  </si>
  <si>
    <t>3050601</t>
  </si>
  <si>
    <t>3072983</t>
  </si>
  <si>
    <t>3072159</t>
  </si>
  <si>
    <t>3071906</t>
  </si>
  <si>
    <t>3070587</t>
  </si>
  <si>
    <t>3073587</t>
  </si>
  <si>
    <t>3072438</t>
  </si>
  <si>
    <t>3039425</t>
  </si>
  <si>
    <t>3073715</t>
  </si>
  <si>
    <t>3073774</t>
  </si>
  <si>
    <t>3071846</t>
  </si>
  <si>
    <t>3073657</t>
  </si>
  <si>
    <t>3021526</t>
  </si>
  <si>
    <t>3070039</t>
  </si>
  <si>
    <t>3062774</t>
  </si>
  <si>
    <t>3075789</t>
  </si>
  <si>
    <t>3074963</t>
  </si>
  <si>
    <t>3071168</t>
  </si>
  <si>
    <t>3072065</t>
  </si>
  <si>
    <t>3037797</t>
  </si>
  <si>
    <t>3073785</t>
  </si>
  <si>
    <t>3059754</t>
  </si>
  <si>
    <t>3049845</t>
  </si>
  <si>
    <t>3071797</t>
  </si>
  <si>
    <t>3062044</t>
  </si>
  <si>
    <t>3061621</t>
  </si>
  <si>
    <t>3068589</t>
  </si>
  <si>
    <t>3068930</t>
  </si>
  <si>
    <t>3070414</t>
  </si>
  <si>
    <t>3073265</t>
  </si>
  <si>
    <t>3073793</t>
  </si>
  <si>
    <t>3059769</t>
  </si>
  <si>
    <t>3067707</t>
  </si>
  <si>
    <t>3073791</t>
  </si>
  <si>
    <t>3076921</t>
  </si>
  <si>
    <t>3073693</t>
  </si>
  <si>
    <t>3076494</t>
  </si>
  <si>
    <t>3076383</t>
  </si>
  <si>
    <t>3059892</t>
  </si>
  <si>
    <t>3055179</t>
  </si>
  <si>
    <t>3043624</t>
  </si>
  <si>
    <t>3075424</t>
  </si>
  <si>
    <t>3075333</t>
  </si>
  <si>
    <t>3077664</t>
  </si>
  <si>
    <t>2986291</t>
  </si>
  <si>
    <t>3075155</t>
  </si>
  <si>
    <t>3072541</t>
  </si>
  <si>
    <t>3075649</t>
  </si>
  <si>
    <t>3074910</t>
  </si>
  <si>
    <t>3064563</t>
  </si>
  <si>
    <t>3077860</t>
  </si>
  <si>
    <t>52651</t>
  </si>
  <si>
    <t>81456</t>
  </si>
  <si>
    <t>45991</t>
  </si>
  <si>
    <t>79822</t>
  </si>
  <si>
    <t>14690</t>
  </si>
  <si>
    <t>76950</t>
  </si>
  <si>
    <t>63746</t>
  </si>
  <si>
    <t>25829</t>
  </si>
  <si>
    <t>71700</t>
  </si>
  <si>
    <t>74163</t>
  </si>
  <si>
    <t>10451</t>
  </si>
  <si>
    <t>52018</t>
  </si>
  <si>
    <t>74008</t>
  </si>
  <si>
    <t>58299</t>
  </si>
  <si>
    <t>79981</t>
  </si>
  <si>
    <t>81168</t>
  </si>
  <si>
    <t>35402</t>
  </si>
  <si>
    <t>81056</t>
  </si>
  <si>
    <t>53402</t>
  </si>
  <si>
    <t>12257</t>
  </si>
  <si>
    <t>76917</t>
  </si>
  <si>
    <t>46990</t>
  </si>
  <si>
    <t>56741</t>
  </si>
  <si>
    <t>80974</t>
  </si>
  <si>
    <t>13666</t>
  </si>
  <si>
    <t>70774</t>
  </si>
  <si>
    <t>38241</t>
  </si>
  <si>
    <t>50539</t>
  </si>
  <si>
    <t>49924</t>
  </si>
  <si>
    <t>72659</t>
  </si>
  <si>
    <t>60786</t>
  </si>
  <si>
    <t>68504</t>
  </si>
  <si>
    <t>74162</t>
  </si>
  <si>
    <t>77608</t>
  </si>
  <si>
    <t>49189</t>
  </si>
  <si>
    <t>73221</t>
  </si>
  <si>
    <t>79511</t>
  </si>
  <si>
    <t>47741</t>
  </si>
  <si>
    <t>50310</t>
  </si>
  <si>
    <t>34517</t>
  </si>
  <si>
    <t>12110</t>
  </si>
  <si>
    <t>33796</t>
  </si>
  <si>
    <t>31917</t>
  </si>
  <si>
    <t>56400</t>
  </si>
  <si>
    <t>79112</t>
  </si>
  <si>
    <t>10192</t>
  </si>
  <si>
    <t>75743</t>
  </si>
  <si>
    <t>81442</t>
  </si>
  <si>
    <t>68743</t>
  </si>
  <si>
    <t>77268</t>
  </si>
  <si>
    <t>79364</t>
  </si>
  <si>
    <t>68467</t>
  </si>
  <si>
    <t>53460</t>
  </si>
  <si>
    <t>60299</t>
  </si>
  <si>
    <t>80147</t>
  </si>
  <si>
    <t>56774</t>
  </si>
  <si>
    <t>80907</t>
  </si>
  <si>
    <t>67519</t>
  </si>
  <si>
    <t>69758</t>
  </si>
  <si>
    <t>38073</t>
  </si>
  <si>
    <t>72585</t>
  </si>
  <si>
    <t>70311</t>
  </si>
  <si>
    <t>75267</t>
  </si>
  <si>
    <t>30809</t>
  </si>
  <si>
    <t>79815</t>
  </si>
  <si>
    <t>69314</t>
  </si>
  <si>
    <t>50849</t>
  </si>
  <si>
    <t>65542</t>
  </si>
  <si>
    <t>80596</t>
  </si>
  <si>
    <t>80373</t>
  </si>
  <si>
    <t>78598</t>
  </si>
  <si>
    <t>58513</t>
  </si>
  <si>
    <t>16907</t>
  </si>
  <si>
    <t>17196</t>
  </si>
  <si>
    <t>77411</t>
  </si>
  <si>
    <t>80936</t>
  </si>
  <si>
    <t>61144</t>
  </si>
  <si>
    <t>62172</t>
  </si>
  <si>
    <t>76228</t>
  </si>
  <si>
    <t>32606</t>
  </si>
  <si>
    <t>17095</t>
  </si>
  <si>
    <t>28952</t>
  </si>
  <si>
    <t>42385</t>
  </si>
  <si>
    <t>17597</t>
  </si>
  <si>
    <t>57240</t>
  </si>
  <si>
    <t>42367</t>
  </si>
  <si>
    <t>79316</t>
  </si>
  <si>
    <t>76949</t>
  </si>
  <si>
    <t>80422</t>
  </si>
  <si>
    <t>52601</t>
  </si>
  <si>
    <t>47169</t>
  </si>
  <si>
    <t>40145</t>
  </si>
  <si>
    <t>74735</t>
  </si>
  <si>
    <t>48749</t>
  </si>
  <si>
    <t>13351</t>
  </si>
  <si>
    <t>79425</t>
  </si>
  <si>
    <t>56865</t>
  </si>
  <si>
    <t>43326</t>
  </si>
  <si>
    <t>56776</t>
  </si>
  <si>
    <t>71721</t>
  </si>
  <si>
    <t>77275</t>
  </si>
  <si>
    <t>75138</t>
  </si>
  <si>
    <t>10938</t>
  </si>
  <si>
    <t>20570</t>
  </si>
  <si>
    <t>42229</t>
  </si>
  <si>
    <t>80635</t>
  </si>
  <si>
    <t>68824</t>
  </si>
  <si>
    <t>37985</t>
  </si>
  <si>
    <t>24709</t>
  </si>
  <si>
    <t>60070</t>
  </si>
  <si>
    <t>47295</t>
  </si>
  <si>
    <t>18547</t>
  </si>
  <si>
    <t>51522</t>
  </si>
  <si>
    <t>61999</t>
  </si>
  <si>
    <t>58854</t>
  </si>
  <si>
    <t>15009</t>
  </si>
  <si>
    <t>64847</t>
  </si>
  <si>
    <t>25820</t>
  </si>
  <si>
    <t>70472</t>
  </si>
  <si>
    <t>69653</t>
  </si>
  <si>
    <t>18539</t>
  </si>
  <si>
    <t>73783</t>
  </si>
  <si>
    <t>68763</t>
  </si>
  <si>
    <t>18214</t>
  </si>
  <si>
    <t>38311</t>
  </si>
  <si>
    <t>74867</t>
  </si>
  <si>
    <t>79527</t>
  </si>
  <si>
    <t>78460</t>
  </si>
  <si>
    <t>78021</t>
  </si>
  <si>
    <t>70157</t>
  </si>
  <si>
    <t>50187</t>
  </si>
  <si>
    <t>81791</t>
  </si>
  <si>
    <t>27892</t>
  </si>
  <si>
    <t>29241</t>
  </si>
  <si>
    <t>27230</t>
  </si>
  <si>
    <t>31786</t>
  </si>
  <si>
    <t>59750</t>
  </si>
  <si>
    <t>81589</t>
  </si>
  <si>
    <t>76149</t>
  </si>
  <si>
    <t>45992</t>
  </si>
  <si>
    <t>81297</t>
  </si>
  <si>
    <t>37171</t>
  </si>
  <si>
    <t>63139</t>
  </si>
  <si>
    <t>33743</t>
  </si>
  <si>
    <t>75364</t>
  </si>
  <si>
    <t>57302</t>
  </si>
  <si>
    <t>79945</t>
  </si>
  <si>
    <t>79373</t>
  </si>
  <si>
    <t>66442</t>
  </si>
  <si>
    <t>18770</t>
  </si>
  <si>
    <t>59864</t>
  </si>
  <si>
    <t>77671</t>
  </si>
  <si>
    <t>74730</t>
  </si>
  <si>
    <t>24343</t>
  </si>
  <si>
    <t>34185</t>
  </si>
  <si>
    <t>34197</t>
  </si>
  <si>
    <t>51515</t>
  </si>
  <si>
    <t>73208</t>
  </si>
  <si>
    <t>70672</t>
  </si>
  <si>
    <t>10419</t>
  </si>
  <si>
    <t>80598</t>
  </si>
  <si>
    <t>38317</t>
  </si>
  <si>
    <t>55082</t>
  </si>
  <si>
    <t>26751</t>
  </si>
  <si>
    <t>31244</t>
  </si>
  <si>
    <t>79607</t>
  </si>
  <si>
    <t>22697</t>
  </si>
  <si>
    <t>59238</t>
  </si>
  <si>
    <t>71146</t>
  </si>
  <si>
    <t>79131</t>
  </si>
  <si>
    <t>82007</t>
  </si>
  <si>
    <t>80144</t>
  </si>
  <si>
    <t>29171</t>
  </si>
  <si>
    <t>28593</t>
  </si>
  <si>
    <t>11100</t>
  </si>
  <si>
    <t>58325</t>
  </si>
  <si>
    <t>27351</t>
  </si>
  <si>
    <t>27080</t>
  </si>
  <si>
    <t>44102</t>
  </si>
  <si>
    <t>12109</t>
  </si>
  <si>
    <t>80747</t>
  </si>
  <si>
    <t>49917</t>
  </si>
  <si>
    <t>61003</t>
  </si>
  <si>
    <t>14801</t>
  </si>
  <si>
    <t>49305</t>
  </si>
  <si>
    <t>76915</t>
  </si>
  <si>
    <t>81834</t>
  </si>
  <si>
    <t>57195</t>
  </si>
  <si>
    <t>13556</t>
  </si>
  <si>
    <t>71090</t>
  </si>
  <si>
    <t>43551</t>
  </si>
  <si>
    <t>31800</t>
  </si>
  <si>
    <t>80128</t>
  </si>
  <si>
    <t>31935</t>
  </si>
  <si>
    <t>74935</t>
  </si>
  <si>
    <t>76714</t>
  </si>
  <si>
    <t>63795</t>
  </si>
  <si>
    <t>78610</t>
  </si>
  <si>
    <t>38257</t>
  </si>
  <si>
    <t>68885</t>
  </si>
  <si>
    <t>29396</t>
  </si>
  <si>
    <t>75740</t>
  </si>
  <si>
    <t>25827</t>
  </si>
  <si>
    <t>49472</t>
  </si>
  <si>
    <t>71108</t>
  </si>
  <si>
    <t>80064</t>
  </si>
  <si>
    <t>71900</t>
  </si>
  <si>
    <t>33394</t>
  </si>
  <si>
    <t>65618</t>
  </si>
  <si>
    <t>77913</t>
  </si>
  <si>
    <t>15610</t>
  </si>
  <si>
    <t>59148</t>
  </si>
  <si>
    <t>53970</t>
  </si>
  <si>
    <t>78899</t>
  </si>
  <si>
    <t>66657</t>
  </si>
  <si>
    <t>31008</t>
  </si>
  <si>
    <t>21803</t>
  </si>
  <si>
    <t>80819</t>
  </si>
  <si>
    <t>53456</t>
  </si>
  <si>
    <t>40294</t>
  </si>
  <si>
    <t>49236</t>
  </si>
  <si>
    <t>75346</t>
  </si>
  <si>
    <t>15903</t>
  </si>
  <si>
    <t>50309</t>
  </si>
  <si>
    <t>80367</t>
  </si>
  <si>
    <t>56840</t>
  </si>
  <si>
    <t>76894</t>
  </si>
  <si>
    <t>69984</t>
  </si>
  <si>
    <t>37968</t>
  </si>
  <si>
    <t>10290</t>
  </si>
  <si>
    <t>43157</t>
  </si>
  <si>
    <t>79378</t>
  </si>
  <si>
    <t>11038</t>
  </si>
  <si>
    <t>80775</t>
  </si>
  <si>
    <t>81559</t>
  </si>
  <si>
    <t>52714</t>
  </si>
  <si>
    <t>33571</t>
  </si>
  <si>
    <t>24238</t>
  </si>
  <si>
    <t>66518</t>
  </si>
  <si>
    <t>28499</t>
  </si>
  <si>
    <t>64093</t>
  </si>
  <si>
    <t>15369</t>
  </si>
  <si>
    <t>69896</t>
  </si>
  <si>
    <t>67618</t>
  </si>
  <si>
    <t>15133</t>
  </si>
  <si>
    <t>43075</t>
  </si>
  <si>
    <t>62129</t>
  </si>
  <si>
    <t>73964</t>
  </si>
  <si>
    <t>66917</t>
  </si>
  <si>
    <t>75354</t>
  </si>
  <si>
    <t>63572</t>
  </si>
  <si>
    <t>45522</t>
  </si>
  <si>
    <t>36090</t>
  </si>
  <si>
    <t>52253</t>
  </si>
  <si>
    <t>36681</t>
  </si>
  <si>
    <t>27754</t>
  </si>
  <si>
    <t>49103</t>
  </si>
  <si>
    <t>75639</t>
  </si>
  <si>
    <t>27379</t>
  </si>
  <si>
    <t>78895</t>
  </si>
  <si>
    <t>80081</t>
  </si>
  <si>
    <t>29305</t>
  </si>
  <si>
    <t>77352</t>
  </si>
  <si>
    <t>29489</t>
  </si>
  <si>
    <t>27333</t>
  </si>
  <si>
    <t>41496</t>
  </si>
  <si>
    <t>82015</t>
  </si>
  <si>
    <t>75520</t>
  </si>
  <si>
    <t>18335</t>
  </si>
  <si>
    <t>80636</t>
  </si>
  <si>
    <t>35340</t>
  </si>
  <si>
    <t>60959</t>
  </si>
  <si>
    <t>77620</t>
  </si>
  <si>
    <t>51328</t>
  </si>
  <si>
    <t>10346</t>
  </si>
  <si>
    <t>72696</t>
  </si>
  <si>
    <t>13412</t>
  </si>
  <si>
    <t>12230</t>
  </si>
  <si>
    <t>37991</t>
  </si>
  <si>
    <t>43005</t>
  </si>
  <si>
    <t>38043</t>
  </si>
  <si>
    <t>72936</t>
  </si>
  <si>
    <t>74400</t>
  </si>
  <si>
    <t>35953</t>
  </si>
  <si>
    <t>17452</t>
  </si>
  <si>
    <t>55940</t>
  </si>
  <si>
    <t>36814</t>
  </si>
  <si>
    <t>31675</t>
  </si>
  <si>
    <t>76805</t>
  </si>
  <si>
    <t>28614</t>
  </si>
  <si>
    <t>80456</t>
  </si>
  <si>
    <t>24121</t>
  </si>
  <si>
    <t>54252</t>
  </si>
  <si>
    <t>76858</t>
  </si>
  <si>
    <t>68548</t>
  </si>
  <si>
    <t>54570</t>
  </si>
  <si>
    <t>51764</t>
  </si>
  <si>
    <t>51442</t>
  </si>
  <si>
    <t>30368</t>
  </si>
  <si>
    <t>78805</t>
  </si>
  <si>
    <t>79165</t>
  </si>
  <si>
    <t>57784</t>
  </si>
  <si>
    <t>78181</t>
  </si>
  <si>
    <t>68452</t>
  </si>
  <si>
    <t>61928</t>
  </si>
  <si>
    <t>43004</t>
  </si>
  <si>
    <t>77915</t>
  </si>
  <si>
    <t>66145</t>
  </si>
  <si>
    <t>37745</t>
  </si>
  <si>
    <t>22635</t>
  </si>
  <si>
    <t>13531</t>
  </si>
  <si>
    <t>53011</t>
  </si>
  <si>
    <t>75938</t>
  </si>
  <si>
    <t>65792</t>
  </si>
  <si>
    <t>30761</t>
  </si>
  <si>
    <t>62324</t>
  </si>
  <si>
    <t>80921</t>
  </si>
  <si>
    <t>77610</t>
  </si>
  <si>
    <t>38252</t>
  </si>
  <si>
    <t>53961</t>
  </si>
  <si>
    <t>31823</t>
  </si>
  <si>
    <t>67122</t>
  </si>
  <si>
    <t>80025</t>
  </si>
  <si>
    <t>79587</t>
  </si>
  <si>
    <t>63088</t>
  </si>
  <si>
    <t>50409</t>
  </si>
  <si>
    <t>30108</t>
  </si>
  <si>
    <t>12960</t>
  </si>
  <si>
    <t>17455</t>
  </si>
  <si>
    <t>78944</t>
  </si>
  <si>
    <t>51584</t>
  </si>
  <si>
    <t>27513</t>
  </si>
  <si>
    <t>29654</t>
  </si>
  <si>
    <t>76786</t>
  </si>
  <si>
    <t>55163</t>
  </si>
  <si>
    <t>80972</t>
  </si>
  <si>
    <t>18459</t>
  </si>
  <si>
    <t>36453</t>
  </si>
  <si>
    <t>43325</t>
  </si>
  <si>
    <t>27236</t>
  </si>
  <si>
    <t>25017</t>
  </si>
  <si>
    <t>66391</t>
  </si>
  <si>
    <t>64106</t>
  </si>
  <si>
    <t>12137</t>
  </si>
  <si>
    <t>19597</t>
  </si>
  <si>
    <t>53789</t>
  </si>
  <si>
    <t>38503</t>
  </si>
  <si>
    <t>28283</t>
  </si>
  <si>
    <t>21323</t>
  </si>
  <si>
    <t>28515</t>
  </si>
  <si>
    <t>53793</t>
  </si>
  <si>
    <t>60725</t>
  </si>
  <si>
    <t>27644</t>
  </si>
  <si>
    <t>26812</t>
  </si>
  <si>
    <t>80260</t>
  </si>
  <si>
    <t>60115</t>
  </si>
  <si>
    <t>50016</t>
  </si>
  <si>
    <t>43160</t>
  </si>
  <si>
    <t>52252</t>
  </si>
  <si>
    <t>70277</t>
  </si>
  <si>
    <t>42670</t>
  </si>
  <si>
    <t>49896</t>
  </si>
  <si>
    <t>85001</t>
  </si>
  <si>
    <t>50001</t>
  </si>
  <si>
    <t>11001</t>
  </si>
  <si>
    <t>52001</t>
  </si>
  <si>
    <t>76001</t>
  </si>
  <si>
    <t>8141</t>
  </si>
  <si>
    <t>73001</t>
  </si>
  <si>
    <t>5088</t>
  </si>
  <si>
    <t>68001</t>
  </si>
  <si>
    <t>25805</t>
  </si>
  <si>
    <t>54385</t>
  </si>
  <si>
    <t>52399</t>
  </si>
  <si>
    <t>5789</t>
  </si>
  <si>
    <t>68276</t>
  </si>
  <si>
    <t>5001</t>
  </si>
  <si>
    <t>52227</t>
  </si>
  <si>
    <t>25793</t>
  </si>
  <si>
    <t>5686</t>
  </si>
  <si>
    <t>20001</t>
  </si>
  <si>
    <t>70823</t>
  </si>
  <si>
    <t>41298</t>
  </si>
  <si>
    <t>54001</t>
  </si>
  <si>
    <t>54313</t>
  </si>
  <si>
    <t>15403</t>
  </si>
  <si>
    <t>5360</t>
  </si>
  <si>
    <t>70717</t>
  </si>
  <si>
    <t>23001</t>
  </si>
  <si>
    <t>54498</t>
  </si>
  <si>
    <t>5197</t>
  </si>
  <si>
    <t>15759</t>
  </si>
  <si>
    <t>25754</t>
  </si>
  <si>
    <t>25290</t>
  </si>
  <si>
    <t>52079</t>
  </si>
  <si>
    <t>66001</t>
  </si>
  <si>
    <t>25269</t>
  </si>
  <si>
    <t>41020</t>
  </si>
  <si>
    <t>25875</t>
  </si>
  <si>
    <t>25743</t>
  </si>
  <si>
    <t>18001</t>
  </si>
  <si>
    <t>25486</t>
  </si>
  <si>
    <t>25736</t>
  </si>
  <si>
    <t>25181</t>
  </si>
  <si>
    <t>5376</t>
  </si>
  <si>
    <t>50573</t>
  </si>
  <si>
    <t>41001</t>
  </si>
  <si>
    <t>25718</t>
  </si>
  <si>
    <t>5615</t>
  </si>
  <si>
    <t>19001</t>
  </si>
  <si>
    <t>5266</t>
  </si>
  <si>
    <t>15455</t>
  </si>
  <si>
    <t>17380</t>
  </si>
  <si>
    <t>52356</t>
  </si>
  <si>
    <t>15861</t>
  </si>
  <si>
    <t>13001</t>
  </si>
  <si>
    <t>54223</t>
  </si>
  <si>
    <t>52838</t>
  </si>
  <si>
    <t>52207</t>
  </si>
  <si>
    <t>19698</t>
  </si>
  <si>
    <t>18753</t>
  </si>
  <si>
    <t>15238</t>
  </si>
  <si>
    <t>18610</t>
  </si>
  <si>
    <t>54820</t>
  </si>
  <si>
    <t>5656</t>
  </si>
  <si>
    <t>68500</t>
  </si>
  <si>
    <t>63690</t>
  </si>
  <si>
    <t>73678</t>
  </si>
  <si>
    <t>25785</t>
  </si>
  <si>
    <t>52786</t>
  </si>
  <si>
    <t>5541</t>
  </si>
  <si>
    <t>76520</t>
  </si>
  <si>
    <t>15317</t>
  </si>
  <si>
    <t>23672</t>
  </si>
  <si>
    <t>68820</t>
  </si>
  <si>
    <t>25473</t>
  </si>
  <si>
    <t>63001</t>
  </si>
  <si>
    <t>63130</t>
  </si>
  <si>
    <t>15753</t>
  </si>
  <si>
    <t>17088</t>
  </si>
  <si>
    <t>8001</t>
  </si>
  <si>
    <t>68755</t>
  </si>
  <si>
    <t>76736</t>
  </si>
  <si>
    <t>54261</t>
  </si>
  <si>
    <t>19760</t>
  </si>
  <si>
    <t>76147</t>
  </si>
  <si>
    <t>73411</t>
  </si>
  <si>
    <t>73461</t>
  </si>
  <si>
    <t>50313</t>
  </si>
  <si>
    <t>52317</t>
  </si>
  <si>
    <t>5400</t>
  </si>
  <si>
    <t>27361</t>
  </si>
  <si>
    <t>13836</t>
  </si>
  <si>
    <t>8078</t>
  </si>
  <si>
    <t>25019</t>
  </si>
  <si>
    <t>17001</t>
  </si>
  <si>
    <t>15599</t>
  </si>
  <si>
    <t>20011</t>
  </si>
  <si>
    <t>25758</t>
  </si>
  <si>
    <t>25645</t>
  </si>
  <si>
    <t>76248</t>
  </si>
  <si>
    <t>54874</t>
  </si>
  <si>
    <t>54099</t>
  </si>
  <si>
    <t>25175</t>
  </si>
  <si>
    <t>5079</t>
  </si>
  <si>
    <t>44855</t>
  </si>
  <si>
    <t>68547</t>
  </si>
  <si>
    <t>15464</t>
  </si>
  <si>
    <t>54172</t>
  </si>
  <si>
    <t>76275</t>
  </si>
  <si>
    <t>50006</t>
  </si>
  <si>
    <t>76130</t>
  </si>
  <si>
    <t>17174</t>
  </si>
  <si>
    <t>54720</t>
  </si>
  <si>
    <t>50318</t>
  </si>
  <si>
    <t>8606</t>
  </si>
  <si>
    <t>85440</t>
  </si>
  <si>
    <t>41132</t>
  </si>
  <si>
    <t>5440</t>
  </si>
  <si>
    <t>68322</t>
  </si>
  <si>
    <t>15001</t>
  </si>
  <si>
    <t>52885</t>
  </si>
  <si>
    <t>50226</t>
  </si>
  <si>
    <t>5674</t>
  </si>
  <si>
    <t>25873</t>
  </si>
  <si>
    <t>5129</t>
  </si>
  <si>
    <t>5308</t>
  </si>
  <si>
    <t>5030</t>
  </si>
  <si>
    <t>8638</t>
  </si>
  <si>
    <t>8421</t>
  </si>
  <si>
    <t>63470</t>
  </si>
  <si>
    <t>23670</t>
  </si>
  <si>
    <t>41524</t>
  </si>
  <si>
    <t>18150</t>
  </si>
  <si>
    <t>15897</t>
  </si>
  <si>
    <t>5664</t>
  </si>
  <si>
    <t>15367</t>
  </si>
  <si>
    <t>76364</t>
  </si>
  <si>
    <t>25245</t>
  </si>
  <si>
    <t>52019</t>
  </si>
  <si>
    <t>15176</t>
  </si>
  <si>
    <t>15322</t>
  </si>
  <si>
    <t>15299</t>
  </si>
  <si>
    <t>76377</t>
  </si>
  <si>
    <t>15676</t>
  </si>
  <si>
    <t>15820</t>
  </si>
  <si>
    <t>15469</t>
  </si>
  <si>
    <t>15681</t>
  </si>
  <si>
    <t>20400</t>
  </si>
  <si>
    <t>68307</t>
  </si>
  <si>
    <t>BARRIO ROBLEDO MIRADOR DEL VALLE MEDELLIN</t>
  </si>
  <si>
    <t>BARRIO CALLEJON CUCUTA 22</t>
  </si>
  <si>
    <t>BARRIO EL CARMEN II DUITAMA</t>
  </si>
  <si>
    <t>BARRIO DANUBIO VILLAVICENCIO 1</t>
  </si>
  <si>
    <t>COPYRED INSUMOS Y PAPELERIA</t>
  </si>
  <si>
    <t>BARRIO SAN CARLOS SANDONA 1</t>
  </si>
  <si>
    <t>BELLO CABAÑAS</t>
  </si>
  <si>
    <t>TIENDA LAS ESCALAS DE AYALA</t>
  </si>
  <si>
    <t>BARRIO SAN EDUARDO POPAYAN 6</t>
  </si>
  <si>
    <t>BARRIO ROSALES VILLAVICENCIO</t>
  </si>
  <si>
    <t>BARRIO CALLE DEL COMERCIO JERICO 1</t>
  </si>
  <si>
    <t>SUPERMERCADO LAURELES MALL PARAISO</t>
  </si>
  <si>
    <t>BARRIO SAN ISIDRO VILLAVICENCIO 15</t>
  </si>
  <si>
    <t>BARRIO 20 DE JULIO BARRANQUILLA</t>
  </si>
  <si>
    <t>BARRIO PORVENIR II BUCARAMANGA</t>
  </si>
  <si>
    <t>BARRIO CEVILLAR V BARRANQUILLA</t>
  </si>
  <si>
    <t>BARRIO PARQUE PRINCIPAL VALPARAISO</t>
  </si>
  <si>
    <t>BARRIO CEDRALES ZIPAQUIRA</t>
  </si>
  <si>
    <t>BARRIO SAN CAYETANO LA CEJA</t>
  </si>
  <si>
    <t>BARRIO CENTRO SAN MARTIN 5</t>
  </si>
  <si>
    <t>BARRIO GUASCA 2  GUASCA</t>
  </si>
  <si>
    <t>VILLA VALERY BARRANQUILLA</t>
  </si>
  <si>
    <t>BARRIO REMANSO EL CACIQUE FACATATIVA</t>
  </si>
  <si>
    <t>BARRIO VILLANUEVA BOGOTA</t>
  </si>
  <si>
    <t>BARRIO TERCER MILENIO NEIVA 1</t>
  </si>
  <si>
    <t>BARRIO CENTRO MEDELLIN 2</t>
  </si>
  <si>
    <t>BARRIO CENTRO FLORENCIA 8</t>
  </si>
  <si>
    <t>SAN MIGUEL DE SEMA - BOYACA</t>
  </si>
  <si>
    <t>BARRIO CAMPO AMOR GUAYABAL MEDELLIN</t>
  </si>
  <si>
    <t>BARRIO LOMBARDIA BOGOTA 1</t>
  </si>
  <si>
    <t>BARRIO CENTRO PIEDECUESTA 8</t>
  </si>
  <si>
    <t>BARRIO VILLA CEVILLA SOLEDAD</t>
  </si>
  <si>
    <t>BARRIO PALERMO BOGOTA 3</t>
  </si>
  <si>
    <t>BARRIO EDUARDO SANTOS BOGOTA 7</t>
  </si>
  <si>
    <t>BARRIO BELEN LAS MERCEDES MEDELLIN 1</t>
  </si>
  <si>
    <t>BARRIO ESTADIO MEDELLIN 3</t>
  </si>
  <si>
    <t>BARRIO SECTOR TINACA TOCANCIPA</t>
  </si>
  <si>
    <t>BARRIO BOHIOS FONTIBON BOGOTA</t>
  </si>
  <si>
    <t>DEPORTIVOS SNEIDER</t>
  </si>
  <si>
    <t>BARRIO CENTRO MANIZALES 11</t>
  </si>
  <si>
    <t>FRIDASTORE</t>
  </si>
  <si>
    <t>SUPERMERCADO CALIPSO</t>
  </si>
  <si>
    <t>BARRIO CENTRO TUNJA 25</t>
  </si>
  <si>
    <t>BARRIO MANRIQUE ORIENTAL II</t>
  </si>
  <si>
    <t>BARRIO CENTRO IV - LA DORADA</t>
  </si>
  <si>
    <t>BARRIO ARANJUEZ XI MEDELLÍN</t>
  </si>
  <si>
    <t>BARRIO BICENTENARIO SAN VICENTE</t>
  </si>
  <si>
    <t>BARRIO ANTONIA SANTOS CHIQUINQUIRA 1</t>
  </si>
  <si>
    <t>BARRIO NOGALES BARRANQUILLA 1</t>
  </si>
  <si>
    <t>MULTISERVICIOS MUU W Y E</t>
  </si>
  <si>
    <t>BARRIO LAS VEGAS V</t>
  </si>
  <si>
    <t>BARRIO MANRIQUE LA HONDA - MEDELLÍN</t>
  </si>
  <si>
    <t>DROGUERIA MEDICALIA</t>
  </si>
  <si>
    <t>MULTIPAGOS - SV</t>
  </si>
  <si>
    <t>BARRIO PEPE SIERRA BARBOSA</t>
  </si>
  <si>
    <t>BARRIO SALAMANCA SOLEDAD 1</t>
  </si>
  <si>
    <t>BARRIO PEREIRA RISARALDA 1</t>
  </si>
  <si>
    <t>BARRIO CIUDADELA METROPOLITANA 4 SOLEDAD</t>
  </si>
  <si>
    <t>BARRIO ARANJUEZ MEDELLIN 6</t>
  </si>
  <si>
    <t>BARRIO EL CARMEN BARRANQUILLA 2</t>
  </si>
  <si>
    <t>BARRIO PRADO 5 BARRANQUILLA</t>
  </si>
  <si>
    <t>MEDELLIN CAMPO VALDEZ</t>
  </si>
  <si>
    <t>BARRIO LA CANDELARIA MEDELLIN 1</t>
  </si>
  <si>
    <t>BARRIO NUEVO HORIZONTE VILLAVICENCIO 3</t>
  </si>
  <si>
    <t>BARRIO MANRIQUE IX MEDELLÍN</t>
  </si>
  <si>
    <t>BARRIO VEREDA LOS CUROS PIEDECUESTA</t>
  </si>
  <si>
    <t>DROGUERIA FARMA SAMARIA</t>
  </si>
  <si>
    <t>PANADERIA Y PASTELERIA KOSHER</t>
  </si>
  <si>
    <t>CENTRO SAN ALBERTO CESAR</t>
  </si>
  <si>
    <t>VARIEDADES DANNI JS</t>
  </si>
  <si>
    <t>BARRIO GALERIA NEIRA</t>
  </si>
  <si>
    <t>BARRIO GUALANDAYES ENVIGADO</t>
  </si>
  <si>
    <t>BARRIO CENTRO VILLAVICENCIO</t>
  </si>
  <si>
    <t>IRT SOFTECH SAS</t>
  </si>
  <si>
    <t>BARRIO KILOMETRO 4 VIA BARICHARA SANGIL - BARICHARA</t>
  </si>
  <si>
    <t>BARRIO SOACHA SOACHA 9</t>
  </si>
  <si>
    <t>BARRIO CENTRO 71 - MEDELLÍN</t>
  </si>
  <si>
    <t>BARRIO CENTRO SABANALARGA 18</t>
  </si>
  <si>
    <t>MASIVOS LAS MERCEDES</t>
  </si>
  <si>
    <t>BARRIO SECTOR PLAZA DE MERCADO LA CEJA</t>
  </si>
  <si>
    <t>BARRIO CENTRO VILLAVICENCIO 28</t>
  </si>
  <si>
    <t>BARRIO VILLA LEONOR VALLEDUPAR</t>
  </si>
  <si>
    <t>BARRIO GIRARDOT 3</t>
  </si>
  <si>
    <t>BARRIO URIBE ANGEL PARTE ALTA ENVIGADO</t>
  </si>
  <si>
    <t>BARRIO PETECUY CALI</t>
  </si>
  <si>
    <t>BARRIO SAN JOSE GINEBRA</t>
  </si>
  <si>
    <t>TECNOMOVILC TECNOLOGÍA MÓVIL CELULAR</t>
  </si>
  <si>
    <t>BARRIO PICACHO MEDELLIN 1</t>
  </si>
  <si>
    <t>BARRIO LA ESPERANZA CHIQUINQUIRA 1</t>
  </si>
  <si>
    <t>BARRIO LOS ANDES VIA A COVEÑAS LORICA</t>
  </si>
  <si>
    <t>BARRIO LOS SAUCES CHIQUINQUIRA</t>
  </si>
  <si>
    <t>BARBOSA III ANTIOQUIA</t>
  </si>
  <si>
    <t>DROGUERÍA FARMACÉUTICA EXPRESS</t>
  </si>
  <si>
    <t>CARNICERIA LAS PALMAS</t>
  </si>
  <si>
    <t>BARRIO CONCORDIA BUCARAMANGA 3</t>
  </si>
  <si>
    <t>TELECOMUNICACIONES LA CRECIENTE</t>
  </si>
  <si>
    <t>MONIK COSMETICS</t>
  </si>
  <si>
    <t>BARRIO ESPERANZA CANDELARIA</t>
  </si>
  <si>
    <t>BARRIO LA CAPUCHINA BOGOTA 1</t>
  </si>
  <si>
    <t>BARRIO JIMENA POPAYAN</t>
  </si>
  <si>
    <t>TIBACUY - CUNDINAMARCA</t>
  </si>
  <si>
    <t>BARRIO SAN ROQUE LA ESPERANZA</t>
  </si>
  <si>
    <t>BARRIO NIÑO DIOS LA UNION  3</t>
  </si>
  <si>
    <t>CIBER KRONOS</t>
  </si>
  <si>
    <t>BARRIO BELLAVISTA FLORIDABLANCA FLORIDABLACA</t>
  </si>
  <si>
    <t>BARRIO CENTRO BOMBONA MEDELLIN</t>
  </si>
  <si>
    <t>BARRIO EL PRADO BUCARAMANGA 5</t>
  </si>
  <si>
    <t>BARRIO BELEN SAN BERNARDO MEDELLIN 4</t>
  </si>
  <si>
    <t>CUMBAL II - NARIÑO</t>
  </si>
  <si>
    <t>BARRIO BELLO BELLO 1</t>
  </si>
  <si>
    <t>BARRIO CENTRO VALLEDUPAR 32</t>
  </si>
  <si>
    <t>BARRIO CENTRO VI MEDELLIN</t>
  </si>
  <si>
    <t>CENTRO TOU VIEJO SUCRE</t>
  </si>
  <si>
    <t>BARRIO CENTRO GARZON 4</t>
  </si>
  <si>
    <t>BARRIO RESTREPO BOGOTA 10</t>
  </si>
  <si>
    <t>BARRIO SANTA CRUZ MEDELLIN 8</t>
  </si>
  <si>
    <t>VILLA NUEVA BOGOTA 2</t>
  </si>
  <si>
    <t>EL MANDADO EXPRESS II</t>
  </si>
  <si>
    <t>BARRIO BALCONES DEL SUR BUCARAMANGA</t>
  </si>
  <si>
    <t>BARRIOS PRADOS CLUB CUCUTA</t>
  </si>
  <si>
    <t>BARRIO BELEN LAS VIOLETAS MEDELLIN 1</t>
  </si>
  <si>
    <t>BARRIO LOS SANTOS GRAMOLETE</t>
  </si>
  <si>
    <t>J.C CASTRO S.A.S</t>
  </si>
  <si>
    <t>BARRIO CENTRO LA UVITA</t>
  </si>
  <si>
    <t>BARRIO ROBLEDO MEDELLIN 3</t>
  </si>
  <si>
    <t>JUGUETES BUFFALO E INNOVACIÓN</t>
  </si>
  <si>
    <t>BARRIO AV PRINCIPAL SAN PEDRO</t>
  </si>
  <si>
    <t>BARRIO EL CENTRO OCAÑA 7</t>
  </si>
  <si>
    <t>COCORNA - ANTIOQUIA</t>
  </si>
  <si>
    <t>BARRIO NUEVO CORINTO BOGOTA</t>
  </si>
  <si>
    <t>Farma Express Sogamoso</t>
  </si>
  <si>
    <t>TESORO BOGOTA5</t>
  </si>
  <si>
    <t>BARRIO ACEVEDO MEDELLIN</t>
  </si>
  <si>
    <t>BARRIO CIUDAD JARDIN CALI 3</t>
  </si>
  <si>
    <t>BARRIO URBANIZACION PARQUE LOS CAMBULOS FUSAGASUGA</t>
  </si>
  <si>
    <t>BARRIO SAN ANTONIO BARBACOAS</t>
  </si>
  <si>
    <t>BARRIO CASTILLA MEDELLIN 8</t>
  </si>
  <si>
    <t>BARRIO GIRARDOT BUCARMANGA</t>
  </si>
  <si>
    <t>CENTRO ALGECIRAS HUILA</t>
  </si>
  <si>
    <t>BARRIO EDIFICIO MIRADORES DE LA COLINA OCAÑA</t>
  </si>
  <si>
    <t>BARRIO KENNEDY SILVANIA</t>
  </si>
  <si>
    <t>BARRIO OIKOS BOGOTA</t>
  </si>
  <si>
    <t>BARRIO PRADOS DEL NORTE FLORENCIA</t>
  </si>
  <si>
    <t>BARRIO NUEVO ESCOBAL CUCUTA 4</t>
  </si>
  <si>
    <t>BARRIO LA MACARENA IBAGUE 1</t>
  </si>
  <si>
    <t>BARRIO VILLA DEL RIO PASTO</t>
  </si>
  <si>
    <t>BARRIO PROGRESO PASTO</t>
  </si>
  <si>
    <t>BARRIO MELENDEZ CALI 5</t>
  </si>
  <si>
    <t>BARRIO CENTRO SESQUILE 3</t>
  </si>
  <si>
    <t>BARRIO ALTO MELENDEZ CALI</t>
  </si>
  <si>
    <t>BARRIO CHOACHI CHOACHI</t>
  </si>
  <si>
    <t>BARRIO LA CEJA LA CEJA</t>
  </si>
  <si>
    <t>BARRIO NIQUIA CAMACOL BELLO ANTIOQUIA</t>
  </si>
  <si>
    <t>BARRIO CENTRO PUERTO LOPEZ PUERTO LOPEZ</t>
  </si>
  <si>
    <t>BARRIO PALMAS II NEIVA</t>
  </si>
  <si>
    <t>BARRIO CENTRO SASAIMA 1</t>
  </si>
  <si>
    <t>BARRIO SAN ANTONIO DE PEREIRA RIONEGRO 1</t>
  </si>
  <si>
    <t>BARRIO LOMAS DE GRANADA POPAYAN 7</t>
  </si>
  <si>
    <t>BARRIO LOS ALMENDROS CALI</t>
  </si>
  <si>
    <t>BARRIO LAS AMERICAS BUCARAMANGA</t>
  </si>
  <si>
    <t>BARRIO URIBE ANGEL ENVIGADO 1</t>
  </si>
  <si>
    <t>BARRIO CENTRO MIRAFLORES 1</t>
  </si>
  <si>
    <t>BARRIO VICTORIA REAL LA DORADA 3</t>
  </si>
  <si>
    <t>BARRIO VILLAS DEL SOL NIQUIA BELLO</t>
  </si>
  <si>
    <t>BARRIO SAN FRANCISCO ITAGUI</t>
  </si>
  <si>
    <t>BARRIO CABAÑITAS BELLO BELLO</t>
  </si>
  <si>
    <t>NELSON MANDELA SECTOR LAS TORRES</t>
  </si>
  <si>
    <t>BARRIO PESCADERO CUCUTA 1</t>
  </si>
  <si>
    <t>BARRIO SAN FERNANDO VIEJO CALI 1</t>
  </si>
  <si>
    <t>BARRIO ARRAYAN TUQUERRES</t>
  </si>
  <si>
    <t>BARRIO EL PILAR PASTO 1</t>
  </si>
  <si>
    <t>BARRIO ACEVEDO III MEDELLÍN</t>
  </si>
  <si>
    <t>BARRIO VILLA FALLA SAN VICENTE DEL CAGUAN</t>
  </si>
  <si>
    <t>BARRIO SAN FERNANDO CALI 3</t>
  </si>
  <si>
    <t>BARRIO LA ESPERANZA DUITAMA 1</t>
  </si>
  <si>
    <t>BARRIO LA GRANJA III VALLEDUPAR</t>
  </si>
  <si>
    <t>CENTRO SAN JOSE DE FRAGUA I - CAQUETA</t>
  </si>
  <si>
    <t>BARRIO CHICALA BOGOTA</t>
  </si>
  <si>
    <t>BARRIO LA VARIANTE OIBA</t>
  </si>
  <si>
    <t>BARRIO ALFONSO LOPEZ GALERIAS BOGOTA</t>
  </si>
  <si>
    <t>BARRIO CENTRO SALENTO 5</t>
  </si>
  <si>
    <t>BARRIO CENTRO PUEBLO 14 BELLO</t>
  </si>
  <si>
    <t>BARRIO TABIO TABIO 1</t>
  </si>
  <si>
    <t>DROGUERIA MAS VIDA Y SALUD</t>
  </si>
  <si>
    <t>BARRIO LOS ESTUDIANTES 2 -TAMINANGO</t>
  </si>
  <si>
    <t>BARRIO CENTRO 16 SOGAMOSO</t>
  </si>
  <si>
    <t>BARRIO LAS GAVIOTAS CARTAGENA DE INDIAS</t>
  </si>
  <si>
    <t>ELIZABETH MORALES JURADO</t>
  </si>
  <si>
    <t>BARRIO RESTREPO BOGOTA 8</t>
  </si>
  <si>
    <t>MI ANGEL DE GUACAMAYAS</t>
  </si>
  <si>
    <t>BARRIO OTRO SAN ANTERO</t>
  </si>
  <si>
    <t>BARRIO EL POBLADO MOSQUERA 4</t>
  </si>
  <si>
    <t>BARRIO BUENOS AIRES IBAGUE 1</t>
  </si>
  <si>
    <t>BARRIO CENTRO XIX ARMENIA</t>
  </si>
  <si>
    <t>BARRIO CENTRO CALARCA 10</t>
  </si>
  <si>
    <t>BARRIO GRAN COLOMBIA FUSAGASUGA 3</t>
  </si>
  <si>
    <t>BARRIO CENTRO SOATA 6</t>
  </si>
  <si>
    <t>BARRIO LA ESPERANZA - DUITAMA</t>
  </si>
  <si>
    <t>BARRIO CENTRO BELALCAZAR 2</t>
  </si>
  <si>
    <t>BARRIO CIUDADELA 20 DE JULIO BARRANQUILLA 9</t>
  </si>
  <si>
    <t>BARRIO CIUDADELA COMFAMILIAR NEIVA 1</t>
  </si>
  <si>
    <t>VILLA MERCED</t>
  </si>
  <si>
    <t>BARRIO LA PIÑUELA</t>
  </si>
  <si>
    <t>BARRIO AGUAS CALIENTES CUCUTA 7</t>
  </si>
  <si>
    <t>CIRCUNVALAR OCAÑA - NORTE DE SANTANDER</t>
  </si>
  <si>
    <t>BARRIO EL TRIUNFO EL ZULIA II</t>
  </si>
  <si>
    <t>BARRIO CENTRO SOTARA 2</t>
  </si>
  <si>
    <t>BARRIO LOS POZOS SAN VICENTE DEL CAGUAN</t>
  </si>
  <si>
    <t>DROGUERÍA LA ECONOMÍA LEIDY</t>
  </si>
  <si>
    <t>BARRIO FLORIDABLANCA FLORIDABLANCA 1</t>
  </si>
  <si>
    <t>BARRIO GUATAPE LL VILLAVICENCIO</t>
  </si>
  <si>
    <t>BARRIO LA INDEPENDENCIA MEDELLIN</t>
  </si>
  <si>
    <t>MURILLO - TOLIMA</t>
  </si>
  <si>
    <t>BARRIO EL BOSQUE CAGUA CHIQUITA SOACHA</t>
  </si>
  <si>
    <t>BARRIO CENTRO 2 MONTERIA</t>
  </si>
  <si>
    <t>BARRIO CENTRO GRANADA 2 META</t>
  </si>
  <si>
    <t>BARRIO LA CUMBRE BELLO</t>
  </si>
  <si>
    <t>GUACHUCAL II - NARIÑO</t>
  </si>
  <si>
    <t>BARRIO SAN EDUARDO POPAYAN 7</t>
  </si>
  <si>
    <t>BARRIO LOS CERROS MEDELLIN</t>
  </si>
  <si>
    <t>BARRIO MARIA PAZ BOGOTA 3</t>
  </si>
  <si>
    <t>BARRIO LA ROCHELA VILLAVICENCIO</t>
  </si>
  <si>
    <t>BARRIO CENTRO LA UNION 3</t>
  </si>
  <si>
    <t>BARRIO NUEVO MUNDO SOATA</t>
  </si>
  <si>
    <t>SOLUCIONES M Y H</t>
  </si>
  <si>
    <t>BARRIO SANTA MARIA ITAGUI 7</t>
  </si>
  <si>
    <t>TURBACO IV - BOLIVAR</t>
  </si>
  <si>
    <t>BARRIO VEREDA EL CHIMBE ALBAN</t>
  </si>
  <si>
    <t>BARRIO CANAAN 2 VILLAVICENCIO</t>
  </si>
  <si>
    <t>BARRIO SAN NICOLAS CARTAGO 3</t>
  </si>
  <si>
    <t>BARRIO SIMÓN BOLÍVAR PALMIRA</t>
  </si>
  <si>
    <t>BARRIO DECEPAZ CALI 3</t>
  </si>
  <si>
    <t>BARRIO SAN NICOLAS PEREIRA 2</t>
  </si>
  <si>
    <t>BARRIO BELEN ALTAVISTA MEDELLIN 1</t>
  </si>
  <si>
    <t>DROGUERIA MEDSALUD PLUS</t>
  </si>
  <si>
    <t>BARRIO CENTRO 2 TUQUERRES</t>
  </si>
  <si>
    <t>BARRIO SOACHA PORTO ALEGRE SOACHA 1</t>
  </si>
  <si>
    <t>AGUACHICA VILLAMARE</t>
  </si>
  <si>
    <t>BARRIO CENTRO SOPO</t>
  </si>
  <si>
    <t>SAN ANTONIO DEL TEQUENDAMA SECTOR BELLAVISTA</t>
  </si>
  <si>
    <t>BARRIO EL LLANO CUCUTA 11</t>
  </si>
  <si>
    <t>BARRIO GRANCOLOMBIA VILLA DEL ROSARIO 2</t>
  </si>
  <si>
    <t>BARRIO CENTRO IV MEDELLIN</t>
  </si>
  <si>
    <t>BARRIO SANTA FE MONTERIA 1</t>
  </si>
  <si>
    <t>BARRIO LOS TANQUES 3 BOCHALEMA</t>
  </si>
  <si>
    <t>BARRIO PLAZA DE MERCADO</t>
  </si>
  <si>
    <t>BARRIO LISBOA III - BOGOTÁ</t>
  </si>
  <si>
    <t>BARRIO CHAGUALO MEDELLIN 4</t>
  </si>
  <si>
    <t>BARRIO MURILLO TORO VILLETA</t>
  </si>
  <si>
    <t>BARRIO 14 DE JUNIO URUMITA</t>
  </si>
  <si>
    <t>BARRIO BOSA CARBONELL BOGOTA 1</t>
  </si>
  <si>
    <t>BARRIO VALENCIA POPAYAN 4</t>
  </si>
  <si>
    <t>BARRIO EL POBLADO III MEDELLÍN</t>
  </si>
  <si>
    <t>BARRIO BAYADERA MEDELLIN 2</t>
  </si>
  <si>
    <t>BARRIO NUEVO ESCOBAL CUCUTA 3</t>
  </si>
  <si>
    <t>BARRIO FUSACATAN FUSAGASUGA 1</t>
  </si>
  <si>
    <t>BARRIO COLON</t>
  </si>
  <si>
    <t>BARRIO CENTRO MONGUA</t>
  </si>
  <si>
    <t>BARRIO DOÑA NIDIA CUCUTA 4</t>
  </si>
  <si>
    <t>BARRIO VILLAS DEL DORADO BOGOTA 8</t>
  </si>
  <si>
    <t>BARRIO TERMINAL SUR MEDELLIN</t>
  </si>
  <si>
    <t>BARRIO SAN ANTONIO DE LOS CABALLEROS - FLORIDA</t>
  </si>
  <si>
    <t>BARRIO PARQUE PRINCIPAL 3 LA UNIÓN</t>
  </si>
  <si>
    <t>BARRIO KENNEDY BUCARAMANGA 1</t>
  </si>
  <si>
    <t>BARRIO CIUDAD DEL CAMPO III CANDELARIA</t>
  </si>
  <si>
    <t>BARRIO EL CENTRO SARDINATA</t>
  </si>
  <si>
    <t>BARRIO CENTRO VIII IPIALES</t>
  </si>
  <si>
    <t>BARRIO LA ALAMEDA BOGOTA 1</t>
  </si>
  <si>
    <t>BARRIO ULPIANO LLOREDA CALI</t>
  </si>
  <si>
    <t>BARRIO CENTRO GUAMAL 4</t>
  </si>
  <si>
    <t>BARRIO PROGRESO VILLANUEVA 3</t>
  </si>
  <si>
    <t>BARRIO MORAVIA MEDELLIN 2</t>
  </si>
  <si>
    <t>BARRIO CENTRO CAMPOALEGRE</t>
  </si>
  <si>
    <t>BARRIO VILLA DELIA NORTE BOGOTA</t>
  </si>
  <si>
    <t>BARRIO VERSALLES CALI 1</t>
  </si>
  <si>
    <t>BARRIO MANANTIAL VILLAVICENCIO 1</t>
  </si>
  <si>
    <t>BARRIO EL DORADO TUNJA 4</t>
  </si>
  <si>
    <t>BARRIO LAS MERCEDES YACUANQUER</t>
  </si>
  <si>
    <t>BARRIO ROSALPI BELLO</t>
  </si>
  <si>
    <t>BARRIO CENTRO CUMARAL 10</t>
  </si>
  <si>
    <t>BARRIO NELSON MANDELA SEC VILLA GLORIA - CARTAGENA DE INDIAS</t>
  </si>
  <si>
    <t>BARRIO CENTRO DUITAMA 10</t>
  </si>
  <si>
    <t>VULCANIZADORA AUTOMATICA SOLARTE</t>
  </si>
  <si>
    <t>BARRIO VENTILADOR NEIVA 1</t>
  </si>
  <si>
    <t>BARRIO CENTRO EL HUECO MEDELLIN</t>
  </si>
  <si>
    <t>BARRIO SAN CARLOS BOGOTA</t>
  </si>
  <si>
    <t>BARRIO CONJUNTO FEIJOA CIUDAD VERDE SOACHA SOACHA</t>
  </si>
  <si>
    <t>BARRIO LLANO VERDE CALI</t>
  </si>
  <si>
    <t>BARRIO CENTRO VILLAPINZON 2</t>
  </si>
  <si>
    <t>BARRIO EL MUELLE ENGATIVA BOGOTA 1</t>
  </si>
  <si>
    <t>SAN ANTONIO DE PEREIRA - ANTIOQUIA</t>
  </si>
  <si>
    <t>BARRIO CAICEDO VII MEDELLIN</t>
  </si>
  <si>
    <t>BARRIO LA ESTANZUELA</t>
  </si>
  <si>
    <t>BARRIO CENTENARIO CALI 1</t>
  </si>
  <si>
    <t>BARRIO GRANIZAL MEDELLIN 1</t>
  </si>
  <si>
    <t>BARRIO LA SALLISTA CALDAS</t>
  </si>
  <si>
    <t>MAX MATERIALES</t>
  </si>
  <si>
    <t>BARRIO CAMPO VALDES MEDELLIN 12</t>
  </si>
  <si>
    <t>BARRIO PEDREGAL MEDELLIN 4</t>
  </si>
  <si>
    <t>BARRIO SANTANDER VII MEDELLIN</t>
  </si>
  <si>
    <t>BARRIO DEPARTAMENTAL IBAGUE 1</t>
  </si>
  <si>
    <t>PELUQUERÍA ERIKA</t>
  </si>
  <si>
    <t>BARRIO LA CONCEPCON SABANALARGA</t>
  </si>
  <si>
    <t>BARRIO CIUDAD ALEGRIA MONTENEGRO</t>
  </si>
  <si>
    <t>CENTRO SAN VICENTE DEL CAGUAN I - CAQUETA</t>
  </si>
  <si>
    <t>BARRIO CENTRO ALGECIRAS 4</t>
  </si>
  <si>
    <t>BARRIO 1 DE DICIEMBRE SABANALARGA</t>
  </si>
  <si>
    <t>DROGUERÍA FARMAGUTI J Y M</t>
  </si>
  <si>
    <t>BARRIO JORDAN VILLAVICENCIO 4</t>
  </si>
  <si>
    <t>BARRIO CENTRO IBAGUE 25</t>
  </si>
  <si>
    <t>BARRIO SANTA BÁRBARA - PALERMO</t>
  </si>
  <si>
    <t>BARRIO LAS FERIAS GUAMAL 2</t>
  </si>
  <si>
    <t>BARRIO VILLA HERMOSA MEDELLIN 5</t>
  </si>
  <si>
    <t>BARRIO ANTIOQUIA CARTAGENA DEL CHAIRA 3</t>
  </si>
  <si>
    <t>12 DE OCTUBRE MEDELLIN 1</t>
  </si>
  <si>
    <t>BARRIO BOSA ARGELIA 2 BOGOTA</t>
  </si>
  <si>
    <t>BARRIO CENTRO VILLAVICENCIO 31</t>
  </si>
  <si>
    <t>BARRIO ARBORIZADORA ALTA BOGOTA</t>
  </si>
  <si>
    <t>BARRIO CENTRO BUESACO 2</t>
  </si>
  <si>
    <t>BARRIO MANRIQUE MEDELLIN 3</t>
  </si>
  <si>
    <t>BARRIO SAN ROQUE BARRANQUILLA 8</t>
  </si>
  <si>
    <t>BARRIO BRISAS DEL AEROPUERTO CUCUTA 1</t>
  </si>
  <si>
    <t>BARRIO PARQUE BOLIVAR POTOSÍ</t>
  </si>
  <si>
    <t>CENTRO PORE CASANARE</t>
  </si>
  <si>
    <t>SUPERMERCADO FRUTA FRESK LA 92</t>
  </si>
  <si>
    <t>BARRIO CANDELARIA BOGOTA</t>
  </si>
  <si>
    <t>BARRIO ROBLEDO AURES MEDELLIN 3</t>
  </si>
  <si>
    <t>BARRIO CAMPO VALDES MEDELLIN 9</t>
  </si>
  <si>
    <t>BARRIO SAN CARLOS SAN MARCOS</t>
  </si>
  <si>
    <t>BARRIO LA HERMOSA SANTA ROSA DE CABAL 6</t>
  </si>
  <si>
    <t>BARRIO LLERAS</t>
  </si>
  <si>
    <t>BARRIO CENTRO XII BUCARAMANGA</t>
  </si>
  <si>
    <t>BARRIO CIUDADELA METROPOLITANA</t>
  </si>
  <si>
    <t>BARRIO LA MILAGROSA MEDELLIN 5</t>
  </si>
  <si>
    <t>BARRIO COSTA HERMOSA 8</t>
  </si>
  <si>
    <t>BARRIO EL PLAYON MEDELLIN 2</t>
  </si>
  <si>
    <t>BARRIO JONGOVITO PASTO</t>
  </si>
  <si>
    <t>MIS VARIEDADES PYP DE PRADO</t>
  </si>
  <si>
    <t>BARRIO FONTIBON BAHIA SOLANO BOGOTA</t>
  </si>
  <si>
    <t>BARRIO EL CENTRO EL PAUJIL</t>
  </si>
  <si>
    <t>BARRIO LOS SAUCES POPAYAN 1</t>
  </si>
  <si>
    <t>BARRIO LA CABAÑA ARMENIA</t>
  </si>
  <si>
    <t>BARRIO TRIANON 3 ENVIGADO</t>
  </si>
  <si>
    <t>NORMANDIA BOGOTA 7</t>
  </si>
  <si>
    <t>DROGUERIA SANTA CRUZ</t>
  </si>
  <si>
    <t>BARRIO CENTRO VIOTA VIOTA</t>
  </si>
  <si>
    <t>CIUDAD MODELO CALI1</t>
  </si>
  <si>
    <t>BARRIO SAN ANTONIO NORTE BOGOTA 2</t>
  </si>
  <si>
    <t>POPAYAN LOMAS DE GRANADA</t>
  </si>
  <si>
    <t>DETALLES Y PAPELERIA DM</t>
  </si>
  <si>
    <t>BARRIO PACHELY BELLO 1</t>
  </si>
  <si>
    <t>BARRIO RELIQUIA VILLAVICENCIO 2</t>
  </si>
  <si>
    <t>BARRIO EL PROGRESO SINCELEJO 1</t>
  </si>
  <si>
    <t>BARRIO CENTRAL MIRANDA 1</t>
  </si>
  <si>
    <t>BARRIO FLORALIA II</t>
  </si>
  <si>
    <t>VARIEDADES OSORIO AFANADOR</t>
  </si>
  <si>
    <t>BARRIO GRAN COLOMBIA CAJICA 1</t>
  </si>
  <si>
    <t>BARRIO BUENOS AIRES MEDELLIN 25</t>
  </si>
  <si>
    <t>BARRIO MODELO OCAÑA</t>
  </si>
  <si>
    <t>BARRIO LIBERTADOR GUATEQUE</t>
  </si>
  <si>
    <t>BARRIO ANTIOQUIA CARTAGENA DEL CHAIRA 2</t>
  </si>
  <si>
    <t>BARRIO MARGARITAS CHIA</t>
  </si>
  <si>
    <t>INVERSIONES RORAIMA</t>
  </si>
  <si>
    <t>BARRIO CLARET CUCUTA 1</t>
  </si>
  <si>
    <t>LA TEBAIDA - QUINDIO</t>
  </si>
  <si>
    <t>BARRIO CALLEJON CUCUTA 7</t>
  </si>
  <si>
    <t>BARRIO TERCER MILENIO NEIVA 3</t>
  </si>
  <si>
    <t>BARRIO VILLA CATANGA SOLEDAD 1</t>
  </si>
  <si>
    <t>BARRIO LEONORA MANIZALES</t>
  </si>
  <si>
    <t>BARRIO CENTRO CALI 13</t>
  </si>
  <si>
    <t>BARRIO FATIMA MANIZALES 2</t>
  </si>
  <si>
    <t>BARRIO VILLA ALEJANDRA VILLAVICENCIO</t>
  </si>
  <si>
    <t>BARRIO MANANTIAL VILLAVICENCIO 3</t>
  </si>
  <si>
    <t>BARRIO BRISAS DE LOS ALAMOS CALI</t>
  </si>
  <si>
    <t>BARRIO POPULAR VILLAVICENCIO 2</t>
  </si>
  <si>
    <t>BARRIO LA LIBERTAD CUCUTA 16</t>
  </si>
  <si>
    <t>LA FRANCIA MEDELLIN 3</t>
  </si>
  <si>
    <t>ANGEL URIEL MARTINEZ AMORTEGUI</t>
  </si>
  <si>
    <t>BARRIO SAN JOSE GUADUAS</t>
  </si>
  <si>
    <t>MILTI PUNTO LA BENDICIÓN #4</t>
  </si>
  <si>
    <t>BARRIO ATALAYA 1 CUCUTA</t>
  </si>
  <si>
    <t>DROGUERÍA MILDESCUENTOS</t>
  </si>
  <si>
    <t>BARRIO GUSTAVO JIMENEZ SOGAMOSO 3</t>
  </si>
  <si>
    <t>MERCADOS LA PRINCIPAL " PRINCIPAL"</t>
  </si>
  <si>
    <t>BARRIO SAN CARISTOBAL NORTE BOGOTA</t>
  </si>
  <si>
    <t>FARMACIA Y MINIMARKET TU SALUD</t>
  </si>
  <si>
    <t>BARRIO PIZARREAL LOS PATIOS 2</t>
  </si>
  <si>
    <t>VARIEDADES CAPRICORNIO CABINAS</t>
  </si>
  <si>
    <t>TUM TUMUDANZA</t>
  </si>
  <si>
    <t>BARRIO MUNICH SAN DIEGO</t>
  </si>
  <si>
    <t>BARRIO TIMIZA BOGOTA 2</t>
  </si>
  <si>
    <t>BARRIO ZONA RURAL VILLAVICENCIO 1</t>
  </si>
  <si>
    <t>LUISA TORRES PELUQUERIA</t>
  </si>
  <si>
    <t>BARRIO ANTONIA SANTOS CUCUTA 4</t>
  </si>
  <si>
    <t>CENTRO PAZ DE RIO II - BOYACA</t>
  </si>
  <si>
    <t>CENTRO SOCHA - BOYACA</t>
  </si>
  <si>
    <t>BARRIO CENTRO GARAGOA 15</t>
  </si>
  <si>
    <t>SILLAS AMAYA</t>
  </si>
  <si>
    <t>MARIA NIDIA RAMIREZ GONZALEZ</t>
  </si>
  <si>
    <t>BARRIO LA VENTA FUSAGASUGA</t>
  </si>
  <si>
    <t>BARRIO CENTRO MIRAFLORES 2</t>
  </si>
  <si>
    <t>BARRIO PALERMO SINCELEJO</t>
  </si>
  <si>
    <t>BARRIO CENTRO - MONGUA</t>
  </si>
  <si>
    <t>BARRIO SAN VICENTE PASTO 1</t>
  </si>
  <si>
    <t>BARRIO CENTRO ZETAQUIRA</t>
  </si>
  <si>
    <t>BARRIO MONTELIBANO PEREIRA 1</t>
  </si>
  <si>
    <t>BARRIO CENTRO PASTO 22</t>
  </si>
  <si>
    <t>BARRIO GAITAN VALLEDUPAR 2</t>
  </si>
  <si>
    <t>BARRIO PRADO NORTE NEIVA</t>
  </si>
  <si>
    <t>BARRIO CALLE POLO - BARBACOAS</t>
  </si>
  <si>
    <t>BARRIO BACHUE PASTO</t>
  </si>
  <si>
    <t>BARRIO SAN IGNACIO PASTO 4</t>
  </si>
  <si>
    <t>BARRIO OBRERO IPIALES 1</t>
  </si>
  <si>
    <t>CENTRO ZETAQUIRA - BOYACA</t>
  </si>
  <si>
    <t>BARRIO CENTRO SAN PEDRO DE LOS MILAGROS</t>
  </si>
  <si>
    <t>BARRIO LA GABRIELA BELLO 5</t>
  </si>
  <si>
    <t>MERCABIYA</t>
  </si>
  <si>
    <t>BARRIO CENTRO 4</t>
  </si>
  <si>
    <t>DROGUERIA CONFIFARMA FY</t>
  </si>
  <si>
    <t>BARRIO GRANCOLOMBIA VILLA DEL ROSARIO 3</t>
  </si>
  <si>
    <t>EDS POLO NQS 80</t>
  </si>
  <si>
    <t>CENTRO DE SOLUCIONES AUTOMOTRICES DE BOYACA</t>
  </si>
  <si>
    <t>BARRIO SANTANDERCITO BOGOTÁ</t>
  </si>
  <si>
    <t>PAÑALERA AROMA DE BEBE</t>
  </si>
  <si>
    <t>BARRIO BONANZA JAMUNDI 2</t>
  </si>
  <si>
    <t>BARRIO CENTRO EL COLEGIO 2</t>
  </si>
  <si>
    <t>BARRIO FUNDADORES VILLANUEVA 1</t>
  </si>
  <si>
    <t>BARRIO ALBAN NARIÑO</t>
  </si>
  <si>
    <t>BARRIO LA PAZ II - POPAYAN</t>
  </si>
  <si>
    <t>MERCADOS LOS MEJORES</t>
  </si>
  <si>
    <t>BARRIO CARRIZAL BARRANQUILLA 11</t>
  </si>
  <si>
    <t>TIENDA LA NIÑA VICTORIA</t>
  </si>
  <si>
    <t>BARRIO CENTRO XIV - ACACÍAS</t>
  </si>
  <si>
    <t>BARRIO EL CHARCO 1 BOGOTA</t>
  </si>
  <si>
    <t>BARRIO LOS MUISCAS TUNJA 9</t>
  </si>
  <si>
    <t>BARRIO MEDELLIN III MEDELLIN</t>
  </si>
  <si>
    <t>BARRIO CENTRO GUATEQUE 2</t>
  </si>
  <si>
    <t>DROGUERÍA SUPER ECONOMÍA</t>
  </si>
  <si>
    <t>DANIEL HERNANDO FORERO VARGAS</t>
  </si>
  <si>
    <t>BARRIO CENTRO LA CUMBRE 3</t>
  </si>
  <si>
    <t>TOPAGA II BOYACA</t>
  </si>
  <si>
    <t>BARRIO ALIBARES DEL NORTE POPAYAN</t>
  </si>
  <si>
    <t>AUTOSERVICIO KASA LIMPIA EXPRESS</t>
  </si>
  <si>
    <t>VARIEDADES Y MISCELANEA DOKI</t>
  </si>
  <si>
    <t>MI PC REDES &amp; ACCESORIOS</t>
  </si>
  <si>
    <t>BARRIO VILLA YANETH VALLEDUPAR</t>
  </si>
  <si>
    <t>BARRIO BARRANCAS MONIQUIRA 1</t>
  </si>
  <si>
    <t>BARRIO BACHUE ACACIAS 5</t>
  </si>
  <si>
    <t>CENTRO LIBANO - TOLIMA</t>
  </si>
  <si>
    <t>PARQUE INDUSTRIAL EL PARAISO</t>
  </si>
  <si>
    <t>TIENDA MIXTA EL PIEL ROJA</t>
  </si>
  <si>
    <t>BARRIO CENTRO SAN PABLO DE BORBUR 1</t>
  </si>
  <si>
    <t>PAPELERIA Y MISCELANEA GRAFOS</t>
  </si>
  <si>
    <t>BARRIO 5 DE MARZO LA JAGUA DE IBIRICO</t>
  </si>
  <si>
    <t>BARRIO EL POBLADO GIRON 1</t>
  </si>
  <si>
    <t>2988398</t>
  </si>
  <si>
    <t>2987462</t>
  </si>
  <si>
    <t>2987464</t>
  </si>
  <si>
    <t>2988369</t>
  </si>
  <si>
    <t>2989537</t>
  </si>
  <si>
    <t>2989518</t>
  </si>
  <si>
    <t>2988139</t>
  </si>
  <si>
    <t>2987272</t>
  </si>
  <si>
    <t>2990535</t>
  </si>
  <si>
    <t>2987278</t>
  </si>
  <si>
    <t>2986826</t>
  </si>
  <si>
    <t>2988323</t>
  </si>
  <si>
    <t>2989593</t>
  </si>
  <si>
    <t>2927879</t>
  </si>
  <si>
    <t>2981902</t>
  </si>
  <si>
    <t>2993506</t>
  </si>
  <si>
    <t>2992926</t>
  </si>
  <si>
    <t>2992648</t>
  </si>
  <si>
    <t>2992551</t>
  </si>
  <si>
    <t>2993325</t>
  </si>
  <si>
    <t>2992048</t>
  </si>
  <si>
    <t>2993535</t>
  </si>
  <si>
    <t>2989487</t>
  </si>
  <si>
    <t>2992516</t>
  </si>
  <si>
    <t>2976453</t>
  </si>
  <si>
    <t>2987234</t>
  </si>
  <si>
    <t>2992930</t>
  </si>
  <si>
    <t>2991891</t>
  </si>
  <si>
    <t>2992947</t>
  </si>
  <si>
    <t>2980769</t>
  </si>
  <si>
    <t>2993350</t>
  </si>
  <si>
    <t>2990403</t>
  </si>
  <si>
    <t>2992345</t>
  </si>
  <si>
    <t>2990859</t>
  </si>
  <si>
    <t>2987344</t>
  </si>
  <si>
    <t>2989708</t>
  </si>
  <si>
    <t>2992748</t>
  </si>
  <si>
    <t>2993353</t>
  </si>
  <si>
    <t>2993598</t>
  </si>
  <si>
    <t>2993776</t>
  </si>
  <si>
    <t>2993725</t>
  </si>
  <si>
    <t>2993526</t>
  </si>
  <si>
    <t>2993468</t>
  </si>
  <si>
    <t>2987312</t>
  </si>
  <si>
    <t>2989687</t>
  </si>
  <si>
    <t>2859361</t>
  </si>
  <si>
    <t>2988662</t>
  </si>
  <si>
    <t>2991888</t>
  </si>
  <si>
    <t>2995819</t>
  </si>
  <si>
    <t>2995712</t>
  </si>
  <si>
    <t>2996454</t>
  </si>
  <si>
    <t>2994100</t>
  </si>
  <si>
    <t>2993561</t>
  </si>
  <si>
    <t>2993393</t>
  </si>
  <si>
    <t>2993546</t>
  </si>
  <si>
    <t>2994841</t>
  </si>
  <si>
    <t>2992796</t>
  </si>
  <si>
    <t>2992182</t>
  </si>
  <si>
    <t>2991884</t>
  </si>
  <si>
    <t>2990598</t>
  </si>
  <si>
    <t>2994022</t>
  </si>
  <si>
    <t>2994075</t>
  </si>
  <si>
    <t>2993562</t>
  </si>
  <si>
    <t>2988775</t>
  </si>
  <si>
    <t>2988040</t>
  </si>
  <si>
    <t>2999309</t>
  </si>
  <si>
    <t>2995427</t>
  </si>
  <si>
    <t>2999394</t>
  </si>
  <si>
    <t>2996758</t>
  </si>
  <si>
    <t>2999462</t>
  </si>
  <si>
    <t>2997647</t>
  </si>
  <si>
    <t>2997290</t>
  </si>
  <si>
    <t>2994705</t>
  </si>
  <si>
    <t>2994034</t>
  </si>
  <si>
    <t>2998172</t>
  </si>
  <si>
    <t>3000630</t>
  </si>
  <si>
    <t>3000027</t>
  </si>
  <si>
    <t>2996572</t>
  </si>
  <si>
    <t>3003614</t>
  </si>
  <si>
    <t>3002438</t>
  </si>
  <si>
    <t>2999125</t>
  </si>
  <si>
    <t>2999156</t>
  </si>
  <si>
    <t>2994136</t>
  </si>
  <si>
    <t>2997767</t>
  </si>
  <si>
    <t>2992526</t>
  </si>
  <si>
    <t>2872778</t>
  </si>
  <si>
    <t>2998869</t>
  </si>
  <si>
    <t>3005261</t>
  </si>
  <si>
    <t>2966781</t>
  </si>
  <si>
    <t>2994409</t>
  </si>
  <si>
    <t>3006020</t>
  </si>
  <si>
    <t>2999057</t>
  </si>
  <si>
    <t>3008533</t>
  </si>
  <si>
    <t>3006050</t>
  </si>
  <si>
    <t>3003655</t>
  </si>
  <si>
    <t>3000722</t>
  </si>
  <si>
    <t>2990600</t>
  </si>
  <si>
    <t>2994009</t>
  </si>
  <si>
    <t>3004938</t>
  </si>
  <si>
    <t>3003560</t>
  </si>
  <si>
    <t>3003891</t>
  </si>
  <si>
    <t>2994550</t>
  </si>
  <si>
    <t>3006019</t>
  </si>
  <si>
    <t>2993735</t>
  </si>
  <si>
    <t>3007976</t>
  </si>
  <si>
    <t>3008376</t>
  </si>
  <si>
    <t>3006106</t>
  </si>
  <si>
    <t>3005984</t>
  </si>
  <si>
    <t>3002751</t>
  </si>
  <si>
    <t>2880272</t>
  </si>
  <si>
    <t>3006057</t>
  </si>
  <si>
    <t>2998281</t>
  </si>
  <si>
    <t>2934924</t>
  </si>
  <si>
    <t>2998576</t>
  </si>
  <si>
    <t>3004316</t>
  </si>
  <si>
    <t>2811475</t>
  </si>
  <si>
    <t>3007257</t>
  </si>
  <si>
    <t>3010950</t>
  </si>
  <si>
    <t>3011274</t>
  </si>
  <si>
    <t>2935032</t>
  </si>
  <si>
    <t>3009506</t>
  </si>
  <si>
    <t>2859332</t>
  </si>
  <si>
    <t>3011012</t>
  </si>
  <si>
    <t>3011719</t>
  </si>
  <si>
    <t>3011024</t>
  </si>
  <si>
    <t>3013506</t>
  </si>
  <si>
    <t>3011805</t>
  </si>
  <si>
    <t>3011351</t>
  </si>
  <si>
    <t>3011228</t>
  </si>
  <si>
    <t>3010288</t>
  </si>
  <si>
    <t>3008791</t>
  </si>
  <si>
    <t>3008892</t>
  </si>
  <si>
    <t>3006113</t>
  </si>
  <si>
    <t>2999349</t>
  </si>
  <si>
    <t>2876852</t>
  </si>
  <si>
    <t>3010943</t>
  </si>
  <si>
    <t>3012073</t>
  </si>
  <si>
    <t>3015218</t>
  </si>
  <si>
    <t>3009877</t>
  </si>
  <si>
    <t>2858971</t>
  </si>
  <si>
    <t>3014762</t>
  </si>
  <si>
    <t>3011941</t>
  </si>
  <si>
    <t>3011847</t>
  </si>
  <si>
    <t>2992877</t>
  </si>
  <si>
    <t>3013927</t>
  </si>
  <si>
    <t>3005196</t>
  </si>
  <si>
    <t>3012088</t>
  </si>
  <si>
    <t>3014677</t>
  </si>
  <si>
    <t>3017616</t>
  </si>
  <si>
    <t>3000676</t>
  </si>
  <si>
    <t>3013522</t>
  </si>
  <si>
    <t>3018484</t>
  </si>
  <si>
    <t>3015917</t>
  </si>
  <si>
    <t>3014731</t>
  </si>
  <si>
    <t>3015157</t>
  </si>
  <si>
    <t>3009507</t>
  </si>
  <si>
    <t>3013649</t>
  </si>
  <si>
    <t>3011553</t>
  </si>
  <si>
    <t>2872318</t>
  </si>
  <si>
    <t>3015413</t>
  </si>
  <si>
    <t>3018000</t>
  </si>
  <si>
    <t>2871169</t>
  </si>
  <si>
    <t>3019346</t>
  </si>
  <si>
    <t>3017643</t>
  </si>
  <si>
    <t>3017571</t>
  </si>
  <si>
    <t>3015635</t>
  </si>
  <si>
    <t>3017398</t>
  </si>
  <si>
    <t>3020699</t>
  </si>
  <si>
    <t>3013988</t>
  </si>
  <si>
    <t>3000736</t>
  </si>
  <si>
    <t>3021811</t>
  </si>
  <si>
    <t>3017703</t>
  </si>
  <si>
    <t>2983213</t>
  </si>
  <si>
    <t>3022074</t>
  </si>
  <si>
    <t>3019684</t>
  </si>
  <si>
    <t>3021510</t>
  </si>
  <si>
    <t>3017554</t>
  </si>
  <si>
    <t>2977937</t>
  </si>
  <si>
    <t>3022489</t>
  </si>
  <si>
    <t>3022406</t>
  </si>
  <si>
    <t>3017608</t>
  </si>
  <si>
    <t>3020440</t>
  </si>
  <si>
    <t>3014759</t>
  </si>
  <si>
    <t>2872645</t>
  </si>
  <si>
    <t>3021800</t>
  </si>
  <si>
    <t>3022103</t>
  </si>
  <si>
    <t>3022402</t>
  </si>
  <si>
    <t>3011857</t>
  </si>
  <si>
    <t>3022991</t>
  </si>
  <si>
    <t>3023645</t>
  </si>
  <si>
    <t>3023183</t>
  </si>
  <si>
    <t>3023332</t>
  </si>
  <si>
    <t>3023608</t>
  </si>
  <si>
    <t>3024729</t>
  </si>
  <si>
    <t>3025048</t>
  </si>
  <si>
    <t>3024892</t>
  </si>
  <si>
    <t>3023631</t>
  </si>
  <si>
    <t>3023363</t>
  </si>
  <si>
    <t>3023648</t>
  </si>
  <si>
    <t>3025043</t>
  </si>
  <si>
    <t>3023335</t>
  </si>
  <si>
    <t>3027039</t>
  </si>
  <si>
    <t>2987266</t>
  </si>
  <si>
    <t>FO-25-1761835</t>
  </si>
  <si>
    <t>FO-25-1766789 | FO-25-1756840</t>
  </si>
  <si>
    <t>FO-25-1721580</t>
  </si>
  <si>
    <t>FO-25-1766917</t>
  </si>
  <si>
    <t>FO-25-1767194</t>
  </si>
  <si>
    <t>FO-25-1767029</t>
  </si>
  <si>
    <t>FO-25-1766282</t>
  </si>
  <si>
    <t>FO-25-1761983</t>
  </si>
  <si>
    <t>FO-25-1768865</t>
  </si>
  <si>
    <t>FO-25-1767944</t>
  </si>
  <si>
    <t>FO-25-1770556</t>
  </si>
  <si>
    <t>FO-25-1755940</t>
  </si>
  <si>
    <t>FO-25-1771007</t>
  </si>
  <si>
    <t>FO-25-1772751</t>
  </si>
  <si>
    <t>FO-25-1769843</t>
  </si>
  <si>
    <t>FO-25-1772498</t>
  </si>
  <si>
    <t>FO-25-1772491</t>
  </si>
  <si>
    <t>FO-25-1772484</t>
  </si>
  <si>
    <t>FO-25-1768778</t>
  </si>
  <si>
    <t>FO-25-1770561</t>
  </si>
  <si>
    <t>FO-25-1769894</t>
  </si>
  <si>
    <t>FO-25-1772554</t>
  </si>
  <si>
    <t>FO-25-1771109</t>
  </si>
  <si>
    <t>FO-25-1769912</t>
  </si>
  <si>
    <t>FO-25-1750666 | FO-25-1762139</t>
  </si>
  <si>
    <t>FO-25-1771291 | FO-25-1770534</t>
  </si>
  <si>
    <t>FO-25-1696304 | FO-25-1686485</t>
  </si>
  <si>
    <t>FO-25-1698053</t>
  </si>
  <si>
    <t>FO-25-1758597</t>
  </si>
  <si>
    <t>FO-25-1761356</t>
  </si>
  <si>
    <t>FO-25-1769407 | FO-25-1765202</t>
  </si>
  <si>
    <t>FO-25-1769396 | FO-25-1765849</t>
  </si>
  <si>
    <t>FO-25-1766044</t>
  </si>
  <si>
    <t>FO-25-1774078</t>
  </si>
  <si>
    <t>FO-25-1775229</t>
  </si>
  <si>
    <t>FO-25-1775887</t>
  </si>
  <si>
    <t>FO-25-1776455</t>
  </si>
  <si>
    <t>FO-25-1776424</t>
  </si>
  <si>
    <t>FO-25-1768781</t>
  </si>
  <si>
    <t>FO-25-1761243</t>
  </si>
  <si>
    <t>FO-25-1680930</t>
  </si>
  <si>
    <t>FO-25-1698359 | FO-25-1666623</t>
  </si>
  <si>
    <t>FO-25-1778369</t>
  </si>
  <si>
    <t>FO-25-1776450</t>
  </si>
  <si>
    <t>FO-25-1774261 | FO-25-1772485</t>
  </si>
  <si>
    <t>FO-25-1772504</t>
  </si>
  <si>
    <t>FO-25-1778911</t>
  </si>
  <si>
    <t>FO-25-1778372</t>
  </si>
  <si>
    <t>FO-25-1776586</t>
  </si>
  <si>
    <t>FO-25-1762971</t>
  </si>
  <si>
    <t>FO-25-1712185 | FO-25-1708662</t>
  </si>
  <si>
    <t>FO-25-1717973</t>
  </si>
  <si>
    <t>FO-25-1777202</t>
  </si>
  <si>
    <t>FO-25-1780972</t>
  </si>
  <si>
    <t>FO-25-1781003</t>
  </si>
  <si>
    <t>FO-25-1778936</t>
  </si>
  <si>
    <t>FO-25-1778021</t>
  </si>
  <si>
    <t>FO-25-1778366</t>
  </si>
  <si>
    <t>FO-25-1775384 | FO-25-1769420 | FO-25-1768887</t>
  </si>
  <si>
    <t>FO-25-1778375</t>
  </si>
  <si>
    <t>FO-25-1782502</t>
  </si>
  <si>
    <t>FO-25-1781622</t>
  </si>
  <si>
    <t>FO-25-1781362</t>
  </si>
  <si>
    <t>FO-25-1781367</t>
  </si>
  <si>
    <t>FO-25-1781014</t>
  </si>
  <si>
    <t>FO-25-1780987</t>
  </si>
  <si>
    <t>FO-25-1780969</t>
  </si>
  <si>
    <t>FO-25-1780948</t>
  </si>
  <si>
    <t>FO-25-1770553</t>
  </si>
  <si>
    <t>FO-25-1780976</t>
  </si>
  <si>
    <t>FO-25-1780978</t>
  </si>
  <si>
    <t>FO-25-1770667 | FO-25-1769479</t>
  </si>
  <si>
    <t>FO-25-1760412</t>
  </si>
  <si>
    <t>FO-25-1776807</t>
  </si>
  <si>
    <t>FO-25-1778381</t>
  </si>
  <si>
    <t>FO-25-1777487</t>
  </si>
  <si>
    <t>FO-25-1782489</t>
  </si>
  <si>
    <t>FO-25-1758602</t>
  </si>
  <si>
    <t>FO-25-1777497</t>
  </si>
  <si>
    <t>FO-25-1753755 | FO-25-1750649</t>
  </si>
  <si>
    <t>FO-25-1734276</t>
  </si>
  <si>
    <t>FO-25-1720812</t>
  </si>
  <si>
    <t>FO-25-1715077</t>
  </si>
  <si>
    <t>FO-25-1713252</t>
  </si>
  <si>
    <t>FO-25-1703141</t>
  </si>
  <si>
    <t>FO-25-1702377 | FO-25-1652434</t>
  </si>
  <si>
    <t>FO-25-1701237 | FO-25-1666115</t>
  </si>
  <si>
    <t>FO-25-1701272 | FO-25-1666093</t>
  </si>
  <si>
    <t>FO-25-1699385</t>
  </si>
  <si>
    <t>FO-25-1782486</t>
  </si>
  <si>
    <t>FO-25-1783646</t>
  </si>
  <si>
    <t>FO-25-1783635</t>
  </si>
  <si>
    <t>FO-25-1784587</t>
  </si>
  <si>
    <t>FO-25-1698116 | FO-25-1694709</t>
  </si>
  <si>
    <t>FO-25-1694953 | FO-25-1689109</t>
  </si>
  <si>
    <t>FO-25-1784577</t>
  </si>
  <si>
    <t>FO-25-1697532 | FO-25-1686472</t>
  </si>
  <si>
    <t>FO-25-1698726</t>
  </si>
  <si>
    <t>FO-25-1784591</t>
  </si>
  <si>
    <t>FO-25-1784881</t>
  </si>
  <si>
    <t>FO-25-1698822 | FO-25-1683510</t>
  </si>
  <si>
    <t>FO-25-1784934</t>
  </si>
  <si>
    <t>FO-25-1786674</t>
  </si>
  <si>
    <t>FO-25-1701934 | FO-25-1681353</t>
  </si>
  <si>
    <t>FO-25-1780970</t>
  </si>
  <si>
    <t>FO-25-1780980</t>
  </si>
  <si>
    <t>FO-25-1780994</t>
  </si>
  <si>
    <t>FO-25-1701904 | FO-25-1677020</t>
  </si>
  <si>
    <t>FO-25-1702428 | FO-25-1676250</t>
  </si>
  <si>
    <t>FO-25-1778378</t>
  </si>
  <si>
    <t>FO-25-1778806</t>
  </si>
  <si>
    <t>FO-25-1784716</t>
  </si>
  <si>
    <t>FO-25-1787884</t>
  </si>
  <si>
    <t>FO-25-1786663</t>
  </si>
  <si>
    <t>FO-25-1780963</t>
  </si>
  <si>
    <t>FO-25-1781000</t>
  </si>
  <si>
    <t>FO-25-1778883</t>
  </si>
  <si>
    <t>FO-25-1787165</t>
  </si>
  <si>
    <t>FO-25-1787176</t>
  </si>
  <si>
    <t>FO-25-1778486 | FO-25-1758608</t>
  </si>
  <si>
    <t>FO-25-1782497</t>
  </si>
  <si>
    <t>FO-25-1666081</t>
  </si>
  <si>
    <t>FO-25-1734115 | FO-25-1726978</t>
  </si>
  <si>
    <t>FO-25-1732790 | FO-25-1724242</t>
  </si>
  <si>
    <t>FO-25-1784882</t>
  </si>
  <si>
    <t>FO-25-1764891 | FO-25-1759410</t>
  </si>
  <si>
    <t>FO-25-1709196 | FO-25-1666589</t>
  </si>
  <si>
    <t>FO-25-1698685 | FO-25-1667242</t>
  </si>
  <si>
    <t>FO-25-1778020</t>
  </si>
  <si>
    <t>FO-25-1787895</t>
  </si>
  <si>
    <t>FO-25-1789146</t>
  </si>
  <si>
    <t>FO-25-1786672</t>
  </si>
  <si>
    <t>FO-25-1791479</t>
  </si>
  <si>
    <t>FO-25-1792949</t>
  </si>
  <si>
    <t>FO-25-1794745</t>
  </si>
  <si>
    <t>FO-25-1791571</t>
  </si>
  <si>
    <t>FO-25-1792948</t>
  </si>
  <si>
    <t>FO-25-1786686</t>
  </si>
  <si>
    <t>FO-25-1785473</t>
  </si>
  <si>
    <t>FO-25-1783644</t>
  </si>
  <si>
    <t>FO-25-1783230</t>
  </si>
  <si>
    <t>FO-25-1700538 | FO-25-1654904</t>
  </si>
  <si>
    <t>FO-25-1793851</t>
  </si>
  <si>
    <t>FO-25-1793844</t>
  </si>
  <si>
    <t>FO-25-1786642</t>
  </si>
  <si>
    <t>FO-25-1794748</t>
  </si>
  <si>
    <t>FO-25-1791561</t>
  </si>
  <si>
    <t>FO-25-1795537</t>
  </si>
  <si>
    <t>FO-25-1795471</t>
  </si>
  <si>
    <t>FO-25-1794761</t>
  </si>
  <si>
    <t>FO-25-1793846</t>
  </si>
  <si>
    <t>FO-25-1793266</t>
  </si>
  <si>
    <t>FO-25-1796003</t>
  </si>
  <si>
    <t>FO-25-1792952</t>
  </si>
  <si>
    <t>FO-25-1790111</t>
  </si>
  <si>
    <t>FO-25-1793841</t>
  </si>
  <si>
    <t>FO-25-1793154</t>
  </si>
  <si>
    <t>FO-25-1794755</t>
  </si>
  <si>
    <t>FO-25-1795464</t>
  </si>
  <si>
    <t>FO-25-1726292</t>
  </si>
  <si>
    <t>FO-25-1787006 | FO-25-1782080</t>
  </si>
  <si>
    <t>FO-25-1786775</t>
  </si>
  <si>
    <t>FO-25-1799188</t>
  </si>
  <si>
    <t>FO-25-1798121</t>
  </si>
  <si>
    <t>FO-25-1798070</t>
  </si>
  <si>
    <t>FO-25-1798074</t>
  </si>
  <si>
    <t>FO-25-1799548</t>
  </si>
  <si>
    <t>FO-25-1797574</t>
  </si>
  <si>
    <t>FO-25-1799542</t>
  </si>
  <si>
    <t>FO-25-1795460</t>
  </si>
  <si>
    <t>FO-25-1797896</t>
  </si>
  <si>
    <t>FO-25-1781370</t>
  </si>
  <si>
    <t>FO-25-1793870</t>
  </si>
  <si>
    <t>FO-25-1798118</t>
  </si>
  <si>
    <t>FO-25-1797576</t>
  </si>
  <si>
    <t>FO-25-1798153</t>
  </si>
  <si>
    <t>FO-25-1784879</t>
  </si>
  <si>
    <t>FO-25-1799650</t>
  </si>
  <si>
    <t>FO-25-1795888</t>
  </si>
  <si>
    <t>FO-25-1797902</t>
  </si>
  <si>
    <t>FO-25-1796358</t>
  </si>
  <si>
    <t>FO-25-1793858</t>
  </si>
  <si>
    <t>FO-25-1795458</t>
  </si>
  <si>
    <t>FO-25-1798079</t>
  </si>
  <si>
    <t>FO-25-1799894</t>
  </si>
  <si>
    <t>FO-25-1801875</t>
  </si>
  <si>
    <t>FO-25-1801872</t>
  </si>
  <si>
    <t>FO-25-1802457 | FO-25-1801353</t>
  </si>
  <si>
    <t>FO-25-1799554</t>
  </si>
  <si>
    <t>FO-25-1799897</t>
  </si>
  <si>
    <t>FO-25-1793879</t>
  </si>
  <si>
    <t>FO-25-1800501 | FO-25-1795456</t>
  </si>
  <si>
    <t>FO-25-1699864 | FO-25-1648441</t>
  </si>
  <si>
    <t>FO-25-1794743</t>
  </si>
  <si>
    <t>FO-25-1797578</t>
  </si>
  <si>
    <t>FO-25-1805103</t>
  </si>
  <si>
    <t>FO-25-1805107</t>
  </si>
  <si>
    <t>FO-25-1805567</t>
  </si>
  <si>
    <t>FO-25-1802537</t>
  </si>
  <si>
    <t>FO-25-1800287</t>
  </si>
  <si>
    <t>FO-25-1800591</t>
  </si>
  <si>
    <t>FO-25-1799900</t>
  </si>
  <si>
    <t>FO-25-1804861</t>
  </si>
  <si>
    <t>FO-25-1800088 | FO-25-1799203</t>
  </si>
  <si>
    <t>FO-25-1800236 | FO-25-1797908</t>
  </si>
  <si>
    <t>FO-25-1805675 | FO-25-1797581</t>
  </si>
  <si>
    <t>FO-25-1801230 | FO-25-1796191</t>
  </si>
  <si>
    <t>FO-25-1802404</t>
  </si>
  <si>
    <t>FO-25-1803371</t>
  </si>
  <si>
    <t>FO-25-1805464 | FO-25-1800284</t>
  </si>
  <si>
    <t>FO-25-1794740</t>
  </si>
  <si>
    <t>FO-25-1800482 | FO-25-1794771</t>
  </si>
  <si>
    <t>FO-25-1809238</t>
  </si>
  <si>
    <t>FO-25-1808309</t>
  </si>
  <si>
    <t>FO-25-1804467</t>
  </si>
  <si>
    <t>FO-25-1809414</t>
  </si>
  <si>
    <t>FO-25-1805851</t>
  </si>
  <si>
    <t>FO-25-1809409</t>
  </si>
  <si>
    <t>FO-25-1807012</t>
  </si>
  <si>
    <t>FO-25-1806869</t>
  </si>
  <si>
    <t>FO-25-1803954</t>
  </si>
  <si>
    <t>FO-25-1803389</t>
  </si>
  <si>
    <t>FO-25-1807759</t>
  </si>
  <si>
    <t>FO-25-1810002</t>
  </si>
  <si>
    <t>FO-25-1809402</t>
  </si>
  <si>
    <t>FO-25-1812005 | FO-25-1805846</t>
  </si>
  <si>
    <t>FO-25-1812153</t>
  </si>
  <si>
    <t>FO-25-1811151</t>
  </si>
  <si>
    <t>FO-25-1808265</t>
  </si>
  <si>
    <t>FO-25-1808347</t>
  </si>
  <si>
    <t>FO-25-1803380</t>
  </si>
  <si>
    <t>FO-25-1807112</t>
  </si>
  <si>
    <t>FO-25-1797891</t>
  </si>
  <si>
    <t>FO-25-1674656</t>
  </si>
  <si>
    <t>FO-25-1808174</t>
  </si>
  <si>
    <t>FO-25-1814119</t>
  </si>
  <si>
    <t>FO-25-1770785 | FO-25-1769850</t>
  </si>
  <si>
    <t>FO-25-1803570</t>
  </si>
  <si>
    <t>FO-25-1815066</t>
  </si>
  <si>
    <t>FO-25-1808264</t>
  </si>
  <si>
    <t>FO-25-1817105</t>
  </si>
  <si>
    <t>FO-25-1815032</t>
  </si>
  <si>
    <t>FO-25-1813142</t>
  </si>
  <si>
    <t>FO-25-1810005</t>
  </si>
  <si>
    <t>FO-25-1796194</t>
  </si>
  <si>
    <t>FO-25-1802247</t>
  </si>
  <si>
    <t>FO-25-1813984</t>
  </si>
  <si>
    <t>FO-25-1812245</t>
  </si>
  <si>
    <t>FO-25-1813138</t>
  </si>
  <si>
    <t>FO-25-1803961</t>
  </si>
  <si>
    <t>FO-25-1815067</t>
  </si>
  <si>
    <t>FO-25-1801944 | FO-25-1801348</t>
  </si>
  <si>
    <t>FO-25-1817115</t>
  </si>
  <si>
    <t>FO-25-1817491</t>
  </si>
  <si>
    <t>FO-25-1815059</t>
  </si>
  <si>
    <t>FO-25-1815055</t>
  </si>
  <si>
    <t>FO-25-1811276</t>
  </si>
  <si>
    <t>FO-25-1682567</t>
  </si>
  <si>
    <t>FO-25-1815029</t>
  </si>
  <si>
    <t>FO-25-1807752</t>
  </si>
  <si>
    <t>FO-25-1734278</t>
  </si>
  <si>
    <t>FO-25-1807877</t>
  </si>
  <si>
    <t>FO-25-1813121</t>
  </si>
  <si>
    <t>FO-25-1609944 | FO-25-1601026</t>
  </si>
  <si>
    <t>FO-25-1816171</t>
  </si>
  <si>
    <t>FO-25-1819680</t>
  </si>
  <si>
    <t>FO-25-1819920</t>
  </si>
  <si>
    <t>FO-25-1734529</t>
  </si>
  <si>
    <t>FO-25-1818415</t>
  </si>
  <si>
    <t>FO-25-1700560 | FO-25-1648459</t>
  </si>
  <si>
    <t>FO-25-1819690</t>
  </si>
  <si>
    <t>FO-25-1820205</t>
  </si>
  <si>
    <t>FO-25-1819688</t>
  </si>
  <si>
    <t>FO-25-1822018</t>
  </si>
  <si>
    <t>FO-25-1820207</t>
  </si>
  <si>
    <t>FO-25-1819921</t>
  </si>
  <si>
    <t>FO-25-1819926</t>
  </si>
  <si>
    <t>FO-25-1819229</t>
  </si>
  <si>
    <t>FO-25-1817650</t>
  </si>
  <si>
    <t>FO-25-1817647</t>
  </si>
  <si>
    <t>FO-25-1815050</t>
  </si>
  <si>
    <t>FO-25-1808353</t>
  </si>
  <si>
    <t>FO-25-1700031 | FO-25-1680237</t>
  </si>
  <si>
    <t>FO-25-1819683</t>
  </si>
  <si>
    <t>FO-25-1822026</t>
  </si>
  <si>
    <t>FO-25-1823492</t>
  </si>
  <si>
    <t>FO-25-1819241</t>
  </si>
  <si>
    <t>FO-25-1822162 | FO-25-1684411 | FO-25-1648074</t>
  </si>
  <si>
    <t>FO-25-1823499</t>
  </si>
  <si>
    <t>FO-25-1822032</t>
  </si>
  <si>
    <t>FO-25-1820220</t>
  </si>
  <si>
    <t>FO-25-1799195</t>
  </si>
  <si>
    <t>FO-25-1822360</t>
  </si>
  <si>
    <t>FO-25-1819659 | FO-25-1813974</t>
  </si>
  <si>
    <t>FO-25-1822023</t>
  </si>
  <si>
    <t>FO-25-1823139</t>
  </si>
  <si>
    <t>FO-25-1825750</t>
  </si>
  <si>
    <t>FO-25-1810201</t>
  </si>
  <si>
    <t>FO-25-1822016</t>
  </si>
  <si>
    <t>FO-25-1827297</t>
  </si>
  <si>
    <t>FO-25-1824475</t>
  </si>
  <si>
    <t>FO-25-1823154</t>
  </si>
  <si>
    <t>FO-25-1823495</t>
  </si>
  <si>
    <t>FO-25-1818412</t>
  </si>
  <si>
    <t>FO-25-1822372</t>
  </si>
  <si>
    <t>FO-25-1820202</t>
  </si>
  <si>
    <t>FO-25-1701849 | FO-25-1671650</t>
  </si>
  <si>
    <t>FO-25-1823653</t>
  </si>
  <si>
    <t>FO-25-1826917</t>
  </si>
  <si>
    <t>FO-25-1793306 | FO-25-1706734 | FO-25-1668711</t>
  </si>
  <si>
    <t>FO-25-1828155</t>
  </si>
  <si>
    <t>FO-25-1826926</t>
  </si>
  <si>
    <t>FO-25-1826943</t>
  </si>
  <si>
    <t>FO-25-1823943</t>
  </si>
  <si>
    <t>FO-25-1825704</t>
  </si>
  <si>
    <t>FO-25-1829719</t>
  </si>
  <si>
    <t>FO-25-1822518</t>
  </si>
  <si>
    <t>FO-25-1810000</t>
  </si>
  <si>
    <t>FO-25-1830326</t>
  </si>
  <si>
    <t>FO-25-1826932</t>
  </si>
  <si>
    <t>FO-25-1787144</t>
  </si>
  <si>
    <t>FO-25-1830605</t>
  </si>
  <si>
    <t>FO-25-1828379</t>
  </si>
  <si>
    <t>FO-25-1830346</t>
  </si>
  <si>
    <t>FO-25-1825735</t>
  </si>
  <si>
    <t>FO-25-1784772 | FO-25-1782493</t>
  </si>
  <si>
    <t>FO-25-1831586</t>
  </si>
  <si>
    <t>FO-25-1830692</t>
  </si>
  <si>
    <t>FO-25-1825732 | FO-25-1831115</t>
  </si>
  <si>
    <t>FO-25-1828938</t>
  </si>
  <si>
    <t>FO-25-1823502</t>
  </si>
  <si>
    <t>FO-25-1702097 | FO-25-1674199</t>
  </si>
  <si>
    <t>FO-25-1830328</t>
  </si>
  <si>
    <t>FO-25-1830493</t>
  </si>
  <si>
    <t>FO-25-1830695</t>
  </si>
  <si>
    <t>FO-25-1820234</t>
  </si>
  <si>
    <t>FO-25-1832764</t>
  </si>
  <si>
    <t>FO-25-1835619</t>
  </si>
  <si>
    <t>FO-25-1833239</t>
  </si>
  <si>
    <t>FO-25-1832935</t>
  </si>
  <si>
    <t>FO-25-1834304</t>
  </si>
  <si>
    <t>FO-25-1836447</t>
  </si>
  <si>
    <t>FO-25-1837222</t>
  </si>
  <si>
    <t>FO-25-1837742</t>
  </si>
  <si>
    <t>FO-25-1834763</t>
  </si>
  <si>
    <t>FO-25-1834306</t>
  </si>
  <si>
    <t>FO-25-1835617</t>
  </si>
  <si>
    <t>FO-25-1837223</t>
  </si>
  <si>
    <t>FO-25-1832934</t>
  </si>
  <si>
    <t>FO-25-1839163</t>
  </si>
  <si>
    <t>FO-25-1800462 | FO-25-1793854</t>
  </si>
  <si>
    <t>FO-25-1808177</t>
  </si>
  <si>
    <t>FO-25-1836441</t>
  </si>
  <si>
    <t>FO-25-1832454 | FO-25-1826947</t>
  </si>
  <si>
    <t>FO-25-1832190 | FO-25-1829114</t>
  </si>
  <si>
    <t>FO-25-1830320</t>
  </si>
  <si>
    <t>FO-25-1832732</t>
  </si>
  <si>
    <t>FO-25-1832444</t>
  </si>
  <si>
    <t>FO-25-1832430</t>
  </si>
  <si>
    <t>FO-25-1828159</t>
  </si>
  <si>
    <t>FO-25-1829021 | FO-25-1825522</t>
  </si>
  <si>
    <t>FO-25-1799273 | FO-25-1793149</t>
  </si>
  <si>
    <t>FO-25-1830525</t>
  </si>
  <si>
    <t>FO-25-1831858</t>
  </si>
  <si>
    <t>FO-25-1833113</t>
  </si>
  <si>
    <t>FO-25-1841251</t>
  </si>
  <si>
    <t>FO-25-1832704 | FO-25-1830489</t>
  </si>
  <si>
    <t>FO-25-1842963</t>
  </si>
  <si>
    <t>FO-25-1830483 | FO-25-1699376 | FO-25-1648867</t>
  </si>
  <si>
    <t>FO-25-1834298</t>
  </si>
  <si>
    <t>FO-25-1832925 | FO-25-1830317</t>
  </si>
  <si>
    <t>FO-25-1841481</t>
  </si>
  <si>
    <t>FO-25-1841215</t>
  </si>
  <si>
    <t>FO-25-1836450</t>
  </si>
  <si>
    <t>FO-25-1831353</t>
  </si>
  <si>
    <t>FO-25-1833584</t>
  </si>
  <si>
    <t>FO-25-1839751</t>
  </si>
  <si>
    <t>FO-25-1840338</t>
  </si>
  <si>
    <t>FO-25-1840128</t>
  </si>
  <si>
    <t>FO-25-1840176</t>
  </si>
  <si>
    <t>FO-25-1838247</t>
  </si>
  <si>
    <t>FO-25-1841009</t>
  </si>
  <si>
    <t>FO-25-1844801</t>
  </si>
  <si>
    <t>FO-25-1844853</t>
  </si>
  <si>
    <t>FO-25-1841015</t>
  </si>
  <si>
    <t>FO-25-1840108</t>
  </si>
  <si>
    <t>FO-25-1834661</t>
  </si>
  <si>
    <t>FO-25-1840366</t>
  </si>
  <si>
    <t>FO-25-1841932</t>
  </si>
  <si>
    <t>FO-25-1832740</t>
  </si>
  <si>
    <t>FO-25-1844797</t>
  </si>
  <si>
    <t>FO-25-1844793</t>
  </si>
  <si>
    <t>FO-25-1846052</t>
  </si>
  <si>
    <t>FO-25-1846752</t>
  </si>
  <si>
    <t>FO-25-1846589</t>
  </si>
  <si>
    <t>FO-25-1843269</t>
  </si>
  <si>
    <t>FO-25-1842960</t>
  </si>
  <si>
    <t>FO-25-1841874</t>
  </si>
  <si>
    <t>FO-25-1846587</t>
  </si>
  <si>
    <t>FO-25-1841537</t>
  </si>
  <si>
    <t>FO-25-1845004</t>
  </si>
  <si>
    <t>FO-25-1841013</t>
  </si>
  <si>
    <t>FO-25-1847028</t>
  </si>
  <si>
    <t>FO-25-1842957</t>
  </si>
  <si>
    <t>FO-25-1832837 | FO-25-1830713</t>
  </si>
  <si>
    <t>FO-25-1668626 | FO-25-1815452</t>
  </si>
  <si>
    <t>FO-25-1840109</t>
  </si>
  <si>
    <t>FO-25-1838035</t>
  </si>
  <si>
    <t>FO-25-1828761</t>
  </si>
  <si>
    <t>FO-25-1848993</t>
  </si>
  <si>
    <t>FO-25-1847652</t>
  </si>
  <si>
    <t>FO-25-1846170</t>
  </si>
  <si>
    <t>FO-25-1850713</t>
  </si>
  <si>
    <t>FO-25-1850709</t>
  </si>
  <si>
    <t>FO-25-1850283</t>
  </si>
  <si>
    <t>FO-25-1848562</t>
  </si>
  <si>
    <t>FO-25-1844884</t>
  </si>
  <si>
    <t>FO-25-1843272</t>
  </si>
  <si>
    <t>FO-25-1851337</t>
  </si>
  <si>
    <t>FO-25-1850966</t>
  </si>
  <si>
    <t>FO-25-1846759</t>
  </si>
  <si>
    <t>FO-25-1847024</t>
  </si>
  <si>
    <t>FO-25-1844855</t>
  </si>
  <si>
    <t>FO-25-1851788</t>
  </si>
  <si>
    <t>FO-25-1801761 | FO-25-1798069</t>
  </si>
  <si>
    <t>FO-25-1815173 | FO-25-1793873</t>
  </si>
  <si>
    <t>FO-25-1846304</t>
  </si>
  <si>
    <t>FO-25-1850308</t>
  </si>
  <si>
    <t>FO-25-1852087</t>
  </si>
  <si>
    <t>FO-25-1852344</t>
  </si>
  <si>
    <t>FO-25-1850317</t>
  </si>
  <si>
    <t>FO-25-1822039</t>
  </si>
  <si>
    <t>FO-25-1850295</t>
  </si>
  <si>
    <t>FO-25-1833111</t>
  </si>
  <si>
    <t>FO-25-1849918 | FO-25-1674588</t>
  </si>
  <si>
    <t>FO-25-1853743</t>
  </si>
  <si>
    <t>FO-25-1852073</t>
  </si>
  <si>
    <t>FO-25-1850718</t>
  </si>
  <si>
    <t>FO-25-1851630</t>
  </si>
  <si>
    <t>FO-25-1853105</t>
  </si>
  <si>
    <t>FO-25-1852665</t>
  </si>
  <si>
    <t>FO-25-1852981</t>
  </si>
  <si>
    <t>FO-25-1857479</t>
  </si>
  <si>
    <t>FO-25-1853786</t>
  </si>
  <si>
    <t>FO-25-1858899</t>
  </si>
  <si>
    <t>FO-25-1856091</t>
  </si>
  <si>
    <t>FO-25-1858904</t>
  </si>
  <si>
    <t>FO-25-1857474</t>
  </si>
  <si>
    <t>FO-25-1854448</t>
  </si>
  <si>
    <t>FO-25-1854433</t>
  </si>
  <si>
    <t>FO-25-1859368</t>
  </si>
  <si>
    <t>FO-25-1852682</t>
  </si>
  <si>
    <t>FO-25-1851784</t>
  </si>
  <si>
    <t>FO-25-1849886 | FO-25-1841449 | FO-25-1831861</t>
  </si>
  <si>
    <t>FO-25-1802041 | FO-25-1796064</t>
  </si>
  <si>
    <t>FO-25-1860527</t>
  </si>
  <si>
    <t>FO-25-1853735</t>
  </si>
  <si>
    <t>FO-25-1853780</t>
  </si>
  <si>
    <t>FO-25-1852685</t>
  </si>
  <si>
    <t>FO-25-1859022</t>
  </si>
  <si>
    <t>FO-25-1863073</t>
  </si>
  <si>
    <t>FO-25-1859663</t>
  </si>
  <si>
    <t>FO-25-1858246</t>
  </si>
  <si>
    <t>FO-25-1856469</t>
  </si>
  <si>
    <t>FO-25-1861416</t>
  </si>
  <si>
    <t>FO-25-1864412</t>
  </si>
  <si>
    <t>FO-25-1859021</t>
  </si>
  <si>
    <t>FO-25-1860528</t>
  </si>
  <si>
    <t>FO-25-1863473</t>
  </si>
  <si>
    <t>FO-25-1863657</t>
  </si>
  <si>
    <t>FO-25-1864026</t>
  </si>
  <si>
    <t>FO-25-1866272</t>
  </si>
  <si>
    <t>FO-25-1858718</t>
  </si>
  <si>
    <t>FO-25-1864831 | FO-25-1868865</t>
  </si>
  <si>
    <t>FO-25-1867068</t>
  </si>
  <si>
    <t>FO-25-1851949 | FO-25-1853962</t>
  </si>
  <si>
    <t>FO-25-1863070</t>
  </si>
  <si>
    <t>FO-25-1861445</t>
  </si>
  <si>
    <t>FO-25-1868567</t>
  </si>
  <si>
    <t>FO-25-1870069</t>
  </si>
  <si>
    <t>FO-25-1866333</t>
  </si>
  <si>
    <t>FO-25-1870430</t>
  </si>
  <si>
    <t>FO-25-1860944</t>
  </si>
  <si>
    <t>FO-25-1863283 | FO-25-1859847</t>
  </si>
  <si>
    <t>FO-25-1870769</t>
  </si>
  <si>
    <t>FO-25-1868753 | FO-25-1864925</t>
  </si>
  <si>
    <t>FO-25-1870740 | FO-25-1851621</t>
  </si>
  <si>
    <t>FO-25-1870065</t>
  </si>
  <si>
    <t>FO-25-1866262</t>
  </si>
  <si>
    <t>FO-25-1870438</t>
  </si>
  <si>
    <t>FO-25-1826441 | FO-25-1815038</t>
  </si>
  <si>
    <t>FO-25-1872346</t>
  </si>
  <si>
    <t>FO-25-1870062</t>
  </si>
  <si>
    <t>FO-25-1863071</t>
  </si>
  <si>
    <t>FO-25-1870563</t>
  </si>
  <si>
    <t>FO-25-1866660</t>
  </si>
  <si>
    <t>FO-25-1872574</t>
  </si>
  <si>
    <t>FO-25-1871524</t>
  </si>
  <si>
    <t>FO-25-1870792</t>
  </si>
  <si>
    <t>FO-25-1870573</t>
  </si>
  <si>
    <t>FO-25-1871515</t>
  </si>
  <si>
    <t>FO-25-1870426</t>
  </si>
  <si>
    <t>FO-25-1870074</t>
  </si>
  <si>
    <t>FO-25-1858236</t>
  </si>
  <si>
    <t>FO-25-1871522</t>
  </si>
  <si>
    <t>FO-25-1871922</t>
  </si>
  <si>
    <t>FO-25-1871874</t>
  </si>
  <si>
    <t>FO-25-1874509</t>
  </si>
  <si>
    <t>FO-25-1871881</t>
  </si>
  <si>
    <t>FO-25-1871501</t>
  </si>
  <si>
    <t>FO-25-1864894</t>
  </si>
  <si>
    <t>FO-25-1871140</t>
  </si>
  <si>
    <t>FO-25-1871920</t>
  </si>
  <si>
    <t>FO-25-1872589</t>
  </si>
  <si>
    <t>FO-25-1868439</t>
  </si>
  <si>
    <t>FO-25-1871145</t>
  </si>
  <si>
    <t>FO-25-1852082</t>
  </si>
  <si>
    <t>FO-25-1871108</t>
  </si>
  <si>
    <t>FO-25-1878338</t>
  </si>
  <si>
    <t>FO-25-1876713</t>
  </si>
  <si>
    <t>FO-25-1876406</t>
  </si>
  <si>
    <t>FO-25-1870066</t>
  </si>
  <si>
    <t>FO-25-1872930</t>
  </si>
  <si>
    <t>FO-25-1875230</t>
  </si>
  <si>
    <t>FO-25-1870763</t>
  </si>
  <si>
    <t>FO-25-1875642</t>
  </si>
  <si>
    <t>FO-25-1863654</t>
  </si>
  <si>
    <t>FO-25-1863655</t>
  </si>
  <si>
    <t>FO-25-1839745</t>
  </si>
  <si>
    <t>FO-25-1876728</t>
  </si>
  <si>
    <t>FO-25-1874504</t>
  </si>
  <si>
    <t>FO-25-1879784 | FO-25-1876403</t>
  </si>
  <si>
    <t>FO-25-1871508</t>
  </si>
  <si>
    <t>FO-25-1868979</t>
  </si>
  <si>
    <t>FO-25-1863660</t>
  </si>
  <si>
    <t>FO-25-1875243</t>
  </si>
  <si>
    <t>FO-25-1870570</t>
  </si>
  <si>
    <t>FO-25-1881652</t>
  </si>
  <si>
    <t>FO-25-1871506</t>
  </si>
  <si>
    <t>FO-25-1875596</t>
  </si>
  <si>
    <t>FO-25-1879465</t>
  </si>
  <si>
    <t>FO-25-1878193</t>
  </si>
  <si>
    <t>FO-25-1870765</t>
  </si>
  <si>
    <t>FO-25-1881646</t>
  </si>
  <si>
    <t>FO-25-1879454</t>
  </si>
  <si>
    <t>FO-25-1878355</t>
  </si>
  <si>
    <t>FO-25-1878198</t>
  </si>
  <si>
    <t>FO-25-1882778</t>
  </si>
  <si>
    <t>FO-25-1878191</t>
  </si>
  <si>
    <t>FO-25-1878203</t>
  </si>
  <si>
    <t>FO-25-1874524</t>
  </si>
  <si>
    <t>FO-25-1870567</t>
  </si>
  <si>
    <t>FO-25-1853841</t>
  </si>
  <si>
    <t>FO-25-1881663</t>
  </si>
  <si>
    <t>FO-25-1879158</t>
  </si>
  <si>
    <t>FO-25-1879610</t>
  </si>
  <si>
    <t>FO-25-1872586</t>
  </si>
  <si>
    <t>FO-25-1879153</t>
  </si>
  <si>
    <t>FO-25-1872594</t>
  </si>
  <si>
    <t>FO-25-1802029</t>
  </si>
  <si>
    <t>FO-25-1881639</t>
  </si>
  <si>
    <t>FO-25-1881651</t>
  </si>
  <si>
    <t>FO-25-1872585</t>
  </si>
  <si>
    <t>FO-25-1881655</t>
  </si>
  <si>
    <t>FO-25-1882402</t>
  </si>
  <si>
    <t>FO-25-1878562</t>
  </si>
  <si>
    <t>FO-25-1883292</t>
  </si>
  <si>
    <t>FO-25-1876393</t>
  </si>
  <si>
    <t>FO-25-1872598</t>
  </si>
  <si>
    <t>FO-25-1880112</t>
  </si>
  <si>
    <t>FO-25-1881637</t>
  </si>
  <si>
    <t>FO-25-1882770</t>
  </si>
  <si>
    <t>FO-25-1882160</t>
  </si>
  <si>
    <t>FO-25-1878194</t>
  </si>
  <si>
    <t>FO-25-1876712</t>
  </si>
  <si>
    <t>FO-25-1880108</t>
  </si>
  <si>
    <t>FO-25-1881666</t>
  </si>
  <si>
    <t>FO-25-1886833</t>
  </si>
  <si>
    <t>FO-25-1885735</t>
  </si>
  <si>
    <t>FO-25-1884293</t>
  </si>
  <si>
    <t>FO-25-1884469</t>
  </si>
  <si>
    <t>FO-25-1885668</t>
  </si>
  <si>
    <t>FO-25-1875754</t>
  </si>
  <si>
    <t>FO-25-1886836</t>
  </si>
  <si>
    <t>FO-25-1885677</t>
  </si>
  <si>
    <t>FO-25-1878199</t>
  </si>
  <si>
    <t>FO-25-1883645</t>
  </si>
  <si>
    <t>FO-25-1895952</t>
  </si>
  <si>
    <t>FO-25-1881845</t>
  </si>
  <si>
    <t>FO-25-1897889</t>
  </si>
  <si>
    <t>FO-25-1881642</t>
  </si>
  <si>
    <t>FO-25-1879296 | FO-25-1876533</t>
  </si>
  <si>
    <t>FO-25-1896354</t>
  </si>
  <si>
    <t>FO-25-1885835</t>
  </si>
  <si>
    <t>FO-25-1885353</t>
  </si>
  <si>
    <t>FO-25-1852079</t>
  </si>
  <si>
    <t>FO-25-1897539</t>
  </si>
  <si>
    <t>FO-25-1886923</t>
  </si>
  <si>
    <t>FO-25-1881435</t>
  </si>
  <si>
    <t>FO-25-1876719</t>
  </si>
  <si>
    <t>FO-25-1895552</t>
  </si>
  <si>
    <t>FO-25-1898626</t>
  </si>
  <si>
    <t>FO-25-1898933</t>
  </si>
  <si>
    <t>FO-25-1899780</t>
  </si>
  <si>
    <t>FO-25-1878331 | FO-25-1866663</t>
  </si>
  <si>
    <t>FO-25-1899415</t>
  </si>
  <si>
    <t>FO-25-1898299</t>
  </si>
  <si>
    <t>FO-25-1897898</t>
  </si>
  <si>
    <t>FO-25-1897388</t>
  </si>
  <si>
    <t>FO-25-1899874</t>
  </si>
  <si>
    <t>FO-25-1898631</t>
  </si>
  <si>
    <t>FO-25-1853927 | FO-25-1850738</t>
  </si>
  <si>
    <t>FO-25-1899877</t>
  </si>
  <si>
    <t>FO-25-1899871</t>
  </si>
  <si>
    <t>FO-25-1897538</t>
  </si>
  <si>
    <t>FO-25-1899876</t>
  </si>
  <si>
    <t>FO-25-1854160 | FO-25-1830343</t>
  </si>
  <si>
    <t>FO-25-1895961</t>
  </si>
  <si>
    <t>FO-25-1880107</t>
  </si>
  <si>
    <t>FO-25-1902431</t>
  </si>
  <si>
    <t>FO-25-1901277</t>
  </si>
  <si>
    <t>FO-25-1897376</t>
  </si>
  <si>
    <t>FO-25-1898331</t>
  </si>
  <si>
    <t>FO-25-1864367 | FO-25-1850287</t>
  </si>
  <si>
    <t>FO-25-1900626</t>
  </si>
  <si>
    <t>FO-25-1876731 | FO-25-1879586</t>
  </si>
  <si>
    <t>FO-25-1874291 | FO-25-1866267</t>
  </si>
  <si>
    <t>FO-25-1897887</t>
  </si>
  <si>
    <t>FO-25-1879473</t>
  </si>
  <si>
    <t>FO-25-1882887 | FO-25-1878561</t>
  </si>
  <si>
    <t>FO-25-1898729 | FO-25-1887688</t>
  </si>
  <si>
    <t>FO-25-1895568</t>
  </si>
  <si>
    <t>FO-25-1896351</t>
  </si>
  <si>
    <t>FO-25-1899489</t>
  </si>
  <si>
    <t>FO-25-1900556</t>
  </si>
  <si>
    <t>FO-25-1876724</t>
  </si>
  <si>
    <t>FO-25-1885065</t>
  </si>
  <si>
    <t>FO-25-1900559</t>
  </si>
  <si>
    <t>FO-25-1904022</t>
  </si>
  <si>
    <t>FO-25-1901281</t>
  </si>
  <si>
    <t>FO-25-1903537</t>
  </si>
  <si>
    <t>FO-25-1903561</t>
  </si>
  <si>
    <t>FO-25-1876534</t>
  </si>
  <si>
    <t>FO-25-1871877</t>
  </si>
  <si>
    <t>FO-25-1856017</t>
  </si>
  <si>
    <t>FO-25-1901805</t>
  </si>
  <si>
    <t>FO-25-1901810</t>
  </si>
  <si>
    <t>FO-25-1904837</t>
  </si>
  <si>
    <t>FO-25-1851610 | FO-25-1808378 | FO-25-1804414 | FO-25-1792955</t>
  </si>
  <si>
    <t>FO-25-1901275</t>
  </si>
  <si>
    <t>FO-25-1898628</t>
  </si>
  <si>
    <t>FO-25-1901863</t>
  </si>
  <si>
    <t>FO-25-1900986</t>
  </si>
  <si>
    <t>FO-25-1882165</t>
  </si>
  <si>
    <t>FO-25-1905784</t>
  </si>
  <si>
    <t>PUERTO USB MALO</t>
  </si>
  <si>
    <t>DATAFONO NO ENCIENDE - LECTOR NO ENCIENTE</t>
  </si>
  <si>
    <t>FALLA EN CABLEADO</t>
  </si>
  <si>
    <t>WIFI - CANAL DE COMUNICACIÓN</t>
  </si>
  <si>
    <t>LLAME A SU EMISOR</t>
  </si>
  <si>
    <t>ERROR DE CIERRE</t>
  </si>
  <si>
    <t>NO PERMITE HACER CIERRE PARCIAL NI TOTAL</t>
  </si>
  <si>
    <t>COMERCIO NO REALIZA CIERRE</t>
  </si>
  <si>
    <t>EQUIPO HA RECIBIDO GOLPES O HAN DEJADO CAER LIQUIDO EN EL DISPOSITIVO</t>
  </si>
  <si>
    <t>AUTOINICIALIZACIÓN</t>
  </si>
  <si>
    <t>ASOCIACIÓN ERRADA</t>
  </si>
  <si>
    <t>DISPOSITIVO MAL CONECTADO</t>
  </si>
  <si>
    <t>PROBLEMAS EN CONEXIONES DEL COMERCIO</t>
  </si>
  <si>
    <t>SERIAL ASOCIADO ESTA ERRADO</t>
  </si>
  <si>
    <t>01/11/2025 SE LLEGA AL PUNTO, CLIENTE NOS INDICA QUE NO PUEDE INICIAR SECCIÓN, SE ELIMINA CACHÉ Y DATOS DE LA APLICACIÓN, SE ACTUALIZA EQUIPO Y SE REINICIA, QUEDA OPERATIVO, TAMBIÉN SE HACEN PRUEBAS DE RED Y SE ENCUENTRAN INTERMITENCIAS, SE LE DICE A CLIENTE, PRUEBAS OK</t>
  </si>
  <si>
    <t>31/10/2025 SE REALIZA VISITA SE ENCONTRÓ COMERCIO CERRADO NO SE LOGRÓ COMUNICACIÓN CON EL CLIENTE NI POR LLAMADA O WHATSAPP PARA SABER SI IBA A LABORAR EN LAS HORAS DE LA TARDE,SE PROGRAMA VISITA PARA EL DÍA DE MAÑANA 01-11-25 A LA ESPERA DE RESPUESTA POR PARTE DE CLIENTE PARA REALIZAR EL CAMBIO DEL DATAFONO
01/11/2025 SE REALIZA VISITA SE ENCONTRÓ DATAFONO BLOQUEADO NO PERMITE INGRESAR A LA APLICACIÓN WOMPI ARROJA ERROR EN EL SERVIDOR - AUTO INICIALIZACIÓN ,SE PROCEDE A CAMBIAR DATAFONO SE INTERESAN CREDENCIALES PRUEBAS OK</t>
  </si>
  <si>
    <t>01/11/2025 SE LOGRA COMUNICACION CON EL SEÑOR CARLOS MESA QUIEN NOS CONFIRMA QUE LOS DATAFONO SE ENCUENTRAN TRABAJANDO CON NORMALIDAD AUNQUE PRESENTA UN DESCUADRE DE GRAN VALOR, CLIENTE MANIFIESTA QUE NO VA A USAR LOS EQUIPOS HASTA QUE SE LE SOLICIONES ESTE INCONVENIENTE, SE LE INDICA AL CLIENTE QUE DICHA SOLICITUD DEBE ESCALARLA CON LA ENTIDAD BANCARIA PARA SU SOLUCION, SE CIERRA LA ORDEN YA QUE EL DATAFONO SE ENCUENTRA TRABAJANDO DE FORMA NORMAL, CLIENTE SE NIEGA A ENVIAR PRUEBAS DE TRANSACCIONES EXITOSAS.</t>
  </si>
  <si>
    <t>01/11/2025 SE REALIZA LLAMADA, LA SEÑORA ADRIANA INDICA QUE ES EL INTERNET ( CLARO HOGAR ) QUE LE ESTA FALLANDO SOLAMENTE AL DATAFONO, YA QUE EN OTROS DISPOSITIVOS FUNCIONA NORMAL. LA SEÑORA ADRIANA LE COMPARTE DATOS DESDE EL CELULAR  AL DATAFONO Y FUNCIONA NORMAL, A CONFORMIDAD DEL CLIENTE.</t>
  </si>
  <si>
    <t>01/11/2025 SE LLEGA AL PUNTO, SE VERIFICA QUE NO PUEDE INGRESAR EL USUARIO, SE ACTUALIZA, SE BORRA CACHÉ Y SE ENCUENTRA INTERMITENCIA EN LA RED, PRUEBAS OK</t>
  </si>
  <si>
    <t>01/11/2025 SE REALIZA REVISIÓN FÍSICA DEL DATAFONO, NO SE ENCUENTRA FALLA, EN EL CARGADOR EL CONECTOR QUE LLEGA AL COSTADO DEL DATAFONO PRESENTA JUEGO NO ENCAJA COM AJUSTE, SE REALIZA PRUEBA CON OTRO CABLE TIPO DEL COMERCIO, LA CARGA ES CONSTANTE, SE INDICA A LA SRTA. YEIRA MEZA QUE SE DEBE USAR ESTE CABLE MIENTRAS SE SUMINISTRA CABLE DE CAMBIO PARA EL CARGADOR DEL DATAFONO.</t>
  </si>
  <si>
    <t>01/11/2025 SE COMUNICA CON CLIENTE AL 3007795647 SE LE INDICA REALIZAR BORRADO DE CACHE, ACTUALIZACIÓN DEL TEM CALL Y REINICIO DE EQUIPO, TAMBIÉN SE LE DA INDICACIONES PARA LEER CORRECTAMENTE CÓDIGOS DE BARRAS, SE PRUEBA CON FACTURA DE EPM Y TIGO Y LEE CORRECTAMENTE, SE CIERRA</t>
  </si>
  <si>
    <t>01/11/2025 SE VALIDA CON EL CLIENTE QUIEN INDICA QUE EL DATAFONO NO LEE ESPECIFICAMENTE LA FACTURA DE CEDENAR, EL RESTO SI LAS LEE PERO LA DE CEDENAR NO, SE LE EXPLICA AL CLIENTE QUE CON ESTA FACTURA HAY UNA NOVEDAD QUE YA HABIA SIDO ESCALADA Y ESTA EN PROCESO DE CORRECCION PERO QUE LA FACTURA PUEDE SER PAGA CON CODIGO DE CONVENIO MANUALMENTE, LA USUARIO INDICA QUE SI PUEDE HACERLO ASI  SOLO QUE PENSO QUE ERA LA UNICA QUE NO PODIA REALIZARLO, SE LE INDICA QUE ASI LO PUEDE SEGUIR REALIZANDO.</t>
  </si>
  <si>
    <t>01/11/2025 SE ESTABLECE COMUNICACIÓN TELEFÓNICA CON EL USUARIO PARA CONFIRMAR EL INCIDENTE PREVIAMENTE REPORTADO RELACIONADO CON EL DATÁFONO WOMPI DEL CORRESPONSAL BANCOLOMBIA. DURANTE LA LLAMADA, EL USUARIO INDICA QUE EL DISPOSITIVO PRESENTA FALLAS DE CARGA Y NO ENCIENDE CORRECTAMENTE. ADEMÁS, ACLARA QUE EN EL MOMENTO NO SE ENCUENTRA EN EL ESTABLECIMIENTO COMERCIAL, YA QUE ESTÁ ATENDIENDO DILIGENCIAS PERSONALES FUERA DEL LUGAR. INFORMA QUE REGRESARÁ AL COMERCIO EL DÍA MARTES</t>
  </si>
  <si>
    <t>01/11/2025 EN COMUNICACIÓN CON HERLINDA RODRÍGUEZ AL NÚMERO 3007986858 ME MANIFIESTA QUE EL DATÁFONO ESTÁ LENTO LE COMUNICO QUE EL DATÁFONO HAY QUE BORRAR CACHÉ Y BUSCAR LA ÚLTIMA ACTUALIZACIÓN QUE ES 26.0.3 HACES EL PROCEDIMIENTO DE BORRAR CACHÉ Y ACTUALIZARLA LO CUAL QUEDA EN LA ÚLTIMA QUE ES 26.0.3 LE MANIFIESTO QUE REALIZA PRUEBAS LO CUAL ME DICE QUE EL DATÁFONO YA ESTÁ TRABAJANDO BIEN Y EL PROBLEMA DE LENTITUD CAMBIO LO CUAL REALIZA VARIAS PRUEBAS EXITOSAS</t>
  </si>
  <si>
    <t>02/11/2025 SE REALIZA GESTIÓN TELEFÓNICA AL NÚMERO 3006488701 Y EN COMUNICACIÓN CON EL SEÑOR JOSÉ AYALA INDICA QUE NO LE DA INGRESO A LA APLICACIÓN DE WOMPI, POR MEDIO DE VIDEO LLAMADA SE BRINDA PRIMEROS AUXILIOS Y SE IDENTIFICA QUE EL USUARIO NO ESTABA METIENDO BIEN LA CLAVE, NO PONÍAN MAYÚSCULAS, SE DA SOLUCIÓN, SERVICIOS OK</t>
  </si>
  <si>
    <t>03/11/2025 SE HABLA CON EL CLIENTE Y SE LE SOLICITA CREAR UNA NUEVA CONTRASEÑA, EL CLIENTE REALIZA LA CREACIÓN DE UNA NUEVA CONTRASEÑA Y YA PUEDE INGRESAR SIN NOVEDAD</t>
  </si>
  <si>
    <t>04/11/2025 SE REALIZA DESCARGA REMORA POR TELCALL SE CARGA ARCHIVOS SE ENTREGA ALA SEÑORA YANETH ZAPATA  FUENTE NÚMERO DE CONTACTO 3133490932 SE REALIZA VISITA TECNICA REINSTALAR APP SE REALIZA PRUEBAS BÁSICAS SIN NOVEDAS</t>
  </si>
  <si>
    <t>04/11/2025 SE REALIZA COMUNICACIÓN CON EL USUARIO JUAN ALZATE 3115914424, SE REALIZA EL PROCESO DE TEM-CALL PARA PODER BAJAR L VERSIÓN MÁS RECIENTE Y TENER EL EQUIPO ACTUALIZADO, LUEGO BORRADO DE CACHÉ CON EL RESPECTIVO REINICIO DEL DATÁFONO PARA MEJORAR EL RENDIMIENTO, SE INDICA AL CLIENTE CONTAR CON BUENA CONEXIÓN DEL WIFI</t>
  </si>
  <si>
    <t>04/11/2025 SE LLAMA A COMERCIO SE HABLA CON LA SEÑORA MILDRED MORALES  AL TELÉFONO 3122551593 INDICA QUE LA FALLA FUE SOLUCIONADA QUE YA ESTÁ FUNCIONANDO DESDE EL DÍA DE AYER CON TOTAL NORMALIDAD.</t>
  </si>
  <si>
    <t>04/11/2025 SE REALIZÓ REVISIÓN DE EQUIPO OK, PRUEBAS OK</t>
  </si>
  <si>
    <t>04/11/2025 SE VISITA COMERCIO, SE VERIFICA ESTADO DEL DATÁFONO, SE ENCUENTRA OPERATIVO EL SERVICIO, TEMPERATURA DEL EQUIPO SE ENCUENTRA NORMAL POR EL USO DEL EQUIPO. SE LE INDICA A LA SEÑORA LILIANA MORA, REPORTAR A LA LINEA SI PRESENTA ALGUNA NOVEDAD CON EL EQUIPO QUE NO PERMITA EL FUNCIONAMIENTO.</t>
  </si>
  <si>
    <t>04/11/2025 EL CLIENTE ELIMINO APP  POR ERROR, SE ESCALA CON WOMPI Y SE REINSTALA APLICACION, CLIENTE CONFIRMA FUNCIONALIDAD</t>
  </si>
  <si>
    <t>04/11/2025 SE REALIZA VALIDACION CON EL CLIENTE, SE LE INDICA REALIZAR CAMBIO DE CONTRASEÑA Y AL REALIZAR EL CAMBIO DE MANERA EXITOSA, YA PUEDE INGRESAR A AL APLAICACION, SE HACEN PRUEBAS EXITOSAS</t>
  </si>
  <si>
    <t>04/11/2025 SE REALIZA RETIRO DE TARJETA QUE BLOQUEBA EL INGRESO SE ENTREGA OPERADO ATIVO SE RECOMIENDA NO INGRESAR TARJETAS EN MAL ESTADO</t>
  </si>
  <si>
    <t>04/11/2025 EN COMUNICACION TELEFONICA AL NUMERO 3126207881, LA SEÑORA CELINA INFORMA QUE BORRO LA APP, SE LE PIDEN  REGISTROS FOTOGRÁFICOS DEL SERIAL DEL DATAFONO Y TIRILLAS, SE SOLICITA TIKED PARA DESCARGAR APLICACIÓN, SE HACE DESCARGA , SE HACEN PRUEBAS Y QUEDA OK</t>
  </si>
  <si>
    <t>04/11/2025 SE COMUNICA CON EL CLIENTE AL NÚMERO DE TELÉFONO 3173887335 PARA VALIDAR DISPONIBILIDAD PARA RECIBIR SOPORTE TELEFÓNICO CLIENTE INDICA QUE ERROR DE INTERNET YA FUE SOLUCIONADO</t>
  </si>
  <si>
    <t>04/11/2025 CLIENTE HABÍA BORRADO LA APP, SE TOMAN SERIALES DE LOS EQUIPOS, SE GENERA TIKED PARA DESCARGAR LA APLICACIÓN,  SE HACE DESCARGA, SE HACEN PRUEBAS Y QUEDA OK</t>
  </si>
  <si>
    <t>04/11/2025 SE REALIZÓ VISITA NOS ENCONTRAMOS REALIZANDO VISITA EN EL MUNICIPIO DE CARAMANTA SE INTENTÓ COMUNICACIÓN TELEFÓNICA POR EL CLIENTE NO HUBO CONTACTO COMO CORRESPONSAL QUEDABA DE PASO SE ENTRÓ PARA REALIZAR VISITA SE ACTUALIZA SE BORRA CACHE SE REALIZA PRUEBAS EXITOSA</t>
  </si>
  <si>
    <t>04/11/2025 SE REALIZA VISITA DE CAMPO ENCONTRANDO QUE DATÁFONO NO LE FUNCIONA EL LECTOR DE TARJETAS SE REALIZA CAMBIO DE POS PRUEBA OK PARÁMETROS OKAY CIERRE OKAY
04/11/2025 DURANTE LA VISITA TECNICA EN ATENCIÓN DE INCIDENTE DE INCIDENTE SE EVIDENCIA AL MOMENTO DE INSERTAR LA TARJETA EN TX DE RETIRO CON TARJETA O CONSULTA EL DATAFONO ARROJA MENSAJE "ERROR AL LEER LA TARJETA SE REALIZA LIMPIEZA Y VERIFICACIÓN SI EL LECTOR DE CHIP SE ENCUENTRA EN OBSTRUCCIÓN PERO EN VALIDACIONES OBSERVAMOS QUE TODO ESTA BIEN SE REALIZA ACTUALIZACIÓN Y REINICIAMOS EL DATAFONO AUN PERSISTIENDO EL DAÑO SE REALIZA ESCALAMIENTO CON LA ENTIDAD PARA REALIZAR CAMBIO DE EQUIPO NOTA NO CONTAMOS CON EQUIPO DE RESPALDO PARA CAMBIO SE REPROGRAMA VISITA</t>
  </si>
  <si>
    <t>02/11/2025 SE VÁLIDA CON EL COMERCIO LA FALLA INDICA QUE LA APLICACIÓN DE WOMPI FUE BORRADA SE ESCALA EL CASO TICKET N° (476749)
04/11/2025 SE REALIZA COMUNICACIÓN CON LA SEÑORA MARTIN LAITON AL NÚMERO 3115673769 PARA VALIDAR RESPUESTA POR PARTE DE WOMPI ,CLIENTE INDICA QUE YA TIENE NUEVAMENTE LA APP WOMPI Y YA SE ENCUENTRA OPERATIVO</t>
  </si>
  <si>
    <t>16/10/2025 EN COMUNICACIÓN CON LA SEÑORA MILENA RÍOS AL NÚMERO 3229060097 INDICA LENTITUD Y QUE CADA RATO BORRA CACHÉ Y QUE TAMPOCO PUEDE LEER FACTURAS CON CÓDIGO DE BARRAS, SE LLAMA EN LOS PRÓXIMOS 40 MIN Y LA FALLA PERSISTE, INDICA QUE POR FAVORE LE PUEDAN AYUDAR LO MÁS PRONTO POSIBLE CON ESA FALLA
04/11/2025 ELIMINACION DE APP SE TRATA DE REALIZAR TELL CALLA PERO EQUIPO NO SE LOGRA CONECTAR AL SERVIDOR NI CON WIFI NI COMPARTIENDO DATOS SE ESCALA A WOMPI PERO SIGUE PRESENTA DO NOVEDAD SE ADJUNTA FOTO DEL ERROR Y FOTO DE LOS SERIALES A CAMBIAR NOVEDAD EL CLIENTE VOTO LA CAJA DEL EQUIPO QUE TENÍAN POR LO QUE NO SE RECUPERA CAJA</t>
  </si>
  <si>
    <t>04/11/2025 SE REALIZA VERIFICACIÓN EN SITIO LUEGO NO LOGRAR CONTACTAR AL USUARIO Y APROBACIÓN DE VISITA TÉCNICA EN SITIO SE VALIDA FUNCIONALIDAD DEL EQUIPO EL CUAL ESTA OPERATIVO PRESENTANDO NOVEDADES DE LENTITUD SE REALIZA BORRADO DE CACHE ACTUALIZACION DE APP REINICIO DE EQUIPO SE REALIZAN PRUEBAS SE ENTREGA SERVICIO OPERATIVO CLIENTE INDICA QUE NO REQUIERE MANTENER EL EQUIPO CONECTADO PERO QUE SI NO LE DURA IGUAL LA BATERÍA QUE A OTROS INALÁMBRICOS</t>
  </si>
  <si>
    <t>04/11/2025 SE REALIZA BORRADO DE CACHE, SE ACTUALIZA POR MEDIO DE TELL CAL, SE HACE OLVIDAR LA RED PERO PERSISTE CON EL PROBLEMA QUE NO ENCUENTRA IP DE NAVEGACIÓN EL DATAFONO, SE REALIZA REINICIO DE MODEM PERO LA FALLA PERSISTE , POR MEDIO DE DATOS MÓVILES LE DEJA INGRESAR A LA APP PERO NO DEJA HACER NINGUNA TRANSACCIÓN, USUARIO VÁLIDO EN OTRO INTERNET DE UN VECINO PERO AÚN ASÍ SIGUE SIN ENCONTRAR IP DE NAVEGACIÓN EL DATAFONO</t>
  </si>
  <si>
    <t>04/11/2025 SE REALIZA VISITA AL COMERCIO SE HACE BORRADO DE CACHÉ Y ACTUALIZACION DE LA APP SE REALIZAN PRUEBAS OK 
ACTUALIZACIÓN EXITOSA Y BORRADO DE CACHÉ OK</t>
  </si>
  <si>
    <t>01/11/2025 SE REALIZA COMUNICACIÓN CON LA SEÑORA PATRICIA VELANDIA AL NÚMERO 3115656911 PARA VALIDAR FALLA ,CLIENTE INDICA QUE BORRÓ POR EQUIVOCACION LA APP WOMPI,SE INTENTA DESCARGAR POR EL TEM CALL PERO NO LA DESCARGA B,SE REALIZA REPORTE A WOMPI CON EL NÚMERO DE TICKET (476662)
04/11/2025 SE REALIZA COMUNICACIÓN CON LA SEÑORA PATRICIA VELANDIA AL NÚMERO 3115656911 PARA VALIDAR RESPUESTA POR PARTE DE WOMPI ,CLIENTE INDICA QUE YA TIENE NUEVAMENTE LA APP WOMPI Y YA SE ENCUENTRA OPERATIVOÑÑ</t>
  </si>
  <si>
    <t>01/11/2025 CB 70606
RESUMEN DEL CASO 
DURANTE LA VISITA TECNICA EN ATENCIÓN DE INCIDENTE DE WOMPI  SE EVIDENCIA QUE EL DATÁFONO SE LE PARTIÓ EL CABLE QUE VA CONECTADO AL DATAFONO SE REALIZAN VARIAS PRUEBAS CON VARIOS CARGADORES PERO NO CARGA SE PRUEBA CON UN  CELULAR Y SI CARGAN Y EVIDENCIO QUE EL DEL PROBLEMA ES EL DATÁFONO CON EL PIN DE CARGA  REALIZA ESCALAMIENTO A LA ENTIDAD EN ESPERA DE RESPUESTA 
SERIAL 254MMD4W8689
04/11/2025 SE REALIZA VISITA AL COMERCIO SE ENCUENTRA DATÁFONO DAÑADO Y FUENTE DE PODER SE PRUEBA CON VARIOS CARGADORES Y NO FUNCIONA SE PROCEDE A CAMBIAR EL EQUIPO LO CUAL SE REALIZAN PRUEBAS EXITOSAS Y EL CB QUEDA OPERATIVO Y QUEDA ACTUALIZADO ALA VERSIÓN 26.0.3</t>
  </si>
  <si>
    <t>04/11/2025 SE REALIZA COMUNICACIÓN CON LA SEÑORA ANA ISABEL BENAVIDES PARA VALIDAR FALLA ,CLIENTE INDICA QUE YA SOLUCIONO LA FALLA YA REALIZÓ EL CIERRE DE LA TAPA DE MANERA CORRECTA YA SE ENCUENTRA OPERATIVO</t>
  </si>
  <si>
    <t>04/11/2025 SE REALIZA COMUNICACIÓN CON EL SEÑOR GABRIEL CARVAJAL PARA VALIDAR FALLA ,CLIENTE INDICA QUE YA ACOMODO DE MANERA CORRECTA LA TAPA DE LA IMPRESORA YA SE ENCUENTRA OPERATIVO</t>
  </si>
  <si>
    <t>04/11/2025 SE LE INFORMA AL CLIENTE QUE POR INDICACIONES DE WOMPI, ESTE ACCESORIO CARGADOR DEL DATAFONO NO SE ENCUENTRA TODAVIA EN DISTRIBUCION, POR EL MOMENTO EL EQUIPO DEBE SEGUIRSE CARGANDO CON UN CARGADOR DE CELULAR COMO SE LES HABIA INDICADO UNA VEZ SEAN DISTRIBUIDOS ESTOS ACCESORIOS SE LES ENTREGARAN DE FORMA RAPIDA.</t>
  </si>
  <si>
    <t>04/11/2025 EN LLAMA CON CLIENTE CLAUDIA FIERRO AL NÚMERO 3248403223 INFORMA QUE DATAFONO LE BORRO CLAVE WIFI Y YA VOLVIÓ A CONECTAR Y ESTÁ FUNCIONANDO CORRECTAMENTE.</t>
  </si>
  <si>
    <t>04/11/2025 SE REALIZA COMUNICACIÓN CON EL USUARIO VALERIA TAMAYO 3176976189, SE REALIZA EL PROCESO DE TEM-CALL PARA PODER BAJAR L VERSIÓN MÁS RECIENTE Y TENER EL EQUIPO ACTUALIZADO, LUEGO BORRADO DE CACHÉ CON EL RESPECTIVO REINICIO DEL DATÁFONO PARA MEJORAR EL RENDIMIENTO, SE INDICA AL CLIENTE CONTAR CON BUENA CONEXIÓN DEL WIFI</t>
  </si>
  <si>
    <t>04/11/2025 EN COMUNICACIÓN CON LA LÍNEA RESPONDE EL SEÑOR JUAN ESTEBAN, SE LE GUÍA EN EL PROCESO DE CONECCIÓN A OTRO WIFI, YA QUE EL WIFI QUE TIENE PRECENTA BLOQUEOS A OPERACIONES DE CORRESPONSAL. PRUEBA EXITOSA, EL EQUIPO OPERA PERFECTAMENTE EN OTRA RED WIFI, SE LE RECOMIENDA AL CLIENTE PRECENTAR INCONVENIENTE A SU PROVEEDOR DE SERVICIOS DE INTERNE PARA QUE LE PUEDAN AYUDAR A DESBLOQUEAR LOS EQUIPOS QUE TIENE CONECTADOS</t>
  </si>
  <si>
    <t>04/11/2025 SE REALIZA GESTIÓN TELEFÓNICA CON LA CLIENTE AL NÚMERO 3209185946 QUIEN MANIFESTO QUE YA TIENE LA APLICACIÓN Y QUE ESTÁ OPERANDO CON NORMALIDAD, APP INSTALADA REMOTAMENTE CON NORMALIDAD.</t>
  </si>
  <si>
    <t>04/11/2025 SE LOGRA COMUNICACION CON EL CLIENTE, DESPUÉS DE HABER ENVIADO EL MATERIAL EXPLICATIVO SOBRE COMO LEER LOS CODIGOS EL CLIENTE NOS CONFIRMA QUE SI PUEDE LEER LOS CODIGOS CON NORMALIDAD, CLIENTE NO ENVIA PRUEBAS YA QUE INDICA QUE NO SE ENCUENTRA AL LADO DEL EQUIPO, SE CIERRA LA ORDEN</t>
  </si>
  <si>
    <t>04/11/2025 SE LLEGA AL SITIO Y SE PROCEDE A VALIDAR LA FALLA REPORTADA EN EL DATÁFONO, EL CUAL NO REALIZABA IMPRESIÓN.
SE EFECTÚA AJUSTE EN LA TAPA DEL MÓDULO DE IMPRESIÓN Y SE ACOMODA CORRECTAMENTE EL ROLLO DE PAPEL. POSTERIORMENTE, SE VERIFICA EL FUNCIONAMIENTO DEL EQUIPO, CONFIRMANDO QUE LA IMPRESIÓN SE REALIZA DE MANERA ADECUADA.
DURANTE LA REVISIÓN, SE EVIDENCIA QUE LOS ÍCONOS DEL MENÚ DE TRANSACCIONES SE VISUALIZAN EN TAMAÑO GRANDE; SE PROCEDE A CONFIGURAR EL TAMAÑO DE LOS ÍCONOS A SU VALOR PREDETERMINADO.
SE REALIZA BORRADO DE CACHÉ Y EJECUCIÓN DE TEM CALL, AMBOS CON RESULTADO EXITOSO.
FINALMENTE, SE EFECTÚAN PRUEBAS DE FUNCIONAMIENTO Y SE BRINDA ACOMPAÑAMIENTO AL CLIENTE PARA VERIFICAR EL CORRECTO DESEMPEÑO DEL DATÁFONO, QUEDANDO EL EQUIPO OPERATIVO.</t>
  </si>
  <si>
    <t>17/10/2025 SE EFECTUA GESTION TELEFONICA A LA LINEA 3115311811 ATIENDE CLIENTE BASTANTE MOLESTO POR QUE INDICA QUE LA LENTITUD QUE PRESENTA EL EQUIPO CONSTANTEMENTE LE HA HECHO PERDER BASTANTE CLIENTELA Y DE LAS DOSCIENTAS TRANSACCIONES QUE REALIZABA AL DIA PASO A 100 TRANSACCIONES  YA QUE EL PROCESO DE ESTAR REINICIANDO EL EQUIPO CADA 5 TRANSACCIONES LE QUITA TIEMPO AUMENTAN LAS FILAS Y LA CLIENTELA PREFIERE ACUDIR A OTRAS PLATAFORMAS , CLIENTE INDICA QUE SI EL EQUIPO FUERA CABLEADO NO SE PRESENTARIAN TANTAS FALENCIAS YA QUE NI TENIENDO EL MODEM AL LADO DEL DATAFONO MEJORA LA OPERATIVIDAD DEL MISMO Y FINALIZA LLAMADA
27/10/2025 SE REALIZA VISITA PARA INSTALACION DE PRUEBA CON EQUIPO DX4000 ESCRITORIO QUE SE CONECTA POR CABLE DE RED, SE REALIZA ASOCIACION DE SERIAL Y SE REALIZA SEGUIMIENTO EN SITIO, DESPUES DE 3 HORAS APROXIMADAMENTE EL EQUIPO EMPIEZA A MOSTRAR UN LEVE RETARDO EN LA OPERACION QUE VA AUMENTANDO, SE INICIA UNA TRANSACCION Y SE CANCELA ANTES DE CONFIRMARLA LO QUE HACE QUE EL EQUIPO EMPIECE A FUN</t>
  </si>
  <si>
    <t>05/11/2025 SE DESCARGA APP DE NUEVO POR TELL CALL SE VERIFICA QUE QUEDE FUNCIONANDO BIEN Y ACTUALIZADA TODO OK</t>
  </si>
  <si>
    <t>05/11/2025 SE VISITA COMERCIO, SE DESCARGA APP, SE REALIZAN PRUEBAS, PRUEBAS OK</t>
  </si>
  <si>
    <t>03/11/2025 SE TRATA DE COMUNICAR AL SEÑOR RICARDO MARTINEZ AL NÚMERO 3222133425 NO SE LOGRA CONTACTAR, SE REPROGRAMA.
04/11/2025 SE REALIZA GESTIÓN TELEFÓNICA CON EL SEÑOR RICARDO MARTINEZ 3222133425 EL CUAL NOS CONFIRMA QUE EL DATAFONO ESTÁ LENTO SE REALIZA BORRADO DE CACHE SE ACTUALIZA LA APP SE ENTREGA SERVICIO OPERATIVO
EN SEGUIMIENTO POSTERIOR SE VALIDA LA APP VERSION 26.2.5 CLIENTE INDICA QUE YA NO HA SIDO NECESARIO BORRAR CACHE QUE SI BIEN TUVO UN DETALLE QUE LO SACO DE LA APP PERO QUE EN SI MEJORO MUCHO LA FLUIDEZ Y NO HA SIDO NECESARIO BORRAR CACHE</t>
  </si>
  <si>
    <t>04/11/2025 SE VISITA COMERCIO, SE REALIZA TEL CAM Y ACTUALIZACION VERSION   CREAMOS EL TICKET N° (477083),  PARA DAR SEGUIMIENTO A LA ATENCIÓN DE SU COMERCIO.
 26.0.3-NEXT.0  ES LA MISMA, PERO CON ESO SE LIMPIA A VER SI MEJORAY SE REALIZA RESPECTIVA BORRADO DE CACHE , PRUEBAS OK, CB OPERATIVO</t>
  </si>
  <si>
    <t>05/11/2025 SE REALIZA VISITA AL COMERCIO SE ENCUENTRA DATÁFONO CON ROLLOS MAL PUESTOS LO CUAL NO LE SALÍA LO OPCIÓN DE IMPRIMIR Y SOLO SALÍA COMPARTIR POR MENSAJE DE TEXTO SE LE DICE AL CLIENTE QUE ES PORQUE EL ROLLO NO ESTÁ BIEN PUESTO QUE ESTE MÁS PENDIENTE AL INGRESAR EL ROLLO SE ACTUALIZA DATÁFONO A VERSIÓN 26.0.3 SE REALIZAN PRUEBAS EXITOSAS Y EL CB QUEDA OPERATIVO</t>
  </si>
  <si>
    <t>05/11/2025 SE REALIZA PRUEBAS CON CÓDIGOS DE BARRAS CORTO ESTOS SIENDO EXITOSOS Y CÓDIGOS DE BARRA LARGOS ESTOS PRESENTANDO FALLA, SE PROCEDE A ACTUALIZAR VERSIÓN Y REALIZAR PRUEBAS YA ESTÁS SIENDO EFECTIVAS</t>
  </si>
  <si>
    <t>05/11/2025 SE REALIZA REINICIO DEL EQUIPO Y ACTUALIZACIÓN SE OBSERVA FALLO EN EL TÁCTIL EN CIERTAS ZONAS DE LA PANTALLA SE PROCEDE A REINICIAR EL EQUIPO NO PERMITE POR LA FALLA DEL TÁCTIL ENTONCES SE ESCALA CON TICKET 477223 EL EQUIPO SE REINICIO SOLO Y AL ENCENDERSE SE INICIALIZA, DESPUÉS SE PROCEDE A LAS PRUEBAS SALIENDO ESTÁS OK. SE ESPERA EN PUESTO PARA VERIFICAR LA OPERACIÓN QUEDANDO TODO SIN NOVEDAD</t>
  </si>
  <si>
    <t>05/11/2025 SE VALIDA SOPORTE TELEFÓNICO DÓNDE SE BRINDAN INDICACIONES PARA QUE LA APLICACIÓN ESTÉ EN SU ÚLTIMA VERSIÓN Y QUÉ ADEMÁS DE ESO, TAMBIÉN SE REALIZA UN BORRADOR DE CACHÉ Y FORZAR DETENCIÓN. DESPUÉS DEL PROCESO, SE LE INDICA QUE DEBE REINICIAR EL EQUIPO Y QUE LO OPERE PARA MONITOREARLO POR 30 MINUTOS, PERO EL PROBLEMA ES QUE DICEN QUE EL CORRESPONSAL NO LO ESTÁN PONIENDO A FUNCIONAR POR EL PROBLEMA DE LENTITUD Y QUIÉN ATIENDE, DICE QUE VA A LLAMAR A LA JEFE PARA VER SI PUEDE OPERAR EL EQUIPO. 
DESPUÉS DE QUE OPERARON CONSTANTEMENTE EL EQUIPO, DICEN QUE LES FUNCIONÓ MEJOR, PERO QUE AÚN SE PRESENTAN ALGUNAS FALLAS LAS CUALES LES GUSTARÍA QUE ATIENDAN DE MANERA PRESENCIAL SI ES POSIBLE.</t>
  </si>
  <si>
    <t>21/10/2025 CB 78829
RESUMEN DEL CASO 
DURANTE LA VISITA TECNICA EN ATENCIÓN DE INCIDENTE DE WOMPI  SE EVIDENCIA QUE EL DATÁFONO SUFRIÓ UNA CAIDA LO CUAL EL DATÁFONO NO ENCIENDE SE PRUEBA CON VARIOS CARGADORES PERO NO FUNCIONA SE QUITA LA BATERIA Y SE VUELVE A CONECTAR  SE REALIZA PROCESO EN  REPETIDAS OCASIONES  Y EL DATÁFONO NO ENCIENDE SE REALIZA ESCALAMIENTO A LA ENTIDAD EN ESPERA DE RESPUESTA 
TICKET N. 473824
SERIAL 254MMD4X0929
05/11/2025 SE REALIZA VISITA AL COMERCIO SE ENCUENTRA DATÁFONO DAÑADO LO CUAL NO ENCIENDE YA QUE LA PERSONA ENCARGADA LO DEJO CAER SE REALIZAN VARIAS PRUEBAS PARA PODER ENCENDERLO PERO SON FALLIDAS SE REALIZA EL RESPECTIVO CAMBIO DE EQUIPO SE DEJA DATAFONO ACTUALIZADO CON LA VERSIÓN 26.0.3 SE REALIZAN PRUEBAS EXITOSAS Y EL CB QUEDA OPERATIVO</t>
  </si>
  <si>
    <t>05/11/2025 SE REALIZA GESTION TELEFONICA AL COMERCIO APROVECHANDO LA ESTADIA  EN LA ZONA.
EN COMUNICACIÓN CON EL CLIENTE, ESTE INDICA QUE YA HABÍA SOLICITADO UNA VISITA, DEBIDO A QUE EL EQUIPO PRESENTABA LENTITUD Y SE ENCONTRABA EJECUTANDO UN BORRADO DE MEMORIA O CACHÉ.
DURANTE LA ATENCIÓN, SE PROCEDE A REALIZAR EL BORRADO DE CACHÉ Y LA ACTUALIZACIÓN DE LA VERSIÓN DEL SOFTWARE, ACCIÓN QUE SOLUCIONA LA FALLA DE LENTITUD REPORTADA.
SE EJECUTAN PRUEBAS DE FUNCIONAMIENTO, LAS CUALES RESULTAN SATISFACTORIAS.
EL CLIENTE QUEDA CONFORME CON LA ATENCIÓN Y EL RESULTADO DEL SERVICIO.</t>
  </si>
  <si>
    <t>05/11/2025 SE COMUNICA CON CLIENTE AL 3137915914 Y SE LE INDICA REALIZAR BORRADO DE CACHE, ACTUALIZACIÓN DEL TEM CALL Y REINICIO DEL EQUIPO. EQUIPO QUEDA ACTUALIZADO Y SE REALIZAN PRUEBAS, SE HACE SEGUIMIENTO, LUEGO DE UN RATO USUARIA INDICA QUE LE MEJORO UN POCO, AUNQUE AÚN ASÍ SIGUE LENTO. SE CIERRA TICKET.</t>
  </si>
  <si>
    <t>05/11/2025 SE REALIZA REVISIÓN DEL DATÁFONO Y SE EVIDENCIA QUE EL CABEZOTE NO ESTABA BIEN ASEGURADO Y POR TAL MOTIVO NO DABA CARGA, SE AJUSTA BIEN LA PIEZA Y CARGA SIN PROBLEMAS, TODO ESTA OPERATIVO.</t>
  </si>
  <si>
    <t>05/11/2025 SE HABLA CON EL CLIENTE QUIEN INDICA QUE EL CARGADOR NO CARGA EL DATAFONO, ELLA CARGA EL DATAFONO CON EL DE SU CELULAR Y FUNCIONA PERFECTAMENTE, SE LE INDICA QUE PUEDE SEGUIR REALIZANDO EL PROCESO COMO LO ESTA HACIENDO Y UNA VEZ WOMPI NOS DISTRIBUYA EL ACCESORIO CORRESPONDIENTE, SE LE ENTREGARA UNO NUEVO.</t>
  </si>
  <si>
    <t>05/11/2025 SE REALIZA DESCARGA DE APP WOMPI SE INGRESAN USUARIOS SE REALIZA PRUEBAS OK SE ENTREGA SERVICIO OPERATIVO</t>
  </si>
  <si>
    <t>05/11/2025 SE REALIZA VALIDACIÓN DE SERVICIO POR FALLA EN CONEXIÓN A INTERNET, SE PRUEBA RED DEL CLIENTE HAY CONEXIÓN PERO NO NAVEGACIÓN, CON DATOS MÓVILES DESDE UN CELULAR SI HAY CONEXIÓN Y NAVEGACIÓN SE LOGRA REALIZAR UNA PRUEBA CON ÉXITO, SE VUELVE A CONECTAR A LA RED DEL CLIENTE Y PERSISTE LA FALTA, CLIENTE INDICA QUE LE CAMBIARON EL MÓDEM PERO SIN EMBARGO NO SE CONECTA DE INDICA CLIENTE VALIDAR CON OPERATIVO DE SERVICIO HOGAR</t>
  </si>
  <si>
    <t>05/11/2025 SE DOCUMENTA EL CASO RELACIONADO CON EL DAÑO DEL CARGADOR DEL DATÁFONO DX 4000.
SE ESTABLECE COMUNICACIÓN CON LA SEÑORA MARÍA HELENA BARRERA, CLIENTE DEL PUNTO. DURANTE LA GESTIÓN TELEFÓNICA CON VIDEOLLAMADA, SE VALIDA LA FALLA DEL CARGADOR, EVIDENCIANDO QUE NO SUMINISTRA CARGA AL EQUIPO.
LA CLIENTE INDICA QUE, DE MANERA TEMPORAL, ESTÁ UTILIZANDO SU CARGADOR PERSONAL, EL CUAL PERMITE CARGAR EL DATÁFONO Y MANTENERLO OPERATIVO, GARANTIZANDO ASÍ LA CONTINUIDAD DEL SERVICIO DEL CORRESPONSAL.
SE CONFIRMA CON LA USUARIA QUE ES POSIBLE CONTINUAR UTILIZANDO SU CARGADOR PERSONAL DE FORMA PROVISIONAL, MIENTRAS WOMPI REALIZA EL ABASTECIMIENTO DE ESTOS ACCESORIOS, LOS CUALES PRESENTAN FALLAS POR DESGASTE O USO CONTINUO.</t>
  </si>
  <si>
    <t>01/11/2025 SE REALIZÓ LLAMADA TELEFÓNICA AL NÚMERO 3107654485 SE HABLÓ CON LA SRA LUZ MARINA MANIFIESTA QUE YA ESTAN PRÓXIMO A CERRAR EL COMERCIO A LAS 12:30PM, INDICA QUE ABREN NUEVAMENTE EL DÍA MARTES 04/11/2025 APARTIR DE LAS 8AM
04/11/2025 INCIDENTE 
CU: 52016
RESUMEN DEL CASO:
SE REALIZÓ LLAMADA TELEFÓNICA POR VIDEO LLAMADA  WHATSAPP AL NÚMERO 3107654485 SE HABLÓ CON LA SRA LUZ MARINA, SE REALIZA PROCESO DE  DESCARGAR DE APLICATIVO  Y NO SE DESCARGAR, SE TOMA EVIDENCIA Y SE PROCEDE A REALIZAR ESCALAMIENTO CON EL COORDINADOR DE LA ZONA.
SERIAL: 254MMD4W8856
QUEREMOS CONTARLE QUE CREAMOS EL TICKET N° (476864),  PARA DAR SEGUIMIENTO A LA ATENCIÓN DE SU COMERCIO.
05/11/2025 INCIDENTE 
CU: 52016
RESUMEN DEL CASO:
SE REALIZÓ LLAMADA TELEFÓNICA POR VIDEO LLAMADA  WHATSAPP AL NÚMERO 3107654485 SE HABLÓ CON LA SRA LUZ MARINA, SE REALIZA PROCESO DE  DESCARGAR DE APLICATIVO  Y NO SE DESCARGAR, SE TOMA EVIDENCIA Y SE PROCEDE A REALIZAR ESCALAMIENTO CON EL COORDINADOR DE LA ZONA.
SERIAL: 254MM</t>
  </si>
  <si>
    <t>05/11/2025 SE VALIDA CON EL CLIENTE SE ACTUALIZA APLICACION POR TEMA DE LENTITUD, SE VALIDA EN SEGUIMIENTO Y AL CABO DE DOS HORAS CLIENTE INDICA QUE HASTA EL MOMENTO VA BIEN A PODIDO TRABAJAR CON EL DATAFONO DE UNA MANERA MAS FLUIDA, SE LE INDICA QUE EL CARGADOR DEBE CARGARLO COMO LO ESTA REALIAZNDO MIENTRAS NOS SUMINISTRAN EL ACCESORIO.</t>
  </si>
  <si>
    <t>05/11/2025 SE VERIFICÓ FALLA REPORTADA POR EL CLIENTE NO LE PERMITE INGRESAR EL TECLADO EN TRANSACCIONES DE RETIROS, NO PERMITE LA OPCIÓN DE IMPRIMIR O COMPARTIR TX, SE ENCONTRÓ LENGUAJE DEL DATAFONO EN ESPAÑOL SE CAMBIA AL IDIOMA ORIGINAL EN INGLÉS, SE VERIFICÓ ACTUALIZACIÓN DE SISTEMA, SE LE EXPLICO COMO REALIZAR DE FORMA CORRECTA BORRADO DE CACHE E IMPRESIÓN DE BAUCHER, SE EJECUTARON PRUEBAS TX EXITOSAS, QUEDA OPERATIVO</t>
  </si>
  <si>
    <t>05/11/2025 SE LLEGA AL COMERCIO EL DATÁFONO ESTA FUNCIONANDO CORRECTAMENTE SE DEJA ACTUALIZADO SE HACEN PRUEBAS Y QUEDA FUNCIONANDO CORRECTAMENTE</t>
  </si>
  <si>
    <t>05/11/2025 SE ESTABLECE COMUNICACIÓN CON EL NÚMERO +57 312 6915370 VIA WHATSAPP, SE LE INDICA CAMBIAR EL CABLE TIPO C CON EL CABELZAL ORIGINAL Y CARGA DE MANERA CORRECTA, SE INDICA USARLO CON ESE CABLE TEMPORALMENTE MIENTRAS LLEGA LA REPOSICIÓN DE ACCESORIOS. INDICACIONES BRINDADAS DE LA RED WOMPI.</t>
  </si>
  <si>
    <t>05/11/2025 SE REALIZA VISITA AL CORRESPONSAL WOMPI, SE VALIDA Y CLIENTE COMENTA QUE HA TENIFO INCONVENIENTES PARA LEER CUALQUIER CODIGO DE BARRAS, SE REVISA Y EL EQUIPO TENIA LA VERSIÓN ANTIGUA, SE PROCEDE A REALIZAR LA RESPECTIVA TELECARGA, SE HACE EL PASO A PASO BOTON DE ON/OFF , LUEGO SERVICE, TEM CALL Y SE HACE LA RESPECTIVA DESCARGA, LUEGO BORRADO DE CACHÉ Y POR ULTIMO REINICIO SEL EQUIPO.
DESPUES DE HACER DICHA TELECARGA, SE VALIDA Y SE ENCUENTRA QUE YA DESCARGO LA VERSIÓN 26.2.5, SE INGRESAN NUEVAMENTE LAS CREDENCIALES, SE HACEN PRUEBAS TANTO DE SALDO COMO DE DEPÓSITO Y DE LECTORA DE BARRAS QUEDANDO OK</t>
  </si>
  <si>
    <t>05/11/2025 SE REALIZA LAMADA TELEFONICA AL CLIENTE SE REALIZAN DIFERENTES VALIDACIONES Y EL EQUIPO SIGUE SIN IMPRIMIR, SE REALIZA VISITA AL COMERCIO, SE VALIDA QUE HAY UNA OBSTRUCCION EN LA IMPRESORA DEL EQUIPO, SE REALIZA LIMPIEZA, SE HACEN VALIDACIONES EXITOSAS.</t>
  </si>
  <si>
    <t>05/11/2025 REALIZA LLAMADA TELEFÓNICA POR VÍA WHATSAPP Y VIDEO LLAMADA AL NÚMERO 3104123565 SE HABLÓ CON LA SRA FANNY Y SE REALIZA BORRADO DE CACHE Y ACTUALIZACIÓN DE DATAFONO WOMPI VERSIÓN 26.2.5 , SE LE INDICA QUE VA A QUEDAR EN OBSERVACIÓN HASTA LAS 5 PM QUE VUELVE ABRIR EL COMERCIO PARA VER CÓMO FUNCIONA EL EQUIPO WOMPII.
SE REALIZA NUEVAMENTE LLAMADA EN HORAS 5:16PM SE LE MANIFIESTA AL CLIENTE COMO LE HA FUNCIONADO EL EQUIPO WOMPII, Y MANIFIESTA QUE HA REALIZADO TRANSACCIÓN EXITOSAS SIN PROBLEMAS</t>
  </si>
  <si>
    <t>05/11/2025 SE VALIDA COMUNICACIÓN CON EL CLIENTE Y SE VALIDA PRIMERO QUE FUNCIONE ACTUALIZACIÓN POR TEM CALL, PERO ESTA ARROJA ERROR POR LO CUAL SE LE ENSEÑA A COMPARTIR DATOS CON EL DISPOSITIVO MÓVIL Y QUEDA ACTUALIZADO EL POS. DESPUÉS DE ESTO, SE VALIDA QUE FUNCIONE EL INGRESO Y SE LE PIDE QUE CIERRE SESIÓN PARA QUE INGRESE CON LA RED DE TIGO. QUEDA FUNCIONANDO CORRECTAMENTE Y CLIENTE REALIZA PRUEBA DE CONSULTA DE SALDO.</t>
  </si>
  <si>
    <t>05/11/2025 DURANTE LA VISITA TECNICA EN ATENCIÓN DE INCIDENTE DE WOMPI  SE EVIDENCIA QUE EL DATÁFONO NO LEÉ NINGUNA TARJETA YA SE PROBÓ CON VARIAS TARJETAS LO QUE EVIDENCIO QUE EL  PROBLEMA ES EL DATÁFONO  SE REALIZA ESCALAMIENTO A LA ENTIDAD SE PROCEDE AL CAMBIO DEL DATÁFONO SE REALIZAN PRUEBAS EXITOSAS Y EL CB QUEDA OPERATIVO SE ACTUALIZA DATÁFONO A VERSIÓN 26.2.5</t>
  </si>
  <si>
    <t>05/11/2025 SE VERIFICA CONEXIÓN POR WIFI, SE ACTUALIZA DATÁFONO Y EXPLICA MANEJO DEL DATÁFONO, PORQUE TENÍA DUDAS DE UNAS TRANSACCIONES. SE HACEN LAS PRUEBAS DE TRANSACCIONES TODO OK</t>
  </si>
  <si>
    <t>05/11/2025 SE LLAMA AL NÚMERO 3125194458 CON ADRIANA CAROLINA VARGAS LA CUAL INDICA QUE YA EL DATÁFONO SE ENCUENTRA FUNCIONANDO CON NORMALDAD, SERVICIO OK</t>
  </si>
  <si>
    <t>05/11/2025 SE REALIZÓ VISITA TÉCNICA Y SE REALIZA BORRADO DE CACHE Y ACTUALIZACIÓN DE VERSIÓN, 26.2.5 OK, SE REALIZAN PRUEBAS DESPUÉS DE 30 MINUTOS EXITOSAS NO SE EVIDENCIA LENTITUD, NO SE EVIDENCIA SOBRE RECALENTAMIENTO CUANDO CARGA TIEMPO EN CARGA 30 MINUTOS NI CUANDO SE REALIZAN TRANSACCIONES.</t>
  </si>
  <si>
    <t>02/11/2025 SE REALIZA GESTIÓN TELEFÓNICA AL NÚMERO 3102226938 Y EN COMUNICACIÓN CON LA SEÑORA OLIVIA QUINTERO INDICA QUE INTENTANDO BORRAR CACHE BORRO APP DE WOMPI, SE INTENTA OBTENER LA APP CON TEM CALL Y NO DA RESULTADO, SE LE INDICA AL USUARIO QUE LA VISITA QUEDA PARA EL MARTES YA QUE NO HAY SOPORTE WOMPI EL DÍA DE HOY
05/11/2025 SE VALIDA QUE EL CB SI HAYA SIDO APROVISIONADO CON APP NUEVAMENTE Y ESTE MISMO INFORMA QUE DESDE EL LUNES FESTIVO YA LO TIENEN EN FUNCIONAMIENTO CON DIFERENTE INTERFAZ, HACIENDO REFERENCIA A QUÉ LA APP ESTÁ ACTUALIZADA Y YA FUNCIONA MEJOR.</t>
  </si>
  <si>
    <t>05/11/2025 WOMPI INFORMA: TENEMOS 4 PUNTOS CON PILOTO (LOS CUALES SE ENCUENTRAN COMPARTIDOS CON USTEDES EN EL SHAREPOINT) Y ESTE QUE MENCIONAS PERTENECE A UNO DE ELLOS, POR LO QUE SE ENCUENTRAN AÚN EN PENDIENTE DE PROGRAMACIÓN, YA QUE TAMBIÉN DEPENDE DE LAS RUTAS DE LOS GESTORES PORQUE PERTENECE A POBLACIONES Y NO HA CIUDADES PRINCIPALES, NO ES UN INCIDENTE NI VA POR ZENDESK, SE CIERRA INCIDENTE.</t>
  </si>
  <si>
    <t>05/11/2025 SE VISITA CB MANTENIMIENTO DE EQUIPO...BORRADO DE CACHE Y TEM CALL...CONEXION A RED MOVIL DE CELULAR PRUEBAS EXITOSAS</t>
  </si>
  <si>
    <t>05/11/2025 SE REALIZÓ GESTIÓN TELEFÓNICA SE HABLÓ CON LA SEÑORA CAMILA SE ACTUALIZA VERSIÓN A 26.2.5 SE HACE BORRADO DE CACHÉ SE LE HACE SEGUIMIENTO DURANTE 30 MINUTOS USUARIO NOS MANIFIESTA QUE EL DATÁFONO ESTÁ FUNCIONANDO MÁS FLUIDO REALIZANDO VARIAS TRANSACCIONES EXITOSAS SE PROCEDE A CERRAR CASO</t>
  </si>
  <si>
    <t>05/11/2025 SE VALIDA DAÑO EN EL CARGADOR PERO SE LE INDICA AL CLIENTE QUE ESTAMOS A LA ESPERA DE QUE WOMPI NOS SUMINISTRE ESTOS ACCESORIOS PARA DISTRIBUCION, SE LE INDICA QUE EL DATAFONO SE PUEDE SEGUIR CARGANDO CON EL CARGADOR DEL CELULAR U OTRO CARGADOR EN ESPERA DE LA DISTRIBUCION</t>
  </si>
  <si>
    <t>06/11/2025 SE REALIZA VISITA AL COMERCIO SE ENCUENTRA DATÁFONO LENTO AL MOMENTO DE REALIZAR LAS OPERACIONES SE ACTUALIZA DATÁFONO HA VERSIÓN 26.2.5 SE REALIZAN PRUEBAS LO CUAL HA MEJORADO AL MOMENTO DE REALIZARLAS Y TODO QUEDA OK</t>
  </si>
  <si>
    <t>05/11/2025 SE REALIZA VALIDACION CON EL CLIENTE , WOMPI ENVIA UNA NUEVA ACTUALIZACION , SE VALIDA CON EL CLIENTE Y YA PUEDE REALIZAR INGRESO ALA APLICACION</t>
  </si>
  <si>
    <t>05/11/2025 SE LLAMA AL CLIENTE AL NÚMERO 3113241232  EILEEN HERNÁNDEZ Y SE REALIZAN PRUEBAS EN EL DATAFONO, SE EVIDENCIA INTERMITENCIA EN EL INTERNET DEL COMERCIO Y LA PRESENCIA DE LA RED 5GHZ, SE LE INDICA AL CLIENTE CONECTARSE AL HOSPOT DEL CELULAR Y REALIZAR PRUEBAS LAS CUALES FUERON EXITOSAS, SE LE DEJA RECOMENDACION AL CLIENTE COMUNICARSE CON SU PROVEEDOR DE INTERNET PARA QUE VALIDEN EL SERVICIO Y REALICEN EL APAGADO DE LA RED 5G.</t>
  </si>
  <si>
    <t>29/10/2025 NO SE LOGRÓ CONTACTO CON CLIENTE NI POR LLAMADA NI WHATSAPP PARA EL PROCESO SOPORTE TELEFÓNICO POR LENTITUD
06/11/2025 SE VALIDA CON EL CLIENTE QUE SÍ HAYAN ACTUALIZADO APLICACIÓN Y CONFIRMA QUE DESDE LA MAÑANA FUE ACTUALIZADO Y QUÉ AHORA CON LA NUEVA VERSIÓN, FUNCIONA MUCHO MEJOR QUE ANTES. SE VALIDA COMUNICACIÓN A TRAVÉS DE WHATSAPP YA QUE POR MEDIO DE LLAMADA COLGABA PERO DE IGUAL RESPONDE DE MANERA CLARA. POR ÚLTIMO INFORMA QUE SI SE HA LLEGADO A PONER LENTO PERO QUE AL REALIZAR BORRADO EN MEMORIA CACHÉ, VUELVE A FUNCIONAR BIEN POR BASTANTE TIEMPO.</t>
  </si>
  <si>
    <t>05/11/2025 SE VALIDA CON EL CLIENTE EL CUAL NOS CONFIRMA QUE LA APP SE ACTUALIZO EXITOSMANTE A LA 26.2.5 QUE LANZARON DE WOMPI SE LE HACE SEGUIMIENTO DURANTE 40 MINUTOS E INFORMA QUE EL EQUIPO ESTÁ TRABANDO BIEN Y FLUIDO POR QUÉ SE CIERRA ACTIVIDAD</t>
  </si>
  <si>
    <t>05/11/2025 SE VISITA COMERCIO Y SE EVIDENCIA QUE EL EQUIPO SE ENCUENTRA TRABAJANDO NORMALMENTE, LA CLIENTE MANIFIESTA QUE EL EQUIPO SE PONE LENTO ES POR MOMENTOS, SE EVIDENCIA QUE EL WIFI DEL COMERCIO MANEJA DUAL BANDA, SE LE INDICA REALIZAR EL APAGADO DE LA RED 5G, PARA EVITAR LA LENTITUD E INTERFERENCIA QUE PUEDA OCASIONAR LA RED 5G AL DATAFONO, SE ACTUALIZA APP, SE REALIZA BORRADO DE CACHE TODO OK.</t>
  </si>
  <si>
    <t>05/11/2025 SE REALIZA BORRADO DE CACHE ACTUALIZACION DE APP, REINICIO DEL EQUIPO PRUEBAS OK SERVICIO OPERATIVO</t>
  </si>
  <si>
    <t>05/11/2025 SE VALIDA COMUNICACIÓN CON EL CLIENTE PARA SOPORTE TELEFÓNICO Y BRINDA OTRO NÚMERO PARA COMUNICARSE CON QUIÉN ESTÁ ATENDIENDO Y AYUDARLE A ACTUALIZAR Y VALIDAR FUNCIONAMIENTO.
SE LLAMA A LA OTRA PERSONA Y PIDE QUE LE LLAMEN EN UNOS MINUTOS. 
YA DESPUÉS DE BRINDAR TODAS LAS INDICACIONES, EL CB INFORMA QUE SÍ FUNCIONA MEJOR EL DATÁFONO Y QUÉ HUBO UN MOMENTO EN QUE MIENTRAS SE INGRESABA LA CLAVE, YA EL POS MOSTRABA PIN INCORRECTO PERO SIN HABER CONFIRMADO, DE RESTO, TODO FUNCIONA BIEN. SE MONITOREA FUNCIONAMIENTO POR BUEN TIEMPO ANTES DE CERRAR LA TA.</t>
  </si>
  <si>
    <t>05/11/2025 SE REALIZA GESTIÓN TELEFÓNICA, EN COMUNICACIÓN CON EL CLIENTE SE LE INDICA COMO BORRAR CACHE Y ACTUALIZAR LA APP DE WOMPI, SE REALIZAN PRUEBAS EXITOSAS, EQUIPO FUNCIONA CORRECTAMENTE, CB QUEDA OPERATIVO.</t>
  </si>
  <si>
    <t>18/10/2025 SE VALIDA CON LA SEÑORA LINI SE LE INDICA PROCESO DE BORRADO DE CACHE , ACTUALIZACION DE APP Y REINCIO DE DISPOSITIVO, CLIENTE INDICA QUE ESTO LO REALIZA CONSTANTEMENTE PERO AL CABO DE 3O MINUTOS EL DATAFONO VUELVE A QUEDAR LENTO, SOLICITA OTRO TIPO DE SOLUCION.
05/11/2025 SE REALIZA CAMBIO DE DATÁFONO WOMPI YA QUE NO IMPRIME LOS CARACTERES, SE REALIZAN PRUEBAS OK.</t>
  </si>
  <si>
    <t>17/10/2025 EN COMUNICACIÓN CON SORAIDA SORRANO AL NÚMERO 3054169705  ME MANIFIESTA QUE BORRO CACHE Y ACTUALIZO A LA ULTIMA VERSIÓN DISPONIBLE PERO EL DATÁFONO SIGUE CON EL PROBLEMA DE LENTITUD HA PROBADO CON LOS DATOS DE SU TELÉFONO PERO SIGUE IGUAL REQUIERE QUÉ VAYA UN TÉCNICO A SOLUCIONAR EL INCONVENIENTE YA QUE TIENE MUCHO MOVIMIENTO DE TRANSACCIONES Y POR ESTE INCONVENIENTE A PERDIDO CLIENTES
06/11/2025 EN COMUNICACIÓN CON SORAIDA SORRANO AL NÚMERO 3054169705  ME MANIFIESTA QUE BORRO CACHE Y ACTUALIZO A LA ULTIMA VERSIÓN 26.2.5 DISPONIBLE LO CUAL EL DATÁFONO ESTA TRABAJANDO BIEN LO CUAL PROBLEMA DE LENTITUD HA MEJORADO SE REALIZAN VARIAS PRUEBAS Y EL DATÁFONO QUEDA OPERATIVO</t>
  </si>
  <si>
    <t xml:space="preserve">17/10/2025 EN COMUNICACIÓN CON NAIDE RUIZ AL NÚMERO 3016203129 ME MANIFIESTA QUE BORRÓ  CACHÉ DE LA APLICACIÓN.
SE DESCARGÓ LA APP Y SE REALIZÓ LA ACTUALIZACIÓN CORRESPONDIENTE POR  (TEAM CALL).
SE REINICIÓ EL DISPOSITIVO.
SE VERIFICÓ LA CONEXIÓN CON EL MÓDEM Y TAMBIÉN CON LOS DATOS MÓVILES.
SE REALIZÓ UN SEGUNDO REINICIO PARA ASEGURAR LA CORRECTA CONFIGURACIÓN.
RESULTADO:
SE CONFIRMÓ CON EL CLIENTE QUE EL SERVICIO FUNCIONA CORRECTAMENTE Y ME DICE QUE .MEJORO UN POCO  PARA LO QUE ESTABA PERO SIGUE CON ESE INCONVENIENTE 
SE DEJA CONSTANCIA DE PRUEBA EXITOSA
06/11/2025 EN COMUNICACIÓN CON NAIDETJ RUIZ AL NÚMERO 3016203129 ME MANIFIESTA QUE BORRÓ  CACHÉ DE LA APLICACIÓN.
 DESCARGÓ LA NUEVA ACTUALIZACIÓN 26.2.5 LLAMANDO  LA ACTUALIZACIÓN CORRESPONDIENTE POR  (TEAM CALL).
SE REINICIÓ EL DISPOSITIVO.
SE VERIFICÓ LA CONEXIÓN CON EL MÓDEM Y TAMBIÉN CON LOS DATOS MÓVILES.
SE REALIZÓ UN SEGUNDO REINICIO PARA ASEGURAR LA CORRECTA CONFIGURACIÓN.
RESULTADO:
SE CONFIRMÓ CON EL CLIENTE QUE </t>
  </si>
  <si>
    <t>05/11/2025 EN COMUNICACIÓN CON LA SEÑORA ANGIE SE HACE SOPORTE TELEFÓNICO PARA ACTUALIZAR LA NUEVA VERSIÓN DE LA APP SE HACE MONITOREO DURANTE UNA HORA Y CLIENTE MANIFIESTA QUE ESTA TRABAJANDO UN POCO MÁS FLUIDO QUE HAY UNA MEJORA CON LA NUEVE VERSION</t>
  </si>
  <si>
    <t>06/11/2025 SE REALIZA AJUSTE DE TAPA, SE EXPLICA COMO AJUSTAR EL TAMAÑO DE FUENTE EN EL POS Y SE BRINDA AYUDA PARA CONFIGURAR PIN EN EL DATÁFONO. EL POS FUNCIONA BIEN, PERO PRESENTA PROBLEMAS PARA LECTURA DE CÓDIGO DE BARRAS.</t>
  </si>
  <si>
    <t>06/11/2025 SE REALIZA VISITA AL COMERCIO SE ENCUENTRA DATÁFONO CON PROBLEMAS AL CONECTARSE AL WIFI YA QUE LO ESTABAN HACIENDO MAL SE INGRESA AL DATÁFONO SE CONFIGURA EL WIFI SE ACTUALIZA A VERSIÓN 26.2.5 SE REALIZAN PRUEBAS EXITOSAS Y EL CB QUEDA OPERATIVO</t>
  </si>
  <si>
    <t>06/11/2025 SE REALIZA VISITA AL COMERCIO SE ENCUENTRA DATÁFONO CON PROBLEMAS DE LENTITUD SE ACTUALIZA DATAFONO A VERSIÓN 26.2.5 SE REALIZAN VARIAS PRUEBAS LO CUAL SE NOTA LA MEJORÍA EN EL DATÁFONO Y TODO QUEDA OK</t>
  </si>
  <si>
    <t>06/11/2025 SE LLAMA AL CLIENTE Y NOS COMENTA QUE TENÍA INTERMITENCIA EN LA SEÑAL, YA FUNCIONA EL EQUIPO</t>
  </si>
  <si>
    <t>17/10/2025 SE ENCUENTRA LENTITUD EN DATAFONO SE QUEDA BLOQUEADO NO MUESTRA TECLADO SE BORRA CACHE SE BUSCAN ACTUALIZACIONES DE REINICIA OK CON DATOS DE CELULAR FUNCIONA OK CON CANAL DEL COMERCIO SE DEBE REINICIAR DESPUÉS DE CIERTO TIEMPO PARA QUE FUNCIONE, EL CANAL DEL COMERCIO ES 4G SE LES INFORMA QUE LO IDEAL ES QUE LA RED SEA 2.4 QUEDA OPERANDO CON WIFI DE COMERCIO PERO INTERMITENTE
05/11/2025 EN COMUNICACIÓN CON EL SEÑOR DILAN SE ASESORA PARA QUE PUEDE ACTUALIZAR LA NUEVA VERSIÓN DE LA APP Y SE HACE UN SEGUIMIENTO DE 1H PARA VER SI LA FALLA DE LENTITUD PERSISITA. USUARIO MANIFISTA QUÉ LA MEJORA FUE NOTABLE Y QUE YA ESTA UN POCO MÁS FLUIDA LA OPERACIÓN</t>
  </si>
  <si>
    <t>16/10/2025 EN COMUNICACIÓN CON LA SEÑORA EVELYN PALMA AL NÚMERO 3146605688 INFORMA QUE TIENE LENTITUD Y QUE YA BORRO CACHÉ, EN LOS PRÓXIMOS 40 MIN SE VUELVE A LLAMAR A LA USUARIA Y ESTÁ INFORMA QUE EL SERVICIO SIGUE IGUAL DE LENTO
05/11/2025 SE REALIZA LLAMADA Y SE VERIFICA QUE YA TIENEN LA ÚLTIMA VERSIÓN INSTALADA, 26.2.5, DESPUÉS DEL SEGUIMIENTO INDICA QUE YA ESTÁ FUNCIONANDO MUCHO MEJOR .</t>
  </si>
  <si>
    <t>06/11/2025 SE REALIZA VISITA AL CB POR FALLAS DE WIFI NO LEE LA RED, SE EVIDENCIA QUE EN EL PUNTO NO TIENE RED WIFI Y EL USUARIO ME COMENTA QUE EL DÍA DE AYER LES HABÍAN CORTADO EL INTENT, PROCEDO A COMPARTIR INTERNET AL DATÁFONO Y SE REALIZAN PRUEBAS Y TODO OK</t>
  </si>
  <si>
    <t>16/10/2025 EN COMUNICACIÓN CON LA SEÑORA LUZ AÍDA NOREÑA AL NÚMERO 3013679128 INDICA QUE TIENE LENTITUD Y YA AH BORRADO CACHÉ VARIAS VECES, TIENE LA VERSIÓN 26.0.3 Y DESPUÉS DE BORRAR CACHE Y REINICIAR EL PROBLEMA PERSISTE
05/11/2025 EN COMUNICACIÓN CON LA SEÑORA LUZ AÍDA NOREÑA AL NÚMERO 3013679128 INDICA QUE TIENE YA MEJORO EN EL TEMA DE LENTITUD, LA VERSIÓN INSTALADA ES LA ÚLTIMA ACTUALIZACIÓN 26.2.5.</t>
  </si>
  <si>
    <t>06/11/2025 SE REALIZAN MULTIPLES INTENTOS DE CONTACTO AL NÚMERO  316 6281983 SIN OBTENER RESPUESTA SE LOGRA ESTABLECER CONTACTO VIA WHATSAPP A LO CUAL EL CLIENTE NOS INDICA QUE PRESENTA FALLAS CONSTANTES DE LENTITUD SE LE REALIZA GUIA MEDIANTE VIDEO LLAMADA Y SE EJECUTA PROCESO DE BORRADO DE CACHÉ ACTUALIZACIÓN DE APLICACIÓN REINICIO EQUIPO A LO CUAL EL CLIENTE REALIZA PRUEBAS Y NOS INDICA QUE YA LE ESTA TRABAJANDO SIN PROBLEMA</t>
  </si>
  <si>
    <t>06/11/2025 DURANTE LA VISITA TECNICA PARA ATENDER INCIDENTE REPORTADO POR CORRESPONSAL BANCARIO DE DAÑO EN CARGADOR SE EVIDENCIA QUE EL ADACTADOR DE CORRIENTE USB-C NO CARGA EL EQUIPO A VALIDAR EN LA TOMA CORRIENTE SE EVIDENCIA QUE EL DAÑO ESTA EN EL ACESORIO ESTA MAL AJUSTADO LO CUAL NO DA CARGA AL EQUIPO SE REALIZA AJUSTE QUEDANDO SERVICIO OK EN EL DAÑO SE USUARIOS Y CONTRASEÑA COMERCIO INDICA QUE DAÑO YA FUE SOLUCIONADO SON NOVEDAD INDICA QUE DE UN MOMENTO A OTRO YA DEJO SE APRECER EL MENSAJE "UPS ALGO SALIÓ MAL" Y LE PERMITIO REALIZAR TRANSACCIONES CON NORMALIDAD SALDO OK SIN NOVEDAD PRUEBAS OK SIN NOVEDAD</t>
  </si>
  <si>
    <t>06/11/2025 SE VALIDA ERROR EN IMPRESORA DEBIDO A QUE EL CLIENTE INSERTA EL ROLLO DEMANERA INCORRECTA, SE VALIDA FUNCIONAMIENTO OK CON PRUEBAS EXITOSAS.</t>
  </si>
  <si>
    <t>17/10/2025 EN COMUNICACIÓN CON EL SEÑOR RODRIGO SÁNCHEZ AL NÚMERO 3136737265 INFORMA QUE PERSISTEN LAS FALLAS Y YA BORRO CACHÉ EN EL SEGUIMIENTO DESPUÉS DE 30 MIN LA LENTITUD PERSISTE
05/11/2025 SE LLAMA AL 3216751676 SE VERIFICA QUE EL EQUIPO ESTE ACTUALIZADO CON LA ÚLTIMA VERSIÓN 26.2.5 SE BORRA CACHE Y SE LE REALIZA UN SEGUIMIENTO DURANTE UNA HORA INDICANDO QUE MEJORO LA NAVEGACIÓN DEL EQUIPO POR LO QUE SE CIERRA TA</t>
  </si>
  <si>
    <t>06/11/2025 SE LLEGA A CORRESPONSAL SE VERIFICA FALLA EN LECTOR DE BARRAS CÓDIGOS LARGOS SE REALIZA ACTUALIZACION DE VERSION SE BORRA CACHE SE LE EXPLICA A CLIENTE FORMA CORRECTA DE LEER CÓDIGO DE BARRAS SE REALIZA PRUEBAS DE FUNCIONAMIENTO EXITOSAS CB QUEDA OPERATIVO</t>
  </si>
  <si>
    <t>06/11/2025 EN COMUNICACIÓN CON LA SEÑORA YENIFER TIRADO   AL NÚMERO 3175917247, SE CONFIRMA QUE PUEDE HACER USO DE SU CARGADOR PERSONAL, YA QUE ACTUALMENTE WOMPI ES UNA MARCA NUEVA Y AÚN NO SE CUENTA CON DISPONIBILIDAD DE ESTOS ACCESORIOS.
SE INFORMA QUE YA SE ESTÁ TRABAJANDO EN LA SOLUCIÓN.
ASIMISMO, SE CONFIRMA QUE PUEDE CONTINUAR UTILIZANDO SU CARGADOR PERSONAL, YA SEA EL CABEZAL O EL CABLE TIPO C.</t>
  </si>
  <si>
    <t>18/10/2025 SE REALIZA GESTIÓN TELEFÓNICA AL NÚMERO 3187169805 Y EN COMUNICACIÓN CON EL SEÑOR VÍCTOR GARCÍA INDICA QUE EL DATÁFONO YA CUENTA CON LA VERSIÓN 26.0.3 Y YA BORRO CACHÉ INFINIDAD DE VECES Y EL SERVICIO EMPEORÓ, CLIENTES SE LE QUEJAN MUY MAL SERVICIO
05/11/2025 EN COMUNICACIÓN CON LA SEÑORA CATALINA SE HACE SOPORTE PARA LA ACTUALIZACIÓN DE LA APP Y SE HACE MONITOREO POR 40MIN Y USUARIO MANIFISTA QUÉ YA LA FALLA SE SOLUCIONO QUÉ YA PUEDE TRANSAR CON UN POCO DE MÁS FACILIDAD</t>
  </si>
  <si>
    <t>06/11/2025 SE REALIZA VISITA AL COMERCIO SE ACTUALIZA APP Y SE REALIZA BORRADO DE CACHÉ SE HACE SEGUIMIENTO A LA CARGA DEL DATÁFONO Y CARGA NORMALMENTE DURA LA CARGA 2 HORAS CARGADOR OK FUNCIONA CORRECTAMENTE</t>
  </si>
  <si>
    <t>06/11/2025 SE REALIZA SOPORTE TELEFÓNICO AL NÚMERO 3166177471, LA SEÑORA JENIFER NIYIRETH SAAVEDRA RECIBE INFORMACIÓN SOBRE COMO REALIZAR DESCARGAR DE APLICACIÓN. SE VALIDA FUNCIONAMIENTO DEL EQUIPO OK.</t>
  </si>
  <si>
    <t>06/11/2025 SE VISITA COMERCIO SE DA INSTRUCCIONES DE CAPTURA DE CÓDIGOS DE BARRAS SE REALIZA PRUEBAS OK</t>
  </si>
  <si>
    <t>17/10/2025 SE REALIZA GESTIÓN TELEFÓNICA AL NÚMERO 3013218505 LA PERSONA QUE ATIENDE INDICA QUE DESDE QUE LLAMÓ A LA LÍNEA A SOLICITAR VISITA VIENE REALIZANDO BORRADO DE CACHÉ Y QUE FUNCIONA BIEN UN RATO PERO VUELVE Y DECAE EL SERVICIO
05/11/2025 SE VÁLIDA QUE LA APP ESTÁ ACTUALIZADA  SE BORRA CACHE , SE REINICIA EL EQUIPO Y SE VÁLIDA POR MEDIA HORA Y QUEDA OK PRUEBAS OK , APP ACTUALIZADA</t>
  </si>
  <si>
    <t>18/10/2025 SE REALIZA GESTIÓN TELEFÓNICA AL NÚMERO 3053321116 Y LA PERSONA QUE ATIENDE INDICA QUE YA ACTUALIZO VERSIÓN, BORRO CACHÉ Y QUE LA APLICACIÓN SIGUE LENTA
05/11/2025 SE VÁLIDA QUE LA APP ESTÁ ACTUALIZADA SE BORRA CACHE , SE REINICIA EL EQUIPO Y SE VÁLIDA POR MEDIA HORA Y QUEDA OK PRUEBAS OK, APP ACTUALIZADA</t>
  </si>
  <si>
    <t>06/11/2025 SE REALIZA BORRADO DE CACHE, REINICIO DEL EQUIPO Y SE REVISA LA IMPRESORA SE OBSERVA MAL POSICIÓN DEL PAPEL, SE SOLUCIONA LENTITUD EN EL EQUIPO Y ADEMÁS LA FALLA CON EL TECLADO.</t>
  </si>
  <si>
    <t>06/11/2025 SE REALIZA VISITA SE PROCEDE A VALIDAR DATAFONO Y TODO OK ,SE VERIFICA Q ESTE ACTUALIZADO Y TODO OK, ESTÁ ACTUALIZADO VERSIÓN 26.2.5 SE LE INDICA AL CLIENTE EL BUEN CIERRE DE LA TAPA DEL DATAFONO Y LA COLOCACIÓN DEL ROLLO, CB OPERATIVO</t>
  </si>
  <si>
    <t>06/11/2025 SE REALIZA CONTACTO VÍA WHATSAPP CON LA SEÑORA NATALIA AL NÚMERO 3106376162 SE REALIZA VIDEO LLAMADA SE REALIZA ACTUALIZACIÓN A VERSIÓN 26.2.5, SE REALIZA BORRADO CACHÉ, SE CONFIGURA IDIOMA INGLÉS OK SIN NOVEDAD, SE REALIZA SEGUIMIENTO DURANTE 40 MINUTOS, SEÑORA NATALIA QUE DE MOMENTO SE ENCUENTRA TRABAJANDO BIEN SIN NINGÚN INCONVENIENTE.</t>
  </si>
  <si>
    <t>06/11/2025 DURANTE LA VISITA TECNICA PARA ATENDER INCIDENTE REPORTADO POR CORRESPONSAL ENCONTRAMOS CONGELAMIENTO EN LA PANTALLA AL MOMENTO DE REALIZAR TX SE PROCEDE A REALIZAR ACTUALIZACIÓN DE APP Y BORRADO DE CACHE QUEDANDO OK EL SERVICIO DE IGUAL FORMA SE INDICA AL CLIENTE QUE DEBE SER MAS PRECISO AL MOMENTO DE OPRIMIR LO BOTONES EN EL TÁCTIL PARA PODER REALIZAR UNA BUENA TRANSACCION SALDO OK A CONFORMIDAD DE CORRESPONSAL</t>
  </si>
  <si>
    <t>06/11/2025 SE LLEGA A COMERCIO SE VÁLIDA DATÁFONO NO RENOCE RED WIFI SE REALIZA PRUEBA CON RED INALÁMBRICA DE CELULAR DEL CLIENTE SE REALIZA BORRADO DE CACHE Y ACTUALIZACION DE SISTEMA Y FUNCIONAMIENTO CON NORMALIDAD</t>
  </si>
  <si>
    <t>06/11/2025 RESUMEN DEL CASO
SE LLEGA A COMERCIO SE VALIDA CARGA DEL EQUIPO SE OBSERVA QUE SE DEJA CARGANDO POR 15 MINUTOS AL MOMENTO DE DESCONECTAR EL CARGADOR DICHA CARGA SE VA DE INMEDIATO,SE PROCEDE A REALIZAR CAMBIO DE EQUIPO SE REALIZAN PRUEBAS OK</t>
  </si>
  <si>
    <t>06/11/2025 SE REALIZA VALIDACIÓN POR NO ACCESO, AL VALIDAR EL DATAFONO ESTÁ A MENOS DEL 25% SE PONE A CARGAR Y SE EXPLICA A CLIENTE MANEJO YA QUE INDICA EL ASESOR QUE LE REALIZÓ LA MIGRACIÓN NO EXPLICO NADA, DE VALIDA ACCESO ENCONTRANDO FALLA CON OPERADOR DE TELECOMUNICACIONES CLARO HOGAR SE CONECTA PERO NO HAY NAVEGACIÓN SE PRUEBAS CON CONEXIÓN A DATOS DEL MÓVIL FUNCIONANDO SIN PROBLEMA PRUEBAS OK SE EXPLICA A CLIENTE QUE ES FALLA DEL OPERADOR ENTENDIENDO E INDICA QUE REALIZARÁ CAMBIO DE OPERADOR SERVICIO DE ENCUENTRA OK</t>
  </si>
  <si>
    <t>06/11/2025 SE HACE MANTENIMIENTO SE OK SE LOGRA DAR SOLUCIÓN AL TEMA DEL INGRESO A LA PLATAFORMA, PERO EL WIFI DEL CLIENTE NO COCENTA CON EL DATAFONO. SE HACEN PRUABS EXITOSAS CON DATOS MÓVILES Y INSERTANDO LE LA SIM CARD CLIENTE MANIFIESTA QUE ESTA NO ES UNA OPCIÓN PARA ELLA YA QUE PAGO UN INTERNE PARA TENER OTRO SOBRECOSTO</t>
  </si>
  <si>
    <t>06/11/2025 CLIENTE REPORTA QUE EL ERROR LO HA PRESENTADO UNAS VECES Y EN OTRAS OCASIONES, CONTINÚA FUNCIONANDO. SE LE INDICA TODO PARA QUE LA APP SE REACTUALICE, LIMPIE CACHÉ, FUERCE LA DETENCIÓN Y REINICIO EL POS PARA QUE EMPIECE DESDE 0. SEGÚN LO QUE INDICA, EL DATÁFONO ESTÁ BUENO Y EL ERROR ES ALGO GENERAL QUE SUCEDE CON LA APP. EN CASO DE CONTINUAR, ES RECOMENDABLE ESCALAR PARA REINSTALAR LA APP YA QUE ES ALGO QUE EN EL MOMENTO SE PRESENTA CON NORMALIDAD POR NUEVA VERSIÓN.</t>
  </si>
  <si>
    <t>06/11/2025 REALIZAMOS LLAMADA HABLAMOS CON EL CLIENTE NOS COMPARTEN VIDEO DEL INCONVENIENTE QUE ESTA PRESENTANDO EL DATAFONO, PERO EVIDENCIAMOS QUÉ NO ES UNA FALLA QUE PUEDA IMPEDIR HACER TRANZACCIONES SOLO ES QUE SE OPACA EN OCASIONES PERO ES PORQUE SE DEJA DE UTILIZAR Y CUANDO HACEN TRANZACCIONES NO PRESENTA NINGUNA FALLA, CLIENTE CONFIRMA QUE SI NO IMPIDE EN NINGÚN MOMENTO EN HACER LAS TRANZACCIONES, LE INDICAMOS QUE CERRAREMOS LA ORDEN Y QUE EL DATAFONO ESTA EN FUNCIONAMIENTO.</t>
  </si>
  <si>
    <t>04/11/2025 SE VISITA COMERCIO, SE ENCUENTRA CERRADO, SE COMUNICA CON EL CLIENTE INFORMA QUE ABRE NUEVAMENTE HASTA MAÑANA POR LA TARDE.
06/11/2025 SE REALIZA VISITA AL COMERCIO Y SE ENCUENTRA DATAFONO WOMPI OPERATIVO, CLIENTE MANIFIESTA QUE TENÍA LA HORA DE VENEZUELA, LE REALIZÓ CAMBIO DE ZONA HORARIO HE INGRESO LOS USUARIOS Y CONTRASEÑA Y LE INGRESO EL CORRESPONSAL, SE REALIZA PRUEBAS EXITOSAS</t>
  </si>
  <si>
    <t>06/11/2025 SE REALIZA VISITA SE PROCEDE A BORRAR CACHE, SE ACTUALIZA (AUNQUE YA ESTABA ACTUALIZADO) SE REINICIA ,SE PROCEDE A ENTRAR NUEVAMENTE AL MODULO PARA LAS TRX ,PERO DESPUÉS DEL USUARIO Y CLAVE ,NO PERMITE ENTRAR AL MÓDULO CORRESPONSAL SE DEVUELVE PIDIENDO LOS USUARIOS, SE ESCALA EL CASO ,SE HACEN VALIDACIONES POR PARTE DE SOPORTE WOMPI ,ENVÍAN NUEVAMENTE CREDENCIALES PARA QUE SE CREE UNA NUEVA CONTRASEÑA ,EL CLIENTE REALIZA EL PROCESO NUEVAMENTE PARA LA ACTIVACIÓN DE LAS NUEVAS CONTRASEÑAS , INGRESA NUEVAMENTE A LA APP WOMPI ,INGRESA CORRECTAMENTE CON LOS USUARIOS Y TODO OK, PRUEBAS OK, CB OPERATIVO</t>
  </si>
  <si>
    <t>06/11/2025 SE VERIFICÓ FALLA DE INICIO DEL SISTEMA NO PERMITE INGRESAR A WOMPI SE QUEDA EN AUTO INICIALIZACION, SE CAMBIA DATAFONO SE EJECUTAN PRUEBAS TX EXITOSAS QUEDA OPERATIVO.</t>
  </si>
  <si>
    <t>25/10/2025 SE REALIZA BORRADO DE CACHE, SE ACTUALIZA POR MEDIO DE TELL CAL, SE HACE OLVIDAR LA RED PERO PERSISTE CON EL PROBLEMA QUE NO ENCUENTRA IP DE NAVEGACIÓN EL DATAFONO, SE REALIZA REINICIO DE MODEM PERO LA FALLA PERSISTE , POR MEDIO DE DATOS MÓVILES ES MUY LENTO PARA TRANSAR , USUARIO VÁLIDO EN OTRO INTERNET DE UN VECINO PERO AÚN ASÍ SIGUE SIN ENCONTRAR IP DE NAVEGACIÓN EL DATAFONO, SE LE INDICA AL USUARIO QUE POR AHORA TENDRÍA QUE USARLO POR MEDIO DE DATOS MIENTRAS SALE LA ACTUALIZACIÓN CON CORRECCIÓN DE FALLAS
06/11/2025 SE HACE VISITA TECNICA SE VALIDA CONEXIONES DEL COMERCIO SE HACEN TRANSACCIONES DE PRUEBA CON DATOS MÓVILES Y FUNCIONA OK SE LE PONE SIN CARD A DATÁFONO Y FUNCIONA CORRECTAMENTE PRESENTA LA FALLA ES CUANDO ESTA CONECTADO A LA RED DEL CLIENTE QUE NO NAVEGA DE LE RECOMIENDA AL CLIENTE HABLAR CON EL PROVEEDOR DE INTERNET PRUBAS OK</t>
  </si>
  <si>
    <t>25/10/2025 SE REALIZÓ VISITA TÉCNICA PERO SE ENCONTRÓ EL COMERCIO CERRADO, SE REALIZÓ GESTIÓN TELEFÓNICA EN COMUNICACIÓN CON EL USUARIO ME SUMINISTRA UN VIDEO DEL DATÁFONO DONDE SE VE CLARAMENTE QUE LE HACE FALTA EL RODILLO, LA CLIENTE MANIFIESTA QUE EL DATÁFONO SE LE CAYÓ HACIENDO UNA TRANSACCIÓN, Y QUÉ HA BUSCADO EL RODILLO POR TODOS LADOS PERO NO LO ENCUENTRA EN LA CAÍDA SE LE PERDIÓ, EL DATÁFONO REQUIERE CAMBIO, SE ESCALA CON EL COORDINADOR,SE ESCALA A YONATAN PARA SOLICITUD DE CAMBIO CON WOMPI NO SE GENERA TICKET YA QUE NO SE ESCALA POR PLATAFORMA
06/11/2025 EN LA VISITA TÉCNICA SE REALIZÓ EL CAMBIO DE DATÁFONO YA QUE EL ANTERIOR SE CAYÓ Y PERDIERON EL RODILLO,SE DESCARGA LA ÚLTIMA VERSIÓN,EL CLIENTE INGRESA CON USUARIO Y CONTRASEÑA Y SE REALIZARON LAS PRUEBAS DEJANDO EL SERVICIO OPERANDO SIN FALLAS Y SIN NOVEDAD.</t>
  </si>
  <si>
    <t>06/11/2025 SE REALIZA CONTACTO VÍA WHATSAPP CON EL SEÑOR CRISTIÁN BOTERO AL NÚMERO 3204533012 SE REALIZA VIDEO LLAMADA SE REALIZA ACTUALIZACIÓN A VERSIÓN 26.2.5, SE REALIZA BORRADO CACHÉ, SE CONFIGURA IDIOMA INGLÉS OK SIN NOVEDAD, SE REALIZA SEGUIMIENTO DURANTE 40 MINUTOS, SEÑORA NATALIA QUE DE MOMENTO SE ENCUENTRA TRABAJANDO BIEN SIN NINGÚN INCONVENIENTE.</t>
  </si>
  <si>
    <t>31/10/2025 EN LLAMADA CON SEÑOR WILLIAM VALDERRAMA INFORMA QUE EL DATAFONO NO QUERÍA SALIR EL TECLADO NUMÉRICO PARA REALIZAR UN RETIRO CON TARJETA, SE LE VERIFICA APP ACTUALIZADA, SE LE INDICA REALIZAR BORRADO DE CACHE E INTENTAR CONECTARSE A OTRA RED WIFI, INDICA Q TIENE BUEN INTERNET CON MOVISTAR, SE LE INDICA EN LO POSIBLE CONECTAR SOLO EL DATAFONO A LA RED WIFI DE 2.4 Y LOS DEMÁS EQUIPOS DE LA CASA A LA RED 5GH.
06/11/2025 EN LLAMADA CON CLIENTE WILLIAM VALDERRAMA AL NÚMERO 3115920549 SE REALIZA EL PROCESO DE ACTUALIZACIÓN DE LA APP Y QUEDA EN VERSIÓN 26.2.5, SE REALIZA BORRACHO DE CACHE Y REINICIO, QUEDA FUNCIONANDO BIEN.
SE VERIFICA MEDIA HORA DESPUÉS Y AÚN FUNCIONA CORRECTAMENTE.</t>
  </si>
  <si>
    <t>21/10/2025 SE LLAMA A LA SEÑORA OSIRIS  EN PRIMERA INSTANCIA PARA VALIDAR EL SERVICIO Y ESTE NO CONTESTA, SE REALIZA DESPUES DE MEDIA HORA OTRA LLAMADA Y CONTESTA EL USUARIO E INDICA QUE EL SERVICIO PRESENTA FALLAS DE LENTITUD, YA QUE CUANDO REALIZA UNA TRANSACCION DEMORA MUCHO E IGUAL PASA CUANDO INTENTA IMPRIMIR UNA TIRILLA, SE LE INDICA EL PROCEDIMIENTO DE VALIDAR LA VERSIÓN Y ELIMINAR CACHÉ PERO ESTA NO SE ENCUENTRA EN EL COMERCIO Y DIJO QUE IBA A REGRESAR LA LLAMADA Y NO LO HIZO, SE LE LLAMA NUEVAMENTE Y NO CONTESTA
06/11/2025 SE LLAMA A LA SEÑORA OSIRIS, LA CUAL INDICA QUE AL MOMENTO DE REALIZAR UNA QUE OTRA TRANSACCIÓN, ESTA SE DEMORA PARA EJECUTAR Y TAMBIEN DEMORA GENERAR EL VOUCHER, SE LE INDICA QUE VERIFIQUE LA VERSION DEL DATAFONO Y ESTE SE ENCUENTRA DESACTUALIZADO, POR LO QUE SE LE INDICA EL PASO A PASO PARA QUE PUEDA ACTUALIZAR LA VERSION Y ASI MISMO ELIMINAR EL CACHÉ, LA CLIENTE POR SU PARTE REALIZA LA ACTUALIZACIÓN Y MANIFIESTA DESPUES DE UN SEGUIMIENTO DE MÁS DE MEDIA HORA, QUE EL SERV</t>
  </si>
  <si>
    <t>17/10/2025 SE REALIZA LLAMADA AL CLIENTE SE LE INDICA BORRADO DE CACHE VERIFICACIÓN DE VERSIÓN Y PERSISTE LA FALLA INDICA QUE EL TÁCTIL SE PEGA MUCHO Y TIENE QUE REINICIAR VARIAS VECES PARA QUE FUNCIONE
07/11/2025 SE LLAMA AL CLIENTE SE HACE EL PROCESO DE ACTUALIZACIÓN EL EQUIPO QUEDA CON LA NUEVA VERSIÓN SE BORRA CACHE SE LE INFORMA QUE LO TRABAJE EN UN BUEN TIEMPO PARA VER SU RENDIMIENTO CLIENTE INFORMA QUE  EN EL TIEMPO QUE LO TRABAJO ESTÁ OK</t>
  </si>
  <si>
    <t>07/11/2025 SE VISITA COMERCIO SE ENCUENTRA DATAFONO NO PERMITE INGRESO APLICACIÓN, DESDE EL WIFI DEL CLIENTE Y NO PERMITE INGRESAR, SE CONECTA DE LOS DATOS Y FUNCIONA CORRECTAMENTE, EL WIFI DEL CLIENTE FUNCIONA EN OTROS DISPOSITIVOS PERO NO EN EL DATAFONO, SE ESCALA ACOORDINADOR Y LO ESCALAN A WOMPI SE DEJA ORDEN ABIERTA A ESPERA DE SOLUCIÓN DE PARTE DE WOMPI SE LE INDICA  VALIDA CON EL OPÉRADOR YA QUE CONLO DATOS SI FUNCIONA DE FORMA ADECUADA</t>
  </si>
  <si>
    <t>07/11/2025 SE CAMBIA DATÁFONO POR BLOQUEO, CANAL TIGO PRESENTA INTERMITENCIAS, PRUEBAS OK</t>
  </si>
  <si>
    <t>07/11/2025 SE LOGRA COMUNICACIÓN VÍA TELEFÓNICA CON EL COMERCIO E INFORMAN QUE AYER TENÍA ESE PROBLEMA Y QUÉ REALIZÓ ACTUALIZACIÓN Y BORRADO DE CACHÉ. DESPUÉS DE ESO, INFORMA QUE DESDE LAS 6 DE LA TARDE COMENZÓ A FUNCIONAR CORRECTAMENTE Y QUÉ HASTA EL MOMENTO NO HA TENIDO PROBLEMAS.DATÁFONO OK.</t>
  </si>
  <si>
    <t>07/11/2025 SE. REALIZA CONTACTO DE CON EL CLIENTE XIMENA TORRES AL TEL 3142520243 LA CUAL NOS CONFIRMA QUE EL SERVICIO SE ENCUENTRA OPERATIVO Y NO ES NECESARIO LA VISITA</t>
  </si>
  <si>
    <t>07/11/2025 SE LLAMA AL CLIENTE Y NO CONTESTA DE LLEGA AL COMERCIO Y CLIENTE INDICA QUE EL DATAFONO YA LA DEJO INGRESAR YA PUEDE HACER TRANSFERENCIA EL EQUIPO NO SE REINICIA ESTA FUNCIONANDO CORRECTAMENTE</t>
  </si>
  <si>
    <t>07/11/2025 SE REALIZA ACTUALIZACIÓN DE APLICACION WOMPI Y BORRADO DE CACHÉ DONDE EL DISPOSITIVO EMPIEZA A REALIZAR TRANSACCIONES</t>
  </si>
  <si>
    <t>07/11/2025 EN COMUNICACIÓN CON LA SEÑORA OLGA DELGADO AL NUMERO 3143371167, INDICA NO REQUIERE LA VISITA, EL SERVICIO SE ENCUENTRA OPERATIVO.</t>
  </si>
  <si>
    <t>07/11/2025 SE LLAMA AL CLIENTE Y SE LE INDICA AL CLIENTE COMO LIMPIAR CACHÉ Y SE LE DAN RECOMENDACIONES DE USO DEL EQUIPO COMO USARLO CON LA BATERÍA SUPERIOR AL 40%, ELIMINAR CACHÉ UNA VEZ POR MA MAÑANA Y OTRA POR LA TARDE, NO TENER EL EQUIPO LEJOS DE LA RED WIFI, EQUIPO QUEDA OPERATIVO</t>
  </si>
  <si>
    <t>07/11/2025 "SE ESTABLECE COMUNICACIÓN CON LA SEÑORA  LEIDY PORRAS AL NÚMERO 3107615880 PARA VALIDAR LA FALLA DEL CORRESPONSAL. SE REALIZA GESTIÓN TELEFÓNICA EN VIDEOLLAMADA, DURANTE LA CUAL SE LLEVAN A CABO LAS SIGUIENTES VALIDACIONES CON EL EQUIPO: BORRADO DE CACHÉ, ACTUALIZACIÓN DE LA VERSIÓN 26.2.5 , Y VALIDACIÓN DEL FUNCIONAMIENTO DEL EQUIPO MEDIANTE PRUEBAS EXITOSAS. ESTO DEMUESTRA QUE EL EQUIPO TRABAJA CON UNA COMUNICACIÓN MÁS ESTABLE. SE INFORMA AL CLIENTE QUE LAS FALLAS DE NAVEGACIÓN LENTA PUEDEN DEBERSE A PROBLEMAS DE CONFIGURACIÓN DEL WI-FI O CAÍDAS DE RED. CON LAS VALIDACIONES REALIZADAS, SE OBTIENEN PRUEBA EXITOSA Y EL CLIENTE COMPARTE EL  VOUCHERS CORRESPONDIENTE , CONFIRMANDO QUE LA COMUNICACIÓN ES MÁS ESTABLE. DE ESTA MANERA, EL CLIENTE QUEDA CONFORME Y SE PROCEDE A CERRAR LA ACTIVIDAD."</t>
  </si>
  <si>
    <t>07/11/2025 NOS COMUNICAMOS CON EL CB, NOS INDICA FALLA EN EL CARGADOR, INFORMANDO QUE NO COJE CARGA EL EQUIPO, SE LE INDICA REALIZAR PRUEBAS CON OTRO CARGADOR INDICANDO QUE EL EQUIPO YA CON OTRO CARGADOR TOMA CARGA Y LO GRAN ESTABILIDAD, POR LO TANTO NO SE VISITA Y SE LE INDICA QUE PUEDE UTILIZAR ESTE CARGADOR HASTA QUE NOS INFORMEN EL CAMBIO DE ESTE ACCESORIO.
NOTA: PARA ESTE PROCESÓ NOS COMUNICAMOS CON LA SRA CRISTINA SUÁREZ CON CC 1063180156, EN NO DE CONTACTO 3136096758.</t>
  </si>
  <si>
    <t>07/11/2025 EN COMUNICACIÓN CON EL CLIENTE SE EVIDENCIA QUE LA APP LA ELIMINO, SE LOGRA REALIZAR ACTUALIZACIÓN DE LA VERSIÓN POR TELL CAM Y SE ESCALA CON WOMPI PARA QUE SE REALICE TELECARGA DE LA APP, SE LLAMA NUEVAMENTE AL CLIENTE E INDICA QUE YA ESTÁ FUNCIONANDO CORRECTAMENTE.</t>
  </si>
  <si>
    <t>07/11/2025 SE ESTABLECE COMUNICACIÓN CON LA SEÑORA NANCY PACHON  AL NÚMERO DE CONTACTO 3202475108, CON EL FIN DE VALIDAR LA FALLA REPORTADA. LA CLIENTE INFORMA QUE EL DATÁFONO SE ENCUENTRA EN PERFECTO FUNCIONAMIENTO, INDICANDO QUE PREVIAMENTE HABÍA PRESENTADO INCONVENIENTES DE CARGA, LOS CUALES FUERON SOLUCIONADOS TRAS REALIZAR UN REINICIO DEL EQUIPO.LA SEÑORA NANCY MANIFIESTA HABER CONTACTADO A LA LÍNEA DE SOPORTE PARA SOLICITAR LA CANCELACIÓN DE LA VISITA TÉCNICA, Y ADJUNTA UN VOUCHER QUE CONFIRMA LA CORRECTA OPERATIVIDAD DEL DISPOSITIVO SE LE INFORMA QUE SE PROCEDERÁ CON EL CIERRE DE LA ORDEN, A LO CUAL LA CLIENTE MANIFIESTA CONFORMIDAD</t>
  </si>
  <si>
    <t>07/11/2025 SE REALIZA VISITA TÉCNICA AL PUNTO PARA ENTREGA DE ROLLOS.CLIENTE CON ORDEN DE INCIDENTE GENERADA SE EVIDENCIA QUE EL EQUIPO PRESENTA BLOQUEO EN LA PANTALLA TÁCTIL. SE PROCEDE A RETIRAR LA BATERÍA Y ENCENDER NUEVAMENTE EL DISPOSITIVO. POSTERIORMENTE, SE REALIZA LIMPIEZA DE CACHÉ Y ACTUALIZACIÓN DEL SISTEMA, LUEGO DE LO CUAL SE REINICIA EL EQUIPO. SE EJECUTAN PRUEBAS DE FUNCIONAMIENTO CON RESULTADOS EXITOSOS. CLIENTE QUEDA CONFORME CON LA GESTIÓN REALIZADA.</t>
  </si>
  <si>
    <t>17/10/2025 SE REALIZA GESTIÓN TELEFÓNICA Y PERSONA QUE ATIENDE EN EL NÚMERO 3023564578 INDICA QUE ANTES DE LA LLAMADA YA HABÍA BORRADO CACHÉ Y QUE LA FALLA PERSISTE QUE POR FAVOR LE AYUDEN CON ESO
07/11/2025 SE VERIFICA EL CANAL DEL MODEM QUE TIENEN EL CLIENTE Y EST ATRASMITIENDO SOLO POR RED 5G POR LO QUE SE LE EXPLICA AL CLIENTE QUE POR ESO EL DATAFONO NO DETECTA EL MODEM Y DEBE COMUNICARSE CON SU PROVEEDOR PARA QUE LE CAMBIE LA RED POR LA QUE TRASMITE EL NUEVO MODEM</t>
  </si>
  <si>
    <t>07/11/2025 SE REALIZA ACTUALIZACIÓN DE APLICACIONE DE EQUIPO VERSION 26.2.5, SE REALIZAN PRUEBAS Y CB QUEDA OPERANDO OK</t>
  </si>
  <si>
    <t>07/11/2025 SE REALIZA CONFIRMACIÓN DE WIFI, CB REALIZA PRUEBAS DE FUNCIONAMIENTO OK</t>
  </si>
  <si>
    <t>07/11/2025 SE VALIDA CON EL CLIENTE NO LE PERMITE EL INGRESO ASI CAMBIE CONTRASEÑA, SE ESCALA CON WOMPI Y SE VALIDA BORRADO Y RESINATALACION DE APLICACION Y DESPUES DE ESTO EL CLIENTE YA PUEDDE INGRESAR AL DATAFONO</t>
  </si>
  <si>
    <t>07/11/2025 SE VISITA CB. SE ENCUENTRA DATAFONO CON VERSIÓN DESACTUALIZADA. SE REALIZA ACTUALIZACIÓN DE VERSIÓN Y BORRADO DE CACHE. SE REALIZAN PRUEBAS TX Y DE CÓDIGO DE BARRAS EXITOSAS. QUEDA OPERATIVO</t>
  </si>
  <si>
    <t>07/11/2025 SE ESTABLECE CONTACTO TELEFÓNICO CON LA SEÑORA MARTA AL NÚMERO +57 320 9776185 SE PROCEDE REALIZANDO BORRADO DE CACHÉ ACTUALIZACIÓN DE APLICACIÓN REINICIO DEL EQUIPO SE LE INDICAA LA  USUARIA DE CÓMO REALIZAR CORRECTAMENTE EL PAGO DE LAS FACTURAS SE REALIZA PRUEBA CON UNA FACTURA POR UN PESO INDICANDO QUE LA TRANSACCIÓN FUE EXITOSA SE LE INDICA A LA CLIENTE QUE EN CASO QUE SE LE PRESENTE ALGÚN INCONVENIENTE SE VUELVA A COMUNICAR NUEVAMENTE LA LÍNEA DE ATENCIÓN 01 8000 95 3344 SE PROCEDE CON EL CIERRE DE LA ACTIVIDAD</t>
  </si>
  <si>
    <t>07/11/2025 SE REALIZA COMUNICACIÓN CON LA SEÑORA KAREN MENESES PARA VALIDAR FALLA CLIENTE INDICA QUE BORRÓ POR EQUIVOCACION LA APP DE WOMPI ,SE REALIZA INSTALACIÓN DE FORMA REMOTA ,SE REALIZAN PRUEBAS OK CLIENTE INDICA DATAFONO YA SE ENCUENTRA OPERATIVO</t>
  </si>
  <si>
    <t>07/11/2025 SE VALIDA Y CLIENTE BORRO LA APP POR ERROR, SE ESCALA A WOMPI PARA REINSTALAR APP, SE REINSTALA EXITOSAMENTE</t>
  </si>
  <si>
    <t>07/11/2025 EN COMUNICACIÓN CON EL SEÑOR YEIFER AL NÚMERO 3004388948, ME INFORMA QUE YA ESTA TRABAJANDO BIEN, QUE EL PROBLEMA ERA EL CANAL DE SU INTERNET,  DICE QUE NO ES NECESARIA LA VISITA</t>
  </si>
  <si>
    <t>07/11/2025 SE REALIZA CAMBIO DE DATÁFONO POR DAÑO, SE REALIZA PRUEBAS DE FUNCIONAMIENTO EXITOSAS.
ERROR AUTO - INICIALIZACIÓN</t>
  </si>
  <si>
    <t>07/11/2025 SE LLAMA A LA SEÑORA ANA RUTH 3219087948 Y NOS INDICA QUE YA SOLUCIONO CONECTANDO SE AL INTERNET</t>
  </si>
  <si>
    <t>07/11/2025 SE REALIZA VISITA TÉCNICA EN ATENCIÓN AL INCIDENTE REPORTADO CON EL DATÁFONO WOMPI. EL USUARIO CONFIRMA SU IDENTIFICACIÓN Y MANIFIESTA QUE, EN ALGUNAS TRANSACCIONES, SE PRESENTA UN ERROR AL MOMENTO DE GENERAR EL PIN. DURANTE LA VALIDACIÓN, SE IDENTIFICA QUE EL INCONVENIENTE ESTÁ RELACIONADO CON MÚLTIPLES TOQUES EN LA PANTALLA DURANTE EL INGRESO DEL PIN. SE BRINDA ORIENTACIÓN AL USUARIO SOBRE EL PROCEDIMIENTO CORRECTO PARA DIGITAR EL PIN, INDICANDO QUE DEBE HACERLO CON UN SOLO TOQUE POR NÚMERO, EVITANDO PRESIONAR REPETIDAMENTE LA PANTALLA, YA QUE ESTA ACCIÓN GENERA EL ERROR OBSERVADO.</t>
  </si>
  <si>
    <t>07/11/2025 POR EROR EL CLIENTE BORRO LA APP , SE ESCALA A WOMPI, Y SE ENVIA REISNTALACION DE APLICACION SE CONFIRMA REINSTALACION</t>
  </si>
  <si>
    <t>07/11/2025 SE LLEGA A COMERCIO SE EVIDENCIA QUE ESTÁ CERRADO SE LLAMA A CONTACTO HE INDICA EL CLIENTE QUE TIENE CERRADO POR QUE SALIÓ A UNA CITA MÉDICA PERO INFORMA QUE YA EL DATAFONO LE ESTÁ TRABAJANDO NORMALMENTE QUE CAMBIÓ DE ROLLO Y ME IMPRIMIO CON NORMALIDAD.  QUE NO REQUIERE LA VISITA TÉCNICA</t>
  </si>
  <si>
    <t xml:space="preserve">08/11/2025 SE ESTABLECE CONTACTO VIA WHATSAPP CON LA TITULAR LA SEÑORA ANGELA AL NÚMERO +57 310 2879977 QUIEN SE COMUNICA VIA WHATSAPP LUEGO DE QUE LAS ENCARGADAS DEL PUNTO LE DIERAN EL EL NÚMERO DE CONTACTO NOS INDICA QUE SE COMUNICA POR QUE TENIA PROBLEMAS PARA NAVEGAR CON EL INTERNET QUE TENIA DE 2.4 EL CUAL ES MUY LENTO  AL COMUNICARSE AL CAC UN ASESOR LE DICE QUE LA FALLA ES POR QUE EL INTERNET QUE TENIA ES BANDA 2.4 Y QUE DEBERÍA ESTAR CONECTADO A LA BANDA 5G A LO CUAL LA CLIENTA SOLICITA QUE AL OPERADOR QUE LE HABILITEN ESTE CANAL Y AL INTENTAR CONECTAR EL EQUIPO NO LE APARECE LA RED SE LE INDICA A LA USUARIA QUE ESTOS EQUIPOS NO FUNCIONAN CON LA BANDA 5G Y QUE DEBE VOLVER A CONECTARSE A LA BANDA 2.4 PARA PODER OPERAR A LO CUAL LA  LA CLIENTA INDICA QUE A ESA RED  SI ES POSIBLE CONECTARSE PERO FUNCIONA MUY LENTO NOS INDICA QUE SE ENCUENTRA MUY MOLESTA POR EL PESIMO SERVICIO QUE ESTA OFRECIENDO Y LOS INCONVENIENTES QUE ESTA PRESENTADO EL EQUIPO A LO CUAL INDICA QUE SE COMUNICARA NUEVAMENTE AL CAC Y </t>
  </si>
  <si>
    <t>07/11/2025 SE REALIZA LLAMADA A LA SRA LEIDY SERRANO AL CELULAR 3124041530 EN EL QUE CONTESTA Y NOS INFORMA QUE EL DAÑO QUE PRESENTA ES EN EL LECTOR DE BANDA MAGNETICA AL PASAR LA TARJETA EMPRESARIALES LE SALE " ERROR AL LEER TARJETA" SE LE INFOMA QUE REALICE ACTUALIZACIÓN DE APP, BORRE CACHA Y LIMPIE LA TARJETA Y SE EXPLICA LA FORMA CORRECTA PARA EJECUTAR LA TX  AL REALIZAR NUEVAS VALIDACIONES ENCONTRAMOS QUE EL DAÑO FUE SOLUCIONADO Y SE PROCEDE A REALIZAR CIERRE DE LA VISITA</t>
  </si>
  <si>
    <t>08/11/2025 EN COMUNICACIÓN TELEFÓNICA CON EL SEÑOR MARTÍN VILLAMIZAR SE LE INDICA COMO HACER EL BORRADO DE CACHÉ Y ACTUALIZACION A LA ÚLTIMA VERSIÓN SE REALIZAN PRUEBAS OK</t>
  </si>
  <si>
    <t>08/11/2025 SE VALIDA CON EL CLIENTE QUIEN INDICA QUE EL DATAFONO  NO LE HABILITA LA OPCION DE IMPRESION, SE LE INDICA REALIZA DE NUEVO LA PUESTA DEL ROLLO Y PERCATARSE QUE QUEDE BIEN PUESTO Y LA TAPA BIEN CERRADA, EL CLIENTE REALIZA LA LABOR Y YA LE PERMITE LA IMPRESION, SE CIERRA EL CASO</t>
  </si>
  <si>
    <t>08/11/2025 SE REALIZÓ GESTIÓN TELEFÓNICA SE HABLO CON LA SEÑORA MARTA LILIANA CASTRO SE REALIZA BORRADO DE CACHE Y ACTUALIZA VERSIÓN SE LE HACE SEGUIMIENTO DURANTE 30 MINUTOS NOS INDICA QUE EL DATAFONO MEJORÓ CON EL TEMA DE LA LENTITUD PERO SIN EMBARGO ES ALGO LENTO EN CIERTAS TRANSACCIONES INDICA QUE ESTARÁ ATENTA A LAS ACTUALIZACIONES Y CONTINUARA HACIENDO EL BORRADO DE CACHE SE PROCEDE A CERRAR CASO</t>
  </si>
  <si>
    <t>06/11/2025 SE REALIZA VISITA TÉCNICA  A CLIENTE SE VALIDA FALLAS EN NAVEGACIÓN CONECTA WIFI NO NAVEGA CON EL OPERADOR CLARO SE REALIZAN VALIDACIONES EN PC DEL CLIENTE Y CELULAR DEL TÉCNICO Y FUNCIONAN CORRECTAMENTE LA NAVEGACIÓN EN TODO MENOS EN EL DATAFONO SE ESTABLECE COMUNICACIÓN CON EL OPERADOR CLARO PERO NO SÉ PUEDE TENER ACCESO AL MÓDEM SE RECINFIGORA APLICATIVOS WOMPI NO FUNCIONA SE VALIDA CON DATOS DE CELULAR Y EN ESE CASO SI FUNCIONA SE ESCALA CASO A JONATAN SALASAR CON TODAS LAS EVIDENCIAS.
08/11/2025 SE REALIZA VISITA PARA VALIDAR FALLA EQUIPO WOMPI SE CONECTA A LA RED CLARO PERO NO NAVEGA, SE HACE VISITA EN CONJUNTO CON EL TECNICO DEL OPERADOR CLARO DURANTE LA VISITA SE EVIDENCIA QUE EFECTIVAMENTE CON DATOS NAVEGA BIEN Y REALIZA TRANSACCIONES PERO CON LA RED CLIENTE NO SE CONECTA A PESAR DE QUE LOS DEMAS DISPOSITIVOS NAVEGAN BIEN, SE HACE PRUEBA CON COMERCIO VECINO QUE TAMBIEN MANEJA OPERADOR CLARO Y EL EQUIPO NAVEGA Y SE CONECTA ESTABLE SE REALIZAN MULTIPLES PRUEBAS CAMBIANDO RED Y CLAVE P</t>
  </si>
  <si>
    <t>07/11/2025 SE ESTABLECE CONTACTO VÍA WHATSAPP CON LA CLIENTA CAMILA ZAFRA QUIEN NOS CONFIRMA QUE PRESENTÓ UNA FALLA AL INTENTAR INGRESAR EL EQUIPO CON LAS CREDENCIALES LE ARROJABA EL ERROR UPS ALGO SALIÓ MAL LUEGO NOS CONFIRMAN HORAS DE LA NOCHE DE QUE EL EQUIPO YA SE ENCUENTRA OPERATIVO Y LE PERMITE INGRESAR NORMALMENTE SE PROCEDE CON EL CIERRE DE LA ACTIVIDAD ACORDE A LAS ACORDE A LAS INDICACIONES DADAS</t>
  </si>
  <si>
    <t>08/11/2025 CLIENTE DEBE CONECTAR RED AL WIFI DEL COLEGIO PORQUE NO TIENEN PERMITIDO TENER OTRA RED, POR LO CUAL, LE GESTIONARON UNA RED A PARTE PARA EL POS YA QUE LA OTRA SE CONGESTIONA CON LOS ESTUDIANTES. QUEDA FUNCIONANDO CORRECTAMENTE Y CON LA ÚLTIMA VERSIÓN.</t>
  </si>
  <si>
    <t>08/11/2025 SE LLAMA AL CLIENTE PARA ATENDER INCIDENTE, PERO LA SEÑORA CAMILA INDICA QUE ELLA LLAMÓ PERO AL FIN SE PUDO CONECTAR A LA RED Y SEGUIR TRABAJANDO POR LO ANTERIOR NO NECESITA YA EL SOPORTE TÉCNICO Y CANCELA LA VISITA</t>
  </si>
  <si>
    <t>08/11/2025 SE REALIZA LLAMADA A CLIENTE DEBIDO A FALLA EN IMPRESIÓN, SE LE INDICA REALIZA BORRADO DE CACHE Y ACTUALIZAR A TRAVÉS DEL TEM CALL Y REINICIAR, TAMBIÉN SE LE INDICA VERIFICAR QUE EL ROLLOS ESTÉ COLOCADO CORRECTAMENTE Y QUE LA TAPA ESTÉ CORRECTAMENTE CERRADA, INDICA QUE YA FUNCIONA CORRECTAMENTE SE CIERRA</t>
  </si>
  <si>
    <t>08/11/2025 SE VALIDA CON EL CLIENTE LOS DATAFONO NO LE CONECTAN AL WIFI, SE VALIDA Y SE ENCONTRO PROBLEMAS EN LA RED DEL CLIENTE, SE VALIDA Y EL PROVEEDOR SOLUCIONA EL PROBLEMA Y YA EL CLIENTE PUEDE TRANSAR SIN NOVEDAD</t>
  </si>
  <si>
    <t>08/11/2025 SE REALIZA COMUNICACIÓN CON LA SEÑORA XIMENA TORRES PARA VALIDAR FALLA CLIENTE INDICA QUE TIENE PROBLEMAS CON EL WIFI ,PERO CUANDO CONECTA EL DATAFONO CON LOS DATOS DEL CELULAR FUNCIONA DE MANERA CORRECTA ,SE LE INDICA REALIZAR VALIDACIONES CON EL OPERADOR DEL INTERNET Y INDICA QUE VA TRABAJAR CON LA CONEXIÓN DE LOS DATOS DEL CELULAR</t>
  </si>
  <si>
    <t>08/11/2025 SE COMUNICA CON EL USUARIO HE INDICA QUE EL DÍA DE AYER SE ACTUALIZO EL EQUIPO Y ESTÁ TRABAJANDO DESDE LA ACTUALIZACIÓN CON NORMALIDAD.</t>
  </si>
  <si>
    <t>08/11/2025 SE REALIZÓ GESTIÓN TELEFÓNICA SE HABLÓ CON LA SEÑORA JESSICA NOS INFORMA QUE EL DATÁFONO SE ENCUENTRA MUY LENTO Y NO LEÍA FACTURAS CON CÓDIGO DE BARRAS SE PROCEDE A HACER ACTUALIZACIÓN Y BORRADO DE MEMORIA CACHÉ SE REALIZARON PRUEBAS EXITOSAS CLIENTE NOS MANIFIESTA QUE EL DATÁFONO ESTÁ LEYENDO FACTURAS Y ES MÁS RÁPIDO EN LAS TRANSACCIONES SE MONITOREÓ DURANTE 30 MINUTOS SE PROCEDE A CERRAR CASO</t>
  </si>
  <si>
    <t>08/11/2025 SE LLEGA A SITIÓ POR SOLICITUD DE CLIENTE LA CUAL MANIFESTABA QUE EL EQUIPO NO LEE LAS FACTIRAS ,SE LLEGA A SITIO SE LE REALIZA CAPACITACIÓN SOBRE EL MANEJI DE LA CAMARA PARA LEER FACTURAS,SE REALIZAN PRUEBAS QUEDANDO EQUIPO OPERATIVO SE VALIDAN CON VARIAS FACTURAS LA CUAL LAS TOMA SIN DIFICULTAD</t>
  </si>
  <si>
    <t>08/11/2025 SE VISITA POR LENTITUD SE ENCUENTRA ACTUALIZADO SE BORRA CACHE SE REINICIA PRUEBAS OK</t>
  </si>
  <si>
    <t>08/11/2025 SE VISITA SITIO SE VERIFICA INFORMACIÓN SE REALIZA PRIMEROS AUXILIOS, SE OBSERVA TAPA CON LA BISAGRA DESAJUSTADA, SE REACOMODA EN SU POSICIÓN PARA QUE HAGA PRESIÓN SOBRE EL PAPEL, SE REALIZA PRUEBA TRX EXITOSA.</t>
  </si>
  <si>
    <t>08/11/2025 SE LLEGA AL PUNTO O SE EVIDENCIA ERROR EN TODAS LAS TRANSACCIONES , SE ACTUALIZA DATAFONO , SE BORRA CACHE , SE BORRA ALMACEMAMIENTO, SE REINICIA , CLIENTE INGRESA CREDENCIALES , SE REALIZA PRUEBAS OK</t>
  </si>
  <si>
    <t>08/11/2025 SE REALIZA COMUNICACIÓN CON EL SEÑOR JESÚS GÓMEZ ZULUAGA PARA VALIDAR FALLA ,CLIENTE INDICA QUE TIENE PROBLEMAS CON LA NAVEGACIÓN DEL INTERNET EN EL DATAFONO ,SE LE INDICA CONECTAR COMPARTIENDO DESDE EL CELULAR Y LE MEJORA LA NAVEGACIÓN,SE LE SUGIERE REALIZAR VALIDACIÓNES CON EL OPERADOR DE INTERNET</t>
  </si>
  <si>
    <t>08/11/2025 EN COMUNICACIÓN CON EL SEÑOR JULIANA SE LE INDICA EL USO ADECUADO DEL DATAFONO Y EN QUE MOMENTO DE DEBEN COLOCAR LOS PIN DE SEGURIDAD NO HACER MUCHOS INTENTOS YA QUE VAN A PROVOCAR RECHAZOS EN EL DATAFONO. EL CLIENTE LOGRA HACER PRUEBAS EXITOSAS</t>
  </si>
  <si>
    <t>08/11/2025 SE REALIZA ACTUALIZACIÓN AL EQUIPO SE VERIFICA CONEXIÓN A LA RED Y SE PROCEDE A QUITAR LAS PERSONALIZACIONES DEL DATÁFONO QUEDA OPERATIVO</t>
  </si>
  <si>
    <t>08/11/2025 PROBLEMA CON LECTURA DE CÓDIGOS DE BARRAS EN LOS CUALES SE LE BRINDA RECOMENDACIONES DE MANIPULACIÓN, ILUMINACIÓN Y ORIENTACIÓN EN USO DE POS. SE BRINDAN TODAS LAS INDICACIONES DESPUÉS DE BRINDAR LOS PASOS DE ACTUALIZACIÓN. CLIENTE FINALIZA LLAMADA PARA HACER PRUEBAS CON LA VERSIÓN Y CON LAS INDICACIONES.
AUNQUE FUNCIONA YA LA LECTURA, SE REQUIERE UNA MEJORA YA QUE MUCHAS VECES HAY PROBLEMAS EN VARIOS PUNTOS CON LECTURAS DE EPM, ENTRE OTRAS. 
SE REPITE COMUNICACIÓN CON EL CLIENTE DÓNDE SÍ LE FUNCIONA LA LECTURA DE CÓDIGO DE BARRAS PERO SE VISITA EL SITIO PARA PODER TOMAR PRUEBAS DE QUE AYER LE FUNCIONARON LAS LECTURAS. .</t>
  </si>
  <si>
    <t>08/11/2025 SE COMUNICA CON CLIENTE E INFORMA SOBRE UNOS PERROS EN PANTALLA CUANDO ESTA CONECTADO Y TIENE BUENA SEÑAL DE LA RED, SE LE INDICA BORRAR EL CACHE DE LA APP, ACTUALIZAR A TRAVÉS DEL TEMCAL Y REINICIAR, CLIENTE INFORMA QUE YA LE FUNCIÓN SE CIERRA VISITA</t>
  </si>
  <si>
    <t>08/11/2025 EN COMUNICACIÓN CON CLIENTE SE LE BRINDA LOS PRIMEROS AUXILIOS, BORRADO DE CACHE Y ACTUALIZACIÓN TEM CALL Y LA FALLA PERSISTE, SE VISITA CORRESPONSAL, SE REALIZA CONECTAR ECR POR ERROR CON LA CONEXIÓN, SE ACTUALIZA TEM CALL Y SE HACEN PRUEBAS EXITOSA, CORRESPONSAL QUEDA OPERATIVO.</t>
  </si>
  <si>
    <t>08/11/2025 SE LLAMA AL 3042459085 Y SE HABLA CON LA SEÑORA LEIDY MORA LA CUAL NOS INDICA QUE RECIENTEMENTE CAMBIO SU PROVEEDOR DE SERVICIOS DE INTERNET Y ADQUIERO STARLINK LA CUAL MANEJA UNA FRECUENCIA DE WIFI DE 5GHZ, SE LE EXPLICA AL CLIENTE QUE EL DATAFONO NO CUENTA CON ESA FRECUENCIA PARA PODER TRABAJAR Y POR ESO NO LE APARECE LA RED WIFI DE STARLINK, SE LE INDICA CONECTARSE POR EL HOSPOT DEL CELULAR Y REALIZAR PRUEBAS LA CUALES SALEN ÉXITOSAS, LE DEJA OBSERVACIÓN LLAMAR AL PROVEEDOR Y LE CAMBIÉ LA FRECUENCIA AL ROUTER A 2.4 GHZ PARA QUE EL DATAFONO PUEDA TRABAJAR CON EL INTERNET DEL COMERCIO.</t>
  </si>
  <si>
    <t>08/11/2025 SE LLAMA VARIAS VECES AL USUARIO EN LA MAÑANA AL NÚMERO DE LA TA NO CONTESTA, LUEGO SE VUELVE A LLAMAR Y CONTESTA UN USUARIO INDICANDO QUE NO CONOCE A LA TITULAR , SE SOLICITA MÁS NUMERO AL COORDINADOR Y A LOS QUE ME SUMINISTRAN NO CONTESTAN SE HACEN MÁS DE 7 LLAMADAS SIN ÉXITO</t>
  </si>
  <si>
    <t>08/11/2025 SE COMUNICA CON LA SEÑORA ERIKA AL 3133510973 Y SE LE INDICA COMO REALIZAR EL APAGADO DE LA RED 5G DE SU ROUTER, LA CLIENTE REALIZA DIFERENTES PRUEBAS, EL DATAFONO QUEDA OPERATIVO.</t>
  </si>
  <si>
    <t>08/11/2025 SE COMUNICA CON EL CLIENTE JONATHAN GALVAN AL # 3152344898, SE LE REALIZA EN PROCESO DE ACTUALIZACIÓN Y BORRADO DE CACHE POR MEDIO DE SOPORTE TELEFONICO, CLIENTE INFORMA QUE EL DATAFONO YA FUNCIONA BIEN SIN NOVEDAD.</t>
  </si>
  <si>
    <t>08/11/2025 SE ESTABLECE COMUNICACION CON LE CLIENTE AL NÚMERO CELULAR 3232932248 OMAIRA NIÑO GALVIS , PARA VALIDAR FALLA , EL CUAL LA CLIENTE INDICA QUE EL CORRESPONSAL SE ENCUENTRA OPERATIVO QUE ERA PROBLEMAS INTERNOS DE LOS CONVENIOS , INDICA QUE CUALQUIER NOVEDAD SE COMUNICARA NUEVAMENTE CON LA ENTIDAD, CLIENTE COMPARTE BAUCHER DEMOSTRANDO QUE EL CB SE ENCUENTRA TRABAJANDO CORRECTAMENTE</t>
  </si>
  <si>
    <t>09/11/2025 SE LLAMA MÚLTIPLES VECES AL CLIENTE Y NO CONTESTA, SE VISTA PUNTO EL CUAL SE ENCUENTRA EN UNA UNIDAD CERRADA, SE HABLA A PORTERÍA Y NOS COMETAN QUE NO NOS PUEDEN DEJAR PASAR SIN AUTORIZACIÓN Y QUE EL NEGOCIO AL CUAL VAMOS A IR SE ENCUENTRA CERRADO</t>
  </si>
  <si>
    <t>09/11/2025 SE INTENTA CONTACTAR EN MÚLTIPLES OCASIONES SIN ÉXITO, SE VISITA PUNTO Y SE ENCUENTRA CERRADO</t>
  </si>
  <si>
    <t>10/11/2025 SE VALIDA SOPORTE TELEFÓNICO Y QUIÉN ATIENDE DICE QUE NO PUEDE VALIDAR USUARIO O CAMBIO DE CONTRASEÑA PORQUE QUIEN TIENE EL CORREO ES EL HERMANO Y VA A ESTAR EL DÍA DE MAÑANA, POR LO CUAL ES NECESARIO VOLVER A COMUNICARSE MAÑANA. SE ACUERDA CON LA SEÑORA PARA QUE LLAME NUEVAMENTE YA QUE NO SE PUEDE GESTIONAR DATOS SIN EL CORREO REGISTRADO.</t>
  </si>
  <si>
    <t>09/11/2025 SE INTENTA BORRAR CACHÉ, ACTUALIZAR EL EQUIPO, CAMBIAR DE RED Y SIGUE ARROJANDO ERROR EN LAS TRANSACCIONES. SE REALIZARA NUEVAMENTE VALIDACIONES MAÑANA QUE SE TENGA SOPORTE DE WOMPI PARA VERIFICACION.
10/11/2025 SE REALIZA ACTUALIZACIÓN DE EQUIPO YA QUE TENÍA ACTUALIZACIONES REPRESADAS, SE INDICA A CLIENTE FORMA CORRECTA DE ACTUALIZAR EL EQUIPO</t>
  </si>
  <si>
    <t>10/11/2025 EN COMUNICACIÓN CON EL SEÑOR JOSÉ HERNÁNDEZ AL NÚMERO DE CONTACTO 3042931231, ME INFORMA QUE PRESENTA PROBLEMAS CON EL EQUIPO YA QUE LE SALE SIN CONEXIÓN, SE PROCEDE A REALIZAR PRUEBAS, SE DESCARGÓ LA APP Y SE REALIZÓ LA ACTUALIZACIÓN CORRESPONDIENTE ( TEAM CALL ), SE BORRÓ LA CACHE DE LA APLICACIÓN.
SE REINICIO EL DISPOSITIVO, SE VERIFICO LA CONEXIÓN WIFI CON EL MÓDEM. 
RESULTADO:
SE CONFIRMO CON EL CLIENTE QUE LA FALLA YA SE LOGRÓ SOLUCIONAR Y EL SERVICIO SE ENCUENTRA FUNCIONANDO CORRECTAMENTE, EL CLIENTE REALIZÓ UNA PRUEBA EXITOSA ( TX DE SALDO ).</t>
  </si>
  <si>
    <t>10/11/2025 SE REALIZA VISITA TÉCNICA Y SE REALIZA CONEXIÓN A WIFI YA QUE EL EQUIPO SE ENCUENTRA SIN CONEXIÓN, SE REALIZA PRUEBA Y SE DEJA NUEVAMENTE EL SERVICIO FUNCIONANDO CORRECTAMENTE. SE EXPLICA AL CLIENTE LA CORRECTA CONECTIVIDAD DE WIFI.</t>
  </si>
  <si>
    <t>10/11/2025 SE REALIZÓ LLAMADA TELEFÓNICA AL NÚMERO 3227238515 SE HABLÓ CON EL SR CRISTIAN MANIFIESTA QUE FUE PROBLEMAS DEL WIFI, INDICA QUE YA ESTÁ FUNCIONANDO NORMALMENTE EL DATAFONO, SE ADJUNTA PRUEBAS DE VOUCHER WOMPI</t>
  </si>
  <si>
    <t>08/11/2025 EN COMUNICACIÓN CON EL USUARIO NOS MANIFIESTA QUE PRESENTA FALLA AL MOMENTO DE HACER TRXS SE HACE SOPORTE SIN ÉXITO SE INTENTA CONECTADO EL EQUIPO A UN RED WIFI DIFERENTE Y A DATOS MÓVILES SIN ÉXITO. LA FALLA PERSISTE SE REPROGRAMA PARA VISITA TECNICA
10/11/2025 SE HACE VISITA OK SE ACTUALIZA VERSIÓN SE ME HACE UNA PEQUEÑA CAPACITACIÓN AL USUARIO DE COMO ES EL MANEJO DEL EQUIPO. SE RESPONDEN PREGUNTAS Y SE CON LA AUTUALIZACION DE LA APP SE PUEDEN HACER MOVIMIENTOS OK</t>
  </si>
  <si>
    <t xml:space="preserve">17/10/2025 SE EFECTÚA GESTIÓN TELEFÓNICA A LA LÍNEA 3134192895 ATIENDE SRA ANA QUIÉN CONFIRMA EL DATAFONO LLEVA DOS DÍAS PRESENTANDO LENTITUD AL NAVEGAR EN LA APP DE WOMPI,SE VÁLIDA VERSION26.0.2-NEXT.0 SE REALIZA BORRADO DE CACHÉ Y SE BORRA RED WIFI , SE CONECTA DE NUEVO A RED WIFI ,SE REINICIA EQUIPO Y AL CARGAR ESTE SIGUE PRESENTANDO LA MISMA NOVEDAD AL NAVEGAR SE ESCALA CASO CON WOMPI , SE EFECTUA GESTION TELEFONICA CON CLIENTE A LA LINEA  3134192895  QUIEN CONFIRMA AUN SE PRESENTA LA NOVEDAD CON LAS TRANSACCIONES , LA SEMANA PASADA LE ESCALARON UN  CASO Y AUN NO RECIBE RESPUESTA , SE INDICA A CLIENTE NOVEDAD DE FALLA MASIVA CON EL SISTEMA LA CUAL ESTA EN PROCESO DE SOLUCION POR PARTE DEL AREA TECNICA INDICA QUE LA UNICA SOLUCION QUE LE DAN ES BORRAR CACHE Y ESTE PROCESO SE VOLVIO MUY REPETITIVO Y NECESITA UNA SOLUCION PRONTA YA QUE NO ESTA MUY AGUSTO CON EL NUEVO EQUIPO INSTALADO Y  FINALIZA LLAMADA
10/11/2025 SE REALIZA BORRADO DE CACHÉ REINICIO AL EQUIPO EQUIPO QUEDA FUNCIONANDO CORRECTAMENTE </t>
  </si>
  <si>
    <t>10/11/2025 SE VISITA CB MANTENIMIENTO DE EQUIPO....BORRADO CACHE Y TELL CAM.. PRUEBAS OK</t>
  </si>
  <si>
    <t>10/11/2025 SE REALIZA VISITA A COMERCIO, SE VALIDA EQUIPO OPERANDO CON LENTITUD, SE PROCEDE A REALIZAR ACTUALIZACIÓN Y BORRADO DE CACHE, SE CORRIGE TECLADO (ENGLISH), SE REALIZA PRUEBAS CON CLIENTES OPERANDO CON NORMALIDAD  A CONFORMIDAD DEL USUARIO.</t>
  </si>
  <si>
    <t>10/11/2025 SE LLAMA AL CLIENTE AL 3217630067 Y SE HABLA CON LA SEÑORA MÓNICA LA CUAL SE LE EXPLICA CÓMO LIMPIAR SENSOR DE IMPRESIÓN A LO CUAL INFORMA QUE YA DEJÓ IMPRIMIR POR LO QUE SE CIERRA ACTIVIDAD</t>
  </si>
  <si>
    <t>10/11/2025 SE LLEGA AL COMERCIO CLIENTE NO PUEDE INGRESAR A CONFIGURACIÓN SE LE DA LA CLAVE Y QUEDA FUNCIONANDO CORRECTAMENTE</t>
  </si>
  <si>
    <t>11/11/2025 SERVICIO OK SE REALIZA VISITA, DONDE EL CB INDICA QUE YA PUDIERON RESTABLECER LA CLAVE DEL DATÁFONO, EL DATÁFONO SE ENCUENTRA FUNCIONANDO BIEN EL CB REALIZA PRUEBAS OK</t>
  </si>
  <si>
    <t>10/11/2025 14:20 SE REALIZA PRIMER LLAMADA PARA SOPORTE AL NÚMERO 3123165930 NO CONTESTAN
15:00 SE REALIZA SEGUNDO CONTACTO CON CLIENTE PARA REALIZAR BORRADO DE CACHE Y ACTUALIZACIÓN DE LA APP AL MISMO NÚMERO CONTACTANDO AL SEÑOR VICTOR ROMERO SE REALIZA PROCESO TEAM CALL PARA ACTUALIZAR QUEDANDO ACTUALIZADO EXITOSA SE INDICA A CLIENTE QUE PUEDE USARLO SIN PROBLEMAS Y LA RECOMENDACIÓN DE BORRADO DE CACHE CLIENTE ENTIENDE Y AGRADECE INDICA QUE QUEDA OPERATIVO</t>
  </si>
  <si>
    <t>10/11/2025 SE CONTACTA A USUARIO JUAN DIEGO PALACIO - 3234008903 EL CUAL INFORMA TRABAJAR SIN PROBLEMAS, SE CIERRA ACTIVIDAD, CB ESTA OPERATIVO</t>
  </si>
  <si>
    <t>10/11/2025 PRIMER INTENTO COMUNICACION #3128830193 9:59 AM FALLIDO 
SEGUNDO INTENTO COMUNICACION #3128830193 10:20 AM FALLIDO 
TERCER INTENTO COMUNICACION #3128830193 10:49 AM FALLIDO SE ATIENDE EVITA HOY LUNES POR QUÉ EL SÁBADO NO CONTAMOS CON SOPORTE DE WOMPI 
SE REALIZA CONTACTÓ TELÉFONICO CON LA SEÑORA EMILCE TORRES LA CUAL NOS INDICA QUE EL SERVICIO DEL CB SE ENCUENTRA OPERATIVO DESDE QUE LE PRESTARON LOS PRIMEROS AUXILIOS EN LA LLAMA AL CAC MANIFIESTA QUE NO ES NECESARIA LA VISITA SE LE INFORMA LO SUCEDIDO AL COORDINADOR WILLIAM ROZO QUIEN AUTORIZA</t>
  </si>
  <si>
    <t>10/11/2025 SE REALIZA  VALIDACION CON EL CLIENTE, SE VALIDA CON WOMPI Y DADO LA ULTIMA ACTUALIZACION LOS MOVIMIENTOS SOLO SE VISUALIZARAN EN EL DATAFONO , DE LAS ULTIMAS 6 HORAS, YA NO APARECERÁN DE VARIOS DÍAS.</t>
  </si>
  <si>
    <t>10/11/2025 SE VALIDA CON EL CLIENTE QUIEN INDICA QUE EL CARGADOR SE DAÑO, YA SE LE HABIA DICHO QUE PODIA UTILIZAR EL CARGADOR DEL CELULAR, ELLA LO UTILIZA PERO INDICA QUE EL CONECTOR DEL CARGADOR SE RECALIENTE MUCHO, SE LE INDICA QUE SI LO ESTA USANDO CON EL CABLE DE CARGA QUE TRAE EL DATAFONO DICE QUE NO SE LE INDICA UTLIZAR CON ESTE,  LA USUARIA LO UTILIZA CON EL CABLE DEL DATAFONO Y EL CONECTOR DEL CELULAR, EL CLIENTE CONFIRMA QUE YA NO SE RECALIENTA Y ESTA CARGANDO MEJOR.</t>
  </si>
  <si>
    <t>08/11/2025 TICKET N° (478033)
CASO LINEACOM INCIDENTE 67519
SE INTENTA HACER DESCARGA DE ACTUALIZACIÓN CON EL FIN DE VOLVER A HACER LA INSTALACIÓN DE LA APP DE WOMPY YA QUE EL CORRESPONSAL INDICA QUE SE DESINSTALO, DESPUÉS DE LA DESCARGA NO SE INSTALA LA APP
SE ESCALA PARA QUE HABILITEN DESCARGA Y INSTALAR AL APP DE WOMPY 
SERIAL: 254MMD4W8121
10/11/2025 SE REALIZÓ GESTIÓN TELEFÓNICA SE HABLÓ CON LA SEÑORA DIANA SE LOGRA VALIDAR QUE YA ESTÁ INSTALADA LA APLICACIÓN Y NOS INFORMAN QUE ESTÁ FUNCIONANDO NORMALMENTE SE PROCEDE A CERRAR CASO</t>
  </si>
  <si>
    <t>08/11/2025 SE REALIZA COMUNICACIÓN CON LA SEÑORA ALEJANDRA MARTÍNEZ PARA VALIDAR FALLA ,CLIENTE INDICA QUE BORRÓ POR EQUIVOCACION LA APP WOMPI ,SE GENERA CASO POR WOMPI CON EL TICKET -478045 A LA ESPERA DE RESPUESTA
10/11/2025 SE REALIZA COMUNICACIÓN CON LA SEÑORA ALEJANDRA MARTÍNEZ PARA CONFIRMAR RESPUESTA POR PARTE DE WOMPI ,CLIENTE CONFIRMA QUE HA LE APARECE LA APP WOMPI ,YA SE ENCUENTRA OPERATIVO</t>
  </si>
  <si>
    <t>10/11/2025 NO SE LOGRA COMUNICACIÓN CON LA LÍNEA MÓVIL 3163425308, SE TRATA DE REALIZA CONTACTO VÍA CHAT O MEDIANTE LLAMADA PERO NO HAY RESPUESTA, SE REALIZA VISITA A COMERCIO Y SE ENCUENTRA CERRADO, SE REPORTA NOVEDAD A COORDINADOR, SE REPROGRAMA VISITA ARA CUANDO EL CLIENTE RESPONDA Y PODER VALIDAR LOS DATOS Y DISPONIBILIDAD DE ATENCIÓN.
10/11/2025 EN COMUNICACIÓN CON LA SEÑORA JESICA AL MOVIL 3163425308, SE VALIDA QUE YA CUENTA CON LA APP EN EL DATAFONO, SE VALIDA QUE ESTA OPERANDO EXITOSAMENTE, SE LE INFORMA QUE SE PROCEDERÁ A REALIZAR EL CIERRE DE LA ORDEN, CLIENTE CONFORME</t>
  </si>
  <si>
    <t>08/11/2025 SE LLEGA A SITIO, SE VERIFICA APP ACTUALIZADA, SE BORRA CACHE, SE REALIZA INTENTO CON DIFERENTES TARJETAS Y CON TODAS SALE ERROR AL LEER LA TARJETA, SE ESCALA CON COORDINADOR PARA CAMBIO DE EQUIPO PERO POR SER DÍA SÁBADO NO SE LOGRA SOPORTE CON WOMPI.
10/11/2025 SE REALIZA CAMBIO DE EQUIPO POR FALLA, NO LEE TARJETAS, SE HACEN PRUEBAS EXITOSAS EN NUEVO DATAFONO</t>
  </si>
  <si>
    <t>10/11/2025 ACTUALIZACIÓN DE APP BORRADO DE. CACHE INSTALACIÓN DE ROLLOS DE FORMA CORRECTA SE ENTREGA SERVICIO OPERATIVO PRUEBAS OK</t>
  </si>
  <si>
    <t>10/11/2025 SE LLEGA A LA DIRECCIÓN INDICADA Y SE ENCUENTRA APP WOMPI DESISTALADA SE PROCEDE A REALIZAR ESCALAMIENTO PARA INSTALACIÓN DE APP REMOTA. SE INSTALA APP, CREDENCIALES OK , PRUEBAS ÉXITOSAS</t>
  </si>
  <si>
    <t>10/11/2025 INCIDENTE 
CU: 30809
RESUMEN DEL CASO:
DURANTE LA VALIDACIÓN EN SITIO, SE VERIFICA QUE LAS CREDENCIALES DE ACCESO NO PERMITEN EL INGRESO AL SISTEMA. POSTERIOR A LA TELECARGA, LA NUEVA VERSIÓN DE LA APLICACIÓN NO SE DESCARGA CORRECTAMENTE.
ACCIONES REALIZADAS:
SE VALIDAN LOS DATOS DE LOS USUARIOS Y CREDENCIALES.
SE REALIZA BORRADO DE CACHÉ DEL DISPOSITIVO.
SE INTENTA REALIZAR NUEVAMENTE LA DESCARGA DE LA APLICACIÓN, PERO NO ESTABLECE CONEXIÓN CON LOS DATOS MÓVILES.
SE VERIFICA EL FUNCIONAMIENTO DEL ECR SIN ÉXITO EN LA DESCARGA.
SE REALIZA CAMBIO DE CONTRASEÑA DE MANERA EXITOSA; SIN EMBARGO, EL SISTEMA CONTINÚA SIN PERMITIR EL INGRESO DE LOS USUARIOS.
RESULTADO:
NO FUE POSIBLE DESCARGAR LA NUEVA VERSIÓN NI ACCEDER CON LOS USUARIOS, AUN DESPUÉS DE APLICAR LAS ACCIONES CORRECTIVAS MENCIONADAS.
USUARIO: CBLINAUDJ202
SERIAL: 254MMD4W7091
QUEREMOS CONTARLE QUE CREAMOS EL TICKET N° (478201),  PARA DAR SEGUIMIENTO A LA ATENCIÓN DE SU COMERCIO.
10/11/2025 SE REALIZA VISITA A COMERCIO DES</t>
  </si>
  <si>
    <t>10/11/2025 SE REALIZA LLAMADA TELEFÓNICA AL NÚMERO 3172305177 SE HABLÓ CON EL SR JUAN MANIFIESTA QUE EL EQUIPO NO LE DEJA REALIZAR TRANSACCIONES, SE LE DA  INDICACIONES SOBRE LA ACTUALIZACIÓN DE LA ÚLTIMA Y SE ENCUENTRA DESACTUALIZADO EQUIPO WOMPII, SE REALIZA DESCARGA DE LA ÚLTIMA VERSIÓN SE REINICIA EQUIPO, SE PRUEBA CONEXIONES WIFI OK, PRUEBAS EXITOSAS</t>
  </si>
  <si>
    <t>08/11/2025 SE VISITA COMERCIO, SE VALIDA EQUIPO EVIDENCIANDO QUE NO CUENTA CON LA APP WOMPI, SE ESCALA CON EL COORDINADOR TICKET 478012 Y SE PROCEDE A ACTUALIZAR DATAFONO Y NO ES POSIBLE LA INSTALACIÓN DE LA APP, SE REPROGRAMA.
10/11/2025 SE REALIZA COMUNICACIÓN CON LA SEÑORA CAROLINA VARGAS PARA CONFIRMAR RESPUESTA POR PARTE DE WOMPI ,CLIENTE CONFIRMA QUE HA LE APARECE LA APP WOMPI ,YA SE ENCUENTRA OPERATIVO</t>
  </si>
  <si>
    <t>11/11/2025 SE REALIZA VISITA TECNICA PARA VALIDACION DE FALLA EQUIPO WOMPI NO INICIA SESION CONECTADO A LA RED WIFI DEL CLIENTE PERO SI CON DATOS MOVILES OPERADOR ETB Y CLARO DESDE LA VISITA DE MIGRACION, EN SITIO SE VALIDA QUE SE CONECTA A LA RED PERO AL INICIAR SESION SE QUEDA CARGANDO Y NO INICIA SE REALIZA PRIMERO SOPORTE TECNICO CON OPERADOR ETB VALIDANDO QUE LOS DEMAS DISPOSITIVOS OPERAN BIEN PERO EL DATAFONO FUNCIONA ETB REALIZA UN ESCALAMIENTO A SEGUNDO NIVEL DONDE ME INDICAN QUE REALIZARAN UN REFRESH DE DNS AL MODEM, PASADOS 10 MINUTOS DE ESTE PROCESO EL DATAFONO YA INICIA SESION Y PUEDE REALIZAR TRANSACCIONES, SE HACE EL MISMO PROCESO CON CLARO QUIEN HACE PASO A PASO DE SOPORTE PERO INDICA QUE ES FALLA DEL DATAFONO YA QUE LOS DEMAS DISPOSITIVOS OPERAN BIEN SE LES INDICA QUE NO NAVEGA CON LA RED DE ELLOS PERO SI CON DATOS Y LA OTRA RED A LO QUE CLARO REALIZA UN RESET DE FABRICA AL MODEM SE CONFIGURA UNA NUEVA RED WIFI Y YA EL DATAFONO QUEDA OPERANDO TAMBIEN CON EL OPERADOR CLARO. SERVICIO QUEDA OPERA</t>
  </si>
  <si>
    <t>11/11/2025 SE LLEGA AL CB Y SE REALIZA CAMBIO DE IDIOMA DE ESPAÑOL A INGLÉS SE REALIZO PRUEBAS DE CB Y TÁCTIL FUNCIONA BIEN SE PUEDE ESCRIBIR CON NORMALIDAD LOS NÚMEROS EN LA PANTALLA SIN NINGÚN BLOQUEO, ADICIONAL SE REALIZA BORRADO DE CACHE Y SE VALIDA QUE ESTE EN LA VERSIÓN ACTUALIZADA.</t>
  </si>
  <si>
    <t>11/11/2025 SE CONTACTA TELEFÓNICAMENTE AL COMERCIO, LA SEÑORA ERIKA LAGOS INFORMA QUE EL SERVICIO SE ENCUENTRA OPERATIVO Y YA LE APARECEN LOS MOVIMIENTOS REALIZADOS EN EL DATAFONO.
3213715265</t>
  </si>
  <si>
    <t>11/11/2025 SE REALIZA VALIDACIÓN DE CREDENCIALES, SE PROCEDE A REALIZAR CAMBIO DE CONTRASEÑA. EQUIPO OPERATIVO</t>
  </si>
  <si>
    <t>11/11/2025 INCIDENTE WOMPI COMERCIO INDICA QUE EL EQUIPO SE ENCUENTRA DEMACIADO LENTO SE REALIZA BORRADO DE CACHÉ LIMPIEZA DE MEMORIA Y ACTUALIZACIÓN DE LA APLICACIÓN WOMPI VERSIÓN 26.2.5, SE REINICIA EL EQUIPO Y QUEDA FUNCIONAL SE LE RECOMIENDA AL CLIENTE QUE SE COMUNIQUE CON EL OPERADOR QUE MANEJAN QUE HAGA VALIDACIONES DE LOS EQUIPOS O CABLEADO YA QUE POR DATOS DE CELULAR EL EQUIPO TRABAJA EN PERFECTAS CONDICIONES PERSONA QUE ATIENDE ANDREA GALINDO</t>
  </si>
  <si>
    <t>11/11/2025 SE REALIZA LLAMADA A LA SEÑORA MARIA TORRES,  SE PROCEDE A REALIZAR ACTUALIZACION Y BORRADO DE CACHE Y ME INFORMA QUE FUNCIONA CON NORMALIDAD.</t>
  </si>
  <si>
    <t>11/11/2025 SE VERIFICÓ FALLA DE TECLADO NO APARECE O AL REALIZAR TX SE SALE AUTOMÁTICAMENTE Y NO PERMITE REALIZARLA, TAMBIÉN ES LENTO AL EJECUTAR LA TX, A SU VEZ REPORTA FALLA DE CALENTAMIENTO DEL EQUIPO EN LA PARTE INFERIOR, SE ENCONTRÓ FALLA DE IDIOMA LA ACTUALIZACIÓN CAMBIO EL IDIOMA A ESPAÑOL, SE CAMBIA A IDIOMA ORIGINAL INGLÉS, SE LE EXPLICO COMO REALIZAR DE FORMA CORRECTA BORRADO DE CACHE AL ESTAR LENTO EN LAS OPERACIONES, SE LE INDICO QUE LA CONEXIÓN PARA CARGAR EL DATAFONO LO DEBE REALIZAR A UNA TOMA CORRIENTE EN BUEN ESTADO O AUN ESTABILIZADOR YA QUE PUEDE GENERAR ESE TIPO DE CALENTAMIENTO DEL EQUIPO, SIN EMBARGO SE LE INDICO QUE LA PRÓXIMA CARGA LA REALICE EN OTRA TOMA CORRIENTE O EN UN ESTABILIZADOR Y SI LA FALLA PERSISTE TOMAR VIDEO REPORTAR NUEVAMENTE FALLA POR RECALENTAMIENTO, ES DE ACLARAR QUE ESA NOVEDAD NO SE PUEDE VERIFICAR POR QUE AL CONECTAR NO SE NOTA NI SE RÉPLICA LA FALLA DE CALENTAMIENTO DEL EQUIPO, SE EJECUTAN PRUEBAS TX EXITOSAS QUEDA OPERATIVO.</t>
  </si>
  <si>
    <t>11/11/2025 SE LLEGO A SITIO PARA VERIFICAR FALLA DE IMPRESIÓN, PERO CLIENTE INFORMA QUE APENAS HOY A PRIMERA HORA EL SISTEMA FUNCIONÓ, PERMITIO IMPRIMIR, SE REVISO ACTUALIZACIÓN Y VERSIÓN DEL SISTEMA SE ENCONTRÓ CAMBIO DE IDIOMA ESPAÑOL (ESPAÑA) SE CAMBIÓ A IDIOMA ORIGINAL INGLÉS, SE REALIZO BORRADO DE CACHE Y ALMACENAMIENTO, SE EJECUTAN PRUEBAS TX EXITOSAS QUEDA OPERATIVO.</t>
  </si>
  <si>
    <t>11/11/2025 SE REALIZA VALIDACIÓN DE SERVICIO POR FALLA EN SISTEMA OPERATIVO Y BLOQUEO, DE REALIZA ACTUALIZACIÓN DE SISTEMA OPERATIVO Y VERSIÓN SERVICIO OPERATIVO PRUEBAS CON CONSULTA DE SALDO NO HAY COMO HACER RETIRO NI CONSIGNACIÓN</t>
  </si>
  <si>
    <t>11/11/2025 EN LA VISITA TÉCNICA REALIZADA AL COMERCIO, SE LLEGA AL SITIO SE INFORMA SE INFORMA EL MOTIVO DE LA VISITA, SE REVISA EL EQUIPO NO SE PUEDE INGRESAR A LA APLICACIÓN DE WOMBI. SE ENCUENTRA QUE LA VERSIÓN ESTÁ DESACTUALIZADA, YA QUE EL CB LLAMÓ A SERVICIO AL CLIENTE RECIBIÓ ATENCIÓN DESDE ALLÁ ELLOS DESISTALARON  LA APLICACIÓN Y LA VOLVIERÁN A INSTALAR, PERO DESACTUALIZADA SE INFORMA QUE LA APLICACIÓN ESTABA. DESACTUALIZADA. LA VUELVEN A DESINSTALAR Y INSTALAN OTRA VEZ LA APLICACIÓN ACTUALIZADA ESTA VEZ A LA ÚLTIMA VERSIÓN SE INGRESA CREDENCIALES, SE INICIA EN EL EQUIPO CORRECTAMENTE Y SE HACEN TRANSACCIONES DE PRUEBA. SERVICIO OK</t>
  </si>
  <si>
    <t>11/11/2025 SE VISITA COMERCIO SE ENCUENTRA DATAFONO ARROJANDO ERRO EN TRANSACCIONES, SE PROCEDE A BORRAR CACHE Y ACTUALIZAR VERSION , SE HACEN PRUEBAS OK , SE LE INDICA AL CLIENTE , Q SI LA FALLA LE PERSISTE SE COMUNIQUE NUEVAMENTE SE PROCEDE A CERRAR ORDEN</t>
  </si>
  <si>
    <t>11/11/2025 SE REALIZA VISITA A COMERCIO, SE VALIDA EQUIPO OPERANDO CON LENTITUD, SE PROCEDE A REALIZAR ACTUALIZACIÓN Y BORRADO DE CACHE, SE CORRIGE TECLADO (ENGLISH),SE LE EXPLICA A CLIENTE COMO LEER LOS CODIGOS DE BARRAS, SE REALIZA PRUEBAS CON CLIENTES OPERANDO CON NORMALIDAD  A CONFORMIDAD DEL USUARIO.</t>
  </si>
  <si>
    <t>11/11/2025 SE REALIZA VALIDACION CON EL CLIENTE Y POR ERRROR BORRO LA APP, SE ESCALA A WOMPI Y SE REALIZA REINSTALACION DE APP, SE CONFIRMA SERVICIO OPERATIVO</t>
  </si>
  <si>
    <t>11/11/2025 SE REALIZA LLAMADA A LA SEÑORA DIANA CIFUENTES, Y EL DATAFONO ESTÁ CON POCA CARGA YA QUE EN EL PUEBLO NO AHÍ ENERGIA, POR EL CUAL NO SE PUEDE REALIZAR LA ACTUALIZACIÓN DEL EQUIPO, SE REPROGRAMA.
11/11/2025 SE REALIZA LLAMADA AL COMERCIO, LA SEÑORA DIANA CIFUENTES INDICA QUE YA ESTA FUNCIONANDO CON NORMALIDAD EL EQUIPO WOMPI.</t>
  </si>
  <si>
    <t>11/11/2025 EN COMUNICACIÓN CON EL USUARIO NOS MANIFIESTA QUE NO  PUEDE NAVEGAR EN LA APP DE WOMPI NOS INDICA QUE TIENE OPERADO TIGO. LE INFORMAMOS QUE ES UNA NOVEDAD QUE SE ESTÁ PRESENTANDO CON ESE AGREGADO EN ESPECIFICO Y QUE SE PUEDE TRANSAR SIN PROBLEMA UTILIZANDO DATOS MÓVILES. CLIENTE ACEPTA CONECTARSE Y HACER PRUEBAS. LAS PRUBAS SALEN OK Y CLIENTE QUEDA CONFORME CON LA SOLUCIÓN DADA</t>
  </si>
  <si>
    <t>11/11/2025 SE REALIZA INTENTO DE CONFIRMACION TELEFONICA PERO USUARIO COMENTA QUE REINICIÓ Y HA ESTADO TRABAJANDO PERO ESTÁ MOLESTO PORQUE REPORTA UNA NOVEDAD DE MOVIMIENTOS Y APP NO ESTÁ ACTUALIZADA Y NO SE ATREVE A MANIPULAR EL EQUIPO SEGUN LAS INDICACIONES QUE LE DAMOS. POR ESTE MOTIVO SE REALIZA VISITA TÉCNICA EN ATENCIÓN AL INCIDENTE REPORTADO CON EL DATÁFONO WOMPI. EL USUARIO CONFIRMA SU IDENTIFICACIÓN Y MANIFIESTA QUE EL EQUIPO PRESENTA LENTITUD Y NO PERMITE VISUALIZAR LOS MOVIMIENTOS ANTERIORES. DURANTE LA INTERVENCIÓN SE PROCEDE CON LA ACTUALIZACIÓN DEL SISTEMA Y EL BORRADO DE CACHÉ PARA OPTIMIZAR EL RENDIMIENTO. ADICIONALMENTE, SE BRINDA ORIENTACIÓN AL USUARIO SOBRE CÓMO FILTRAR LOS MOVIMIENTOS POR RANGO DE FECHAS PARA FACILITAR SU CONSULTA. FINALIZADAS LAS ACCIONES, EL DATÁFONO QUEDA OPERATIVO Y EL USUARIO MANIFIESTA COMPRENSIÓN DE LOS PROCEDIMIENTOS REALIZADOS.</t>
  </si>
  <si>
    <t>11/11/2025 SE REALIZA VISITA A COMERCIO, CB SIN COBERTURA WIFI DAÑOS EN MUNICIPIO DESDE LAS 11 AM SIN COBERTURA. SE VERIFICA DISPOSITIVO CON VERSIÓN ACTUALIZADA, SE REALIZA BORRADO CACHÉ, SE REALIZA CONFIGURACIÓN DE IDIOMA INGLÉS Y TAMAÑO TEXTO OK SIN NOVEDAD</t>
  </si>
  <si>
    <t>11/11/2025 SE LLEGA A SITIO, SE VERIFICA QUE INTERNET DE CLIENTE ESTÁ FALLANDO, SE REINICIA MODEM Y DATAFONO E INGRESA NUEVAMENTE SIN PROBLEMA, SE HACEN TRANSACCIONES EXITOSAS</t>
  </si>
  <si>
    <t>11/11/2025 SE ESTABLECE COMUNICACIÓN TELEFÓNICA CON LA CLIENTE AL NÚMERO 3203209469 LA CUAL INFORMA QUE DESINSTALARON LA APP POR ERROR SI ESCALA CON SOPORTE WOMPI NÚMERO DE TICKET DEL CASO 478588 PARA LA REINSTALACIÓN DE LA APP  SE REALIZAN PRUEBAS CON CLIENTE LUEGO DE LA INSTALACIÓN DE LA APP OK</t>
  </si>
  <si>
    <t>11/11/2025 SE VALIDA COMUNICACIÓN CON EL CLIENTE QUE INFORMA QUE EL SONIDO DEL DATÁFONO PUEDE BURLAR LA SEGURIDAD YA QUE EL ES INGENIERO Y DICE QUE CADA NÚMERO QUE SE PRESIONA ES CON UN SONIDO DIFERENTE Y SI ALGUIEN QUISIERA ROBAR, SE HARÍA POR ESE MEDIO YA SEA CON INTELIGENCIA ARTIFICIAL. SE CONSULTA PARA PODER DISMINUIR EL VOLUMEN, PERO RESPONDIERON QUE EL SDK DE LA APP DE WOMPI, ES DIFERENTE AL VOLUMEN DEL SISTEMA Y POR LO TANTO, NO SE PUEDE DISMINUIR. PERO TAMBIÉN DIJERON QUE EL SONIDO ES EL MISMO. SE LE BRINDA LA INFORMACIÓN AL CLIENTE YA QUE ASEGURA QUE EL SONIDO AFECTA LA SEGURIDAD DEL POS. EN CASO DE QUERER HABLAR CON EL, EL NÚMERO ES 3008184814</t>
  </si>
  <si>
    <t>11/11/2025 SE VALIDA CON EL CLIENTE, SE LE INDICA CREAR UNA NUEVA CONTRASEÑA, SE VALIDA CREACION DE NUEVA CONTRASEÑA, EL CLIENTE PRUEBA EL INGRESO DE NUEVO Y YA LE PERMITE, SE CIERRA CASO</t>
  </si>
  <si>
    <t>11/11/2025 SE CONTACTA AL CLIENTE, INDICA QUE EL DATAFONO FUNCIONA BIEN INDICA QUE LA SOLUCIÓN QUE FUE COLOCAR UN REPETIDOR DE RED SERCA AL PUNTO Y FUNCIONA BIEN.</t>
  </si>
  <si>
    <t>12/11/2025 EN COMUNICACIÓN CON CLIENTE SE PORCEDE A BORRAR CACHE Y ACTUALIZAR LA APLICACIÓN, SE LE INDICA Q INGRESÉ NUEVAMENTE, Y EL DATAFONO QUEDA FUNCIONANDO CORRECTAMENTE, CLIENTE ENVIA PRUEBA OK , SE CIERRA ORDEN</t>
  </si>
  <si>
    <t>12/11/2025 SE REALIZÓ GESTIÓN TELEFÓNICA SE HABLÓ CON EL SEÑOR ALEJANDRO SE VALIDO QUE EL CARGADOR ORIGINAL DEL EQUIPO SE ENCUENTRA MALO, SE LE DA LAS INDICACIONES DE QUE SIGA USANDO EL CARGADOR DEL CELULAR Y ESPERAR LA REPOSICIÓN POR PARTE DE WOMPY DEL CARGADOR DEL DATÁFONO NOS INDICA QUE SE VOLVERÁ A COMUNICAR EN LAS PRÓXIMAS SEMANAS PARA VER SI SE PUEDE HACER LA REPOSICIÓN DEL CARGADOR LO ANTES POSIBLE</t>
  </si>
  <si>
    <t>02/11/2025 NO AHÍ COMUNICACIÓN CON EL CLIENTE
12/11/2025 SE REALIZA CONTACTO CON LA SEÑORA SONIA RODRÍGUEZ PARA CONFIRMAR FALLA ,CLIENTE INDICA QUE YA TIENE NUEVAMENTE LA APP WOMPI YA SE ENCUENTRA OPERATIVO</t>
  </si>
  <si>
    <t>12/11/2025 EN COMUNICACIÓN CON LA LÍNEA 3128564722 RESPONDE CLIENTE NANCY RAMIREZ SE LE INDICO QUE DEJARA EL DATAFONO CARGANDO UNA MEDIA HORA, DESPUÉS DE ELLO SE PROCEDE A INDICARLE LA FORMA PARA ACTUALIZAR LA APLICACIÓN YA QUE LE ESTABA GENERANDO ERROR EN TODAS LAS TRANSACCIONES. EL PROCESO FUE EXITOSO SE LE INDICA QUE EL DATÁFONO NECESITA CARGARSE ADECUADAMENTE PARA UN FUNCIONAMIENTO ÓPTIMO. CLIENTE COMPARTE UNA COPIA DE UN BAUCHER EVIDENCIANDO SU FUNCIONAMIENTO, SE CIERRA CASO.</t>
  </si>
  <si>
    <t>12/11/2025 SE REALIZA VALIDACIÓN DE QUE FUNCIONE LA DESCARGA PERO NO LA TOMA EL POS Y SE REALIZA ESCALAMIENTO PARA INSTALACIÓN REMOTA. RESPONDEN TICKET 478798 Y SE VALIDA QUE LA APP ESTÉ INSTALADA LO CUAL CONFIRMA EL CB Y SE ESPERA A QUÉ VALIDE INGRESO LO CUÁL TAMBIÉN LE FUNCIONÓ.</t>
  </si>
  <si>
    <t>12/11/2025 SE HABLA CON LA SEÑORA IBETH GIRALDO, POR EL NÚMERO DE TELÉFONO 3057130841, PARA AYUDAR A DESCARGAR NUEVAMENTE LA APP DE WOMPI. SE HABLA NUEVAMENTE CON ELLA Y ME INDICA QUE YA APARECE LA APP Y QUE ESTÁ HACIENDO TRANSACCIONES.</t>
  </si>
  <si>
    <t>12/11/2025 SE REALIZA GESTIÓN TELEFÓNICA Y EN COMUNICACIÓN CON LA SEÑORA SOFÍA ROJO AL NÚMERO 3001528480 INDICA QUE DESPUÉS DE INTENTAR VARIAS VECES YA EL DATÁFONO ESTÁ FUNCIONANDO CORRECTAMENTE, NO NECESITA LA VISITA TODO ESTÁ EN ORDEN</t>
  </si>
  <si>
    <t>12/11/2025 *TICKET N° (478794)*
CASO LINEACOM INCIDENTE 13351
SE INTENTA HACER DESCARGA DE ACTUALIZACIÓN CON EL FIN DE VOLVER A HACER LA INSTALACIÓN DE LA APP DE WOMPY YA QUE EL CORRESPONSAL INDICA QUE SE DESINSTALO, DESPUÉS DE LA DESCARGA NO SE INSTALA LA APP
SE ESCALA PARA QUE HABILITEN DESCARGA Y INSTALAR AL APP DE WOMPY, SE VALIDO INSTALACIÓN DE APP CON USUARIO NOS INFORMA QUE SE INSTALA LA APP Y SE ENCUENTRA FUNCIONANDO NORMALMENTE 
SERIAL: 254MMD4W7889</t>
  </si>
  <si>
    <t>12/11/2025 SE REALIZA GESTIÓN TELEFÓNICA Y EN COMUNICACIÓN CON LA SEÑORA SANDRA ABAD AL NÚMERO 3122531596 SE LE BRINDA EL PASO A PASO PARA BORRAR CACHE Y EXPLICARLE CÓMO SE LEE LAS FACTURAS DE UNA FORMA MÁS FÁCIL Y QUEDA SATISFECHA CON LA SOLUCIÓN, INDICA QUE ESTÁ FUNCIONANDO CORRECTAMENTE</t>
  </si>
  <si>
    <t>12/11/2025 SE VISITA CB. SE EVIDENCIA QUE EL DATAFONO TIENE PROBLEMAS PARA CONECTARSE A LA RED WIFI DE LA EMPRESA DE INTERNET PERO AL CONECTARSE A DATOS MOVILES CONECTA SIN INCONVENIENTES. SE REALIZAN TRANSACCIONES DE PRUEBA OK. SE LE RECOMIENDA AL CLIENTE COMUNICARSE CON LA EMPRESA PRESTADORA DEL SERVICIO DE INTERNET PARA QUE LES DEN SOLUCIÓN CON LA CONEXIÓN YA QUE LA FALLA ES DEL MÓDEM.</t>
  </si>
  <si>
    <t>12/11/2025 SE LOGRA COMUNICACION CON EL CLIENTE, CLIENTE CONFIRMA QUE YA FUE INSTALADA LA APLICACION EN EL DATAFONO Y TIENE ACCESO NORMAL, CLIENTE CONFIRMA PRUEBAS EXITOSAS.</t>
  </si>
  <si>
    <t>12/11/2025 INCIDENTE WOMPII 
CU: 56776
RESUMEN DEL CASO:
SE REALIZÓ VIDEOLLAMADA POR WHATSAPP AL NÚMERO 3168406088, CON EL SEÑOR FABIÁN.
DURANTE LA COMUNICACIÓN, SE INTENTÓ REALIZAR EL PROCESO DE DESCARGA Y ACTUALIZACIÓN DEL APLICATIVO, PERO NO FUE POSIBLE, YA QUE LA APP NO APARECE EN EL MENÚ DEL DATÁFONO.
SE TOMA EVIDENCIA DEL CASO Y SE PROCEDE A REALIZAR EL ESCALAMIENTO AL COORDINADOR DE ZONA PARA SU RESPECTIVA GESTIÓN.
SERIAL:254KMD4W5597
CLIENTE CONFIRMA APP Y PRUEBAS ÉXITOSAS</t>
  </si>
  <si>
    <t>12/11/2025 SE VALIDAD NOVEDAD CLIENTE PRESENTABA AUMENTO DE ZOOM Y FUENTE NO DEJABA ELEGIR LA OPCIÓN DE FECHAS DE DIAS ANTERIORES POR LO QUE SE ADJUNTA EVIDENCIA DE QUE BAJÁNDOLE EL ZOOM SI DEJA BUSCAR FECHAS ANTERIORES YA QUE EL CLIENTE MANIFIESTA QUE LE AUMENTA LA FUENTE POR QUE CASI NO VE LOS NUMEROS SE LE EXPLICA Y SE LE DEJA TODO OK</t>
  </si>
  <si>
    <t>12/11/2025 SE REALIZA SOPORTE TELEFONICO CON EL CLIENTE, SE ACTUALIZA DATAFONO VERSION, CLIENTE INFORMA QUE YA CONECTA EL WIFI Y FUNCIONA SIN PROBLEMAS</t>
  </si>
  <si>
    <t>12/11/2025 CLIENTE ELIMINO APP  POR ERROR, SE ESCALA A WOMPI Y SE REALIZA REINSTALACION DE APLICACION, SE CONFIRMA REINSTALACION SERVICIO OK</t>
  </si>
  <si>
    <t>12/11/2025 SE VISITA COMERCIO Y SE EVIDENCIAN CREDENCIALES CON ERROR UPS PASO ALGO, SE REALIZA CAMBIO DE CLAVE, SE INGRESA AL MÓDULO DE CB OPERATIVO, SE REALIZAN PRUEBAS OK.</t>
  </si>
  <si>
    <t>12/11/2025 SE VERIFICÓ FALLA DE LECTOR DE CÓDIGO DE BARRAS, A SU VEZ REPORTA LECTITUD DE SISTEMA Y QUE NO LE EXPLICARON SOBRE BORRADO DE CACHE, EL CLIENTE NO SABE COMO LEER CÓDIGO DE BARRAS CON EL DATAFONO SE LE EXPLICO COMO REALIZAR LA LECTURA DE FORMA CORRECTA, A SU VES SE ENCONTRÓ CAMBIO DE IDIOMA POR ACTUALIZACIÓN LO CUAL FALLA EN LENTITUD DEL SISTEMA, SE CAMBIA IDIOMA SE LE ENSEÑA COMO REALIZAR BORRADO DE CACHE, SE EJECUTAN PRUEBAS TX EXITOSAS QUEDA OPERATIVO.</t>
  </si>
  <si>
    <t>09/11/2025 SE CONTACTA AL COMECIO 3102625420 NO HAY COMUNICACIÓN SE LLEGA DE ENCUENTRA CERRADO
12/11/2025 SE REALIZA ACTUALIZACIÓN  DE APLICACION Y BORRADO DE CACHÉ, SE REALIZAN PRUEBAS Y CB QUEDA OPERANDO OK</t>
  </si>
  <si>
    <t>12/11/2025 SE REALIZÓ VISITA TÉCNICA AL CORRESPONSAL SE EVIDENCIÓ QUE NO SE PODÍA CONECTAR A INTERNET. EL USUARIO INFORMA QUE CADA VEZ QUE INTENTABA INGRESAR AL EQUIPO APARECÍA UN PROBLEMA Y NO DEJABA INGRESAR A LA PLATAFORMA. SE REINICIA MODEN DE INTERNET RETOMA SEÑAL SE RELIZARON PRUEBAS EXITOSA SE PROCEDE A CERRAR CASO</t>
  </si>
  <si>
    <t>12/11/2025 SE VISITA CB Y SE REALIZA BORRADO DE CACHE Y ACTUALIZACIÓN. SE REALIZAN PRUEBAS EXITOSAS. SE CORRIGE EL ERROR DE REPORTÉ DE TRANSACCIONES</t>
  </si>
  <si>
    <t>12/11/2025 EL USUARIO NO RECUERDA EL USUARIO DE INGRESO Y ESTABA TRATANDO DE INGRESAR CON EL CORREO, SE LE INDICA COMO RECUPERAR EL USUARIO, REALIZA LA LABOR Y YA LE PERMITE EL INGRESO</t>
  </si>
  <si>
    <t>12/11/2025 SE VALIDA CON EL CLIENTE Y SE REVISA CONEXION DEL DATAFONO, SE LE EXPLICA QUE EL DATAFONO DEBE SER ENLAZADO A LA RED DE 4G UNICAMENTE SE PROCEDE A CONECTAR EL DATAFONO, SE REALIZAN PRUEBAS EXITOSAS</t>
  </si>
  <si>
    <t>12/11/2025 SE ENCONTRÓ EL EQUIPO FUNCIONANDO DE FORMA CORRECTA, SE CAMBIO EL IDIOMA A INGLÉS, SE VALIDO ACTUALIZACIÓN,  SE REINICIO EQUIPO Y SE VALIDO CREDENCIALES, PRUEBAS OK</t>
  </si>
  <si>
    <t>12/11/2025 SE VALIDA CON EL CLIENTE , SE REVISA QUE SE ELIMINO APP, SE REALIZA LA ACTUALIZACION POR EL TEMCALL Y LA APP QUEDA DE NUEVO EN EL EQUIPO, CLIENTE CONFIRMA CB QUEDA OK</t>
  </si>
  <si>
    <t>12/11/2025 SE VALIDA QUE EL EQUIPO SE ENCUENTRE EN BUEN ESTADO Y QUIÉN LO MANIPULA, MANIFIESTA QUE YA LE FUNCIONA BIEN NUEVAMENTE.</t>
  </si>
  <si>
    <t>12/11/2025 SE REALIZA LLAMADA AL CLIENTE JUAN ANDRÉS AL NÚMERO DE TELÉFONO 312 5027971 A LAS 2:30PM Y SE LE INDICA REALIZAR EL BORRADO DE MEMORIA DEL DATÁFONO, IR A SERVICIOS,  TEAMCALL Y REALIZAR LA DESCARGA REMOTA DE LA APLICACIÓN, SE REALIZÓ REINICIO DE EQUIPOS Y SE DEJÓ TRABAJAR HASTA LAS 3:40PM QUE SE VOLVIÓ A LLAMAR AL CLIENTE, QUIEN MANIFESTÓ QUE LE ESTÁ FUNCIONANDO CON NORMALIDAD EL EQUIPO Y OPERANDO MUCHO MEJOR.</t>
  </si>
  <si>
    <t>12/11/2025 SE VISITA CORRESPONSAL Y SE IDENTIFICA QUE EL USUARIO DE ACCESO DEL QUE EL CORRESPONSAL DISPONÍA NO COINCIDÍA CON EL QUE LLEGÓ AL CORREO, SE INICIA CON EL QUE LLEGA EN MODO RECUPERACIÓN DE USUARIO Y ACCEDE CORRECTAMENTE. AL PARECER USUARIOS DE COMERCIO CON EL DE CORRESPONSAL QUEDARON UNIFICADOS. SE PUEDE ACCEDER Y SE REALIZAN TRANSACCIONES DE PRUEBA Y QUEDARON EXITOSAS. SE EXPLICA ACCESO AL CORRESPONSAL Y SE LE DEJA CLARO CREDENCIALES CORRECTAS DE ACCESO. SE VALIDÓ MOVIMIENTO EN SOMOS BANCOLOMBIA Y QUEDÓ REFLEJADO</t>
  </si>
  <si>
    <t>12/11/2025 SE REALIZA GESTIÓN TELEFÓNICA CON CLIENTE...BORRADO DE CACHE Y ACTUALIZACIÓN POS PRUEBAS EXITOSAS</t>
  </si>
  <si>
    <t>12/11/2025 SE REALIZA COMUNICACION CON CB  CON LA SRA ESPERANZA LA CUAL ME INDICA QUE EL CARGADOR DELE QUIPO SE LE PARTIO LA ENTRADA TIPO C , SE LE DAN INDICACONES QUE PUEDE PONERLO A CARGAR CON CUALQUIERA CARGADOR TIPO C PARA CELULAR, QUE EN EL MOMENTO NO TENEMOS ACCESORIOS DE BACKUP Y QUE TAN PRONTO LLEGUEN LOS ACCESORIOS SE LE HARA LA RESPECTIVA REPOSICIÓN</t>
  </si>
  <si>
    <t>01/10/2025 EN COMUNICACIÓN CON EL CLIENTE SE REALIZA SOPORTE TELEFÓNICO CON EL SR JAIME MENDOZA SE REALIZA ACTUALIZACIÓN Y BORRADO DE CACHE PERO LA LENTITUD PERSISTE SE REALIZA ESCALAMIENTO POR LENTITUD A LA ESPERA DE RESPUESTA POR PARTE DE WOMPI DE UNA SOLUCIÓN PARA LA NOVEDAD
13/11/2025 SE COMUNICA CON EL CLIENTE JAIME MENDOZA VIA WHATSAPP AL #3112966861, NOS INFORMA QUE DESPUES DE LA ACTUALIZACION Y BORRADO DE CACHE, EL DATAFONO YA ESTA FUNCIONANDO BIEN Y OPERA SI PROBLEMAS</t>
  </si>
  <si>
    <t>13/11/2025 SE LLEGA AL CB Y SE REALIZA LIMPIEZA DEL LENTE SE PONE DE FORMA HORIZONTAL EL EQUIPO Y SE REALIZA LA PRUEBA DE LECTURA DEL CÓDIGO DE BARRAS LEYENDO DE FORMA CORRECTA EL CÓDIGO DE BARRAS, PRUEBAS CB OK SE DEJA OPERATIVO</t>
  </si>
  <si>
    <t>13/11/2025 SE REALIZA VISITA AL CB Y CB PRESENTA LENTITUD EN EL SERVICIO DE INTERNET, SE REALIZÓ BORRADO DE CACHE EL PROCESO DE TEAMCALL Y SE REALIZO PRUEBAS CONECTADO AL INTERNET DE CELULAR CON LOS DATOS DEL TELÉFONO Y TRABAJO CON NORMALIDAD LE INDICO AL CLIENTE HACER REVISAR EL INTERNET Y QUE EL WIFI ESTE BAJO LA FRECUENCIA 2.4 GHZ, CLIENTE MANIFIESTA QUE EL INTERNET DEL PUEBLO ES MUY INTERMITENTE, SE REALIZAN PRUEBAS CB CON LOS DATOS DEL TELÉFONO Y FUNCIONA CON NORMALIDAD Y OPERATIVO.</t>
  </si>
  <si>
    <t>13/11/2025 SE REALIZA CONTACTO TELEFÓNICO CON CLIENTE WILMER FERNANDO DOZA A NÚMERO REGISTRADO 3203167256 . PARA VALIDAR LA FALLA. CLIENTE INDICA QUE LA FALLA QUE PRESENTABA ERA QUE NO LO DEJABA INGRESAR ALA APLICACIÓN. Y AL MOMENTO DE SOLICITAR EL SERVICIO EL ASESOR LO DEJO COMO LENTITUD.. PERO QUE YA SOLUCIONÓ EL PROBLEMA APAGANDO Y PRENDIENDO EL DATAFONO. YA NO REQUIERE EL SERVICIO</t>
  </si>
  <si>
    <t>13/11/2025 SE LLAMA AL USUARIO Y SE REALIZA EL PROCESO DE BORRADO DE CACHÉ Y ACTUALIZACIÓN DE APP, SE VERIFICA NUEVA VERSIÓN SE INDICA TRABAJAR PERO DESPUÉS DE UN TIEMPO CLIENTE INFORMA QUE VUELVE A PONERSE LENTO</t>
  </si>
  <si>
    <t>13/11/2025 SE LLAMA AL CLIENTE Y NOS INDICA QUE CUANDO LE INSTALARON EL EQUIPO NO LE ENSEÑARON NI LE DIERON LA CAPACITACIÓN ADECUADA PARA EL BORRADO DE MEMORIA DEL EQUIPO, SE LE INDICA COMO DEBE HACER LOS BORRADOS DE MEMORIA, CLIENTE NOS INDICA QUE EL DATÁFONO EN LA TARDE FUNCIONA MÁS LENTO QUE EN LA MAÑANA, NOS DICE QUE SOLO LL CARGA UNA VEZ AL DÍA, SE LE RECOMIENDA CARGARLO UNA VES EN LA MAÑANA Y OTRA EN EL ALMUERZO, SE LE RECOMIENDA USAR EL EQUIPO SOBRE 40% DE LA BATERÍA PARA QUE ESTE TRABAJE MEJOR, SE LLAMA NUEVAMENTE AL CLIENTE LUEGO DE HORA Y MEDIA, NOS COMETA QUE EL DATÁFONO YA NO SE SIENTE LENTO COMO ANTES, ESTA OPERATIVO</t>
  </si>
  <si>
    <t>17/10/2025 SE COMUNICA CON EL USUARIO, INDICA QUE LA LENTITUD PERSISTE YA ESTÁ ACTUALIZADO AL LA ÚLTIMA VERSIÓN Y REALIZA BORRADO DE CACHE Y REICINIA EL EQUIPO DOS VECES AL DÍA, TAMBIÉN INDICA QUE PRESENTA LENTITUD AL SACAR EL TECLADO DE LA PANTALLA
13/11/2025 SE REALIZA SEGUIMIENTO DESPUES DE 1 HORA CLIENTE INDICA QUE EL DATAFONO LE ESTA FUNCIONANDO SUPER BIEN QUE YA HA ATENDIDO CLIENTES Y QUE EL DATAFONO NO SE HA BLOQUEADO Y LE RESPONDE BIEN SE REDUJO EL TAMAÑO DE LA FUENTE YA QUE NO LE DEJABA APLICAR LOS FILTROS PARA VER LOS MOVIMIENTOS DE DIAS ANTERIORES SE CIERRA ORDEN VERSION 26.2.5</t>
  </si>
  <si>
    <t>13/11/2025 SE LLEGA AL PUNTO , SE VALIDA ACTUALIZACIÓN , SE BORRA CACHE Y ALMACENAMIENTO, SE EVIDENCIA DATAFONO NO TIENE ROLLO PAPEL , SE INSTALA ROLLO ,SE REALIZA PRUEBAS EXITOSAS</t>
  </si>
  <si>
    <t>13/11/2025 SE REALIZA CONTACTO TELEFÓNICO CON EL CLIENTE AL NÚMERO  312 6256710 EL CUAL INFORMA QUE EL EQUIPO YA LE ESTA FUNCIONANDO OK, SE RELAIZA BORRADO DE CACHE Y TODO OK</t>
  </si>
  <si>
    <t>13/11/2025 EN COMUNICACIÓN TELEFÓNICA CON LA SEÑORA ROSSI CHAPARRO AL 3144670511 NOS INDICA QUE YA HA REALIZADO VARIAS VECES EL BORRADO DE CACHÉ Y ACTUALIZACION APP SE LE INDICA REALIZARLO NUEVAMENTE EL DÍA DE HOY LUEGO DE 3 HORAS NOS INDICA QUE EL DATAFONO SIGUE FUNCIONANDO IGUAL DE LENTO NO HAY MEJORÍA LA FALLA PERSISTE</t>
  </si>
  <si>
    <t>13/11/2025 SE REALIZA VISITA Y SE EVIDENCIA ERROR EN LA RED DE WIFI, SE LE INFORMA A CLIENTE QUE DEBEN TENER DISPONIBILIDAD DE UNA RED 2G YA QUE SOLO TIENEN DISPONIBLE UNA RED 5G, SE COMPARTE INTERNET Y SE REALIZAN PRUEBAS Y FUNCIONA OK</t>
  </si>
  <si>
    <t>13/11/2025 SE REALIZA COMUNICACIÓN CON LA SEÑORA MARIA HELENA RICO AL NÚMERO 3123826843 PARA VALIDAR FALLA ,CLIENTE INDICA QUE YA SE LE SOLUCIONO LA FALLA ,YA SE ENCUENTRA OPERATIVO EL DATAFONO</t>
  </si>
  <si>
    <t>13/11/2025 SE REVISA EL EQUIPO Y ESTÁ FUNCIONANDO CORRECTAMENTE, EL CLIENTE ESTABA COLOCANDO MAL EL ROLLOS, SE LE INDICA COMO COLOCARLO Y SE REALIZAN PRUEBAS OK.</t>
  </si>
  <si>
    <t>13/11/2025 SE HABLA CON LA SEÑORA ANA CRUZ, POR EL NÚMERO DE TELÉFONO 3223085866, PARA AYUDARLA A DESCARGAR LA APP WOMPI. LA SEÑORA ANA CRUZ, ME INDICA QUE YA TIENE LA APP WOMPI Y QUE ESTÁ OPERATIVO EL DATÁFONO.</t>
  </si>
  <si>
    <t>13/11/2025 SE LLAMA A LA SEÑORA ANGIE DIAZ Y ESTA MANIFIESTA QUE EL SERVICIO AL MOMENTO DE REALIZAR UNA TRANSACCION SE LE REINICIABA Y TENIA QUE VOLVER A REALIZARLA ALEGANDO QUE TAMBIEN SE COLOCABA LENTO, SE LE INDICA QUE PROCEDA A REALIZAR EL BORRADO DE MEMORIA CACHÉ Y LA ACTUALIZACIÓN DE LA VERSIÓN, LA CUAL REALIZA CON EFECTIVIDAD Y SE PROCEDE A REALIZAR PRUEBAS DURANTE UNA HORA. AL CUMPLIR LA HORA SE LLAMA AL CLIENTE NUEVAMENTE Y ESTE MANIFIESTA QUE HASTA EL MOMENTO Y EN UN TIEMPO APROXIMADO DE UNA HORA Y MEDIA DE PRUEBA, INDICA QUE EL SERVICIO NO HA PRESENTADO FALLAS Y REALIZA LAS TRANSACCIONES SIN NINGUN PROBLEMA</t>
  </si>
  <si>
    <t>13/11/2025 SE REALIZA VISITA DE CAMPO ENCONTRADO QUE EQUIPO NO TIENE LA APP DE WOMPI, POR LO ANTERIOR SE ACTUALIZA EQUIPO PERO AUN NO APARECE, SE HACE ESCALAMIENTO CON TICKET  479140 LUEGO DEL TIEMPO QUEDA LA APP INSTALADA, SE HACEN PRUEBAS CUPO Y USUARIO OK.</t>
  </si>
  <si>
    <t>13/11/2025 SE REALIZA GESTIÓN TELEFÓNICA ATIENDE SR DAIRO LA CUAL NOS INDICA QUE NO LE PERMITIA IMPRIMIR BAUCHER PERO LUEGO SE PERCATÓ QUE EL DATAFONO ESTABA SIN ROLLO, LE INGEESO EL ROLLO Y PUDO IMPRIMIR CON NORMALIDAD</t>
  </si>
  <si>
    <t>13/11/2025 SE REALIZA VALIDACION CON EL CLIENTE Y NO LE ESTABA PERMITIENDO INGRESAR AL DATAFONO , SE LE INDICA REALIZAR ACTUALIZACION DE VERSION POR TEMCALL, EL DATAFONO SE PROCEDE A ACTUALZAR, EL CLIENTE DESPUES DE ACTUALIZAR PRUEBA EL INGRESO Y YA LE PERMITE Y EMPIEZA A OPERAR NORMAL, SE CIERRA CASO</t>
  </si>
  <si>
    <t>13/11/2025 SE REALIZA VISITA AL COMERCIO, SE REALIZA BORRADO DE CACHE, ACTUALIZACION DE LA APLICACION, REINICIO DEL EQUIPO, SE LE REALIZA INDICACION AL CLIENTE DE COMO MANIPULAR EL EQUIPO PARA TOMAR LOS RECIBOS DE CODIGOS DE BARRAS, SE REALIZAN PRUEBAS DE LECTURA DE CODIGOS Y TRANSACCIONES OK.</t>
  </si>
  <si>
    <t>17/10/2025 EN COMUNICACIÓN CON LA SEÑORA ELIANA MENDOZA AL NÚMERO 3136942706 MANIFIESTA QUE TIENE Y PERSISTEN LAS FALLAS CON LA IMPRESIÓN DE BAUCHER, SOLICITA SOLUCIÓN
13/11/2025 SE CAMBIA EQUIPO POR DAÑO EN LA TAPA DE IMPRESIÓN. EL EQUIPO IMPRIMÍA BORROS. TODO QUEDA OK.</t>
  </si>
  <si>
    <t>13/11/2025 CB: 31786
RESUMEN DEL CASO:SE VALIDAD NOVEDAD SE EVIDENCIA INTENTO DE MANIPULACIÓN COLOCANDO UNA MEMORIA SD LO CUAL ESTABA GENERANDO EL APAGADO DEL EQUIPO Y NO DEJABA OPERAR SE REALIZAN PRUEBAS SIN LA MEMORIA Y FUNCIONA TODO OK SE INENTA ACTUALIZAR PERO ARROJA ERROR SE ESCALA NOVEDAD Y INTENTA REINSTALACION REMOTA   PERO ARROJA ERRORES EL EQUIPO NO PERMITE REINSTALAR POR LO QUE SE CAMBIA EQUIPO , CLIENTE ENTREGA EQUIPO PERO NO ENCUENTRA LA CAJA DONDE VINO POR LO QUE SE REPORTA QUE SE RECIBE SIN CAJA Y UN POCO RAYADO A LOS LADOS Y SE RECIBE SU CARGADOR 
SERIAL A INSTALAR:254UMD4X5943
SERIAL A RETIRAR: 254MMD4W7112</t>
  </si>
  <si>
    <t>13/11/2025 DURANTE LA VISITA TECNICA EN ATENCIÓN DE INCIDENTE DE INCIDENTE SE EVIDENCIA QUE APP FUE BORRADA POR EL COMERCIO SE REALIZAN EN REPETIDAS OCASIONES LA DESCARGA POR LA APP TEM CALL DE LA APP WOMPI SIN TENER RESPUESTA POSITIVA SE REALIZA ESCALAMIENTO A LA ENTIDAD LA CUÁL NOS REALIZA INSTALACIÓN DE APP QUEDANDO SERVICIO OK SIN NOVEDAD PRUEBAS OK</t>
  </si>
  <si>
    <t>13/11/2025 EN COMUNICACIÓN CON LA SR MADELINE, SE LE INDICA CONECTAR EL EQUIPO A LOS DATOS MÓVILES PERSONAL, SE CONECTA HE INICIA SESIÓN CORRECTAMENTE, SE LE INDICA AL CLIENTE REINICIAR EL MÓDEM, SE CONECTA NUEVAMENTE A LA RED DEL CB Y SE REALIZAN PRUEBAS OK.</t>
  </si>
  <si>
    <t>13/11/2025 EN LA VISITA TÉCNICA SE REALIZÓ EL BORRADO DE CACHÉ Y SE LE EXPLICÓ A LA USUARIA COMO HACERLO, ADICIONAL SE LE EXPLICÓ LA MANERA CORRECTA DE UBICAR EL CÓDIGO DE BARRAS Y EL DATÁFONO PARA LEER LOS CÓDIGOS CORRECTAMENTE,SE REALIZARON LAS PRUEBAS ENCONTRANDO EL EQUIPO CORRECTAMENTE,LA CLIENTA APRENDIÓ A LEER LOS CÓDIGOS CORRECTAMENTE.</t>
  </si>
  <si>
    <t>09/10/2025 SE REALIZA VISITA A COMERCIO. SE REVISA EQUIPO SE REALIZA BORRADO DE CACHE ACTUALIZACIÓN DE APLICACIÓN WOMPI. LA FALLA PERSISTE. SE ESCALA CON COORDINADOR TICKET N° (471350), SE DEJA REGISTRO FOTOGRÁFICO
13/11/2025 SE REALIZA GESTION TELEFONICA AL 3208037680 RESPONDE LA ESPOSO DE LA SRA DIANA QUIEN INDICA QUE EFECTIVAMENTE EL DATAFONO SE LE ACTUALIZO PERO QUE LA FALLA PERSISTE TIENE QUE REALIZAR BORRADO DE CACHE CADA 1 O 2 HORAS Y REINICIAR POR QUE EL DATAFONO NO RESPONDE Y SE HA VUELTO MOLESTO POR QUE LOS CLIENTES SE DESESPERAN POR LA DEMORA EN LA ATENCION
13/11/2025 SE COMUNICA CON EL COMERCIO PARA VALIDAR LA FALLA EN GENERAL INDICA LA CLIENTE DIANA QUE LA APLICACIÓN ES DEMACIADO LENTA Y SE DEMORA EN REALIZAR CUALQUIER PROCESO ENTRE 1 MINUTOS A 2 Y ES TEDIOSO PARA ELLOS Y LOS CLIENTES SE LE INDICAN LOS PASOS A SEGUIR DE BORRADO DE CACHÉ ACTUALIZACIÓN DE APLICACIÓN Y REINICIO DEL EQUIPO LA SRA DIANA REALIZA LOS PASO A PASO INDICADOS REALIZA PRUEBAS DE TRANSACCIÓN Y NAVEGACIÓN DE LA APP E</t>
  </si>
  <si>
    <t>13/11/2025 SE ESTABLECE COMUNICACIÓN CON EL CLIENTE PARA VALIDAR LA FALLA REPORTADA. EL CLIENTE INDICA QUE NO LE APARECEN TODAS LAS TRANSACCIONES SE LE EXPLICA LA FORMA CORRECTA DE VISUALIZARLAS MEDIANTE EL USO DE LOS FILTROS. SE INFORMA AL CLIENTE QUE SE PROCEDERÁ CON EL CIERRE DE LA ORDEN. CLIENTE QUEDA CONFORME.</t>
  </si>
  <si>
    <t>13/11/2025 SE INTENTA COMUNICACIÓN CON CLIENTE NO FUE POSIBLE, SE LLEGA A SITIO, CLIENTE NO LE PERMITE COLOCAR LA FECHA PARA FILTRAR LOS CIERRES DEL DATÁFONO, SE REALIZA CONFIGURACIÓN DEL TAMAÑO DE LA FUENTE Y ICONOS, SE HACEN PRUEBAS EXITOSA, SE CAPACITA CORRESPONSAL, DATÁFONO QUEDA OPERATIVO.</t>
  </si>
  <si>
    <t>13/11/2025 EN COMUNICACIÓN CON LA SEÑORA MARLEY ROJAS AL NÚMERO 3187880807, INDICA QUE LA FALLA DE LENTITUD EN EL EQUIPO SE DA POR DAÑO EN SU CANAL DE COMUNICACIÓN PIDE Y POR FAVOR SE CANCELE LA VISITA YA QUE ELLA YA HIZO EL REPORTE DE DAÑO AL PROVEEDOR DE INTERNET.</t>
  </si>
  <si>
    <t>14/11/2025 SE REALIZA VISITA TÉCNICA, PARA REVISIÓN DE CONEXIÓN DE INTERNET, SE ENCUENTRA QUE EL DATAFONO NO RECONOCE LA CONEXIÓN WIFI DEL COMERCIO, SE REALIZA LO SIGUIENTE, SE BORRA CACHÉ Y SE ACTUALIZA VERSIÓN DEL DATAFONO, SE REINICIA SEÑAL DE WI-FI DEL MODEM DEL COMERCIO CON AUTORIZACIÓN DEL CLIENTE, SE REINICIA IGUALMENTE EL DATÁFONO Y SE PROCEDE A CONECTAR NUEVAMENTE EL EQUIPO LOGRANDO LA CONECCIÓN EXITOSA, SE REALIZARON TRANSACCIONES DE PRUEBAS CORRECTAMENTE, SE ESPERA EN EL SITIO PARA VERIFICAR VARIAS OPERACIONES LAS CUALES SE EFECTUARON CORRECTAMENTE, SE DEJA EL CB EN OPERACIONES NUEVAMENTE.</t>
  </si>
  <si>
    <t>14/11/2025 SE REALIZA VISITA AL COMERCIO SE COMPRUEBA QUE EL DATÁFONO NO TENIA ROLLO SE COLOCA EL ROLLO SE LE EXPLICA AL CLIENTE SE REALIZAN PRUEBAS OK SE ACTUALIZA VERSIÓN</t>
  </si>
  <si>
    <t>12/11/2025 SE LLEGA A LA DIRECCIÓN INDICADA Y SE ENCUENTRA COMERCIO CERRADO, SE INTENTA ESTABLECER COMUNICACIÓN  CON #3046747512 PERO NO ES POSIBLE , SE ESTIRA 15 MINUTOS PERO CB CONTINUA CERRADO Y SIN PODER ESTABLECER COMUNICACIÓN
14/11/2025 DURANTE LA VISITA TECNICA A COMERCIO PARA ATENDER INCIDENTE REPORTADO POR CORRESPONSAL AL LLEGAR SE EVIDENCIA QUE COMERCIO SE ENCUENTRA CERRADO SE LLAMA AL CELULAR 3046747612 SIN TENER RESPUESTA SE DEJA SOPORTÉ FOTOGRÁFICO SE INFORMA A COORDINADOR Y SE PROCEDE A CIERRE DE LA VISITA TECNICA</t>
  </si>
  <si>
    <t>14/11/2025 EN COMUNICACIÓN CON LA ADMINISTRADORA YULI ANDREA PORTILLA, AL CELULAR 3242542099, EL CUAL INFORMA QUE EL DÍA DE AYER NO LE PERMITÍA INGRESAR AL MÓDULO BANCOLOMBIA CON LAS CREDENCIALES, PERO QUE YA EL DÍA DE HOY LA DEJO INGRESAR BIEN, QUE EL DATÁFONO YA ESTÁ OPERANDO CORRECTAMENTE, QUE YA NO NECESITA VISITA TÉCNICA DATÁFONO WOMPI OPERATIVO, SE PROCEDE A CERRAR ORDEN, SE LE INDICA AL CLIENTE QUE SI LE VUELVE A PRESENTAR FALLA DEBE COMUNICARSE NUEVAMENTE.</t>
  </si>
  <si>
    <t>14/11/2025 SE VISITA COMERCIO Y SE LE INDICA A LA SEÑORA NORMA QUE DEBE COMUNICARSE CON LA LINEA DE BANCOLOMBIA Y ENVIANDO ELLOS CAMARA Y COMERCIO,  SOLICITANDO LA ACTUALIZACION DEL NOMBRE COMERCIAL YA QUE ESO NO LO PODEMOS HACER NOSOTROS SINO DIRECTAMENTE BANCOLOMBIA. NO SÉ MANIPULA EQUIPO.</t>
  </si>
  <si>
    <t>14/11/2025 SE RETIRA TARJETA PEGADA AL DATÁFONO, SE INDICA AL CLIENTE FORMA CORRECTA PARA INSERTAR LAS TARJETAS Y BUENA LECTURA DE LAS MISMAS, SE HACEN PRUEBAS Y TODO OK</t>
  </si>
  <si>
    <t>14/11/2025 EN COMUNICACIÓN CON LA SEÑORA LINA AL MOVIL 3165364488,SE REALIZARON NUEVAMENTE VALIDACIONES CON CONEXIÓN A DATOS PERSONALES Y CANAL DE DATOS DE CLIENTE Y FUNCIONA CORRECTAMENTE, CLIENTE SE ENCONTRABA SIN SERVICIO YA QUE EL PROVEEDOR DE INTERNET ESTABA GENERANDO UN BLOQUEO EL CUAL YA FUE SOLUCIONADO Y EL EQUIPO ESTÁ OPERANDO. CORRECTAMENTE, EQUIPO OPERATIVO.</t>
  </si>
  <si>
    <t>14/11/2025 SE VALIDA FUNCIONAMIENTO DEL DATÁFONO, SE REALIZA VERIFICACIÓN DE DESCARGA DE ACTUALIZACIÓN EL CUAL PRESENTA MUCHA DEMORA PARA DESCARGAR, SE REALIZA BORRADO DE CACHÉ; SE PRESENTA LENTITUD EN RED WIFI DEL CLIENTE SE VALIDA TEST DE VELOCIDAD EVIDENCIANDO QUE EL SERVICIO DE INTERNET ES MUY BAJO. SE PRUEBA CON LOS DATOS DE CELULAR PARA HACER PRUEBAS PERO TAMBIÉN POR TEMAS DEL SECTOR SE PRESENTA LENTITUD EN TRANSACCIONES. SE LOGRA HACER PRUEBAS EXITOSAS.</t>
  </si>
  <si>
    <t>14/11/2025 SE HABLA CON EL CLIENTE QUIEN INDICA QUE EL DATAFONO NO SE DEJA CONECTAR AL DATOFONO, SE REALIZA VALIDACION  Y SE LE PIDE REINICIAR EL ROUTER DEL INTERNET, SE PRUEBA DESDE EQUIPO Y  SE PROCEDE A CONECTAR AL INTERNET Y YA PUEDE REALIZAR PRUEBAS EXITOSAS.</t>
  </si>
  <si>
    <t>14/11/2025 SE REALIZA ACTUALIZACIÓN DEL EQUIPO Y SE ESCALA CON WOMPI PARA QUE REALICE LA TELECARGA DE LA APP, SE REALIZAN PRUEBAS OK.</t>
  </si>
  <si>
    <t>14/11/2025 DURANTE VISITA TECNICA  PARA ATENDER INCIDENTE REPORTADO POR CORRESPONSAL BANCARIO AL LLEGAR CB NOS INDICA QUE PRESENTA UN BLOQUE CON LA ENTIDAD POR NO REALIZAR COBRO DE COMICIONES LO CUAL LE ESTÁ AFECTADO AL REALIZAR TRANSACCIONES POR DICHOS MOTIVO NO ES POSIBLE REALIZAR VALIDACIONES PARA RESOLVER INCIDENTE REPORTADO SE LE INDICA QUE DEBE RESOLVER DICHO BLOQUEO Y CUANDO YA SE ENCUENTRE YA OPERATIVO Y SI LA FALLA CONTINUA SOLICITAR UNA NUEVA VISITA TECNICA
NOTA NO SE MANIPULAN EQUIPOS COMERCIO NO PERMITE INGRESO POR QUE SE ENCUENTRA BLOQUEADO</t>
  </si>
  <si>
    <t>14/11/2025 SE LOGRA COMUNICACION CON LA SEÑORA EULALIA ANGARITA AL NUMERO TELEFONICO 3112621412 QUIEN NOS MANIFIESTA QUE YA PUDO INGRESAR A LA PLATAFORMA CON SU USUARIO Y CONTRASEÑA, SE CIERRA ORDEN, CLIENTE MANIFIESTA QUE NO SE ENCUENTRA EN EL SITIO PARA ENVIAR PRUEBAS.</t>
  </si>
  <si>
    <t>14/11/2025 SE EFECTUAN VARIOS INTENTOS DE COMUNICACION SIN EXITO , AL VALIDAR EN HELIX SE EVIDENCIA QUE EL CLIENTE JUAN GABRIEL SE COMUNICA A LA LINEA EL DIA 12/11/2025 SOBRE LAS SEIS PM Y SOLIITO CANCELAR VISITA YA QUE PUDO ACCEDER Y SE ENCUENTRA OPERANDO SIN NOVEDAD</t>
  </si>
  <si>
    <t>14/11/2025 SE HABLA CON EL CLIENTE SE REALIZO CAMBIO DE DIRECCION EN VOUCHER, SE CONFIRMA CON EL CLIENTE QUE YA CAMBIO LA DIRECCION EN EL VOUCHER, SE CIERRA CASO</t>
  </si>
  <si>
    <t>14/11/2025 DURANTE LA VISITA TECNICA PARA ATENDER INCIDENTE REPORTADO POR CORRESPONSAL BANCARIO FALLA EN IMPRESIÓN COPIA VAUCHER SE REALIZA CAPACITACIÓN DE COMO DEBEMOS REALIZAR LA BÚSQUEDA CORRECTA PARA BUSCAR LOS MOVIMIENTOS DEL DÍA Y PODER VALIDAR EL ESTADO DE LA TRANSACCION ADICIONAL SE INFOMA COMO DEBEMOS REALIZAR ACTUALIZACIÓN DE APP Y BORRADO DE CACHE QUEDANDO SERVICIO OK A CONFORMIDAD DE CORRESPONSAL SIN NOVEDAD SALDO OK A CONFORMIDAD DE CORRESPONSAL</t>
  </si>
  <si>
    <t>17/10/2025 EN COMUNICACIÓN CON CARLOS ARTURO ROZÓ AL NÚMERO 3007498423 ME MANIFIESTA QUE EL DATÁFONO ESTÁ FUNCIONANDO BIEN LO CUAL BORRO CACHE  Y ACTUALIZO LA APP SE REALIZA PRUEBAS EXITOSAS PERO ME MANIFIESTA QUE QUIERE QUE LLEGUE UN TÉCNICO PRESENCIAL PARA VERIFICAR LA FALLA PORQUE AVECES TRANSA Y AVECES SE QUEDA CARGANDO
14/11/2025 EN COMUNICACIÓN CON CARLOS ARTURO ROZÓ AL NÚMERO 3007498423 ME MANIFIESTA QUE EL DATÁFONO ESTÁ FUNCIONANDO BIEN LO CUAL BORRO CACHE  Y ACTUALIZO LA APP ALA ÚLTIMA VERSIÓN LO CUAL REALIZA PRUEBAS EXITOSAS Y ME DICE QUE EL DATÁFONO ESTÁ MÁS RÁPIDO</t>
  </si>
  <si>
    <t>14/11/2025 SE REALIZA VISITA AL PUNTO,SE LE EXPLICA AL CLIENTE COMO REALIZAR LA BÚSQUEDA DE LOS MOVIMIENTOS POR FILTROS YA QUE EL CLIENTE NO TENÍA CONOCIMIENTO DE COMO HACERLO .</t>
  </si>
  <si>
    <t>14/11/2025 CB:70672
TA:3018000
RESUMEN DEL CASO 
EL CLIENTE INDICA QUE BORRO LA APP DE WOMPI POR ERROR 
SERIAL:254MMD4X0984
QUEREMOS CONTARLE QUE CREAMOS EL TICKET N° (479484),  PARA DAR SEGUIMIENTO A LA ATENCIÓN DE SU COMERCIO.
EL USUARIO INDICA QUE YA APARECE LA APP DE WOMPI EN EL DATÁFONO</t>
  </si>
  <si>
    <t>20/10/2025 SE REALIZA GESTIÓN TELEFÓNICA AL NÚMERO 3108473388 LA SEÑORA MARÍA CECILIA GIL INDICA QUE APESAR DE LA ACTUALIZACIÓN Y BORRADO DE CACHÉ EL SERVICIO CONTINUA MALO
06/11/2025 SE COMUNICA CON EL USUARIO PARA CONFIRMAR EL FUNCIONAMIENTO CON LA NUEVA VERSIÓN SE ENCUENTRA ACTUALIZADO 26.2.5. EL USUARIO SE ENCUENTRA MUY DISFRUTANDA POR QUÉ EL EQUIPO SIGUE CON LA LENTITUD Y HA PERDÍDO CLIENTELA POR LO MISMO. ADICIONAL EL EQUIPO CUENTA CON SOBRE CALENTAMIENTO.
LA FALLA PERSISTE
14/11/2025 SE REALIZA CAMBIO EN EL POS POR CONSTANTES REINICIOS Y ADEMÁS YA HAY DESGASTE EN PANTALLA POR USO Y SE MARCAN LOS 9 PUNTOS. POS QUEDA FUNCIONANDO CORRECTAMENTE</t>
  </si>
  <si>
    <t>14/11/2025 SE REALIZA LLAMADA TELEFÓNICA AL NÚMERO 3123154823 SE HABLÓ CON EL SR JUAN DE DIOS, DATAFONO NO TOMA LA RED WI-FI, SE LE INDICA QUE REALICE LA CONEXIÓN GENERANDO WIFI CON LA RED DEL TELÉFONO CELULAR MANIFIESTA CONEXIÓN OK, INGRESO DE CREDENCIALES OK, PRUEBAS ÉXITOSAS.</t>
  </si>
  <si>
    <t>14/11/2025 SE VALIDA CON EL CLIENTE QUIEN POR ERROR BORRO LA APP, SE ESCALA A WOMPI PARA REINSTALACION DE APP, SE REINSTALA Y SE VALIDA CON EL CLIENTE LA OPERATIVIDAD</t>
  </si>
  <si>
    <t>14/11/2025 SE LLEGA AL SITIO PARA VALIDAR ERROR EN PANTALLA, SE EVIDENCIA QUE EL DATÁFONO SE ENCONTRABA CON DISPLAY BLANCO PERO DESPUÉS DE UN TIEMPO VOLVIÓ A SU INTERFAZ INICIAL. SE REALIZA PRUEBAS DE FUNCIONAMIENTO EXITOSAS NO SE REQUIERE CAMBIAR EQUIPO.</t>
  </si>
  <si>
    <t>14/11/2025 SE REALIZA LLAMADA TELEFÓNICA AL NÚMERO 3157338628 SE HABLÓ CON EL SR FERNANDO Y MANIFIESTA QUE YA SE ENCUENTRA OPERATIVO EL DATAFONO WOMPI, QUE LE REALIZÓ CAMBIO DE RED WIFI Y REALIZÓ PRUEBAS EXITOSAS, REALIZA ENVÍO DE BAUCHER PRUEBAS ÉXITOSAS</t>
  </si>
  <si>
    <t>14/11/2025 NOS COMUNICAMOS TELEFÓNICAMENTE CON LA SEÑORA ANA PARA VERIFICAR Y CONFIRMAR INCIDENTE PERO CONTACTARNOS 3208762580 NOS INDICA QUE EL PROBLEMA ERA DE CONEXIÓN DEL PUNTO O DEL PROVEEDOR DE INTERNET POR TANTO SE CIERRA ORDEN</t>
  </si>
  <si>
    <t>14/11/2025 SE LLAMA A CLIENTE, SE GESTIONA CASO LA APP ELIMINADA CON WOMPI, SE ACTUALIZA EQUIPO OPERATIVO CON NORMALIDAD.</t>
  </si>
  <si>
    <t>14/11/2025 SE LLAMA A 3124180372 Y SE HABLA CON LA SEÑORA CLAUDIA PRADILLA Y NOS INDICA QUE NECESITA INFORMACIÓN SOBRE COMO REALIZAR EL CAMBIO DE DIRECCIÓN EN EL BAUCHER, SE LE INDICA QUE DEBE DE COMUNICARSE A LA LÍNEA DEL BANCO O CON ASESOR DE LA ZONA PARA REALIZAR LA ACTUALIZACIÓN Y PEDIR EL TRASLADO DEL CORRESPONSAL A LA DIRECCIÓN NUEVA.</t>
  </si>
  <si>
    <t>15/11/2025 SE VALIDA CON EL CLIENTE Y POR ERROR BORRO LA APP, SE ESCALA A WOMPI Y REALIZAR REINSTALACION DE APP, SE VALIDA CON EL CLIENTE Y YA PUEDE INGRESAR A LA APLICACIÓN DESPUÉS DE SER REINSTALADA</t>
  </si>
  <si>
    <t>15/11/2025 SE HABLA CON EL CLIENTE QUIEN POR ERROR ELIMINO LA APP , SE ESCALA A WOMPI PARA REINSTALACIÓN DE APP, SE VALIDA CON EL CLIENTE QUIEN YA PUEDE INGRESAR DE NUEVO A LA APP</t>
  </si>
  <si>
    <t>15/11/2025 SE REALIZA GESTIÓN TELEFÓNICA CON EL CLIENTE Y CLIENTE CONFIRMA QUE YA LA APLICACIÓN DE WOMPI LE APARECE EN EL DATAFONO, SE LE DA LAS RECOMENDACIONES PARA EVITAR QUE LA APP SE LE BORRE NUEVAMENTE, CLIENTE CONFIRMA OPERATIVIDAD DE LA APLICACIÓN.</t>
  </si>
  <si>
    <t>15/11/2025 SE COMUNICA AL NÚMERO 3152770179, SE LE BRINDA SOPORTE TELEFÓNICO ALA SEÑORA LEIDY JOHANNA PINEDA GONZALEZ LA CUAL NOS INDICA HABER PRESENTADO PROBLEMAS CON LAS CREDENCIALES PERO CON UN REINICIO DE DATAFONO FUNCIONÓ. SE LE INDICA COMO REALIZAR PROCESO DE VERIFICACIÓN DE ACTUALIZACIÓN Y BORRADO DE CACHÉ EQUIPO OPERATIVO.</t>
  </si>
  <si>
    <t>15/11/2025 EN COMUNICACIÓN CON LA ADMINISTRADORA ROSA NARVÁEZ AL CELULAR 3108572213, INFORMA QUE EL DÍA DE AYER EL DATÁFONO LE EMPEZÓ A PRESENTAR FALLA CON LA CONEXIÓN A WIFI, QUE REINICIO EL MÓDEM DE INTERNET Y EL DATÁFONO SE CONECTÓ NUEVAMENTE, PERO QUE SE LE DESCONECTA MUY SEGUIDO, QUE YA SOLICITO VISITA TÉCNICA AL OPERADOR DE INTERNET, QUE HOY LA ESTARÁN VISITANDO EN EL TRANSCURSO DE LA TARDE, QUE EN ESTOS MOMENTO NO SE ENCUENTRA EN EL LOCAL Y QUE ABRE DESPUÉS DE LA 1:30 PM, SE LINFOMA AL CLIENTE QUE POR INDICACIONES SE PROCEDE A CERRAR LA ORDEN Y CUANDO LE REALICEN EL MANTENIMIENTO DEL INTERNET, REALICE LAS PRUEBAS CON EL DATÁFONO Y SI LA FALLA PERSISTE, DEBE LLAMAR NUEVAMENTE A SOLICITAR VISITA TÉCNICA.</t>
  </si>
  <si>
    <t>15/11/2025 SE CONTACTA CON EL CLIENTE NEYERI VALBUENA E INFORMA QUE EL SERVICIO SE ENCUENTRA RESTABLECIDO Y HASTA EL MOMENTO NO TIENE NOVEDAD</t>
  </si>
  <si>
    <t>15/11/2025 SE REALIZA CONTACTO CON USUARIO Y SE VALIDA VERSION Y TIENE LA 25.50, SE PROCEDE A ACTUALIZAR LA ÚLTIMA VERSIÓN DEL APLICATIVO, SE VERIFICA Y QUEDA CON LA 26.2.5, SE INDICA A CLIENTE HACER PRUEBAS Y TODAS OK, CB QUEDA OPERATIVO</t>
  </si>
  <si>
    <t>15/11/2025 SE COMUNICA AL NÚMERO 3144080001, SE LE BRINDA SOPORTE TELEFÓNICO AL SEÑOR JOSE PINILLA AVILA EL CUAL NOS INDICA QUE PRESENTO FALLAS AL MOMENTO DE INGRESO DE CREDENCIALES DEBIDO A FALLAS EN LA RED WIFI DEL COMERCIO. EN EL MOMENTO EL DATAFONO ESTÁ FUNCIONANDO BIEN. SERVICIO OPERATIVO</t>
  </si>
  <si>
    <t>05/11/2025 NOS COMUNICAMOS CON LA SEÑORA MARÍA QUE NOS INDICA QUE EL DATAFONO SIGUE LENTO DESPUÉS DE LA ACTUALIZACIÓN DE LA APLICACIÓN
15/11/2025 DURANTE LA NUEVA LLAMADA AL CELULAR 3004413895 NOS CONTESTA LA SRA MARIA ORTIZ PARA VALIDAR DAÑO REPORTADO EVIDENCIMOS QUE COMERCIO CUENTA CON UNA DEFICIENCIA EN LA INTENCIDAD DE LA SEÑAL WIFI ENCONTRADON QUE EN DIFERENTES PUTOS DEL COMERCIO NO CUENTA CON UN BUENA COBERTURA SE LE INDICA A COMERCIO QUE DEBE SOLICITAR UNA VISITA TECNICA CON EL OPERADOR PRESTADOR DEL SERVICIO DE INTERNET PARA VALIDAR DICHAS DIFICULTADES CON LA SEÑAL ADIONAL DE HABER LA POSIBILIDAD SOLICITAR UN AMPLIFICADOR DE SEÑAL PARA MEJORAR LA COBERTURA DE IGUAL FORMA MIENTRAS SOLVENTA DICHA FALLA SE INDICA QUE EL LO POSIBLE TRATAR DE ESTAR LOS MAS CERCA AL MÓDEM PARA PODER REALIZAR LAS TX DE MANERA MAS EFICIENTES CLIENTE ACEPTA INDICACIONES Y SE PROCEDE AL CIERRE DE LA VISITA</t>
  </si>
  <si>
    <t>15/11/2025 SE REALIZÓ LLAMADA DE VALIDACIÓN Y LA SEÑORA ANGELA CÁCERES INFORMA QUE EL ERROR SE PRESENTÓ EL DÍA DE AYER PORQUE NO TENÍAN LA VERSIÓN ACTUALIZADA, QUE LE EXPLICARON Y REALIZÓ LA ACTUALIZACIÓN, EL CB ESTÁ OPERANDO DE FORMA CORRECTA. NO CONSIDERA NECESARIA LA VISITA.</t>
  </si>
  <si>
    <t>15/11/2025 SE REALIZA VISITA AL CB POR SOLICITUD DE ERROR TRX, SE LLEGA AL PUNTO SE VERIFICA EL DATÁFONO SE BORRA CHACHE SE INGRESA ALAS CONFIGURACIONES WIFI Y SE RESTABLECE LA CONTRASEÑA SE INGRESA ALA APP WOMPI Y SE REALIZAN PRUEBAS TODO OK</t>
  </si>
  <si>
    <t>15/11/2025 SE COMUNICA CON EL USUARIO POR LLAMADA HE INDICA QUE NO DEJA INGRESAR SE REALIZA ESCALAMIENTO PERO NO FUNCIONA LO QUE INDICO WOMPI, SE LE INDICA AL CLIENTE QUE POR DESCARTE CONECTA EL EQUIPO POR DATOS MÓVIL YA QUE DESPUÉS INDICA QUE HACE DÍAS CAMBIO DE MODEM, CON LOS DATOS DEL CELULAR EL EQUIPO LO DEJA INGRESAR ENTONCES LA FALLA ES POR EL MÓDEM DE INTERNET DEL CLIENTE</t>
  </si>
  <si>
    <t>15/11/2025 SE LLAMÓ AL CLIENTE PARA VERIFICAR FALLA DE LECTOR DE CÓDIGO DE BARRAS, CLIENTE INFORMO QUE NO LEE NINGÚN CÓDIGO, SE REALIZO UN VIDEO LLAMADA CON EL CLIENTE DONDE SE CORROBORÓ LA FORMA COMO LEE LOS CÓDIGOS CON EL DATÁFONO, SE LE EXPLICO COMO HACER LO DE FORMA CORRECTA DONDE  EL CLIENTE DEBE COLOCAR DE LADO VERTICAL EL CÓDIGO DE BARRAS Y EL DATÁFONO AL DERECHO DE FORMA VERTICAL, A SU VEZ QUE TENGA BUENA LUZ DONDE VAYA A LEER, REALIZÓ PRUEBAS CON VARIOS CÓDIGOS CONSIGUIENDO LEER DE FORMA CORRECTA, CB QUEDA OPERATIVO.</t>
  </si>
  <si>
    <t>15/11/2025 SE REALIZA VALIDACION CON EL CLIENTE Y SE ENCUENTRA PROBLEMAS CON EL INGRESO, EL CLIENTE REALIZA CAMBIO DE CONTRASEÑA Y REALIZA PRUEBAS EXITOSAS DE INGRESO A LA APLICACION</t>
  </si>
  <si>
    <t>15/11/2025 EN COMUNICACIÓN CON USUARIO AL NÚMERO 3116848810 INDICA QUE YA ACTUALIZO APLICACIÓN Y BORRO CACHÉ Y EL SERVICIO CONTINUA MALO
15/11/2025 EN LA ÚLTIMO INTENTO DE LLAMAS TELEFÓNICAS CLIENTE DEVUELVE LLAMADA Y AL DECIRLE Q SE LLAMA DE WOMPI INFORMO QUE NO NECESITABA NADA DE NOSOTROS Y CUALGA LA LLAMADA POR LO QUE SE CIERRA ACTIVIDAD</t>
  </si>
  <si>
    <t>15/11/2025 SE LLEGA A COMERCIO A REALIZAR REVISIÓN Y MANTENIMIENTO DE DATÁFONO CLIENTE INDICA QUE EL NOMBRE DEL COMERCIO REFLEJADO EN EL DATAFONO ESTÁ MAL ESCRITO SALE CREATINE Y EL NOMBRE CORRECTO DEL ESTABLECIMIENTO ES: CREATIVE GLOBAL SOLUTIONS SAS SE LE INDICA QUE SE DEBE COMUNICAR ENTIDAD E INFORMA QUE EL NOMBRE DEL COMERCIO ESTÁ MAL ESCRITO ENVIAR CAMARA Y COMERCIO PARA LA CORRECCIÓN DEL NOMBRE</t>
  </si>
  <si>
    <t>15/11/2025 SE REALIZA RESTABLECIMIENTO DE CONTRASEÑA, SE VALIDA USUARIO VÍA CORREO ELECTRÓNICO, SE REALIZAN TRANSACCIONES DE PRUEBA, SE EXPLICA TRANSACCIONES A LA SRA. ZULMA TORRES.</t>
  </si>
  <si>
    <t>15/11/2025 EN COMUNICACIÓN CON LA SEÑORA MANUELA NOS INDICA QUE YA LA FALLA SE SOLUCIONO ERA CONEXIÓN DE SU COMERCIO LA QUE ESTABA FALLANDO</t>
  </si>
  <si>
    <t>15/11/2025 SE LOGRA COMUNICACION CON LA SEÑORA ANDREA GONZÁLEZ AL NUMERO 3144207249 QUIEN CONFIRMA QUE EL DIA DE HOY YA FUE UN TECNICO DE PARTE DE LOS PRESTADORES DEL SERVICIO DE INTERNET Y SOLUCIONARON LA FALLA, SE PROCEDE A CERRAR LA ORDEN.</t>
  </si>
  <si>
    <t>16/11/2025 SE COMUNICA CON CLIENTE Y SE LE INDICA QUE LA FUENTE DE PODER SE LE PUEDE CAMBIAR EL ADAPTADOR DEL ENCHUFE, SE LE INDICA ASEGURARLO CORRECTAMENTE E INDICA QUE YA CARGA CORRECTAMENTE</t>
  </si>
  <si>
    <t>18/11/2025 SE HABLA CON L USUARIA Y SE LE INDICA QUE EL DATAFONO NO TIENE LA CAPACIDAD E CONECTARSE A LA RED 5G, QUEDA OK</t>
  </si>
  <si>
    <t>18/11/2025 SE VALIDA NOVEDAD CLIENTE HABIA OLVIDADO EL USUARIO SE AYUDA A INGRESAR Y EXPLICAN LAS FUNCIONES NUEVAMENTE DEBIDO A QUE EL CLIENTE MANIFIESTA QUE ESTABA USANDO EL DE REDEBAN , SE LE INFORMA QUE SOLO SE VA UTILIZAR EL DE WOMPI SE PRUEBA Y TODO QUEDA OK</t>
  </si>
  <si>
    <t>18/11/2025 SE HABLA CON EL SR. FABIÁN  PEÑA AL CEL 304 4695219 , INDICA QUE NO TIENEN APP WOMPI EN EL EQUIPO, SE SOLICITA SERIAL, Y SE MANDA A CREAR TICKET 479790, DONDE REALIZAN EL PROCESO DE CARGUE APP, SE CONFIRMA NUEVAMENTE CON CLIENTE Y CONFIRMA QUE YA SE ENCUENTRA OPERATIVO*</t>
  </si>
  <si>
    <t>18/11/2025 SE LLEGA A COMERCIO, INDICA LA SEÑORA ZULMA QUE EQUIPO SE MANTENIA LENTO LA NAVEGACIÓN, SE LE INDICA EL PROCEDIMIENTO DEL BORRADO DE CACHE Y AVTUALIZACION DEL EQUIPO, Y SE LE INDICA COMO DE LEE CODIGO DE BARRAS, EQUIPO TRABAJANDO CON NORMALIDAD.</t>
  </si>
  <si>
    <t>18/11/2025 SE REALIZA ACTUALIZACIÓN DE VERSIÓN, SE BORRA CACHÉ, SE EXPLICA A LA CLIENTE QUE DEBE CONECTAR EL DATÁFONO A LA RED 2.4, EL EQUIPO SE ENCUENTRA CONECTADO A LA RED 5.0, SE INDICA QUE DEBE SOLICITAR VISITA TÉCNICA AL OPERADOR DE INTERNET PARA QUE LE REALICEN EL AJUSTE DE LAS REDES, SE CONECTA DATÁFONO A RED WIFI DEL CELULAR Y FUNCIONA DE MANERA OPTIMA</t>
  </si>
  <si>
    <t>18/11/2025 VISITAMOS COMERCIO EL DATÁFONO TIENE EL INCONVENIENTE QUE SE DESCARGA MUY RÁPIDO, REALIZAMOS CAMBIO DE DATAFONO, WOMPI REALIZA EL CAMBIO DE LAS TERMINALES REALIZAMOS PRUEBAS OK.</t>
  </si>
  <si>
    <t>18/11/2025 EN COMUNICACIÓN TELEFÓNICA CON LA SEÑORA VALERIA LÓPEZ AL NÚMERO 3126959444 INFORMA QUE BORRARON POR ERROR LA APLICACIÓN WOMPI SE REALIZA REINSTALACIÓN CLIENTE INFORMA QUE YA PUEDE INGRESAR Y REALIZAR TRANSACCIONES PRUEBAS OK</t>
  </si>
  <si>
    <t>18/11/2025 SE REALIZA DESCARGA DE LA APLICACIÓN POR TELECARGA Y LUEGO SE CAMBIA IDIOMA AL EQUIPO, PRUEBAS  OK, CLIENTA INDICA QUE HOY VA A TRABAJAR CON EL DATAFONO DE REDEBAN, INDICA QUE LE AUTORIZARON TRABAJAR CON ESTE</t>
  </si>
  <si>
    <t>18/11/2025 SE REALIZA VISITA AL COMERCIO Y SE VERIFICA CONEXIÓN WIFI DEL COMERCIO Y DATAFONO TOMA CONEXIÓN WIFI PERO NO NAVEGA, SE REALIZAN PRUEBAS CON EL WIFI DEL CELULAR DEL CLIENTE Y DATAFONO REALIZA TRANSACCIONES NORMAL, PRUEBAS OK</t>
  </si>
  <si>
    <t>18/11/2025 SE ENCONTRÓ EL DATAFONO BLOQUEADO Y EL CLIENTE NECESITABA VER LAS TRANSACCIONES DEL DÍA DOMINGO. SE BORRA CACHE SE REINICIA EN DOS OCASIONES. SE CAPACITA AL CLIENTE COMO ES EL PROCESO DE VÁLIDAR LAS TRANSACCIONES DE DÍAS ANTERIORES YA QUE ESA OPCIÓN CADA VEZ QUE ENTRABA BLOQUEABA EL DATAFONO.. SE REALIZAN PRUEBAS DE CORRECTO FUNCIONAMIENTO EN COMPAÑÍA DEL CLIENTE. CB OPERATIVO</t>
  </si>
  <si>
    <t>18/11/2025 SE HACE RESPECTIVA ACTUALIZACION Y REINICIO DEL DATAFONO PERO NO APARECE LA APP DE WOMPI SE ESCALA A WOMPI PARA COORDINAR REINSTALACIÓN AUTOMÁTICA . SE CORRIGE EL PROBLEMA DE APP, 
 SE HACEN PRUEBAS DE NUEVA APP INSTALADA Y TODO FUNCIONAL</t>
  </si>
  <si>
    <t>18/11/2025 SE VERIFICÓ FALLA DE IMPRESIÓN EL CLIENTE NO CARGA CORRECTAMENTE LA BATERÍA DEL DATAFONO, A SU VEZ REPORTO LENTITUD EN SISTEMA AL INGRESAR O REALIZAR UN OPERACIÓN DE TX AL TRATAR DE SALIR EL TECLADO DE PANTALLA Y EL FUNCIONAMIENTO LENTO DEL TÁCTIL, SE VERIFICA VERSIÓN SE ENCUENTRA CON LA ULTO VERSIÓN, SE VERIFICA IDIOMA EL CUAL SE ENCUENTRA NEN ESPAÑOL Y SE CAMBIA A INGLÉS ORIGINAL DEL DATAFONO, SE LE EXPLICO LA FORMA CORRECTA DE REALIZAR BORRADO DE CACHE, SE EJECUTAN PRUEBAS TX EXITOSAS QUEDA OPERATIVO.</t>
  </si>
  <si>
    <t>18/11/2025 EN COMUNICACIÓN TELEFÓNICA CON EL CLIENTE RUBÉN BARRIOS AL NÚMERO 3226171375INDICA QUE ELIMINÓ POR ERROR APLICACIÓN WOMPI SE REALIZA REINSTALACIÓN SE SOLICITA PRUEBAS INDICA PRUEBAS OK</t>
  </si>
  <si>
    <t xml:space="preserve">08/11/2025 ES ESCALA DE LA SIGUIENTE FORMA 
*TICKET N° (478032)* 
CASO LINEACOM INCIDENTE 38257
SE LLEGA AL CB Y SE EVIDENCIA QUE HAY TRANSACCIONES QUE NO ESTÁN APARECIENDO EN SOMOS PERO SI EN DATAFONO, Y OTRAS QUE NO APARECEN EN EL DATAFONO PERO SI EN SOMOS. USUARIA ABRE A LAS 6 AM Y EN LOS MOVIMIENTOS SOLO LE APARECEN A PARTIR DE LAS 9 HORAS QUE NO CONCUERDAN CON LOS MOVIMIENTOS YA QUE APARECEN UNOS PERO OTROS NO , SE HACE EL FILTRADO DE TRANSACCIONES Y SE EVIDENCIA LA FALLA SE ESCALA PARA VALIDACIÓN. EN VIDEO SE EVIDENCIA FILTROS QUE SE REALIZAN EN DATAFONO, Y TRANSACCIONES QUE NO APARECEN, Y SE MUESTRA TAMBIEN LA INFO DE SOMOSBANCOLOMBIA. SE ADJUNTA VIDEO E IMAGENES.
SERIAL 254MMD4W7464
18/11/2025 SE HABLA CON LA TITULAR SE LE EXPLICA QUE
ELLA HIZO UNA TRANSACCIÓN DE 350.000 DE RECARGA NEQUI  LA CUAL LE SALIÓ APROBADA EN EL DATAFONO , Y EN SOMOS NO, ÓSEA LE SOBRARÍA PLATA ESE DÍA
EL OTRO DÍA QUE LE PUSIERON LA TRANSACCIÓN EN SOMOS POR 350.000 QUE FUE UNA RECARGA NEQUI ESE DÍA LE FALTARÍAN </t>
  </si>
  <si>
    <t>18/11/2025 SE VALIDA, SE ESCALA A WOMPI Y SE VALIDA EL DIA DE HOY QUE EL CLIENTE YA SE ENCUENTRA REALIZANDO TRANSACCIONES DESDE EL USUARIO NORMAL.  WOMPI INDICA QUE YA SE PUEDE DAR POR CERRADO EL CASO.</t>
  </si>
  <si>
    <t>18/11/2025 SE REALIZAN VALIDACIONES DEL EQUIPO , ESQUIPO TRABAJANDO CORRECTAMENTE , SE REALIZA BORRADO DE CACHE , SE LOGRA REALIZAR ACTUALIZACIÓN  DE LA APLICACIÓN EXITOSA CON OTRO CANAL DE COMUNICACIÓN POR MEDIO DE DATOS MÓVILES EL CUAL SE EVIDENCIA QUE EL EQUIPO INGRESA PERFECTAMENTE  CREDENCIALES  Y DEJA REALIZAR  PRUEBAS EXITOSA , SE LE INDICA AL CLIENTE QUE DEBE VALIDAR CON SU PROVEEDOR EL CANAL DE CONEXION</t>
  </si>
  <si>
    <t>15/11/2025 SE REALIZA COMUNICACIÓN CON LA SEÑORA KAREN PINZÓN PARA VALIDAR FALLA ,CLIENTE INDICA QUE BORRÓ POR EQUIVOCACION LA APP WOMPI ,SE ESCALA A WOMPI CON EL TICKET 479735 A LA ESPERA DE RESPUESTA POR PARTE DE WOMPI
18/11/2025 SE REALIZA CONTACTO CON CLIENTE PARA CONFIRMAR RESPUESTA POR PARTE DE WOMPI ,CLIENTE INDICA QUE YA SE ENCUENTRA OPERATIVO</t>
  </si>
  <si>
    <t>15/11/2025 DURANTE LA LLAMADA TECNICA PARA VALIDAR  INCIDENTE SE EVIDENCIA QUE APP FUE BORRADA POR EL COMERCIO SE INDICA A CB REALIZAR EN REPETIDAS OCASIONES LA DESCARGA POR LA APP TEM CALL DE LA APP WOMPI SIN TENER RESPUESTA POSITIVA SE REALIZA ESCALAMIENTO A LA ENTIDAD EN ESPERA DE RESPUESTA TIKET (479645)​,
18/11/2025 SE REALIZA CONTACTO CON CLIENTE PARA CONFIRMAR RESPUESTA POR PARTE DE WOMPI ,CLIENTE INDICA QUE YA SE ENCUENTRA OPERATIVO EL DATAFONO</t>
  </si>
  <si>
    <t>18/11/2025 SE VISITA EL CB PARA REVISAR FALLA EN DATAFONO NO LEE CÓDIGO DE BARRAS, SE EXPLICA A USUARIA COMO DEBE REALIZAR LA LECTURA CORRECTA DEL CODIGO DE BARRAS, SE HACE PRUEBAS OK, EL CB ESTA OPERATIVO VERSIÓN 26.2.5</t>
  </si>
  <si>
    <t>18/11/2025 SE VALIDA QUE EL EQUIPO ESTE ACTUALIZADO SE BORRA CACHE Y SE REINICIA SE HACE SEGUIMIENTO Y PARECE Q FUNCIONA UN POCO MÁS FLUIDO POR LO QUE SE CIERRA ACTIVIDAD AÚN ASÍ SE LE EXPLICA AL CLIENTE COMO BORRAR CACHE POR SI LLEGA A NECESITARLO</t>
  </si>
  <si>
    <t>18/11/2025 SE REALIZA CONTACTO CON CLIENTE PARA VALIDAR FALLA CLIENTE INDICA QUE ELIMINO POR EQUIVOCACION LA APP WOMPI,SE REPORTA CON WOMPI Y SE REALIZA INSTALACIÓN DE APP DE FORMA REMOTA , DATAFONO YA SE ENCUENTRA OPERATIVO</t>
  </si>
  <si>
    <t>18/11/2025 SE REALIZA GESTIÓN TELEFÓNICA ATIENDE EL SR WILINTON LA CUAL NOS INDICA QUE NO LE OERMITE INGRESAR SE LE SOLICITA VIDEO Y SE EVIDENCIA MENSAJ (UP  ALGO SALIO LAL ! ) SE CALIDA USUARIO LA CUAL ESTA BIEN Y SE LE DAN INDICACONES PARA CAMBIAR CONTRASEÑA , CLIENTE REALIZA PASO Y LE PERMITE INGRESAR Y TRANZAR CIN NORMALIDAD</t>
  </si>
  <si>
    <t>18/11/2025 SE LLEGA A COMERCIO PARA REALIZAR REVISIÓN Y MANTENIMIENTO DEL DATAFONO. POR FALLA REFLEJADA QUE NO IMPRIME.  SE REALIZA REVISIÓN DEL DATAFONO EL CUAL SE ENCUENTRA FUNCIONANDO E IMPRIMIENDO EN PERFECTAS CONDICIONES  DE IMPRESION.  IGUALMENTE SE LE REALIZA BORRADO DE CACHE Y ACTUALIZACIÓN DEL SISTEMA. ADICIONAL SE LE EXPLICA A CLIENTE UN POCO MÁS DEL MANEJO DEL DATAFONO .</t>
  </si>
  <si>
    <t>14/11/2025 SE REALIZA ESCALAMIENTO CON WOMPI POR FALLO AL INICIAR SESIÓN CON EL CORRESPONSAL TICKET N°: 479426
18/11/2025 SE REALIZA CONTACTO AL NÚMERO 3222925708 MEDIANTE WAPP, YA QUE EL SECTOR NO TIENE SEÑAL MÓVIL, DE HABLA CON LA SEÑORA DEYANIRA QUIEN INDICA LE REALIZARON CAMBIO DEL USUARIO DE ACCESO Y POSTERIORMENTE REALIZÓ CAMBIO DE LA CONTRASEÑA INDICA YA HA PODIDO TRABAJAR LLEVA MÁS DE 3 HORAS SIN INCONVENIENTE POR LO TANTO SE DA POR SOLUCIONADO EL CASO Y SE CIERRA</t>
  </si>
  <si>
    <t>07/11/2025 CLIENTE INFORMA QUE A PESAR DE LA ACTUALIZACION Y DE REALIZAR CONSTANTENMENTE LA ACTUALIZACION Y BORRADO DE CACHE EL DATAFONO SIGUE TRABAJANDO LENTO AHORA SE QUEDA PEGADO Y NO SALE DE UNA PANTALLA DE UN MOMENTO A OTRO Y TOCA REINICIARLO, PARA PODDER VOLVER A TRABAJAR,
18/11/2025 SE REALIZA DESCARGA DE LA APLICACIÓN POR TELECARGA Y LUEGO SE CAMBIA IDIOMA AL EQUIPO, PRUEBAS  OK</t>
  </si>
  <si>
    <t>18/11/2025 SE REALIZA VISITA TÉCNICA Y CLIENTE MANIFIESTA QUE YA REAJUSTE TAPA DE IMPRESORA, SE REALIZAN PRUEBAS EXITOSAS</t>
  </si>
  <si>
    <t>18/11/2025 SE CONTACTA TELEFÓNICAMENTE AL COMERCIO, LA SEÑORA DANIA CIFUENTES ME INFORMA QUE YA PUDO INGRESAR AL APLICATIVO Y EL CB SE ENCUENTRA OPERATIVO.
3102025078</t>
  </si>
  <si>
    <t>18/11/2025 SE ESCALA NOVEDAD A WOMPI YA QUE SE INTENTÓ DESCARGAR AL APP MEDIANTE TEAMCALL PERO NO SE OBTUVO ÉXITO. DESPUÉS DE QUE WOMPI DA RESPUESTA SE LLAMA A LA USUARIA Y ESTA INDICA QUE YA TIENE ACCESO A LA APP.</t>
  </si>
  <si>
    <t>18/11/2025 SE LLEGA AL COMERCIO SE VALIDA QUE DESPUÉS DE LA ACTUALIZACIÓN DEJO DE MOLESTAR INFORMA AGIE CUELLAR NO SE MANIPULA EQUIPO YA QUE ESTA FUNCIONADO</t>
  </si>
  <si>
    <t>15/11/2025 NOTA:  SE ESCALA EL CASO YA QUE EL CLIENTE BORRA LA APP,  PARA LA DESCARGA Y POR SER FIN DE SEMANA SE TIENE QUE ESPERAR HASTA EL DÍA MARTES.
18/11/2025 SE REALIZA LLAMADA TELEFÓNICA AL CB, AL NO TELEFÓNICO 3246869245, PARA VERIFICAR QUE LA APP YA FUE DESCARGADA AL DATAFONO DONDE SE ESCALA CASO BAJO EL TICKET 479640, NOS INDICA LA SR MARLEDYS MARTINEZ CON NO DE CC 1067945711 QUE LA DESCARGA DE LA APP YA FUE REALIZADA Y EL DATÁFONO ESTÁ OPERANDO SIN NINGÚN INCONVENIENTE, POR LO QUE PROCEDES A DAR POR CULMINADA LA TA.</t>
  </si>
  <si>
    <t>18/11/2025 SE LE INFORMA AL USUARIO QUE DEBE PRESENTAR EL DENUNCIO ANTE LA FISCALIA CON LA PLACA DEL DATAFONO Y QUE DEBE COMUNICARSE NUEVAMENTE CUANDO LO TENGA, SE PROCEDE A CERRAR</t>
  </si>
  <si>
    <t>17/10/2025 SE EFECTUA GESTION TELEFONICA CON CLIENTE A LA LINEA  QUIEN CONFIRMA  QUE EL EQUIPO A ESTADO MUY LENTO Y REALIZAR EL BORRADO DE CACHE SOLO LE FUNCIONA PARA HACER 10 TRANSACCIONES APROXIMADAMENTE Y DEBE REINICIAR NUEVAMENTE  EL EQUIPO Y REALIZARLE BORRADO DE CACHE  SE VALIDA ACTUALIZACION DE VERSION OK Y CLIENTE SOLICITA UNA SOLUCION DEFINITIVA QUE NO PERJUDIQUE LOS TIEMPOS DE ATENCION HACIA SUS CLIENTES
14/11/2025 SE REALIZA GESTION TELEFONICA  CON EL SR NELSON A LA LINEA  3124923629 QUIEN CONFIRMA  QUE EL EQUIPO A ESTADO MUY LENTO Y REALIZAR EL BORRADO DE CACHE SOLO LE FUNCIONA POR MOMENTOS  Y DEBE REINICIAR NUEVAMENTE  EL EQUIPO Y REALIZARLE BORRADO DE CACHE  SE VALIDA ACTUALIZACION DE VERSION OK Y CLIENTE SOLICITA UNA SOLUCION DEFINITIVA QUE NO PERJUDIQUE LOS TIEMPOS DE ATENCION HACIA SUS CLIENTES
18/11/2025 SE REALIZA CONTACTO TELEFÓNICO CON CLIENTE NELSON BARRAGAN  A NÚMERO REGISTRADO 3124923629 PARA VALIDAR FALLA  . SE LE INDICA A CLIENTE LOS PASOS DE BORRADO DE CACHE ACTUALIZACION DEL SIST</t>
  </si>
  <si>
    <t>19/11/2025 SE INTENTA COMUNICACIÓN CON EL USUARIO EN 3 OPORTUNIDADES DURANTE TODO EL DÍA SIN ÉXITO</t>
  </si>
  <si>
    <t>15/11/2025 SE COMUNICA CON EL SEÑOR WILSON MENJURA E INDICA QUE NO PUEDE ATENDER ESTE FIN DE SEMANA
18/11/2025 SE REALIZAN DOS GESTIONES VÍA TELEFONICA Y WASSAP CON EL SEÑOR WILSON MEJURA NO SE LOGRA COMUNICACIÓN</t>
  </si>
  <si>
    <t>18/11/2025 SE REALIZA REINICIO DE MODEM SE HACE VALIDACIÓN DE LA CONEXIÓN DEL WIFI SE HACEN PRUEBAS OK</t>
  </si>
  <si>
    <t>18/11/2025 SE COMUNICA CON LA CLIENTE LAURA INDICA QUE EL DATÁFONO ESTÁ DEMACIADO LENTO Y NO LE SALE EL TECLADO A LA HORA DE DIGITAR EL CÓDIGO DE NEQUI SE LE BLOQUEA EL TECLADO SE REALIZA EL SOPORTE VÍA TELEFÓNICA SE LE INDICAN LOS PASOS DE BORRADO DE CACHÉ ACTUALIZACIÓN DE LA APLICACIÓN Y CAMBIO DE RED DESPUÉS DE QUE LA USUARIA HACE LOS DEBIDOS PROCESOS INDICADOS REINICIA EL POS HACE NUEVAMENTE LAS PRUEBAS DIGITANDO EL CÓDIGO EN NEQUI Y SE EVIDENCIA QUE EL EQUIPO YA TRABAJA CON NORMALIDAD SIN BLOQUEOS NI LENTITUD COMO LO INDICA EN EL SERVICIO SE LE INDICA AL CLIENTE QUE PARA PRÓXIMAS FALLAS POR LENTITUD Y BLOQUEO DE TECLADO DEBE DE REALIZAR NUEVAMENTE ESTE PROCESO</t>
  </si>
  <si>
    <t>18/11/2025 SE REALIZA GESTIÓN TELEFÓNICA ATIENDE LA SRA SONIA OÑATE LA CUAL NOS INDICA QUE EL DIA DE AYER TENIA PROBLEMAS PARA INICIAR SECCIÓN PERO EL DIA DE HOY YA LE PERMITIÓ INGRESAR Y TRANSAR CON NORMALIDAD</t>
  </si>
  <si>
    <t>18/11/2025 DURANTE LA VISITA TECNICA ENCONTRAMOS QUE DATÁFONO NO REALIZA IMPRESION DE VOUCHER SE REALIZA LIMPIEZA DE IMPRESORA E INSTALACIÓN CORRECTA DE ROLLO ADICIONAL SE REALIZA ACTUALIZACIÓN DE APP Y BORRADO DE CACHE QUEDANDO DATÁFONO FUNCIONAL SIN NOVEDAD A CONFORMIDAD DE CORRESPONSAL SALDO OK</t>
  </si>
  <si>
    <t>19/11/2025 EQUIPO CON LENTITUD  PARA IMPRIMIR BOUCHERS SE HACE BORRADO MEMORIA  Y CACHE POR MOVINIENTOS PRUEBAS OK PRUEBAS CON FACTURAS DE CODIGO DE BARRAS OK</t>
  </si>
  <si>
    <t>19/11/2025 SE COMUNICA CON CLIENTE Y SE LE INDICA INTENTAR REALIZAR LA ACTUALIZACIÓN DEBIDO A UNA VERSIÓN VIEJA, SE REALIZA POR EL TEMCALL, LUEGO SE BORRA CACHE DE LA APP Y SE REINICIA, SE REALIZAN PRUEBAS OK</t>
  </si>
  <si>
    <t>19/11/2025 SE LE INDICA REALIZAR ACTUALIZACIÓN A TRAVÉS DEL TEMCALL, REALIZAR EL BORRADO DE CACHE Y REINICIO, SE LE INDICA SACAR EL ROLLO Y ACOMODARLO CORRECTAMENTE Y CONFIRMAR QUE LA TAPA ESTÉ BIEN CERRADA, CLIENTE INDICA QUE YA IMPRIME OK</t>
  </si>
  <si>
    <t>19/11/2025 SE LLAMA AL CLIENTE AL NÚMERO 3125537266 Y SE HABLA CON LA SEÑORA MARELBIS BANDERA QUIEN NOS INFORMA QUE ESTABA COMETIENDO UN ERROR AL INGRESAR LAS CREDENCIALES DE ACCESO, LAS INGRESA CORRECTAMENTE Y EL EQUIPO FUNCIONA OPERATIVO.</t>
  </si>
  <si>
    <t>19/11/2025 SE REALIZAN VIDEOLLAMADA A CLIENTE SE INDICA PASO A PASO PARA REALIZAR DESCARGA DE APP, SE EVIDENCIA DESCARGA DE APP, SE INGRESA USUARIO Y SE REALIZAN PRUEBAS, PRUEBAS OK</t>
  </si>
  <si>
    <t>19/11/2025 SE REALIZA VISITA DE CAMPO ENCONTRADO QUE DESINTALARON AL APP DEL EQUIPO, SE REALIZA PROCESO DE ACTUALIZACIÓN Y REINICIO, LUEGO DE REINICIAR  LA APP SE INSTALA, SE INGRESA USUARIO CONTRASEÑA OK, PRUEBAS Y CUPO OK.</t>
  </si>
  <si>
    <t>19/11/2025 SE COMUNICA CON EL SEÑOR WILLIAN  SE REALIZA LA TEL CAM  ACTUALIZANDI VERSION , SE REALIZA RESPECTIVO BORRADO DE CACHE Y SE VERIFICA QUE EL DATÁFONO SE ENCUENTRA EN IPTIMAS CONDICIONES SE REALIZA PRUEBAS OK</t>
  </si>
  <si>
    <t>19/11/2025 SE LLAMA A LA SRA ELIZABETH SE LE BRINDA SOPORTE DE COMO DESCARGAR LA APP LO CUAL SE REALIZA Y CONFIRMA QUE QUEDA OPERATIVO EL PUNTO</t>
  </si>
  <si>
    <t>19/11/2025 SE COMUNICA CON CLIENTE E INFORMA QUE SE LE ELIMINÓ LA APP DE WOMPI, SE LE INDICA REALIZA LA DESCARGA ATRAVEZ DEL TEMCALL, INDICA QUE SE LE DESCARGO PRUEBAS OK</t>
  </si>
  <si>
    <t>19/11/2025 SE REALIZA LLAMADA TELEFÓNICA AL NÚMERO 3156905598 SE HABLÓ CON EL SR MARTIN MANIFIESTA QUE YA SE LE SOLUCIONÓ EL INCONVENIENTE QUE TENÍA CON EL EQUIPO WOMPI, YA LE INGRESAN LAS CREDENCIALES OK, PRUEBAS EXITOSAS</t>
  </si>
  <si>
    <t>19/11/2025 SE ESTABLECE COMUNICACIÓN CON LA SEÑORA SARA ESTELA AGUILAR AL NÚMERO DE CONTACTO 3125927375  PARA LA VALIDACIÓN DE LA FALLA REPORTADA. LA CLIENTE INDICA QUE PRESENTA DIFICULTAD AL MOMENTO DE ESCANEAR CÓDIGOS DE BARRAS DE GRAN TAMAÑO. SE LE BRINDA LA ORIENTACIÓN CORRESPONDIENTE SOBRE LA FORMA CORRECTA DE REALIZAR EL PROCESO Y SE LE COMPARTEN LOS VIDEOS DE GUÍA. CORRESPONSAL OPERATIVO CLIENTE COMPARTE EVIDENCIA EVIDENCIANDO QUE ESTÁ EN CORRECTO FUNCIONAMIENTO CLIENTE QUEDA CONFORME.</t>
  </si>
  <si>
    <t>19/11/2025 SE SE COMUNICA CON LA CLIENTE YARISLEY CLAVIJO AL # 3169960879, SE LE REALIZA LA INSTALACION DE LA APP WOMPI VIA REMOTA, SE HACEN PRUEBAS EXITOSA, CB OPERATIVO.</t>
  </si>
  <si>
    <t>19/11/2025 SE REALIZA LLAMADA TELEFÓNICA AL NÚMERO 3212429107 SE HABLÓ CON LA SRA PAOLA MANIFIESTA QUE NO LE INGRESABAN LAS CREDENCIALES, SE REALIZÓ ACTUALIZACIÓN DE EQUIPO, REINICIO EL DATAFONO Y INGRESA CREDENCIALES OK, PRUEBAS EXITOSAS</t>
  </si>
  <si>
    <t>19/11/2025 SE VALÍA CON CLIENTE EL CUAL INFORMA QUÉ LA APP SE LE DESINSTALO POR ERROR SE ESCALA CASO SE RE INSTALA APP SE REALIZAN PRUEBAS CON CLIENTE OK</t>
  </si>
  <si>
    <t>19/11/2025 SE VISITA COMERCIO SE CLIENTE INDICA Q NO LEE CODIGO DE BARRAS SE PROCEDE A BORRAR CACHE Y SE ACTUALIZA APLICACIÓN ,Y SE PRUEBA CON VARIOS CODIGOS DE BARRAS Y FUNCIONA CORRECTAMENTE, SE PROCEDE A CERRAR ORDEN DATAFONO OPERATIVO</t>
  </si>
  <si>
    <t>19/11/2025 SE LLAMA LA COMERCIO SE COMUNICA CON LA SEÑORA ADRIANA GRANADOS INDICA QUE ESTÁ MAÑANA CUANDO HIZO APERTURA DEL CB NO LE APARECÍA LA APLICACIÓN SE LE BORRO INDICA QUE REINICIO EL EQUIPO Y LA APLICACIÓN LE APARECIÓ SE LE INDICA QUE REALICE PRUEBAS CORRECTAMENTE CON CADA UNA DE LAS FUNCIONES E INDICA QUE TODO LE FUNCIONA CON NORMALIDAD</t>
  </si>
  <si>
    <t>19/11/2025 SE ESTABLECE CONTACTO TELEFÓNICO CON LA SEÑORA YAMILE HURTADO QUIEN NOS INFORMA QUE EN HORAS DE LA MAÑANA SE COMUNICO DADO QUE NO FUE POSIBLE CONECTAR EL EQUIPO A LA RED WIFI LA CUAL LUEGO DE UN MOMENTO VOLVIO A FUNCIONAR Y AL MOMENTO FUNCIONA CON TOTAL NORMALIDAD INDICA QUE NO REQUIERE EL SERVICIO TÉCNICO</t>
  </si>
  <si>
    <t>19/11/2025 SE LLAMA AL CLIENTE AL NÚMERO 3166226727 HABLO CON LA SEÑORA YUDY MORANTES INFORMA QUE EL DATAFONO DE WOMPI NO LE IMPRIME LAS TRANSACCIONES, SE VÁLIDA ESTA BIEN PUESTO EL ROLLO PERO LA VENTANA DE COMPARTIR NO ESTÁ HABILITADA LA OPCIÓN DE IMPRIMIR SOLO PARA ENVIAR POR MSJ DE TEXTO , SE REALIZA SOPORTE TELEFÓNICO SE APAGA EQUIPO Y SE REINICIA SOLUCIONANDO EL PROBLEMA DE IMPRESIÓN, SE RESUELVE EL PROBLEMA Y SE CANCELA LA VISITA POR EL CLIENTE</t>
  </si>
  <si>
    <t>19/11/2025 SE COMUNICA CON USUARIO E INFORMA QUE YA LOGRÓ INGRESAR CON LAS CREDENCIALES CORRECTAS DESPUÉS DE REINICIAR EL EQUIPO, SE CIERRA</t>
  </si>
  <si>
    <t>19/11/2025 SE HABLA CON EL SEÑOR FERNANDO MURILLO SE LE BRINDA SOPORTE COMO DESCARGAR LA APP LO CUAL SE REALIZA Y QUEDA OPERATIVO SE CIERRA ACTIVIDAD</t>
  </si>
  <si>
    <t>19/11/2025 DATAFONO NO PERMITE REALIZAR NINGUNA TRANSACCIÓN, SE REVISA VERSIÓN Y ESTÁ DESACTUALIZADA, SE REALIZA ACTUALIZACIÓN, BORRADO DE CACHÉ Y SE REINICIA EL EQUIPO, SE REALIZAN PRUEBAS OK. SE LE EXPLICA EL PROCESO PARA REALIZAR LO ANTERIOR. EL CLIENTE NO HABÍA PODIDO REALIZAR TRX NUNCA CON EL DATAFONO WOMPI Y POR ESO NO SE ADJUNTA TIRILLA DE PRUEBAS ANTES.</t>
  </si>
  <si>
    <t>19/11/2025 SE VISITA CB Y SE REALIZA DESCARGA DE APLICATIVO WOMPI.   SE REALIZA PRUEBAS EXITOSAS. APP FUNCIONA CORRECTAMENTE</t>
  </si>
  <si>
    <t>19/11/2025 SE HABLA CON LA TITULAR SE LE EXPLICA LA POSICIÓN DEL ROLLO, LA FORMA EN QUE DEBE IR EL ROLLOS TENCIONADO, SE LE INDICA QUE SE DEBE CERRA BIEN LA TAPA DE LA IMPRESORA SE HACEN PRUEBAS OK</t>
  </si>
  <si>
    <t>19/11/2025 EN COMUNICACIÓN CON LA SEÑORA LEIDY AL NUMERO 3157751104 MANIFIESTA QUE EL DATAFONO SE ENCUENTRA OPERATIVO ERA UNA FALLA DE INTERNET, INFORMA Q SE PUEDE CERRAR LA ORDEN</t>
  </si>
  <si>
    <t>19/11/2025 SE REALIZA GESTIÓN TELEFÓNICA ANTES DE VISITAR Y LA SRA. SANDRA INDICA QUE EL EQUIPO YA ESTÁ OPERANDO CON NORMALIDAD LUEGO DE HABERLO REINICIADO, CLIENTE DA EL AVAL PARA CERRAR CASO.</t>
  </si>
  <si>
    <t>19/11/2025 SE CAMBIA EQUIPO YA QUE SE DESCARGA MUY RÁPIDO, SE REALIZAN PRUEBAS OK.</t>
  </si>
  <si>
    <t>19/11/2025 SE REALIZA LLAMADA TELEFÓNICA AL NÚMERO 3123885867 SE HABLÓ CON EL SR ALEXANDER MANIFIESTA QUE NO PUEDE INGRESAR LAS CREDENCIALES, SE REALIZÓ VIDEO LLAMADA POR WHATSAPP, SE REALIZA BORRADO DE CACHE Y ACTUALIZACIÓN DE APP, SE REALIZA CAMBIO DE RED WIFI, SE REALIZA INGRESO DE CREDENCIALES OK, PRUEBAS EXITOSAS</t>
  </si>
  <si>
    <t>19/11/2025 SE CONTACTA AL SEÑOR JOSÉ HERNANDO PARA VISITA PERO INFORMA QUE ES ALGUNAS FACTURAS LAS QUE NO LEE POR LO CUAL SE LE INFORMA QUE DEPENDE DE LOS CONVENIOS Y SE LE EXPLICA BIEN EL MANEJO DE LA CÁMARA DEL DATÁFONO, POR LO CUAL INFORMA QUE YA NO DESEA VISITA TÉCNICA Y SE CIERRA LA TA</t>
  </si>
  <si>
    <t>19/11/2025 SE REALIZA LLAMADA TELEFÓNICA AL NÚMERO 3163968547 SE HABLÓ CON LA SRA LILIANA SE REALIZA VIDEO LLAMADA POR WHATSAPP, SE INDICA QUE REALICEMOS ACTUALIZACIÓN DE EQUIPO,QUEDA LA  VERSIÓN 26.2.9, SE REALIZA INGRESO DE CREDENCIALES OK, PRUEBAS EXITOSAS</t>
  </si>
  <si>
    <t>15/11/2025 SE REALIZA COMUNICACIÓN CON EL SEÑOR PEDRO ANZOLA PARA VALIDAR FALLA ,CLIENTE INDICA QUE BORRÓ POR EQUIVOCACION LA APP WOMPI ,SE ESCALA A WOMPI CON EL TICKET 479634 A LA ESPERA DE RESPUESTA POR PARTE DE WOMPI
19/11/2025 SE REALIZA VALIDACIÓN CON CLIENTE SOBRE RESPUESTA POR PARTE DE WOMPI ,CLIENTE CONFIRMA DATAFONO OPERATIVO</t>
  </si>
  <si>
    <t>11/11/2025 SE CONTACTA CON EL CLIENTE, INDICA QUE HACE EL RESPECTIVO BORRADO DE CACHE Y LA RESPECTIVA ACTUALIZACIÓN, DATAFONO FUNCIONA BIEN.</t>
  </si>
  <si>
    <t>20/11/2025 SE REALIZA VISITA AL PUNTO Y SE EVIDENCIA QUE APP SE BORRO, SE RELAIZA UN TEM CALL Y APP SE RESTAURA, SE BORRA CACHE Y CB QUEDA OPERANDO OK</t>
  </si>
  <si>
    <t>20/11/2025 SE REALIZA GESTIÓN TELEFÓNICA, SE LE INDICA A EL CLIENTE COMO BORRAR CACHE, CÓMO ACTUALIZAR LA APP DE WOMPI, QUEDA CON LA ÚLTIMA VERSIÓN 26.2.9, EL CLIENTE REALIZA PRUEBAS Y EQUIPO FUNCIONA CORRECTAMENTE, CB OPERATIVO.</t>
  </si>
  <si>
    <t>20/11/2025 SE REALIZA CONTACTO TELEFÓNICO CON LA SEÑORA KATHERINE AL NÚMERO 3222108549 QUIEN MANIFIESTA NO LOGRA INGRESAR CON CREDENCIALES, SE LE BRINDA SOPORTE TELEFÓNICO SE RESTABLECE CONTRASEÑA OK SIN NOVEDADES INGRESO EXITOSO</t>
  </si>
  <si>
    <t>20/11/2025 SE REALIZÓ GESTIÓN TELEFÓNICA SE HABLO CON LA SEÑORA YANETTH CARO NOS INDICA QUE REALIZÓ RESTABLECIMIENTO DE CONTRASEÑAS, DATÁFONO SE ENCUENTRA FUNCIONANDO NORMALMENTE EN TODA LA MAÑANA SE PROCEDE A CERRAR CASO</t>
  </si>
  <si>
    <t>20/11/2025 SE LLEGA A COMERCIO, SE VERIFICA CONEXIÓN DE INTERNET, SE REALIZA ESCALAMIENTO CON WOMPI TICKET N° (480487), SE REALIZA ACTUALIZACIÓN, LA SEÑORA JENNY POSEE 2 OPERADORES DE INTERNET ( CLARO-ETB) SE VALIDA RED CLARO PRESENTA FALLAS Y  RED ETB OPERA CON NORMALIDAD, SE REALIZAN PRUEBAS OKAY CON CLIENTES, FUNCIONANDO CON NORMALIDAD.</t>
  </si>
  <si>
    <t>20/11/2025 SE LLEGA AL PUNTO , CLIENTE INDICA LECTOR DE BARRAS ESTÁ TRABAJANDO OK, SE REALIZA PRUEBAS OK, SE VALIDA ACTUALIZACIÓN OK, SE BORRA CACHE Y ALMACENAMIENTO OK, SE ORIENTA AL CLIENTE YA QUE MANIFIESTA QUE LOS CLIENTES TRAEN RECIBOS MUY DETERIORADOS ,ARRUGADOS Y ALGO BORROSOS QUE DEBE ACLARAR AL CLIENTE QUE LO INTENTARÁ LEER SI NO LO LEE ES POR EL ESTADO FÍSICO DEL RECIBO, ADEMÁS DE LA BUENA ILUMINACIÓN Y ENFOQUE QUE DEBE DARLE A LA CÁMARA.</t>
  </si>
  <si>
    <t>20/11/2025 SE REALIZA COMUNICACIÓN CON LA SEÑORA JOHANA PINILLA PARA VALIDAR FALLA CLIENTE INDICA QUE AL MOMENTO DE INGRESAR CREDENCIALES LE PIDE CAMBIAR CONTRASEÑA PERO NO LE LLEGAN LOS CORREOS CON EL CÓDIGO PARA REALIZAR ESE CAMBIO ,SE LE INDICA AL CLIENTE QUE DEBE LLAMAR AL BANCO A REALIZAR ACTUALIZACIÓN DE DATOS PARA QUE PUEDA ACCEDER,CLIENTE INDICA QUE LE CORREO QUE TIENE ACTUALMENTE LO TIENE BLOQUEADO .SE REALIZA UNA PRUEBA DESDE EL CORREO CORPORATIVO AL DEL CLIENTE THEJOIS@HOTMAIL.COM PERO NO LE LLEGAN ,CLIENTE DEBE ACTUALIZAR DATOS PRIMERO CON EL BANCO</t>
  </si>
  <si>
    <t>20/11/2025 SE REALIZA VISITA TÉCNICA EN DONDE SE DA CUENTA QUE EL DISPOSITIVO NO TENÍA RED WI-FI, SE PROCEDE A CONECTARLO A RED WI-FI Y EL DISPOSITIVO QUEDA OPERATIVO Y COMPRUEBAS OK Y EN BUEN ESTADO</t>
  </si>
  <si>
    <t>20/11/2025 SE REALIZÓ GESTIÓN TELEFÓNICA SE HABLÓ CON LA SEÑORA ANA MARÍA SE LE INDICA AL CORRESPONSAL COMO MANIPULAR CORRECTAMENTE EL DATÁFONO PARA LEER FACTURAS SE RELIZARON PRUEBAS EXITOSAS</t>
  </si>
  <si>
    <t>20/11/2025 SE REALIZA VISITA A COMERCIO, SE ENCUENTRA ROLLO MAL PUESTO, SE EXPLICA A LA CLIENTE LA FORMA CORRECTA DE INSTALAR EL PAPEL EN EL DATÁFONO</t>
  </si>
  <si>
    <t>20/11/2025 SE DETECTA QUE EL EQUIPO REACCIONA CON CUALQUIER TRASACCION DE TARJETA COMO SI LE UBIERAN INGRESADO LA TARJETA NO SE OBSERVA OBSTRUCCIÓN GENERANDO EL ERROR NO SE VE OBSTRUCCIÓN POR LO QUE SE CAMBIA EQUIPO TODO OK</t>
  </si>
  <si>
    <t>20/11/2025 SE LLAMA AL NÚMERO 3102302192 RESPONDE LA SEÑORA FLOR ALVA, INDICA QUE EL SERVICIO ESTA DEMACIADO LENTO, CLIENTE SE ENCUENTRA MUY MOLESTO Y SE QUEJA EN LA LLAMADA. SE LE GUÍA EN EL PROCESO DE ACTUALIZACIÓN DE APP WOMPI, Y BORRADO DE ALMACENAMIENTO, Y REINICIO DE ENCENDIDO DEL DATAFONO. SE REALIZA PRUEBA Y VERSIONAMIENTO A 26.2.9. SE ESTÁ REALIZANDO SEGUIMIENTO DE 30 MINUTOS 
SE TERMINA LA MEDIA HORA, CLIENTE INDICA QUE NO HA PRECENTADO NOVEDAD, QUE FUNCIONA MEJOR Y UN POCO MAS RÁPIDO. SE LE INDICA QUE SI PRECENTA ALGÚN OTRO INCONVENIENTE QUE SE COMUNIQUE A LA LÍNEA NACIONAL, SE CIERRA CASO COMO EXITOSO.</t>
  </si>
  <si>
    <t>21/11/2025 SE REALIZA COMUNICACIÓN CON EL SEÑORA ANDREA PATIÑO PARA VALIDAR FALLA ,CLIENTE INDICA QUE BORRÓ POR EQUIVOCACION LA APP WOMPI ,SE ESCALA A WOMPI CON EL TICKET 480659 A LA ESPERA DE RESPUESTA POR PARTE DE WOMPI. 
REPUESTA DE WOMPI SE INSTALA CORRECTAMENTE LA APP, SE LLAMA AL CB PARA CONFIRMAR, INDICAN QUE YA SE ENCUENTRAN OPERATIVOS</t>
  </si>
  <si>
    <t>20/11/2025 SE VISITA CB MANTENIMIENTO DE EQUIPO ACTUALIZACION POS... PRUEBAS EXITOSAS</t>
  </si>
  <si>
    <t>20/11/2025 SE VISITA EL CB PARA REVISAR FALLA CON DATÁFONO, NO LEE FACTURAS, SE EXPLICA A USUARIA COMO DEBE REALIZAR DE FORMA CORRECTA LA LECTURA DE LAS FACTURAS DE FORMA HORIZONTAL, SE HACE PRUEBAS OK CB OPERATIVO</t>
  </si>
  <si>
    <t>20/11/2025 SE EXPLICA AL USUARIO EL CORRECTO FUNCIONAMIENTO DEL COMO PONER A CARGAR EL EQUIPO YA QUE INFORMA QUE EL DÍA AYER NO CARGABA PERO HOY AMANECÍO EL EQUIPO CARGANDO Y FUNCIONANDO CORRECTAMENTE SE REALIZAN PRUEBAS EXITOSAS SERVICIO OPERATIVO OK</t>
  </si>
  <si>
    <t>20/11/2025 SE REALIZA VISITA AL CB POR SOLICITUD DATÁFONO NO ENCIENDE, SE VERIFICA EL EQUIPO Y SE OBSERVA QUE ESTÁ EN PANTALLA BLANCA Y NEGRO SE PROCEDE A REALIZAR EL CAMBIO POR DAÑO SE ESCALA EL TEMA AL COORDINADOR DE ZONA PARA REALIZAR EL CAMBIO DE EQUIPO</t>
  </si>
  <si>
    <t>20/11/2025 SE REALIZÓ GESTIÓN TELEFÓNICA SE HABLÓ CON LA SEÑORA MARÍA ROJO NOS INFORMA QUE LUEGO DE QUE LE LLEGARA EL CORREO SIGUI LOS PASOS EN EL DATÁFONO CREO LA NUEVA CONTRASEÑA Y EL DATÁFONO YA SE ENCUENTRA FUNCIONANDO NORMALMENTE SE PROCEDE A CERRAR CASO</t>
  </si>
  <si>
    <t>09/11/2025 CB 27333
EQUIPO SE LE CIERRA LA SESIÓN SOLA EN MEDIO DE OPERACIÓNES SE ADJUNTA VIDEO DONDE SE EVIDENCIA QUE ESTA REALIZANDO UNA OPERACIÓN Y SE CIERRA LA SESION, SE ESCALA PARA VALIDAR NOVEDAD YA QUE CLIENTE INFORMA QUE SE LE SALE SOLO EN VARIAS VECES EN EL DIA ,INFORMA QUE LE SUCEDE DESDE QUE SE ACTUALIZÓ
SERIAL: 254MMD4X1466
20/11/2025 SE VALIDA VIA TELÉFONICA EL USUARIO DESPUÉS DE LA REINSTALACION NO SE LE VOLVIÓ A CERRAR LA SESIÓN INFORMA QUE QUEDO TRABAJANDO BIEN POR LO QUE SE LE INFORMA QUE SI LLEGA PRESENTAR CUALQUIER OTRA NOVEDAD REPORTE NUEVAMENTE POR EL MOMENTO SE ENCUENTRA TODO OK SE ADJUNTA CONVERSACIÓN POR WATHSAPP</t>
  </si>
  <si>
    <t>11/11/2025 COMUNICACION CON LA SEÑORA INGRID AL NÚMERO TELEFÓNICO 3124300457 SOLICITA VISITA TÉCNICA YA QUE INDICA QUE DATAFONO NO LEE CÓDIGOS DE BARRAS
20/11/2025 SE REALIZA VISITA AL COMERCIO, SE BORRA CHACHE DEL DISPOSITIVO, SE ACTUALIZA APLICACION, SE REINICIA EQUIPO Y SE HACEN PRUEBAS EXITOSAS.</t>
  </si>
  <si>
    <t>20/11/2025 SE REALIZA LLAMADA CON LA SEÑORA CRISTINA INFORMA NO RECORDABA EL USUARIO PARA ACCEDER AL DATAFONO PERO YA RECORDO Y YA ESTA OPERANDO OK</t>
  </si>
  <si>
    <t>20/11/2025 EN LLAMADA CON CLIENTE PAULA ANDREA VARGAS AL NUMERO 3123084697 CONFIRMA QUE DESINSTALO APLICACIÓN, SE ESCALA CON WOMPI PARA INSTALACIÓN,
CLIENTE CONFIRMA QUE YA ESTÁ INSTALADA Y FUNCIONANDO CORRECTAMENTE.</t>
  </si>
  <si>
    <t>20/11/2025 SE REALIZÓ GESTIÓN TELEFÓNICA SE HABLÓ CON LA SEÑORA JIMENA NOS INDICA QUE REALIZARON EL PROCESO DE RECUPERACIÓN DE CONTRASEÑA Y EL DATÁFONO YA FUNCIONANDO TODA LA TARDE NORMALMENTE SE PROCEDE A CERRAR CASO</t>
  </si>
  <si>
    <t>20/11/2025 SE REALIZÓ GESTIÓN TELEFÓNICA SE RESTABLECE LA CONTRASEÑA DEL CORRESPONSAL SE HACEN PRUEBAS EQUIPO QUEDA OPERATIVO SE PROCEDE A CERRAR CASO</t>
  </si>
  <si>
    <t>20/11/2025 SE REALIZA COMUNICACIÓN CON EL SEÑOR JAIR ALBERTO BERNAL   PARA VALIDAR FALLA ,CLIENTE INDICA QUE EL DATÁFONO SE VUELVE MUY LENTO SE DEMORA MÁS DE 10 MINUTOS POR TRANSACCIÓN, SE LE INDICA PROCEDIMIENTO DE BORRADO DE CACHÉ Y DE ACTUALIZAR APP, SE LE INDICA QUE REALICE PRUEBAS, PASADO 30 MINUTOS, SE LE LLAMA NUEVAMENTE, INDICA QUE SI FUNCIONA POR UN MOMENTO, PERO DESPUÉS DE 5 TRANSFERENCIONES SE VUELVE A PONER LENTO, Y LE TOCA VOLVER A BORRAR CACHÉ</t>
  </si>
  <si>
    <t>20/11/2025 SE LLAMA NUEVAMENTE AL # 3022807727 . SIN CONTACTO. ACTIVIDAD QUEDA PENDIENTE POR WOMPI</t>
  </si>
  <si>
    <t>20/11/2025 SE REALIZA VALIDACION CON EL CLIENTE , Y SE ENCUENTRA ELIMINO LA APP, SE ESCALA CON WOMPI PARA REINSTALACION DE APP, SE REINSTALA APLICACION SE CONFIRMA REINSTALACION</t>
  </si>
  <si>
    <t>20/11/2025 EN COMUNICACIÓN CON LA ENCARGADA DEL PUNTO LA SEÑORA AANDREINA AL NÚMERO CELULAR 3174162620 SE REALIZA SOPORTE POR GESTIÓN TELEFÓNICA MEDIANTE VIDEOLLAMADA PARA VALIDAR EL FUNCIONAMIENTO DEL CORRESPONSAL WOMPI. DURANTE LA GESTIÓN, SE SOLICITA A LA USUARIA INGRESAR NUEVAMENTE EL USUARIO Y LA CONTRASEÑA CON EL FIN DE CONFIRMAR EL ACCESO, TENIENDO EN CUENTA QUE EL SOPORTE DE WOMPI PREVIAMENTE INFORMÓ QUE LAS CREDENCIALES HABÍAN SIDO RESTABLECIDAS Y QUE LOS MÓDULOS CORRESPONDIENTES YA DEBÍAN ESTAR HABILITADOS.
TRAS LA EJECUCIÓN DE LAS VALIDACIONES, SE EVIDENCIA QUE EL CORRESPONSAL SE ENCUENTRA OPERATIVO, PERMITIENDO EL ACCESO CORRECTO AL MÓDULO DE CORRESPONSAL CB . LA CLIENTE COMPARTE EVIDENCIA FOTOGRÁFICA DONDE SE VISUALIZA LA HABILITACIÓN DEL MÓDULO EN EL EQUIPO, ASÍ COMO UN VOUCHER DE PRUEBA SATISFACTORIA QUE CONFIRMA EL FUNCIONAMIENTO DEL SERVICIO. SE PROCEDE A CERRAR ORDEN</t>
  </si>
  <si>
    <t>20/11/2025 SE LLAMA AL COMERCIO A  LA PERSONA MARÍA FERNANDA AL NÚMERO 3202727042 QUE EL DATÁFONO NO ENCIENDE SE QUEDA LA PANTALLA EN BLANCO YA LOS REINICIADO VARIAS VECES Y LA PANTALLA SIGUE IGUAL EN BLANCO Y LÍNE EN LA MITAD  Y REQUIERE CAMBIO DE EQUIPO 
SERIAL:254MMD4W9536
SE GENERA UN NÚMERO TICKET N° (480354),
20/11/2025 SE REALIZA CAMBIO DE DATAFONO WOMPI DX4000 POR DAÑO EN DISPLAY TOTALMENTE EN BLANCO, CAMBIO AUTORIZADO POR WOMPI, SERVICIO OPERATIVO PRUEBAS OK CON CONSULTA DE SALDO.</t>
  </si>
  <si>
    <t>21/11/2025 EN COMUNICACIÓN CON EL USUARIO SE LOGRA DAR SOPORTE Y SOLUCIÓN A LA FALLA Y SE VUELVE A INSTALAR APP DE WOMPI EQUIPOS OPERATIVOS</t>
  </si>
  <si>
    <t>21/11/2025 SE REALIZA VALIDACIÓN POR FALLA EN TÁCTIL DEL DATAFONO, ENCONTRANDO QUE ESTÁ LA FUENTE EN LO MÁS GRANDE SE CAMBIA A PREDEFINIDA SE ACTUALIZA ARCHIVOS TEAM CALL SERVICIO ESTÁ OPERATIVO PRUEBAS CON UNA CONSULTA DE SALDO NO HAY COMO CONSIGNAR O RETIRAR</t>
  </si>
  <si>
    <t>21/11/2025 SE VISTA EL PUNTO Y SE LE AYUDA AL USUARIO A CREAR NUEVA CONTRASEÑA, YA QUE LA ANTERIOR NO LA RECORDABA.</t>
  </si>
  <si>
    <t>21/11/2025 SE LLEGA A LA VISITA, SE INTENTA RESTABLECER CLAVE DEL USUARIO, SE ACTUALIZA APP Y BORRADO DE CACHE, PERO PERSISTE LA FALLA QUE AL INGRESAR, SE LE CIERRA LA SESIÓN Y SALE ERROR EN CREDENCIALES 
SE REALIZA ESCALAMIENTO A WOMPI CON TICKET 480984 Y A LAS ESPERA DE SOLICION POR PARTE DE WOMPI YA QUE SE DEMORAN EN RESPONDER 
RESPUESTA DE WOMPI ES QUE EL DATÁFONO NO TENÍA EL SERIAL ASOCIADO, ELLOS LO ASOCIAN , CB REALIZA PRUEBAS OK</t>
  </si>
  <si>
    <t>21/11/2025 CLIENTE INDICA QUE SE DEMORA MUCHO EN LEER RECIBOS QUE TIENE QUE ESTAR REINICIANDO POR QUE SE PONE LENTO SE ACTULIZA SE HACEN PRUEBAS Y QUEDA FUNCIONANDO CORRECTAMENTE</t>
  </si>
  <si>
    <t>21/11/2025 SE REALIZÓ GESTIÓN TELEFÓNICA SE HABLÓ CON LA SEÑORA NATALIA NOS INFORMA QUE LA APP WOMPY SE DESINSTALÓ EL DATÁFONO SE REPORTA INCIDENTE SE ESTÁ A LA ESPERA DE LA DESCARGA DE LA APLICACIÓN
SE VERIFICÓ LA INSTALACIÓN DE APP SE REALIZÓ PRUEBAS POS FUNCIONA NORMALMENTE SE PROCEDE A CERRAR CASO</t>
  </si>
  <si>
    <t>21/11/2025 SE REALIZÓ GESTIÓN TELEFÓNICA SE EVIDENCIA QUE EN EL CORRESPONSAL SE ENCUENTRAN SIN CANAL DE COMUNICACIÓN POR LO CUAL EL DATÁFONO NO PUEDE NAVEGAR SE LE INDICA AL CORRESPONSAL QUE DEBE SOLUCIONAR CON SU PROVEEDOR DE INTERNET SE PROCEDE A CERRAR CASO</t>
  </si>
  <si>
    <t>21/11/2025 SE REALIZA GESTIÓN TELEFÓNICA ATIENDE EL SR LUIS CARLOS ZAMBRANO,LA CUAL NOS INDICA QUE ESTABA TRATANDO DE INGRESR A LA AOP WOMPI PERO LE RECHAZABA ,LUEGO NOS INDICÓ QUE ESTABA INGRESANDO MAL LA CONTRASEÑA ,CORRIGIO Y LE PERMITIÓ INGRESAR Y TRANSAR CON NORMALIDAD</t>
  </si>
  <si>
    <t>21/11/2025 SE REALIZÓ GESTIÓN TELEFÓNICA SE HABLÓ CON LA SEÑORA LUZ SE REALIZÓ REESTABLECIENDO DE LA CONTRASEÑA DATAFONO QUEDA FUNCIONANDO NORMALMENTE SE PROCEDE A CERRAR CASO</t>
  </si>
  <si>
    <t>21/11/2025 SE REALIZA RECUPERACIÓN DE CONTRASEÑA OK PRUEBAS OK, SE HABLA CON EL SEÑOR CESAR GARCIA -3146320382</t>
  </si>
  <si>
    <t>21/11/2025 SE HABLA CON LA SEÑORA NURY GOMEZ E INDICA QUE YA LOGRÓ INGRESAR A LA APP Y HA ESTADO TRABAJANDO DESDE LA MAÑANA EN LA LÍNEA LE DIERON SOLUCION PRUEBAS OK</t>
  </si>
  <si>
    <t>21/11/2025 SE COMUNICA AL NÚMERO 3165670979, LA SEÑORA GLENDA YAMILE SABOGAL INDICA QUE PRESENTO FALLAS CON EL ICONO DE LA IMPRESORA PERO AL REALIZAR BORRADO DE CACHÉ Y VERIFICACIÓN DE ACTUALIZACIÓN INCLUÍDO REINICIO DE DATAFONO FUNCIONÓ. EQUIPO OPERATIVO</t>
  </si>
  <si>
    <t>21/11/2025 SE HACE RECUPERACIÓN DE CONTRASEÑA SE HACEN PRUEBAS OK , SE HABLA CON YOMARLIN MOSQUERA - 3011563639</t>
  </si>
  <si>
    <t>21/11/2025 SE HACE BORRADO DE CACHE , SE ACTUALIZA , SE REINICIA MODEM SE HACE SEGUIMIENTO POR 30 MINUTOS OK SE HABLA CON NAGELLY VALLEJO - 3103477970</t>
  </si>
  <si>
    <t>21/11/2025 SE REALIZÓ GESTIÓN TELEFÓNICA SE ESCALA CASO AGUANTE PARA LA REINSTALACIÓN DE LA APLICACIÓN. 
SE REINSTALA LA APLICACIÓN SE REALIZAN PRUEBAS SIENDO EXITOSAS SE PROCEDE A CERRAR EL CASO</t>
  </si>
  <si>
    <t>21/11/2025 SE REALIZA LLAMADA A LA SEÑORA JENNY, VALIDANDO QUE TENGA ELIMINADA LA APP, SE ESCALA CON WOMPI TICKET N° (481094) REALIZARON ACTUALIZACIÓN DEL EQUIPO Y QUEDÓ OPERATIVO SIN NOVEDAD.</t>
  </si>
  <si>
    <t>22/11/2025 CLIENTE QUIERE UN DATAFONO MÁS RÁPIDO QUE SE CONECTE CON LA TECNOLOGÍA 5G, ACTUALMENTE SE CONECTA NORMAL, PERO QUIERE MÁS VELOCIDAD 
SE HACEN VALIDACIONES Y PRUEBAS Y TRABAJA OK</t>
  </si>
  <si>
    <t>21/11/2025 DATAFONO SE CALLOY TE LA TAPA DE IMPRESIÓN DESAJUSTADA Y NO IMPRIMÍA BIEN, SE AJUSTA TAPA DE HACEN PRUEBAS Y QUEDA FUNCIONANDO PERFECTAMENTE</t>
  </si>
  <si>
    <t>18/11/2025 SE VISITA COMERCIO SE REALIZÓ CAMBIO DE EQUIPO, NO SE DEJA OPERATIVO EQUIPO YA QUE WOMPI SOLICITA REPROGRAMAR VISITA PARA UN NUEVO CAMBIO DE EQUIPO YA QUE  LE INYECTARON MAL LAS LLAVES AL APLICATIVO.
19/11/2025 SE VISITA COMERCIO SE REALIZÓ CAMBIO DE EQUIPO NO SE CONFIGURA CB EN EQUIPO,  WOMPI SOLICITA REPROGRAMAR LA VISITA PARA RESISTIR VALIDACIONES EXTRAS, SE REALIZA CIERRE DE VISITA CON REPROGRAMACIÓN.
21/11/2025 REPUESTA DE ESCALAMIENTO WOMPI INDICAN QUE YA SE COMUNICACIÓN CON COMERCIO Y VALIDARON EL FUNCIONAMIENTO Y INDICAN OPERACIÓN NORMAL DEL DATAFONO.</t>
  </si>
  <si>
    <t>09/11/2025 SE REALIZO GESTIÓN TELEFÓNICA AL CLIENTE JEREMÍAS LOZADA AL NÚMERO DE TELÉFONO  3203069606 QUIEN SE LE INDICÓ REALIZAR EL BORRADO DE CACHÉ REINICIO DE EQUIPO EN INGRESAR NUEVAMENTE LA APP DE WOMPI PERO NO FUE POSIBLE INGRESAR YA QUE EL INTERNET DE DICHA INSPECCIÓN ES MUY MALO POR PARTE DEL PROVEEDOR MANIFESTO EL SEÑOR JEREMÍAS, INDICÓ QUE LLAMARÍA EL DÍA LUNES A UN PROVEEDOR DE INTERNET SATELITAL PARA INSTALARLO YA QUE LE MANIFESTARON QUE ESE ES MEJOR EL SERVICIO, SE REALIZARON MÁS PRUEBAS EN EL DATÁFONO Y ESTÁ EN LA VERSIÓN CORRECTA 26.2.5 PERO NO ES POSIBLE EL INGRESO A LAS APLICACIONES PORQUE EL INTERNET PRESENTA LENTITUD, SE REPROGRAMA PARA VOLVER A LLAMAR EL DÍA LUNES 10 DE NOVIEMBRE SI EL CLIENTE REALIZÓ LA GESTIÓN DEL CAMBIO DEL INTERNET.
21/11/2025 SE REALIZA COMUNICACIÓN CON EL SEÑOR JEREMÍAS AL NÚMERO 3203069606 INDICANDO QUE EL DATAFONO YA LE FUNCIONA CON NORMALIDAD, MANIFESTÓ QUE REALIZÓ CAMBIO DE DATAFONO Y YA LE ESTÁ FUNCIONANDO UN NORMALIDAD EL EQUIPO.</t>
  </si>
  <si>
    <t>22/11/2025 EN GESTIÓN TELEFÓNICA VÍA (VIDEOLLAMADA) CON STEFANY ULE NÚMERO +57 314 3112438, SE REALIZA VALIDACIÓN YA QUE EL EQUIPO NO INICIA SECCIÓN, HACIENDO VALIDACIONES SE EVIDENCIA QUE CANAL DE COMUNICACIÓN DEL CLIENTE PRESENTA LENTITUD YA QUE SE REALIZA CONEXIÓN DEL EQUIPO CON UNA RED ALTERNA (DATOS DEL CLIENTE ) Y EL EQUIPO DE UNA VEZ COMIENZA A NAVEGAR Y PERMITE INICIAR SECCIÓN Y OPERAR . SE LE INDICA AL CLIENTE QUE DEBE VALIDAR CON SU PROVEEDOR DE INTERNET LA FALLA O LA LE LENTITUD QUE PRESENTA SE CANAL DE DATOS (WIFI).</t>
  </si>
  <si>
    <t>22/11/2025 SE VISITA COMERCIO, COMERCIO INDICA NO TENER ACCESO AL CORREO INICIALMENTE REGISTRADO POR BLOQUEO, MENCIONA QUE APARTIR DE AHORA MANEJARÁ ESTE NUEVO CORREO: JOHANNAPINILLAV@GMAIL.COM SE GENERO TIKECK PARA RESTABLECER CONTRASEÑA, PERO NO FUE POSIBLE PUESTO QUE AÚN LE APARECE EL CORREO REGISTRADO INICIALMENTE, MENCIONO YA HABER LLAMADO LA LINEA DE SOMOS Y SOLICITÓ ACTUALIZACIÓN DE CORREO Y UNA VEZ LO GENEREN DEBE VOLVER A SOLICITAR VISITA</t>
  </si>
  <si>
    <t>22/11/2025 SE REALIZA VISITA TÉCNICA AL PUNTO POR FALLA EN LECTOR DE BARRAS, CLIENTE INDICA QUE NO LE LEE ALGUNAS FACTURAS, SE REALIZA LIMPIEZA DEL CAMARA ESCÁNER, SE REALIZA PRUEBA DE PAGAGONDE FRACTURA, LEYENDO CORRECTAMENTE, PRUEBAS DE 1 PESO Y SU RESPECTIVA ANULACIÓN, SE VALIDA ESTADO TOTAL DEL EQUIPO EN BUEN ESTÁDO PRUEBAS EXITOSAS, CLIENTE CB VALIDA SALDO ANTES Y DESPUÉS DEL MANTENIMIENTO OK, CB SE DEJA OPERATIVO SIN NOVEDAD, ADICIONAL SE LE INDICA AL CLIENTE LA FORMA CORRECTA DE COLOCAR EL EQUIPO PARA MEJOR ENFOQUE OK</t>
  </si>
  <si>
    <t>22/11/2025 SE LLEGA CL CB PORQUE NO DEJABA ENTRAR EL USUARIO Y LA CONTRASEÑA, SE EVIDENCIA QUE EL CB TIENES VARIOS PUNTOS A U NOMBRE Y GENERA UN ERROR DE VALIDACIÓN,  DESPUÉS DE RESTAURAR LA CONTRASEÑA VARIAS VECES,  DEJAN ENTRAR AL MENÚ DE TRANSACCIONES SE HACEN PRUEBAS  Y QUEDA FUNCIONANDO OK</t>
  </si>
  <si>
    <t>22/11/2025 SE REALIZA VISITA AL CB POR SOLICITUD OLVIDÓ DE CONTRASEÑA SE LLEGA AL LUGAR Y EL USUARIO NOS COMENTA QUE YA PUDO INGRESAR ALA APP SE REALIZAN PRUEBAS Y TODO OK</t>
  </si>
  <si>
    <t>22/11/2025 SE AJUSTA REALIZA AJUSTE A LA BATERÍA SE ENTREGA OPERATIVO SE WALIZA PRUEBAS BÁSICAS SIN NOVEDAS</t>
  </si>
  <si>
    <t>22/11/2025 SE COMUNICA AL NÚMERO 3202026583, LA SEÑORA JOHANA LONGAS RECIBE SOPORTE TELEFÓNICO PARA REALIZAR VERIFICACIÓN DE ACTUALIZACIÓN,BORRADO DE CACHÉ Y REINICIO DE DATAFONO. SE VALIDA FUNCIONAMIENTO DEL EQUIPO NUEVAMENTE FUNCIONANDO BIEN ICONO DE IMPRESIÓN ACTIVO.</t>
  </si>
  <si>
    <t>22/11/2025 EN COMUNICACIÓN CON LA SEÑORA PAOLA RODRÍGUEZ AL NÚMERO 3154451520, INDICA QUE EL EQUIPO HOY SE ENCUENTRA OPERARATIVO PERO TODAVÍA CON LENTITUD ,  CLIENTE INDICA QUE YA HIZO BORRADO SE MEMORIA Y CACHE TAMBIÉN ACTUALIZACIÓN DE APP. SE LE RECOMIENDA AL CLIENTE TENER UNA RED WIFI PARA SOLO PARA EL EQUIPO YA QUE AL PARECER UTILIZAN UNA RED WIFI PARA TODO EL ESTABLECIMIENTO Y PROBABLEMENTE SE SATURA CON FRECUENCIA PROVOCANDO LENTITUD EN EL EQUIPO.</t>
  </si>
  <si>
    <t>22/11/2025 SE REALIZA GESTIÓN TELEFÓNICA CON EL USUARIO NO DE PUEDE RECUPERAR LA APP SE ESCALA EL CASO Y SE SOLUCIONA EL INPASE ENTREGANDO OPERATIVO EL COMERCIO</t>
  </si>
  <si>
    <t>22/11/2025 SE INTENTA CONTACTO TELEFÓNICO CON EL CLIENTE SIN RESPUESTA, POR LO QUE SE REALIZA LA VISITA TÉCNICA. EN SITIO, EL USUARIO CONFIRMA IDENTIFICACIÓN E INFORMA ERROR EN TRANSACCIONES. SE VALIDA LA PERSISTENCIA DE LA NOVEDAD Y SE DETECTA QUE EL MÓDEM ESTABA UBICADO A MÁS DE 15 METROS DEL DATÁFONO, AFECTANDO LA CONEXIÓN. SE REUBICA EL MÓDEM MÁS CERCA DEL EQUIPO Y SE COMPRUEBA QUE EL SERVICIO QUEDA OPERATIVO, CON TRANSACCIONES FUNCIONANDO CORRECTAMENTE.</t>
  </si>
  <si>
    <t>22/11/2025 SE HABLA CON EL CLIENTE QUIEN INDICA QUE LA OPCION DE IMPRIMIR NO ESTA ACTIVA, SE LE INDICA QUE REVISE EL ROLLO PUEDE ESTAR MAL PUESTO, LA USUARIA CAMBIA DE ROLLO Y HACE LA PRUEBA, INDICA QUE YA PUEDE IMPRIMIR</t>
  </si>
  <si>
    <t>22/11/2025 SE REALIZA GESTIÓN TELEFÓNICA CON EL CLIENTE Y SE LE INDICÓ REVISAR SI LA APP YA HABÍA SIDO DESCARGADA REMOTAMENTE, CLIENTE INDICA QUE YA LE APARECE Y PUEDO INGRESAR NORMALMENTE, EL TICKET REALIZADO POR WOMPI FUE EL TICKET N° (481307) PARA LA DESCARGA DE LA APLICACIÓN. QUEDA INSTALADA Y OPERATIVO</t>
  </si>
  <si>
    <t>22/11/2025 SE COMUNICA CON EL USUARIO Y CONFIRMA QUE LA APLICACIÓN SE DESINSTALO SE REALIZA ESCALAMIENTO CON EL *TICKET N° (481308)*
CASO LINEACOM INCIDENTE 68452
USUARIO BORRÓ APP. SE INTENTA DESCARGA SIN EXITO. POR FAVOR ENVIAR APP REMOTAMENTE.
TERMINAL 254MMD4W9497 Y LA APLICACIÓN VUELVE A APARECER</t>
  </si>
  <si>
    <t>23/11/2025 ME COMUNICO CON COMERCIO SE REALIZA CONFIGURACION RED WIFI EXITOSA SE REALIZA ACTUALIZACIÓN DE VERSIÓN Y BORRADO DE CACHE PRUEBAS EXITOSAS</t>
  </si>
  <si>
    <t>23/11/2025 SE ESTABLECE CONTACTO TELEFÓNICO CON EL USUARIO PARA CONFIRMAR EL INCIDENTE REPORTADO EN RELACIÓN CON EL DATÁFONO WOMPI. DURANTE LA LLAMADA, EL USUARIO INFORMA QUE HABÍA ELIMINADO LA APLICACIÓN DE MANERA ACCIDENTAL, LO QUE IMPEDÍA EL USO NORMAL DEL DISPOSITIVO.  
SE REALIZAN INTENTOS INICIALES DE RECUPERACIÓN DE LA APLICACIÓN, AUNQUE LA DESCARGA NO SE COMPLETA EN ESE MOMENTO. CON EL FIN DE GARANTIZAR LA CORRECTA REINSTALACIÓN, EL CASO SE ESCALA AL EQUIPO DE SOPORTE DE WOMPI PARA QUE PROCEDAN CON LA INSTALACIÓN REMOTA DE LA APLICACIÓN.  
POSTERIORMENTE, EL USUARIO COMUNICA QUE LA APLICACIÓN HA SIDO INSTALADA NUEVAMENTE EN EL DATÁFONO Y CONFIRMA QUE EL DISPOSITIVO SE ENCUENTRA EN FUNCIONAMIENTO ADECUADO, PERMITIÉNDOLE CONTINUAR CON SUS ACTIVIDADES.
CON LA VALIDACIÓN DEL RESTABLECIMIENTO DEL SERVICIO Y LA CONFIRMACIÓN DEL USUARIO, SE PROCEDE AL CIERRE DE LA ACTIVIDAD, DEJANDO CONSTANCIA DE LAS ACCIONES REALIZADAS Y DEL RESULTADO SATISFACTORIO DEL PROCESO.</t>
  </si>
  <si>
    <t>23/11/2025 SE CONTACTA 3115510494 A LA SEÑORA SANDRA MEDINA SE REALIZA LA ACTUALIZACIÓN Y BORRADO DE MEMORIA SE REALIZA PRUEBAS BÁSICAS VALIDANDO SERVICIO SIN NOVEDAS</t>
  </si>
  <si>
    <t>24/11/2025 SE HABLA CON EL CLIENTE, LA SEÑORA CAROLINA INFORMA QUE EL DATAFONO NO LE DEJA IMPRIMIR NI CERRAR LA TAPA DE LA IMPRESORA, SE VALIDA CON EL CLIENTE Y SE ENCEUNTRA QUE LA TAPA SE DESAJUSTO, SE LE INDICA COMO PONERLA , EL CLIENTE LA PONE Y YA NOS INDICA QUE AHORA SI PUEDE IMPRIMIR LOS VOUCHER.</t>
  </si>
  <si>
    <t>24/11/2025 SE REALIZÓ GESTIÓN TELEFÓNICA SE HABLÓ CON LA SEÑORA LUCY NOS INDICA QUE EL ROLLO ESTABA MAL PUESTO Y YA ESTÁ IMPRIMIENDO BIEN SE PROCEDE A CERRAR CASO</t>
  </si>
  <si>
    <t>24/11/2025 SE REALIZA VISITA SE BORRA CACHE SE ACTUALIZA SE REINICIA EQUIPO SE REALIZAN PRUEBAS DE CORRECTO FUNCIONAMIENTO</t>
  </si>
  <si>
    <t>20/11/2025 SE REALIZA VISITA AL COMERCIO SE REALIZA BORRADO DE CACHÉ Y ACTUALIZACION DE APP  A LA VERSIÓN 26.2.9
PERSISTE FALLA DE LENTITUD PARA HACER MOVIMIENTOS
HASTA 3 MINUTOS PARA HACER UNA TRANSACCIÓN
SE DEMORA EN IMPRIMIR EL VOUCHER
EL CLIENTE INDICA QUE EL DATÁFONO SE RECALIENTA
LE TOCA REINICIAR DATAFONO PARA PODER DESBLOQUEAR EL DATAFONO
CLIENTE BASTANTE INCONFORME CON ESTE DATAFONO
SE REALIZA SEGUIMIENTO AL DATÁFONO Y SE COMPRUEBA QUE NO PRODUCE NINGÚN RECALENTAMIENTO
DEBIDO A QUE LA FALLA ES DE LENTITUD Y ESTA SIENDO ATENDIDO CON EL RADICADO 3030646 SE CIERRA ESTA ORDEN</t>
  </si>
  <si>
    <t>24/11/2025 SE LLAMA AL 3177349237 Y SE HABLA CON LA SEÑORA LILIANA RODRÍGUEZ QUIEN NOS INFORMA QUE REALIZO UN CAMBIO DE CLAVE EL DÍA DE HOY Y EL EQUIPO LE DEJO INGRESAR NORMAL, REALIZO PRUEBAS Y FUNCIONA OPERATIVO.</t>
  </si>
  <si>
    <t>24/11/2025 SE LOGRA ESTABLECER CONTACTO VIA WHATSAPP CON EL SEÑOR MARTIN VILLAMIZAR RODRIGUEZ AL NÚMERO +57 315 6905598 QUIEN NOS INDICA QUE NO REQUIERE SERVICIO TÉCNICO DADO QUE LA LA FALLA FUE SOLUCIONADA MEDIANTE ASESORÍA TELEFÓNICA NOS INDICA QUE ESTA OPERANDO CON NORMALIDAD</t>
  </si>
  <si>
    <t>24/11/2025 SE REALIZÓ AJUSTE A LA TAPA DE IMPRESORA OK, PRUEBAS OK.</t>
  </si>
  <si>
    <t>24/11/2025 SE VISITA CB. SE ENCUENTRA DATAFONO QUE PRESENTA LENTITUD, SE  QUEDA PEGADO. SE REALIZA BORRADO DE CACHE, SE CAMBIA EL TECLADO A IDIOMA INGLES, SE REALIZAN PRUEBAS TX EXITOSAS. QUEDA OPERATIVO</t>
  </si>
  <si>
    <t>24/11/2025 EN COMUNICACIÓN CON LA SEÑORA HELEN SANCHEZ AL NUMERO 3219104204, SE REALIZA BORRADO CACHE OK, SE DESCARGA A LA ULTIMA VERSION OK. PASADO 1 HORA, DE NUEVO EN COMUNICACIÓN CON EL CB, INDICA QUE EL SERVICIO MEJORO.</t>
  </si>
  <si>
    <t>24/11/2025 SE REALIZÓ GESTIÓN TELEFÓNICA SE HABLÓ CON LA SEÑORA ESTEFANÍA SE REALIZA ACTUALIZACIÓN DE LA VERSIÓN DEL DATÁFONO Y SE AHORRA MEMORIA CACHÉ CON LA ACTUALIZACIÓN NOS PERMITE VER EL CUADRE DE CAJA DEL DATÁFONO SE PROCEDE A CERRAR CASO</t>
  </si>
  <si>
    <t>24/11/2025 SE CAMBIO IDIOMA A LA CONFIGURACIÓN DEL EQUIPO, SE ACTUALIZO VERSIÓN Y LUEGO SE PROCEDIÓ A PONER ROLLO AL EQUIPO YA QUE ESTE SE HABIA ACABADO, LA CLIENTA INFORMA QUE ANTES EL EQUIPO AVISBA SI SE HABIA ACABADO EL ROLLO Y AHORA NO, PRUEBAS OK</t>
  </si>
  <si>
    <t>22/11/2025 SE TRATA COMUNICA AL COMERCIO, AL NÚMERO 3115474056 PERO NO CONTESTAN, SE CIERRA.
24/11/2025 SE VISITA COMERCIO, SE VALIDA LECTURA DE CÓDIGO DE BARRAS Y OPERA NORMALIDAD, SE LE EXPLICA EL MANEJO DE LECTURA DE CÓDIGO DE BARRAS Y BORRADO DE CACHE, OPERANDO CON NORMALIDAD SIN NOVEDAD.</t>
  </si>
  <si>
    <t>24/11/2025 SE REALIZÓ GESTIÓN TELEFÓNICA SE HABLÓ CON LA SEÑORA ESTELA SE LE DAN LAS INDICACIONES DE CÓMO HACER EL CUADRE DE CAJA EN EL DATÁFONO USUARIO INFORMA QUE A PARTIR DEL DÍA DE HOY ESTARÁ MÁS PENDIENTE PARA HACER LOS CUADERNOS DE CAJA SE PROCEDE A CERRAR CASO</t>
  </si>
  <si>
    <t>24/11/2025 TICKET N° (481450) EN COMUNICACIÓN CON LA SEÑORA KELLY NOS INDICA QUE TIENE PROBLEMAS PARA INGRESAR A LA APP QUÉ CUANDO COLOCA LAS CREDENCIALES LE SALE MENSAJE UP ALGO SALIO MAL. SE INTENTO SOPORTE, SE DIO INDICACIÓN PARA RECUPERACIÓN DE CONTRASEÑA Y SE INTENTABA INGRESO SIN EXITO.. SE HACE ESCALAMIENTO A WOMPI PERO POR SE DOMINGO NO SE TIENE RESPUESTA. SE DEJA ESCALADO.
24/11/2025 SE LE AYUDA AL USUARIO A RESTABLECER CONTRASEÑA. TODO QUEDA OK.</t>
  </si>
  <si>
    <t>24/11/2025 SE VISITA COMERCIO POR FALLA, YA QUE EL EQUIPO SE REINICIA CONSTANTEMENTE CUANDO ESTÁ HACIENDO TRX, SE REALIZAN PRUEBAS, SE VERIFICA LA VERSIÓN ( 26.2.9 ), SE HACE BORRADO DE CACHE Y SE REINICIA EL DISPOSITIVO.
SE ESCALA EL CASÓ A WOMPI, PERO NO SE OBTUVO RESPUESTA, POR ENDE SE REPROGRAMA VISITA PARA VISITA PARA EL DÍA LUNES.
25/11/2025 SE VISITA COMERCIO POR FALLA, YA QUE EL EQUIPO SE REINICIA CONSTANTEMENTE CUANDO ESTÁ HACIENDO TRX, YA SE HABÍA VISITADO PREVIAMENTE PERO NO SE HABÍA PODIDO HACER EL CAMBIO DE EQUIPO, YA QUE SE HABÍA ESCALADO A WOMPI PERO NO SE HABÍA OBTENIDO RESPUESTA.
RESULTADO:
SE REALIZA CAMBIO DE EQUIPO, SE DEJA CON LA VERSIÓN 26.2.9 Y SE REALIZAN PRUEBAS OK.</t>
  </si>
  <si>
    <t>24/11/2025 SE VISITA COMERCIO SE IDENTIFICA TAPA DESAJUSTADA SE DAN INDICACIONES SE REALIZA PRUEBAS OK</t>
  </si>
  <si>
    <t>24/11/2025 SE REALIZA CONTACTO AL NÚMERO 3115381229 CON EL SEÑOR JORGE SE REALIZA PROCESO PARA DESCARGAR APP CON CENTRO DE GESTIÓN SE VALIDA CON EL SEÑOR JORGE Y YA APARECE LA APLICACIÓN SE PIDE LOGUEARSE Y TRABAJAR CON NORMALIDAD CLIENTE CONFIRMA FUNCIONAMIENTO</t>
  </si>
  <si>
    <t>24/11/2025 SE REALIZA LLAMADA CON USUARIO PARA VALIDAR PROBLEMA EL CUAL INDICA QUE TENIA PROBLEMAS CON EL WIFI Y EN OCASIONES NO LE CONECTABA A LA RED, PERO EN ESTE MOMENTO YA SE ENCUENTRA EN FUNCIONAMIENTO Y LE APARENCEN LAS REDES CON NORMALIDAD</t>
  </si>
  <si>
    <t>14/11/2025 SE LOGRA COMUNICACION CON EL CLIENTE PARA CONFIRMAR SI LA FALLA PERSISTE DESPUES DE HACER BORRADO DE CACHE, ACTUALIZACION DE APLICACION, REINICIO DE EQUIPO, Y PRUEBAS CON OTRA RED, CLIENTE CONFIRMA QUE LA FALLA PERSISTE Y NO LE PERMITE TRABAJAR CORRECTAMENTE, CLIENTE INDICA QUE SOLICITO VISITA Y AGRADECE SI SE LE VISITA.
24/11/2025 SE LOGRA COMUNICACION CON LA SEÑORA MONICA POVEDA AL NUMERO TELEFONICO 3114930043 A QUIEN SE LE INDICA COMO REALIZA ACTUALIZACION DEL EQUIPO, PASADOS 30 MINUTOS EL CLIENTE CONFIRMA QUE LA FALLA A MEJORDADO Y YA NO PERSISTE, SE CIERRA ORDEN.</t>
  </si>
  <si>
    <t>24/11/2025 EN COMUNICACION CON EL SEÑOR HUGO CASTRO AL NUMERO 3124546716 SE LE INDICA REALIZAR EL RESPECTIVO DENUNCIO ANTE LA FISCALIA DONDE SE ENCUENTRE RELACIONADO EL SERIAL DE EL EQUIPO HURTADO UNA VES RALIZADO EL DENUNCIO LLAMAR NUEVAMENTE A LA LINEA PARA GENERAR LA REPOSICION</t>
  </si>
  <si>
    <t>24/11/2025 SE ESTABLECE COMUNICACIÓN CON LA SEÑORA MARÍA HELENA BARRERA ROJAS AL NÚMERO DE CONTACTO REGISTRADO. SE BRINDA SOPORTE TELEFÓNICO, DURANTE EL CUAL LA CLIENTE REALIZA BORRADO DE CACHÉ DE LA APLICACIÓN. SE EFECTÚA LA ACTUALIZACIÓN CORRESPONDIENTE MEDIANTE TEAM CALL, SE REEMPLAZA EL ROLLO Y SE REINICIA EL DISPOSITIVO PARA ASEGURAR LA CORRECTA CONFIGURACIÓN, ARROJANDO PRUEBAS EXITOSAS SE VALIDA EN VARIAS OCASIONES EL FUNCIONAMIENTO DEL EQUIPO, Y LA CLIENTE CONFIRMA QUE EL SERVICIO SE ENCUENTRA OPERANDO CORRECTAMENTE. INFORMA QUE EN DÍAS ANTERIORES SE LE DAÑÓ EL CARGADOR DEL EQUIPO, POR LO QUE ACTUALMENTE LO ESTÁ CARGANDO CON SU CARGADOR PERSONAL SE LE INDICA QUE, POR EL MOMENTO, NO SE CUENTA CON STOCK DISPONIBLE PARA EL REEMPLAZO DE ACCESORIOS, POR LO CUAL SE LE SUGIERE CONTINUAR UTILIZANDO SU CARGADOR PERSONAL MIENTRAS LA ENTIDAD WOMPI SUMINISTRA LOS ACCESORIOS NECESARIOS PARA PROCEDER CON EL CAMBIO.
CLIENTE CONFORME.</t>
  </si>
  <si>
    <t>24/11/2025 SE GENERA TICKET CON LA RED WOMPI DEBIDO A QUE EL CLIENTE NO RECUERDA EL CORREO REGISTRADO 
INCIDENTE WOMPI
CB:19126
RESUMEN DEL CASO: SE REALIZA ACTUALIZACIÓN DE APP SE TRATA DE INGRESAR NUEVAMENTE EQUIPO NO PERMITE SE TRATA DE RESTABLECER CONTRASEÑA CLIENTE NO SABE CUAL ES EL CORREO QUE TIENE REGISTRADO ANTE WOMPI
SE VUELVE A CONTACTAR AL CLIENTE AL NÚMERO 3106930209 SE VUELVE A REALIZAR BORRADO DE CACHE Y ACTUALIZACION DE VERSIÓN SE VUELVE A REALIZAR CAMBIO DE CLAVE EQUIPO PERMITE ACCESO NORMAL SE REALIZAN PRUEBAS OK SE PROCEDE A CERRAR ORDEN DE TRABAJO</t>
  </si>
  <si>
    <t>25/11/2025 SE REALIZA VISITA NO SE ENCONTRÓ EL CORRESPONSAL EN LA DIRECCIÓN.
 SE INTENTA CONTACTAR VÍA TELEFÓNICA SALE APAGADO</t>
  </si>
  <si>
    <t>25/11/2025 SE VERIFICA CONEXIÓN DE ENERGÍA DE DATAFONO Y ESTÁ OK, SE VALIDA CARGADOR Y ESTA BIEN PASA ENERGÍA, CARGA SIN PROBLEMAS, SE INDICA A CLIENTE FORMA CORRECTA DEL USO DEL CARGADOR</t>
  </si>
  <si>
    <t>25/11/2025 EN COMUNICACIÓN VIA WASHAP  AL NUMERO 3043967042  CON LA SEÑORA MARTHA, ME INFORMA QUE POR ERROR BORRO LA APLICACIÓN DE WOMPI, SE LE INDICA QUE TRATE DE DESCARGARLA, PERO NO DEJA, SE ENVÍA INFORMACIÓN AL COORDINADOR PARA GENERAR UN TICKED EL CUAL ME INFORMA QUE ES EL TICKET N° 
DESPUÉS DE UN TIEMPO SE VERIFICA NUEVAMENTE Y YA APLICACIÓN ESTA OK</t>
  </si>
  <si>
    <t>25/11/2025 SE REALIZA REALIZA LLAMADA PARA CONFIRMAR SI LA APP FUE DESINSTALADA. EFECTIVAMENTE SE REALIZA ESCALADO 
*TICKET N° (481984)*
CASO LINEACOM INCIDENTE 80082
USUARIO BORRÓ APP. SE INTENTÓ DESCARTAR CON USUARIO SIN EXITO, SE SOLICITA ENVIO DE APP REMOTAMENTE.
254UMD4X7441
EL CLIMA CONFIRMA QUE YA LE APARECE LA APP Y FUNCIONA CORRECTAMENTE</t>
  </si>
  <si>
    <t>25/11/2025 SE VISITA CB. SE ENCUENTRA DATAFONO QUE SE CONECTA AL WIFI DEL CLIENTE DE MANERA INTERMITENTE. SE REALIZAN PRUEBAS COMPARTIENDO DATOS DEL CELULAR DEL TÉCNICO Y DEL CLIENTE Y FUNCIONA OK. SE LE RECOMIENDA AL CLIENTE COMUNICARSE CON LA EMPRESA PRESTADORA DEL SERVICIO DE INTERNET PARA QUE LE DÉ UNA SOLUCIÓN YA QUE SE PUEDE EVIDENCIAR QUE EL EQUIPO SI CONECTA A OTRAS REDES WIFI.</t>
  </si>
  <si>
    <t>25/11/2025 SE VALIDA CON CLIENTE Y SE REALIZA PRUEBAS CON TARJETA PARA VALIDAR FALLA Y NO SE PRESENTA PROBLEMAS, SE INDICA A CLIENTE PROCESO DE ACTUALIZAR Y BORRADO DE CACHÉ PARA MEJORAR EFICIENCIA DE DATAFONO, SE HACEN PRUEBAS Y TODO OK</t>
  </si>
  <si>
    <t>25/11/2025 SE REALIZA VISITA AL CB POR SOLICITUD IMPRESIÓN, SE VERIFICA EL EQUIPO Y SE EVIDENCIA QUE ESTÁ DAÑADO EN LA PARTE QUE SOSTIENE EL RODILLO Y POR ESO NO SE PUEDE SACAR VAUCHER, SE ESCALA CON EL JEFE DE ZONA DONDE SE REALIZA EL CAMBIO DE EQUIPO SE REALIZAN PRUEBAS Y TODO OK</t>
  </si>
  <si>
    <t>25/11/2025 TITULAR DEL CB INDICA QUE BORRO LA APP DE WOMPI SE PROCEDE A REINICIAR Y ACTUALIZAR LO CUAL NO ES EFECTIVO SE CREA TICKET 482006 Y SE PROCEDE A REALIZAR INSTALACIÓN DE LA APP</t>
  </si>
  <si>
    <t>25/11/2025 SE REALIZA GESTIÓN TELEFÓNICA CON EL CLIENTE Y SE LE INDICA REVISAR SI LA APP YA FUE DESCARGADA REMOTAMENTE, YA QUE LA INFORMACIÓN DE LA TERMINAL Y CB FUE ENVIADA AL COORDINADOR DE LA ZONA QUIEN INDICO QUE WOMPI LE INFORMO QUE YA SE HABÍA HECHO LA DESCARGA, CLIENTE MANIFIESTA QUE YA LE APARECE Y YA QUEDÓ INGRESAR CON NORMALIDAD. APP INSTALADA Y OPERATIVA.</t>
  </si>
  <si>
    <t>25/11/2025 CLIENTE INFIRMA QUE SE LE DAÑO LA FUENTE DE PODER Y QUEDEBE CARGARLO CON EL CARGADOR DEL CELULAR, SE LE INDICA QUE UNA VEZ TENGAMOS EL ACCESORIO SE LE REALIZARA EL CAMBIO POR EL MOMENTO DEBE SEGUIR REALIZANDO EL PROCESO DE CARGARLO CON OTRO CARGADOR.</t>
  </si>
  <si>
    <t>25/11/2025 SE VISITA COMERCIO SE REALIZÓ VALIDACIÓNES Y VERIFICACIÓN CONFIGURACIÓN EQUIPO, SE EVIDENCIA LA FALLA ES EL INTERNET DEL COMERCIO, SE REALIZÓ PRUEDAS Y DEMOSTRACIÓN AL COMERCIO.</t>
  </si>
  <si>
    <t>25/11/2025 SE REALIZA GESTIÓN TELEFÓNICA CON EL CLIENTE Y SE LE INDICA REVISAR SI YA LA APLICACIÓN DE WOMPI LA TIENE EN EL DATAFONO, YA QUE EL COORDINADOR DE LA ZONA ESCALÓ LA SOLICITUD A WOMPI Y MANIFESTARON QUE YA SE HABÍA HECHO LA DESCARGA, CLIENTE INDICA QUE YA LE APARECE LA APP E INGRESO CON NORMALIDAD.</t>
  </si>
  <si>
    <t>25/11/2025 SE REALIZÓ GESTIÓN TELEFÓNICA EL USUARIO NOS INFORMA QUE EL DÍA DE AYER RECIBIÓ EL CÓDIGO PARA LA RESTAURACIÓN DE LA CONTRASEÑA Y YA EL DATÁFONO SE ENCUENTRA FUNCIONANDO NORMALMENTE SE PROCEDEN A CERRAR CASO</t>
  </si>
  <si>
    <t>25/11/2025 SE CAPACITA AL CLIENTE SOBRE EL DEBIDO USO DEL DATÁFONO SOBRE UNAS OPCIONES QUE NO TENÍA CLARAS ADICIONAL SE LE REALIZA BORRADO DE CACHÉ Y LIMPIEZA DE MEMORIA POR QUE INDICA EL CLIENTE QUE PRESENTA LENTITUD EN EL POS SE LE BORRAN LOS MOVIMIENTOS CADA CIERTO TIEMPO SE LE INDICA QUE ESO ES DEBIDO A LAS ACTUALIZACIONES QUE SE ESTÁN PRESENTANDO SE LE RECOMIENDA AL CLIENTE SACAR EN TODA TRANSACCIÓN DOBLE VOUCHER TANTO PARA EL CLIENTE COMO PARA EL COMERCIO INDICA COMERCIO QUE ADICIONAL LE ESTÁN ENVIANDO MUY POCA PAPELERÍA EL SOLICITA QUE EN LOS PRÓXIMOS ENVÍOS DE PAPELERIA LE ENVÍEN MÁS CANTIDAD</t>
  </si>
  <si>
    <t>25/11/2025 SE CONTACTA A USUARIO Y REALIZA CONFIGURACIÓN DE TECLADO, SE CONFIGURA INTERNET, USUARIO CONFIRMA QUE TODO QUEDO BIEN, CB QUEDA OPERATIVO</t>
  </si>
  <si>
    <t>25/11/2025 SE REALIZA VISITA DONDE SE REALIZA PRIMEROS AUXILIOS, PERO CB TIENE EL CORREO BLOQUEADO Y NO PUEDE RESTAURAR LA CLAVE SE REALIZA ESCALAMIENTO CON WOMPI PARA CAMBIAR CORREO DONDE INDICAN QUE EL CB DEBE COMUNICARSE CON LA ENTIDAD</t>
  </si>
  <si>
    <t>25/11/2025 SE REALIZA COMUNICACIÓN CON EL SEÑOR CARLOS RÍOS PARA VALIDAR FALLA CLIENTE INDICA QUE POR EQUIVOCACION ELIMINO LA APP WOMPI ,SE REPORTA CON WOMPI SE GENERA TICKET , NUEVAMENTE SE COMUNICA CON EL SEÑOR CARLOS PARA VALIDAR RESPUESTA DE WOMPI INDICANDO QUE YA SE ENCUENTRA EL DATAFONO FUNCIONANDO CON NORMALIDAD</t>
  </si>
  <si>
    <t>25/11/2025 SE VISITA EL COMERCIO, REVISO LOS EQUIPOS ESTÁ EN BUEN ESTADO, EL CLIENTE INFORMA QUE EL DÍA DE AYER SE LE BLOQUEÓ EL DATAFONO NO LE PERMITÍA REALIZAR OPERACIONES ESCOJER OPCIONES TACTILES, SE REALIZA DESCARGAR DE ACTUALIZACIÓN, BORRADO DE CACHÉ Y REINICIO RESOLVIENDO EL PROBLEMA, PRUEBAS OK, EL CB QUEDA OPERATIVO</t>
  </si>
  <si>
    <t>25/11/2025 SE REALIZA CORRECTO CAMBIO DE CONTRASEÑA A USUARIO, SE VALIDA LOGUEO Y TODO OK, USUSAIRO CONFIRMA TRABAJAR SIN PROBLEMAS, CB OPERATIVO</t>
  </si>
  <si>
    <t>25/11/2025 SE VISITA COMERCIO POR FALLA, YA QUE EL EQUIPO ESTÁ PRESENTANDO VARIAS FALLAS EN LAS TRX Y AL MOMENTO DEL INGRESO, SE VERIFICA QUE EL DATÁFONO NO ESTÁ ACTUALIZADO TIENE LA VERSIÓN 26.2.5, SE INTENTA ACTUALIZAR POR TEM CALL PERO NO CARGA LA NUEVA VERSIÓN, SE SOLICITA REINSTALAR LA APP PARA ACTUALIZAR LA VERSIÓN.
RESULTADO: SE DEJA CON LA VERSIÓN 26.2.9, SE REALIZAN PRUEBAS OK Y QUEDA FUNCIONANDO CORRECTAMENTE.</t>
  </si>
  <si>
    <t>25/11/2025 SE LE HACE MANTENIMIENTO Y LIMPIEZA AL EQUIPO. SE DETERMINA QUE EL EQUIPO FUNCIONA CORRECTAMENTE.</t>
  </si>
  <si>
    <t>25/11/2025 SE LE CAMBIA CLAVE DE USUARIO, CB REALIZA PRUEBAS OK</t>
  </si>
  <si>
    <t>25/11/2025 SE INGRESA SE ENCUENTRA DATAFONO OK CLIENTE LO ESTABA CARGANDO CON CARGADOR DE CELULAR SE CONECTA CARGADOR DE WOMPI PRUEBAS OK BATERIA OK</t>
  </si>
  <si>
    <t>25/11/2025 SE VISITA COMERCIO, SE EVIDENCIA QUE NO INGRESABA CON LAS CREDENCIALES DEL CLIENTE SE RESTABLECE CONTRASEÑA Y SE COMPRUEBA USUARIO, SIN INGRESO EXITOSO, SE CAMBIA DE RED, SE REPITEN PASOS ANTERIORES, SE LOGRA INICIAR SESIÓN CON ÉXITO, LOGIN Y PRUEBA A CONFORMIDAD DE CLIENTE</t>
  </si>
  <si>
    <t>25/11/2025 SE COMUNICA CON EL USUARIO Y SE EXPLICA COMO RESTABLECER LA CONTRASEÑA Y COMIENZA A OPERATIVO CON NORMALIDAD EL EQUIPO SERVICIO OPERATIVO</t>
  </si>
  <si>
    <t>25/11/2025 SE REALIZA ESCALAMIENTO A COORDINADOR, SE ESCALA POR PARTE DE EL A WOMPI, SE REALIZA REINICIO SEGÚN INSTRUCCIÓN HE INTENTO DE NUEVO INGRESO, INGRESO EXITOSO, FUNCIONAMIENTO CORRECTO.</t>
  </si>
  <si>
    <t>25/11/2025 SE LLEGA AL SITIO, EL CLIENTE INTENTA EL INGRESO AL APLICATIVO CON USUARIO Y CONTRASEÑA PERO NO ES POSIBLE, EL SISTEMA CARGA Y NO INGRESA, SIMPLEMENTE PIDE NUEVAMENTE USUARIO Y CLAVE, YA SE REALIZÓ BORRADO DE CACHE, ACTUALIZACIÓN DE APLICACIÓN, REINICIO Y LA FALLA PERSISTE, DICE ERROR AL CERRAR CESIÓN;
 SE ESCALA EL CASÓ BAJO EL TICKET N° (482168), SE VALIDA DESPUÉS DE LA RESPUESTA DEL ESCALAMIENTO Y YA DEJA INGRESAR, SE REALIZAN PRUEBAS Y QUEDA FUNCIONANDO CORRECTAMENTE.</t>
  </si>
  <si>
    <t>25/11/2025 SE REALIZA VISITA TÉCNICA, SE REALIZAN PRUEBAS DE LA TRANSACCIÓN DE RECAUDO CON CÓDIGO DE BARRAS CON CÓDIGOS DE DIFERENTES TAMAÑOS Y SALEN OK. SE LE EXPLICA AL CLIENTE LA MANERA CORRECTA DE TOMAR EL DATAFONO (VERTICAL U HORIZONTAL) PARA LEER LOS CÓDIGOS DE BARRAS DEPENDIENDO DEL TAMAÑO.</t>
  </si>
  <si>
    <t>25/11/2025 SE HABLA CON EL CLIENTE Y POR  ERRROR BORRO LA APP, SE ESCALA A WOMPI , SE REINSTALA APP Y SE VALDIDA QUE YA SE PUEDE INGRESAR</t>
  </si>
  <si>
    <t>25/11/2025 SE HACE PRESENCIA EN COMERCIO SE LE INFORMA AL CLIENTE QUE POR EL MOMENTO NO TENEMOS AUTORIZACIÓN DE LA RED WOMPI PARA ACTIVAR LOS PIN PAD QUE DEBEMOS DE ESPERAR TAN PRONTO LA RED WOMPI NOS DE LA INDICACION DE ACTIVAR LOS PIN PAD SE LE ESTA INFORMANDO</t>
  </si>
  <si>
    <t>25/11/2025 SE REALIZA VISITA DE CAMPO ENCONTRADO QUE EQUIPO NO LEE CÓDIGOS DE BARRAS, POR LO ANTERIOR SE PROCEDE A ACTUALIZACIÓN DE APP, BORRADO DE CACHE Y LIMPIEZA A CAMARA LUEGO DE ELLO SE EXPLICA MANIPULACIÓN PARA LECTURA DE CODIGO DE BARRAS DEL EQUIPO, SE ADJUNTA PRUEBA DE LECTURA, CUPO Y USUARIO OK</t>
  </si>
  <si>
    <t>25/11/2025 USUARIO FACILITA CREDENCIALES Y SE CONFIRMA QUE CORREO NO ES EL QUE DEBE TENER ASOCIADO, SE INFORMA A USUARIO LLAMAR A LA LÍNEA Y QUE SOLICITE ACTUALIZAR EL CORREO</t>
  </si>
  <si>
    <t>25/11/2025 EN COMUNICACIÓN AL NUMERO DE CONTACTO 3114512476 CONTESTA LA SRA PAOLA ANDREA QUINTERO QUIEN COMENTA QUE DESPUES DE DARLE OLVIDE CONTRASEÑA Y COLOCAR UNA NUEVA EL EQUIPO LA DEJO INGRESAR A LA APP DE WOMPI Y LE ESTA FUNCIONANDO BIEN SIN NINGUN INCONVENIENTE , SE PROCEDE A HACER CIERRE DE LA ORDEN</t>
  </si>
  <si>
    <t>25/11/2025 EN COMUNICACIÓN CON LA SRA LEIDY MOROS AL NUMERO SE CONTACTO 3102654647 QUIEN COMENTA QUE EL DATÁFONO PIERDE LA CONEXIÓN A INTERNET Y ADICIONALMENTE SE SALE DE LA APLICACIÓN WOMPI, SE LE INDICA EL PROCEDIMIENTO QUE LE DEBE HACER AL EQUIPO PARA PODER QUITAR DICHA FALLA, SE HACE INGRESO CON BOTON DE ON/OFF , SE SELECCIÓNA SERVICE , LUEGO SELECCIONA TEAM CALL Y SE HACE LA DESCARGA DE LA VERSION , LUEGO DE LA TELECARGA SE LE COMENTA QUE DEBE BORRAR CACHE , REINICIAR EL EQUIPO Y VOLVER A COLOCAR LAS CREDENCIALES.
SE ESPERARA A QUE SEAN 30 MINUTOS Y VOLVER A VALIDAR SI PERSISTE O NO LA DIFICULTAD
SE CONTACTA NUEVAMENTE A LA SRA LEIDY QUIEN COMENTA QUE DESPUES DE HACER DICHO PROCEDIMIENTO EL EQUIPO MANTIENE CONECTADO AL WIFI Y PUEDE TRANSAR SIN DIFICULTAD ALGUNA, SE PROCEDE A CERRAR ORDEN</t>
  </si>
  <si>
    <t>25/11/2025 SE REALIZA VISITA AL COMERCIO, SE REALIZA BORRADO DE CACHE, ACTUALIZACION DE APLICATIVO, REINICIO DEL EQUIPO. SE REALIZAN PRUEBAS DE LECTURA DE CODIGOS CON EXITO, SE VALIDA QUE ALGUNOS RECIBOS QUE TIENE EL CLIENTE SE ENCUENTRAN MUY BORROSOS O CON ERRORES DE IMPRESION, SE LE EXPLICA AL CLIENTE COMO ES LA CORRECTA MANIPULACIÓN DEL EQUIPO PARA LA LECTURA DE CODIGOS, PRUEBAS OK.</t>
  </si>
  <si>
    <t>25/11/2025 SE REALIZA GESTIÓN TELEFÓNICA CON EL CLIENTE Y SE LE INDICA REVISAR SI LA APP DE WOMPI YA LE APARECE, YA QUE SE ENVIÓ LA SOLICITUD A WOMPI PARA LA DESCARGA REMOTA Y CONFIRMARON QUE YA LE DEBE APARECER, CLIENTE INDICA QUE YA LE APARECE Y PUDO INGRESAR CON NORMALIDAD A LA APP.</t>
  </si>
  <si>
    <t>25/11/2025 SE REALIZA VISITA DE CAMPO ENCONTRADO QUE EQUIPO NO SE CONECTA A LA RED WIFI  QUEDA CONECTÁNDOSE DEBE ACTIVAR UNA RED DIFERENTE PARA CONEXIÓN, POR LO ANTERIOR SE PROCEDE A REALIZAR ACTUALIZACIÓN DE APP BORRADO DE CACHE Y CONEXIÓN A EQUIPO VERIFICANDO ÓPTIMO FUNCIONAMIENTO, SE REALIZA PRUEBAS CUPO Y USUARIO OK.</t>
  </si>
  <si>
    <t>25/11/2025 SE ESTABLECE CONTACTO VIA WHATSAPP CON EL USUARIO ALEXANDER PLATA IDENTIFICADO CON CÉDULA 
1127955754
QUIEN NOS INDICA QUE ESTA PRESENTANDO FALLAS AL MOMENTO DE LEER ALGUNAS FACTURAS Y QUE PRESENTA LENTITUD SE LE INDICA AL USUARIO COMO REALIZAR EL RESPECTIVO BORRADO DE CACHE , ACTUALIZACIÓN DE APP Y REINICIO DEL EQUIPO COMO LA FORMA CORRECTA DE REALIZAR LA LECTURA DE FACTURAS SE REALIZAN PRUEBAS Y SE CONFIRMA FUNCIONAMIENTO CORRECTO DE LOS EQUIPOS</t>
  </si>
  <si>
    <t>25/11/2025 SE CONTACTA TELEFÓNICAMENTE AL COMERCIO, LA SEÑORA MARLENY ORTEGA INFORMA QUE YA PUDO REALIZAR EL CAMBIO DE CONTRASEÑA Y YA EL DATAFONO SE ENCUENTRA OPERATIVO. 
3125856233</t>
  </si>
  <si>
    <t>25/11/2025 SE HABLA CON EL CLIENTE QIEN INDICA QUE EN OCACIONES EL DATAFONO NO LE ACTIVA LA OPCION DE IMPRIMIR, SE E EXPLICA QUE ES QUE SI EL DATAFONO EL PAPEL LE QUEDA TORCIDO O ATASCADO EN LA PARTE DE ADENTRO DEL ROLLOS, EL SENSOR NO TOMA COMO SI TUVIERA PAPEL Y POR ENDE NO ACTIVA LA IMPRESORA, SE DEBE MANTENER EL PAPEL ALINEADO Y BIEN PUESTO, EL CLIENTE REALIZA LA PRUEBA Y EFECTIVAMENTE EL DATAFONO SI IMPRIME.</t>
  </si>
  <si>
    <t>25/11/2025 SE CONTACTA TELEFÓNICAMENTE AL COMERCIO, LA SEÑORA YULI RAMÍREZ INFORMA QUE EL SERVICIO YA SE ENCUENTRA OPERATIVO Y EL DATAFONO YA ESTÁ IMPRIMIENDO LOS VOUCHER.
3186595938</t>
  </si>
  <si>
    <t>26/11/2025 SE LLEGA AL PUNTO , CLIENTE INGRESA USUARIO Y CLAVE Y LE PERMITE EL INGRESO 
DATAFONO OK</t>
  </si>
  <si>
    <t>26/11/2025 CLIENTE NO PODÍA INGRESAR CON USUARIO Y CONTRASEÑA, SE LE DABA LA OPCIÓN OLVIDE CONTRASEÑA Y NO DEJABA ENTRAR CON UNA NUEVA CONTRASEÑA 
CLIENTE TIENE 3 CB A SU NOMBRE Y SI ENTRABA UNO SE SALIA EL OTRO, O AVECES NO ENTRABA NINGUNO, YA QUE TODOS MA ESAS UN MISMO CORREO
SE ENVÍAN EVIDENCIA AL COORDINADOR PARA QUE LO ESCALE A WOMPI
EL DÍA DE DE HOY SE LE PIDE AL CLIENTE TE QUE NUEVAMENTE CREE UNA CONTRASEÑA Y ME INFORMA QUE YA ESTÁ OK</t>
  </si>
  <si>
    <t>26/11/2025 SE REALIZA LLAMADA CON USUARIO PARA VALIDAR FALLA, INDICA QUE YA LE ESTA IMPRIMIENDO CON NORMALIDAD, SE LE EXPLICA QUE SI NO TENIA ROLLO EN LA IMPRESORA NO LE APARECE LA OPCION DE IMPRIMIR, SERVICIO OK Y OPERATIVO</t>
  </si>
  <si>
    <t>26/11/2025 SE LLAMA AL CLIENTE SE LE EXPLICA COMO ACTUALIZAR EL EQUIPO SE LE EXPLICA EL MOTIVO POR EL QUE SE PONE LENTO SE HACEN PRUEBA Y QUEDA FUNCIONANDO CORRECTAMENTE</t>
  </si>
  <si>
    <t>26/11/2025 SE LLAMA USUARIO PARA VALIDAR FALLA EN LA CUAL INDICA QUE YA SE SOLUCIONÓ, INDICO TAMBIEN QUE LA FALLA LA PRESENTABA CON SU OPERADOR DE INTERNET YA QUE SE LE DAÑO EL MODEM PERO YA SE LO ARREGLARON Y CUENTA CON EL SERVICIO OK Y ESTABLE</t>
  </si>
  <si>
    <t>26/11/2025 SE REALIZA VISITA AL CB POR SOLICITUD DE REINICIO SE LLEGA AL PUNTO Y SE EVIDENCIA QUE TIENE EL TAMAÑO DE LA FUENTE ESTABA MUY GRANDE Y PRODUCÍA ERROR AL DATÁFONO, SE DEJA EN PREDETERMINADO SE BORRACHA CACHÉ Y SE REALIZAN LAS PRUEBAS Y TODO OK</t>
  </si>
  <si>
    <t>26/11/2025 SE REALIZA VISITA A CB ATIENDE GLORIA CIFUENTES QUIEN INDICA QUE EL INCONVENIENTE DE CREDENCIALES FUE EL DÍA DE AYER EN HORAS DE LA TARDE, INFORMA QUE EN LO QUE LLEVA DEL TRASCURSO DE LA MAÑANA EL DATÁFONO HA TRABAJADO DE MANERA CORRECTA.</t>
  </si>
  <si>
    <t>26/11/2025 SE REALIZA COMUNICACIÓN CON EL SEÑOR MAURICIO ORJUELA PARA VALIDAR FALLA CLIENTE INDICA QUE NO LE DETECTA LA BANDA 5G SE LE EXPLICA AL CLIENTE QUE PRO CARACTERÍSTICAS DEL EQUIPO SOLO DETECTA LA RED 2.4 SE LE SUGIERE COMUNICARSE CON EL OPERADOR DE INTERNET PARA QUE LE PUEDAN HABILITAR LA BANDA 2.4 ,CLIENTE SE CONECTA A LA RED DE LOS DATOS DEL CELULAR Y SE ENCUENTRA OPERATIVO EL DATAFONO</t>
  </si>
  <si>
    <t>26/11/2025 CLIENTE INGRESA USUARIO Y CONTRASEÑA PERO LO MANDA A CRRAR CONTRASEÑA NUEVA SE CREA UNA NUEVA CONTRASEÑA Y QUEDA FUNCIONANDO CORRECTAMENTE</t>
  </si>
  <si>
    <t>26/11/2025 SE REALIZA VISITA AL CB POR SOLICITUD FALLA DE CREDENCIALES SE VERIFICA EL EQUIPO Y SE INTENTA INGRESAR CON EL USUARIO PERO PERSISTE LA FALLA SE ESCALA AL JEFE DE ZONA DONDE SE ESPERA EL SOPORTE DE WOMPI DESPUÉS DE UN TIEMPO NOS PIDEN REINICIAR E INGRESAR Y SE REALIZAN PRUEBAS Y TODO OK</t>
  </si>
  <si>
    <t>26/11/2025 SE REALIZA VISITA AL CB POR SOLICITUD CREDENCIALES, SE LLEGA AL PUNTO Y YA ESTÁ FUNCIONANDO EL USUARIO HABÍA TENIDO PROBLEMAS CON EL INTERNET POR ESO NO PODÍA INGRESAR, SE REALIZAN PRUEBA Y TODO OK</t>
  </si>
  <si>
    <t>26/11/2025 SE REALIZA LLAMADA TELEFÓNICA AL NÚMERO 3104123565 Y SE HABLÓ CON LA SRA FANNY MANIFIESTA QUE EL DÍA DE AYER NO LE QUERÍA INGRESAR LAS CREDENCIALES, PERO YA EL DÍA DE HOY SE ENCUENTRA OPERATIVO EL DATAFONO, PRUEBAS EXITOSAS</t>
  </si>
  <si>
    <t>26/11/2025 SE VISITA COMERCIO SE ENCUENTRA COMERCIO CERRADO SE INTENTA CONTACTAR EN MÚLTIPLES OCASIONES CON LA SEÑORA CARMEN VILLA AL NÚMERO 3136569603 DESVÍA LA LLAMADA LOCAL CERRADO</t>
  </si>
  <si>
    <t>26/11/2025 SE REALIZA CAMBIO DE EQUIPO POR TAPA IMPRESORA MALA SE HACEN PRUEBAS OK</t>
  </si>
  <si>
    <t>26/11/2025 SE REALIZA VISITA TÉCNICA FALLOS EN EL CONVENIO DE ENEL ESPORÁDICOS SE LE INDICA A LA CLIENTE QUE EL FALLO FUE A NIVEL NACIONAL PERO YA ESTÁ FUNCIONANDO OK DE IGUAL MANERA INDICABA QUE NO PODÍA REALIZAR CONSIGNACIONES A CUÁNTAS CORRIENTE SE REALIZARON PRUEBAS Y SE ENCUENTRA OKNEL SERVICIO</t>
  </si>
  <si>
    <t>26/11/2025 SE REALIZA COMUNICACIÓN CON LA SEÑORA JOHANA GARCÍA PARA VALIDAR FALLA CLIENTE INDICA QUE BORRÓ APP WOMPI POR EQUIVOCACION ,SE REALIZA INSTALACIÓN BDE FORMA REMOTA Y SE REALIZAN PRUEBAS OK BAJO EL TICKET -482424</t>
  </si>
  <si>
    <t>26/11/2025 SE REALIZA VISITA AL COMERCIO Y SE REALIZÓ CAMBIO DE EQUIPO POR MOTIVO DE AUTOINICIALIZACION WOMPI, SE INGRESAN CREDENCIALES OK, PRUEBAS EXITOSAS</t>
  </si>
  <si>
    <t>26/11/2025 SE HACE SOPORTE TELEFÓNICO OK CLIENTE NO PODÍA INGRESAR A LA APP SE HACE ESCALAMIENTO CON WOMPI Y LOGRAN DAR SOLUCIÓN Y ASOCIAR SERIAL AL CB OK. CLIENTES PUEDO RESTABLECER SU OPERACION EQUIPOS OPERATIVOS</t>
  </si>
  <si>
    <t>26/11/2025 SE REALIZA CAPACITACIÓN AL USUARIO SE LE INDICA CÓMO INGRESAR A LA APP Y SE HACEN PRUEBAS OK</t>
  </si>
  <si>
    <t>26/11/2025 SE LLAMA AL CB PARA VALIDAR FALLA INFORMA QUE POR ERROR ELIMINARON LA APP, SE REALIZA ESCALAMIENTO CON WOMPI PARA LA REINSTALACIÓN TICKET N° (482430) SE LE INFORMA AL CLIENTE QUE SE LE AVISARÁ APENAS ESTÉ, 
AL RECIBIR LA RESPUESTA DE WOMPI SE LLAMA AL CB PARA CONFIRMAR INSTALACIÓN, CB INDICA QUE YA SE ENCUENTRAN OPERATIVOS</t>
  </si>
  <si>
    <t>26/11/2025 SE VISITA PUNTO ESTANDO EN LA ZONA CLIENTE PRESENTA BLOQUEO DE TÁCTIL ERROR AL PROCESAR EL PIN Y TRANSACCION DECLINADA EN RETIROS NEQUI SE REALIZA BORRADO DE CACHÉ SE ACTUALIZA EQUIPO A LA VERSIÓN AUTORIZADA POR LA RED SE REINICIA EL EQUIPO PARA ASEGURAR QUE TOME CORRECTAMENTE LA ACTUALIZACIÓN SE LE INDICA AL CLIENTE EL PROCESO DE BORRADO DE CACHÉ PARA REALIZARLO CUANDO LO REQUIERAN CLIENTE REALIZA LAS PRUEBAS CORRESPONDIENTES ARROJANDOLAS EXITOSAS CLIENTE CONFORME.</t>
  </si>
  <si>
    <t>26/11/2025 EN COMUNICACIÓN CON LA SEÑORA SILVIA NOS INDICA QUE YA LA FALLA SE SOLUCIONO QUÉ NO LE ESTABA DEJANDO IMPRIMIR PERO QUE YA ESTA OPERANDO CON NORMALIDAD. SE LE DA UNA PEQUEÑA CAPTACIÓN DE COMO ES EL ADECUADO MANEJO DE LA IMPRESORA COMO PONER EL ROLLO Y EL AJUSTE CORRECTO DE LA TAPA DE IMPRESORA</t>
  </si>
  <si>
    <t>26/11/2025 SE REALIZA ACTUALIZACIÓN DE APP SE REALIZA BORRADO DE CACHE SE REALIZAN PRUEBAS OK SE ENTREGA SERVICIO OPERATIVO</t>
  </si>
  <si>
    <t>26/11/2025 SE REALIZA GESTIÓN TELEFÓNICA AL NÚMERO 3145534830 Y CONTESTO LA ESPOSA DEL CLIENTE MANIFIESTANDO QUE LA APLICACIÓN DE WOMPI YA LA TIENE EN EL DATÁFONO Y QUE ESTÁ TRABAJANDO CON NORMALIDAD.</t>
  </si>
  <si>
    <t>26/11/2025 SE LLAMA AL CLIENTE 3138940925 Y SE HABLA CON LA SEÑORA BLANCA CARRILLO, Y SE EVIDENCIA QUE EL CLIENTE ES MULTIPUNTOS EL CUAL PRESENTA UNA FALLA DE INICIO DE SESIÓN POR INTENTO DE MIGRACIÓNES ANTERIORES, SE LE REALIZA UN CAMBIO DE CLAVE E INGRESA CON NORMALIDAD AL MÓDULO DE CORRESPONSAL, LA CLIENTE REALIZA UNA CONSULTA DE SALDO LA CUAL SE DA ÉXITOSA.</t>
  </si>
  <si>
    <t>26/11/2025 SE ESCALA EL CASO A WOMPI ESTE ES EL NÚMERO DE TICKETS 482464 QUEDA EN NOVEDADES DE AGENDAMIENTOS CLIENTE INFORMA QUE YA LE SALE LA APP ESTÁ TODO OK</t>
  </si>
  <si>
    <t>26/11/2025 SE LOGA REALIZA CONTRATO TELÉFONICO CON CLIENTE INGRID CERÓN ARTUNDUAGA A NÚMERO REGISTRADO 3144696352 PARA CONFIRMAR LA FALLA SUMINISTRA EN ORDEN DE TRABAJO. POR VISUALIZACIÓN DE TRANSACCIONES SE LE INFORMA A CLIENTE QUE EL DATAFONO CUÁNTA UN LÍMITE DE MEMORIA EN TRANSACCIÓNES.  DESPUÉS DE CIERTA  CANTIDAD DE TRANSACCIONES VA BORRANDO LAS PRIMERAS Y GUARDA LAS ÚLTIMAS.  SI YA DESEA VES TRANSACCIÓNES MÁS. ANTIGUA LAS PUEDE VISUALIZAR EN LA PLATAFORMA SOMOS BANCOLOMBIA . CLIENTE OK</t>
  </si>
  <si>
    <t>26/11/2025 SE REALIZA VISITA A COMERCIO SE REALIZAN PRUEBAS OK SE LE BRINDA ASESORÍA TÉCNICA VERSIÓN OK SIN NOVEDADES</t>
  </si>
  <si>
    <t>26/11/2025 SE REALIZA VALIDACIÓN CREDENCIALES NO FUNCIONAN SE ENVÍA REPORTE TICKET TICKET N° (482608) 
CLIENTE CON MÚLTIPLES FALLAS EN EL INTER DE ELLOS OPERADOR TIGO 
SE RESTABLECE SERVICIO OK</t>
  </si>
  <si>
    <t>26/11/2025 SE LLAMA AL COMERCIO SE LE NOTIFICA OPCIONES PARA RECUPERAR LA APLICACIÓN INDICA QUE SI QUE YA PUDO INGRESAR HACER TRANSACCIONES EN EL CORRESPONSAL YA QUEDA EL CASO CERRADO POR FUNCIONAMIENTO NO ENVÍA COMPROBANTE LA PERSONA MAYERLI</t>
  </si>
  <si>
    <t>26/11/2025 SE INTENTA COMUNICACIÓN CON CLIENTE EN DIVERSAS OCASIONES CUANDO AL FIN CONTESTA EXPLICA QUE SE LE BORRO LA APP DE WOMPI, SE INTENTA DESCARGAR A TRAVÉS DEL TEMCALL SIN ÉXITO, SE ESCALA PARA MANDAR DESCARGA REMOTA, CLIENTE REPORTA QUE YA QUEDO, PRUEBAS OK</t>
  </si>
  <si>
    <t>26/11/2025 SE LLEGA A SITIO Y LA CLIENTE MANIFIESTA QUE NO HA PODIDO INGRESAR A LA APP DE WOMPI, AL REVISAR E INTENTAR COLOCAR SUS CREDENCIALES, SE DA CUENTA QUE NO COLOCA UN PUNTO EN LA CONTRASEÑA, POSTERIORMENTE SE COLOCA EL PUNTO Y LOS DEMAS DATOS CORRECTAMENTE E INGRESA A LA APP SIN NINGUN PROBLEMA, SE REALIZA PRUEBA DE CONSULTA DE SALDO Y UN DEPOSITO QUE SE REALIZO CON LA CUENTA PROPORCIONADA POR EL CLIENTE, DEJANDO EL SERVICIO FUNCIONAL AL 100%</t>
  </si>
  <si>
    <t>26/11/2025 SE REALIZA SOPORTE POR LLAMADA TELEFÓNICA Y EL TITULAR INDICA QUE YA PUDO INGRESAR AL APP DE CORRESPONSAL SOLO FUE CAMBIAR LA CONTRASEÑA Y YA PUDO INGRESAR</t>
  </si>
  <si>
    <t>26/11/2025 SE REALIZA VISITA AL COMERCIO NO LOS PERMITEN EL INGRESO POR QUÉ MANIFIESTA QUE YA SE SOLUCIONO EL INCIDENTE CON LA ACTUALIZACIÓN DEL CORREO EN BANCOLOMBIA  CLIENTE INDICA QUE YA HABÍA LLAMADO A CANCELAR EL SERVICIO TÉCNICO</t>
  </si>
  <si>
    <t>26/11/2025 SE CONTACTA AL CLIENTE SE LE SOLICITA AL CLIENTE EL SERIAL DEL EQUIPO, SE CONTACTA A WOMPI PARA LA CORRECCIÓN DEL SERÍA ELLOS VALIDAN SE CONTACTA NUEVAMENTE AL CLIENTE E INFORMA QUE YA ESTA FUNCIONANDO CORRECTAMENTE SIN NOVEDAD</t>
  </si>
  <si>
    <t>26/11/2025 SE LE INDICA AL CLIENTE QUE DEBE HACER VALIDACIONES CON EL OPERADOR DE INTERNET QUE LA FALLA VA POR LA RED DEL COMERCIO SE REALIZARON PRUEBAS CON DATOS DE CELULAR Y FUNCIONÓ CORRECTAMENTE</t>
  </si>
  <si>
    <t>26/11/2025 SE REALIZA LLAMADA TELEFÓNICA AL NÚMERO ASIGNADO 3213715265 Y SE HABLÓ CON LA SRA CLAUDIA, SE REALIZA BORRADO DE CACHE Y ACTUALIZACIÓN DE APP Y SE REALIZAN PRUEBAS EXITOSAS</t>
  </si>
  <si>
    <t>26/11/2025 SE ESTABLECE COMUNICACIÓN CON EL CLIENTE PARA VALIDACIÓN DEL SERVICIO, YA QUE POR PARTE DE LA RED WOMPI INFORMAN QUE EL CASO FUE RESUELTO. EL CLIENTE CONFIRMA QUE EL EQUIPO YA SE ENCUENTRA OPERATIVO Y QUE PUEDE INGRESAR CON NORMALIDAD. COMPARTE EVIDENCIA FOTOGRÁFICA EN LA CUAL SE VALIDA EL CORRECTO FUNCIONAMIENTO DEL EQUIPO. SE LE INFORMA AL CLIENTE QUE SE PROCEDERÁ CON EL CIERRE DE LA ORDEN GENERADA. CLIENTE CONFORME.</t>
  </si>
  <si>
    <t>27/11/2025 SE LOGRA COMUNICACION CON LA SEÑORA ELENA YORLENY SANCHEZ BOLIVAR AL NUMERO TELEFONICO 3123868833 A QUIEN SE LE INDICA COMO CAMBIAR CONTRASEÑA COMPARTIR DATOS DESDE EL TELEFONO PARA PODER INICIAR SESION Y SUPERAR LA FALLA, EL CLIENTE PUEDE INGRESAR NUEVAMENTE AL SISTEMA, EL CLIENTE INDICA QUE AUN ASI EL EQUIPO ESTA MUY LENTO, SE REALIZA ACTUALIZACION DE APLICACION, BORRADO DE CACHE Y REINICIO DEL EQUIPO, PASADA 1 HORA EL CLIENTE INDICA QUE EL EQUIPO PRESENTA BASTANTE MEJORIA CON RESPECTO A LA LENTITUD  Y QUE PERMITE TRABAJAR CLN NORMALIDAD, SE CIERRA ORDEN.</t>
  </si>
  <si>
    <t>27/11/2025 SE COMUNICA AL NÚMERO 3133543303, LA SEÑORA CONSUELO BEJARANO RECIBE SOPORTE TELEFÓNICO PARA REALIZAR DESCARGA DE APLICACIÓN, BORRADO DE CACHÉ Y REINICIO DE DATAFONO. DEBIDO A QUE LA APLICACIÓN FUE ELIMINADA POR EL USUARIO. SERVICIO QUEDA OPERATIVO.</t>
  </si>
  <si>
    <t>27/11/2025 SE REALIZA COMUNICACIÓN CON EL SEÑOR NELSON RIASCOS AL NÚMERO 3012050334 PARA VALIDAR FALLA CLIENTE INDICA NO PODER ACCEDER CON CREDENCIALES,NO PRESENTA FALLAS CON LENTITUD SI NO EL INGRESO CON CREDENCIALES , SE LE INDICA RESTABLECER CONTRASEÑA Y SI LE PERMITE CLIENTE ACCEDER CON CREDENCIALES SE REALIZA PRUEBA Y SE ENCUENTRA OPERATIVO</t>
  </si>
  <si>
    <t>27/11/2025 SE EJECUTA PRIMERO AUXILIOS NO FUNCIONA , SE VISITA COMERCIO SE REALIZA AJUSTE DE TAPA IMPRESORA , SE REALIZA ACTUALIZACIÓN , PRUEBAS OK , IMPRESIÓN OK</t>
  </si>
  <si>
    <t>27/11/2025 EN LA VISITA TÉCNICA SE REALIZÓ LA REVISIÓN DE LA RED DEL DATÁFONO,YA QUE EN EL DIA DE AYER HUBO UN PROBLEMA CON LA RED DE INTERNET DEL CLIENTE Y POR ESTE MOTIVO EL DATÁFONO PRESENTO FALLAS,SE REALIZÓ BORRADO DE CACHÉ Y SE REALIZARON LAS PRUEBAS DEJANDO EL SERVICIO OPERANDO SIN FALLAS Y SIN NOVEDAD.</t>
  </si>
  <si>
    <t>27/11/2025 SE REALIZÓ VISITA AL PUNTO EL DATÁFONO NO LEÍA CÓDIGO DE LOS RECIBOS, SE LE EXPLICA AL CLIENTE SOBRE EL USO ADECUADO DE COMO LEER UN RECIBO DE HACEN PRUEBAS Y QUEDA FUNCIONANDO.</t>
  </si>
  <si>
    <t>27/11/2025 SE REALIZA COMUNICACIÓN CON LA SEÑORA JESICA CHÁVEZ A NÚMERO 3102921269 PARA VALIDAR FALLA CLIENTE INDICA QUE POR EQUIVOCACION ELIMINARON LA APP WOMPI ,SE REALIZA TICKET-482865 CON WOMPI ,SE VALIDA RESPUESTA DE WOMPI CLIENTE YA VISUALIZA LA APP WOMPI REALIZA PRUEBA Y SE ENCUENTRA OPERATIVO EL DATAFONO</t>
  </si>
  <si>
    <t>27/11/2025 SE ESTABLECE COMUNICACIÓN TELEFÓNICA CON EL CLIENTE, EL SEÑOR SALVADOR ROJAS, AL NÚMERO INDICADO EN LA ORDEN DE TRABAJO. SE LE INFORMA AL SEÑOR SALVADOR QUE, DEBIDO AL ESCALAMIENTO DE LA RED WOMPI, ES NECESARIO REALIZAR NUEVAMENTE LAS PRUEBAS DE INGRESO. SE VALIDA EL USUARIO, QUIEN INGRESA CON SU CORREO, Y SE PROCEDE AL CAMBIO DE CONTRASEÑA. UNA VEZ REALIZADA LA ACTUALIZACIÓN DE LA CONTRASEÑA, SE INGRESAN LOS NUEVOS DATOS Y SE PERMITE EL ACCESO A LA APLICACIÓN WOMPI PARA LA OPERACIÓN DEL CORRESPONSAL. EL CLIENTE REALIZA UNA TRANSACCIÓN DE PRUEBA, LA CUAL ES EXITOSA, Y COMPARTE EL VOUCHER COMO COMPROBANTE DE QUE EL CORRESPONSAL ESTÁ OPERATIVO. FINALMENTE, SE PROCEDE AL CIERRE DE LA ORDEN.</t>
  </si>
  <si>
    <t>27/11/2025 SE COMUNICA CON EL SR VICTOR 313 5426071, DE ACUERDO A LA NOVEDAD PRESENTADA, SE ESCALA CASO A WOMPI TICKET: 482775, LE DAB SOLUCION AL CASO SE COMUNICA NUEVAMENTE Y SE VERIFICA QUE LE PERMITE INGRESAR A LA APP Y OPERAR NORMALMENTE CON TRX EXITOSA.</t>
  </si>
  <si>
    <t>27/11/2025 SE REALIZA LLAMADA AL CB POR LENTITUD SE PROCEDE A INDICAR QUE PROCEDAN AL TELL CENTER PARA ACTUALIZAR Y BORRAR CACHÉ SE CONFIRMA QUE QUEDA FUNCIONANDO EL MANTENIMIENTO</t>
  </si>
  <si>
    <t>27/11/2025 SE COMUNICA CON CLIENTE QUIEN INDICA QUE DATAFONO YA SE ENCUENTRA FUNCIONANDO CORRECTAMENTE.. ENVÍA TIRILLA DE PRUEBA</t>
  </si>
  <si>
    <t>27/11/2025 SE HABILITA LA IMPRESORA YA QUE ESTABA DESHABILITADA SE REALIZAN PRUEBAS EXITOSAS</t>
  </si>
  <si>
    <t>27/11/2025 SE LLAMÓ AL CLIENTE PARA VERIFICAR FALLA PERO ESTE INDICO QUE EL SISTEMA YA LE FUNCIONA QUÉ HABÍA COLOCADO UNA LETRA MAL EN LA CLAVE DE LAS CREDENCIALES, QUE YA SE ENCUENTRA EL CB REALIZANDO TX EXITOSAS SE ENCUENTRA OPERATIVO.</t>
  </si>
  <si>
    <t>27/11/2025 SE ESTABLECE COMUNICACIÓN TELEFÓNICA CON EL CLIENTE, EL SEÑOR DIEGO ARIAS  , AL NÚMERO INDICADO EN LA ORDEN DE TRABAJO. SE LE INFORMA AL SEÑOR DIEGO QUE, DEBIDO AL ESCALAMIENTO DE LA RED WOMPI, ES NECESARIO REALIZAR NUEVAMENTE LAS PRUEBAS DE INGRESO. SE VALIDA EL USUARIO . SE INGRESAN LOS  DATOS Y PERMITE EL ACCESO A LA APLICACIÓN WOMPI PARA LA OPERACIÓN DEL CORRESPONSAL. EL CLIENTE REALIZA UNA TRANSACCIÓN DE PRUEBA, LA CUAL ES EXITOSA, Y COMPARTE EL VOUCHER COMO COMPROBANTE DE QUE EL CORRESPONSAL ESTÁ OPERATIVO. FINALMENTE, SE PROCEDE AL CIERRE DE LA ORDEN.</t>
  </si>
  <si>
    <t>27/11/2025 SE HABLA CON EL CLIENTE QUIEN INDICA QUE EL DATAFONO NO LE HABILITA LA OOCION DE IMPRESION, SE LE PIDE REVISAR EL ROLLO DE PAPEL , EL CLIENTE REALIZA VERIFICACION E INSTALACION DE NUEVO DEL ROLLO, VALIDA DE  NUEVO LA IMPRESION Y LA LE PERMITE.</t>
  </si>
  <si>
    <t>27/11/2025 SE COMUNICA CON EL COMERCIO EL CLIENTE INDICA QUE NO TIENE LA OPCIÓN PARA IMPRIMIR VOUCHERS HABILITADOS SE LE INDICA EL PROCESO DE BORRADO DE CACHÉ Y MEMORIA SE LE INDICA EL PROCESO DE ACTUALIZACIÓN DEL APP SE REINICIA SE VÁLIDA CON EL CLIENTE QUE VERIFIQUE SI TENGA EL ROLLO BIEN PUESTO Y EL CLIENTE INDICA QUE NO TIENE ROLLO PUESTO LE PROCEDE A PONER EL ROLLO Y YA LE HABILITA LA FUNCIÓN DE IMPRIMIR Y LE IMPRIMEN LOS VOUCHER DE NUEVO OK</t>
  </si>
  <si>
    <t>25/11/2025 SE VISITA COMERCIO SE IDENTIFICA QUE USUARIO NO INGRESA SE INTENTA RESTABLECER CONTRASEÑA INDICAN NO CONOCEN CORREO PARA RESTABLECIMIENTO SE IDENTIFICA QUE CORREO Y USUARIOS DE 2 PUNTOS DE VENTA SE ENCUENTRAN TROCADOS
27/11/2025 SE ESCALA A WOMPI POR FALLA EN EL INGRESO , SE GENERA UN CORREO PARA RECUPERACION DE CONTRASEÑA SE LE INDICA AL CLIENTE Y REALIZA EL CAMBIO DE CONTRASEÑA PRUEBA EL INGRESO Y YA LE PERMITE TRANSAR</t>
  </si>
  <si>
    <t>27/11/2025 SE VISITA CORRESPONSAL. SE INTENTA RESTABLECER CONTRASEÑA PERO NO LLEGA EL CODIGO AL CORREO. SE INTENTA CON DATOS MOVILES, SE PIDE A CLIENTE QUE VERIFIQUE EN EL CORREO Y EL CÓDIGO SI LLEGA. SE CREA NUEVA CONTRASEÑA Y SE LE CONFIRMA EL CORREO CORRECTO A LA CLIENTE. QUEDA OPERATIVO</t>
  </si>
  <si>
    <t>25/11/2025 SE ESCALA ACTIVIDAD PARA GESTION WOMPI | 27/11/2025 BUENAS TARDES SE VISITA CBC CON ERROR DE UPS ALGO SALIÓ MAL, SE ESCALA EL CASO CON EL TICKET 482960 SE SOLUCIONA EL PROBLEMA, DATAFONO YA TRABAJA OK | 27/11/2025 B</t>
  </si>
  <si>
    <t>27/11/2025 3:00PM SE ESCALA CASO CON WOMPI TIQUET 482988 PARA REALIZAR CAMBIO DE CORREO, 4:15 PM SE LOGRA RESTABLECER CONTRASEÑA DATAFONO QUEDA OPERATIVO.</t>
  </si>
  <si>
    <t>27/11/2025 SE CONTACTA CON LA SEÑORA LORENA CABEZAS LA CUAL INFORMA QUE NO LE LEÍA LAS FACTURAS PERO QUE AL PARECER ERA QUE LA CÁMARA ESTABA SUCIA INFORMA QUE YA PUDO PAGAR UNAS FACTURAS POR LO CUAL YA NO DESEA VISITA TÉCNICA, SE CIERRA TA</t>
  </si>
  <si>
    <t>27/11/2025 SE VISITA CB. CLIENTE INFORMA QUE NO PODÍA RESTABLECER CONTRASEÑA PERO AL FIN YA PUDO, PERO INFORMA QUE EL DATAFONO ESTÁ MUY LENTO. SE REALIZA BORRADO DE CACHE. SE REALIZA. PRUEBAS TX EXITOSAS. QUEDA OPERATIVO</t>
  </si>
  <si>
    <t>28/11/2025 SE LLAMÓ AL CLIENTE PARA CONFIRMAR FALLA LE PRESENTA LENTITUD EN PROCESAMIENTO DE LA TX, EN APROBARLA Y EN SALIR LA OPCIÓN DE COMPARTIR BAUCHER, SE LE DIO UN PASO A PASO AL CLIENTE MEDIANTE VIDEO LLAMADA, SE VERIFICA ACTUALIZACIÓN, IDIOMA DEL DATÁFONO Y BORRADO DE CACHE Y ALMACENAMIENTO, SE ENCONTRÓ QUE EL DATAFONO ESTABA EN EL IDIOMA ESPAÑOL SE HIZO CAMBIO A INGLÉS, SE VERIFICA FUNCIONAMIENTO QUEDA OPERATIVO Y ACTUALIZADO.</t>
  </si>
  <si>
    <t>27/11/2025 SE HABLA CON EL CLIENTE QUIEN INDICA QUE NO LE SALE EL TECLADO CUANDO REQUIERE REALIZAR UNA TRANSACCION DE CLAVES, SE VALIDA Y SE ENCUENTRA QUE EL TECLADO ESTA EN ESPAÑOL, SE REALIZA CAMBIO A TECLADO EN INGLES Y SE PROCEDE A VERIFICAR EL CLIENTE REALIZA TRANSACCION DE RECARGA NEQUI Y YA LA PUEDE REALIZAR SIN PROBLEMA</t>
  </si>
  <si>
    <t>27/11/2025 SE ESTABLECE COMUNICACIÓN TELEFÓNICA CON EL CLIENTE, EL SEÑORA YULI CRISTANCHO  , AL NÚMERO INDICADO EN LA ORDEN DE TRABAJO. SE LE INFORMA AL SEÑORA YULI  QUE, DEBIDO AL ESCALAMIENTO DE LA RED WOMPI, ES NECESARIO REALIZAR NUEVAMENTE LAS PRUEBAS DE INGRESO. SE VALIDA EL USUARIO . SE INGRESAN LOS  DATOS Y PERMITE EL ACCESO A LA APLICACIÓN WOMPI PARA LA OPERACIÓN DEL CORRESPONSAL. EL CLIENTE REALIZA UNA TRANSACCIÓN DE PRUEBA, LA CUAL ES EXITOSA, Y COMPARTE EL VOUCHER COMO COMPROBANTE DE QUE EL CORRESPONSAL ESTÁ OPERATIVO. FINALMENTE, SE PROCEDE AL CIERRE DE LA ORDEN.</t>
  </si>
  <si>
    <t>28/11/2025 SE REALIZAN BORRADOS DE MEMORIA SE ACTUALIZAN APP SE HACEN PRUEBAS OK SE HACEN PRUEBAS CON 3 FACTURAS EN LAO DOS DISPOSITIVOS Y LA USUARIA EVIDENCIA QUE LAS LEE SIN PROBLEMA , ERA SOLO POSICIONAMIENTO DEL DATAFONO</t>
  </si>
  <si>
    <t>28/11/2025 SE LLAMA AL CLIENTE AL 3217071377 Y SE LE BRINDA SOPORTE DE COMO RESTAURAR LA APP INFORMANDO QUE LA APP YA QUEDÓ INSTALADA Y ACTUALIZADA POR LO QUE SE CIERRA TA</t>
  </si>
  <si>
    <t>29/11/2025 SE REALIZA REINICIO DE MODEM SE REALIZA ACTUALIZACIÓN DE APP SE BORRA CACHE SE HACEN PRUEBAS QUEDA OK</t>
  </si>
  <si>
    <t>28/11/2025 SE LLEGA AL PUNTO , SE REALIZA VARIOS INTENTOS DE LECTURA HASTA LOGRAR EVIDENCIAR CÓMO EL DATAFONO DE BE ESTAR PARA LEER ,YA QUE ACTIVA LA CAMARA FRONTAL , SE REALIZA VARIAS LECTURAS PERO NO SE HACEN PAGOS YA QUE LA FACTURA QUE HABÍA FUE PAGADA EN OTRO PUNTO .</t>
  </si>
  <si>
    <t>25/11/2025 SE REALIZA VISITA AL COMERCIO POR SOLICITUD DE LA ENTIDAD, AL LLEGAR SE VALIDA QUE EL CB PRESENTA FALLAS CON INICIO DE SESION, SE REALIZA BORRADO DE CACHE, CAMBIO DE CONTRASEÑA, CONEXION A OTRA RED, ACTUALIZACION DE APLICACION Y LA FALLA PERSISTE,  SE REALIZA ESCALAMIENTO DEL CASO A LA ENTIDAD QUIEN INFORMA QUE SE PRESENTA UNA FALLA A LA CUAL SE LE ESTARA DANDO SOLUCION EN EL TRANSCURSO DEL DIA Y SE LE NOTIFICARA AL CLIENTE.
28/11/2025 SE LOGRA COMUNICACION CON EL CLIENTE QUIEN NOS INDICA QUE YA PUDO REALIZAR EL INGRESO AL APLICATIVO Y PUEDE REALIZAR OPERACIONES CON NORMALIDAD, CLIENTE INFORMA QUE DESPUES DE LA ACTUALIZACION EL EQUIPO FUNCION CON NORMALIDAD,  SE CIERRA ORDEN.</t>
  </si>
  <si>
    <t>28/11/2025 SE REALIZA VALIDACIÓN DE VERSIÓN, SE DESCARGA POR TEAMCALL LA VERSIÓN ACTUALIZADA, NO SE CORRIGE LA FALTA DE INFORMACIÓN DEL CUADRE DE CAJA, SE ESCALA A WOMPI Y INDICAN QUE ESTÁN TRABAJANDO PARA CORREGIR DESDE LA APLICACIÓN EL QUE LA INFORMACIÓN DEL CUADRE SEA VISIBLE EN EL DATÁFONO.</t>
  </si>
  <si>
    <t>28/11/2025 SE CONTACTA TELEFÓNICAMENTE AL CLIENTE, SE INDICA PASO A PASO PARA CONFIGURAR LA REGIÓN DEL EQUIPO MANUALMENTE YA QUE ESTABA TOMANDO LA REGIÓN ERRADA. EL SEÑOR ERNESTO VELASQUEZ CONFIRMA QUE EL SERVICIO QUEDA OPERATIVO Y YA LE PERMITE EL INGRESO AL APLICATIVO.
3132882534</t>
  </si>
  <si>
    <t>28/11/2025 EN COMUNICACIÓN CON EL CB INDICA QUE EL DATÁFONO YA SE ENCUENTRA OPERATIVO QUE LA APP SE HABIA DESAPARECIDO PERO YA HOY AL ENCENDER EL EQUIPO YA LES SALE Y ESTÁN OPERATIVOS</t>
  </si>
  <si>
    <t>28/11/2025 SE REALIZA ESCALAMIENTO A WOMPI PARA INSTALACIÓN DE APP, SE INSTALA APP CON ÉXITO, VERSIÓN 26.2.11 SE REALIZA BORRADO CACHÉ</t>
  </si>
  <si>
    <t>28/11/2025 APLICACIÓN WOMPI NO VISUALIZA EL CUADRE DE CAJA SE GENERA TICKET N° (483154) DONDE RESPONDEN:ES LO MISMO DE LOS OTROS, ESTAMOS TRABAJANDO EN LA SOLUCIÓN DE ESTOS CASOS. EL CUADRE DE CAJA NO VA A SALIR HASTA QUE SE TENGA LA CORRECCIÓN LISTA A NIVEL DE DESARROLLO. WILLIAM ROZO INDICA CERRAR EJECUTADO CANCELADO</t>
  </si>
  <si>
    <t>28/11/2025 LIMPIEZA DE IMPRESIÓN TENÍA ROLLO GASTADO,BORRADO Y ACTUALIZACIÓN DE LA APLICACIÓN EXITOSA. PRUEBAS EXITOSAS</t>
  </si>
  <si>
    <t>20/11/2025 SE REALIZA COMUNICACIÓN CON EL SEÑOR DUVAN GAMBOA PARA VALIDAR FALLA CLIENTE INDICA QUE INTENTA INGRESAR CON LAS CREDENCIALES PERO LO DEVUELVE ,SE GENERA TICKET N° (480627),A LA ESPERA DE RESPUESTA POR WOMPI
28/11/2025 SE REALIZA COMUNICACIÓN CON EL SEÑORA DUVAN GAMBOA PARA VALIDAR RESPUESTA DE WOMPI SOBRE ASOCIACIÓN DEL SERIAL PARA EL DATAFONO ,CLIENTE INDICA QUE YA ESTÁ FUNCIONANDO CON NORMALIDAD YA SE ENCUENTRA OPERATIVO</t>
  </si>
  <si>
    <t>28/11/2025 SE REALIZA VISITA AL PUNTO, SE CAPACITA AL CLIENTE SOBRE EL MANEJO DE LA CÁMARA FRONTAL PARA LEER CODIGO DE BARRAS , SE REALIZAN PRUEBAS OK,</t>
  </si>
  <si>
    <t>28/11/2025 SE HABLA TELEFONICAMENTE CON EL CLIENTE, SE VALIDA E INDICA QUE EL TACTIL NO LE RESPONDE, SE LE INDICA AL CLIENTE REALIZAR UN REINICIO DEL EQUIPO Y BORRADO DE CACHE, EL CLIENTE REALIZA LA LABOR Y YA INDICA QUE PUEDE OPERAR DE NUEVO EL EQUIPO SIN PROBLEMA</t>
  </si>
  <si>
    <t>28/11/2025 SE AYUDA AL USUARIO A CAMBIAR CORREO ASOCIADO Y LUEGO A CAMBIAR CLAVE DE ACCESO. TODO QUEDA OK.</t>
  </si>
  <si>
    <t>28/11/2025 SE REALIZA COM UNICACIÓN CON EL SEÑOR YOJAN ESTIBEN MONDRAGÓN AL NÚMERO 3115103977 PARA VALIDAR FALLA CLIENTE INDICA QUE NO SALE LA OPCIÓN DE CUADRE DE CAJA ,SE REALIZA DEBIDO ESCALAMIENTO A WOMPI CON EL TICKET -483186 ,DANDO COMO RESPUESTA QUE ESTÁN EN PROCESO DE DESARROLLO PARA SOLVENTAR EL ERROR SE AUTORIZA CIERRE DEL CASO YA QUE ELLOS SOLUCIÓN DE MANERA DE NVL DE SOFTWARE</t>
  </si>
  <si>
    <t>20/11/2025 SE REALIZA EN MÚLTIPLES OCASIONES CONTACTO TELEFÓNICO CON LA SEÑORA MILENA AL NÚMERO TELEFÓNICO 3235134818 SIN CONTACTO TELEFÓNICO SE ESCRIBE AL WHATSAPP SIN RESPUESTA, NO ES POSIBLE COMUNICARSE. 
DESDE LA FECHA 15-11-25 CLIENTE MANIFIESTO LENTITUD Y DEVOLUCIÓN DE LLAMADA UNA VEZ SE ENCONTRARÁ EN COMERCIO, Y AL DÍA DE HOY SIN RESPUESTA
28/11/2025 SE REALIZA CAMBIO DE EQUIPO, EQUIPO SE RECALIENTA AL CARGAR, BATERÍA SE DESCARGA DEMASIADO RÁPIDO, EQUIPO SE BLOQUEA Y NO DEJA OPERAR HASTA DESPUÉS DE PASADA UNA HORA SE REALIZA CAMBIO OK SIN NOVEDADES PRUEBAS OK</t>
  </si>
  <si>
    <t>28/11/2025 SE LLEGA A CORRESPONSAL SE VERIFICA FALLA EN LECTOR DE BARRAS SE REALIZA ACTUALIZACION DE VERSION SE BORRA CACHE SE REALIZA PRUEBAS DE FUNCIONAMIENTO EXITOSAS SE EXPLICA A CLIENTE FORMA CORRECTA DE LEER CÓDIGO BARRAS CB QUEDA OPERATIVO</t>
  </si>
  <si>
    <t>28/11/2025 SE HABLA CON EL CLIENTE QUIEN INDICA QUE PRESENTABA UN ERROR EN EL INICIO DE SESION, PERO QUE YA DESPUES DE REALIZAR CAMBIO DE CONTRASEÑA YA PUDO INGRESAR SIN PROBLEMA, INDICA QUE TAMBIEN TIENE PROBLEMA CON EL CARGADOR DEL DATAFONO EL CABLE NO FUNCIONA, SE LE INDICA QUE POR AHORA PUES SE PUEDDE UTILIZAR UN CARGADOR DE CELULAR MIENTRAS NOS SUMINISTRAN EL INSUMO PARA CAMBIO</t>
  </si>
  <si>
    <t>28/11/2025 NOS COMUNICAMOS CON EL CLIENTE AL 3218138863 POR WATSAP Y SE LE EXPLICA QUE LOS PINPAD SE DEJARON DESCONECTADOS POR SOLICITUD DE WOMPI YA QUE ACTUALMENTE HAY UNA DIFICULTA Y LA ENTIDAD LES ESTARÁ COMUNICANDO CUANDO SE PUEDEN CONECTAR AL EQUIPO POR LO QUE SE CIERRA NOVEDAD</t>
  </si>
  <si>
    <t>28/11/2025 EN COMUNICACIÓN  VIA WASHAP CON LA SEÑORA DIANA DUEÑAS AL NUMERO 3117028369, ME INFORMA QUE SE LE BORRO LA APLICACIÓN DE WOMPI, SE LE PIDEN DATOS DEL DATADONO PARA GENERAR UN TICKED SE DESCARGA, SE GENERA EL TICKET N° 483194, DESPUÉS DEBUN TIEMPO SE LE PIDE QUE REVISE Y CONFIRMA QUE YA QUEDO OK</t>
  </si>
  <si>
    <t>28/11/2025 CLIENTE INFORMA QUE BORRO LA APP SE ESCALA A WOMPI CON NÚMERO DE TICKET ESTÁ ESCALADO NÚMERO DE TICKET N° 483148 CLIENTE INFORMA QUE YA TIENE LA APP TODO OK</t>
  </si>
  <si>
    <t>28/11/2025 SE REALIZA GESTIÓN DE RECUPERACIÓN DE LA APP WOMPI  SE ENTREGA OPERATIVO AL COMERCIO</t>
  </si>
  <si>
    <t>22/11/2025 EN COMUNICACIÓN CON LA LÍNEA 3134711380 RESPONDE LA SEÑORA NUBIA SANCHEZ  INDICA QUE EL EQUIPO ES MUY LENTO, SE LE GUÍA EN EL PROCESO DE ACTUALIZACIÓN, BORRADO DE ALMACENAMIENTO Y CACHE, SE LE REALIZA SEGUIMIENTO DE MEDIA HORA AL SERVICIO, CLIENTE INDICA QUE MEJORO UN POCO, PERO QUE DESPUÉS DE 20 TRANSACCIÓNES EL EQUIPO VUELVE A PRECENTAR LENTITUD, SE LE INDICA QUE CADA VES QUE PASE, LE BORRE EL CACHE A LA APLICACIÓN DE WOMPI SEGÚN INDICACIONES DE LA RED.
28/11/2025 EN COMUNICACIÓN CON LA LÍNEA 3134711380 RESPONDE LA SEÑORA NUBIA SÁNCHEZ INDICANDO QUE EL SERVICIO PRECENTA MEJORÍAS CON RESPECTO A LA LENTITUD CON ESTA NUEVA VERSIÓN. CLIENTE CONFORME, SE CIERRA CASO EXITOSO.26.2.11</t>
  </si>
  <si>
    <t>28/11/2025 SE VISITA COMERCIO Y SE HACEN CONFIGURACIÓN PARA QUE VUELVA A FUNCIONAR LAS CREDENCIALES Y PRUEBAS OK</t>
  </si>
  <si>
    <t>25/11/2025 SE REALIZA VISITA AL COMERCIO EL CLIENTE INDICA QUE NO LE PERMITE INGRESAR LOS CÓDIGOS EN LOS RETIROS CON TARJETA Y EN RETIROS NEQUI SE REALIZA BORRADO DE CACHÉ Y ACTUALIZACION DE APP SE REALIZAN PRUEBAS OK 
SE REALIZA SEGUIMIENTO DURANTE UN PERIODO EL DATÁFONO VUELVE A PRESENTAR FALLA DE LENTITUD SE REINICIA SOLO Y SE RECALIENTA Y SE VUELVE DEMASIADO INCÓMODO PARA SEGUIR TRABAJANDO EL CLIENTE INDICA QUE ESTÁ BASTANTE INCONFORME CON ESTE NUEVO DATÁFONO YA QUE DESDE EL MOMENTO QUE LO INSTALARON NO HA FUNCIONADO BIEN 
SE CIERRA ORDEN YA QUE EL RESULTADO ES LENTITUD Y ESTA SIENDO ATENDIDO CON EL RADICADO 3030646 POR LA MISMA RAZON</t>
  </si>
  <si>
    <t xml:space="preserve">24/11/2025 SE INTENTÓ ESTABLECER COMUNICACIÓN TELEFÓNICA CON EL CLIENTE AL NÚMERO CELULAR 3134608816 PROPORCIONADO EN LA ORDEN DE TRABAJO, ASOCIADO A LA SEÑORA VICTORIA O LA SEÑORA JULY GÓMEZ, SIN ÉXITO. DURANTE LA JORNADA, SE DEJÓ UN MENSAJE POR WHATSAPP, AL CUAL LA USUARIA RESPONDIÓ INDICANDO QUE EL CORRESPONSAL ESTÁ OPERATIVO, PERO QUE QUEDA PENDIENTE UNA VISITA PARA EL REEMPLAZO DEL CARGADOR DEL DATÁFONO.
AL INTENTAR NUEVAMENTE LA COMUNICACIÓN TELEFÓNICA, LAS LLAMADAS FUERON DESVIADAS AL BUZÓN DE VOZ. SE RESPONDIÓ EL MENSAJE DE WHATSAPP, PERO NO SE RECIBIÓ CONFIRMACIÓN POR PARTE DEL CLIENTE. SE INFORMÓ AL USUARIO QUE WOMPI NO SUMINISTRA ACCESORIOS COMO CARGADORES O CABLES, RECOMENDANDO EL USO DE UN CARGADOR PERSONAL CON ENTRADA TIPO C PARA GARANTIZAR LA CARGA DEL DISPOSITIVO.
SE DEJÓ CONSTANCIA DE ESTA INFORMACIÓN, Y SE SEÑALÓ QUE, POR EL MOMENTO, WOMPI NO PROVEE DICHOS ACCESORIOS. DADO QUE NO SE OBTUVO RESPUESTA DE CONFIRMACIÓN POR PARTE DEL CLIENTE, SE PROCEDERA A REPROGRAMAR  </t>
  </si>
  <si>
    <t>28/11/2025 SE LE RECUPERA AL CLIENTE LA CLAVE SE DETECTA QUE TAMBIÉN TIENEN PROBLEMAS DE CANAL DE INTERNET Y SE LE INDICA AL CLIENTE ESTÁ NOVEDAD TODO QUEDA OPERATIVO</t>
  </si>
  <si>
    <t>28/11/2025 SE LOGRA COMUNICACION CON LA SEÑORA INGRID MARCELA GUARIN  AL NUMERO TELEFONICO 3135010158 QUIEN NOS INFORMA QUE DESPUES DEL ESCALAMIENTO EL DIA DE AYER YA PUDO REALIZAR INGRESO A LA PLATAFORMA Y ESTA TRABAJANDO CON NORMALIDAD, SE CIERRA ORDEN.</t>
  </si>
  <si>
    <t>26/11/2025 SE LOGRA COMUNICACIÓN CON EL SEÑOR OSCAR AL NUMERO TELEFONICO 3142747904 CON QUIEN SE REALIZA CAMBIO DE CLAVE, REINICIO, BORRADO DE CACHE, CONEXION A OTRA RED Y ACTUALIZACION DE LA APLICACION PERO LA FALLA PERSISTE, EL CLIENTE NO PUEDE REALIZAR INGRESO AL APLICATIVO, SE REALIZA ESCALAMIENTO CON LA ENTIDAD Y SE ESTA A LA ESPERA DE UNA RESPUESTA.
28/11/2025 SE LOGRA COMUNICACION CON EL SEÑOR OSCAR MENDEZ AL NUMERO TELEFONICO 3142747904 QUIEN NOS INFORMA QUE DESPUES DEL ESCALAMIENTO EL DIA DE AYER YA PUDO REALIZAR INGRESO A LA PLATAFORMA Y ESTA TRABAJANDO CON NORMALIDAD, SE CIERRA ORDEN.</t>
  </si>
  <si>
    <t>28/11/2025 SE VISITA PUNTO EVIDENCIANDO QUE LOS EQUIPOS NO PERMITEN VISUALIZAR EL CUADRE DE LA CAJA SE PROCEDE A REALIZARLES BORRADO DE CACHÉ ACTUALIZACIÓN CORRESPONDIENTE SE REINICICIAN EN VARIAS OCASIONES PARA ASEGURAR LA CORRECTA CONFIGURACIÓN FALLA PERSISTE SE ESCALA EL CASO A LA RED WOMPI TICKET 482945 A ESPERA DE UNA RESPUESTA POR PARTE DE LA RED PARA REALIZAR LAS VALIDACIONES CORRESPONDIENTES CLIENTE CONFORME.
28/11/2025 SE CIERRE ORDEN AUTORIZADO POR LA RED WOMPI INDICAN QUE ESTAN TRABAJANDO EN LA SOLUCIÓN DE ESTOS CASOS. EL CUADRE DE CAJA NO VA A SALIR HASTA QUE SE TENGA LA CORRECCIÓN LISTA A NIVEL DE DESARROLLO SE LE INDICA AL CLIENTE QUEDANDO CONFORME.</t>
  </si>
  <si>
    <t>28/11/2025 SE VISITA CB. SE ENCUENTRA DATAFONO CON LENTITUD. SE REALIZA ACTUALIZACIÓN DE VERSIÓN Y BORRADO DE CACHE, SE EVIDENCIA MEJORA CONSIDERABLE. SE REALIZAN PRUEBAS TX EXITOSAS Y SE EVIDENCIA QUE SI SE CORRIGE LA FALLA. QUEDA OPERATIVO</t>
  </si>
  <si>
    <t>28/11/2025 SE REALIZA CONTACTO CON EL SEÑOR DANIEL FORERO AL NÚMERO 3158195293 PARA VALIDAR SOBRE FALLA NO PODÍA INGRESAR CON CREDENCIALES SE LE INDICA REALIZAR CAMBIO DE CONTRASEÑA Y YA LE DEJA INGRESAR,CLIENTE INDICA QUE YA ESTA OPERATIVO EL DATAFONO</t>
  </si>
  <si>
    <t>28/11/2025 CASO ESCALADO A WOMPI, WOMPI INFORMA SOLUCIÓN, SE PROCEDE A LLAMAR A CLIENTE, CLIENTE INDICA OPERATIVIDAD CORRECTA, PRUEBAS OK.</t>
  </si>
  <si>
    <t>28/11/2025 SE VALIDA CON EL CLOENTE DADO REQUIERE UNA COPIA DE UN DUPLICADO PERO NO LE ES POSIBLE VISUALIZARLO EN LOS MOVIMIENTOS, SE ESCALA CON WOMPI QUIEN INDICA QUE DEBIDO A UN BUG NO ES POSIBLE LA VISUALIZACION PERO QUE ESTO YA ESTA EN SOLUCION, SE LE ENVIA EL VOUCHER QUE EL CLIENTE NECESITA</t>
  </si>
  <si>
    <t>28/11/2025 CLIENTE CONFIRMA FUNCIONAMIENTO, YA LE PERMITE LAS CREDENCIALES DE INGRESO COMPARTE BAUCHER DE PRUEBA, CASO EXITOSO</t>
  </si>
  <si>
    <t>28/11/2025 SE VALIDA CON EL CLIENTE INFORMACIÓN DE INGRESO, CLIENTE INFORMA QUE FUNCIONAN PERFECTAMENTE LAS CREDENCIALES. COMPARTE BAUCHER, CASO EXITOSO.</t>
  </si>
  <si>
    <t>29/11/2025 SE REALIZA LLAMADA CON EL USUARIO  INFORMA YA PUDO INGRESAR A LA MAQUINA YA REALIZA OPERACIONES CON NORMALIDAD</t>
  </si>
  <si>
    <t>29/11/2025 SE VALIDA NOVEDAD CLIENTE CON ERROR A INGRESAR PROBLEMAS PARA INGRESAR EL USUARIO SE VALIDA VERSIÓN EQUIPO YA SE ENCUENTRA ACTUALIZADO CLIENTE LOGRO CAMBIAR LA CONTRASEÑA Y TODO SE ENCUENTRA OPERATIVO</t>
  </si>
  <si>
    <t>28/11/2025 SE LLAMA AL 3118039983 Y SE HABLA CON LA SEÑORA INÉS, NOS INFORMA QUE YA NO ESTÁ EN EL COMERCIO Y POSTERIORMENTE NOS DA A CONOCER QUE TIENE 4 DATAFONOS SE LE INDICA QUE EL CUADRE DE CAJA TIENE UNA FALLA DE MOMENTO POR EL PROVEEDOR WOMPI, SE LE INDICA QUE SE ESTÁ TRABAJANDO EN LA SOLUCIÓN DE LA NOVEDAD, CON UNA NUEVA VERSIÓN, LA VERSIÓN 26.2.11 NO FUNCIONA CORRECTAMENTE PARA EL CIERRE DE CAJA.</t>
  </si>
  <si>
    <t>29/11/2025 SE LLEGA AL PUNTO , SE EXPLICA LA FORMA CORRECTA DE LEER FACTURAS CON CODIGO DE BARRAS LARGOS Y CORTOS , TENER BUENA ILUMINACIÓN,SE REALIZA PRUEBAS OK</t>
  </si>
  <si>
    <t>29/11/2025 SE LLEGA AL PUNTO , SE EXPLICA EL PROCESO DE LECTURA DE BARRAS  PARA CÓDIGOS CORTOS O LARGOS, TENER BUENA ILUMINACIÓN , SE REALIZA PRUEBAS OK .
ESE EXPLICA AL CLIENTE QUE EL  PIN PAD ESTÁ INSTALADO PERO NO HABILITADO HASTA NUEVA ORDEN POR WOMPI  POR LO TANTO NO SE PUEDE USAR .</t>
  </si>
  <si>
    <t>28/11/2025 SE LLAMA AL SEÑOR ANDRES SINNING GONZÁLEZ AL NUMERO 3504275144,  Y ESTE MANIFIESTA QUE EL DIA DE AYER EL DAYAFONO ESTABA MUY LENTO PARA REALIZAR LAS TRANSACCIONES Y LE TOCABA REINICIARLO CONSTANTEMENTE, EL DOA DE HOY 26 DE NOVIEMBRE, MANIFIESTA QUE EL SERVICIO MEJORÓ Y HA ESTADO FUNCIONANDO CON NORMALIDAD, PERO DICE QUE POR LA TARDE ES DONDE PRESENTA LA FALLA DE LENTITUD, SE LE INDICA QUE BORRE CACHE Y ACTUALICE LA VERSIÓN, ESTE MISMO PROCEDE A REALIZAR EL BORRADO Y LA ACTUALIZACIÓN INDICANDO QUE LA VERSION ACTUALIZADA QUE LE MUESTRA EL EQUIPO ES LA 26.2.5. DESPUES DE 1HORA Y PARTE DE TODA LA TARDE SE PLVIELVE A LLAMAR AL CLIENTE PARA VALIDAR COMO SE ENCUENTRA EL SERVICIO, PERO ESTE NO HA CONTESTADO, EL DIA DE HOY 27 DE NOVIEMBRE, TAMPOCO HA CONTESTADO. HOY 28 DE NOVIEMBRE EL CLIENTE ANDRES  SINNING SE COMUNICA CONMIGO Y ESTE MANIFIESTA QUE EL SERVICIO HA ESTADO FUNCIONADO BIEN DESDE QUE HIZO EL BORRADO DE CACHE Y LA ACTUALIZACION DE LA APP</t>
  </si>
  <si>
    <t>29/11/2025 CLIENTE INFORMA QUE YA LE PERMITE INGRESAR CORRECTAMENTE, COMPARTE FOTO DE BAUCHER, SERVICIO TÉCNICO EXITOSO.</t>
  </si>
  <si>
    <t>28/11/2025 SE CONTACTA AL CLIENTE SE REALIZA ACTUALIZACIÓN POR LA OPCIÓN TELCALL EL CLIENTE VÁLIDAD QUEDANDO OPERATIVO</t>
  </si>
  <si>
    <t>29/11/2025 SE COMUNICA AL NÚMERO 3187796351, EL SEÑOR ALEJANDRO YEPES  RECIBE INFORMACIÓN TELEFÓNICA SOBRE COMO PROCEDER A REALIZAR LECTURA DE CODIGO DE BARRAS. SE IDENTIFICA QUE ESTABA HACIENDO LECTURA DE MANERA VERTICAL UNA VEZ SE REALIZA HORIZONTAL LEE PERO TOCA HACER VARIOS INTENTOS. EQUIPO OPERATIVO</t>
  </si>
  <si>
    <t>29/11/2025 SE ENCONTRO EL EQUIPO CON ERROR AL INICIAR SECION CON LAS CREDENCIALES, SE CAMBIO CONTRASEÑA Y NO FUNCIONABA, LUEGO HUBO QUE CONECTARSE COMPARTIENDO MIS DATOS MOVILES Y CON ESTOS SI INGRESO DE FORMA CORRECTA, LUEGO SE CAMBIO IDIOMA A INGLES Y SE INTENTÓ ACTUALIZAR LA APLICACIÓN PERO EL MODULO HA CAMBIADO Y ARROJO ERROR, SE REINICIO EL EQUIPO Y SE CONECTO CON AL WIFI DEL DEL CLIENTE Y TODO FUNCIONO OK, PRUEBAS OK, CB OPERATIVO EN</t>
  </si>
  <si>
    <t>29/11/2025 SE REALIZA LLAMADA TELEFÓNICA AL NÚMERO 3102005903 SE HABLÓ CON LA SRA CLAUDIA, MANIFIESTA QUE EL DÍA DE AYER 28/11/2025 NO LE FUNCIONO EL INGRESO DE LAS CREDENCIALES, INDICA QUE EL DÍA DE HOY ENCENDIÓ EL DATAFONO Y INGRESO LAS CREDENCIALES Y ESTÁ FUNCIONANDO NORMALMENTE, SE LE REALIZA BORRADO DE CACHE Y ACTUALIZACIÓN DE APP, Y NOS ENVÍA BAUCHER DE PRUEBAS</t>
  </si>
  <si>
    <t xml:space="preserve">10/11/2025 CLIENTE INDICA QUE NO TIENE DISPONIBILIDAD PARA EJECUTAR LA ORDEN ENCARGADA DEL PUNTO SE COMUNICAON CON LA SEÑORA JAQUELINE E INDICA QUE  NO EST PRESENTE Y SOLITA QUE LA VISITEN CUANDO ELLA ESTE EN PUNTO .
10/11/2025 CB CON PROBLEMAS DE LECTURA DE CÓDIGO DE BARRAS Y LENTITUD EN TRANSACIONES, SE REALIZA VISITA A COMERCIO, SE REALIZA BORRADO DE CACHE, SE REALIZA TELECARGA, SE REINICIA DATAFONO, SE REALIZA PRUEBA DE CÓDIGO DE BARRA Y FUNCIONA CORRECTAMENTE, SE REALIZA SEGUIMIENTO DURANTE MÁS DE 30 MINUTOS Y EQUIPO. PRESENTA FALLAS POR LENTITUD DESPUÉS DE ESTE TIEMPO Y DE REALIZAR TRANSACIONES ES NECESARIO REALIZAR NUEVAMENTE BORRADO DE CACHE PARA QUE EL EQUIPO NUEVAMENTE REALIZE TRANSACCIONES, ACTIVIDAD QUEDA ESCALADA POR LENTITUD. 
SERIAL:
254MMD4X3392
29/11/2025 EN COMUNICACIÓN CON LA SEÑORA JACKELINE AL MOVIL 3142714613, SE REALIZA GESTION NUEVAMENTE PARA VALIDAR FUNCIONAMIENTO DEL EQUIPO, CLIENTE INFORMA QUE LA NOVEDAD PERSISTE, INDICA QUE YA LO CONECTO A LOS DATOS PERSONALES Y SE MANTIENE </t>
  </si>
  <si>
    <t>29/11/2025 SE REALIZA VISITA SE LE EXPLICA AL USUARIO COMO REALIZAR LECTURA DE FACTURAS CORRECTAMENTE YA QUE NO LAS SABE LEER CON FACILIDAD SE HACEN PRUEBAS SERVICIO OK</t>
  </si>
  <si>
    <t>29/11/2025 SE REALIZA ACTUALIZACIÓN, BORRADO Y REINICIO DEL SISTEMA. INICIO DE SECIÓN, CLIENTE INDICA QUE YA LE DEJA HACER TRANSACCIONES EXITOSAS. SE CIERRA CASO EXITOSO</t>
  </si>
  <si>
    <t>29/11/2025 EN COMUNICACIÓN SOLICITAN LA CONEXIÓN AL PIN PAD, AL CUAL SE LES INFORMA QUE WOMPI SIGUE EN DESARROLLO PARA SU IMPLEMENTACIÓN, TAMBIÉN EL CLIENTE INDICAN QUE ELLOS TIENEN EL MÓDEM LEJOS DEL DATÁFONO Y LA SEÑAL LES LLEGA MUY LENTO, SE LES EXPLICA CÓMO CONECTAR EL CABLE DE RED</t>
  </si>
  <si>
    <t>29/11/2025 SE REALIZA COMUNICACIÓN CON LA SEÑORA CECILIA BARON HERNANDEZ  AL NÚMERO 3133662508 PARA VALIDAR FALLA CLIENTE INDICA QUE SE CONECTA AL WIFI POR LA BANDA 2.4 Y NO LE FUNCIONA PERO CUANDO LE COMPARTE DESDE LOS DATOS LE FUNCIONA EL DATAFONO ,SE LE INDICA AL CLIENTE QUE ES UN PROBLEMA CON EL OPERADOR CLARO , DATAFONO FUNCIONA CUANDO LE COMPARTEN LOS DATOS DESDE EL CELULAR</t>
  </si>
  <si>
    <t>29/11/2025 SE LLAMA A LA SRA DANIELA MENDOZA AL NUMERO 3214635067YESTA INDICA QUE NO ÑODIA ACCEDER A LA APP DE WOMPI YA QUE LE SALIA USUARIO ERRONEO, SE ESCALA EL CASO POR MEDIO DEL COORDINADOR JOSE HERNÁNDEZ Y ESTE LO ESCALA A WOMPI, LUEGO SE LA USUARIA ME CONTACTA MANIFESTANDL QUE YA PODIA ACCEDER A LA APP SIN NINGUN PROBLEMA, TAMBIEN SE LE EXPLICA QUE EL NOMBRE QUE LE SALE EN EL BAUCHER CORRESPONDE CON EL NOMBRE QUE SE ENCUENTRA REGISTRADO EN LA CAMARA DE COMERCIO Y QUE AL FINAL DE ESTE MISMO APARECE ICESCO, EL CUAL ES UN INDICATIVO QUE GENERA EL MISMO SISTEMA QUE INDICA QUE PERTENECE AL DEPARTAMENTO DE CESAR, POR LO CUAL LE VA A APARECER EN EL BAUCHER</t>
  </si>
  <si>
    <t>29/11/2025 SE LLAMO AL SEÑOR MIGUEL TIRADO, QUIEN INFORMO QUE YA FUE POSIBLE INGRESAR NUEVAMENTE QUE TENÍA UN INCONVENIENTE CON LAS CREYOERO YA ESTÁ OPERANDO OTRA VEZ</t>
  </si>
  <si>
    <t>16</t>
  </si>
  <si>
    <t>0</t>
  </si>
  <si>
    <t>56</t>
  </si>
  <si>
    <t>8</t>
  </si>
  <si>
    <t>40</t>
  </si>
  <si>
    <t>64</t>
  </si>
  <si>
    <t>32</t>
  </si>
  <si>
    <t>24</t>
  </si>
  <si>
    <t>48</t>
  </si>
  <si>
    <t>30</t>
  </si>
  <si>
    <t>10</t>
  </si>
  <si>
    <t>TERRESTRE/AEREO</t>
  </si>
  <si>
    <t>SALAZAR AGUDELO JHONATAN STIVEN</t>
  </si>
  <si>
    <t>RODRIGUEZ PEREA JUAN CAMILO</t>
  </si>
  <si>
    <t>ARRAZOLA HERNANDEZ NICOLAS AUGUSTO</t>
  </si>
  <si>
    <t>LEAL POVEDA YOHAN SEBASTIAN</t>
  </si>
  <si>
    <t>AVILA DE HORTA FERNANDO JOSE</t>
  </si>
  <si>
    <t>PALACIOS GOMEZ BRAHIAN ANDRES</t>
  </si>
  <si>
    <t>LEON GUERRERO CRISTIAN JOHAN</t>
  </si>
  <si>
    <t>1</t>
  </si>
  <si>
    <t>2</t>
  </si>
  <si>
    <t>2910293-1</t>
  </si>
  <si>
    <t>2832779-1</t>
  </si>
  <si>
    <t>2997636</t>
  </si>
  <si>
    <t>2989829</t>
  </si>
  <si>
    <t>2994625</t>
  </si>
  <si>
    <t>2995453</t>
  </si>
  <si>
    <t>2990576</t>
  </si>
  <si>
    <t>2990591</t>
  </si>
  <si>
    <t>2979461</t>
  </si>
  <si>
    <t>2988215</t>
  </si>
  <si>
    <t>2982940</t>
  </si>
  <si>
    <t>2982236</t>
  </si>
  <si>
    <t>2992461</t>
  </si>
  <si>
    <t>2989570</t>
  </si>
  <si>
    <t>2984462</t>
  </si>
  <si>
    <t>2993527</t>
  </si>
  <si>
    <t>2984873</t>
  </si>
  <si>
    <t>3003533</t>
  </si>
  <si>
    <t>2984866</t>
  </si>
  <si>
    <t>2963804</t>
  </si>
  <si>
    <t>2960413</t>
  </si>
  <si>
    <t>2959490</t>
  </si>
  <si>
    <t>2960006</t>
  </si>
  <si>
    <t>2956148</t>
  </si>
  <si>
    <t>2966791</t>
  </si>
  <si>
    <t>3006035</t>
  </si>
  <si>
    <t>3000416</t>
  </si>
  <si>
    <t>2986303</t>
  </si>
  <si>
    <t>2982251</t>
  </si>
  <si>
    <t>2980910</t>
  </si>
  <si>
    <t>2982417</t>
  </si>
  <si>
    <t>3002777</t>
  </si>
  <si>
    <t>3003529</t>
  </si>
  <si>
    <t>2998268</t>
  </si>
  <si>
    <t>2992711</t>
  </si>
  <si>
    <t>3002481</t>
  </si>
  <si>
    <t>3002884</t>
  </si>
  <si>
    <t>2993858</t>
  </si>
  <si>
    <t>2993855</t>
  </si>
  <si>
    <t>2993781</t>
  </si>
  <si>
    <t>2993750</t>
  </si>
  <si>
    <t>2993740</t>
  </si>
  <si>
    <t>2993738</t>
  </si>
  <si>
    <t>2993817</t>
  </si>
  <si>
    <t>2993724</t>
  </si>
  <si>
    <t>2992974</t>
  </si>
  <si>
    <t>2992504</t>
  </si>
  <si>
    <t>2997429</t>
  </si>
  <si>
    <t>2992606</t>
  </si>
  <si>
    <t>2992478</t>
  </si>
  <si>
    <t>2992936</t>
  </si>
  <si>
    <t>2999397</t>
  </si>
  <si>
    <t>2989747</t>
  </si>
  <si>
    <t>2990236</t>
  </si>
  <si>
    <t>2990530</t>
  </si>
  <si>
    <t>2990408</t>
  </si>
  <si>
    <t>2989683</t>
  </si>
  <si>
    <t>2989721</t>
  </si>
  <si>
    <t>2987404</t>
  </si>
  <si>
    <t>2988649</t>
  </si>
  <si>
    <t>2988606</t>
  </si>
  <si>
    <t>2988470</t>
  </si>
  <si>
    <t>2988888</t>
  </si>
  <si>
    <t>2988961</t>
  </si>
  <si>
    <t>2992493</t>
  </si>
  <si>
    <t>2978919</t>
  </si>
  <si>
    <t>2990443</t>
  </si>
  <si>
    <t>2993799</t>
  </si>
  <si>
    <t>2993952</t>
  </si>
  <si>
    <t>2993587</t>
  </si>
  <si>
    <t>2993721</t>
  </si>
  <si>
    <t>2998635</t>
  </si>
  <si>
    <t>2999171</t>
  </si>
  <si>
    <t>3000619</t>
  </si>
  <si>
    <t>3003663</t>
  </si>
  <si>
    <t>3003505</t>
  </si>
  <si>
    <t>3003002</t>
  </si>
  <si>
    <t>2988282</t>
  </si>
  <si>
    <t>2990556</t>
  </si>
  <si>
    <t>2993861</t>
  </si>
  <si>
    <t>2993392</t>
  </si>
  <si>
    <t>2995868</t>
  </si>
  <si>
    <t>3006036</t>
  </si>
  <si>
    <t>2998681</t>
  </si>
  <si>
    <t>3006027</t>
  </si>
  <si>
    <t>3003271</t>
  </si>
  <si>
    <t>3003189</t>
  </si>
  <si>
    <t>2961058</t>
  </si>
  <si>
    <t>3003521</t>
  </si>
  <si>
    <t>3003182</t>
  </si>
  <si>
    <t>2963414</t>
  </si>
  <si>
    <t>3003014</t>
  </si>
  <si>
    <t>3005161</t>
  </si>
  <si>
    <t>3001798</t>
  </si>
  <si>
    <t>2992350</t>
  </si>
  <si>
    <t>3006205</t>
  </si>
  <si>
    <t>3006039</t>
  </si>
  <si>
    <t>2980858</t>
  </si>
  <si>
    <t>2983729</t>
  </si>
  <si>
    <t>2993531</t>
  </si>
  <si>
    <t>2984900</t>
  </si>
  <si>
    <t>2984465</t>
  </si>
  <si>
    <t>2985048</t>
  </si>
  <si>
    <t>3002368</t>
  </si>
  <si>
    <t>3009269</t>
  </si>
  <si>
    <t>2995484</t>
  </si>
  <si>
    <t>2992913</t>
  </si>
  <si>
    <t>3010949</t>
  </si>
  <si>
    <t>2993710</t>
  </si>
  <si>
    <t>2993372</t>
  </si>
  <si>
    <t>2993389</t>
  </si>
  <si>
    <t>2992160</t>
  </si>
  <si>
    <t>2998944</t>
  </si>
  <si>
    <t>2992355</t>
  </si>
  <si>
    <t>2997164</t>
  </si>
  <si>
    <t>2997184</t>
  </si>
  <si>
    <t>2961238</t>
  </si>
  <si>
    <t>2974072</t>
  </si>
  <si>
    <t>2970149</t>
  </si>
  <si>
    <t>2966399</t>
  </si>
  <si>
    <t>2999337</t>
  </si>
  <si>
    <t>3009443</t>
  </si>
  <si>
    <t>2990801</t>
  </si>
  <si>
    <t>3007405</t>
  </si>
  <si>
    <t>2993578</t>
  </si>
  <si>
    <t>3010935</t>
  </si>
  <si>
    <t>2994923</t>
  </si>
  <si>
    <t>2994035</t>
  </si>
  <si>
    <t>3001369</t>
  </si>
  <si>
    <t>2997039</t>
  </si>
  <si>
    <t>2993958</t>
  </si>
  <si>
    <t>3009550</t>
  </si>
  <si>
    <t>2992612</t>
  </si>
  <si>
    <t>2986972</t>
  </si>
  <si>
    <t>2978444</t>
  </si>
  <si>
    <t>3011909</t>
  </si>
  <si>
    <t>3007108</t>
  </si>
  <si>
    <t>3005200</t>
  </si>
  <si>
    <t>3011780</t>
  </si>
  <si>
    <t>2996543</t>
  </si>
  <si>
    <t>3011910</t>
  </si>
  <si>
    <t>3004254</t>
  </si>
  <si>
    <t>3007261</t>
  </si>
  <si>
    <t>2983884</t>
  </si>
  <si>
    <t>3009601</t>
  </si>
  <si>
    <t>3005407</t>
  </si>
  <si>
    <t>2989211</t>
  </si>
  <si>
    <t>2997045</t>
  </si>
  <si>
    <t>3007961</t>
  </si>
  <si>
    <t>2999146</t>
  </si>
  <si>
    <t>3005269</t>
  </si>
  <si>
    <t>2997461</t>
  </si>
  <si>
    <t>2996949</t>
  </si>
  <si>
    <t>3011248</t>
  </si>
  <si>
    <t>2996484</t>
  </si>
  <si>
    <t>3005165</t>
  </si>
  <si>
    <t>2996370</t>
  </si>
  <si>
    <t>2996231</t>
  </si>
  <si>
    <t>2977965</t>
  </si>
  <si>
    <t>2995767</t>
  </si>
  <si>
    <t>2995626</t>
  </si>
  <si>
    <t>2990892</t>
  </si>
  <si>
    <t>2989883</t>
  </si>
  <si>
    <t>3006763</t>
  </si>
  <si>
    <t>2998396</t>
  </si>
  <si>
    <t>3001379</t>
  </si>
  <si>
    <t>3005194</t>
  </si>
  <si>
    <t>3007341</t>
  </si>
  <si>
    <t>3009612</t>
  </si>
  <si>
    <t>2994502</t>
  </si>
  <si>
    <t>2993594</t>
  </si>
  <si>
    <t>2985236</t>
  </si>
  <si>
    <t>2992379</t>
  </si>
  <si>
    <t>3007915</t>
  </si>
  <si>
    <t>2997316</t>
  </si>
  <si>
    <t>3005992</t>
  </si>
  <si>
    <t>3008692</t>
  </si>
  <si>
    <t>3002491</t>
  </si>
  <si>
    <t>3012369</t>
  </si>
  <si>
    <t>2993572</t>
  </si>
  <si>
    <t>3002363</t>
  </si>
  <si>
    <t>2982504</t>
  </si>
  <si>
    <t>3011296</t>
  </si>
  <si>
    <t>3011986</t>
  </si>
  <si>
    <t>3004963</t>
  </si>
  <si>
    <t>3006060</t>
  </si>
  <si>
    <t>3008509</t>
  </si>
  <si>
    <t>3011144</t>
  </si>
  <si>
    <t>2989012</t>
  </si>
  <si>
    <t>2842555</t>
  </si>
  <si>
    <t>3007894</t>
  </si>
  <si>
    <t>3006127</t>
  </si>
  <si>
    <t>3008813</t>
  </si>
  <si>
    <t>3015209</t>
  </si>
  <si>
    <t>3003193</t>
  </si>
  <si>
    <t>3003230</t>
  </si>
  <si>
    <t>3002473</t>
  </si>
  <si>
    <t>3002829</t>
  </si>
  <si>
    <t>3000618</t>
  </si>
  <si>
    <t>3000591</t>
  </si>
  <si>
    <t>2999602</t>
  </si>
  <si>
    <t>2996891</t>
  </si>
  <si>
    <t>2998122</t>
  </si>
  <si>
    <t>3003269</t>
  </si>
  <si>
    <t>3006059</t>
  </si>
  <si>
    <t>3002887</t>
  </si>
  <si>
    <t>2995641</t>
  </si>
  <si>
    <t>3015172</t>
  </si>
  <si>
    <t>2999161</t>
  </si>
  <si>
    <t>3003565</t>
  </si>
  <si>
    <t>2998939</t>
  </si>
  <si>
    <t>2999152</t>
  </si>
  <si>
    <t>2994064</t>
  </si>
  <si>
    <t>3014566</t>
  </si>
  <si>
    <t>2999000</t>
  </si>
  <si>
    <t>2994133</t>
  </si>
  <si>
    <t>2996396</t>
  </si>
  <si>
    <t>2993753</t>
  </si>
  <si>
    <t>2990630</t>
  </si>
  <si>
    <t>2999330</t>
  </si>
  <si>
    <t>3016076</t>
  </si>
  <si>
    <t>3016306</t>
  </si>
  <si>
    <t>3013276</t>
  </si>
  <si>
    <t>3014581</t>
  </si>
  <si>
    <t>3015371</t>
  </si>
  <si>
    <t>3013014</t>
  </si>
  <si>
    <t>3011751</t>
  </si>
  <si>
    <t>3017595</t>
  </si>
  <si>
    <t>3009486</t>
  </si>
  <si>
    <t>2989771</t>
  </si>
  <si>
    <t>3012066</t>
  </si>
  <si>
    <t>3006173</t>
  </si>
  <si>
    <t>3012016</t>
  </si>
  <si>
    <t>2998691</t>
  </si>
  <si>
    <t>2996702</t>
  </si>
  <si>
    <t>3005983</t>
  </si>
  <si>
    <t>2993449</t>
  </si>
  <si>
    <t>2990806</t>
  </si>
  <si>
    <t>3013740</t>
  </si>
  <si>
    <t>3006252</t>
  </si>
  <si>
    <t>3005226</t>
  </si>
  <si>
    <t>3011828</t>
  </si>
  <si>
    <t>3015211</t>
  </si>
  <si>
    <t>3015900</t>
  </si>
  <si>
    <t>3016145</t>
  </si>
  <si>
    <t>3003242</t>
  </si>
  <si>
    <t>2990611</t>
  </si>
  <si>
    <t>3010934</t>
  </si>
  <si>
    <t>3009362</t>
  </si>
  <si>
    <t>3010787</t>
  </si>
  <si>
    <t>2994315</t>
  </si>
  <si>
    <t>3002375</t>
  </si>
  <si>
    <t>3003666</t>
  </si>
  <si>
    <t>2998994</t>
  </si>
  <si>
    <t>3000823</t>
  </si>
  <si>
    <t>2996873</t>
  </si>
  <si>
    <t>2993377</t>
  </si>
  <si>
    <t>2997077</t>
  </si>
  <si>
    <t>2993599</t>
  </si>
  <si>
    <t>2992765</t>
  </si>
  <si>
    <t>3011580</t>
  </si>
  <si>
    <t>3015323</t>
  </si>
  <si>
    <t>3005188</t>
  </si>
  <si>
    <t>3013569</t>
  </si>
  <si>
    <t>3015312</t>
  </si>
  <si>
    <t>2999604</t>
  </si>
  <si>
    <t>3013683</t>
  </si>
  <si>
    <t>3013013</t>
  </si>
  <si>
    <t>3013690</t>
  </si>
  <si>
    <t>3007816</t>
  </si>
  <si>
    <t>3015003</t>
  </si>
  <si>
    <t>3015760</t>
  </si>
  <si>
    <t>3017572</t>
  </si>
  <si>
    <t>3013845</t>
  </si>
  <si>
    <t>3011586</t>
  </si>
  <si>
    <t>3011020</t>
  </si>
  <si>
    <t>3011014</t>
  </si>
  <si>
    <t>3006092</t>
  </si>
  <si>
    <t>3005941</t>
  </si>
  <si>
    <t>3006164</t>
  </si>
  <si>
    <t>3004961</t>
  </si>
  <si>
    <t>3003850</t>
  </si>
  <si>
    <t>3000651</t>
  </si>
  <si>
    <t>2993948</t>
  </si>
  <si>
    <t>3002485</t>
  </si>
  <si>
    <t>2994102</t>
  </si>
  <si>
    <t>2993754</t>
  </si>
  <si>
    <t>3020810</t>
  </si>
  <si>
    <t>2992481</t>
  </si>
  <si>
    <t>2966393</t>
  </si>
  <si>
    <t>3009132</t>
  </si>
  <si>
    <t>3013822</t>
  </si>
  <si>
    <t>3013079</t>
  </si>
  <si>
    <t>3003085</t>
  </si>
  <si>
    <t>3011294</t>
  </si>
  <si>
    <t>3009485</t>
  </si>
  <si>
    <t>3008665</t>
  </si>
  <si>
    <t>2990259</t>
  </si>
  <si>
    <t>3014633</t>
  </si>
  <si>
    <t>3011906</t>
  </si>
  <si>
    <t>3011197</t>
  </si>
  <si>
    <t>3008717</t>
  </si>
  <si>
    <t>3012972</t>
  </si>
  <si>
    <t>3011397</t>
  </si>
  <si>
    <t>3010060</t>
  </si>
  <si>
    <t>3005235</t>
  </si>
  <si>
    <t>3008722</t>
  </si>
  <si>
    <t>3002459</t>
  </si>
  <si>
    <t>3009315</t>
  </si>
  <si>
    <t>3007757</t>
  </si>
  <si>
    <t>3002495</t>
  </si>
  <si>
    <t>3015746</t>
  </si>
  <si>
    <t>3004251</t>
  </si>
  <si>
    <t>3003084</t>
  </si>
  <si>
    <t>3016222</t>
  </si>
  <si>
    <t>3016480</t>
  </si>
  <si>
    <t>3016764</t>
  </si>
  <si>
    <t>3017577</t>
  </si>
  <si>
    <t>3013980</t>
  </si>
  <si>
    <t>3016926</t>
  </si>
  <si>
    <t>3011913</t>
  </si>
  <si>
    <t>3020211</t>
  </si>
  <si>
    <t>3009265</t>
  </si>
  <si>
    <t>3009399</t>
  </si>
  <si>
    <t>3008255</t>
  </si>
  <si>
    <t>3008246</t>
  </si>
  <si>
    <t>3004767</t>
  </si>
  <si>
    <t>2999331</t>
  </si>
  <si>
    <t>2992655</t>
  </si>
  <si>
    <t>2961325</t>
  </si>
  <si>
    <t>2955647</t>
  </si>
  <si>
    <t>2954794</t>
  </si>
  <si>
    <t>2958920</t>
  </si>
  <si>
    <t>2952263</t>
  </si>
  <si>
    <t>3005998</t>
  </si>
  <si>
    <t>2998827</t>
  </si>
  <si>
    <t>3000642</t>
  </si>
  <si>
    <t>2990614</t>
  </si>
  <si>
    <t>2989958</t>
  </si>
  <si>
    <t>2993580</t>
  </si>
  <si>
    <t>3020384</t>
  </si>
  <si>
    <t>2997127</t>
  </si>
  <si>
    <t>3003188</t>
  </si>
  <si>
    <t>3003293</t>
  </si>
  <si>
    <t>3005947</t>
  </si>
  <si>
    <t>3022024</t>
  </si>
  <si>
    <t>3021778</t>
  </si>
  <si>
    <t>3021739</t>
  </si>
  <si>
    <t>3011819</t>
  </si>
  <si>
    <t>3013734</t>
  </si>
  <si>
    <t>3021531</t>
  </si>
  <si>
    <t>3020740</t>
  </si>
  <si>
    <t>3014570</t>
  </si>
  <si>
    <t>3014497</t>
  </si>
  <si>
    <t>3014627</t>
  </si>
  <si>
    <t>3014635</t>
  </si>
  <si>
    <t>3015685</t>
  </si>
  <si>
    <t>3016927</t>
  </si>
  <si>
    <t>3017486</t>
  </si>
  <si>
    <t>3017550</t>
  </si>
  <si>
    <t>3017491</t>
  </si>
  <si>
    <t>3017623</t>
  </si>
  <si>
    <t>3020730</t>
  </si>
  <si>
    <t>3017702</t>
  </si>
  <si>
    <t>3020420</t>
  </si>
  <si>
    <t>3017717</t>
  </si>
  <si>
    <t>3020063</t>
  </si>
  <si>
    <t>3004746</t>
  </si>
  <si>
    <t>3010906</t>
  </si>
  <si>
    <t>3011870</t>
  </si>
  <si>
    <t>3018744</t>
  </si>
  <si>
    <t>3019130</t>
  </si>
  <si>
    <t>3018867</t>
  </si>
  <si>
    <t>3019617</t>
  </si>
  <si>
    <t>3019847</t>
  </si>
  <si>
    <t>3020264</t>
  </si>
  <si>
    <t>3021710</t>
  </si>
  <si>
    <t>3008210</t>
  </si>
  <si>
    <t>3017588</t>
  </si>
  <si>
    <t>3018566</t>
  </si>
  <si>
    <t>3007253</t>
  </si>
  <si>
    <t>3021807</t>
  </si>
  <si>
    <t>3021804</t>
  </si>
  <si>
    <t>2999015</t>
  </si>
  <si>
    <t>2993407</t>
  </si>
  <si>
    <t>3019356</t>
  </si>
  <si>
    <t>3015448</t>
  </si>
  <si>
    <t>3015648</t>
  </si>
  <si>
    <t>3009275</t>
  </si>
  <si>
    <t>3013046</t>
  </si>
  <si>
    <t>3011837</t>
  </si>
  <si>
    <t>3011985</t>
  </si>
  <si>
    <t>3009617</t>
  </si>
  <si>
    <t>3009294</t>
  </si>
  <si>
    <t>3012083</t>
  </si>
  <si>
    <t>3010119</t>
  </si>
  <si>
    <t>3011053</t>
  </si>
  <si>
    <t>3009432</t>
  </si>
  <si>
    <t>3008659</t>
  </si>
  <si>
    <t>2999439</t>
  </si>
  <si>
    <t>3003252</t>
  </si>
  <si>
    <t>3004259</t>
  </si>
  <si>
    <t>3007292</t>
  </si>
  <si>
    <t>3006044</t>
  </si>
  <si>
    <t>3009112</t>
  </si>
  <si>
    <t>3005934</t>
  </si>
  <si>
    <t>3008727</t>
  </si>
  <si>
    <t>3005570</t>
  </si>
  <si>
    <t>2999380</t>
  </si>
  <si>
    <t>3005174</t>
  </si>
  <si>
    <t>2995343</t>
  </si>
  <si>
    <t>2999164</t>
  </si>
  <si>
    <t>2993396</t>
  </si>
  <si>
    <t>2986841</t>
  </si>
  <si>
    <t>3017634</t>
  </si>
  <si>
    <t>3015939</t>
  </si>
  <si>
    <t>3017578</t>
  </si>
  <si>
    <t>3017624</t>
  </si>
  <si>
    <t>3017626</t>
  </si>
  <si>
    <t>3016762</t>
  </si>
  <si>
    <t>3015461</t>
  </si>
  <si>
    <t>3013972</t>
  </si>
  <si>
    <t>2965053</t>
  </si>
  <si>
    <t>2994069</t>
  </si>
  <si>
    <t>3009257</t>
  </si>
  <si>
    <t>3004944</t>
  </si>
  <si>
    <t>3003520</t>
  </si>
  <si>
    <t>2997155</t>
  </si>
  <si>
    <t>3000717</t>
  </si>
  <si>
    <t>3001589</t>
  </si>
  <si>
    <t>2993955</t>
  </si>
  <si>
    <t>2993900</t>
  </si>
  <si>
    <t>2996973</t>
  </si>
  <si>
    <t>2992897</t>
  </si>
  <si>
    <t>2993405</t>
  </si>
  <si>
    <t>2986163</t>
  </si>
  <si>
    <t>3019496</t>
  </si>
  <si>
    <t>3009438</t>
  </si>
  <si>
    <t>3009297</t>
  </si>
  <si>
    <t>3007952</t>
  </si>
  <si>
    <t>2997286</t>
  </si>
  <si>
    <t>3008852</t>
  </si>
  <si>
    <t>2993944</t>
  </si>
  <si>
    <t>2990755</t>
  </si>
  <si>
    <t>3015698</t>
  </si>
  <si>
    <t>3015138</t>
  </si>
  <si>
    <t>3015606</t>
  </si>
  <si>
    <t>3014572</t>
  </si>
  <si>
    <t>3012090</t>
  </si>
  <si>
    <t>3008510</t>
  </si>
  <si>
    <t>3011513</t>
  </si>
  <si>
    <t>3008864</t>
  </si>
  <si>
    <t>3007463</t>
  </si>
  <si>
    <t>3006202</t>
  </si>
  <si>
    <t>3006047</t>
  </si>
  <si>
    <t>3005187</t>
  </si>
  <si>
    <t>3003568</t>
  </si>
  <si>
    <t>3001749</t>
  </si>
  <si>
    <t>2975243</t>
  </si>
  <si>
    <t>3006246</t>
  </si>
  <si>
    <t>2999113</t>
  </si>
  <si>
    <t>2995291</t>
  </si>
  <si>
    <t>3014602</t>
  </si>
  <si>
    <t>3011025</t>
  </si>
  <si>
    <t>3011139</t>
  </si>
  <si>
    <t>3006022</t>
  </si>
  <si>
    <t>3002767</t>
  </si>
  <si>
    <t>3004771</t>
  </si>
  <si>
    <t>2999608</t>
  </si>
  <si>
    <t>3011292</t>
  </si>
  <si>
    <t>2997056</t>
  </si>
  <si>
    <t>3001113</t>
  </si>
  <si>
    <t>3015325</t>
  </si>
  <si>
    <t>3022919</t>
  </si>
  <si>
    <t>3011785</t>
  </si>
  <si>
    <t>2992724</t>
  </si>
  <si>
    <t>3023199</t>
  </si>
  <si>
    <t>3013234</t>
  </si>
  <si>
    <t>3018033</t>
  </si>
  <si>
    <t>3020634</t>
  </si>
  <si>
    <t>3004755</t>
  </si>
  <si>
    <t>3023403</t>
  </si>
  <si>
    <t>3019486</t>
  </si>
  <si>
    <t>3000558</t>
  </si>
  <si>
    <t>3018855</t>
  </si>
  <si>
    <t>2971109</t>
  </si>
  <si>
    <t>3022360</t>
  </si>
  <si>
    <t>3006028</t>
  </si>
  <si>
    <t>3017468</t>
  </si>
  <si>
    <t>3002482</t>
  </si>
  <si>
    <t>3025040</t>
  </si>
  <si>
    <t>2993923</t>
  </si>
  <si>
    <t>2993912</t>
  </si>
  <si>
    <t>3023377</t>
  </si>
  <si>
    <t>2993564</t>
  </si>
  <si>
    <t>2997151</t>
  </si>
  <si>
    <t>3024861</t>
  </si>
  <si>
    <t>3023435</t>
  </si>
  <si>
    <t>3022430</t>
  </si>
  <si>
    <t>3021862</t>
  </si>
  <si>
    <t>3026435</t>
  </si>
  <si>
    <t>3022434</t>
  </si>
  <si>
    <t>3006105</t>
  </si>
  <si>
    <t>3019488</t>
  </si>
  <si>
    <t>2996877</t>
  </si>
  <si>
    <t>3019137</t>
  </si>
  <si>
    <t>3012862</t>
  </si>
  <si>
    <t>3005268</t>
  </si>
  <si>
    <t>3004081</t>
  </si>
  <si>
    <t>3003079</t>
  </si>
  <si>
    <t>3025130</t>
  </si>
  <si>
    <t>3023410</t>
  </si>
  <si>
    <t>3023397</t>
  </si>
  <si>
    <t>3022394</t>
  </si>
  <si>
    <t>3016154</t>
  </si>
  <si>
    <t>3007916</t>
  </si>
  <si>
    <t>3021573</t>
  </si>
  <si>
    <t>3008099</t>
  </si>
  <si>
    <t>3023175</t>
  </si>
  <si>
    <t>3020849</t>
  </si>
  <si>
    <t>3013951</t>
  </si>
  <si>
    <t>3009360</t>
  </si>
  <si>
    <t>3018563</t>
  </si>
  <si>
    <t>2993945</t>
  </si>
  <si>
    <t>3018883</t>
  </si>
  <si>
    <t>3013566</t>
  </si>
  <si>
    <t>3024670</t>
  </si>
  <si>
    <t>3023386</t>
  </si>
  <si>
    <t>3017711</t>
  </si>
  <si>
    <t>3023115</t>
  </si>
  <si>
    <t>3012858</t>
  </si>
  <si>
    <t>3011923</t>
  </si>
  <si>
    <t>3011701</t>
  </si>
  <si>
    <t>3013032</t>
  </si>
  <si>
    <t>3006786</t>
  </si>
  <si>
    <t>3013124</t>
  </si>
  <si>
    <t>3019626</t>
  </si>
  <si>
    <t>3023319</t>
  </si>
  <si>
    <t>2999387</t>
  </si>
  <si>
    <t>2999137</t>
  </si>
  <si>
    <t>3006160</t>
  </si>
  <si>
    <t>3006200</t>
  </si>
  <si>
    <t>3021715</t>
  </si>
  <si>
    <t>3003194</t>
  </si>
  <si>
    <t>3023364</t>
  </si>
  <si>
    <t>3015472</t>
  </si>
  <si>
    <t>3019291</t>
  </si>
  <si>
    <t>3013558</t>
  </si>
  <si>
    <t>3007417</t>
  </si>
  <si>
    <t>3007387</t>
  </si>
  <si>
    <t>3005981</t>
  </si>
  <si>
    <t>3023405</t>
  </si>
  <si>
    <t>3003215</t>
  </si>
  <si>
    <t>3017638</t>
  </si>
  <si>
    <t>3019375</t>
  </si>
  <si>
    <t>3028765</t>
  </si>
  <si>
    <t>3003199</t>
  </si>
  <si>
    <t>3003198</t>
  </si>
  <si>
    <t>3031282</t>
  </si>
  <si>
    <t>3030897</t>
  </si>
  <si>
    <t>3030494</t>
  </si>
  <si>
    <t>3030506</t>
  </si>
  <si>
    <t>3030320</t>
  </si>
  <si>
    <t>3029694</t>
  </si>
  <si>
    <t>3029435</t>
  </si>
  <si>
    <t>3029468</t>
  </si>
  <si>
    <t>3029225</t>
  </si>
  <si>
    <t>3028926</t>
  </si>
  <si>
    <t>3030282</t>
  </si>
  <si>
    <t>2999383</t>
  </si>
  <si>
    <t>2999753</t>
  </si>
  <si>
    <t>3000042</t>
  </si>
  <si>
    <t>3003680</t>
  </si>
  <si>
    <t>3019824</t>
  </si>
  <si>
    <t>3033357</t>
  </si>
  <si>
    <t>3034005</t>
  </si>
  <si>
    <t>3032316</t>
  </si>
  <si>
    <t>3031907</t>
  </si>
  <si>
    <t>3030114</t>
  </si>
  <si>
    <t>3029476</t>
  </si>
  <si>
    <t>3028960</t>
  </si>
  <si>
    <t>3029720</t>
  </si>
  <si>
    <t>3028928</t>
  </si>
  <si>
    <t>3030688</t>
  </si>
  <si>
    <t>3025169</t>
  </si>
  <si>
    <t>3019373</t>
  </si>
  <si>
    <t>3013009</t>
  </si>
  <si>
    <t>3028695</t>
  </si>
  <si>
    <t>3028794</t>
  </si>
  <si>
    <t>3028874</t>
  </si>
  <si>
    <t>3028883</t>
  </si>
  <si>
    <t>3029110</t>
  </si>
  <si>
    <t>3028925</t>
  </si>
  <si>
    <t>3028705</t>
  </si>
  <si>
    <t>3032772</t>
  </si>
  <si>
    <t>3026471</t>
  </si>
  <si>
    <t>3029124</t>
  </si>
  <si>
    <t>3025038</t>
  </si>
  <si>
    <t>3022977</t>
  </si>
  <si>
    <t>3027070</t>
  </si>
  <si>
    <t>3030372</t>
  </si>
  <si>
    <t>3017641</t>
  </si>
  <si>
    <t>3029711</t>
  </si>
  <si>
    <t>3023162</t>
  </si>
  <si>
    <t>3022994</t>
  </si>
  <si>
    <t>3030202</t>
  </si>
  <si>
    <t>3027556</t>
  </si>
  <si>
    <t>3023153</t>
  </si>
  <si>
    <t>3028479</t>
  </si>
  <si>
    <t>3032782</t>
  </si>
  <si>
    <t>3029227</t>
  </si>
  <si>
    <t>2955631</t>
  </si>
  <si>
    <t>2953918</t>
  </si>
  <si>
    <t>3028614</t>
  </si>
  <si>
    <t>3021868</t>
  </si>
  <si>
    <t>3027369</t>
  </si>
  <si>
    <t>3031315</t>
  </si>
  <si>
    <t>3026948</t>
  </si>
  <si>
    <t>2951296</t>
  </si>
  <si>
    <t>3027052</t>
  </si>
  <si>
    <t>3026561</t>
  </si>
  <si>
    <t>3023600</t>
  </si>
  <si>
    <t>3027722</t>
  </si>
  <si>
    <t>3026379</t>
  </si>
  <si>
    <t>3022307</t>
  </si>
  <si>
    <t>3026558</t>
  </si>
  <si>
    <t>3022967</t>
  </si>
  <si>
    <t>3026388</t>
  </si>
  <si>
    <t>3020225</t>
  </si>
  <si>
    <t>3029855</t>
  </si>
  <si>
    <t>3017627</t>
  </si>
  <si>
    <t>3022990</t>
  </si>
  <si>
    <t>3020703</t>
  </si>
  <si>
    <t>3025046</t>
  </si>
  <si>
    <t>3024635</t>
  </si>
  <si>
    <t>3023149</t>
  </si>
  <si>
    <t>3015225</t>
  </si>
  <si>
    <t>3016769</t>
  </si>
  <si>
    <t>3008303</t>
  </si>
  <si>
    <t>3008307</t>
  </si>
  <si>
    <t>3036725</t>
  </si>
  <si>
    <t>3034014</t>
  </si>
  <si>
    <t>3028828</t>
  </si>
  <si>
    <t>3023431</t>
  </si>
  <si>
    <t>3009426</t>
  </si>
  <si>
    <t>3027150</t>
  </si>
  <si>
    <t>3023429</t>
  </si>
  <si>
    <t>3027994</t>
  </si>
  <si>
    <t>3033747</t>
  </si>
  <si>
    <t>3025352</t>
  </si>
  <si>
    <t>3023644</t>
  </si>
  <si>
    <t>3023184</t>
  </si>
  <si>
    <t>3025365</t>
  </si>
  <si>
    <t>3026125</t>
  </si>
  <si>
    <t>3026098</t>
  </si>
  <si>
    <t>3023178</t>
  </si>
  <si>
    <t>3022957</t>
  </si>
  <si>
    <t>3023404</t>
  </si>
  <si>
    <t>3023150</t>
  </si>
  <si>
    <t>3019805</t>
  </si>
  <si>
    <t>3018488</t>
  </si>
  <si>
    <t>3015412</t>
  </si>
  <si>
    <t>3013899</t>
  </si>
  <si>
    <t>3015402</t>
  </si>
  <si>
    <t>3035270</t>
  </si>
  <si>
    <t>3036347</t>
  </si>
  <si>
    <t>3024771</t>
  </si>
  <si>
    <t>3023453</t>
  </si>
  <si>
    <t>3023607</t>
  </si>
  <si>
    <t>3023142</t>
  </si>
  <si>
    <t>3037958</t>
  </si>
  <si>
    <t>3022918</t>
  </si>
  <si>
    <t>3037315</t>
  </si>
  <si>
    <t>3022115</t>
  </si>
  <si>
    <t>3021522</t>
  </si>
  <si>
    <t>3020731</t>
  </si>
  <si>
    <t>3034830</t>
  </si>
  <si>
    <t>3020733</t>
  </si>
  <si>
    <t>3019850</t>
  </si>
  <si>
    <t>3029141</t>
  </si>
  <si>
    <t>3017561</t>
  </si>
  <si>
    <t>3017710</t>
  </si>
  <si>
    <t>3026985</t>
  </si>
  <si>
    <t>3011749</t>
  </si>
  <si>
    <t>2972459</t>
  </si>
  <si>
    <t>2973672</t>
  </si>
  <si>
    <t>3037511</t>
  </si>
  <si>
    <t>2990965</t>
  </si>
  <si>
    <t>3035618</t>
  </si>
  <si>
    <t>3037624</t>
  </si>
  <si>
    <t>3034319</t>
  </si>
  <si>
    <t>3035300</t>
  </si>
  <si>
    <t>3037696</t>
  </si>
  <si>
    <t>3036571</t>
  </si>
  <si>
    <t>3034030</t>
  </si>
  <si>
    <t>3009615</t>
  </si>
  <si>
    <t>3022917</t>
  </si>
  <si>
    <t>3010076</t>
  </si>
  <si>
    <t>3037790</t>
  </si>
  <si>
    <t>3037759</t>
  </si>
  <si>
    <t>3036496</t>
  </si>
  <si>
    <t>3039859</t>
  </si>
  <si>
    <t>3035751</t>
  </si>
  <si>
    <t>3040670</t>
  </si>
  <si>
    <t>3037099</t>
  </si>
  <si>
    <t>3026113</t>
  </si>
  <si>
    <t>3029783</t>
  </si>
  <si>
    <t>3031318</t>
  </si>
  <si>
    <t>3034886</t>
  </si>
  <si>
    <t>3029664</t>
  </si>
  <si>
    <t>3034749</t>
  </si>
  <si>
    <t>3039031</t>
  </si>
  <si>
    <t>3036185</t>
  </si>
  <si>
    <t>2925489</t>
  </si>
  <si>
    <t>3035651</t>
  </si>
  <si>
    <t>3035215</t>
  </si>
  <si>
    <t>3035141</t>
  </si>
  <si>
    <t>3037785</t>
  </si>
  <si>
    <t>3037957</t>
  </si>
  <si>
    <t>3035370</t>
  </si>
  <si>
    <t>3034259</t>
  </si>
  <si>
    <t>3034927</t>
  </si>
  <si>
    <t>3034734</t>
  </si>
  <si>
    <t>3034790</t>
  </si>
  <si>
    <t>3024632</t>
  </si>
  <si>
    <t>3013534</t>
  </si>
  <si>
    <t>3033369</t>
  </si>
  <si>
    <t>3033446</t>
  </si>
  <si>
    <t>3033417</t>
  </si>
  <si>
    <t>3033575</t>
  </si>
  <si>
    <t>3036695</t>
  </si>
  <si>
    <t>3028241</t>
  </si>
  <si>
    <t>3034102</t>
  </si>
  <si>
    <t>2972069</t>
  </si>
  <si>
    <t>3036156</t>
  </si>
  <si>
    <t>3027709</t>
  </si>
  <si>
    <t>3013572</t>
  </si>
  <si>
    <t>3035143</t>
  </si>
  <si>
    <t>3026395</t>
  </si>
  <si>
    <t>3008804</t>
  </si>
  <si>
    <t>3012893</t>
  </si>
  <si>
    <t>3022948</t>
  </si>
  <si>
    <t>3021011</t>
  </si>
  <si>
    <t>3031394</t>
  </si>
  <si>
    <t>3032615</t>
  </si>
  <si>
    <t>3015067</t>
  </si>
  <si>
    <t>3017485</t>
  </si>
  <si>
    <t>3014476</t>
  </si>
  <si>
    <t>3034916</t>
  </si>
  <si>
    <t>3031609</t>
  </si>
  <si>
    <t>3027731</t>
  </si>
  <si>
    <t>3015146</t>
  </si>
  <si>
    <t>3006191</t>
  </si>
  <si>
    <t>3007396</t>
  </si>
  <si>
    <t>3014466</t>
  </si>
  <si>
    <t>2992431</t>
  </si>
  <si>
    <t>3013993</t>
  </si>
  <si>
    <t>2999389</t>
  </si>
  <si>
    <t>3043507</t>
  </si>
  <si>
    <t>3041392</t>
  </si>
  <si>
    <t>3034117</t>
  </si>
  <si>
    <t>3034895</t>
  </si>
  <si>
    <t>3031576</t>
  </si>
  <si>
    <t>3032975</t>
  </si>
  <si>
    <t>3041428</t>
  </si>
  <si>
    <t>3018418</t>
  </si>
  <si>
    <t>3039893</t>
  </si>
  <si>
    <t>3041421</t>
  </si>
  <si>
    <t>3040398</t>
  </si>
  <si>
    <t>3040899</t>
  </si>
  <si>
    <t>3038913</t>
  </si>
  <si>
    <t>3028875</t>
  </si>
  <si>
    <t>3026356</t>
  </si>
  <si>
    <t>3041811</t>
  </si>
  <si>
    <t>3025792</t>
  </si>
  <si>
    <t>3023375</t>
  </si>
  <si>
    <t>3022465</t>
  </si>
  <si>
    <t>3041185</t>
  </si>
  <si>
    <t>3023331</t>
  </si>
  <si>
    <t>3022987</t>
  </si>
  <si>
    <t>3021015</t>
  </si>
  <si>
    <t>3022159</t>
  </si>
  <si>
    <t>3026842</t>
  </si>
  <si>
    <t>3026314</t>
  </si>
  <si>
    <t>3025796</t>
  </si>
  <si>
    <t>3029864</t>
  </si>
  <si>
    <t>3029750</t>
  </si>
  <si>
    <t>3028895</t>
  </si>
  <si>
    <t>3029885</t>
  </si>
  <si>
    <t>3031000</t>
  </si>
  <si>
    <t>3030606</t>
  </si>
  <si>
    <t>3030198</t>
  </si>
  <si>
    <t>3030459</t>
  </si>
  <si>
    <t>3037720</t>
  </si>
  <si>
    <t>3034125</t>
  </si>
  <si>
    <t>3033202</t>
  </si>
  <si>
    <t>3031273</t>
  </si>
  <si>
    <t>3035232</t>
  </si>
  <si>
    <t>3031267</t>
  </si>
  <si>
    <t>3034065</t>
  </si>
  <si>
    <t>3030563</t>
  </si>
  <si>
    <t>3029426</t>
  </si>
  <si>
    <t>3031613</t>
  </si>
  <si>
    <t>3031224</t>
  </si>
  <si>
    <t>3031275</t>
  </si>
  <si>
    <t>3031359</t>
  </si>
  <si>
    <t>3028915</t>
  </si>
  <si>
    <t>3029106</t>
  </si>
  <si>
    <t>3022116</t>
  </si>
  <si>
    <t>3023365</t>
  </si>
  <si>
    <t>3026464</t>
  </si>
  <si>
    <t>3023605</t>
  </si>
  <si>
    <t>3027098</t>
  </si>
  <si>
    <t>3040881</t>
  </si>
  <si>
    <t>3041163</t>
  </si>
  <si>
    <t>3040590</t>
  </si>
  <si>
    <t>3039041</t>
  </si>
  <si>
    <t>3039866</t>
  </si>
  <si>
    <t>3034167</t>
  </si>
  <si>
    <t>3046032</t>
  </si>
  <si>
    <t>3044641</t>
  </si>
  <si>
    <t>3044755</t>
  </si>
  <si>
    <t>3042815</t>
  </si>
  <si>
    <t>3029266</t>
  </si>
  <si>
    <t>3043540</t>
  </si>
  <si>
    <t>3039888</t>
  </si>
  <si>
    <t>3043517</t>
  </si>
  <si>
    <t>3017569</t>
  </si>
  <si>
    <t>3020807</t>
  </si>
  <si>
    <t>3020734</t>
  </si>
  <si>
    <t>3042834</t>
  </si>
  <si>
    <t>3041957</t>
  </si>
  <si>
    <t>3026090</t>
  </si>
  <si>
    <t>3038449</t>
  </si>
  <si>
    <t>3030367</t>
  </si>
  <si>
    <t>3029812</t>
  </si>
  <si>
    <t>3028631</t>
  </si>
  <si>
    <t>3022170</t>
  </si>
  <si>
    <t>3030447</t>
  </si>
  <si>
    <t>3039943</t>
  </si>
  <si>
    <t>3039795</t>
  </si>
  <si>
    <t>3011588</t>
  </si>
  <si>
    <t>3040399</t>
  </si>
  <si>
    <t>3037379</t>
  </si>
  <si>
    <t>3007933</t>
  </si>
  <si>
    <t>3006731</t>
  </si>
  <si>
    <t>3039451</t>
  </si>
  <si>
    <t>3026973</t>
  </si>
  <si>
    <t>3038824</t>
  </si>
  <si>
    <t>3043186</t>
  </si>
  <si>
    <t>3041339</t>
  </si>
  <si>
    <t>3036714</t>
  </si>
  <si>
    <t>3045142</t>
  </si>
  <si>
    <t>3046909</t>
  </si>
  <si>
    <t>3044972</t>
  </si>
  <si>
    <t>3043370</t>
  </si>
  <si>
    <t>3032507</t>
  </si>
  <si>
    <t>3047222</t>
  </si>
  <si>
    <t>3046681</t>
  </si>
  <si>
    <t>3043640</t>
  </si>
  <si>
    <t>3039762</t>
  </si>
  <si>
    <t>3045656</t>
  </si>
  <si>
    <t>3040353</t>
  </si>
  <si>
    <t>3046420</t>
  </si>
  <si>
    <t>3044940</t>
  </si>
  <si>
    <t>3044270</t>
  </si>
  <si>
    <t>3030924</t>
  </si>
  <si>
    <t>3048110</t>
  </si>
  <si>
    <t>3022490</t>
  </si>
  <si>
    <t>3046429</t>
  </si>
  <si>
    <t>3044345</t>
  </si>
  <si>
    <t>3044937</t>
  </si>
  <si>
    <t>3045834</t>
  </si>
  <si>
    <t>3039619</t>
  </si>
  <si>
    <t>3039869</t>
  </si>
  <si>
    <t>3019611</t>
  </si>
  <si>
    <t>3026103</t>
  </si>
  <si>
    <t>3023341</t>
  </si>
  <si>
    <t>3010736</t>
  </si>
  <si>
    <t>3008820</t>
  </si>
  <si>
    <t>3024185</t>
  </si>
  <si>
    <t>3024651</t>
  </si>
  <si>
    <t>3023610</t>
  </si>
  <si>
    <t>3023601</t>
  </si>
  <si>
    <t>3023352</t>
  </si>
  <si>
    <t>3023302</t>
  </si>
  <si>
    <t>3026142</t>
  </si>
  <si>
    <t>3027158</t>
  </si>
  <si>
    <t>3031014</t>
  </si>
  <si>
    <t>3031286</t>
  </si>
  <si>
    <t>3031473</t>
  </si>
  <si>
    <t>3034753</t>
  </si>
  <si>
    <t>3035344</t>
  </si>
  <si>
    <t>3035288</t>
  </si>
  <si>
    <t>3035179</t>
  </si>
  <si>
    <t>3031287</t>
  </si>
  <si>
    <t>3034206</t>
  </si>
  <si>
    <t>3037956</t>
  </si>
  <si>
    <t>3041067</t>
  </si>
  <si>
    <t>3041148</t>
  </si>
  <si>
    <t>3043382</t>
  </si>
  <si>
    <t>3017573</t>
  </si>
  <si>
    <t>3029241</t>
  </si>
  <si>
    <t>3033205</t>
  </si>
  <si>
    <t>3032612</t>
  </si>
  <si>
    <t>3034553</t>
  </si>
  <si>
    <t>3034861</t>
  </si>
  <si>
    <t>3035369</t>
  </si>
  <si>
    <t>3035171</t>
  </si>
  <si>
    <t>3036123</t>
  </si>
  <si>
    <t>3037699</t>
  </si>
  <si>
    <t>3017558</t>
  </si>
  <si>
    <t>3054469</t>
  </si>
  <si>
    <t>3057117</t>
  </si>
  <si>
    <t>3047141</t>
  </si>
  <si>
    <t>2986194</t>
  </si>
  <si>
    <t>3045274</t>
  </si>
  <si>
    <t>3046605</t>
  </si>
  <si>
    <t>3046914</t>
  </si>
  <si>
    <t>3015744</t>
  </si>
  <si>
    <t>3022972</t>
  </si>
  <si>
    <t>3030465</t>
  </si>
  <si>
    <t>3031685</t>
  </si>
  <si>
    <t>3048216</t>
  </si>
  <si>
    <t>3049847</t>
  </si>
  <si>
    <t>3049757</t>
  </si>
  <si>
    <t>3054533</t>
  </si>
  <si>
    <t>3055915</t>
  </si>
  <si>
    <t>3058937</t>
  </si>
  <si>
    <t>3056145</t>
  </si>
  <si>
    <t>3060495</t>
  </si>
  <si>
    <t>3062086</t>
  </si>
  <si>
    <t>3061928</t>
  </si>
  <si>
    <t>3063158</t>
  </si>
  <si>
    <t>3064854</t>
  </si>
  <si>
    <t>3063598</t>
  </si>
  <si>
    <t>3065382</t>
  </si>
  <si>
    <t>3046929</t>
  </si>
  <si>
    <t>3035778</t>
  </si>
  <si>
    <t>3063571</t>
  </si>
  <si>
    <t>3070774</t>
  </si>
  <si>
    <t>3047791</t>
  </si>
  <si>
    <t>3015704</t>
  </si>
  <si>
    <t>3066389</t>
  </si>
  <si>
    <t>3072942</t>
  </si>
  <si>
    <t>3069208</t>
  </si>
  <si>
    <t>3068491</t>
  </si>
  <si>
    <t>3065821</t>
  </si>
  <si>
    <t>3065030</t>
  </si>
  <si>
    <t>3047147</t>
  </si>
  <si>
    <t>3070096</t>
  </si>
  <si>
    <t>3072867</t>
  </si>
  <si>
    <t>3072569</t>
  </si>
  <si>
    <t>3066168</t>
  </si>
  <si>
    <t>3060075</t>
  </si>
  <si>
    <t>3048233</t>
  </si>
  <si>
    <t>3048409</t>
  </si>
  <si>
    <t>3041010</t>
  </si>
  <si>
    <t>3048413</t>
  </si>
  <si>
    <t>3063484</t>
  </si>
  <si>
    <t>3072996</t>
  </si>
  <si>
    <t>3049353</t>
  </si>
  <si>
    <t>3067931</t>
  </si>
  <si>
    <t>3067283</t>
  </si>
  <si>
    <t>3070757</t>
  </si>
  <si>
    <t>3070278</t>
  </si>
  <si>
    <t>3069988</t>
  </si>
  <si>
    <t>3071938</t>
  </si>
  <si>
    <t>3072400</t>
  </si>
  <si>
    <t>3056138</t>
  </si>
  <si>
    <t>3057421</t>
  </si>
  <si>
    <t>3062406</t>
  </si>
  <si>
    <t>3062418</t>
  </si>
  <si>
    <t>3046246</t>
  </si>
  <si>
    <t>3067703</t>
  </si>
  <si>
    <t>3074711</t>
  </si>
  <si>
    <t>3073405</t>
  </si>
  <si>
    <t>3067711</t>
  </si>
  <si>
    <t>3069792</t>
  </si>
  <si>
    <t>3060584</t>
  </si>
  <si>
    <t>3060592</t>
  </si>
  <si>
    <t>3073582</t>
  </si>
  <si>
    <t>3072020</t>
  </si>
  <si>
    <t>3073417</t>
  </si>
  <si>
    <t>3058483</t>
  </si>
  <si>
    <t>3041464</t>
  </si>
  <si>
    <t>3065591</t>
  </si>
  <si>
    <t>3077170</t>
  </si>
  <si>
    <t>3045153</t>
  </si>
  <si>
    <t>3056909</t>
  </si>
  <si>
    <t>3060250</t>
  </si>
  <si>
    <t>3060566</t>
  </si>
  <si>
    <t>3062440</t>
  </si>
  <si>
    <t>3062491</t>
  </si>
  <si>
    <t>3062771</t>
  </si>
  <si>
    <t>3063489</t>
  </si>
  <si>
    <t>3063493</t>
  </si>
  <si>
    <t>3065240</t>
  </si>
  <si>
    <t>3065324</t>
  </si>
  <si>
    <t>3065272</t>
  </si>
  <si>
    <t>3067553</t>
  </si>
  <si>
    <t>3071311</t>
  </si>
  <si>
    <t>3068891</t>
  </si>
  <si>
    <t>3054042</t>
  </si>
  <si>
    <t>3069881</t>
  </si>
  <si>
    <t>3077459</t>
  </si>
  <si>
    <t>3077227</t>
  </si>
  <si>
    <t>3075106</t>
  </si>
  <si>
    <t>3075607</t>
  </si>
  <si>
    <t>3075788</t>
  </si>
  <si>
    <t>3074107</t>
  </si>
  <si>
    <t>3075160</t>
  </si>
  <si>
    <t>3074702</t>
  </si>
  <si>
    <t>3074180</t>
  </si>
  <si>
    <t>3068575</t>
  </si>
  <si>
    <t>3068635</t>
  </si>
  <si>
    <t>3068484</t>
  </si>
  <si>
    <t>3068644</t>
  </si>
  <si>
    <t>3069038</t>
  </si>
  <si>
    <t>3070729</t>
  </si>
  <si>
    <t>3072155</t>
  </si>
  <si>
    <t>3072579</t>
  </si>
  <si>
    <t>3071988</t>
  </si>
  <si>
    <t>3069252</t>
  </si>
  <si>
    <t>3071792</t>
  </si>
  <si>
    <t>3073221</t>
  </si>
  <si>
    <t>3073264</t>
  </si>
  <si>
    <t>3075796</t>
  </si>
  <si>
    <t>3062048</t>
  </si>
  <si>
    <t>3070065</t>
  </si>
  <si>
    <t>3048650</t>
  </si>
  <si>
    <t>3073711</t>
  </si>
  <si>
    <t>3056879</t>
  </si>
  <si>
    <t>3058242</t>
  </si>
  <si>
    <t>3059932</t>
  </si>
  <si>
    <t>3062846</t>
  </si>
  <si>
    <t>3063308</t>
  </si>
  <si>
    <t>3069710</t>
  </si>
  <si>
    <t>3049180</t>
  </si>
  <si>
    <t>3041153</t>
  </si>
  <si>
    <t>3048564</t>
  </si>
  <si>
    <t>67264</t>
  </si>
  <si>
    <t>57396</t>
  </si>
  <si>
    <t>42888</t>
  </si>
  <si>
    <t>62788</t>
  </si>
  <si>
    <t>78183</t>
  </si>
  <si>
    <t>39224</t>
  </si>
  <si>
    <t>27622</t>
  </si>
  <si>
    <t>72553</t>
  </si>
  <si>
    <t>42140</t>
  </si>
  <si>
    <t>67724</t>
  </si>
  <si>
    <t>10940</t>
  </si>
  <si>
    <t>68380</t>
  </si>
  <si>
    <t>59503</t>
  </si>
  <si>
    <t>55134</t>
  </si>
  <si>
    <t>46395</t>
  </si>
  <si>
    <t>66038</t>
  </si>
  <si>
    <t>51526</t>
  </si>
  <si>
    <t>11008</t>
  </si>
  <si>
    <t>25055</t>
  </si>
  <si>
    <t>73898</t>
  </si>
  <si>
    <t>23413</t>
  </si>
  <si>
    <t>58563</t>
  </si>
  <si>
    <t>79593</t>
  </si>
  <si>
    <t>30392</t>
  </si>
  <si>
    <t>64142</t>
  </si>
  <si>
    <t>24463</t>
  </si>
  <si>
    <t>17017</t>
  </si>
  <si>
    <t>75325</t>
  </si>
  <si>
    <t>72823</t>
  </si>
  <si>
    <t>80690</t>
  </si>
  <si>
    <t>27601</t>
  </si>
  <si>
    <t>70944</t>
  </si>
  <si>
    <t>10073</t>
  </si>
  <si>
    <t>17109</t>
  </si>
  <si>
    <t>11091</t>
  </si>
  <si>
    <t>15338</t>
  </si>
  <si>
    <t>70923</t>
  </si>
  <si>
    <t>60493</t>
  </si>
  <si>
    <t>53538</t>
  </si>
  <si>
    <t>53649</t>
  </si>
  <si>
    <t>61220</t>
  </si>
  <si>
    <t>57838</t>
  </si>
  <si>
    <t>81780</t>
  </si>
  <si>
    <t>29959</t>
  </si>
  <si>
    <t>35008</t>
  </si>
  <si>
    <t>17613</t>
  </si>
  <si>
    <t>81451</t>
  </si>
  <si>
    <t>74881</t>
  </si>
  <si>
    <t>67838</t>
  </si>
  <si>
    <t>50329</t>
  </si>
  <si>
    <t>78916</t>
  </si>
  <si>
    <t>72298</t>
  </si>
  <si>
    <t>28218</t>
  </si>
  <si>
    <t>65424</t>
  </si>
  <si>
    <t>76874</t>
  </si>
  <si>
    <t>73487</t>
  </si>
  <si>
    <t>26558</t>
  </si>
  <si>
    <t>27720</t>
  </si>
  <si>
    <t>41734</t>
  </si>
  <si>
    <t>30479</t>
  </si>
  <si>
    <t>17185</t>
  </si>
  <si>
    <t>64567</t>
  </si>
  <si>
    <t>64472</t>
  </si>
  <si>
    <t>79879</t>
  </si>
  <si>
    <t>77886</t>
  </si>
  <si>
    <t>70667</t>
  </si>
  <si>
    <t>79526</t>
  </si>
  <si>
    <t>80292</t>
  </si>
  <si>
    <t>80138</t>
  </si>
  <si>
    <t>76093</t>
  </si>
  <si>
    <t>59380</t>
  </si>
  <si>
    <t>72680</t>
  </si>
  <si>
    <t>79806</t>
  </si>
  <si>
    <t>70166</t>
  </si>
  <si>
    <t>31706</t>
  </si>
  <si>
    <t>63303</t>
  </si>
  <si>
    <t>60732</t>
  </si>
  <si>
    <t>80177</t>
  </si>
  <si>
    <t>72589</t>
  </si>
  <si>
    <t>76813</t>
  </si>
  <si>
    <t>43675</t>
  </si>
  <si>
    <t>79775</t>
  </si>
  <si>
    <t>65128</t>
  </si>
  <si>
    <t>80368</t>
  </si>
  <si>
    <t>16292</t>
  </si>
  <si>
    <t>52303</t>
  </si>
  <si>
    <t>71380</t>
  </si>
  <si>
    <t>76860</t>
  </si>
  <si>
    <t>11186</t>
  </si>
  <si>
    <t>30617</t>
  </si>
  <si>
    <t>67364</t>
  </si>
  <si>
    <t>74786</t>
  </si>
  <si>
    <t>76635</t>
  </si>
  <si>
    <t>76871</t>
  </si>
  <si>
    <t>77949</t>
  </si>
  <si>
    <t>79518</t>
  </si>
  <si>
    <t>22564</t>
  </si>
  <si>
    <t>80261</t>
  </si>
  <si>
    <t>63826</t>
  </si>
  <si>
    <t>78205</t>
  </si>
  <si>
    <t>19799</t>
  </si>
  <si>
    <t>14728</t>
  </si>
  <si>
    <t>76579</t>
  </si>
  <si>
    <t>50840</t>
  </si>
  <si>
    <t>12111</t>
  </si>
  <si>
    <t>80544</t>
  </si>
  <si>
    <t>47746</t>
  </si>
  <si>
    <t>45596</t>
  </si>
  <si>
    <t>66724</t>
  </si>
  <si>
    <t>73384</t>
  </si>
  <si>
    <t>50349</t>
  </si>
  <si>
    <t>47309</t>
  </si>
  <si>
    <t>28024</t>
  </si>
  <si>
    <t>61460</t>
  </si>
  <si>
    <t>77440</t>
  </si>
  <si>
    <t>77577</t>
  </si>
  <si>
    <t>79950</t>
  </si>
  <si>
    <t>71212</t>
  </si>
  <si>
    <t>80279</t>
  </si>
  <si>
    <t>58364</t>
  </si>
  <si>
    <t>38772</t>
  </si>
  <si>
    <t>10598</t>
  </si>
  <si>
    <t>81605</t>
  </si>
  <si>
    <t>60981</t>
  </si>
  <si>
    <t>79334</t>
  </si>
  <si>
    <t>BARRIO ESTACION DE ALEJANDRIA PAIPA</t>
  </si>
  <si>
    <t>FULL MOTOS LA 15</t>
  </si>
  <si>
    <t>BARRIO CARRIZAL BARRANQUILLA 8</t>
  </si>
  <si>
    <t>BARRIO SAN VICENTE CALI 9</t>
  </si>
  <si>
    <t>BARRIO ZARAGOCILLA CARTAGENA DE INDIAS 4</t>
  </si>
  <si>
    <t>BARRIO CARRIZAL BARRANQUILLA 7</t>
  </si>
  <si>
    <t>BARRIO PATIO BONITO BOGOTA 29</t>
  </si>
  <si>
    <t>BARRIO PIEDRAS BLANCAS COPACABANA 1</t>
  </si>
  <si>
    <t>BARRIO DANUBIO AZUL BOGOTA 7</t>
  </si>
  <si>
    <t>BARRIO OLAYA CARTAGENA DE INDIAS 2</t>
  </si>
  <si>
    <t>BARRIO SAN NICOLAS SOACHA 1</t>
  </si>
  <si>
    <t>LOCAL COMERCIAL LA 3L</t>
  </si>
  <si>
    <t>ASESORIAS Y SERVICIOS DE TRANSITO 2</t>
  </si>
  <si>
    <t>BARRIO CIUDAD LATINA SOACHA 1</t>
  </si>
  <si>
    <t>BARRIO CORREGIMIENTO EL SABANAL MONTERIA</t>
  </si>
  <si>
    <t>BOGOTA LOS PERODISTAS</t>
  </si>
  <si>
    <t>BARRIO MARROQUIN II CALI 1</t>
  </si>
  <si>
    <t>BARRIO MUNICIPAL CALI 2</t>
  </si>
  <si>
    <t>BARRIO CIUDADELA DEL RIO CALI 2</t>
  </si>
  <si>
    <t>BARRIO LA GLORIA 3</t>
  </si>
  <si>
    <t>FERRECOMUNEROS</t>
  </si>
  <si>
    <t>SOLUCIONES EL TROPEZON</t>
  </si>
  <si>
    <t>BARRIO GRANADA NORTE BOGOTA 3</t>
  </si>
  <si>
    <t>BARRIO VEREDA POPALITO BARBOSA</t>
  </si>
  <si>
    <t>BARRIO BOSA SAN PEDRO BOGOTA 2</t>
  </si>
  <si>
    <t>BARRIO EL OLIVO BOGOTA 1</t>
  </si>
  <si>
    <t>BARRIO BOSA SAN BERNANDINO BOGOTA</t>
  </si>
  <si>
    <t>BARRIO CENTRO NEIVA 14</t>
  </si>
  <si>
    <t>DROGUERIA ZOE PLUSS</t>
  </si>
  <si>
    <t>BARRIO BOSA CIUD EL RECREO</t>
  </si>
  <si>
    <t>BARRIO EDUARDO SANTO NEIVA</t>
  </si>
  <si>
    <t>BARRIO LA COLMENA - PATILLAL</t>
  </si>
  <si>
    <t>BARRIO MANANTIAL DE SEVILLA SOLEDAD 1</t>
  </si>
  <si>
    <t>BARRIO PUERTO ROJA SINCELEJO</t>
  </si>
  <si>
    <t>BARRIO CAMILO C AMAGA 1</t>
  </si>
  <si>
    <t>PLANETA RICA SAN NICOLAS</t>
  </si>
  <si>
    <t>BARRIO CENTRO TIBACUY 2</t>
  </si>
  <si>
    <t>BARRIO LAS MERCEDES SUAREZ 1</t>
  </si>
  <si>
    <t>CONSACA - NARIÑO</t>
  </si>
  <si>
    <t>BARRIO EL ESTRECHO PATIA PATIA</t>
  </si>
  <si>
    <t>BARRIO SAN NICOLAS TUQUERRES</t>
  </si>
  <si>
    <t>RIO DE ORO - CESAR</t>
  </si>
  <si>
    <t>BARRIO TOLIMA CHINU 1</t>
  </si>
  <si>
    <t>NUEVO HORIZONTE OSPINA - NARIÑO</t>
  </si>
  <si>
    <t>BARRIO SIMON BOLIVAR PATIA</t>
  </si>
  <si>
    <t>BARRIO CARLOS LLERAS PADILLA</t>
  </si>
  <si>
    <t>BARRIO AGUACATALA 2 MEDELLIN</t>
  </si>
  <si>
    <t>BARRIO BELEN RINCON MEDELLIN 1</t>
  </si>
  <si>
    <t>BARRIO LA MILAGROSA MEDELLIN 4</t>
  </si>
  <si>
    <t>BARRIO CENTRO 66 MEDELLÍN</t>
  </si>
  <si>
    <t>BARRIO ENCISO MEDELLIN 15</t>
  </si>
  <si>
    <t>BARRIO POPULAR MEDELLIN 2</t>
  </si>
  <si>
    <t>BARRIO MANRIQUE GUADALUPE MEDELLIN 1</t>
  </si>
  <si>
    <t>BARRIO EL PARAISO BELLO</t>
  </si>
  <si>
    <t>BARRIO PLAYON MEDELLIN 1</t>
  </si>
  <si>
    <t>BARRIO CENTRO MEDELLIN 36</t>
  </si>
  <si>
    <t>BARRIO LA MINA ENVIGADO 3</t>
  </si>
  <si>
    <t>BARRIO CAMPO VALDES MEDELIN</t>
  </si>
  <si>
    <t>BARRIO CABAÑAS BELLO 7</t>
  </si>
  <si>
    <t>BARRIO PRADO CENTRO MEDELLIN 8</t>
  </si>
  <si>
    <t>BARRIO ARANJUEZ MEDELLIN 19</t>
  </si>
  <si>
    <t>BARRIO ARANJUEZ MEDELLIN 23</t>
  </si>
  <si>
    <t>BARRIO SAN CRISTOBAL MEDELLIN 4</t>
  </si>
  <si>
    <t>BARRIO SANTA MARIA BARRANQUILLA 5</t>
  </si>
  <si>
    <t>BARRIO BELEN MEDELLIN 15</t>
  </si>
  <si>
    <t>BARRIO CENTRO PAMPLONA 12</t>
  </si>
  <si>
    <t>BARRIO CENTRO 2 GUAYABAL DE SÍQUIMA</t>
  </si>
  <si>
    <t>BARRIO SAN RAFAEL TANGUA 1</t>
  </si>
  <si>
    <t>BARRIO CENTRO SEVILLA 12</t>
  </si>
  <si>
    <t>BARRIO CAMPAMENTO CAMPAMENTO 3</t>
  </si>
  <si>
    <t>LA VIRGINIA - RISARALDA</t>
  </si>
  <si>
    <t>PANADERIA DON SIMON</t>
  </si>
  <si>
    <t>BARRIO CENTRO REPELON 1</t>
  </si>
  <si>
    <t>BARRIO PARQUE PRINCIPAL SAN RAFAEL 1</t>
  </si>
  <si>
    <t>BARRIO TUNJA GRANDE LA FLORIDA</t>
  </si>
  <si>
    <t>DURANIA - NORTE DE SANTANDER</t>
  </si>
  <si>
    <t>BARRIO GRAN BRITALIA BOGOTA 2</t>
  </si>
  <si>
    <t>BARRIO LA ESMERALDA II POPAYAN</t>
  </si>
  <si>
    <t>BARRIO PRADO VERANIEGO BOGOTA 8</t>
  </si>
  <si>
    <t>BARRIO NIZA 4 BOGOTÁ</t>
  </si>
  <si>
    <t>BARRIO CORREGIMIENTO DE BAYUNCA CARTAAGENA DE INDIAS</t>
  </si>
  <si>
    <t>BARRIO LA COLINA 2 - BOGOTÁ</t>
  </si>
  <si>
    <t>BARRIO ALAMEDA BOGOTA 3</t>
  </si>
  <si>
    <t>BARRIO LAS ORQUIDEAS BOGOTA 4</t>
  </si>
  <si>
    <t>BARRIO SANTA TERESA BOGOTA 1</t>
  </si>
  <si>
    <t>BARRIO 6 DE MARZO MONTERIA 6</t>
  </si>
  <si>
    <t>BARRIO LOS PATRIOTAS TUNJA</t>
  </si>
  <si>
    <t>BARRIO CANDELARIA SOLEDAD</t>
  </si>
  <si>
    <t>MERCATODO DEL SINU</t>
  </si>
  <si>
    <t>BARRIO SANTA RITA BOGOTA 1</t>
  </si>
  <si>
    <t>LINA MARCELA JARAMILLO ARANGO</t>
  </si>
  <si>
    <t>BARRIO LOMAS DE GRANADA POPAYAN</t>
  </si>
  <si>
    <t>MARROQUIN II CALI</t>
  </si>
  <si>
    <t>BARRIO CONJUNTO PARQUE DE BOLIVAR SOLEDAD</t>
  </si>
  <si>
    <t>BARRIO PROVENZA BUCARAMANGA 18</t>
  </si>
  <si>
    <t>CORRESPONSAL GLORIA C</t>
  </si>
  <si>
    <t>BARRIO LIJACA II BOGOTA</t>
  </si>
  <si>
    <t>BARRIO 13 DE MAYO VILLAVICENCIO 1</t>
  </si>
  <si>
    <t>BARRIO NUEVA ZELANDIA BOGOTA</t>
  </si>
  <si>
    <t>SUPERMERCADO Y CIGARRERIA LA 11 Y ALGO MAS</t>
  </si>
  <si>
    <t>BARRIO SAN RAFAEL BOGOTA 9</t>
  </si>
  <si>
    <t>BARRIO CEDRITOS BOGOTA 14</t>
  </si>
  <si>
    <t>BARRIO MODELIA VI BOGOTA</t>
  </si>
  <si>
    <t>VILLA DE SAN DIEGO DE UBATE JUAN JOSE NEIRA</t>
  </si>
  <si>
    <t>BARRIO GUARUMAL SAN CARLOS 3</t>
  </si>
  <si>
    <t>BARRIO CENTRO MONTENEGRO 11</t>
  </si>
  <si>
    <t>BAARIO PALESTINA</t>
  </si>
  <si>
    <t>DISTRILIGAS Y ALGO MAS</t>
  </si>
  <si>
    <t>BARRIO COEDUCADORES CHIQUINQUIRA</t>
  </si>
  <si>
    <t>BARRIO LA GRANJA TURBACO 1</t>
  </si>
  <si>
    <t>BARRIO FARMATODO LA 5</t>
  </si>
  <si>
    <t>CABINAS Y VARIEDADES LOS MELLIZOS</t>
  </si>
  <si>
    <t>BARRIO ALMENDROS SANTA MARTA</t>
  </si>
  <si>
    <t>TIENDA NATURISTA Y PAPELERIA SANTA CRUZ</t>
  </si>
  <si>
    <t>BARRIO ENCISO LAS GRANJAS - MEDELLIN</t>
  </si>
  <si>
    <t>BARRIO LA FUENTE TUNJA 1</t>
  </si>
  <si>
    <t>BARRIO EL COMERCIO CANDELARIA 1</t>
  </si>
  <si>
    <t>BARRIO PRIMERO DE MAYO VALLEDUPAR 4</t>
  </si>
  <si>
    <t>BARRIO CENTRO SALAMINA 1</t>
  </si>
  <si>
    <t>TIENDA CELUDULCES</t>
  </si>
  <si>
    <t>SAN CARLOS SALAMINA</t>
  </si>
  <si>
    <t>BARRIO SAN NICOLAS CALI 12</t>
  </si>
  <si>
    <t>TURBACO - BOLIVAR</t>
  </si>
  <si>
    <t>BARRIO CENTRO SEVILLA 11</t>
  </si>
  <si>
    <t>BARRIO CANAAN VILLAVICENCIO 1</t>
  </si>
  <si>
    <t>BARRIO FONDAS EL TAMBO</t>
  </si>
  <si>
    <t>BARRIO CENTRO TUNJA 4</t>
  </si>
  <si>
    <t>BARRIO CENTRO SOGAMOSO 20</t>
  </si>
  <si>
    <t>SUPERMARKET LA 36</t>
  </si>
  <si>
    <t>BARRIO LIBERTAD SIBUNDOY</t>
  </si>
  <si>
    <t>BARRIO ALMENDROS 1 SOLEDAD</t>
  </si>
  <si>
    <t>BARRIO PANAN CUMBAL</t>
  </si>
  <si>
    <t>EL TIERRERO CALOTO</t>
  </si>
  <si>
    <t>BARRIO CENTRO COGUA 7</t>
  </si>
  <si>
    <t>BARRIO QUIRIGUA BOGOTA 10</t>
  </si>
  <si>
    <t>VARIEDADES YAYITA-COM</t>
  </si>
  <si>
    <t>BARRIO EL PARQUE SOLEDAD 2</t>
  </si>
  <si>
    <t>BARRIO EL CEDRO BOGOTA 1</t>
  </si>
  <si>
    <t>BARRIO EL BAHO SARDINATA</t>
  </si>
  <si>
    <t>BARRIO BOSA MARGARITAS BOGOTA 4</t>
  </si>
  <si>
    <t>BARRIO LAS QUINTAS TUNJA 3</t>
  </si>
  <si>
    <t>BARRIO BULEVAR DEL SUR BOGOTA</t>
  </si>
  <si>
    <t>BARRIO URBANIZACION CASTILLA IBAGUE</t>
  </si>
  <si>
    <t>BARRIO LA LIBERTAD NEIVA 2</t>
  </si>
  <si>
    <t>CENTRO PULI - CUNDINAMARCA</t>
  </si>
  <si>
    <t>BARRIO CENTRO ESPINAL 25</t>
  </si>
  <si>
    <t>BARRIO OLAYA HERRERA SOGAMOSO</t>
  </si>
  <si>
    <t>BARRIO PAMPLONA PAMPLONA 1</t>
  </si>
  <si>
    <t>BARRIO OBRERO FUSAGASUGA 1</t>
  </si>
  <si>
    <t>LIBERTADOR ESPINAL TOLIMA</t>
  </si>
  <si>
    <t>BARRIO COMUNEROS SOCORRO</t>
  </si>
  <si>
    <t>BARRIO LUXEMBURGO FUSAGASUGA 4</t>
  </si>
  <si>
    <t>BARRIO LA REINA CHIQUINQUIRA</t>
  </si>
  <si>
    <t>BARRIO TERRAPLEN ZIPAQUIRA</t>
  </si>
  <si>
    <t>BARRIO PRADO NORTE SOGAMOSO 1</t>
  </si>
  <si>
    <t>BARRIO PORTAL DE SARAVITA SOCORRO 1</t>
  </si>
  <si>
    <t>CHIQUINQUIRA BOYACA BAJO</t>
  </si>
  <si>
    <t>BARRIO EL VERGEL NEIVA 1</t>
  </si>
  <si>
    <t>BARRIO CIUDAD FUTURO PUERTO ESCONDIDO</t>
  </si>
  <si>
    <t>BARRIO LA UNION CALOTO 4</t>
  </si>
  <si>
    <t>BARRIO PRADOS DEL NORTE CUCUTA 2</t>
  </si>
  <si>
    <t>BARRIO BELEN MEDELLIN 13</t>
  </si>
  <si>
    <t>BARRIO CENTRO SAN LUIS TOLIMA</t>
  </si>
  <si>
    <t>BARRIO LA FLORESTA - TURBACO</t>
  </si>
  <si>
    <t>BARRIO VERDUM ETAPA IV CHINCHINA</t>
  </si>
  <si>
    <t>BARRIO PARQUE PRINCIPAL LA CEJA</t>
  </si>
  <si>
    <t>BARRIO ALTAMIRA TUNJA</t>
  </si>
  <si>
    <t>BARRIO LA CORDIALIDAD LOS PATIOS</t>
  </si>
  <si>
    <t>BARRIO CENTRO TOCANCIPA 5</t>
  </si>
  <si>
    <t>BARRIO CENTRO ARCABUCO 2</t>
  </si>
  <si>
    <t>BARRIO LAS FERIAS AGUAZUL</t>
  </si>
  <si>
    <t>AGENCIA INMOBILIARIA GREEN HOUSE SAS</t>
  </si>
  <si>
    <t>BARRIO CABECERA BUCARAMANGA 15</t>
  </si>
  <si>
    <t>BARRIO CENTRO BUCARAMANGA BUCARAMANGA</t>
  </si>
  <si>
    <t>BARRIO SAN FERNANDO CARTAGENA DE INDIAS 5</t>
  </si>
  <si>
    <t>BARRIO SANTA CRUZ MEDELLIN 16</t>
  </si>
  <si>
    <t>BARRIO PICACHO MEDELLIN 5</t>
  </si>
  <si>
    <t>BARRIO TRISTE MEDELLIN 7</t>
  </si>
  <si>
    <t>BARRIO BUENOS AIRES BELLO</t>
  </si>
  <si>
    <t>PUNTO VARIADO</t>
  </si>
  <si>
    <t>BARRIO CENCAR YUMBO 3</t>
  </si>
  <si>
    <t>BARRIO SAN FERNANDO CARTAGENA DE INDIAS 2</t>
  </si>
  <si>
    <t>EL ATIKO</t>
  </si>
  <si>
    <t>BARRIO CENTRO SUESCA 1</t>
  </si>
  <si>
    <t>BARRIO PASEO DE LAS AMERICAS BOGOTA</t>
  </si>
  <si>
    <t>BARRIO SAN JOSE DE PILETA COROZAL</t>
  </si>
  <si>
    <t>BARRIO CENTRO SUTATAUSA</t>
  </si>
  <si>
    <t>FANTASIAS MERLINA STYLE</t>
  </si>
  <si>
    <t>BARRIO CENTRO PUERTO LIBERTADOR</t>
  </si>
  <si>
    <t>BARRIO PARAISO BOGOTA 7</t>
  </si>
  <si>
    <t>BARRIO CON FAMILIAR PARQUE INDUSTRIAL PEREIRA</t>
  </si>
  <si>
    <t>BARRIO SUBA RINCON BOGOTA 16</t>
  </si>
  <si>
    <t>BARRIO MIRADORES DE SANTA CECILIA SOCORRO</t>
  </si>
  <si>
    <t>TIENDA LA MEJOR DMGA</t>
  </si>
  <si>
    <t>BARRIO ESPERANZA VII ETAPA VILLAVICENCIO</t>
  </si>
  <si>
    <t>BARRIO CENTRO - SASAIMA</t>
  </si>
  <si>
    <t>BARRIO CACICAZGO SUESCA</t>
  </si>
  <si>
    <t>BARRIO CENTRO ANAPOIMA ANAPOIMA</t>
  </si>
  <si>
    <t>BARRIO ROSITA VILLAVICENCIO</t>
  </si>
  <si>
    <t>BARRIO SAN MATEO II - BOGOTÁ</t>
  </si>
  <si>
    <t>AYM CLIMA POLAR</t>
  </si>
  <si>
    <t>BARRIO SAN ANDRESITO BOGOTA</t>
  </si>
  <si>
    <t>BARRIO SOPO SOPO 1</t>
  </si>
  <si>
    <t>BARRIO CENTRO TOCANCIPA 3</t>
  </si>
  <si>
    <t>BARRIO CRUZERO LA PINTADA</t>
  </si>
  <si>
    <t>BARRIO MARIA CANO PALMIRA</t>
  </si>
  <si>
    <t>BARRIO CHIPRE MANIZALES 4</t>
  </si>
  <si>
    <t>BARRIO CENTRO GUAMAL 5</t>
  </si>
  <si>
    <t>BARRIO ALAMEDA VILLA RICA</t>
  </si>
  <si>
    <t>BARRIO VRD TIQUIZA CHÍA</t>
  </si>
  <si>
    <t>BARRIO SAN FRANCISCO BOGOTA 14</t>
  </si>
  <si>
    <t>BARRIO LOS HOYOS POPAYAN 6</t>
  </si>
  <si>
    <t>BARRIO LA CABAÑA BOGOTA</t>
  </si>
  <si>
    <t>BARRIO LA VICTORIA BOGOTA 2</t>
  </si>
  <si>
    <t>BARRIO LA NUEVA FERIA SOCORRO 1</t>
  </si>
  <si>
    <t>BARRIO CENTRO JENESANO 1</t>
  </si>
  <si>
    <t>BARRIO CARACOLI CAUCASIA 2</t>
  </si>
  <si>
    <t>BARRIO VILLA VIKINGO SAN JUAN DE URABA</t>
  </si>
  <si>
    <t>BARRIO LAS MARGARITAS VILLA DE SAN DIEGO DE UBATE</t>
  </si>
  <si>
    <t>BARRIO SANTA BARBARA LA MESA</t>
  </si>
  <si>
    <t>BARRIO CENTRO CHIQUINQUIRA 10</t>
  </si>
  <si>
    <t>BARRIO CAMBULOS GIRARDOT</t>
  </si>
  <si>
    <t>BARRIO MADRID MADRID 12</t>
  </si>
  <si>
    <t>BARRIO CENTRO BARBOSA SANTANDER</t>
  </si>
  <si>
    <t>BARRIO SUCRE SOGAMOSO 1</t>
  </si>
  <si>
    <t>BARRIO CHOACHI CUNDINAMARCA</t>
  </si>
  <si>
    <t>BARRIO EL LIBERTADOR SOGAMOSO</t>
  </si>
  <si>
    <t>BARRIO CENTRO USIACURI</t>
  </si>
  <si>
    <t>BARRIO CENTRO ZIPQUIRA</t>
  </si>
  <si>
    <t>PARADOR LA CALIDAD</t>
  </si>
  <si>
    <t>BARRIO 20 DE JULIO CHIQUINQUIRA</t>
  </si>
  <si>
    <t>BARRIO CEMENTERIO SOGAMOSO</t>
  </si>
  <si>
    <t>CENTRO EL CERRITO VALLE DEL CAUCA</t>
  </si>
  <si>
    <t>BARRIO FINCA LA HERRADURA SAN ANTONIO DEL TEQUENDAMA</t>
  </si>
  <si>
    <t>BARRIO AV FRANCISCO FERNÁNDEZ DE CONTRERAS OCAÑA</t>
  </si>
  <si>
    <t>BARRIO CENTRO PALMAS DEL SOCORRO 2</t>
  </si>
  <si>
    <t>BARRIO CARTAGENITACARTAGENITA CARTAGENITA</t>
  </si>
  <si>
    <t>BARRIO CALLE REAL SAN JUAN DE BETULIA</t>
  </si>
  <si>
    <t>BARRIO KIRPAS 2 VILLAVICENCIO</t>
  </si>
  <si>
    <t>BARRIO SANTA CATALINA VILLAVICENCIO</t>
  </si>
  <si>
    <t>BARRIO MACHADO COPACABANA</t>
  </si>
  <si>
    <t>BARRIO PRADOS DE ABAJAM VILLAVICENCIO</t>
  </si>
  <si>
    <t>DROGUERIA LA POPULAR GM</t>
  </si>
  <si>
    <t>BARRIO GRANADA NORTE BOGOTA 1</t>
  </si>
  <si>
    <t>BARRIO CENTRO LA VIRGINIA 6</t>
  </si>
  <si>
    <t>BARRIO SAN PEDRO CALI 9</t>
  </si>
  <si>
    <t>BARRIO ALAMOS NORTE NEIVA 1</t>
  </si>
  <si>
    <t>DROGUERÍA FARMA ESTRELLA</t>
  </si>
  <si>
    <t>BARRIO PINOS DE LOMBARDIA BOGOTA</t>
  </si>
  <si>
    <t>FARMACIA VILLA CARIBE</t>
  </si>
  <si>
    <t>BARRIO CENTRO IV PALMIRA</t>
  </si>
  <si>
    <t>BARRIO CENTRO GRANADA 1 META</t>
  </si>
  <si>
    <t>TODOSMARTPHONE</t>
  </si>
  <si>
    <t>BARRIO CENTRO 8 MONTENEGRO</t>
  </si>
  <si>
    <t>BARRIO URB PORTAL DE BETANIA LOS PATIOS</t>
  </si>
  <si>
    <t>BARRIO ENCISO MEDELLIN 10</t>
  </si>
  <si>
    <t>BARRIO PUEBLITO PAISA MEDELLIN</t>
  </si>
  <si>
    <t>BARRIO BELEN SAN BERNARDO MEDELLIN 5</t>
  </si>
  <si>
    <t>BARRIO CENTRO DAGUA 2</t>
  </si>
  <si>
    <t>BARRIO VEREDA HATO VIEJO BELLO</t>
  </si>
  <si>
    <t>BARRIO SUBA XI - BOGOTÁ</t>
  </si>
  <si>
    <t>BARRIO MARIA AUXILIADORA SABANETA 2</t>
  </si>
  <si>
    <t>FLORISTERIA LA TATA</t>
  </si>
  <si>
    <t>BARRIO CENTRO MEDELLIN 47</t>
  </si>
  <si>
    <t>BARRIO PLAN DE VIVIENDA PALMIRA</t>
  </si>
  <si>
    <t>BARRIO SULTANA MANIZALES 2</t>
  </si>
  <si>
    <t>BARRIO LLERAS RESTREPO CUCUTA 8</t>
  </si>
  <si>
    <t>VARIEDADES ANDY SJ</t>
  </si>
  <si>
    <t>BARRIO VILLA SAGRARIO ALAMOS NORTE BOGOTA</t>
  </si>
  <si>
    <t>BARRIO ATALAYAS BOGOTA 1</t>
  </si>
  <si>
    <t>CALI FLORALIA</t>
  </si>
  <si>
    <t>BARRIO ALAMOS NORTE TIERRA GRATA BOGOTA</t>
  </si>
  <si>
    <t>BARRIO CENTRO GRANADA 16</t>
  </si>
  <si>
    <t>BARRIO CENTRO EL CERRITO 2</t>
  </si>
  <si>
    <t>BARRIO EL SALADO ENVIGADO 1</t>
  </si>
  <si>
    <t>BARRIO DORADO ENVIGADO 2</t>
  </si>
  <si>
    <t>DOCE DE OCTUBRE MEDELLIN - ANTIOQUIA</t>
  </si>
  <si>
    <t>BARRIO TABLAZA LA ESTRELLA 2</t>
  </si>
  <si>
    <t>BARRIO MANRIQUE JARDIN MEDELLIN</t>
  </si>
  <si>
    <t>BARRIO SANTANDER MEDELLIN MEDELLIN</t>
  </si>
  <si>
    <t>BARRIO LOS COLORES MEDELLIN 11</t>
  </si>
  <si>
    <t>BARRIO RODEO ALTO MEDELLIN 2</t>
  </si>
  <si>
    <t>BARRIO DAN FRANCISCO CARTAGENA DE INDIAS</t>
  </si>
  <si>
    <t>BARRIO MONTANA SOPO</t>
  </si>
  <si>
    <t>BARRIO CENTRO EL CERRITO 1</t>
  </si>
  <si>
    <t>BARRIO LA CONCEPCION PALMAR DE VARELA</t>
  </si>
  <si>
    <t>BARRIO CENTRO OIBA OIBA</t>
  </si>
  <si>
    <t>BARRIO LAS ACACIAS JAMUNDI 1</t>
  </si>
  <si>
    <t>BARRIO SAN JOSE CHINU 2</t>
  </si>
  <si>
    <t>VILLA DE SAN DIEGO DE UBATE NORTE</t>
  </si>
  <si>
    <t>BARRIO BACHUE ACACIAS</t>
  </si>
  <si>
    <t>BARRIO CENTRO ALGECIRAS 15</t>
  </si>
  <si>
    <t>BARRIO PROGRESO SABANA DE TORRES 1</t>
  </si>
  <si>
    <t>BARRIO ESTADIO UBATE VILLA DE SAN DIEGO DE UBATE</t>
  </si>
  <si>
    <t>BARRIO CENTRO SANTO TOMAS</t>
  </si>
  <si>
    <t>BARRIO BARRIO NORTE UBATE VILLA DE SAN DIEGO DE UBATE</t>
  </si>
  <si>
    <t>BARRIO LA CONSOLATA TOCAIMA</t>
  </si>
  <si>
    <t>BARRIO BALKANES ESPINAL 1</t>
  </si>
  <si>
    <t>BARRIO  SAN NICOLAS PLANETA RICA</t>
  </si>
  <si>
    <t>JAMUNDI VILLA PAULINA</t>
  </si>
  <si>
    <t>BARRIO CENTRO - TOCAIMA</t>
  </si>
  <si>
    <t>BARRIO SENDEROS DE LA VILLA VILLA DE LEYVA</t>
  </si>
  <si>
    <t>BARRIO CARVAJAL I</t>
  </si>
  <si>
    <t>BARRIO CENTRO PUERTO COLOMBIA 11</t>
  </si>
  <si>
    <t>BARRIO VILLA VIANEY PAIPA</t>
  </si>
  <si>
    <t>BARRIO CABALLERO Y GONGORA ESPINAL</t>
  </si>
  <si>
    <t>BARRIO EL CONVENTO MARINILLA</t>
  </si>
  <si>
    <t>BARRIO CORREGIMIENTO DE PARRAGA ROSAS ROSAS</t>
  </si>
  <si>
    <t>BARRIO CENTTRO JUAN DE ACOSTA</t>
  </si>
  <si>
    <t>BARRIO LA INMACULADA JERUSALEN</t>
  </si>
  <si>
    <t>VEREDA EL PARAISO ALGECIRAS</t>
  </si>
  <si>
    <t>BARRIO FACATATIVÁ CUNDINAMARCA</t>
  </si>
  <si>
    <t>CAJICA CENTRO 1</t>
  </si>
  <si>
    <t>BARRIO ZUAME FUNZA FUNZA</t>
  </si>
  <si>
    <t>BARRIO ROSARIO CANDELARIA</t>
  </si>
  <si>
    <t>BARRIO SAN ANTONIO MONGUI</t>
  </si>
  <si>
    <t>BARRIO ZAMORANDO PALMIRA</t>
  </si>
  <si>
    <t>BARRIO DIVINA MISERICORDIA MONGUI</t>
  </si>
  <si>
    <t>BARRIO SAN MATEO SOACHA 12</t>
  </si>
  <si>
    <t>LACYBER TIENDA GUAIMARAL</t>
  </si>
  <si>
    <t>BARRIO CAJETE POPAYAN</t>
  </si>
  <si>
    <t>BARRIO CEVILLAR BARRANQUILLA 4</t>
  </si>
  <si>
    <t>BARRIO LOSS MARTIRES NEIVA</t>
  </si>
  <si>
    <t>BARRIO CANDILES - BUCARAMANGA</t>
  </si>
  <si>
    <t>BARRIO CENTRO SEVILLA 5</t>
  </si>
  <si>
    <t>VALELDUPAR MARIA CAMILA</t>
  </si>
  <si>
    <t>OVEJAS - SUCRE</t>
  </si>
  <si>
    <t>BARRIO BELLO HORIZONTE BALBOA 1</t>
  </si>
  <si>
    <t>NORMANDIA SEGUNDO SECTOR</t>
  </si>
  <si>
    <t>BARRIO BUENOS AIRES ZARAGOZA</t>
  </si>
  <si>
    <t>AGRO CAN CALDAS SB</t>
  </si>
  <si>
    <t>EL CENTRO EL PLAYON 1</t>
  </si>
  <si>
    <t>BARRIO CENTRO RETIRO 1</t>
  </si>
  <si>
    <t>BARRIO VILLA LUZ BOGOTA 3</t>
  </si>
  <si>
    <t>BARRIO EBENEZER FUSAGASUGA 1</t>
  </si>
  <si>
    <t>BARRIO CUNDINAMARCA FUSAGASUGA</t>
  </si>
  <si>
    <t>VILLANUEVA - SANTANDER</t>
  </si>
  <si>
    <t>BARRIO SAN MARTIN SAN PEDRO 2</t>
  </si>
  <si>
    <t>BARRIO CENTRO SEVILLA  10</t>
  </si>
  <si>
    <t>BARRIO CENTRO CERETE 11</t>
  </si>
  <si>
    <t>BARRIO CABECERA BUCARAMANGA 16</t>
  </si>
  <si>
    <t>BARRIO MARCO ANTONIO PINILLA VILLAVICENCIO 1</t>
  </si>
  <si>
    <t>BARRIO BOSA MARGARITAS BOGOTA 1</t>
  </si>
  <si>
    <t>LOS CEREZOS 2</t>
  </si>
  <si>
    <t>BARRIO VILLA LENI FUSAGASUGA</t>
  </si>
  <si>
    <t>BARRIO JUANA SOFIA PUERTO LOPEZ 1</t>
  </si>
  <si>
    <t>MOVIES Y ARCADE</t>
  </si>
  <si>
    <t>BARRIO PALERMO - ACACÍAS</t>
  </si>
  <si>
    <t>BARRIO SAN FERNANDO SILVANIA</t>
  </si>
  <si>
    <t>BARRIO SECTOR HOSPITAL LA CEJA</t>
  </si>
  <si>
    <t>BARRIO CAICEDO LA RAMADA MEDELLIN</t>
  </si>
  <si>
    <t>BARRIO CAICEDO MEDELLIN</t>
  </si>
  <si>
    <t>BARRIO SABANETA SABANETA 12</t>
  </si>
  <si>
    <t>BARRIO TERMINAL DE TRANSPORTE NORTE MEDELLIN 1</t>
  </si>
  <si>
    <t>MEDELLIN CRISTO REY</t>
  </si>
  <si>
    <t>BARRIO NIQUIA BELLO 8</t>
  </si>
  <si>
    <t>BARRIO MANRIQUE MEDELLIN 6</t>
  </si>
  <si>
    <t>BARRIO CAMPO VALDES MEDELLIN 6</t>
  </si>
  <si>
    <t>BARRIO SUESCA SUESCA 1</t>
  </si>
  <si>
    <t>BARRIO PATIOS CENTRO LOS PATIOS 8</t>
  </si>
  <si>
    <t>BARRIO GAITAN BOGOTA 5</t>
  </si>
  <si>
    <t>BARRIO PARQUE SANTA BARBARA SANTA BARBARA</t>
  </si>
  <si>
    <t>BARRIO OBRERO IPIALES 5</t>
  </si>
  <si>
    <t>BARRIO CENTRO CARTAGENA DE CHAIRA</t>
  </si>
  <si>
    <t>BARRIO LAS AMERICAS LA UNION 1</t>
  </si>
  <si>
    <t>BARRIO LA ESPERANZA VILLA DEL ROSARIO</t>
  </si>
  <si>
    <t>BARRIO URB LA CAMPIÑA LOS PATIOS  1</t>
  </si>
  <si>
    <t>BARRIO URB VILLA LA ESPERANZA LOS PATIOS</t>
  </si>
  <si>
    <t>BARRIO SAN VICENTE DE CHUCURI SANTANDER</t>
  </si>
  <si>
    <t>BARRIO SAN JUAN RIOSECO SAN JUAN DE RIOSECO</t>
  </si>
  <si>
    <t>BARRIO LA ESTACION LA TEBAIDA 1</t>
  </si>
  <si>
    <t>REPELON CENTRO 1</t>
  </si>
  <si>
    <t>BARRIO CENTRO SALENTO 4</t>
  </si>
  <si>
    <t>BARRIO CENTRO 3 AGUACHICA</t>
  </si>
  <si>
    <t>BARRIO PRADITO MEDELLIN 6</t>
  </si>
  <si>
    <t>BARRIO LORETO MEDELLIN</t>
  </si>
  <si>
    <t>BARRIO BARRIO TRISTE MEDELLIN</t>
  </si>
  <si>
    <t>PANADERIA Y PASTELERIA FUENTE DE SODA LA ESTACION</t>
  </si>
  <si>
    <t>BARRIO CENTRO ZIPAQUIRA 7</t>
  </si>
  <si>
    <t>BARRIO BALCONES DEL LLANO RESTREPO 1</t>
  </si>
  <si>
    <t>BARRIO CENTRO GRANADA X GRANADA</t>
  </si>
  <si>
    <t>BARRIO SAN MIGUEL LORICA</t>
  </si>
  <si>
    <t>BARRIO SAN JOSE DE LOS CAMPANOS URB MANANTIAL CARTAGENA DE INDIAS</t>
  </si>
  <si>
    <t>BARRIO GIRALDITO PONEDERA</t>
  </si>
  <si>
    <t>BARRIO LA CONCEPCIÓN CARTAGENA DE INDIAS</t>
  </si>
  <si>
    <t>EXCELENTE.COM</t>
  </si>
  <si>
    <t>BARRIO CENTRO SEVILLA 13</t>
  </si>
  <si>
    <t>BARRIO CENTRO LORICA 3</t>
  </si>
  <si>
    <t>BARRIO ARRIBA SANTA LUCIA</t>
  </si>
  <si>
    <t>BARRIO CIUDAD VERDE SOACHA 10</t>
  </si>
  <si>
    <t>BARRIO LLANADITAS MEDELLIN</t>
  </si>
  <si>
    <t>BARRIO LA GABRIELA BELLO 2</t>
  </si>
  <si>
    <t>BARRIO VILLA HERMOSA 6</t>
  </si>
  <si>
    <t>BARRIO ROBLEDO LAS MARGARITAS MEDELLIN</t>
  </si>
  <si>
    <t>BARRIO SAN JUAN MEDELLIN 1</t>
  </si>
  <si>
    <t>BARRIO VILLATINA MEDELLIN 3</t>
  </si>
  <si>
    <t>BARRIO MARUCHENGA BELLO</t>
  </si>
  <si>
    <t>BARRIO FREDONIA FREDONIA 4</t>
  </si>
  <si>
    <t>BARRIO LA CAPILLA EL TAMBO</t>
  </si>
  <si>
    <t>BARRIO COSTA HERMOSA SOLEDAD 4</t>
  </si>
  <si>
    <t>BARRIO VARIANTE POPAYAN</t>
  </si>
  <si>
    <t>BARRIO LLORENTE SAN ANDRES DE TUMACO</t>
  </si>
  <si>
    <t>BARRIO CENTRO GUATICA 3</t>
  </si>
  <si>
    <t>BARRIO CENTRO 2 GRANADA META</t>
  </si>
  <si>
    <t>BARRIO CARRETERA TRONCAL AGUAS VIVAS CHINU</t>
  </si>
  <si>
    <t>BARRIO PANAMA CAMPOALEGRE</t>
  </si>
  <si>
    <t>BARRIO CENTRO SOATA 1</t>
  </si>
  <si>
    <t>BARRIO CENTRO FILANDIA 10</t>
  </si>
  <si>
    <t>BARRIO CENTRO TENJO 7</t>
  </si>
  <si>
    <t>BARRIO VICTORIA REAL LA DORADA 2</t>
  </si>
  <si>
    <t>BARRIO CENTRO XII - TOCANCIPÁ</t>
  </si>
  <si>
    <t>BARRIO VALENCIA CORINTO</t>
  </si>
  <si>
    <t>BARRIO CENTRO SANTA LUCIA 2</t>
  </si>
  <si>
    <t>BARRIO LA LEGUA UBATE VILLA DE SAN DIEGO DE UBATE</t>
  </si>
  <si>
    <t>BARRIO OSPINA COGUA COGUA</t>
  </si>
  <si>
    <t>BARRIO CENTRO PAZ DE ARIPORO 9</t>
  </si>
  <si>
    <t>SAN JUAN DE RIO SECO - CUNDINAMARCA</t>
  </si>
  <si>
    <t>BARRIO CAPELLANIA CAJICA 7</t>
  </si>
  <si>
    <t>BARRIO CENTRO GACHANTIVA 3</t>
  </si>
  <si>
    <t>BARRIO CENTRO PUERTO COLOMBIA 13</t>
  </si>
  <si>
    <t>BARRIO CENTRO PAIPA 15</t>
  </si>
  <si>
    <t>BARRIO ALAMOS DUITAMA</t>
  </si>
  <si>
    <t>BARRIO CENTRO ANAPOIMA</t>
  </si>
  <si>
    <t>BARRIO CENTRO COGUA 9</t>
  </si>
  <si>
    <t>BARRIO SANTA MONICA POPAYAN</t>
  </si>
  <si>
    <t>BARRIO LA PLAZUELA ALCALA</t>
  </si>
  <si>
    <t>BARRIO CENTRAL PALMIRA  4</t>
  </si>
  <si>
    <t>DROGUERÍAS SALUD A TU MEDIDA</t>
  </si>
  <si>
    <t>BARRIO VILLA LUZ ZIPAQUIRA</t>
  </si>
  <si>
    <t>ELENA.COM</t>
  </si>
  <si>
    <t>BARRIO BONANZA FUSAGASUGA</t>
  </si>
  <si>
    <t>BARRIO CENTRO VILLA RICA 3</t>
  </si>
  <si>
    <t>BARRIO CENTRO TOCAIMA 3</t>
  </si>
  <si>
    <t>BARRIO SAN VICENTE SAN VICENTE FERRER 1</t>
  </si>
  <si>
    <t>BARRIO LUCERO BAJO BOGOTA 4</t>
  </si>
  <si>
    <t>BARRIO LA POLA CHIQUINQUIRA</t>
  </si>
  <si>
    <t>BARRIO LA PLAYA SAN BERNARDO</t>
  </si>
  <si>
    <t>DROGUERIA FLOR DE MARIA</t>
  </si>
  <si>
    <t>D TODITO AQUI</t>
  </si>
  <si>
    <t>BARRIO CENTRO CAJAMARCA 8</t>
  </si>
  <si>
    <t>BARRIO VILLA CATANGA SOLEDAD 2</t>
  </si>
  <si>
    <t>BARRIO PIEDRA GRANDE FUSAGASUGA</t>
  </si>
  <si>
    <t>BARRIO EL LAGO II - BOGOTÁ</t>
  </si>
  <si>
    <t>BARRIO SAMPER MENDOZA BOGOTA 2</t>
  </si>
  <si>
    <t>BARRIO GOMEZ PLATA GOMEZ PLATA</t>
  </si>
  <si>
    <t>BARRIO VILLA ELISA BOGOTA 4</t>
  </si>
  <si>
    <t>BARRIO EL VALLADO CALI 2</t>
  </si>
  <si>
    <t>BARRIO RECREO B BOGOTA</t>
  </si>
  <si>
    <t>BARRIO CEDRITOS BOGOTA 3</t>
  </si>
  <si>
    <t>VARIEDADES JHORDAN</t>
  </si>
  <si>
    <t>BARRIO SAN ROQUE BARRANQUILLA 9</t>
  </si>
  <si>
    <t>CARTAGENA DE INDIAS 13 DE JUNIO</t>
  </si>
  <si>
    <t>BARRIO OLAYA HERRERA CARTAGENA DE INDIAS</t>
  </si>
  <si>
    <t>BARRIO ORQUIDEAS BOGOTA 3</t>
  </si>
  <si>
    <t>C&amp;S LOGÍSTICA TRANSPORTADORA SAS</t>
  </si>
  <si>
    <t>FARMATOL</t>
  </si>
  <si>
    <t>BARRIO SUBA NARANJOS BOGOTA</t>
  </si>
  <si>
    <t>TRÁMITES PAOLA</t>
  </si>
  <si>
    <t>LOS ROBLES SOLEDAD ATLANTICO</t>
  </si>
  <si>
    <t>BARRIO LOS CANELOS BUCARAMANGA</t>
  </si>
  <si>
    <t>BARRIO CENTRO SOLEDAD 2</t>
  </si>
  <si>
    <t>BARRIO BRITALIA NORTE BOGOTA 3</t>
  </si>
  <si>
    <t>BARRIO QUINCE DE MAYO TUNJA</t>
  </si>
  <si>
    <t>BARRIO MANANTIAL SOLEDAD 4</t>
  </si>
  <si>
    <t>BARRIO RINCO BOGOTA</t>
  </si>
  <si>
    <t>DROGUERIA Y MINIMARKET SERVIFARM 2</t>
  </si>
  <si>
    <t>VARIEDADES MILE'SS</t>
  </si>
  <si>
    <t>BARRIO SAN JOSE DE FONTIBON BOGOTA 1</t>
  </si>
  <si>
    <t>DISTRIBUIDORA DE PRODUCTOS DE BELLEZA SALOME</t>
  </si>
  <si>
    <t>ARRIO VILLA ALSACIA BOGOTA 8</t>
  </si>
  <si>
    <t>BARRIO CENTRO AMBALEMA 2</t>
  </si>
  <si>
    <t>BARRIO ANTONIO NARIÑO CALI 2</t>
  </si>
  <si>
    <t>WAO COLOMBIA ARTESANIAS Y VARIEDADES</t>
  </si>
  <si>
    <t>BARRIO BOCHICA DUITAMA</t>
  </si>
  <si>
    <t>BARRIO ALQUERIA LA FRAGUA BOGOTA</t>
  </si>
  <si>
    <t>BARRIO 10 DE AGOSTO SAN BERNARDO DEL VIENTO</t>
  </si>
  <si>
    <t>BARRIO LAS FLORES BOGOTA</t>
  </si>
  <si>
    <t>BARRIO PUERTO REDONDO SAN VICENTE DEL CAGUAN 2</t>
  </si>
  <si>
    <t>BARRIO LA CAMPIÑA MONTERIA</t>
  </si>
  <si>
    <t>BARRIO BOSQUE CALDERON TEJADA BOGOTA</t>
  </si>
  <si>
    <t>BARRIO TERRANOVA JAMUNDI 1</t>
  </si>
  <si>
    <t>BARRIO FUNDADORES RIOSUCIO</t>
  </si>
  <si>
    <t>BARRIO SANTANDER ROSAS 1</t>
  </si>
  <si>
    <t>ALCALA - VALLE DEL CAUCA</t>
  </si>
  <si>
    <t>BARRIO PALMAR SANTANDER</t>
  </si>
  <si>
    <t>BARRIO LA FRANCIA IBAGUE</t>
  </si>
  <si>
    <t>BARRIO LA PEPITA BOGOTA 5</t>
  </si>
  <si>
    <t>BARRIO CORINTO BOGOTA 1</t>
  </si>
  <si>
    <t>BARRIO LA GRANJA MONTERIA 22</t>
  </si>
  <si>
    <t>BARRIO FUENTE DE LOS ROSALES 2 IBAGUE</t>
  </si>
  <si>
    <t>BARRIO SECTOR CENTRO ARMENIA</t>
  </si>
  <si>
    <t>BARRIO MUZU BOGOTA 3</t>
  </si>
  <si>
    <t>SERVINORTE_27</t>
  </si>
  <si>
    <t>BARRIO ZAMORANO PALMIRA 4</t>
  </si>
  <si>
    <t>CENTRO BOCHALEMA - NORTE DE SANTANDER</t>
  </si>
  <si>
    <t>BARRIO CENTRO CASTILLA LA NUEVA CASTILLA LA NUEVA 1</t>
  </si>
  <si>
    <t>BARRIO CIUDADELA LA INDIA CATALINA CARTAGENA DE INDIAS</t>
  </si>
  <si>
    <t>BARRIO PAISAJE DE LAS FLORES JAMUNDI</t>
  </si>
  <si>
    <t>CHINAVITA - BOYACA</t>
  </si>
  <si>
    <t>BARRIO SAN JUAN DE RIO SECO CENTRO SAN JUAN DE RIOSECO</t>
  </si>
  <si>
    <t>BARRIO ALAMEDA MORELIA</t>
  </si>
  <si>
    <t>BARRIO CENTRO NUEVO COLON 3</t>
  </si>
  <si>
    <t>BARRIO EL CERRITO LA PAZ</t>
  </si>
  <si>
    <t>BARRIO LA ROSITA 2 VILLAVICENCIO</t>
  </si>
  <si>
    <t>BARRIO PORTALES DE ALICANTE CARTAGENA DE NDIAS</t>
  </si>
  <si>
    <t>BARRIO EL CENTRO EL ZULIA 5</t>
  </si>
  <si>
    <t>BARRIO NUEVA ZELANDIA BOGOTA 9</t>
  </si>
  <si>
    <t>BARRIO SAN ISIDRO VILLAVICENCIO 4</t>
  </si>
  <si>
    <t>BARRIO VILLA MARCELA NEIVA</t>
  </si>
  <si>
    <t>BARRIO LOS LAURELES AGUSTÍN CODAZZI</t>
  </si>
  <si>
    <t>BARRIO SAN LUIS II CALI</t>
  </si>
  <si>
    <t>BARRIO SAN ROQUE TERUEL</t>
  </si>
  <si>
    <t>BARRIO ZAPAMANGA III ET FLORIDABLANCA</t>
  </si>
  <si>
    <t>BARRIO RICAURTE TUNJA</t>
  </si>
  <si>
    <t>BARRIO LOS NOGALES PEREIRA 1</t>
  </si>
  <si>
    <t>BARRIO VILLA SANDRA SOACHA</t>
  </si>
  <si>
    <t>BARRIO SAN FELIPE 2 BARRANQUILLA</t>
  </si>
  <si>
    <t>BARRIO SAN LUIS CALI 2</t>
  </si>
  <si>
    <t>BARRIO CENTRO BARRANQUILLA 45</t>
  </si>
  <si>
    <t>BARRIO CENTRO PEREIRA 25</t>
  </si>
  <si>
    <t>BARRIO SAUCES 5 PEREIRA</t>
  </si>
  <si>
    <t>BARRIO LAS MERCEDES NEIVA</t>
  </si>
  <si>
    <t>BARRIO LAS GRANJAS NEIVA 6</t>
  </si>
  <si>
    <t>BARRIO MACARENA PARTE ALTA IBAGUE 1</t>
  </si>
  <si>
    <t>BARRIO POTOSI BOGOTA 1</t>
  </si>
  <si>
    <t>BARRIO SANTA CRUZ MEDELLIN 12</t>
  </si>
  <si>
    <t>BARRIO SABANETA SABANETA 13</t>
  </si>
  <si>
    <t>BARRIO BELLO BELLO 15</t>
  </si>
  <si>
    <t>BARRIO ITAGUI VIVIENDAS DEL SUR ITAGUI</t>
  </si>
  <si>
    <t>MORAVIA ANTIOQUIA MEDELLIN</t>
  </si>
  <si>
    <t>BARRIO BOYACA LAS BRISAS MEDELLIN 4</t>
  </si>
  <si>
    <t>BARRIO CASTILLA 12</t>
  </si>
  <si>
    <t>BARRIO CENTRO III - SAN ANTONIO DE PRADO</t>
  </si>
  <si>
    <t>BARRIO EL TRIANON ENVIGADO 1</t>
  </si>
  <si>
    <t>BARRIO MOTILONES CUCUTA 6</t>
  </si>
  <si>
    <t>BARRIO LA PRADERA CAREPA ANTIOQUIA  CAREPA</t>
  </si>
  <si>
    <t>BARRIO CORR PIAGUA EL TAMBO</t>
  </si>
  <si>
    <t>BARRIO LAS FERIAS SEVILLA</t>
  </si>
  <si>
    <t>BARRIO CENTRO SEVILLA 9</t>
  </si>
  <si>
    <t>BARRIO CENTRO CALOTO 2</t>
  </si>
  <si>
    <t>BARRIO EL MILAGRO - CARTAGENA DE INDIAS</t>
  </si>
  <si>
    <t>BARRIO OSPINA PEREZ CUCUTA 11</t>
  </si>
  <si>
    <t>BARRIO SANTANDER CUCUTA</t>
  </si>
  <si>
    <t>BARRIO LOS OLIVOS CUCUTA</t>
  </si>
  <si>
    <t>BARRIO CIUDAD 2000 CALI 7</t>
  </si>
  <si>
    <t>BARRIO SAN FERNANDO CALLE FLORIDA CARTAGENA DE INDIAS</t>
  </si>
  <si>
    <t>BARRIO BOCAGRANDE CARTAGENA DE INDIAS 6</t>
  </si>
  <si>
    <t>BARRIO VILLA DE LAS MORAS LL SOLEDAD</t>
  </si>
  <si>
    <t>BARRIO CENTRO 3 PALMIRA</t>
  </si>
  <si>
    <t>BARRIO JERUSALEN BOGOTA 3</t>
  </si>
  <si>
    <t>BARRIO CUARTO LENGUA CALI</t>
  </si>
  <si>
    <t>BARRIO EL CENTRO CUCUTA 67</t>
  </si>
  <si>
    <t>BARRIO LAS MARGARITAS BOGOTA 5</t>
  </si>
  <si>
    <t>MOVILPHONE # 5</t>
  </si>
  <si>
    <t>BARRIO GARUPAL IV ETAPA VALLEDUPAR</t>
  </si>
  <si>
    <t>BARRIO PRIMAVERA MONTERREY</t>
  </si>
  <si>
    <t>BARRIO ESTERO VILLAVICENCIO 6</t>
  </si>
  <si>
    <t>BARRIO ALMENDROS CAMPESTRE SOLEDAD 1</t>
  </si>
  <si>
    <t>BARRIO SAN MATEO FUSAGASUGA 1</t>
  </si>
  <si>
    <t>BARRIO NARANJOS II CALI</t>
  </si>
  <si>
    <t>BARRIO ZONA INDUSTRIAL MALAGA</t>
  </si>
  <si>
    <t>BARRIO JORDAN 9 ETAPA IBAGUE 2</t>
  </si>
  <si>
    <t>BARRIO VILLA BOLIVAR VILLAVICENCIO 5</t>
  </si>
  <si>
    <t>CAUCA LA VEGA</t>
  </si>
  <si>
    <t>BARRIO CHAMBU 1 PASTO</t>
  </si>
  <si>
    <t>BARRIO CENTRO ALBAN 1</t>
  </si>
  <si>
    <t>PRUEBA WOMPI</t>
  </si>
  <si>
    <t>BARRIO LA PLAZUELA SAN JUAN DE RIOSECO</t>
  </si>
  <si>
    <t>BARRIO LA PAMPA FUSAGASUGA 2</t>
  </si>
  <si>
    <t>BARRIO UNIVERSITARIO SOGAMOSO 4</t>
  </si>
  <si>
    <t>CENTRO CHAGUANI - CUNDINAMARCA</t>
  </si>
  <si>
    <t>BARRIO VEREDA ALTO DE TORRES VILLETA</t>
  </si>
  <si>
    <t>BARRIO LA AMISTAD CHAGUANI</t>
  </si>
  <si>
    <t>BARRIO HERNANDEZ SAN VICENTE DEL CAGUÁN</t>
  </si>
  <si>
    <t>BARRIO CENTRO SAN BERNARDO NARIÑO</t>
  </si>
  <si>
    <t>BARRIO BUCARAMANGA BUCARAMANGA 23</t>
  </si>
  <si>
    <t>SILOE CALI 1</t>
  </si>
  <si>
    <t>BARRIO ONCE DE NOVIEMBRE LOS PATIOS 4</t>
  </si>
  <si>
    <t>BARRIO PUEBLITO PAISA CUBA PEREIRA</t>
  </si>
  <si>
    <t>TIENDA Y VARIEDADES AYE</t>
  </si>
  <si>
    <t>BARRIO RECREO IV BARRANQUILLA</t>
  </si>
  <si>
    <t>BARRIO JORDAN 8 ETAPA IBAGUE 2</t>
  </si>
  <si>
    <t>BARRIO CIUDADELA 20 DE JULIO BARRANQUILLA 11</t>
  </si>
  <si>
    <t>BARRIO BILBAO BOGOTA 3</t>
  </si>
  <si>
    <t>BARRIO ALFONSO LOPEZ BUCARAMANGA 8</t>
  </si>
  <si>
    <t>BARRIO SAUBA LOMBARDIA BOGOTA</t>
  </si>
  <si>
    <t>BARRIO CENTRO ARBOLETES 5</t>
  </si>
  <si>
    <t>BARRIO CENTRO MALAGA 5</t>
  </si>
  <si>
    <t>BARRIO INGENIO CALI 1</t>
  </si>
  <si>
    <t>BOGOTÁ - SAN CARLOS</t>
  </si>
  <si>
    <t>BARRIO ARKALA IBAGUE 2</t>
  </si>
  <si>
    <t>BARRIO LOS CHORROS CALI 1</t>
  </si>
  <si>
    <t>BARRIO PIZARREAL LOS PATIOS 4</t>
  </si>
  <si>
    <t>BARRIO CENTRO PEREIRA 37</t>
  </si>
  <si>
    <t>BARRIO LA FRAGUITA BOGOTA</t>
  </si>
  <si>
    <t>BARRIO HEROES VILLAVICENCIO</t>
  </si>
  <si>
    <t>FERROELECTRICOS YUM</t>
  </si>
  <si>
    <t>BARRIO EL ACUARIO CUBA PEREIRA</t>
  </si>
  <si>
    <t>BARRIO REMANSOS DE COMFANDI CALI 2</t>
  </si>
  <si>
    <t>BARRIO EL PARAISO MONTERIA</t>
  </si>
  <si>
    <t>BARRIO SANTO DOMINGO CALI 1</t>
  </si>
  <si>
    <t>BARRIO CARRIZAL BARRANQUILLA 12</t>
  </si>
  <si>
    <t>BARRIO NUEVA FLORESTA CALI 8</t>
  </si>
  <si>
    <t>BARRIO CORR EL BOLO SAN ISIDRO PALMIRA</t>
  </si>
  <si>
    <t>BARRIO LA CABRERA CÚCUTA</t>
  </si>
  <si>
    <t>BARRIO FLORALIA CALI 8</t>
  </si>
  <si>
    <t>BARRIO CENTRO V - FILANDIA</t>
  </si>
  <si>
    <t>CORDOBA CERETE</t>
  </si>
  <si>
    <t>BARRIO PUERTA DE LOS ALPES CARTAGENA DE INDIAS 2</t>
  </si>
  <si>
    <t>BARRIO REBOLO BARRANQUILLA 3</t>
  </si>
  <si>
    <t>BARRIO LA DIELA ARMENIA</t>
  </si>
  <si>
    <t>BARRIO TEQUENDAMA X - CALI</t>
  </si>
  <si>
    <t>BARRIO ZULIMA CUCUTA</t>
  </si>
  <si>
    <t>BARRIO ESTACION DE POLICIA CHINAUTA FUSAGASUGA</t>
  </si>
  <si>
    <t>BARRIO LOS PINOS TESALIA</t>
  </si>
  <si>
    <t>BARRIO TIMANCO NEIVA 2</t>
  </si>
  <si>
    <t>BARRIO CENTRO BUCARAMANGA 33</t>
  </si>
  <si>
    <t>BARRIO SANTA ISABEL NEIVA 2</t>
  </si>
  <si>
    <t>BARRIO CIUDAD 2000 CALI 4</t>
  </si>
  <si>
    <t>BARRIO POBLADO CAMPESTRE CANDELARIA 5</t>
  </si>
  <si>
    <t>CENTRO II ALGECIRAS HUILA</t>
  </si>
  <si>
    <t>BARRIO CENTRO ARMENIA 23</t>
  </si>
  <si>
    <t>BARRIO JOSE JOAQUÍN CAMACHO TUNJA</t>
  </si>
  <si>
    <t>BARRIO LA MOCHILA LA PAZ</t>
  </si>
  <si>
    <t>BARRIO SAN FERNANDO DUITAMA 1</t>
  </si>
  <si>
    <t>ALMACER NAGHA</t>
  </si>
  <si>
    <t>BARRIO CENTRO SAN LUIS DE GACENO 1</t>
  </si>
  <si>
    <t>BARRIO CENTRO EL CASTILLO</t>
  </si>
  <si>
    <t>BARRIO CENTRO SAN JOSE DE URE</t>
  </si>
  <si>
    <t>SAN LUIS DE GACENO - BOYACA</t>
  </si>
  <si>
    <t>BARRIO VEREDA CUESTA RICA RIONEGRO</t>
  </si>
  <si>
    <t>BARRIO CENTRO PURACE 2</t>
  </si>
  <si>
    <t>BARRIO PARAISO TUNJA</t>
  </si>
  <si>
    <t>BARRIO CENTRO PURACE 1</t>
  </si>
  <si>
    <t>BARRIO CORREGIMIENTO CHICORAL ESPINAL 1</t>
  </si>
  <si>
    <t>BARRIO CENTRO SITIONUEVO</t>
  </si>
  <si>
    <t>BARRIO CENTRO EL PEÑOL</t>
  </si>
  <si>
    <t>BARRIO CENTRO VI GRANADA</t>
  </si>
  <si>
    <t>BARRIO CENTRO SEVILLA 8</t>
  </si>
  <si>
    <t>BARRIO CORREGIMIENTO DE CHICORAL ESPINAL</t>
  </si>
  <si>
    <t>BARRIO CENTRO BUCARAMANGA 37</t>
  </si>
  <si>
    <t>BARRIO CENTRO CAICEDONIA</t>
  </si>
  <si>
    <t>BARRIO CENTRO CAICEDONIA 9</t>
  </si>
  <si>
    <t>BARRIO PARQUE II - SOPETRÁN</t>
  </si>
  <si>
    <t>BARRIO BARCELONA CALARCA</t>
  </si>
  <si>
    <t>BARRIO CC PEREIRA PLAZA PEREIRA</t>
  </si>
  <si>
    <t>BARRIO LA NEVADA VALLEDUPAR 4</t>
  </si>
  <si>
    <t>BARRIO VILLA LILIANA ARMENIA 2</t>
  </si>
  <si>
    <t>BARRIO QUINTAS DEL RECREO</t>
  </si>
  <si>
    <t>PAYON MEDELLIN</t>
  </si>
  <si>
    <t>BARRIO BELLO NIQUIA BELLO</t>
  </si>
  <si>
    <t>BARRIO MARIA AUXILIADORA SABANETA 1</t>
  </si>
  <si>
    <t>BARRIO GUAYABAL MEDELLIN 8</t>
  </si>
  <si>
    <t>BARRIO URB. VILLA CAMPESTRE - LA ESTRELLA</t>
  </si>
  <si>
    <t>BARRIO GUAYABAL CRISTO REY</t>
  </si>
  <si>
    <t>BARRIO EL BOSQUE MEDELLIN 3</t>
  </si>
  <si>
    <t>BARRIO CALLE PRINCIPAL BELLO 4</t>
  </si>
  <si>
    <t>BARRIO SANTA MONICA MEDELLIN 3</t>
  </si>
  <si>
    <t>BOSA CARBONELL 2</t>
  </si>
  <si>
    <t>ANTIOQUIA ITAGUI</t>
  </si>
  <si>
    <t>BARRIO 20 DE JULIO MEDELLIN 2</t>
  </si>
  <si>
    <t>BARRIO LA DOCTORA SABANETA 2</t>
  </si>
  <si>
    <t>BARRIO SANTA MARIA V - ITAGUI</t>
  </si>
  <si>
    <t>BARRIO CASTILLA MEDELLIN 16</t>
  </si>
  <si>
    <t>BARRIO LA SALLE - MEDELLIN</t>
  </si>
  <si>
    <t>BARRIO CAMPO VALDES X MEDELLÍN</t>
  </si>
  <si>
    <t>BARRIO PARQUE ITAGUI 6</t>
  </si>
  <si>
    <t>BARRIO SAN PABLO MEDELLIN 3</t>
  </si>
  <si>
    <t>BARRIO BELISARIO BETANCOUR CUCUTA 2</t>
  </si>
  <si>
    <t>BARRIO LOMITAS BOGOTA</t>
  </si>
  <si>
    <t>BARRIO SAN VICENTE FERRER BOGOTA 5</t>
  </si>
  <si>
    <t>BARRIO VEINTE DE JULIO BOGOTA</t>
  </si>
  <si>
    <t>BARRIO CEDRO GOLF BOGOTA</t>
  </si>
  <si>
    <t>BARRIO SAN CARLOS SOACHA 1</t>
  </si>
  <si>
    <t>BARRIO MONTEBELLO CALI 2</t>
  </si>
  <si>
    <t>BARRIO MIRAVALLE YUMBO</t>
  </si>
  <si>
    <t>BARRIO TOMAS CIPRIANO GUADUAS</t>
  </si>
  <si>
    <t>BARRIO CENTRO CAUCASIA 4</t>
  </si>
  <si>
    <t>BARRIO URBANIZACIÓN JESUS DE NAZARET MOMIL</t>
  </si>
  <si>
    <t>BARRIO LA CEIBA ESPINAL</t>
  </si>
  <si>
    <t>GIRON BALCONES DE GIRON</t>
  </si>
  <si>
    <t>BARRIO CENTRO V - UBATE</t>
  </si>
  <si>
    <t>BARRIO BOSA PIAMONTE 4</t>
  </si>
  <si>
    <t>TOLIMA IBAGUE</t>
  </si>
  <si>
    <t>BARRIO BOSQUES DE PINARES 1</t>
  </si>
  <si>
    <t>BARRIO CENTRO CORREGIMIENTOS CHICORAL ESPINAL</t>
  </si>
  <si>
    <t>BARRIO LA ESTRADA BOGOTA 8</t>
  </si>
  <si>
    <t>BARRIO CENTRO SABANALARGA 16</t>
  </si>
  <si>
    <t>IBAGUE EL CARMEN</t>
  </si>
  <si>
    <t>BARRIO CURUBAL TUNJA 1</t>
  </si>
  <si>
    <t>BARRIO CIUDADELA SIMÓN BOLÍVAR LL ETAPA IBAGUE</t>
  </si>
  <si>
    <t>BARRIO CENTRO XLIV PASTO</t>
  </si>
  <si>
    <t>PAPELERÍA Y VARIEDADES DONDE LEIDY</t>
  </si>
  <si>
    <t>BARRIO MIRALINGOS LANDAZURI</t>
  </si>
  <si>
    <t>BARRIO CENTRO PUEBLO RICO 1</t>
  </si>
  <si>
    <t>BARRIO LA FE SINCELEJO</t>
  </si>
  <si>
    <t>BARRIO CENTRO SINCELEJO 22</t>
  </si>
  <si>
    <t>BARRIO NUEVOS PIONEROS SINCELEJO</t>
  </si>
  <si>
    <t>BARRIO JORGE ELIECER GAITAN POPAYAN</t>
  </si>
  <si>
    <t>BARRIO PIZARREAL I - LOS PATIOS</t>
  </si>
  <si>
    <t>LOS PINOS CUMBAL</t>
  </si>
  <si>
    <t>BARRIO CENTRO GARZON 10</t>
  </si>
  <si>
    <t>BARRIO CENTRO FLORIDA 5</t>
  </si>
  <si>
    <t>BARRIO EL REFUGIO EL PLAYON 1</t>
  </si>
  <si>
    <t>BARRIO LA CIENAGA PUERTO WILCHES 1</t>
  </si>
  <si>
    <t>BARRIO CENTRO VILLA DE SAN DIEGO DE UBATE 1</t>
  </si>
  <si>
    <t>BARRIO UBATE VILLA DE SAN DIEGO DE UBATE 3</t>
  </si>
  <si>
    <t>BARRIO EL CENTRO ALDANA</t>
  </si>
  <si>
    <t>BARRIO CENTRO BOLIVAR</t>
  </si>
  <si>
    <t>BARRIO CABECERA 2 BUCARAMANGA</t>
  </si>
  <si>
    <t>DROGUERIA LA CENTRAL DE AGUAS BLANCAS</t>
  </si>
  <si>
    <t>BARRIO VRD MORELIA PEREIRA</t>
  </si>
  <si>
    <t>BARRIO CENTRO SAN CARLOS DE GUAROA 1</t>
  </si>
  <si>
    <t>BARRIO LIBORIO MANIZALES 1</t>
  </si>
  <si>
    <t>BARRIO CALLE EL PALO AL LADO DEL HOSPITAL SANTA ROSA DE OSOS</t>
  </si>
  <si>
    <t>BARRIO SAN FERNANDO VALLEDUPAR 1</t>
  </si>
  <si>
    <t>TECNO ALIANZA</t>
  </si>
  <si>
    <t>BARRIO CABECERA BUCARAMANGA 18</t>
  </si>
  <si>
    <t>BARRIO CENTRO IBAGUE 18</t>
  </si>
  <si>
    <t>BARRIO QUINTAS DE SAN ISIDRO GIRON</t>
  </si>
  <si>
    <t>POPAYÁN RINCONCITO DE PRIMAVERA</t>
  </si>
  <si>
    <t>BARRIO BOSA PORVENIR BOGOTA 9</t>
  </si>
  <si>
    <t>BARRIO CENTRO XIV - SANTA MARTA</t>
  </si>
  <si>
    <t>BARRIO NUEVO HORIZONTE CUCUTA 4</t>
  </si>
  <si>
    <t>BARRIO GALERIA MANIZALES 1</t>
  </si>
  <si>
    <t>BARRIO NUEVO - ENVIGADO</t>
  </si>
  <si>
    <t>BARRIO CENTRO PALMIRA 10</t>
  </si>
  <si>
    <t>BARRIO PARQUE ITAGUI 8</t>
  </si>
  <si>
    <t>BARRIO FONTIBON BAHIA SOLANO</t>
  </si>
  <si>
    <t>BARRIO SEÑORIAL ENVIGADO 1</t>
  </si>
  <si>
    <t>BARRIO VILLA DE LOS SAUCES - BOGOTÁ</t>
  </si>
  <si>
    <t>BARRIO BELLO BELLO 23</t>
  </si>
  <si>
    <t>BARRIO BUENOS AIRES QUINTA LINDA MEDELLÍN</t>
  </si>
  <si>
    <t>BARRIO CIUDAD DEL RODEO CUCUTA</t>
  </si>
  <si>
    <t>BARRIO POBLADO NIQUIA BELLO</t>
  </si>
  <si>
    <t>SANTA CRUZ 3</t>
  </si>
  <si>
    <t>BARRIO PRADO MEDELLIN MEDELLIN</t>
  </si>
  <si>
    <t>BARRIO LLERAS III - MANIZALES</t>
  </si>
  <si>
    <t>BARRIO PRADOS NORTE CUCUTA</t>
  </si>
  <si>
    <t>BARRIO AVENIDA SANTANDER MANIZALES</t>
  </si>
  <si>
    <t>LA PAI SABOR Y SAZON</t>
  </si>
  <si>
    <t>BARRIO MARIA OCCIDENTE POPAYAN 1</t>
  </si>
  <si>
    <t>BARRIO BOSA VILLA ANI BOGOTA</t>
  </si>
  <si>
    <t>BARRIO CENTRO BOAVITA</t>
  </si>
  <si>
    <t>BARRIO LIDO CALI</t>
  </si>
  <si>
    <t>BARRIO LOS NARANJOS II CALI 1</t>
  </si>
  <si>
    <t>BARRIO CARIBE MANIZALES</t>
  </si>
  <si>
    <t>BARRIO MARROQUIN II CALI</t>
  </si>
  <si>
    <t>BARRIO SAN DIEGO CARTAGO</t>
  </si>
  <si>
    <t>BARRIO SEXTA ETAPA ESPERANZA VILLAVICENCIO</t>
  </si>
  <si>
    <t>BARRIO CENTRO POPAYAN</t>
  </si>
  <si>
    <t>BARRIO MARIANO RAMOS - CALI</t>
  </si>
  <si>
    <t>VILLA DEL NORTE POPAYAN CAUCA</t>
  </si>
  <si>
    <t>BARRIO VILLA INES BOGOTA</t>
  </si>
  <si>
    <t>BARRIO POLICARPA BOGOTA 6</t>
  </si>
  <si>
    <t>BARRIO VILLA SELENE SOLEDAD</t>
  </si>
  <si>
    <t>BARRIO ASOCOM SANTA MARTA</t>
  </si>
  <si>
    <t>BARRIO URB TORCOROMA 2 CUCUTA</t>
  </si>
  <si>
    <t>BARRIO MIRADOR FUSAGASUGA</t>
  </si>
  <si>
    <t>BARRIO PADRE FUNZA FUNZA</t>
  </si>
  <si>
    <t>BARRIO URB SAN JOSE DE TORCOROMA CUCUTA 1</t>
  </si>
  <si>
    <t>BARRIO CABALLERO Y GONGORA ESPINAL 5</t>
  </si>
  <si>
    <t>CENTRO CHIQUINQUIRA - BOYACA</t>
  </si>
  <si>
    <t>SAN ANTONIO DEL TEQUENDAMA - CUNDINAMARCA</t>
  </si>
  <si>
    <t>BARRIO MADRID MADRID 11</t>
  </si>
  <si>
    <t>BARRIO POPULAR CHIQUINQUIRA</t>
  </si>
  <si>
    <t>BARRIO VILLA NATALIA FUSAGASUGA</t>
  </si>
  <si>
    <t>TIERRALTA - CORDOBA</t>
  </si>
  <si>
    <t>BARRIO SAHAGUN CORDOBA</t>
  </si>
  <si>
    <t>BARRIO LOS PARQUES NEIVA 1</t>
  </si>
  <si>
    <t>BARRIO SAN CAYETANO MEDELLIN 1</t>
  </si>
  <si>
    <t>BARRIO CENTRO MEDELLIN 50</t>
  </si>
  <si>
    <t>BARRIO GRANIZAL - MEDELLÍN</t>
  </si>
  <si>
    <t>BARRIO LA GLORIA ITAGUI 2</t>
  </si>
  <si>
    <t>MINIMERCADO ROSA MISTICA</t>
  </si>
  <si>
    <t>BELLO ANTIOQUIA 3</t>
  </si>
  <si>
    <t>BARRIO MANRIQUE VIII MEDELLÍN</t>
  </si>
  <si>
    <t>BARRIO BELLA VISTA VILLA MARIA</t>
  </si>
  <si>
    <t>BARRIO POZON CARTAGENA DE INDIAS 1</t>
  </si>
  <si>
    <t>BARRIO BUENOS AIRES DOSQUEBRADAS 1</t>
  </si>
  <si>
    <t>BARRIO GRANADA GIRARDOT</t>
  </si>
  <si>
    <t>BARRIO PALENQUE VELEZ</t>
  </si>
  <si>
    <t>BARRIO VILLA MARIA VILLAVICENCIO 1</t>
  </si>
  <si>
    <t>BARRIO CENTRO BOJACA 3</t>
  </si>
  <si>
    <t>CUNDINAMARCA FUSAGASUGA</t>
  </si>
  <si>
    <t>BARRIO SANTA HELENA BOJACA</t>
  </si>
  <si>
    <t>BARRIO LA ZAFRA CANDELARIA</t>
  </si>
  <si>
    <t>CALI PRADOS DE SUR</t>
  </si>
  <si>
    <t>BARRIO RICAURTE MONIQUIRA</t>
  </si>
  <si>
    <t>PAPELERIA Y VARIEDADES EL RENACER</t>
  </si>
  <si>
    <t>BARRIO RINCON BOGOTA 4</t>
  </si>
  <si>
    <t>BARRIO EL PRADO CERETE</t>
  </si>
  <si>
    <t>BARRIO CENTRO III - CERETÉ</t>
  </si>
  <si>
    <t>JESSICA FERNANDA BEDOYA ROMERO</t>
  </si>
  <si>
    <t>BARRIO CENTRO PASTO 35</t>
  </si>
  <si>
    <t>BARRIO PROVIDENCIA PEREIRA 2</t>
  </si>
  <si>
    <t>BARRIO CIUDAD JARDIN 5 POPAYAN</t>
  </si>
  <si>
    <t>RISARALDA PEREIRA</t>
  </si>
  <si>
    <t>DROGUERIA AHORRA PHARMA</t>
  </si>
  <si>
    <t>BARRIO CIUDAD CORDOBA CALI 7</t>
  </si>
  <si>
    <t>BARRIO CENTRO PASTO 38</t>
  </si>
  <si>
    <t>BARRIO CENTRO IPIALES 5</t>
  </si>
  <si>
    <t>BARRIO LLANO DE BOLIVAR SANTA FE DE ANTIOQUIA</t>
  </si>
  <si>
    <t>LA UVITA BOYACA</t>
  </si>
  <si>
    <t>LA LIBERTAD AGUAS CALIENTE</t>
  </si>
  <si>
    <t>BARRIO EL PARAISO EL ROBLE</t>
  </si>
  <si>
    <t>BARRIO CENTRO EL ROBLE 1</t>
  </si>
  <si>
    <t>BARRIO EL RECUERDO II POPAYAN</t>
  </si>
  <si>
    <t>BARRIO MODELIA 1 IBAGUE 2</t>
  </si>
  <si>
    <t>BARRIO EL RECUERDO PASTO 1</t>
  </si>
  <si>
    <t>BARRIOVILLA JULIA KALUTEX</t>
  </si>
  <si>
    <t>BARRIO CENTRO PEREIRA 31</t>
  </si>
  <si>
    <t>AUTOSERVICIO NUEVA VIDA</t>
  </si>
  <si>
    <t>BARRIO FLORESTA CALI 3</t>
  </si>
  <si>
    <t>BARRIO SANTA ANA SOACHA 2</t>
  </si>
  <si>
    <t>BARRIO EL ROBLE FLORENCIA</t>
  </si>
  <si>
    <t>BARRIO EL MIRADOR POPAYAN</t>
  </si>
  <si>
    <t>BARRIO LA CEJA LA CEJA 2</t>
  </si>
  <si>
    <t>BARRIO CENTRO PUERTO BERRIO 6</t>
  </si>
  <si>
    <t>BARRIO ALTO DE LA VIRGEN GUARNE</t>
  </si>
  <si>
    <t>BARRIO PLAZA DE MERCADO PUERTO BERRIO</t>
  </si>
  <si>
    <t>LA UNION HOSPITAL</t>
  </si>
  <si>
    <t>BARRIO LATIN FLOWERS FARMS</t>
  </si>
  <si>
    <t>BARRIO LA ESTANCIA BOGOTA 3</t>
  </si>
  <si>
    <t>BARRIO COMPARTIR - SOACHA</t>
  </si>
  <si>
    <t>BARRIO MONTE BLANCO BOGOTA 1</t>
  </si>
  <si>
    <t>BARRIO LLANOS DE SOACHA SOACHA 1</t>
  </si>
  <si>
    <t>ALCAZARES 3</t>
  </si>
  <si>
    <t>BARRIO CHAMPAGNAT IPIALES 1</t>
  </si>
  <si>
    <t>BARRIO CIUDAD CAMELOT SOLEDAD</t>
  </si>
  <si>
    <t>BARRIO SANTA MONICA POPULAR CALI 1</t>
  </si>
  <si>
    <t>BARRIO JOSE ANTONIO GALAN BOGOTA</t>
  </si>
  <si>
    <t>SUPER VARIEDADES TRAKI FILANDIA</t>
  </si>
  <si>
    <t>BARRIO ANTONIO SANTOS BOGOTA</t>
  </si>
  <si>
    <t>BARRIO BRETAÑA CALI 4</t>
  </si>
  <si>
    <t>BARRIO GARZONES MONTERIA 1</t>
  </si>
  <si>
    <t>BARRIO CENTRO PALMIRA 15</t>
  </si>
  <si>
    <t>BARRIO SAN PEDRO MADRID 4</t>
  </si>
  <si>
    <t>SAN BERNARDO - CUNDINAMARCA</t>
  </si>
  <si>
    <t>BARRIO EL FARAON DUITAMA</t>
  </si>
  <si>
    <t>BARRIO PRADOS DE CODEM ACACIAS 1</t>
  </si>
  <si>
    <t>BARRIO VEREDA LA CRISTALINA PIEDECUESTA</t>
  </si>
  <si>
    <t>BARRIO EL CARMEN DE CHUCURI EL CARMEN DE CHUCURI</t>
  </si>
  <si>
    <t>BARRIO LA FAENA ENGATIVA BOGOTA</t>
  </si>
  <si>
    <t>BARRIO BELLARENA BARRANQUILLA 3</t>
  </si>
  <si>
    <t>BARRIO EL CENTRO PUPIALES 1</t>
  </si>
  <si>
    <t>BARRIO PARAÍSO</t>
  </si>
  <si>
    <t>BARRIO TRES ESQUINAS GIGANTE 1</t>
  </si>
  <si>
    <t>BARRIO PROGRESO SIBATE 1</t>
  </si>
  <si>
    <t>BARRIO CENTRO III - TIMBÍO</t>
  </si>
  <si>
    <t>BARRIO BELLO BELLO 17</t>
  </si>
  <si>
    <t>BARRIO LAS AMERICAS V PASTO</t>
  </si>
  <si>
    <t>BARRIO SAN FERNANDO VILLA RICA</t>
  </si>
  <si>
    <t>BARRIO BARZAL VILLAVICENCIO 19</t>
  </si>
  <si>
    <t>BARRIO EL BOSQUE FACATATIVA 1</t>
  </si>
  <si>
    <t>BARRIO PARQUE SASAIMA</t>
  </si>
  <si>
    <t>BARRIO SERREZUELITA FUNZA</t>
  </si>
  <si>
    <t>BARRIO MONARCAS FACATATIVA</t>
  </si>
  <si>
    <t>BARRIO SOSIEGO MADRID MADRID</t>
  </si>
  <si>
    <t>BARRIO CENTRO CAJICA 4</t>
  </si>
  <si>
    <t>CABALLERO Y GONGORA TOLIMA</t>
  </si>
  <si>
    <t>BARRIO CONCAJA ACACIAS</t>
  </si>
  <si>
    <t>BARRIO PUEBLO NUEVO SAN JOSE DEL FRAGUA</t>
  </si>
  <si>
    <t>BARRIO UBATE VILLA DE SAN DIEGO DE UBATE 1</t>
  </si>
  <si>
    <t>BARRIO URBANIZACION VILLA CLARA IBAGUE</t>
  </si>
  <si>
    <t>BARRIO PACANDE IBAGUE 1</t>
  </si>
  <si>
    <t>BARRIO RINCON DE GIRON GIRON 3</t>
  </si>
  <si>
    <t>BARRIO JORDAN 8 ETAPA IBAGUE 1</t>
  </si>
  <si>
    <t>BARRIO URB MONTECARLO IBAGUE</t>
  </si>
  <si>
    <t>BARRIO BOSA ATALAYAS BOGOTA 4</t>
  </si>
  <si>
    <t>BARRIO EL SANTUARIO BARRANQUILLA</t>
  </si>
  <si>
    <t>BARRIO CABAÑAS BELLO 1</t>
  </si>
  <si>
    <t>BARRIO LA PRADERA MEDELLIN 2</t>
  </si>
  <si>
    <t>BARRIO LA GABRIELA CALLE VIEJA BELLO 3</t>
  </si>
  <si>
    <t>BARRIO MANILA EL POBLADO MEDELLIN</t>
  </si>
  <si>
    <t>BARRIO BUENOS AIRES MEDELLIN 24</t>
  </si>
  <si>
    <t>BARRIO CAMPO AMOR 3</t>
  </si>
  <si>
    <t>BARRIO CENTRO PUEBLO 15</t>
  </si>
  <si>
    <t>BARRIO SAN FRANCISCO DE TAMINANGO 2- TAMINANGO</t>
  </si>
  <si>
    <t>BARRIO CENTRO CUMBAL 2</t>
  </si>
  <si>
    <t>BARRIO EL SOCORRO BUESACO</t>
  </si>
  <si>
    <t>BARRIO VD SAN JORGE - ZIPAQUIRÁ</t>
  </si>
  <si>
    <t>BARRIO 1 MAYO SANTO TOMAS</t>
  </si>
  <si>
    <t>BARRIO LA CANDELARIA PLANETA RICA 1</t>
  </si>
  <si>
    <t>BARRIO CALLE BOLIVAR ZARAGOZA</t>
  </si>
  <si>
    <t>BARRIO SAN PEDRO MARTIR III CARTAGENA</t>
  </si>
  <si>
    <t>BARRIO LA CONSOLATA SECT VILLA ISABEL CARTAGENA</t>
  </si>
  <si>
    <t>BARRIO PORTAL DE LAS PALMAS PALMIRA</t>
  </si>
  <si>
    <t>BARRIO TORICES CARTAGENA DE INDIAS 7</t>
  </si>
  <si>
    <t>BARRIO RECREO 3 - BARRANQUILLA</t>
  </si>
  <si>
    <t>BARRIO LAS COLINAS ARMENIA</t>
  </si>
  <si>
    <t>BARRIO LA CUMBRE FLORIDABLANCA 8</t>
  </si>
  <si>
    <t>BARRIO REMANSO VILLAVICENCIO 2</t>
  </si>
  <si>
    <t>BARRIO MEJORAS PUBLICAS BUCARAMANGA 9</t>
  </si>
  <si>
    <t>BARRIO LOZERIA CALDAS</t>
  </si>
  <si>
    <t>BARRIO CHAPINERO NEIVA 2</t>
  </si>
  <si>
    <t>BARRIO VILLA LUCIANA VILLAVICENCIO</t>
  </si>
  <si>
    <t>LAS ORQUIDEAS CALI 1</t>
  </si>
  <si>
    <t>BARRIO SANTA INES NEIVA</t>
  </si>
  <si>
    <t>BARRIO SANTA BIBIANA BOGOTA</t>
  </si>
  <si>
    <t>BARRIO SALOMIA CALI</t>
  </si>
  <si>
    <t>BARRIO CASA LINDA BOGOTA</t>
  </si>
  <si>
    <t>BARRIO VEREDA CUROS SAN MIGUEL BAJO PIEDECUESTA</t>
  </si>
  <si>
    <t>BARRIO LA GAITANA</t>
  </si>
  <si>
    <t>BARRIO FLORESTA CALI 2</t>
  </si>
  <si>
    <t>BARRIO OBRERO CALI 6</t>
  </si>
  <si>
    <t>BARRIO LAS CEIBAS CALI 2</t>
  </si>
  <si>
    <t>BARRIO BELLAVISTA 2 BOGOTA</t>
  </si>
  <si>
    <t>BARRIO EL TESORO BOGOTA 3</t>
  </si>
  <si>
    <t>BARRIO SANTA INES NEIVA 3</t>
  </si>
  <si>
    <t>BARRIO EL PARQUE SOLEDAD</t>
  </si>
  <si>
    <t>BARRIO UNION DE VIVIENDA POPULAR CALI</t>
  </si>
  <si>
    <t>BARRIO BUENOS AIRES BOGOTA 2</t>
  </si>
  <si>
    <t>BARRIO SAN ISIDRO VILLAVICENCIO 16</t>
  </si>
  <si>
    <t>BARRIO ESMERALDA VILLAVICENCIO</t>
  </si>
  <si>
    <t>BARRIO BOSTON BARRANQUILLA 9</t>
  </si>
  <si>
    <t>BARRIO VILLA CAROLINA ENIAV</t>
  </si>
  <si>
    <t>BARRIO SAN MATEO 12 SOACHA</t>
  </si>
  <si>
    <t>BARRIO SOACHA CENTRO SOACHA</t>
  </si>
  <si>
    <t>BARRIO SOACHA VILLA MEWRCEDES CAZUCA 1ER SECTOR SOACHA</t>
  </si>
  <si>
    <t>BARRIO LA ALAMEDA</t>
  </si>
  <si>
    <t>BARRIO CENTRO AGUA CLARA FUERA DEL MUNICIPIO DE CUCUTA CUCUTA</t>
  </si>
  <si>
    <t>BARRIO FUERA DEL MUNICIPIO DE CUCUTA CUCUTA</t>
  </si>
  <si>
    <t>CENTRO VILLAPINZON - CUNDINAMARCA</t>
  </si>
  <si>
    <t>BARRIO LA CORDIALIDAD BOCHALEMA</t>
  </si>
  <si>
    <t>BARRIO COBURGO FUSAGASUGA 1</t>
  </si>
  <si>
    <t>BARRIO CALLE PRINCIPAL SAN JOSE DEL FRAGUA</t>
  </si>
  <si>
    <t>BARRIO LAS NIEVES VELEZ</t>
  </si>
  <si>
    <t>BARRIO NUEVO EL PEÑOL NARIÑO</t>
  </si>
  <si>
    <t>BARRIO CENTRO LIBANO 10</t>
  </si>
  <si>
    <t>PLANETA RICA JERUSALEN</t>
  </si>
  <si>
    <t>BARRIO SAN FRANCISCO LA LLANADA</t>
  </si>
  <si>
    <t>BARRIO CENTRO CHOACHI 4</t>
  </si>
  <si>
    <t>BARRIO SANTA TERESA SAN BERNARDO 1</t>
  </si>
  <si>
    <t>BARRIO GUSTAVO JIMENEZ SOGAMOSO</t>
  </si>
  <si>
    <t>BARRIO BALCONES DE COFREM RESTREPO</t>
  </si>
  <si>
    <t>BARRIO 21 DE ENERO MANAURE BLACON DE CESAR</t>
  </si>
  <si>
    <t>VILLANUEVA PROGRESO</t>
  </si>
  <si>
    <t>BARRIO RIO NEGRO PUERTO RICO</t>
  </si>
  <si>
    <t>BARRIO UBATE VILLA DE SAN DIEGO DE UBATE</t>
  </si>
  <si>
    <t>BRR EL CENTRO SAN VICENTE DEL CAGUAN - CAQUETA</t>
  </si>
  <si>
    <t>BARRIO CENTRO CAMPOALEGRE 5</t>
  </si>
  <si>
    <t>BARRIO CUATRO DE JUNIO LA UNION</t>
  </si>
  <si>
    <t>SAN ANTERO - CORDOBA</t>
  </si>
  <si>
    <t>SUAREZ CARVAJAL SERVIRAPIDOS</t>
  </si>
  <si>
    <t>BARRIO EL ROSARIO SOGAMOSO</t>
  </si>
  <si>
    <t>BARRIO VRD EL RODEO CABECERA CORREGIMENTAL BOLIVAR</t>
  </si>
  <si>
    <t>BARRIO LA CANDELARIA TERUEL 2</t>
  </si>
  <si>
    <t>BARRIO LAS FERIAS 2 LA DORADA</t>
  </si>
  <si>
    <t>BARRIO PABLO BELLO FUSAGASUÁ</t>
  </si>
  <si>
    <t>BARRIO CENTRO UBATE VILLA DE SAN DIEGO DE UBATE</t>
  </si>
  <si>
    <t>BARRIO JUAN JOSE NEIRA VILLA DE SAN DIEGO DE UBATE</t>
  </si>
  <si>
    <t>BARRIO CENTRO LERIDA 2</t>
  </si>
  <si>
    <t>RICHARD HOUSE SAN GIL</t>
  </si>
  <si>
    <t>BARRIO PORVENIR ALCALÁ</t>
  </si>
  <si>
    <t>BARRIO CENTRO CAICEDONIA 4</t>
  </si>
  <si>
    <t>BARRIO GAITAN GUACHUCAL</t>
  </si>
  <si>
    <t>CORREGIMIENTO LOBOGUERRERO DAGUA</t>
  </si>
  <si>
    <t>BARRIO SANTA ANA - TÚQUERRES</t>
  </si>
  <si>
    <t>BARRIO CENTRO III - LA TEBAIDA</t>
  </si>
  <si>
    <t>BARRIO VEGA SUPIA</t>
  </si>
  <si>
    <t>BARRIO LA SEXTA CAICEDONIA</t>
  </si>
  <si>
    <t>BARRIO EL CARMEN SAN JOSE</t>
  </si>
  <si>
    <t>BARRIO RIONEGRO - ANTIOQUIA</t>
  </si>
  <si>
    <t>SECTOR LA VARIANTE STA ROSA DE OSOS</t>
  </si>
  <si>
    <t>BARRIO PLAZA DE MERCADO GUARNE</t>
  </si>
  <si>
    <t>BARRIO SECTOR COMANDO COCORNA</t>
  </si>
  <si>
    <t>BARRIO BARBOSA BARBOSA 4</t>
  </si>
  <si>
    <t>BARRIO CAMPAMENTO CAMPAMENTO 2</t>
  </si>
  <si>
    <t>BARRIO COLOMBIA LA PINTADA</t>
  </si>
  <si>
    <t>BARRIO PARQUE 3 ENVIGADO</t>
  </si>
  <si>
    <t>BARRIO SAN GABRIEL ITAGUI 4</t>
  </si>
  <si>
    <t>BARRIO LA CANDELARIA MEDELLIN</t>
  </si>
  <si>
    <t>BARRIO ITAGUI DITAIRES ITAGUI</t>
  </si>
  <si>
    <t>BARRIO SAN FRANCISCO ITAGUI 2</t>
  </si>
  <si>
    <t>BARRIO CHAGUALO MEDELLIN 3</t>
  </si>
  <si>
    <t>BARRIO CASTILLA MEDELLIN 14</t>
  </si>
  <si>
    <t>BARRIO ROBLEDO VILLA SOFIA MEDELLIN 2</t>
  </si>
  <si>
    <t>BARRIO NIQUIA 9 - BELLO</t>
  </si>
  <si>
    <t>BARRIO CARIBE MEDELLIN 4</t>
  </si>
  <si>
    <t>BARRIO LA LIBERTAD ZIPAQUIRA</t>
  </si>
  <si>
    <t>BARRIO CENTRO LA JAGUA DE IBIRICO</t>
  </si>
  <si>
    <t>BARRIO CENTRO SAMACA 5</t>
  </si>
  <si>
    <t>BARRIO LA CENTRAL SAN ANDRES DE TUMACO</t>
  </si>
  <si>
    <t>BARRIO SAN LUIS 1 CUCUTA</t>
  </si>
  <si>
    <t>BARRIO CENTRO SAN BERNARDO 1</t>
  </si>
  <si>
    <t>BARRIO VILLA CARMENZA SAN FRANCISCO</t>
  </si>
  <si>
    <t>BARRIO CENTRO PAICOL 1</t>
  </si>
  <si>
    <t>BARRIO PARQUES DEL CERRITO UBATE</t>
  </si>
  <si>
    <t>BARRIO SAN ISIDRO SABANETA</t>
  </si>
  <si>
    <t>BARRIO LA ESPERANZA MEDELLIN</t>
  </si>
  <si>
    <t>BARRIO DIVINO NIÑO NEMOCON</t>
  </si>
  <si>
    <t>BARRIO CENTRO FILANDIA 5</t>
  </si>
  <si>
    <t>BARRIO VERSALLES II MANIZALES</t>
  </si>
  <si>
    <t>BARRIO MURILLO TORO BOGOTA</t>
  </si>
  <si>
    <t>BOGOTA CENTRO 1</t>
  </si>
  <si>
    <t>BARRIO CAROLA - MANIZALES</t>
  </si>
  <si>
    <t>BARRIO LA FORTALEZA CALI</t>
  </si>
  <si>
    <t>BARRIO AUTOPISTA NORTE COPACABANA</t>
  </si>
  <si>
    <t>BARRIO ALTA SUIZA MANIZALES 6</t>
  </si>
  <si>
    <t>BARRIO EL CENTRO FLORENCIA</t>
  </si>
  <si>
    <t>BARRIO BOLIVAR VILLA DE SAN DIEGO DE UBATE</t>
  </si>
  <si>
    <t>BARRIO CENTRO GRANADA 15</t>
  </si>
  <si>
    <t>CENTRO QUINCHIA - RISARALDA</t>
  </si>
  <si>
    <t>BARRIO RIONEGRO RIONEGRO 2</t>
  </si>
  <si>
    <t>BARRIO SHANGAY COPACABANA</t>
  </si>
  <si>
    <t>BARRIO CENTRO NEIRA 3</t>
  </si>
  <si>
    <t>BARRIO NUEVO BOSQUE CARTAGENA DE INDIAS 4</t>
  </si>
  <si>
    <t>GUALMATAN - NARIÑO</t>
  </si>
  <si>
    <t>BARRIO CENTRO QUINCHIA 1</t>
  </si>
  <si>
    <t>BARRIO CENTRO QUINCHÍA</t>
  </si>
  <si>
    <t>BARRIO ALFONSO BONILLA ARAGON CALI 5</t>
  </si>
  <si>
    <t>BARRIO SAMARIA 2 PEREIRA 2</t>
  </si>
  <si>
    <t>BARRIO LA POLA IBAGUE 1</t>
  </si>
  <si>
    <t>BARRIO MODELO POPAYAN 2</t>
  </si>
  <si>
    <t>BARRIO JUNIN CALI 3</t>
  </si>
  <si>
    <t>BARRIO SANTA RITA PALMIRA 1</t>
  </si>
  <si>
    <t>BARRIO SUBA BILBAO BOGOTA 1</t>
  </si>
  <si>
    <t>BARRIO LA ESPERANZA YOPAL 4</t>
  </si>
  <si>
    <t>BARRIO CENTRO CAJAMARCA 13</t>
  </si>
  <si>
    <t>SECTOR ONCE DE MARZO</t>
  </si>
  <si>
    <t>BARRIO OSPINA PEREZ AYAPEL 1</t>
  </si>
  <si>
    <t>INMACULADA NARIÑO</t>
  </si>
  <si>
    <t>BARRIO OTRO AYAPEL</t>
  </si>
  <si>
    <t>BARRIO BERTRANIA PUERTO SANTANDER</t>
  </si>
  <si>
    <t>BARRIO BARBACOAS BARBACOAS</t>
  </si>
  <si>
    <t>BARRIO CENTRO RISARALDA</t>
  </si>
  <si>
    <t>BARRIO ANTONIO RICAURTE VILLAVICENCIO 2</t>
  </si>
  <si>
    <t>BARRIO SUBA MIRAMAR BOGOTA 1</t>
  </si>
  <si>
    <t>BARRIO LA PAZ BARRANQUILLA 3</t>
  </si>
  <si>
    <t>BARRIO CENTRO GRANADA 11</t>
  </si>
  <si>
    <t>BARRIO CUBA PEREIRA 8</t>
  </si>
  <si>
    <t>BARRIO ALMENDRO CAMPESTRE SOLEDAD</t>
  </si>
  <si>
    <t>BARRIO CENTRO EL CARMEN DE CHUCURI 1</t>
  </si>
  <si>
    <t>BARRIO SUBA CATALUÑA</t>
  </si>
  <si>
    <t>BARRIO LA ESTANCIA POPAYAN</t>
  </si>
  <si>
    <t>BARRIO CENTRO TAMARA 3</t>
  </si>
  <si>
    <t>BARRIO PORVENIR SANTA MARTA</t>
  </si>
  <si>
    <t>BARRIO SANTA CLARA IV PASTO</t>
  </si>
  <si>
    <t>BARRIO LA LUCHA SANTA MARTA 1</t>
  </si>
  <si>
    <t>BOSA ESTACION 3</t>
  </si>
  <si>
    <t>BARRIO CENTRO PASTO 7</t>
  </si>
  <si>
    <t>BARRIO URBANIZACION VILLA DEL NORTE IBAGUE</t>
  </si>
  <si>
    <t>BARRIO VAREDA SAN LORENZO DE DUITAMA</t>
  </si>
  <si>
    <t>BARRIO GUAYABAL SAN VICENTE DEL CAGUAN</t>
  </si>
  <si>
    <t>BARRIO SANAGUSTIN BOGOTA</t>
  </si>
  <si>
    <t>BARRIOLA GAITANA BOGOTA</t>
  </si>
  <si>
    <t>BARRIO OSPINA PEREZ TIMBIO</t>
  </si>
  <si>
    <t>BARRIO URB NIZA CUCUTA 1</t>
  </si>
  <si>
    <t>BARRIO ZONA INDUSTRIAL NEIVA 8</t>
  </si>
  <si>
    <t>BARRIO LA HUERTA CALARCA</t>
  </si>
  <si>
    <t>BARRIO LA PRADERA I - DOSQUEBRADAS</t>
  </si>
  <si>
    <t>YACUANQUER CARORA</t>
  </si>
  <si>
    <t>BARRIO ALCARAVANES MONTERREY</t>
  </si>
  <si>
    <t>BARRIO EL RIUNFO SAN VICENTE DEL CAGUAN</t>
  </si>
  <si>
    <t>BARRIO GUANATA GARAGOA</t>
  </si>
  <si>
    <t>GARAGOA - BOYACA</t>
  </si>
  <si>
    <t>BARRIO JUPITER DOSQUEBRADAS</t>
  </si>
  <si>
    <t>BARRIO NUEVA SAMARIA SANTANDER DE QUILICHAO</t>
  </si>
  <si>
    <t>BARRIO EL CARMEN IBAGUE 12</t>
  </si>
  <si>
    <t>BARRIO BARZAL VILLAVICENCIO 12</t>
  </si>
  <si>
    <t>BARRIO CALLE REAL</t>
  </si>
  <si>
    <t>BARRIO CORREGIMIENTO PUERTO LOPEZ EL BAGRE</t>
  </si>
  <si>
    <t>BARRIO LOS GIRASOLES BARRANQUILLA 3</t>
  </si>
  <si>
    <t>BARRIO URB LOS TRAPICHES VILLA DEL ROSARIO 2</t>
  </si>
  <si>
    <t>BARRIO CODITO BOGOTA 1</t>
  </si>
  <si>
    <t>BARRIO CENTRO PEREIRA 53</t>
  </si>
  <si>
    <t>BARRIO VILLA ALEXANDRA BOGOTA</t>
  </si>
  <si>
    <t>BARRIO BOSA PORVENIR BOGOTA 5</t>
  </si>
  <si>
    <t>BARRIO ZONA INDUSTRIALES LA MACARENA DOSQUEBRADAS</t>
  </si>
  <si>
    <t>BARRIO LAS DELICIAS CALI 2</t>
  </si>
  <si>
    <t>BARRIO CHAPINERO BOGOTA 23</t>
  </si>
  <si>
    <t>BARRIO COLMENAR NEIVA</t>
  </si>
  <si>
    <t>SAN LUIS DE SINCE CASCAJITO</t>
  </si>
  <si>
    <t>BARRIO TUCHIN 2 CÓRDOBA</t>
  </si>
  <si>
    <t>BARRIO CENTRO PALESTINA 3</t>
  </si>
  <si>
    <t>ALMACEN ANGIE SPORT A</t>
  </si>
  <si>
    <t>BARRIO CENTRO FALAN 3</t>
  </si>
  <si>
    <t>BARRIO VILLA CLAUDIA</t>
  </si>
  <si>
    <t>BARRIO GUADALUPE CARTAGO</t>
  </si>
  <si>
    <t>BARRIO VILLA MAYOR BOGOTA 3</t>
  </si>
  <si>
    <t>BARRIO FLORALIA CALI</t>
  </si>
  <si>
    <t>BARRIO LA LEGUA VILLA DE SAN DIEGO DE UBATE 5</t>
  </si>
  <si>
    <t>BARRIO LOS OLIVOS II BARRANQUILLA</t>
  </si>
  <si>
    <t>BARRIO ORTEZ CARTAGO</t>
  </si>
  <si>
    <t>BARRIO CENTRO SAN JACINTO 3</t>
  </si>
  <si>
    <t>BARRIO BRR SAN JUDAS TIMBIO</t>
  </si>
  <si>
    <t>12 DE OCTUBRE CAREPA I - ANTIOQUIA</t>
  </si>
  <si>
    <t>BARRIO SUBA BILBAO</t>
  </si>
  <si>
    <t>BARRIO CHADIR BITAR SINCELEJO</t>
  </si>
  <si>
    <t>DROGUERIA Y MISCELANEA FENIX</t>
  </si>
  <si>
    <t>BARRIO PORVENIR CALI 1</t>
  </si>
  <si>
    <t>BARRIO DIVINO NIÑO BOGOTA</t>
  </si>
  <si>
    <t>BARRIO SANTA BARBARA TUNJA</t>
  </si>
  <si>
    <t>BARRIO LA PRADERA BARRANQUILLA 1</t>
  </si>
  <si>
    <t>BARRIO LA GAITANA BOGOTA 3</t>
  </si>
  <si>
    <t>BARRIO CENTRO MANIZALES 25</t>
  </si>
  <si>
    <t>BARRIO COSTA HERMOSA SOLEDAD 1</t>
  </si>
  <si>
    <t>BARRIO SUBA LISBOA BOGOTA 1</t>
  </si>
  <si>
    <t>TIENDA NATURISTA SALUD Y BELLEZA CUARZO ROSA</t>
  </si>
  <si>
    <t>BARRIO VEREDA RINCON DAPA</t>
  </si>
  <si>
    <t>DISTRIBUIDORA LA CAVA 59</t>
  </si>
  <si>
    <t>BARRIO HIPODROMO II IBAGUE</t>
  </si>
  <si>
    <t>BARRIO LA SIERRA BARRANQUILLA</t>
  </si>
  <si>
    <t>BARRIO BAJO TABLAZO MANIZALES</t>
  </si>
  <si>
    <t>BARRIO PATRIOTAS TUNJA 3</t>
  </si>
  <si>
    <t>BARRIO LAGOS SE SUBA BOGOTA</t>
  </si>
  <si>
    <t>CORREGIMIENTO TOLEDO - NORTE DE SANTANDER</t>
  </si>
  <si>
    <t>BARRIO BARRIO MUNICIPAL EL CARMELO CANDELARIA</t>
  </si>
  <si>
    <t>BARRIO PRIMERO DE FEBRERO PEREIRA 3</t>
  </si>
  <si>
    <t>BARRIO SULTANA MANIZALES 1</t>
  </si>
  <si>
    <t>BARRIO EL REFUGIO II CALI</t>
  </si>
  <si>
    <t>BARRIO LAS VEGAS BOJACA</t>
  </si>
  <si>
    <t>COPY -RED CALI</t>
  </si>
  <si>
    <t>BARRIO LOS PINOS BARRANQUILLA</t>
  </si>
  <si>
    <t>BARRIO SAN NICOLAS SOACHA 5</t>
  </si>
  <si>
    <t>BARRIO LATINO II CUCUTA</t>
  </si>
  <si>
    <t>BARRIO NUEVO CUCUTA 1</t>
  </si>
  <si>
    <t>BARRIO EL PALMAR BOGOTA 1</t>
  </si>
  <si>
    <t>BARRIO ALPES FLORENCIA 1</t>
  </si>
  <si>
    <t>BARRIO EL BOSQUE SINCELEJO 1</t>
  </si>
  <si>
    <t>AUTOSERVICIO COMPRAMAS DE POLICARPA</t>
  </si>
  <si>
    <t>BARRIO KENNEDY SINCELEJO</t>
  </si>
  <si>
    <t>BARRIO LA LADERA POPAYAN 3</t>
  </si>
  <si>
    <t>BARRIO LA ESTANCIA POPAYAN 2</t>
  </si>
  <si>
    <t>BARRIO EL TOPACIO IBAGUE</t>
  </si>
  <si>
    <t>BARRIO EL CERRITO VILLA DE SAN DIEGO DE UBATE</t>
  </si>
  <si>
    <t>BARRIO CENTRO FACATATIVA 9</t>
  </si>
  <si>
    <t>CENTRO CAICEDONIA VALLE DEL CAUCA</t>
  </si>
  <si>
    <t>BARRIO CENTRO GUATICA 4</t>
  </si>
  <si>
    <t>BARRIO MIRA FLORES CALI</t>
  </si>
  <si>
    <t>BARRIO PRIMERO DE MAYO YOPAL</t>
  </si>
  <si>
    <t>BARRIO MOSQUERA MOSQUERA 8</t>
  </si>
  <si>
    <t>BARRIO SANTA CLARA OCAÑA 4</t>
  </si>
  <si>
    <t>BARRIO PIJAO QUINDIO</t>
  </si>
  <si>
    <t>BARRIO SAN MARTIN CENTRO SOGAMOSO 2</t>
  </si>
  <si>
    <t>BARRIO BOJACA CHIA</t>
  </si>
  <si>
    <t>BARRIO ALAMOS CALI 1</t>
  </si>
  <si>
    <t>BARRIO FUSAGASUGA FUSAGASUGA</t>
  </si>
  <si>
    <t>BARRIO BUENOS AIRES VILLAPINZON</t>
  </si>
  <si>
    <t>BARRIO VIA EL ALTICO COGUA</t>
  </si>
  <si>
    <t>BARRIO ALPES TOCANCIPA</t>
  </si>
  <si>
    <t>BARRIO EL PRADO CARTAGENITA</t>
  </si>
  <si>
    <t>BARRIO CENTRO BOYACA 1</t>
  </si>
  <si>
    <t>BARRIO CENTRO CARMEN DE APICALA 6</t>
  </si>
  <si>
    <t>BARRIO SALGAR PUERTO COLOMBIA</t>
  </si>
  <si>
    <t>BARRIO ZONA RURAL EL CASTILLO EL CASTILLO</t>
  </si>
  <si>
    <t>BARRIO CENTENARIO BOGOTA 2</t>
  </si>
  <si>
    <t>BARRIO CENTRO MEDELLIN 51</t>
  </si>
  <si>
    <t>BARRIO SANTANDER MEDELLIN</t>
  </si>
  <si>
    <t>BARRIO LOMA LOS BERNAL MEDELLIN</t>
  </si>
  <si>
    <t>BARRIO CLARET BOGOTA 6</t>
  </si>
  <si>
    <t>BARRIO GUAYACANES CALI</t>
  </si>
  <si>
    <t>BARRIO MESA BELLO</t>
  </si>
  <si>
    <t>BARRIO SANTANDER MEDELLIN 5</t>
  </si>
  <si>
    <t>BARRIO BELEN VI - MEDELLÍN</t>
  </si>
  <si>
    <t>BARRIO MALDONADO VI - TUNJA</t>
  </si>
  <si>
    <t>BARRIO PARIS BELLO BELLO</t>
  </si>
  <si>
    <t>BARRIO ROBLEDO XI - MEDELLÍN</t>
  </si>
  <si>
    <t>BARRIO CENTRO II VILLAVICENCIO</t>
  </si>
  <si>
    <t>BARRIO ROBLEDO MIRAMAR II MEDELLIN</t>
  </si>
  <si>
    <t>BARRIO CENTRO REMOLINO</t>
  </si>
  <si>
    <t>BARRIO VILLA TERESA ACACIAS 1</t>
  </si>
  <si>
    <t>BARRIO LOS MOLINOS DOSQUEBRADAS 1</t>
  </si>
  <si>
    <t>BARRIO MENEGUA PUERTO LOPEZ 1</t>
  </si>
  <si>
    <t>BARRIO LATINO CUCUTA 11</t>
  </si>
  <si>
    <t>BARRIO LOS MARTIRES BOGOTA 2</t>
  </si>
  <si>
    <t>BARRIO CLASS ROMA KENNEDY BOGOTA</t>
  </si>
  <si>
    <t>BARRIO CALANDAMIA KENNEDY BOGOTA</t>
  </si>
  <si>
    <t>BARRIO SAN GERARDO BUCARAMANGA 2</t>
  </si>
  <si>
    <t>BARRIO LOS LAURELES MONTERIA 3</t>
  </si>
  <si>
    <t>BARRIO PRADO CENTRO MEDELLIN</t>
  </si>
  <si>
    <t>BARRIO LA PLAZA PUERTO ESCONDIDO</t>
  </si>
  <si>
    <t>PAPELERIA E IMPRESIONES CAMILA</t>
  </si>
  <si>
    <t>BARRIO LA GIRALDA BOGOTA</t>
  </si>
  <si>
    <t>BARRIO MANUELA BELTRAN CALI 2</t>
  </si>
  <si>
    <t>BARRIO CIUDADELA SAN ANTONIO VILLAVICENCIO</t>
  </si>
  <si>
    <t>BARRIO LOMAS DE GRANADA POPAYAN 8</t>
  </si>
  <si>
    <t>BARRIO EL PROGRESO SINCELEJO 3</t>
  </si>
  <si>
    <t>BARRIO CENTRO COGUA 6</t>
  </si>
  <si>
    <t>BARRIO NUEVO HORIZONTE VILLAVICENCIO 1</t>
  </si>
  <si>
    <t>BARRIO POTRERILLO PALMIRA</t>
  </si>
  <si>
    <t>BARRIO BARRIO TERRA GRANDE - BOGOTÁ</t>
  </si>
  <si>
    <t>CUNDINAMARCA BOGOTA 4</t>
  </si>
  <si>
    <t>BARRIO LA MADRIS ETAPA 5 VILLAVICENCIO</t>
  </si>
  <si>
    <t>BARRIO BOSA LAURELES BOGOTA 1</t>
  </si>
  <si>
    <t>BARRIO LORENZO ALCANTUZ BOGOTA</t>
  </si>
  <si>
    <t>BARRIO CENTRO 24 IBAGUÉ</t>
  </si>
  <si>
    <t>BARRIO ESTADIO URDANETA ARBELAEZ NEIVA 1</t>
  </si>
  <si>
    <t>BARRIO CENTRO PASTO 2</t>
  </si>
  <si>
    <t>BARRIO LA GAITANA NEIVA</t>
  </si>
  <si>
    <t>BARRIO VILLA TOLEDO SANTA MARTA</t>
  </si>
  <si>
    <t>BARRIO OLIVARES ITAGUI</t>
  </si>
  <si>
    <t>BARRIO PORTAL DE LAS AVENIDAS SANTA MARTA</t>
  </si>
  <si>
    <t>CENTRO SIMIJACA - CUNDINAMARCA</t>
  </si>
  <si>
    <t>BARRIO EL POA BOGOTA 1</t>
  </si>
  <si>
    <t>LERIDA - TOLIMA</t>
  </si>
  <si>
    <t>BARRIO CENTRO CHIVATA 1</t>
  </si>
  <si>
    <t>BARRIO PATIVILCA DUITAMA</t>
  </si>
  <si>
    <t>BARRIO EL TEJAR PASTO 1</t>
  </si>
  <si>
    <t>BARRIO PATIOS CENTRO LOS PATIOS 9</t>
  </si>
  <si>
    <t>BARRIO CENTRO ALBAN</t>
  </si>
  <si>
    <t>BARRIO PRIMAVERA VILLA RICA</t>
  </si>
  <si>
    <t>BARRIO CANTA CLARO MONTERIA 4</t>
  </si>
  <si>
    <t>BARRIO 19 DE MARZO TIERRALTA 3</t>
  </si>
  <si>
    <t>ARANSAZU TESALIA 1</t>
  </si>
  <si>
    <t>BARRIO CORREGIMIENTO DE SANTA MARIA BUESACO</t>
  </si>
  <si>
    <t>BARRIO CANDELARIA -CARMELO CANDELARIA</t>
  </si>
  <si>
    <t>TRONCAL VIA A LA COSTA - VALDIVIA</t>
  </si>
  <si>
    <t>LA VICTORIA,CUN - EL COLEGIO</t>
  </si>
  <si>
    <t>BARRIO PIEDRA DE BOLIVAR ARBOLEDA</t>
  </si>
  <si>
    <t>MISCELANEA Y VARIEDADES MA CAMILA</t>
  </si>
  <si>
    <t>BARRIO SANTA INES POPAYAN 4</t>
  </si>
  <si>
    <t>BARRIO SAN JOSE DE LOS CAMPANOS CARTAGENA DE INDIAS 5</t>
  </si>
  <si>
    <t>BARRIO NUEVO BOSQUE CARTAGENA DE INDIAS 6</t>
  </si>
  <si>
    <t>BARRIO CORREGIMIENTO LA Y EL ZULIA</t>
  </si>
  <si>
    <t>HUISITO EL TAMBO</t>
  </si>
  <si>
    <t>BARRIO VILLA OCCIDENTE POPAYAN</t>
  </si>
  <si>
    <t>BARRIO LA MADRID VILLAVICENCIO 7</t>
  </si>
  <si>
    <t>BARRIO MARISCAL SUCRE BOGOTA</t>
  </si>
  <si>
    <t>BARR SAN FERNANDO CARTAGENA DE INDIAS</t>
  </si>
  <si>
    <t>BARRIO PARAISO BOGOTA 5</t>
  </si>
  <si>
    <t>BARRIO CENTRO CANALETE</t>
  </si>
  <si>
    <t>BARRIO CENTRO 3 MEDELLIN</t>
  </si>
  <si>
    <t>BARRIO CAQUETA LA ESTRELLA</t>
  </si>
  <si>
    <t>A LOLIAR CAICEDO</t>
  </si>
  <si>
    <t>BARRIO BELEN FATIMA MEDELLIN 2</t>
  </si>
  <si>
    <t>BARRIO PARIS LOS SAUCES BELLO</t>
  </si>
  <si>
    <t>BARRIO EL BOSQUE BELLO 1</t>
  </si>
  <si>
    <t>BARRIO LOMA DE LOS BERNAL MEDELLIN 1</t>
  </si>
  <si>
    <t>BARRIO SAN ISIDRO MEDELLIN</t>
  </si>
  <si>
    <t>BARRIO BELLO BELLO 21</t>
  </si>
  <si>
    <t>BARRIO CASTILLA MEDELLIN 17</t>
  </si>
  <si>
    <t>LA DOCTORA II SABANETA - ANTIOQUIA</t>
  </si>
  <si>
    <t>BARRIO LAS PALMAS MEDELLIN</t>
  </si>
  <si>
    <t>BARRIO SANTA CRUZ VIII MEDELLÍN</t>
  </si>
  <si>
    <t>BARRIO CENTRO MEDELLIN 102</t>
  </si>
  <si>
    <t>BARRIO GUAYABAL MEDELLIN 14</t>
  </si>
  <si>
    <t>BARRIO NUEVA JERUSALEN BELLO 1</t>
  </si>
  <si>
    <t>BARRIO LOS ALMENDROS PAICOL 3</t>
  </si>
  <si>
    <t>BARRIO CENTRO VIOTA 4</t>
  </si>
  <si>
    <t>BARRIO LA ESPERANZA FLORIDA 1</t>
  </si>
  <si>
    <t>BARRIO ARANZASU TESALIA</t>
  </si>
  <si>
    <t>BARRIO CEDRITOS FUSAGASUGA 4</t>
  </si>
  <si>
    <t>BARRIO SAN ANTONIO LIBANO 1</t>
  </si>
  <si>
    <t>BARRIO FERIAS LA DORADA</t>
  </si>
  <si>
    <t>BARRIO LOS PINOS</t>
  </si>
  <si>
    <t>BARRIO CENTRO ARCABUCO</t>
  </si>
  <si>
    <t>BARRIO CENTRO SOATA 7</t>
  </si>
  <si>
    <t>BARRIO VILLA MARIA SEGUNDO SECTOR BOGOTA 1</t>
  </si>
  <si>
    <t>BARRIO SUBA BOGOTA 24</t>
  </si>
  <si>
    <t>BARRIO SUBA LISBOA BOGOTA 2</t>
  </si>
  <si>
    <t>BARRIO LINARES MANIZALES 5</t>
  </si>
  <si>
    <t>BARRIO LAS QUINTAS TUNJA 4</t>
  </si>
  <si>
    <t>BARRIO RINCON DE LA PAZ BUCARAMANGA</t>
  </si>
  <si>
    <t>BARRIO LA VICTORIA BUCARAMANGA 6</t>
  </si>
  <si>
    <t>BARRIO CENTRO ENGATIVA BOGOTA</t>
  </si>
  <si>
    <t>BARRIO MESOPOTAMIA TUNJA</t>
  </si>
  <si>
    <t>BARRIO NUEVA FLORENCIA FLORENCIA 1</t>
  </si>
  <si>
    <t>BARRIO PARQUE HISPANIA</t>
  </si>
  <si>
    <t>BARRIO LA UNION LA UNION 5</t>
  </si>
  <si>
    <t>BARRIO EL EDEN LA UNION</t>
  </si>
  <si>
    <t>BARRIO SABANAS DEL DORADO BOGOTA 4</t>
  </si>
  <si>
    <t>BARRIO SAN LUIS CALI 3</t>
  </si>
  <si>
    <t>BARRIO CENTRO EL CARMEN DE VIBORAL 7</t>
  </si>
  <si>
    <t>BARRIO PARQUE PRINCIPAL - EL CARMEN DE VIBORAL</t>
  </si>
  <si>
    <t>BARRIO CORREGIMIENTO LA MATA LA GLORIA 1</t>
  </si>
  <si>
    <t>BARRIO CENTRO SABOYA 4</t>
  </si>
  <si>
    <t>BARRIO CORAZON DE JESUS BUESACO</t>
  </si>
  <si>
    <t>BARRIO CAMILO TORRES CUCUTA</t>
  </si>
  <si>
    <t>BARRIO URB LOS ARAUJOS MONTERIA</t>
  </si>
  <si>
    <t>BARRIO LA ORQUIDEA NEIVA 1</t>
  </si>
  <si>
    <t>PLASTICOS Y DECORACIONES SAMARA</t>
  </si>
  <si>
    <t>BARRIO LA RIOJA NEIVA</t>
  </si>
  <si>
    <t>BARRIO SIGLO XXI NEIVA</t>
  </si>
  <si>
    <t>BARRIO LA ESPERANZA LORICA</t>
  </si>
  <si>
    <t>BARRIO EL CARMEN LURUACO</t>
  </si>
  <si>
    <t>BARRIO CENTRO SUAN</t>
  </si>
  <si>
    <t>BARRIO SAN ANTONIO BOGOTA 8</t>
  </si>
  <si>
    <t>BARRIO KENNEDY BOGOTA 10</t>
  </si>
  <si>
    <t>BARRIO CENTRO EL ZULIA</t>
  </si>
  <si>
    <t>BARRIO SERVIVIENDA - CALI</t>
  </si>
  <si>
    <t>BARRIO LA PALMA MONTERIA 3</t>
  </si>
  <si>
    <t>BARRIO SAN LUIS DE LA PAZ NEIVA</t>
  </si>
  <si>
    <t>BARRIO ROBINSON PITALUA MONTERIA 2</t>
  </si>
  <si>
    <t>BARRIO OASIS NEIVA</t>
  </si>
  <si>
    <t>BARRIO CANAIMA NEIVA 7</t>
  </si>
  <si>
    <t>BARRIO PIZARREAL LOS PATIOS 6</t>
  </si>
  <si>
    <t>BARRIO CENTRO RIVERA 7</t>
  </si>
  <si>
    <t>BARRIO ESPERANZA SUR BOGOTA</t>
  </si>
  <si>
    <t>BARRIO EL BOSQUE CALI</t>
  </si>
  <si>
    <t>BARRIO LOS MANGOS PALMIRA</t>
  </si>
  <si>
    <t>BARRIO 20 DE JULIO VILLA DEL ROSARIO</t>
  </si>
  <si>
    <t>BARRIO NUEVO PORTAL BOLIVAR</t>
  </si>
  <si>
    <t>BARRIO JARDIN META</t>
  </si>
  <si>
    <t>BARRIO VILLA NUEVA FACATATIVA FACTATIVA</t>
  </si>
  <si>
    <t>BARRIO SAN CARLOS ALBAN</t>
  </si>
  <si>
    <t>BARRIO LAS DAMAS PUERTO RICO 4</t>
  </si>
  <si>
    <t>BARRIO EL MIRADOR FUSAGASUGA</t>
  </si>
  <si>
    <t>BARRIO SAN ANTONIO LA UNION</t>
  </si>
  <si>
    <t>CENTER WEB ACCESORIOS Y DOCUMENTACION</t>
  </si>
  <si>
    <t>BARRIO LAS BRISAS LIBANO</t>
  </si>
  <si>
    <t>BARRIO SAN ALEJO CUBARRAL 1</t>
  </si>
  <si>
    <t>BARRIO LA LEGUA VILLA DE SAN DIEGO DE UBATE</t>
  </si>
  <si>
    <t>BARRIO CENTRO PUERTO TEJADA 12</t>
  </si>
  <si>
    <t>BARRIO OSPINA 2 EL CARMEN DE VIBORAL</t>
  </si>
  <si>
    <t>BARRIO BUENOS AIRES EL CARMEN DE VIBORAL 1</t>
  </si>
  <si>
    <t>BARRIO CENTRO GRANADA</t>
  </si>
  <si>
    <t>BARRIO EL LIMONAR PRADO MEDELLIN</t>
  </si>
  <si>
    <t>BARRIO VIVIENDAS DEL SUR ITAGUI 1</t>
  </si>
  <si>
    <t>BARRIO MIRADOR 2 BELLO</t>
  </si>
  <si>
    <t>BARRIO ITAGUI CATATRAVA ITAGUI</t>
  </si>
  <si>
    <t>BARRIO SAN BENITO MEDELLIN</t>
  </si>
  <si>
    <t>WILLDANY</t>
  </si>
  <si>
    <t>BARRIO SAN FRANCISCO</t>
  </si>
  <si>
    <t>BARRIO CENTRO AYAPEL 2</t>
  </si>
  <si>
    <t>BARRIO TUCHIN TUCHIN</t>
  </si>
  <si>
    <t>BARRIO LA LEGUA UBATE VILLA DE SAN DIEGO DE UBATE 1</t>
  </si>
  <si>
    <t>BARRIO VILLA MARLEN GUAMAL</t>
  </si>
  <si>
    <t>BARRIO CENTRO GIGANTE HUILA</t>
  </si>
  <si>
    <t>BARRIO SAN ANTERITO RURAL LORICA</t>
  </si>
  <si>
    <t>BARRIO MANZANILLO CARTAGENA DE INDIAS</t>
  </si>
  <si>
    <t>BARRIO COLINAS MANIZALES</t>
  </si>
  <si>
    <t>BARRIO SAN JOAQUIN MANIZALES 1</t>
  </si>
  <si>
    <t>BARRIO SAN JORGE III - MANIZALES</t>
  </si>
  <si>
    <t>BARRIO PORTUGAL EL BAGRE 2</t>
  </si>
  <si>
    <t>BARRIO CENTRO MANIZALES 15</t>
  </si>
  <si>
    <t>BARRIO QUINTAS DE LA MARINA ARMENIA</t>
  </si>
  <si>
    <t>BARRIO CENTRO BARRANQUILLA 27</t>
  </si>
  <si>
    <t>BARRIO VILLA CAMPESTRE II GIRON</t>
  </si>
  <si>
    <t>BARRIO BARZAL VILLAVICENCIO 20</t>
  </si>
  <si>
    <t>BARRIO CALLE REAL SALAMINA 1</t>
  </si>
  <si>
    <t>BARRIO EL RECREO COPACABANA</t>
  </si>
  <si>
    <t>CORREGIMIENTO YARIMA SAN VICENTE DE CHUCURI - SANTANDER</t>
  </si>
  <si>
    <t>BARRIO LLORENTE VAQUEIRO SAN ANDRES DE</t>
  </si>
  <si>
    <t>BARRIO URB ANIVERSARIO 1 CUCUTA</t>
  </si>
  <si>
    <t>BARRIO SANTA ANA CUCUTA 1</t>
  </si>
  <si>
    <t>BARRIO LA NUEVA CECILIA ARMENIA 1</t>
  </si>
  <si>
    <t>BARRIO DEPARTAMENTAL CALI</t>
  </si>
  <si>
    <t>BARRIO COMUNEROS BUCARAMANGA</t>
  </si>
  <si>
    <t>BARRIO JOSE ANTONIO GALAN CHARALA 1</t>
  </si>
  <si>
    <t>BARRIO PAR PRINCIPAL GUASCA GUASCA</t>
  </si>
  <si>
    <t>BARRIO CENTRO PINCHOTE</t>
  </si>
  <si>
    <t>BARRIO LA ASENCION SAN BERNARDO</t>
  </si>
  <si>
    <t>SANTANDER ANOLAIMA</t>
  </si>
  <si>
    <t>PAPELERIA EL CARMEN</t>
  </si>
  <si>
    <t>BARRIO MONTOYA PAVA GRANADA</t>
  </si>
  <si>
    <t>BARRIO CENTRO EL CERRITO 12</t>
  </si>
  <si>
    <t>BARRIO FINCA EL PLACER LEBRIJA</t>
  </si>
  <si>
    <t>BARRIO EL REPOSO - SUBACHOQUE</t>
  </si>
  <si>
    <t>BARRIO CENTRO JENESANO 7</t>
  </si>
  <si>
    <t>BARRIO SAN CARLOS SAN GIL</t>
  </si>
  <si>
    <t>BARRIO CEDRITOS FUSAGASUGA 2</t>
  </si>
  <si>
    <t>BARRIO BOYACA DUITAMA 1</t>
  </si>
  <si>
    <t>FERRETERÍA LA OBRA J Y L S.A.S</t>
  </si>
  <si>
    <t>BARRIO CENTRO 2 IBAGUE</t>
  </si>
  <si>
    <t>BARRIO LA PALMITA VILLA DEL ROSARIO 1</t>
  </si>
  <si>
    <t>VEREDA GETSEMANÍ</t>
  </si>
  <si>
    <t>BARRIO PORTAL DE BUENOS AIRES 1</t>
  </si>
  <si>
    <t>BARRIO COMUNEROS IV - CUCUTA</t>
  </si>
  <si>
    <t>BARRIO LA MERCED CUCUTA 16</t>
  </si>
  <si>
    <t>BARRIO SANTA RITA TUNJA 4</t>
  </si>
  <si>
    <t>TALLERES JAIME</t>
  </si>
  <si>
    <t>BARRIO CENTRO 26 - BARRANQUILLA</t>
  </si>
  <si>
    <t>CENTRO REPELON ATLANTICO</t>
  </si>
  <si>
    <t>BARRIO NIÑA CECI CUCUTA 1</t>
  </si>
  <si>
    <t>BARRIO CL PRINCIPAL SAN VICENTE DEL CAGUAN</t>
  </si>
  <si>
    <t>BARRIO LAS BALSAS TIERRALTA</t>
  </si>
  <si>
    <t>BARRIO CENTRO EL CASTILLO 6</t>
  </si>
  <si>
    <t>BARRIO BOCHALEMA SAN ANDRES 1</t>
  </si>
  <si>
    <t>BARRIO SAN LUIS SAN ANDRES</t>
  </si>
  <si>
    <t>PAEZ LA PLATA II - HUILA</t>
  </si>
  <si>
    <t>BARRIO CENTRO TIMBIO 1</t>
  </si>
  <si>
    <t>MERCA - FRUVER SOTAVENTO</t>
  </si>
  <si>
    <t>BARRIO SUMAWASY SAN JOSE DEL FRAGUA</t>
  </si>
  <si>
    <t>BARRIO PUEBLO NUEVO CAUCASIA 4</t>
  </si>
  <si>
    <t>BARRIO OBRERO LABATECA</t>
  </si>
  <si>
    <t>BARRIO SANTO DOMINGO BOGOTA</t>
  </si>
  <si>
    <t>BARRIO CENTRO</t>
  </si>
  <si>
    <t>BARRIO QUEBRADA DE VELEZ MAINZALES</t>
  </si>
  <si>
    <t>BARRIO BERLIN FLORENCIA</t>
  </si>
  <si>
    <t>BARRIO COOPERATIVA FLORENCIA 1</t>
  </si>
  <si>
    <t>QUIPILE LA MESA</t>
  </si>
  <si>
    <t>BARRIO CENTRO PASTO 25</t>
  </si>
  <si>
    <t>BARRIO GUACANDA YUMBO</t>
  </si>
  <si>
    <t>BARRIO LA FORTALEZA</t>
  </si>
  <si>
    <t>BARRIO BELLAVISTA CUCUTA 1</t>
  </si>
  <si>
    <t>BARRIO CIUDAD DORADA ARMENIA 1</t>
  </si>
  <si>
    <t>BARRIO LA ESMERALDA PASTO</t>
  </si>
  <si>
    <t>BARRIO JORDAN CALI</t>
  </si>
  <si>
    <t>BARRIO ENTRADA ROZO PALMIRA</t>
  </si>
  <si>
    <t>PALMIRA CENTRO</t>
  </si>
  <si>
    <t>VIVERO JJISELA</t>
  </si>
  <si>
    <t>BARRIO EL BERNAL PASTO</t>
  </si>
  <si>
    <t>BARRIO VALLE GRANDE CAUCA</t>
  </si>
  <si>
    <t>BARRIO SAN LUIS CALI 5</t>
  </si>
  <si>
    <t>BARRIO NUEVO PARAISO CARTAGENA DE INDIAS</t>
  </si>
  <si>
    <t>LA MANO DE DIOS FS</t>
  </si>
  <si>
    <t>BARRIO SAN JAVIER MEDELLIN 8</t>
  </si>
  <si>
    <t>BARRIO NIQUIA CAMACOL 5 BELLO</t>
  </si>
  <si>
    <t>BARRIO CENTRO MEDELLIN 62</t>
  </si>
  <si>
    <t>MINIMERCADO EL NIQUIA</t>
  </si>
  <si>
    <t>MERCATODO LA HORMIGUITA</t>
  </si>
  <si>
    <t>BARRIO SANTA ISABLE CALI</t>
  </si>
  <si>
    <t>BARRIO LA SABANA LOS PATIOS</t>
  </si>
  <si>
    <t>BARRIO CENTRO MONTERIA 1OK</t>
  </si>
  <si>
    <t>BARRIO MERCADO DE BAZURDO CARTAGENA DE INDIAS</t>
  </si>
  <si>
    <t>BARRIO LOS MOLINOS - FACATATIVÁ</t>
  </si>
  <si>
    <t>BARRIO CENTRO SANTA ROSA DE OSOS</t>
  </si>
  <si>
    <t>BARRIO SAN ANTONIO VILLAVICENCIO 10</t>
  </si>
  <si>
    <t>BARRIO IPM SAN JOAQUIN LA MESA</t>
  </si>
  <si>
    <t>BARRIO EL PRADO SAN MARCOS</t>
  </si>
  <si>
    <t>BARRIO RECREO VILLAVICENCIO 3</t>
  </si>
  <si>
    <t>CENTRO CUBARRAL META</t>
  </si>
  <si>
    <t>BARRIO CENTRO XIV - DUITAMA</t>
  </si>
  <si>
    <t>BARRIO EXPORCOL SAN ANDRES DE TUMACO</t>
  </si>
  <si>
    <t>SAPUYES - NARIÑO</t>
  </si>
  <si>
    <t>BARRIO CENTRO ZARAGOZA 1</t>
  </si>
  <si>
    <t>BARRIO PALMERA PARTE BAJA CUCUTA</t>
  </si>
  <si>
    <t>BARRIO LLANITOS LOS PATIOS</t>
  </si>
  <si>
    <t>BARRIO SANTA MARIA BARRANQUILLA</t>
  </si>
  <si>
    <t>BARRIO CALLE BOLIVAR ZARAGOZA 1</t>
  </si>
  <si>
    <t>BARRIO CENTRO CONCEPCION 1</t>
  </si>
  <si>
    <t>BARRIO BOLIVAR CONCEPCION</t>
  </si>
  <si>
    <t>BARRIO ZAMBRANO FACATIATIVA</t>
  </si>
  <si>
    <t>BARRIO SOCORRO SOCORRO 2</t>
  </si>
  <si>
    <t>TIENDA M G LA 52</t>
  </si>
  <si>
    <t>AL DIA Y SERVICIOS INTEGRALES PARA ASEO Y MANTENIMIENTO SAS</t>
  </si>
  <si>
    <t>BARRIO CAMPO VALDES MEDELLIN 8</t>
  </si>
  <si>
    <t>PUNTO VIRTUAL COMUNICACIONES</t>
  </si>
  <si>
    <t>BARRIO URB LA ESPERANZA IBAGUE</t>
  </si>
  <si>
    <t>BARRIO GARCÉS NAVAS 3 - BOGOTÁ</t>
  </si>
  <si>
    <t>BARRIO CENTRO ORTEGA 11</t>
  </si>
  <si>
    <t>CORDOBA PLANETA RICA</t>
  </si>
  <si>
    <t>BARRIO EL ROSARIO EL TAMBO 1</t>
  </si>
  <si>
    <t>BARRIO CENTRO BELEN 2</t>
  </si>
  <si>
    <t>BARRIO SANTA INES SOGAMOSO 1</t>
  </si>
  <si>
    <t>BARRIO ANTIOQUIA CARTAGENA DEL CHAIRA 5</t>
  </si>
  <si>
    <t>BARRIO LA LEGUA VILLA DE SAN DIEGO DE UBATE 7</t>
  </si>
  <si>
    <t>BARRIO CENTRO DUITAMA 27</t>
  </si>
  <si>
    <t>BARRIO SANTA BARBARA VENADILLO 5</t>
  </si>
  <si>
    <t>BARRIO CALIFORNIA CALIFORNIA</t>
  </si>
  <si>
    <t>BARRIO LOMA FRESCA BARANOA BARANOA</t>
  </si>
  <si>
    <t>BARRIO LINDEROS LOS SANTOS</t>
  </si>
  <si>
    <t>BARRIO SAN JOSE SABANETA 2</t>
  </si>
  <si>
    <t>BARRIO SAN CRISTOBAL MEDELLIN</t>
  </si>
  <si>
    <t>MERCADOS EL DIVINO</t>
  </si>
  <si>
    <t>BARRIO GUAYABALA ITAGUI</t>
  </si>
  <si>
    <t>PROPIEDAD RAIZ RD</t>
  </si>
  <si>
    <t>BARRIO VILLA GUADALUPE MEDELLIN</t>
  </si>
  <si>
    <t>BARRIO LAGOS 2 FLORIDABLANCA</t>
  </si>
  <si>
    <t>FARMI SANAR PS</t>
  </si>
  <si>
    <t>BARRIO BIZERTA PALMIRA</t>
  </si>
  <si>
    <t>BARRIO PARQUES DE BOLIVAR ET 4 LC 2 CARTAGENA DE INDIAS</t>
  </si>
  <si>
    <t>BARRIO AY MI LLANURA VILLAVICENCIO 8</t>
  </si>
  <si>
    <t>BARRIO VILLA LOZANO SOLEDAD</t>
  </si>
  <si>
    <t>BARRIO CENTRO PAIPA</t>
  </si>
  <si>
    <t>BARRIO CENTRO VILLETA 13</t>
  </si>
  <si>
    <t>CARTAGENA DE INDIAS CORREGIMENTO DE BAYUNCA</t>
  </si>
  <si>
    <t>BARRIO CENTRO ORTEGA 7</t>
  </si>
  <si>
    <t>CENTRO SAMACA BOYACA</t>
  </si>
  <si>
    <t>BARRIO CANDIDO LEGUIZAMO LOSADA NEIVA</t>
  </si>
  <si>
    <t>BARRIO AV DONALDO VADEL COLOSO</t>
  </si>
  <si>
    <t>BARRIO BRISAS NEIVA 2</t>
  </si>
  <si>
    <t>BARRIO VERGEL NEIVA 1</t>
  </si>
  <si>
    <t>BARRIO CAMBAO CENTRO - SAN JUAN DE RIOSECO</t>
  </si>
  <si>
    <t>VARIEDADES ARENAS SOL Y LUNA</t>
  </si>
  <si>
    <t>BARRIO ALFONSO LOPEZ PEREIRA</t>
  </si>
  <si>
    <t>BARRIO CUBA PEREIRA 6</t>
  </si>
  <si>
    <t>BARRIO EL LIBANO CARTAGENA DE INDIAS 1</t>
  </si>
  <si>
    <t>LA UNION SOACHA 1</t>
  </si>
  <si>
    <t>BARRIO MANUELA BELTRAN CALI 3</t>
  </si>
  <si>
    <t>BARRIO SAN BENITO VILLAVICENCIO 14</t>
  </si>
  <si>
    <t>BARRIO LAS PALMAS GUACHENE</t>
  </si>
  <si>
    <t>BARRIO GUAYABAL PEREIRA 1</t>
  </si>
  <si>
    <t>CENTRO DE ENSEÑANZA AUTOMOVILÍSTICA METROPOLITANA DE CONDUCCIÓN</t>
  </si>
  <si>
    <t>BARRIO SAMARIA PEREIRA</t>
  </si>
  <si>
    <t>BARRIO LOS ALMENDROS SOLEDAD 9</t>
  </si>
  <si>
    <t>BARRIO LA FLORESTA CALI 1</t>
  </si>
  <si>
    <t>BARRIO ALAMOS BOGOTA 11</t>
  </si>
  <si>
    <t>BARRIO SOACHA TERREROS SOACHA</t>
  </si>
  <si>
    <t>BARRIO CENTRO CARTAGENA DE INDIAS 3</t>
  </si>
  <si>
    <t>BARRIO SAN MATEO SOACHA 11</t>
  </si>
  <si>
    <t>BARRIO VILLA LAS MORA SOLEDAD</t>
  </si>
  <si>
    <t>AMATISTA DISTRIBUIDORA URABA</t>
  </si>
  <si>
    <t>ZONA FINANCIERA LYM</t>
  </si>
  <si>
    <t>MOVILIDAD LA 38</t>
  </si>
  <si>
    <t>BARRIO SAN FERNANDO DOSQUEBRADAS 1</t>
  </si>
  <si>
    <t>BARRIO EL LIBERTADOR BOGOTA</t>
  </si>
  <si>
    <t>MAXITEXTOS 3</t>
  </si>
  <si>
    <t>BARRIO MALL PARAISO</t>
  </si>
  <si>
    <t>BARRIO LOS ROBLES SOACHA SOACHA</t>
  </si>
  <si>
    <t>BARRIO LA CASTELLANA PLANETA RICA</t>
  </si>
  <si>
    <t>DROGUERIA SUPER 3</t>
  </si>
  <si>
    <t>BARRIO LA SERENA FUSAGASUGA</t>
  </si>
  <si>
    <t>VILLAVICENCIO JORDAN</t>
  </si>
  <si>
    <t>BARRIO SAN MARCOS SOACHA SOACHA</t>
  </si>
  <si>
    <t>BARRIO SAN ISIDRO BARRANQUILLA 1</t>
  </si>
  <si>
    <t>INTERNET LA 84</t>
  </si>
  <si>
    <t>BARRIO CADIZ IBAGUE 2</t>
  </si>
  <si>
    <t>MAXILLAMADAS</t>
  </si>
  <si>
    <t>BARRIO NUEVA ESPERANZA CHALAN</t>
  </si>
  <si>
    <t>BARRIO POTRERILLO GIGANTE</t>
  </si>
  <si>
    <t>BARRIO COLÓN I - CALI</t>
  </si>
  <si>
    <t>BARRIO LOS CAYENOS SAN JOSE DE MIRANDA</t>
  </si>
  <si>
    <t>BARRIO CENTRO GUATEQUE 9</t>
  </si>
  <si>
    <t>BARRIO BOCAS DEL SUR OESTE AMAGA</t>
  </si>
  <si>
    <t>BARRIO DIANA TURBAY GUADUAS</t>
  </si>
  <si>
    <t>BARRIO CENTRO ZIPACON ZIPACON</t>
  </si>
  <si>
    <t>BARRI CENTRO ZIPACON</t>
  </si>
  <si>
    <t>BARRIO VRD VERGANZO SECTOR GOMEZ TOCANCIPA</t>
  </si>
  <si>
    <t>BARRIO BELEN CUCUTA 5</t>
  </si>
  <si>
    <t>BARRIO BICENTENARIO YOPAL</t>
  </si>
  <si>
    <t>BARRIO MONTECARLO YOPAL</t>
  </si>
  <si>
    <t>BARRIO POLIDEPORTIVO LAS AMERICAS DUITAMA</t>
  </si>
  <si>
    <t>BARRIO RINCON SILOS</t>
  </si>
  <si>
    <t>PLAYAS DEL MORRO SAN ANDRES DE TUMACO - NARIÑO</t>
  </si>
  <si>
    <t>BARRIO CENTRO NECHI 2</t>
  </si>
  <si>
    <t>DROGUERIA MEDIFARMA 2 DUITAMA</t>
  </si>
  <si>
    <t>BARRIO LA LEGUA VILLA DE SAN DIEGO DE UBATE 4</t>
  </si>
  <si>
    <t>VIOTA - CUNDINAMARCA</t>
  </si>
  <si>
    <t>PARQUE PRINCIPAL RIO DE ORO - CESAR</t>
  </si>
  <si>
    <t>BARRIO ZONA RURAL PUERTO LOPEZ 1</t>
  </si>
  <si>
    <t>PANDI - CUNDINAMARCA</t>
  </si>
  <si>
    <t>BARRIO CENTRO SESQUILE</t>
  </si>
  <si>
    <t>VARIEDADES MONTE VERDE</t>
  </si>
  <si>
    <t>BARRIO PUEBLO NUEVO MONTERIA</t>
  </si>
  <si>
    <t>BARRIO CALLE DEL COMERCIO NECHI</t>
  </si>
  <si>
    <t>BARRIO CENTRO LA UNION 2</t>
  </si>
  <si>
    <t>PUNTO DE RECAUDO EL PRADO</t>
  </si>
  <si>
    <t>VARIEDADES EMEN</t>
  </si>
  <si>
    <t>BARRIO ALTOS DE NORMANDIA CALI</t>
  </si>
  <si>
    <t>BARRIO JOSE MANUEL DE ALTAMIRA SAN BERNARDO DEL VIENTO</t>
  </si>
  <si>
    <t>BARRIO VILLA CLAUDIA BOGOTA</t>
  </si>
  <si>
    <t>BARRIO LAS MARGARITAS BOGOTA 4</t>
  </si>
  <si>
    <t>PAPELERIA NELITOS</t>
  </si>
  <si>
    <t>BARRIO JESUS DE LA BUENA ESPERANZA ENVIGADO</t>
  </si>
  <si>
    <t>BARRIO EL LIMONAR 3 MEDELLIN</t>
  </si>
  <si>
    <t>BARRIO PLAZA MINORISTA 9</t>
  </si>
  <si>
    <t>BARRIO CENTRO MEDELLIN 57</t>
  </si>
  <si>
    <t>VARIEDADES &amp; PAPELERIA PAULET</t>
  </si>
  <si>
    <t>BARRIO LA FLORESTA II MEDELLÍN</t>
  </si>
  <si>
    <t>BARRIO PARIS BELLO 6</t>
  </si>
  <si>
    <t>BARRIO NUEVA MARSELLA VII - BOGOTÁ</t>
  </si>
  <si>
    <t>BARRIO SANTA ISABEL BOGOTA 5</t>
  </si>
  <si>
    <t>TELECOMUNICACIONES NIKOLLE</t>
  </si>
  <si>
    <t>BARRIO LAS MERCEDES I SINCELEJO</t>
  </si>
  <si>
    <t>BARRIO LA ANTONIA VILLAVICENCIO</t>
  </si>
  <si>
    <t>BARRIO SAN FRANCISCO BOGOTA 16</t>
  </si>
  <si>
    <t>MULTISERVICIOS EL CASTILLO</t>
  </si>
  <si>
    <t>BARRIO VILLA ALSACIA BOGOTA 4</t>
  </si>
  <si>
    <t>BARRUI CIUDAD MONTES BOGOTA</t>
  </si>
  <si>
    <t>BARRIO BOSA BRASIL II SECTOR BOGOTA</t>
  </si>
  <si>
    <t>BARRIO LOS ANDES NEIVA 3</t>
  </si>
  <si>
    <t>BARRIO LUCERO BAJO 5</t>
  </si>
  <si>
    <t>BARRIO LA GRANJA COGUA 1</t>
  </si>
  <si>
    <t>INTERSISTEMASDK</t>
  </si>
  <si>
    <t>BARRIO CENTRO VIII - CORINTO</t>
  </si>
  <si>
    <t>BARRIO LA FLORIDA MANI</t>
  </si>
  <si>
    <t>BARRIO VEREDA SAN PEDRO SECTOR GUALANDAY SANTANDER DE QUILICHAO</t>
  </si>
  <si>
    <t>BARRIO VILLA DIANA TIHUAQUE - BOGOTA</t>
  </si>
  <si>
    <t>BARRIO PATIO BONITO BOGOTA 19</t>
  </si>
  <si>
    <t>BARRIO ANTONIO JOSE DE SUCRE BOGOTA 1</t>
  </si>
  <si>
    <t>BARRIO POTRERO GRANDE SOACHA</t>
  </si>
  <si>
    <t>BARRIO CORREGIMIENTO EL QUEMAO CERETE</t>
  </si>
  <si>
    <t>BARRIO RINCON DE SANFE DE SOACHA</t>
  </si>
  <si>
    <t>BARRIO SANTA LIBRADA BOGOTA 8</t>
  </si>
  <si>
    <t>CHITAGA - NORTE DE SANTANDER</t>
  </si>
  <si>
    <t>SAMANIEGO II</t>
  </si>
  <si>
    <t>BARRIO 20 DE JULIO BOGOTA 9</t>
  </si>
  <si>
    <t>TECNOTECH LORICA 2</t>
  </si>
  <si>
    <t>BARRIO EL SOCORRO CERETE 1</t>
  </si>
  <si>
    <t>BARRIO TOBERIN VIII - BOGOTÁ</t>
  </si>
  <si>
    <t>BARRIO ORQUIDEAS BOGOTA 6</t>
  </si>
  <si>
    <t>VDA LA YOPALOSA</t>
  </si>
  <si>
    <t>BARRIO SANTA CLARA CERETE 1</t>
  </si>
  <si>
    <t>BARRIO LA FLORESTA CUCUTA</t>
  </si>
  <si>
    <t>BARRIO CENTRO NEMOCON 7</t>
  </si>
  <si>
    <t>BARRIO CENTRO 4 BOGOTA</t>
  </si>
  <si>
    <t>BARR VRDA CANAVITA CON RESERVA DE ALEJANDRIA TOCANCIPA</t>
  </si>
  <si>
    <t>COMUNICACIONES RYM</t>
  </si>
  <si>
    <t>BARRIO BARRANQUILLA LINDA BARRANQUILLA</t>
  </si>
  <si>
    <t>BARRIO CENTRO POBLADO REDENTORES ANOLAIMA</t>
  </si>
  <si>
    <t>BARRIO ALAMEDA DEL RIO BARRANQUILLA 5</t>
  </si>
  <si>
    <t>BARRIO EL COLMENAR - SOACHA</t>
  </si>
  <si>
    <t>BARRO ROBLEDO PAJARITO MEDELLIN</t>
  </si>
  <si>
    <t>ASOCIACIÓN MUTUAL PLAYA RICA AGENCIA SAN ANTONIO DE PRADO</t>
  </si>
  <si>
    <t>FERYELECTRICOS DE ORIENTE</t>
  </si>
  <si>
    <t>CELULAR STORE COLOMBIA CARVAJAL</t>
  </si>
  <si>
    <t>BARRIO SANTA LUCIA VIII - MEDELLÍN</t>
  </si>
  <si>
    <t>BARRIO EL BOSQUE MEDELLIN</t>
  </si>
  <si>
    <t>VARIEDADES Y PAGOS AR</t>
  </si>
  <si>
    <t>BARRIO CAOBOS CUCUTA 9</t>
  </si>
  <si>
    <t>BARRIO SANTA ROSITA BOGOTÁ</t>
  </si>
  <si>
    <t>BARRIO CENTRO CIMITARRA 19</t>
  </si>
  <si>
    <t>BARRIO CENTRO GRANADA 1</t>
  </si>
  <si>
    <t>BARRIO EL PALMAR DAGUA</t>
  </si>
  <si>
    <t>BARRIO PRIMAVERA CARTAGENA DEL CHAIRA</t>
  </si>
  <si>
    <t>BARRIO CENTRO SANTA MARIA BOYACA 1</t>
  </si>
  <si>
    <t>BARRIO CENTRO 54 - NEIVA</t>
  </si>
  <si>
    <t>BIJAO EL BAGRE 4</t>
  </si>
  <si>
    <t>BARRIO LA VICTORIA EL BAGRE</t>
  </si>
  <si>
    <t>BARRIO LAURELES EL BAGRE</t>
  </si>
  <si>
    <t>SIACHOQUE - BOYACA</t>
  </si>
  <si>
    <t>SAN FRANCISCO TAMINANGO NARIÑO</t>
  </si>
  <si>
    <t>BARRIO 19 DE MARZO TIERRALTA</t>
  </si>
  <si>
    <t>BARRIO CENTRO CAMPOALEGRE 4</t>
  </si>
  <si>
    <t>BARRIO EL BOSQUE CHIQUINQUIRA</t>
  </si>
  <si>
    <t>BARRIO CORREGIMIENTO DE ZBALETAS DAGUA</t>
  </si>
  <si>
    <t>BARRIO OLAYA FUSAGASUGA</t>
  </si>
  <si>
    <t>BARRIO CASTELLANA - SOGAMOSO</t>
  </si>
  <si>
    <t>BARRIO CENTRO QUIPILE 2</t>
  </si>
  <si>
    <t>BARRIO EL ALTO AMBALEMA 1</t>
  </si>
  <si>
    <t>BARRIO CENTRO 2 - EL CARMEN DE CHUCURÍ</t>
  </si>
  <si>
    <t>BARRIO CENTRO PANDI 1</t>
  </si>
  <si>
    <t>BARRIO CENTRO II - CÓRDOBA</t>
  </si>
  <si>
    <t>BARRIO LOS ANDES BARRANQUILLA</t>
  </si>
  <si>
    <t>BARRIO PRIMERO DE MAYO 5</t>
  </si>
  <si>
    <t>BARRIO CENTRO SAN JOSE DEL FRAGUA 12</t>
  </si>
  <si>
    <t>SUPERMERCADO EL MERCADEO</t>
  </si>
  <si>
    <t>BARRIO EL POBLADO GIRON 3</t>
  </si>
  <si>
    <t>DROGUERIA Y MISCELANEA MUNDIAL</t>
  </si>
  <si>
    <t>MISCELANEA SUPER BABIES</t>
  </si>
  <si>
    <t>COMPUTELLO</t>
  </si>
  <si>
    <t>BARRIO LAS DELICIAS III BARRANQUILLA</t>
  </si>
  <si>
    <t>SANTA BÁRBARA</t>
  </si>
  <si>
    <t>BARRIO LA CABRERA CUCUTA 4</t>
  </si>
  <si>
    <t>BARRIO VILLAS DE GUADALUPE CALI</t>
  </si>
  <si>
    <t>BARRIO CIUDAD SALITRE SOLEDAD</t>
  </si>
  <si>
    <t>BARRIO LAS DELICIAS BARBACOAS</t>
  </si>
  <si>
    <t>BARRIO LA ESTACION YARUMAL 1</t>
  </si>
  <si>
    <t>NATURAL SHOP SAMA</t>
  </si>
  <si>
    <t>BARRIO SANTANDER - CERRITO</t>
  </si>
  <si>
    <t>BARRIO CALLE REAL SALAMINA</t>
  </si>
  <si>
    <t>BARRIO EL LLANO CARTAGO 1</t>
  </si>
  <si>
    <t>BARRIO PANORAMA PAZ DE ARIPORO 1</t>
  </si>
  <si>
    <t>DROGUERIA SANAR DUITAMA</t>
  </si>
  <si>
    <t>BARRIO SANTO DOMINGO VALLEDUPAR 1</t>
  </si>
  <si>
    <t>BARRIO CIUDAD KENEDY BOGOTA</t>
  </si>
  <si>
    <t>BARRIO COSTA HERMOSA SOLEDAD 8</t>
  </si>
  <si>
    <t>BARRIO LAS NIEVES BARRANQUILLA 7</t>
  </si>
  <si>
    <t>BARRIO ARGOS CARTAGO</t>
  </si>
  <si>
    <t>BARRIO SANTA MONICA 3 MEDELLIN</t>
  </si>
  <si>
    <t>BARRIO PARQUE 2 ENVIGADO</t>
  </si>
  <si>
    <t>BARRIO LA PAZ ENVIGADO</t>
  </si>
  <si>
    <t>TIENDAS ARISIL</t>
  </si>
  <si>
    <t>BARRIO RECREO VILLAVICENCIO 4</t>
  </si>
  <si>
    <t>BARRIO PUERTO MADERO GIRON 1</t>
  </si>
  <si>
    <t>BARRIO LA CEIBA BUCARAMANGA 7</t>
  </si>
  <si>
    <t>BARRIO SAN BENITO BOGOTA 5</t>
  </si>
  <si>
    <t>BRR EL PARAMO CUCUTA</t>
  </si>
  <si>
    <t>BARRIO LAS COLINAS LA MACARENA 1</t>
  </si>
  <si>
    <t>LA PAZ POPAYAN CAUCA</t>
  </si>
  <si>
    <t>MISCELANEA LA CHINA</t>
  </si>
  <si>
    <t>MOTOS DEL HUILA</t>
  </si>
  <si>
    <t>BARRIO LEBRIJA LEBRIJA</t>
  </si>
  <si>
    <t>BARRIO VEREDA TIERRA BLANCA SAN JOSE DE MIRANDA</t>
  </si>
  <si>
    <t>BARRIO LA CENTRAL PATIA 5</t>
  </si>
  <si>
    <t>BARRIO CENTRO TOCANCIPA 9</t>
  </si>
  <si>
    <t>BARRIO CENTRO AQUITANIA 6</t>
  </si>
  <si>
    <t>BARRIO CENTRO GUAMO 11</t>
  </si>
  <si>
    <t>MEGAMARKET VATICANO</t>
  </si>
  <si>
    <t>MEGAMARKET CHITICUY</t>
  </si>
  <si>
    <t>BARRIO SAN FERNANDO VIANI 1</t>
  </si>
  <si>
    <t>DROGUERIA MEDIFARMA DUITAMA</t>
  </si>
  <si>
    <t>BARRIO CENTRO EL COLEGIO 5</t>
  </si>
  <si>
    <t>BARRIO BALCONES DE PROVENZA BUCARAMANGA</t>
  </si>
  <si>
    <t>SAICO.NET</t>
  </si>
  <si>
    <t>BARRIO ROJAS PINILLA ET 2 ARMENIA</t>
  </si>
  <si>
    <t>BARRIO JESUS MARIA OCAMPO ARMENIA</t>
  </si>
  <si>
    <t>BARRIO URB CARACOLI MONTERIA</t>
  </si>
  <si>
    <t>VARIEDADES IBERO</t>
  </si>
  <si>
    <t>BARR LA MINGA PASTO</t>
  </si>
  <si>
    <t>BARRIO PARQUES DE BOLIVAR CUCUTA</t>
  </si>
  <si>
    <t>BARRIO ALMENDROS DE LA ITALIA PALMIRA 1</t>
  </si>
  <si>
    <t>BARRIO BELALCAZAR YUMBO 3</t>
  </si>
  <si>
    <t>EPOCA VARIEDADES</t>
  </si>
  <si>
    <t>AGROCORDOBA</t>
  </si>
  <si>
    <t>DROGUERIA RY</t>
  </si>
  <si>
    <t>BARRIO BOSQUES DE PINARES ARMENIA</t>
  </si>
  <si>
    <t>SUPERMERCADO BETEL CUCUTA S.A.S</t>
  </si>
  <si>
    <t>BARRIO LOS MUISCAS TUNJA 7</t>
  </si>
  <si>
    <t>INMOBILIARIA Y MULTISERVICIOS JB</t>
  </si>
  <si>
    <t>BARRIO CENTRO TUNJA 11</t>
  </si>
  <si>
    <t>DROGUERIA Y MINIMARKET MASPHARMA</t>
  </si>
  <si>
    <t>BARRIO OLAYA HERRERA CALI CAUCA</t>
  </si>
  <si>
    <t>BARRIO ALTOS DE CHAPALITO PASTO</t>
  </si>
  <si>
    <t>BARRIO RODADERO 2 SANTA MARTA</t>
  </si>
  <si>
    <t>BARRIO FLORENCIA SINCELEJO 2</t>
  </si>
  <si>
    <t>SERVICIOS EMPRESARIALES LV</t>
  </si>
  <si>
    <t>BARRIO EL PRADO CHOCO SINCELEJO</t>
  </si>
  <si>
    <t>BARRIO BELEN GRANADA 6</t>
  </si>
  <si>
    <t>BARRIO CENTRO CHAPARRAL 10</t>
  </si>
  <si>
    <t>MISCELANEA BANANAS</t>
  </si>
  <si>
    <t>BARRIO PORVENIR SILVIA 1</t>
  </si>
  <si>
    <t>BARRIO ENCISO MEDELLIN 22</t>
  </si>
  <si>
    <t>FO-25-1739112</t>
  </si>
  <si>
    <t>FO-25-1764036</t>
  </si>
  <si>
    <t>FO-25-1761799</t>
  </si>
  <si>
    <t>FO-25-1768411</t>
  </si>
  <si>
    <t>FO-25-1768412</t>
  </si>
  <si>
    <t>FO-25-1751559</t>
  </si>
  <si>
    <t>FO-25-1756120</t>
  </si>
  <si>
    <t>FO-25-1759383</t>
  </si>
  <si>
    <t>FO-25-1766512</t>
  </si>
  <si>
    <t>FO-25-1756130</t>
  </si>
  <si>
    <t>FO-25-1747720</t>
  </si>
  <si>
    <t>FO-25-1761591</t>
  </si>
  <si>
    <t>FO-25-1732628</t>
  </si>
  <si>
    <t>FO-25-1751539</t>
  </si>
  <si>
    <t>FO-25-1739093</t>
  </si>
  <si>
    <t>FO-25-1756086</t>
  </si>
  <si>
    <t>FO-25-1747508</t>
  </si>
  <si>
    <t>FO-25-1766509</t>
  </si>
  <si>
    <t>FO-25-1755028</t>
  </si>
  <si>
    <t>FO-25-1733359</t>
  </si>
  <si>
    <t>FO-25-1743047</t>
  </si>
  <si>
    <t>FO-25-1753546</t>
  </si>
  <si>
    <t>FO-25-1749071</t>
  </si>
  <si>
    <t>FO-25-1761450</t>
  </si>
  <si>
    <t>FO-25-1763090</t>
  </si>
  <si>
    <t>FO-25-1764361</t>
  </si>
  <si>
    <t>FO-25-1766678</t>
  </si>
  <si>
    <t>FO-25-1739104</t>
  </si>
  <si>
    <t>FO-25-1764357</t>
  </si>
  <si>
    <t>FO-25-1740238</t>
  </si>
  <si>
    <t>FO-25-1746793</t>
  </si>
  <si>
    <t>FO-25-1767066</t>
  </si>
  <si>
    <t>FO-25-1761938</t>
  </si>
  <si>
    <t>FO-25-1752617</t>
  </si>
  <si>
    <t>FO-25-1741278</t>
  </si>
  <si>
    <t>FO-25-1674625</t>
  </si>
  <si>
    <t>FO-25-1761454</t>
  </si>
  <si>
    <t>FO-25-1749497</t>
  </si>
  <si>
    <t>FO-25-1760944</t>
  </si>
  <si>
    <t>FO-25-1763093</t>
  </si>
  <si>
    <t>FO-25-1747510</t>
  </si>
  <si>
    <t>FO-25-1749026</t>
  </si>
  <si>
    <t>FO-25-1764360</t>
  </si>
  <si>
    <t>FO-25-1740817</t>
  </si>
  <si>
    <t>FO-25-1766504</t>
  </si>
  <si>
    <t>FO-25-1764354</t>
  </si>
  <si>
    <t>FO-25-1742200</t>
  </si>
  <si>
    <t>FO-25-1760494</t>
  </si>
  <si>
    <t>FO-25-1759266</t>
  </si>
  <si>
    <t>FO-25-1749339</t>
  </si>
  <si>
    <t>FO-25-1737964</t>
  </si>
  <si>
    <t>FO-25-1746954</t>
  </si>
  <si>
    <t>FO-25-1743679</t>
  </si>
  <si>
    <t>FO-25-1724048</t>
  </si>
  <si>
    <t>FO-25-1737967</t>
  </si>
  <si>
    <t>FO-25-1743680</t>
  </si>
  <si>
    <t>FO-25-1738932</t>
  </si>
  <si>
    <t>FO-25-1724887</t>
  </si>
  <si>
    <t>FO-25-1743281</t>
  </si>
  <si>
    <t>FO-25-1741920</t>
  </si>
  <si>
    <t>FO-25-1738929</t>
  </si>
  <si>
    <t>FO-25-1736889</t>
  </si>
  <si>
    <t>FO-25-1761441</t>
  </si>
  <si>
    <t>FO-25-1746786</t>
  </si>
  <si>
    <t>FO-25-1749036</t>
  </si>
  <si>
    <t>FO-25-1749864</t>
  </si>
  <si>
    <t>FO-25-1749060</t>
  </si>
  <si>
    <t>FO-25-1749855</t>
  </si>
  <si>
    <t>FO-25-1751473</t>
  </si>
  <si>
    <t>FO-25-1751527</t>
  </si>
  <si>
    <t>FO-25-1753559</t>
  </si>
  <si>
    <t>FO-25-1752596</t>
  </si>
  <si>
    <t>FO-25-1752616</t>
  </si>
  <si>
    <t>FO-25-1753777</t>
  </si>
  <si>
    <t>FO-25-1755545</t>
  </si>
  <si>
    <t>FO-25-1755529</t>
  </si>
  <si>
    <t>FO-25-1755067</t>
  </si>
  <si>
    <t>FO-25-1755672</t>
  </si>
  <si>
    <t>FO-25-1757004</t>
  </si>
  <si>
    <t>FO-25-1756997</t>
  </si>
  <si>
    <t>FO-25-1761595</t>
  </si>
  <si>
    <t>FO-25-1756990</t>
  </si>
  <si>
    <t>FO-25-1763257</t>
  </si>
  <si>
    <t>FO-25-1753544</t>
  </si>
  <si>
    <t>FO-25-1730907</t>
  </si>
  <si>
    <t>FO-25-1740344</t>
  </si>
  <si>
    <t>FO-25-1752368</t>
  </si>
  <si>
    <t>FO-25-1746871</t>
  </si>
  <si>
    <t>FO-25-1741104</t>
  </si>
  <si>
    <t>FO-25-1726682</t>
  </si>
  <si>
    <t>FO-25-1771297</t>
  </si>
  <si>
    <t>FO-25-1772664</t>
  </si>
  <si>
    <t>FO-25-1746873</t>
  </si>
  <si>
    <t>FO-25-1726675</t>
  </si>
  <si>
    <t>FO-25-1725250</t>
  </si>
  <si>
    <t>FO-25-1734193</t>
  </si>
  <si>
    <t>FO-25-1742816</t>
  </si>
  <si>
    <t>FO-25-1768998</t>
  </si>
  <si>
    <t>FO-25-1769877</t>
  </si>
  <si>
    <t>FO-25-1742199</t>
  </si>
  <si>
    <t>FO-25-1729819</t>
  </si>
  <si>
    <t>FO-25-1745468</t>
  </si>
  <si>
    <t>FO-25-1745456</t>
  </si>
  <si>
    <t>FO-25-1746784</t>
  </si>
  <si>
    <t>FO-25-1745858</t>
  </si>
  <si>
    <t>FO-25-1749494</t>
  </si>
  <si>
    <t>FO-25-1749852</t>
  </si>
  <si>
    <t>FO-25-1745450</t>
  </si>
  <si>
    <t>FO-25-1770844</t>
  </si>
  <si>
    <t>FO-25-1773422</t>
  </si>
  <si>
    <t>FO-25-1773421</t>
  </si>
  <si>
    <t>FO-25-1772675</t>
  </si>
  <si>
    <t>FO-25-1761806</t>
  </si>
  <si>
    <t>FO-25-1765263</t>
  </si>
  <si>
    <t>FO-25-1772657</t>
  </si>
  <si>
    <t>FO-25-1761590</t>
  </si>
  <si>
    <t>FO-25-1761425</t>
  </si>
  <si>
    <t>FO-25-1770840</t>
  </si>
  <si>
    <t>FO-25-1762252</t>
  </si>
  <si>
    <t>FO-25-1763085</t>
  </si>
  <si>
    <t>FO-25-1763089</t>
  </si>
  <si>
    <t>FO-25-1767065</t>
  </si>
  <si>
    <t>FO-25-1743044</t>
  </si>
  <si>
    <t>FO-25-1749033</t>
  </si>
  <si>
    <t>FO-25-1770838</t>
  </si>
  <si>
    <t>FO-25-1756132</t>
  </si>
  <si>
    <t>FO-25-1751516</t>
  </si>
  <si>
    <t>FO-25-1752609</t>
  </si>
  <si>
    <t>FO-25-1768515</t>
  </si>
  <si>
    <t>FO-25-1755094</t>
  </si>
  <si>
    <t>FO-25-1757689</t>
  </si>
  <si>
    <t>FO-25-1777767</t>
  </si>
  <si>
    <t>FO-25-1777771</t>
  </si>
  <si>
    <t>FO-25-1768100</t>
  </si>
  <si>
    <t>FO-25-1759138</t>
  </si>
  <si>
    <t>FO-25-1768525</t>
  </si>
  <si>
    <t>FO-25-1778290</t>
  </si>
  <si>
    <t>FO-25-1778293</t>
  </si>
  <si>
    <t>FO-25-1778452</t>
  </si>
  <si>
    <t>FO-25-1755044</t>
  </si>
  <si>
    <t>FO-25-1745503</t>
  </si>
  <si>
    <t>FO-25-1749063</t>
  </si>
  <si>
    <t>FO-25-1761451</t>
  </si>
  <si>
    <t>FO-25-1779679</t>
  </si>
  <si>
    <t>FO-25-1778792</t>
  </si>
  <si>
    <t>FO-25-1727751</t>
  </si>
  <si>
    <t>FO-25-1778796</t>
  </si>
  <si>
    <t>FO-25-1740345</t>
  </si>
  <si>
    <t>FO-25-1778215</t>
  </si>
  <si>
    <t>FO-25-1756312</t>
  </si>
  <si>
    <t>FO-25-1775863</t>
  </si>
  <si>
    <t>FO-25-1769880</t>
  </si>
  <si>
    <t>FO-25-1755430</t>
  </si>
  <si>
    <t>FO-25-1781823</t>
  </si>
  <si>
    <t>FO-25-1760495</t>
  </si>
  <si>
    <t>FO-25-1778223</t>
  </si>
  <si>
    <t>FO-25-1760784</t>
  </si>
  <si>
    <t>FO-25-1775417</t>
  </si>
  <si>
    <t>FO-25-1750944</t>
  </si>
  <si>
    <t>FO-25-1778212</t>
  </si>
  <si>
    <t>FO-25-1733342</t>
  </si>
  <si>
    <t>FO-25-1775860</t>
  </si>
  <si>
    <t>FO-25-1749808</t>
  </si>
  <si>
    <t>FO-25-1750981</t>
  </si>
  <si>
    <t>FO-25-1766756</t>
  </si>
  <si>
    <t>FO-25-1727744</t>
  </si>
  <si>
    <t>FO-25-1749035</t>
  </si>
  <si>
    <t>FO-25-1778240</t>
  </si>
  <si>
    <t>FO-25-1778187</t>
  </si>
  <si>
    <t>FO-25-1776730</t>
  </si>
  <si>
    <t>FO-25-1778199</t>
  </si>
  <si>
    <t>FO-25-1752622</t>
  </si>
  <si>
    <t>FO-25-1631624</t>
  </si>
  <si>
    <t>FO-25-1778200</t>
  </si>
  <si>
    <t>FO-25-1776727</t>
  </si>
  <si>
    <t>FO-25-1781674</t>
  </si>
  <si>
    <t>FO-25-1774458</t>
  </si>
  <si>
    <t>FO-25-1763094</t>
  </si>
  <si>
    <t>FO-25-1775432</t>
  </si>
  <si>
    <t>FO-25-1750978</t>
  </si>
  <si>
    <t>FO-25-1752809</t>
  </si>
  <si>
    <t>FO-25-1753867</t>
  </si>
  <si>
    <t>FO-25-1756868</t>
  </si>
  <si>
    <t>FO-25-1756866</t>
  </si>
  <si>
    <t>FO-25-1774468</t>
  </si>
  <si>
    <t>FO-25-1759150</t>
  </si>
  <si>
    <t>FO-25-1759574</t>
  </si>
  <si>
    <t>FO-25-1759132</t>
  </si>
  <si>
    <t>FO-25-1765279</t>
  </si>
  <si>
    <t>FO-25-1760793</t>
  </si>
  <si>
    <t>FO-25-1760787</t>
  </si>
  <si>
    <t>FO-25-1765190</t>
  </si>
  <si>
    <t>FO-25-1766376</t>
  </si>
  <si>
    <t>FO-25-1766940</t>
  </si>
  <si>
    <t>FO-25-1776041</t>
  </si>
  <si>
    <t>FO-25-1772660</t>
  </si>
  <si>
    <t>FO-25-1755441</t>
  </si>
  <si>
    <t>FO-25-1761428</t>
  </si>
  <si>
    <t>FO-25-1776247</t>
  </si>
  <si>
    <t>FO-25-1766510</t>
  </si>
  <si>
    <t>FO-25-1764887</t>
  </si>
  <si>
    <t>FO-25-1763088</t>
  </si>
  <si>
    <t>FO-25-1770841</t>
  </si>
  <si>
    <t>FO-25-1767064</t>
  </si>
  <si>
    <t>FO-25-1768513</t>
  </si>
  <si>
    <t>FO-25-1749801</t>
  </si>
  <si>
    <t>FO-25-1784629</t>
  </si>
  <si>
    <t>FO-25-1784632</t>
  </si>
  <si>
    <t>FO-25-1784635</t>
  </si>
  <si>
    <t>FO-25-1784636</t>
  </si>
  <si>
    <t>FO-25-1781651</t>
  </si>
  <si>
    <t>FO-25-1778238</t>
  </si>
  <si>
    <t>FO-25-1755437</t>
  </si>
  <si>
    <t>FO-25-1750936</t>
  </si>
  <si>
    <t>FO-25-1749799</t>
  </si>
  <si>
    <t>FO-25-1781625</t>
  </si>
  <si>
    <t>FO-25-1783356</t>
  </si>
  <si>
    <t>FO-25-1781620</t>
  </si>
  <si>
    <t>FO-25-1764889</t>
  </si>
  <si>
    <t>FO-25-1770846</t>
  </si>
  <si>
    <t>FO-25-1769864</t>
  </si>
  <si>
    <t>FO-25-1768529</t>
  </si>
  <si>
    <t>FO-25-1778237</t>
  </si>
  <si>
    <t>FO-25-1765446</t>
  </si>
  <si>
    <t>FO-25-1783548</t>
  </si>
  <si>
    <t>FO-25-1781565</t>
  </si>
  <si>
    <t>FO-25-1781767</t>
  </si>
  <si>
    <t>FO-25-1781602</t>
  </si>
  <si>
    <t>FO-25-1752364</t>
  </si>
  <si>
    <t>FO-25-1765266</t>
  </si>
  <si>
    <t>FO-25-1782446</t>
  </si>
  <si>
    <t>FO-25-1752362</t>
  </si>
  <si>
    <t>FO-25-1781590</t>
  </si>
  <si>
    <t>FO-25-1781641</t>
  </si>
  <si>
    <t>FO-25-1723437</t>
  </si>
  <si>
    <t>FO-25-1743289</t>
  </si>
  <si>
    <t>FO-25-1769866</t>
  </si>
  <si>
    <t>FO-25-1746945</t>
  </si>
  <si>
    <t>FO-25-1763092</t>
  </si>
  <si>
    <t>FO-25-1783345</t>
  </si>
  <si>
    <t>FO-25-1782408</t>
  </si>
  <si>
    <t>FO-25-1781617</t>
  </si>
  <si>
    <t>FO-25-1781343</t>
  </si>
  <si>
    <t>FO-25-1764356</t>
  </si>
  <si>
    <t>FO-25-1761437</t>
  </si>
  <si>
    <t>FO-25-1781908</t>
  </si>
  <si>
    <t>FO-25-1783543</t>
  </si>
  <si>
    <t>FO-25-1756869</t>
  </si>
  <si>
    <t>FO-25-1756314</t>
  </si>
  <si>
    <t>FO-25-1765281</t>
  </si>
  <si>
    <t>FO-25-1783323</t>
  </si>
  <si>
    <t>FO-25-1751576</t>
  </si>
  <si>
    <t>FO-25-1762254</t>
  </si>
  <si>
    <t>FO-25-1769881</t>
  </si>
  <si>
    <t>FO-25-1761087</t>
  </si>
  <si>
    <t>FO-25-1783713</t>
  </si>
  <si>
    <t>FO-25-1761818</t>
  </si>
  <si>
    <t>FO-25-1761502</t>
  </si>
  <si>
    <t>FO-25-1681525</t>
  </si>
  <si>
    <t>FO-25-1782301</t>
  </si>
  <si>
    <t>FO-25-1776244</t>
  </si>
  <si>
    <t>FO-25-1759143</t>
  </si>
  <si>
    <t>FO-25-1783712</t>
  </si>
  <si>
    <t>FO-25-1776716</t>
  </si>
  <si>
    <t>FO-25-1777704</t>
  </si>
  <si>
    <t>FO-25-1781703</t>
  </si>
  <si>
    <t>FO-25-1775610</t>
  </si>
  <si>
    <t>FO-25-1783321</t>
  </si>
  <si>
    <t>FO-25-1783342</t>
  </si>
  <si>
    <t>FO-25-1778228</t>
  </si>
  <si>
    <t>FO-25-1784317</t>
  </si>
  <si>
    <t>FO-25-1756913</t>
  </si>
  <si>
    <t>FO-25-1764514</t>
  </si>
  <si>
    <t>FO-25-1752811</t>
  </si>
  <si>
    <t>FO-25-1749821</t>
  </si>
  <si>
    <t>FO-25-1761810</t>
  </si>
  <si>
    <t>FO-25-1761814</t>
  </si>
  <si>
    <t>FO-25-1761815</t>
  </si>
  <si>
    <t>FO-25-1764411</t>
  </si>
  <si>
    <t>FO-25-1764419</t>
  </si>
  <si>
    <t>FO-25-1764415</t>
  </si>
  <si>
    <t>FO-25-1766065</t>
  </si>
  <si>
    <t>FO-25-1765189</t>
  </si>
  <si>
    <t>FO-25-1764406</t>
  </si>
  <si>
    <t>FO-25-1765277</t>
  </si>
  <si>
    <t>FO-25-1767187</t>
  </si>
  <si>
    <t>FO-25-1777683</t>
  </si>
  <si>
    <t>FO-25-1766056</t>
  </si>
  <si>
    <t>FO-25-1766061</t>
  </si>
  <si>
    <t>FO-25-1767184</t>
  </si>
  <si>
    <t>FO-25-1775953</t>
  </si>
  <si>
    <t>FO-25-1775080</t>
  </si>
  <si>
    <t>FO-25-1775319</t>
  </si>
  <si>
    <t>FO-25-1768641</t>
  </si>
  <si>
    <t>FO-25-1777641</t>
  </si>
  <si>
    <t>FO-25-1769293</t>
  </si>
  <si>
    <t>FO-25-1777639</t>
  </si>
  <si>
    <t>FO-25-1782076</t>
  </si>
  <si>
    <t>FO-25-1778528</t>
  </si>
  <si>
    <t>FO-25-1756909</t>
  </si>
  <si>
    <t>FO-25-1759125</t>
  </si>
  <si>
    <t>FO-25-1781633</t>
  </si>
  <si>
    <t>FO-25-1781647</t>
  </si>
  <si>
    <t>FO-25-1778201</t>
  </si>
  <si>
    <t>FO-25-1782369</t>
  </si>
  <si>
    <t>FO-25-1783558</t>
  </si>
  <si>
    <t>FO-25-1783995</t>
  </si>
  <si>
    <t>FO-25-1770870</t>
  </si>
  <si>
    <t>FO-25-1775425</t>
  </si>
  <si>
    <t>FO-25-1781728</t>
  </si>
  <si>
    <t>FO-25-1778243</t>
  </si>
  <si>
    <t>FO-25-1783546</t>
  </si>
  <si>
    <t>FO-25-1778794</t>
  </si>
  <si>
    <t>FO-25-1755024</t>
  </si>
  <si>
    <t>FO-25-1781640</t>
  </si>
  <si>
    <t>FO-25-1781637</t>
  </si>
  <si>
    <t>FO-25-1781682</t>
  </si>
  <si>
    <t>FO-25-1777694</t>
  </si>
  <si>
    <t>FO-25-1776245</t>
  </si>
  <si>
    <t>FO-25-1783327</t>
  </si>
  <si>
    <t>FO-25-1739764</t>
  </si>
  <si>
    <t>FO-25-1781670</t>
  </si>
  <si>
    <t>FO-25-1766679</t>
  </si>
  <si>
    <t>FO-25-1776257</t>
  </si>
  <si>
    <t>FO-25-1778297</t>
  </si>
  <si>
    <t>FO-25-1778294</t>
  </si>
  <si>
    <t>FO-25-1725267</t>
  </si>
  <si>
    <t>FO-25-1778260</t>
  </si>
  <si>
    <t>FO-25-1778289</t>
  </si>
  <si>
    <t>FO-25-1770858</t>
  </si>
  <si>
    <t>FO-25-1778191</t>
  </si>
  <si>
    <t>FO-25-1778208</t>
  </si>
  <si>
    <t>FO-25-1783360</t>
  </si>
  <si>
    <t>FO-25-1778186</t>
  </si>
  <si>
    <t>FO-25-1782032</t>
  </si>
  <si>
    <t>FO-25-1781604</t>
  </si>
  <si>
    <t>FO-25-1781887</t>
  </si>
  <si>
    <t>FO-25-1777713</t>
  </si>
  <si>
    <t>FO-25-1783358</t>
  </si>
  <si>
    <t>FO-25-1776708</t>
  </si>
  <si>
    <t>FO-25-1778184</t>
  </si>
  <si>
    <t>FO-25-1783317</t>
  </si>
  <si>
    <t>FO-25-1781904</t>
  </si>
  <si>
    <t>FO-25-1774192</t>
  </si>
  <si>
    <t>FO-25-1777707</t>
  </si>
  <si>
    <t>FO-25-1759136</t>
  </si>
  <si>
    <t>FO-25-1759112</t>
  </si>
  <si>
    <t>FO-25-1772713</t>
  </si>
  <si>
    <t>FO-25-1766508</t>
  </si>
  <si>
    <t>FO-25-1768382</t>
  </si>
  <si>
    <t>FO-25-1770871</t>
  </si>
  <si>
    <t>FO-25-1771122</t>
  </si>
  <si>
    <t>FO-25-1774773</t>
  </si>
  <si>
    <t>FO-25-1777847</t>
  </si>
  <si>
    <t>FO-25-1778221</t>
  </si>
  <si>
    <t>FO-25-1778204</t>
  </si>
  <si>
    <t>FO-25-1756076</t>
  </si>
  <si>
    <t>FO-25-1782405</t>
  </si>
  <si>
    <t>FO-25-1782072</t>
  </si>
  <si>
    <t>FO-25-1761442</t>
  </si>
  <si>
    <t>FO-25-1756876</t>
  </si>
  <si>
    <t>FO-25-1761440</t>
  </si>
  <si>
    <t>FO-25-1749919</t>
  </si>
  <si>
    <t>FO-25-1749804</t>
  </si>
  <si>
    <t>FO-25-1782074</t>
  </si>
  <si>
    <t>FO-25-1765192</t>
  </si>
  <si>
    <t>FO-25-1761807</t>
  </si>
  <si>
    <t>FO-25-1766071</t>
  </si>
  <si>
    <t>FO-25-1766069</t>
  </si>
  <si>
    <t>FO-25-1765278</t>
  </si>
  <si>
    <t>FO-25-1777691</t>
  </si>
  <si>
    <t>FO-25-1778156</t>
  </si>
  <si>
    <t>FO-25-1766757</t>
  </si>
  <si>
    <t>FO-25-1778157</t>
  </si>
  <si>
    <t>FO-25-1778159</t>
  </si>
  <si>
    <t>FO-25-1775891</t>
  </si>
  <si>
    <t>FO-25-1766939</t>
  </si>
  <si>
    <t>FO-25-1766941</t>
  </si>
  <si>
    <t>FO-25-1766371</t>
  </si>
  <si>
    <t>FO-25-1765554</t>
  </si>
  <si>
    <t>FO-25-1766382</t>
  </si>
  <si>
    <t>FO-25-1769132</t>
  </si>
  <si>
    <t>FO-25-1774115</t>
  </si>
  <si>
    <t>FO-25-1775072</t>
  </si>
  <si>
    <t>FO-25-1766987</t>
  </si>
  <si>
    <t>FO-25-1766831</t>
  </si>
  <si>
    <t>FO-25-1766977</t>
  </si>
  <si>
    <t>FO-25-1777688</t>
  </si>
  <si>
    <t>FO-25-1767038</t>
  </si>
  <si>
    <t>FO-25-1775082</t>
  </si>
  <si>
    <t>FO-25-1775170</t>
  </si>
  <si>
    <t>FO-25-1775318</t>
  </si>
  <si>
    <t>FO-25-1775954</t>
  </si>
  <si>
    <t>FO-25-1794700</t>
  </si>
  <si>
    <t>FO-25-1794701</t>
  </si>
  <si>
    <t>FO-25-1777682</t>
  </si>
  <si>
    <t>FO-25-1794703</t>
  </si>
  <si>
    <t>FO-25-1794704</t>
  </si>
  <si>
    <t>FO-25-1777689</t>
  </si>
  <si>
    <t>FO-25-1794706</t>
  </si>
  <si>
    <t>FO-25-1794709</t>
  </si>
  <si>
    <t>FO-25-1760646</t>
  </si>
  <si>
    <t>FO-25-1787640</t>
  </si>
  <si>
    <t>FO-25-1794710</t>
  </si>
  <si>
    <t>FO-25-1792768</t>
  </si>
  <si>
    <t>FO-25-1778244</t>
  </si>
  <si>
    <t>FO-25-1776759</t>
  </si>
  <si>
    <t>FO-25-1726661</t>
  </si>
  <si>
    <t>FO-25-1788866</t>
  </si>
  <si>
    <t>FO-25-1778245</t>
  </si>
  <si>
    <t>FO-25-1788944</t>
  </si>
  <si>
    <t>FO-25-1787616</t>
  </si>
  <si>
    <t>FO-25-1792747</t>
  </si>
  <si>
    <t>FO-25-1776387</t>
  </si>
  <si>
    <t>FO-25-1793062</t>
  </si>
  <si>
    <t>FO-25-1787576</t>
  </si>
  <si>
    <t>FO-25-1738942</t>
  </si>
  <si>
    <t>FO-25-1791376</t>
  </si>
  <si>
    <t>FO-25-1743835</t>
  </si>
  <si>
    <t>FO-25-1787700</t>
  </si>
  <si>
    <t>FO-25-1776252</t>
  </si>
  <si>
    <t>FO-25-1765282</t>
  </si>
  <si>
    <t>FO-25-1778202</t>
  </si>
  <si>
    <t>FO-25-1749802</t>
  </si>
  <si>
    <t>FO-25-1759117</t>
  </si>
  <si>
    <t>FO-25-1787612</t>
  </si>
  <si>
    <t>FO-25-1788198</t>
  </si>
  <si>
    <t>FO-25-1764516</t>
  </si>
  <si>
    <t>FO-25-1787837</t>
  </si>
  <si>
    <t>FO-25-1787852</t>
  </si>
  <si>
    <t>FO-25-1778496</t>
  </si>
  <si>
    <t>FO-25-1768496</t>
  </si>
  <si>
    <t>FO-25-1744900</t>
  </si>
  <si>
    <t>FO-25-1784376</t>
  </si>
  <si>
    <t>FO-25-1761812</t>
  </si>
  <si>
    <t>FO-25-1794994</t>
  </si>
  <si>
    <t>FO-25-1795008</t>
  </si>
  <si>
    <t>FO-25-1788940</t>
  </si>
  <si>
    <t>FO-25-1787725</t>
  </si>
  <si>
    <t>FO-25-1781585</t>
  </si>
  <si>
    <t>FO-25-1777709</t>
  </si>
  <si>
    <t>FO-25-1789634</t>
  </si>
  <si>
    <t>FO-25-1783709</t>
  </si>
  <si>
    <t>FO-25-1793014</t>
  </si>
  <si>
    <t>FO-25-1784560</t>
  </si>
  <si>
    <t>FO-25-1784558</t>
  </si>
  <si>
    <t>FO-25-1728137</t>
  </si>
  <si>
    <t>FO-25-1738945</t>
  </si>
  <si>
    <t>FO-25-1775446</t>
  </si>
  <si>
    <t>FO-25-1775441</t>
  </si>
  <si>
    <t>FO-25-1778291</t>
  </si>
  <si>
    <t>FO-25-1778795</t>
  </si>
  <si>
    <t>FO-25-1778793</t>
  </si>
  <si>
    <t>FO-25-1783339</t>
  </si>
  <si>
    <t>FO-25-1783559</t>
  </si>
  <si>
    <t>FO-25-1783991</t>
  </si>
  <si>
    <t>FO-25-1783982</t>
  </si>
  <si>
    <t>FO-25-1783979</t>
  </si>
  <si>
    <t>FO-25-1761435</t>
  </si>
  <si>
    <t>FO-25-1787598</t>
  </si>
  <si>
    <t>FO-25-1783331</t>
  </si>
  <si>
    <t>FO-25-1794130</t>
  </si>
  <si>
    <t>FO-25-1631628</t>
  </si>
  <si>
    <t>FO-25-1756914</t>
  </si>
  <si>
    <t>FO-25-1761506</t>
  </si>
  <si>
    <t>FO-25-1775609</t>
  </si>
  <si>
    <t>FO-25-1784476</t>
  </si>
  <si>
    <t>FO-25-1778277</t>
  </si>
  <si>
    <t>FO-25-1794910</t>
  </si>
  <si>
    <t>FO-25-1795028</t>
  </si>
  <si>
    <t>FO-25-1788949</t>
  </si>
  <si>
    <t>FO-25-1797998</t>
  </si>
  <si>
    <t>FO-25-1797999</t>
  </si>
  <si>
    <t>FO-25-1749826</t>
  </si>
  <si>
    <t>FO-25-1749921</t>
  </si>
  <si>
    <t>FO-25-1749918</t>
  </si>
  <si>
    <t>FO-25-1751277</t>
  </si>
  <si>
    <t>FO-25-1761507</t>
  </si>
  <si>
    <t>FO-25-1766072</t>
  </si>
  <si>
    <t>FO-25-1777640</t>
  </si>
  <si>
    <t>FO-25-1784479</t>
  </si>
  <si>
    <t>FO-25-1778790</t>
  </si>
  <si>
    <t>FO-25-1781733</t>
  </si>
  <si>
    <t>FO-25-1783362</t>
  </si>
  <si>
    <t>FO-25-1784176</t>
  </si>
  <si>
    <t>FO-25-1787562</t>
  </si>
  <si>
    <t>FO-25-1768096</t>
  </si>
  <si>
    <t>FO-25-1775792</t>
  </si>
  <si>
    <t>FO-25-1786819</t>
  </si>
  <si>
    <t>FO-25-1782281</t>
  </si>
  <si>
    <t>FO-25-1782274</t>
  </si>
  <si>
    <t>FO-25-1784562</t>
  </si>
  <si>
    <t>FO-25-1788221</t>
  </si>
  <si>
    <t>FO-25-1754071</t>
  </si>
  <si>
    <t>FO-25-1766507</t>
  </si>
  <si>
    <t>FO-25-1753865</t>
  </si>
  <si>
    <t>FO-25-1796986</t>
  </si>
  <si>
    <t>FO-25-1763082</t>
  </si>
  <si>
    <t>FO-25-1774201</t>
  </si>
  <si>
    <t>FO-25-1778279</t>
  </si>
  <si>
    <t>FO-25-1768099</t>
  </si>
  <si>
    <t>FO-25-1775083</t>
  </si>
  <si>
    <t>FO-25-1761504</t>
  </si>
  <si>
    <t>FO-25-1760643</t>
  </si>
  <si>
    <t>FO-25-1766062</t>
  </si>
  <si>
    <t>FO-25-1794989</t>
  </si>
  <si>
    <t>FO-25-1764399</t>
  </si>
  <si>
    <t>FO-25-1781673</t>
  </si>
  <si>
    <t>FO-25-1781755</t>
  </si>
  <si>
    <t>FO-25-1783324</t>
  </si>
  <si>
    <t>FO-25-1787714</t>
  </si>
  <si>
    <t>FO-25-1787581</t>
  </si>
  <si>
    <t>FO-25-1792751</t>
  </si>
  <si>
    <t>FO-25-1792744</t>
  </si>
  <si>
    <t>FO-25-1792719</t>
  </si>
  <si>
    <t>FO-25-1792713</t>
  </si>
  <si>
    <t>FO-25-1759151</t>
  </si>
  <si>
    <t>FO-25-1761982</t>
  </si>
  <si>
    <t>FO-25-1787615</t>
  </si>
  <si>
    <t>FO-25-1767121</t>
  </si>
  <si>
    <t>FO-25-1771281</t>
  </si>
  <si>
    <t>FO-25-1768645</t>
  </si>
  <si>
    <t>FO-25-1775606</t>
  </si>
  <si>
    <t>FO-25-1778162</t>
  </si>
  <si>
    <t>FO-25-1778160</t>
  </si>
  <si>
    <t>FO-25-1778448</t>
  </si>
  <si>
    <t>FO-25-1781347</t>
  </si>
  <si>
    <t>FO-25-1795779</t>
  </si>
  <si>
    <t>FO-25-1782075</t>
  </si>
  <si>
    <t>FO-25-1795775</t>
  </si>
  <si>
    <t>FO-25-1783708</t>
  </si>
  <si>
    <t>FO-25-1784563</t>
  </si>
  <si>
    <t>FO-25-1785533</t>
  </si>
  <si>
    <t>FO-25-1785536</t>
  </si>
  <si>
    <t>FO-25-1787856</t>
  </si>
  <si>
    <t>FO-25-1795774</t>
  </si>
  <si>
    <t>FO-25-1787862</t>
  </si>
  <si>
    <t>FO-25-1794564</t>
  </si>
  <si>
    <t>FO-25-1787846</t>
  </si>
  <si>
    <t>FO-25-1787850</t>
  </si>
  <si>
    <t>FO-25-1793066</t>
  </si>
  <si>
    <t>FO-25-1787863</t>
  </si>
  <si>
    <t>FO-25-1788076</t>
  </si>
  <si>
    <t>FO-25-1791205</t>
  </si>
  <si>
    <t>FO-25-1791204</t>
  </si>
  <si>
    <t>FO-25-1791219</t>
  </si>
  <si>
    <t>FO-25-1789203</t>
  </si>
  <si>
    <t>FO-25-1791200</t>
  </si>
  <si>
    <t>FO-25-1790525</t>
  </si>
  <si>
    <t>FO-25-1766584</t>
  </si>
  <si>
    <t>FO-25-1781599</t>
  </si>
  <si>
    <t>FO-25-1749917</t>
  </si>
  <si>
    <t>FO-25-1794997</t>
  </si>
  <si>
    <t>FO-25-1782235</t>
  </si>
  <si>
    <t>FO-25-1778253</t>
  </si>
  <si>
    <t>FO-25-1782270</t>
  </si>
  <si>
    <t>FO-25-1778213</t>
  </si>
  <si>
    <t>FO-25-1779439</t>
  </si>
  <si>
    <t>FO-25-1783998</t>
  </si>
  <si>
    <t>FO-25-1788232</t>
  </si>
  <si>
    <t>FO-25-1788227</t>
  </si>
  <si>
    <t>FO-25-1783710</t>
  </si>
  <si>
    <t>FO-25-1788217</t>
  </si>
  <si>
    <t>FO-25-1778118</t>
  </si>
  <si>
    <t>FO-25-1792729</t>
  </si>
  <si>
    <t>FO-25-1788211</t>
  </si>
  <si>
    <t>FO-25-1788069</t>
  </si>
  <si>
    <t>FO-25-1793067</t>
  </si>
  <si>
    <t>FO-25-1778181</t>
  </si>
  <si>
    <t>FO-25-1794563</t>
  </si>
  <si>
    <t>FO-25-1781724</t>
  </si>
  <si>
    <t>FO-25-1794557</t>
  </si>
  <si>
    <t>FO-25-1781601</t>
  </si>
  <si>
    <t>FO-25-1797707</t>
  </si>
  <si>
    <t>FO-25-1767083</t>
  </si>
  <si>
    <t>FO-25-1769001</t>
  </si>
  <si>
    <t>FO-25-1784472</t>
  </si>
  <si>
    <t>FO-25-1788556</t>
  </si>
  <si>
    <t>FO-25-1788072</t>
  </si>
  <si>
    <t>FO-25-1795979</t>
  </si>
  <si>
    <t>FO-25-1784175</t>
  </si>
  <si>
    <t>FO-25-1783542</t>
  </si>
  <si>
    <t>FO-25-1787687</t>
  </si>
  <si>
    <t>FO-25-1787684</t>
  </si>
  <si>
    <t>FO-25-1788925</t>
  </si>
  <si>
    <t>FO-25-1792761</t>
  </si>
  <si>
    <t>FO-25-1792421</t>
  </si>
  <si>
    <t>FO-25-1795022</t>
  </si>
  <si>
    <t>FO-25-1768531</t>
  </si>
  <si>
    <t>FO-25-1795018</t>
  </si>
  <si>
    <t>FO-25-1781743</t>
  </si>
  <si>
    <t>FO-25-1795023</t>
  </si>
  <si>
    <t>FO-25-1781756</t>
  </si>
  <si>
    <t>FO-25-1795001</t>
  </si>
  <si>
    <t>FO-25-1775856</t>
  </si>
  <si>
    <t>FO-25-1781596</t>
  </si>
  <si>
    <t>FO-25-1797234</t>
  </si>
  <si>
    <t>FO-25-1783320</t>
  </si>
  <si>
    <t>FO-25-1783316</t>
  </si>
  <si>
    <t>FO-25-1781589</t>
  </si>
  <si>
    <t>FO-25-1798604</t>
  </si>
  <si>
    <t>FO-25-1798610</t>
  </si>
  <si>
    <t>FO-25-1783996</t>
  </si>
  <si>
    <t>FO-25-1781914</t>
  </si>
  <si>
    <t>FO-25-1798612</t>
  </si>
  <si>
    <t>FO-25-1781961</t>
  </si>
  <si>
    <t>FO-25-1783367</t>
  </si>
  <si>
    <t>FO-25-1795685</t>
  </si>
  <si>
    <t>FO-25-1797220</t>
  </si>
  <si>
    <t>FO-25-1766373</t>
  </si>
  <si>
    <t>FO-25-1787733</t>
  </si>
  <si>
    <t>FO-25-1797202</t>
  </si>
  <si>
    <t>FO-25-1797696</t>
  </si>
  <si>
    <t>FO-25-1787647</t>
  </si>
  <si>
    <t>FO-25-1797693</t>
  </si>
  <si>
    <t>FO-25-1787637</t>
  </si>
  <si>
    <t>FO-25-1797697</t>
  </si>
  <si>
    <t>FO-25-1797233</t>
  </si>
  <si>
    <t>FO-25-1795041</t>
  </si>
  <si>
    <t>FO-25-1775599</t>
  </si>
  <si>
    <t>FO-25-1775618</t>
  </si>
  <si>
    <t>FO-25-1769134</t>
  </si>
  <si>
    <t>FO-25-1787604</t>
  </si>
  <si>
    <t>FO-25-1781578</t>
  </si>
  <si>
    <t>FO-25-1775068</t>
  </si>
  <si>
    <t>FO-25-1778494</t>
  </si>
  <si>
    <t>FO-25-1775071</t>
  </si>
  <si>
    <t>FO-25-1768485</t>
  </si>
  <si>
    <t>FO-25-1787593</t>
  </si>
  <si>
    <t>FO-25-1787553</t>
  </si>
  <si>
    <t>FO-25-1787558</t>
  </si>
  <si>
    <t>FO-25-1792770</t>
  </si>
  <si>
    <t>FO-25-1792748</t>
  </si>
  <si>
    <t>FO-25-1788864</t>
  </si>
  <si>
    <t>FO-25-1788241</t>
  </si>
  <si>
    <t>FO-25-1792735</t>
  </si>
  <si>
    <t>FO-25-1792701</t>
  </si>
  <si>
    <t>FO-25-1792689</t>
  </si>
  <si>
    <t>FO-25-1791366</t>
  </si>
  <si>
    <t>FO-25-1796026</t>
  </si>
  <si>
    <t>FO-25-1795778</t>
  </si>
  <si>
    <t>FO-25-1795040</t>
  </si>
  <si>
    <t>FO-25-1795770</t>
  </si>
  <si>
    <t>FO-25-1793872</t>
  </si>
  <si>
    <t>FO-25-1792661</t>
  </si>
  <si>
    <t>FO-25-1791194</t>
  </si>
  <si>
    <t>FO-25-1791197</t>
  </si>
  <si>
    <t>FO-25-1791199</t>
  </si>
  <si>
    <t>FO-25-1790531</t>
  </si>
  <si>
    <t>FO-25-1789190</t>
  </si>
  <si>
    <t>FO-25-1787857</t>
  </si>
  <si>
    <t>FO-25-1787844</t>
  </si>
  <si>
    <t>FO-25-1800581</t>
  </si>
  <si>
    <t>FO-25-1798643</t>
  </si>
  <si>
    <t>FO-25-1799633</t>
  </si>
  <si>
    <t>FO-25-1786342</t>
  </si>
  <si>
    <t>FO-25-1795000</t>
  </si>
  <si>
    <t>FO-25-1799634</t>
  </si>
  <si>
    <t>FO-25-1799641</t>
  </si>
  <si>
    <t>FO-25-1785532</t>
  </si>
  <si>
    <t>FO-25-1806616</t>
  </si>
  <si>
    <t>FO-25-1782275</t>
  </si>
  <si>
    <t>FO-25-1794938</t>
  </si>
  <si>
    <t>FO-25-1806058</t>
  </si>
  <si>
    <t>FO-25-1806056</t>
  </si>
  <si>
    <t>FO-25-1806055</t>
  </si>
  <si>
    <t>FO-25-1805768</t>
  </si>
  <si>
    <t>FO-25-1799856</t>
  </si>
  <si>
    <t>FO-25-1795669</t>
  </si>
  <si>
    <t>FO-25-1804961</t>
  </si>
  <si>
    <t>FO-25-1795676</t>
  </si>
  <si>
    <t>FO-25-1803553</t>
  </si>
  <si>
    <t>FO-25-1802324</t>
  </si>
  <si>
    <t>FO-25-1802320</t>
  </si>
  <si>
    <t>FO-25-1802317</t>
  </si>
  <si>
    <t>FO-25-1802316</t>
  </si>
  <si>
    <t>FO-25-1800977</t>
  </si>
  <si>
    <t>FO-25-1795671</t>
  </si>
  <si>
    <t>FO-25-1787609</t>
  </si>
  <si>
    <t>FO-25-1793012</t>
  </si>
  <si>
    <t>FO-25-1792776</t>
  </si>
  <si>
    <t>FO-25-1792766</t>
  </si>
  <si>
    <t>FO-25-1792754</t>
  </si>
  <si>
    <t>FO-25-1787739</t>
  </si>
  <si>
    <t>FO-25-1787673</t>
  </si>
  <si>
    <t>FO-25-1787663</t>
  </si>
  <si>
    <t>FO-25-1787654</t>
  </si>
  <si>
    <t>FO-25-1787625</t>
  </si>
  <si>
    <t>FO-25-1787588</t>
  </si>
  <si>
    <t>FO-25-1778224</t>
  </si>
  <si>
    <t>FO-25-1771123</t>
  </si>
  <si>
    <t>FO-25-1764409</t>
  </si>
  <si>
    <t>FO-25-1765191</t>
  </si>
  <si>
    <t>FO-25-1763183</t>
  </si>
  <si>
    <t>FO-25-1756871</t>
  </si>
  <si>
    <t>FO-25-1747405</t>
  </si>
  <si>
    <t>FO-25-1781720</t>
  </si>
  <si>
    <t>FO-25-1781697</t>
  </si>
  <si>
    <t>FO-25-1781656</t>
  </si>
  <si>
    <t>FO-25-1781917</t>
  </si>
  <si>
    <t>FO-25-1794556</t>
  </si>
  <si>
    <t>FO-25-1787633</t>
  </si>
  <si>
    <t>FO-25-1787586</t>
  </si>
  <si>
    <t>FO-25-1782273</t>
  </si>
  <si>
    <t>FO-25-1788937</t>
  </si>
  <si>
    <t>FO-25-1792695</t>
  </si>
  <si>
    <t>FO-25-1792692</t>
  </si>
  <si>
    <t>FO-25-1792739</t>
  </si>
  <si>
    <t>FO-25-1792736</t>
  </si>
  <si>
    <t>FO-25-1793011</t>
  </si>
  <si>
    <t>FO-25-1792733</t>
  </si>
  <si>
    <t>FO-25-1793008</t>
  </si>
  <si>
    <t>FO-25-1792730</t>
  </si>
  <si>
    <t>FO-25-1805106</t>
  </si>
  <si>
    <t>FO-25-1781592</t>
  </si>
  <si>
    <t>FO-25-1794560</t>
  </si>
  <si>
    <t>FO-25-1797188</t>
  </si>
  <si>
    <t>FO-25-1794553</t>
  </si>
  <si>
    <t>FO-25-1797192</t>
  </si>
  <si>
    <t>FO-25-1792709</t>
  </si>
  <si>
    <t>FO-25-1797194</t>
  </si>
  <si>
    <t>FO-25-1794561</t>
  </si>
  <si>
    <t>FO-25-1797196</t>
  </si>
  <si>
    <t>FO-25-1793075</t>
  </si>
  <si>
    <t>FO-25-1795039</t>
  </si>
  <si>
    <t>FO-25-1797204</t>
  </si>
  <si>
    <t>FO-25-1795025</t>
  </si>
  <si>
    <t>FO-25-1793069</t>
  </si>
  <si>
    <t>FO-25-1797210</t>
  </si>
  <si>
    <t>FO-25-1797223</t>
  </si>
  <si>
    <t>FO-25-1808213</t>
  </si>
  <si>
    <t>FO-25-1795782</t>
  </si>
  <si>
    <t>FO-25-1805662</t>
  </si>
  <si>
    <t>FO-25-1801125</t>
  </si>
  <si>
    <t>FO-25-1795958</t>
  </si>
  <si>
    <t>FO-25-1813805</t>
  </si>
  <si>
    <t>FO-25-1805064</t>
  </si>
  <si>
    <t>FO-25-1803781</t>
  </si>
  <si>
    <t>FO-25-1803269</t>
  </si>
  <si>
    <t>FO-25-1803270</t>
  </si>
  <si>
    <t>FO-25-1802837</t>
  </si>
  <si>
    <t>FO-25-1800533</t>
  </si>
  <si>
    <t>FO-25-1800682</t>
  </si>
  <si>
    <t>FO-25-1800530</t>
  </si>
  <si>
    <t>FO-25-1797684</t>
  </si>
  <si>
    <t>FO-25-1796027</t>
  </si>
  <si>
    <t>FO-25-1795781</t>
  </si>
  <si>
    <t>FO-25-1795773</t>
  </si>
  <si>
    <t>FO-25-1791206</t>
  </si>
  <si>
    <t>FO-25-1789198</t>
  </si>
  <si>
    <t>FO-25-1787839</t>
  </si>
  <si>
    <t>FO-25-1810768</t>
  </si>
  <si>
    <t>FO-25-1808304</t>
  </si>
  <si>
    <t>FO-25-1804947</t>
  </si>
  <si>
    <t>FO-25-1802319</t>
  </si>
  <si>
    <t>FO-25-1804946</t>
  </si>
  <si>
    <t>FO-25-1804949</t>
  </si>
  <si>
    <t>FO-25-1804955</t>
  </si>
  <si>
    <t>FO-25-1804956</t>
  </si>
  <si>
    <t>FO-25-1804957</t>
  </si>
  <si>
    <t>FO-25-1798579</t>
  </si>
  <si>
    <t>FO-25-1807304</t>
  </si>
  <si>
    <t>FO-25-1805764</t>
  </si>
  <si>
    <t>FO-25-1806053</t>
  </si>
  <si>
    <t>FO-25-1806054</t>
  </si>
  <si>
    <t>FO-25-1799850</t>
  </si>
  <si>
    <t>FO-25-1806636</t>
  </si>
  <si>
    <t>FO-25-1784296</t>
  </si>
  <si>
    <t>FO-25-1806597</t>
  </si>
  <si>
    <t>FO-25-1800532</t>
  </si>
  <si>
    <t>FO-25-1804987</t>
  </si>
  <si>
    <t>FO-25-1800576</t>
  </si>
  <si>
    <t>FO-25-1805762</t>
  </si>
  <si>
    <t>FO-25-1799853</t>
  </si>
  <si>
    <t>FO-25-1800583</t>
  </si>
  <si>
    <t>FO-25-1800966</t>
  </si>
  <si>
    <t>FO-25-1798807</t>
  </si>
  <si>
    <t>FO-25-1806603</t>
  </si>
  <si>
    <t>FO-25-1800579</t>
  </si>
  <si>
    <t>FO-25-1800575</t>
  </si>
  <si>
    <t>FO-25-1804962</t>
  </si>
  <si>
    <t>FO-25-1805770</t>
  </si>
  <si>
    <t>FO-25-1805774</t>
  </si>
  <si>
    <t>FO-25-1808091</t>
  </si>
  <si>
    <t>FO-25-1805775</t>
  </si>
  <si>
    <t>FO-25-1808093</t>
  </si>
  <si>
    <t>FO-25-1795677</t>
  </si>
  <si>
    <t>FO-25-1795683</t>
  </si>
  <si>
    <t>FO-25-1795684</t>
  </si>
  <si>
    <t>FO-25-1795783</t>
  </si>
  <si>
    <t>FO-25-1795946</t>
  </si>
  <si>
    <t>FO-25-1798623</t>
  </si>
  <si>
    <t>FO-25-1795951</t>
  </si>
  <si>
    <t>FO-25-1800176</t>
  </si>
  <si>
    <t>FO-25-1798616</t>
  </si>
  <si>
    <t>FO-25-1795674</t>
  </si>
  <si>
    <t>FO-25-1798593</t>
  </si>
  <si>
    <t>FO-25-1795673</t>
  </si>
  <si>
    <t>FO-25-1798588</t>
  </si>
  <si>
    <t>FO-25-1795322</t>
  </si>
  <si>
    <t>FO-25-1797705</t>
  </si>
  <si>
    <t>FO-25-1797692</t>
  </si>
  <si>
    <t>FO-25-1797243</t>
  </si>
  <si>
    <t>FO-25-1797225</t>
  </si>
  <si>
    <t>FO-25-1797239</t>
  </si>
  <si>
    <t>FO-25-1797242</t>
  </si>
  <si>
    <t>FO-25-1791372</t>
  </si>
  <si>
    <t>FO-25-1792696</t>
  </si>
  <si>
    <t>FO-25-1793072</t>
  </si>
  <si>
    <t>FO-25-1795057</t>
  </si>
  <si>
    <t>FO-25-1787283</t>
  </si>
  <si>
    <t>FO-25-1807299</t>
  </si>
  <si>
    <t>FO-25-1815301</t>
  </si>
  <si>
    <t>FO-25-1805065</t>
  </si>
  <si>
    <t>FO-25-1805060</t>
  </si>
  <si>
    <t>FO-25-1797657</t>
  </si>
  <si>
    <t>FO-25-1797656</t>
  </si>
  <si>
    <t>FO-25-1796024</t>
  </si>
  <si>
    <t>FO-25-1795777</t>
  </si>
  <si>
    <t>FO-25-1793859</t>
  </si>
  <si>
    <t>FO-25-1793869</t>
  </si>
  <si>
    <t>FO-25-1800540</t>
  </si>
  <si>
    <t>FO-25-1796019</t>
  </si>
  <si>
    <t>FO-25-1791575</t>
  </si>
  <si>
    <t>FO-25-1800535</t>
  </si>
  <si>
    <t>FO-25-1793064</t>
  </si>
  <si>
    <t>FO-25-1812291</t>
  </si>
  <si>
    <t>FO-25-1793065</t>
  </si>
  <si>
    <t>FO-25-1766057</t>
  </si>
  <si>
    <t>FO-25-1766068</t>
  </si>
  <si>
    <t>FO-25-1764421</t>
  </si>
  <si>
    <t>FO-25-1764417</t>
  </si>
  <si>
    <t>FO-25-1759141</t>
  </si>
  <si>
    <t>FO-25-1775317</t>
  </si>
  <si>
    <t>FO-25-1814564</t>
  </si>
  <si>
    <t>FO-25-1809907</t>
  </si>
  <si>
    <t>FO-25-1795785</t>
  </si>
  <si>
    <t>FO-25-1793864</t>
  </si>
  <si>
    <t>FO-25-1793074</t>
  </si>
  <si>
    <t>FO-25-1791211</t>
  </si>
  <si>
    <t>FO-25-1811812</t>
  </si>
  <si>
    <t>FO-25-1812292</t>
  </si>
  <si>
    <t>FO-25-1807897</t>
  </si>
  <si>
    <t>FO-25-1798583</t>
  </si>
  <si>
    <t>FO-25-1811819</t>
  </si>
  <si>
    <t>FO-25-1811809</t>
  </si>
  <si>
    <t>FO-25-1802321</t>
  </si>
  <si>
    <t>FO-25-1802322</t>
  </si>
  <si>
    <t>FO-25-1802314</t>
  </si>
  <si>
    <t>FO-25-1801175</t>
  </si>
  <si>
    <t>FO-25-1800968</t>
  </si>
  <si>
    <t>FO-25-1800976</t>
  </si>
  <si>
    <t>FO-25-1800979</t>
  </si>
  <si>
    <t>FO-25-1800654</t>
  </si>
  <si>
    <t>FO-25-1798644</t>
  </si>
  <si>
    <t>FO-25-1798598</t>
  </si>
  <si>
    <t>FO-25-1807306</t>
  </si>
  <si>
    <t>FO-25-1798585</t>
  </si>
  <si>
    <t>FO-25-1798591</t>
  </si>
  <si>
    <t>FO-25-1798576</t>
  </si>
  <si>
    <t>FO-25-1809126</t>
  </si>
  <si>
    <t>FO-25-1795953</t>
  </si>
  <si>
    <t>FO-25-1795952</t>
  </si>
  <si>
    <t>FO-25-1795945</t>
  </si>
  <si>
    <t>FO-25-1795949</t>
  </si>
  <si>
    <t>FO-25-1795682</t>
  </si>
  <si>
    <t>FO-25-1795678</t>
  </si>
  <si>
    <t>FO-25-1795019</t>
  </si>
  <si>
    <t>FO-25-1794913</t>
  </si>
  <si>
    <t>FO-25-1794929</t>
  </si>
  <si>
    <t>FO-25-1794915</t>
  </si>
  <si>
    <t>FO-25-1794905</t>
  </si>
  <si>
    <t>FO-25-1794907</t>
  </si>
  <si>
    <t>FO-25-1798584</t>
  </si>
  <si>
    <t>FO-25-1783326</t>
  </si>
  <si>
    <t>FO-25-1795944</t>
  </si>
  <si>
    <t>FO-25-1803438</t>
  </si>
  <si>
    <t>FO-25-1803439</t>
  </si>
  <si>
    <t>FO-25-1800978</t>
  </si>
  <si>
    <t>FO-25-1800662</t>
  </si>
  <si>
    <t>FO-25-1808097</t>
  </si>
  <si>
    <t>FO-25-1809127</t>
  </si>
  <si>
    <t>FO-25-1810097</t>
  </si>
  <si>
    <t>FO-25-1814490</t>
  </si>
  <si>
    <t>FO-25-1812296</t>
  </si>
  <si>
    <t>FO-25-1811811</t>
  </si>
  <si>
    <t>FO-25-1807720</t>
  </si>
  <si>
    <t>FO-25-1797658</t>
  </si>
  <si>
    <t>FO-25-1803784</t>
  </si>
  <si>
    <t>FO-25-1803887</t>
  </si>
  <si>
    <t>FO-25-1806574</t>
  </si>
  <si>
    <t>FO-25-1814563</t>
  </si>
  <si>
    <t>FO-25-1819278</t>
  </si>
  <si>
    <t>FO-25-1814567</t>
  </si>
  <si>
    <t>FO-25-1812289</t>
  </si>
  <si>
    <t>FO-25-1812019</t>
  </si>
  <si>
    <t>FO-25-1765273</t>
  </si>
  <si>
    <t>FO-25-1812294</t>
  </si>
  <si>
    <t>FO-25-1812305</t>
  </si>
  <si>
    <t>FO-25-1766059</t>
  </si>
  <si>
    <t>FO-25-1811808</t>
  </si>
  <si>
    <t>FO-25-1814475</t>
  </si>
  <si>
    <t>FO-25-1810765</t>
  </si>
  <si>
    <t>FO-25-1798602</t>
  </si>
  <si>
    <t>FO-25-1814548</t>
  </si>
  <si>
    <t>FO-25-1814561</t>
  </si>
  <si>
    <t>FO-25-1787848</t>
  </si>
  <si>
    <t>FO-25-1791192</t>
  </si>
  <si>
    <t>FO-25-1799636</t>
  </si>
  <si>
    <t>FO-25-1792740</t>
  </si>
  <si>
    <t>FO-25-1791161</t>
  </si>
  <si>
    <t>FO-25-1792725</t>
  </si>
  <si>
    <t>FO-25-1811823</t>
  </si>
  <si>
    <t>FO-25-1800531</t>
  </si>
  <si>
    <t>FO-25-1812301</t>
  </si>
  <si>
    <t>FO-25-1818308</t>
  </si>
  <si>
    <t>FO-25-1809914</t>
  </si>
  <si>
    <t>FO-25-1800538</t>
  </si>
  <si>
    <t>FO-25-1819876</t>
  </si>
  <si>
    <t>FO-25-1808218</t>
  </si>
  <si>
    <t>FO-25-1800677</t>
  </si>
  <si>
    <t>FO-25-1808216</t>
  </si>
  <si>
    <t>FO-25-1800690</t>
  </si>
  <si>
    <t>FO-25-1808130</t>
  </si>
  <si>
    <t>FO-25-1805517</t>
  </si>
  <si>
    <t>FO-25-1807442</t>
  </si>
  <si>
    <t>FO-25-1807439</t>
  </si>
  <si>
    <t>FO-25-1764402</t>
  </si>
  <si>
    <t>FO-25-1778509</t>
  </si>
  <si>
    <t>FO-25-1776040</t>
  </si>
  <si>
    <t>FO-25-1769129</t>
  </si>
  <si>
    <t>FO-25-1809129</t>
  </si>
  <si>
    <t>FO-25-1818310</t>
  </si>
  <si>
    <t>FO-25-1797227</t>
  </si>
  <si>
    <t>FO-25-1816501</t>
  </si>
  <si>
    <t>FO-25-1808214</t>
  </si>
  <si>
    <t>FO-25-1819880</t>
  </si>
  <si>
    <t>FO-25-1804959</t>
  </si>
  <si>
    <t>FO-25-1811570</t>
  </si>
  <si>
    <t>FO-25-1811526</t>
  </si>
  <si>
    <t>FO-25-1806134</t>
  </si>
  <si>
    <t>FO-25-1805660</t>
  </si>
  <si>
    <t>FO-25-1818625</t>
  </si>
  <si>
    <t>FO-25-1800174</t>
  </si>
  <si>
    <t>FO-25-1797745</t>
  </si>
  <si>
    <t>FO-25-1788555</t>
  </si>
  <si>
    <t>FO-25-1820827</t>
  </si>
  <si>
    <t>FO-25-1816514</t>
  </si>
  <si>
    <t>FO-25-1814473</t>
  </si>
  <si>
    <t>FO-25-1820830</t>
  </si>
  <si>
    <t>FO-25-1805722</t>
  </si>
  <si>
    <t>FO-25-1820825</t>
  </si>
  <si>
    <t>FO-25-1814486</t>
  </si>
  <si>
    <t>FO-25-1816505</t>
  </si>
  <si>
    <t>FO-25-1788947</t>
  </si>
  <si>
    <t>FO-25-1819697</t>
  </si>
  <si>
    <t>FO-25-1814467</t>
  </si>
  <si>
    <t>FO-25-1795698</t>
  </si>
  <si>
    <t>FO-25-1806624</t>
  </si>
  <si>
    <t>FO-25-1817324</t>
  </si>
  <si>
    <t>FO-25-1808303</t>
  </si>
  <si>
    <t>FO-25-1814463</t>
  </si>
  <si>
    <t>FO-25-1807302</t>
  </si>
  <si>
    <t>FO-25-1806051</t>
  </si>
  <si>
    <t>FO-25-1819872</t>
  </si>
  <si>
    <t>FO-25-1805763</t>
  </si>
  <si>
    <t>FO-25-1814474</t>
  </si>
  <si>
    <t>FO-25-1805765</t>
  </si>
  <si>
    <t>FO-25-1805771</t>
  </si>
  <si>
    <t>FO-25-1782304</t>
  </si>
  <si>
    <t>FO-25-1804990</t>
  </si>
  <si>
    <t>FO-25-1804950</t>
  </si>
  <si>
    <t>FO-25-1797199</t>
  </si>
  <si>
    <t>FO-25-1795668</t>
  </si>
  <si>
    <t>FO-25-1816508</t>
  </si>
  <si>
    <t>FO-25-1808095</t>
  </si>
  <si>
    <t>FO-25-1810772</t>
  </si>
  <si>
    <t>FO-25-1814469</t>
  </si>
  <si>
    <t>FO-25-1816292</t>
  </si>
  <si>
    <t>FO-25-1818630</t>
  </si>
  <si>
    <t>FO-25-1812489</t>
  </si>
  <si>
    <t>FO-25-1808141</t>
  </si>
  <si>
    <t>FO-25-1791359</t>
  </si>
  <si>
    <t>FO-25-1798596</t>
  </si>
  <si>
    <t>FO-25-1817326</t>
  </si>
  <si>
    <t>FO-25-1806667</t>
  </si>
  <si>
    <t>FO-25-1814565</t>
  </si>
  <si>
    <t>FO-25-1817715</t>
  </si>
  <si>
    <t>FO-25-1811816</t>
  </si>
  <si>
    <t>FO-25-1821615</t>
  </si>
  <si>
    <t>FO-25-1803608</t>
  </si>
  <si>
    <t>FO-25-1811825</t>
  </si>
  <si>
    <t>FO-25-1789192</t>
  </si>
  <si>
    <t>FO-25-1820169</t>
  </si>
  <si>
    <t>FO-25-1821131</t>
  </si>
  <si>
    <t>FO-25-1814478</t>
  </si>
  <si>
    <t>FO-25-1814544</t>
  </si>
  <si>
    <t>FO-25-1817313</t>
  </si>
  <si>
    <t>FO-25-1819873</t>
  </si>
  <si>
    <t>FO-25-1817538</t>
  </si>
  <si>
    <t>FO-25-1817539</t>
  </si>
  <si>
    <t>FO-25-1794908</t>
  </si>
  <si>
    <t>FO-25-1817525</t>
  </si>
  <si>
    <t>FO-25-1816734</t>
  </si>
  <si>
    <t>FO-25-1814958</t>
  </si>
  <si>
    <t>FO-25-1814539</t>
  </si>
  <si>
    <t>FO-25-1814532</t>
  </si>
  <si>
    <t>FO-25-1814058</t>
  </si>
  <si>
    <t>FO-25-1812967</t>
  </si>
  <si>
    <t>FO-25-1812021</t>
  </si>
  <si>
    <t>FO-25-1807406</t>
  </si>
  <si>
    <t>FO-25-1643321</t>
  </si>
  <si>
    <t>FO-25-1817321</t>
  </si>
  <si>
    <t>FO-25-1814823</t>
  </si>
  <si>
    <t>FO-25-1817717</t>
  </si>
  <si>
    <t>FO-25-1825426</t>
  </si>
  <si>
    <t>FO-25-1812303</t>
  </si>
  <si>
    <t>FO-25-1812298</t>
  </si>
  <si>
    <t>FO-25-1811821</t>
  </si>
  <si>
    <t>FO-25-1811813</t>
  </si>
  <si>
    <t>FO-25-1810098</t>
  </si>
  <si>
    <t>FO-25-1810096</t>
  </si>
  <si>
    <t>FO-25-1809123</t>
  </si>
  <si>
    <t>FO-25-1806632</t>
  </si>
  <si>
    <t>FO-25-1808099</t>
  </si>
  <si>
    <t>FO-25-1812290</t>
  </si>
  <si>
    <t>FO-25-1814545</t>
  </si>
  <si>
    <t>FO-25-1817550</t>
  </si>
  <si>
    <t>FO-25-1814225</t>
  </si>
  <si>
    <t>FO-25-1823878</t>
  </si>
  <si>
    <t>FO-25-1814127</t>
  </si>
  <si>
    <t>FO-25-1813917</t>
  </si>
  <si>
    <t>FO-25-1812968</t>
  </si>
  <si>
    <t>FO-25-1812966</t>
  </si>
  <si>
    <t>FO-25-1808133</t>
  </si>
  <si>
    <t>FO-25-1823060</t>
  </si>
  <si>
    <t>FO-25-1808131</t>
  </si>
  <si>
    <t>FO-25-1807942</t>
  </si>
  <si>
    <t>FO-25-1807908</t>
  </si>
  <si>
    <t>FO-25-1803789</t>
  </si>
  <si>
    <t>FO-25-1797687</t>
  </si>
  <si>
    <t>FO-25-1809134</t>
  </si>
  <si>
    <t>FO-25-1824677</t>
  </si>
  <si>
    <t>FO-25-1824676</t>
  </si>
  <si>
    <t>FO-25-1823085</t>
  </si>
  <si>
    <t>FO-25-1823050</t>
  </si>
  <si>
    <t>FO-25-1823873</t>
  </si>
  <si>
    <t>FO-25-1821609</t>
  </si>
  <si>
    <t>FO-25-1820833</t>
  </si>
  <si>
    <t>FO-25-1826799</t>
  </si>
  <si>
    <t>FO-25-1818632</t>
  </si>
  <si>
    <t>FO-25-1796964</t>
  </si>
  <si>
    <t>FO-25-1821132</t>
  </si>
  <si>
    <t>FO-25-1816515</t>
  </si>
  <si>
    <t>FO-25-1820817</t>
  </si>
  <si>
    <t>FO-25-1808092</t>
  </si>
  <si>
    <t>FO-25-1807447</t>
  </si>
  <si>
    <t>FO-25-1814825</t>
  </si>
  <si>
    <t>FO-25-1799638</t>
  </si>
  <si>
    <t>FO-25-1797689</t>
  </si>
  <si>
    <t>FO-25-1813662</t>
  </si>
  <si>
    <t>FO-25-1823073</t>
  </si>
  <si>
    <t>FO-25-1784565</t>
  </si>
  <si>
    <t>FO-25-1793070</t>
  </si>
  <si>
    <t>FO-25-1816300</t>
  </si>
  <si>
    <t>FO-25-1814470</t>
  </si>
  <si>
    <t>FO-25-1820832</t>
  </si>
  <si>
    <t>FO-25-1823880</t>
  </si>
  <si>
    <t>FO-25-1824252</t>
  </si>
  <si>
    <t>FO-25-1824679</t>
  </si>
  <si>
    <t>FO-25-1812295</t>
  </si>
  <si>
    <t>FO-25-1797226</t>
  </si>
  <si>
    <t>FO-25-1819878</t>
  </si>
  <si>
    <t>FO-25-1818151</t>
  </si>
  <si>
    <t>FO-25-1820085</t>
  </si>
  <si>
    <t>FO-25-1814964</t>
  </si>
  <si>
    <t>FO-25-1814955</t>
  </si>
  <si>
    <t>FO-25-1812993</t>
  </si>
  <si>
    <t>FO-25-1814128</t>
  </si>
  <si>
    <t>FO-25-1812020</t>
  </si>
  <si>
    <t>FO-25-1807907</t>
  </si>
  <si>
    <t>FO-25-1808219</t>
  </si>
  <si>
    <t>FO-25-1807444</t>
  </si>
  <si>
    <t>FO-25-1805665</t>
  </si>
  <si>
    <t>FO-25-1800681</t>
  </si>
  <si>
    <t>FO-25-1820821</t>
  </si>
  <si>
    <t>FO-25-1823875</t>
  </si>
  <si>
    <t>FO-25-1814471</t>
  </si>
  <si>
    <t>FO-25-1823078</t>
  </si>
  <si>
    <t>FO-25-1825443</t>
  </si>
  <si>
    <t>FO-25-1812486</t>
  </si>
  <si>
    <t>FO-25-1823071</t>
  </si>
  <si>
    <t>FO-25-1821610</t>
  </si>
  <si>
    <t>FO-25-1823070</t>
  </si>
  <si>
    <t>FO-25-1818381</t>
  </si>
  <si>
    <t>FO-25-1823887</t>
  </si>
  <si>
    <t>FO-25-1824840</t>
  </si>
  <si>
    <t>FO-25-1826816</t>
  </si>
  <si>
    <t>FO-25-1823066</t>
  </si>
  <si>
    <t>FO-25-1820818</t>
  </si>
  <si>
    <t>FO-25-1820123</t>
  </si>
  <si>
    <t>FO-25-1820124</t>
  </si>
  <si>
    <t>FO-25-1818573</t>
  </si>
  <si>
    <t>FO-25-1817543</t>
  </si>
  <si>
    <t>FO-25-1816301</t>
  </si>
  <si>
    <t>FO-25-1814534</t>
  </si>
  <si>
    <t>FO-25-1812991</t>
  </si>
  <si>
    <t>FO-25-1812483</t>
  </si>
  <si>
    <t>FO-25-1808139</t>
  </si>
  <si>
    <t>FO-25-1811817</t>
  </si>
  <si>
    <t>FO-25-1803779</t>
  </si>
  <si>
    <t>FO-25-1803785</t>
  </si>
  <si>
    <t>FO-25-1829388</t>
  </si>
  <si>
    <t>FO-25-1800539</t>
  </si>
  <si>
    <t>FO-25-1769133</t>
  </si>
  <si>
    <t>FO-25-1817713</t>
  </si>
  <si>
    <t>FO-25-1823904</t>
  </si>
  <si>
    <t>FO-25-1823906</t>
  </si>
  <si>
    <t>FO-25-1812299</t>
  </si>
  <si>
    <t>FO-25-1822407</t>
  </si>
  <si>
    <t>FO-25-1818633</t>
  </si>
  <si>
    <t>FO-25-1817718</t>
  </si>
  <si>
    <t>FO-25-1797690</t>
  </si>
  <si>
    <t>FO-25-1813669</t>
  </si>
  <si>
    <t>FO-25-1823052</t>
  </si>
  <si>
    <t>FO-25-1823908</t>
  </si>
  <si>
    <t>FO-25-1822410</t>
  </si>
  <si>
    <t>FO-25-1821963</t>
  </si>
  <si>
    <t>FO-25-1821742</t>
  </si>
  <si>
    <t>FO-25-1820114</t>
  </si>
  <si>
    <t>FO-25-1820934</t>
  </si>
  <si>
    <t>FO-25-1820060</t>
  </si>
  <si>
    <t>FO-25-1819464</t>
  </si>
  <si>
    <t>FO-25-1819879</t>
  </si>
  <si>
    <t>FO-25-1818155</t>
  </si>
  <si>
    <t>FO-25-1819413</t>
  </si>
  <si>
    <t>FO-25-1816729</t>
  </si>
  <si>
    <t>FO-25-1824850</t>
  </si>
  <si>
    <t>FO-25-1814537</t>
  </si>
  <si>
    <t>FO-25-1813928</t>
  </si>
  <si>
    <t>FO-25-1824675</t>
  </si>
  <si>
    <t>FO-25-1825177</t>
  </si>
  <si>
    <t>FO-25-1825328</t>
  </si>
  <si>
    <t>FO-25-1826813</t>
  </si>
  <si>
    <t>FO-25-1826827</t>
  </si>
  <si>
    <t>FO-25-1823065</t>
  </si>
  <si>
    <t>FO-25-1825325</t>
  </si>
  <si>
    <t>FO-25-1820824</t>
  </si>
  <si>
    <t>FO-25-1828850</t>
  </si>
  <si>
    <t>FO-25-1818309</t>
  </si>
  <si>
    <t>FO-25-1818306</t>
  </si>
  <si>
    <t>FO-25-1817314</t>
  </si>
  <si>
    <t>FO-25-1817317</t>
  </si>
  <si>
    <t>FO-25-1814480</t>
  </si>
  <si>
    <t>FO-25-1809132</t>
  </si>
  <si>
    <t>FO-25-1798582</t>
  </si>
  <si>
    <t>FO-25-1764400</t>
  </si>
  <si>
    <t>FO-25-1761426</t>
  </si>
  <si>
    <t>FO-25-1761188</t>
  </si>
  <si>
    <t>FO-25-1760791</t>
  </si>
  <si>
    <t>FO-25-1752365</t>
  </si>
  <si>
    <t>FO-25-1817534</t>
  </si>
  <si>
    <t>FO-25-1814129</t>
  </si>
  <si>
    <t>FO-25-1813665</t>
  </si>
  <si>
    <t>FO-25-1800691</t>
  </si>
  <si>
    <t>FO-25-1796961</t>
  </si>
  <si>
    <t>FO-25-1802323</t>
  </si>
  <si>
    <t>FO-25-1800661</t>
  </si>
  <si>
    <t>FO-25-1829941</t>
  </si>
  <si>
    <t>FO-25-1806608</t>
  </si>
  <si>
    <t>FO-25-1812304</t>
  </si>
  <si>
    <t>FO-25-1812287</t>
  </si>
  <si>
    <t>FO-25-1814461</t>
  </si>
  <si>
    <t>FO-25-1818367</t>
  </si>
  <si>
    <t>FO-25-1830433</t>
  </si>
  <si>
    <t>FO-25-1830399</t>
  </si>
  <si>
    <t>FO-25-1830206</t>
  </si>
  <si>
    <t>FO-25-1820835</t>
  </si>
  <si>
    <t>FO-25-1823076</t>
  </si>
  <si>
    <t>FO-25-1830089</t>
  </si>
  <si>
    <t>FO-25-1829136</t>
  </si>
  <si>
    <t>FO-25-1823059</t>
  </si>
  <si>
    <t>FO-25-1823058</t>
  </si>
  <si>
    <t>FO-25-1823054</t>
  </si>
  <si>
    <t>FO-25-1823223</t>
  </si>
  <si>
    <t>FO-25-1824844</t>
  </si>
  <si>
    <t>FO-25-1830640</t>
  </si>
  <si>
    <t>FO-25-1830638</t>
  </si>
  <si>
    <t>FO-25-1826822</t>
  </si>
  <si>
    <t>FO-25-1826817</t>
  </si>
  <si>
    <t>FO-25-1826819</t>
  </si>
  <si>
    <t>FO-25-1829142</t>
  </si>
  <si>
    <t>FO-25-1826809</t>
  </si>
  <si>
    <t>FO-25-1828843</t>
  </si>
  <si>
    <t>FO-25-1826798</t>
  </si>
  <si>
    <t>FO-25-1828847</t>
  </si>
  <si>
    <t>FO-25-1814483</t>
  </si>
  <si>
    <t>FO-25-1819882</t>
  </si>
  <si>
    <t>FO-25-1820822</t>
  </si>
  <si>
    <t>FO-25-1827414</t>
  </si>
  <si>
    <t>FO-25-1827476</t>
  </si>
  <si>
    <t>FO-25-1827474</t>
  </si>
  <si>
    <t>FO-25-1828287</t>
  </si>
  <si>
    <t>FO-25-1828426</t>
  </si>
  <si>
    <t>FO-25-1828845</t>
  </si>
  <si>
    <t>FO-25-1830118</t>
  </si>
  <si>
    <t>FO-25-1817320</t>
  </si>
  <si>
    <t>FO-25-1826807</t>
  </si>
  <si>
    <t>FO-25-1827412</t>
  </si>
  <si>
    <t>FO-25-1816506</t>
  </si>
  <si>
    <t>FO-25-1830238</t>
  </si>
  <si>
    <t>FO-25-1830239</t>
  </si>
  <si>
    <t>FO-25-1808305</t>
  </si>
  <si>
    <t>FO-25-1798805</t>
  </si>
  <si>
    <t>FO-25-1828795</t>
  </si>
  <si>
    <t>FO-25-1825356</t>
  </si>
  <si>
    <t>FO-25-1824885</t>
  </si>
  <si>
    <t>FO-25-1824262</t>
  </si>
  <si>
    <t>FO-25-1824261</t>
  </si>
  <si>
    <t>FO-25-1823134</t>
  </si>
  <si>
    <t>FO-25-1823129</t>
  </si>
  <si>
    <t>FO-25-1822412</t>
  </si>
  <si>
    <t>FO-25-1821961</t>
  </si>
  <si>
    <t>FO-25-1821637</t>
  </si>
  <si>
    <t>FO-25-1821638</t>
  </si>
  <si>
    <t>FO-25-1820122</t>
  </si>
  <si>
    <t>FO-25-1819877</t>
  </si>
  <si>
    <t>FO-25-1819462</t>
  </si>
  <si>
    <t>FO-25-1819881</t>
  </si>
  <si>
    <t>FO-25-1819466</t>
  </si>
  <si>
    <t>FO-25-1818577</t>
  </si>
  <si>
    <t>FO-25-1818570</t>
  </si>
  <si>
    <t>FO-25-1818372</t>
  </si>
  <si>
    <t>FO-25-1818065</t>
  </si>
  <si>
    <t>FO-25-1817547</t>
  </si>
  <si>
    <t>FO-25-1817531</t>
  </si>
  <si>
    <t>FO-25-1814828</t>
  </si>
  <si>
    <t>FO-25-1814961</t>
  </si>
  <si>
    <t>FO-25-1814533</t>
  </si>
  <si>
    <t>FO-25-1812757</t>
  </si>
  <si>
    <t>FO-25-1809175</t>
  </si>
  <si>
    <t>FO-25-1803272</t>
  </si>
  <si>
    <t>FO-25-1795324</t>
  </si>
  <si>
    <t>FO-25-1826977</t>
  </si>
  <si>
    <t>FO-25-1827552</t>
  </si>
  <si>
    <t>FO-25-1828733</t>
  </si>
  <si>
    <t>FO-25-1828736</t>
  </si>
  <si>
    <t>FO-25-1828738</t>
  </si>
  <si>
    <t>FO-25-1825594</t>
  </si>
  <si>
    <t>FO-25-1828619</t>
  </si>
  <si>
    <t>FO-25-1828621</t>
  </si>
  <si>
    <t>FO-25-1777684</t>
  </si>
  <si>
    <t>FO-25-1814060</t>
  </si>
  <si>
    <t>FO-25-1819450</t>
  </si>
  <si>
    <t>FO-25-1818575</t>
  </si>
  <si>
    <t>FO-25-1813919</t>
  </si>
  <si>
    <t>FO-25-1811530</t>
  </si>
  <si>
    <t>FO-25-1811528</t>
  </si>
  <si>
    <t>FO-25-1811525</t>
  </si>
  <si>
    <t>FO-25-1807984</t>
  </si>
  <si>
    <t>FO-25-1803787</t>
  </si>
  <si>
    <t>FO-25-1807445</t>
  </si>
  <si>
    <t>FO-25-1800679</t>
  </si>
  <si>
    <t>FO-25-1800536</t>
  </si>
  <si>
    <t>FO-25-1795786</t>
  </si>
  <si>
    <t>FO-25-1828793</t>
  </si>
  <si>
    <t>FO-25-1820888</t>
  </si>
  <si>
    <t>FO-25-1819412</t>
  </si>
  <si>
    <t>FO-25-1818368</t>
  </si>
  <si>
    <t>FO-25-1807898</t>
  </si>
  <si>
    <t>FO-25-1818069</t>
  </si>
  <si>
    <t>FO-25-1809916</t>
  </si>
  <si>
    <t>FO-25-1807410</t>
  </si>
  <si>
    <t>FO-25-1824254</t>
  </si>
  <si>
    <t>FO-25-1823883</t>
  </si>
  <si>
    <t>FO-25-1823872</t>
  </si>
  <si>
    <t>FO-25-1823055</t>
  </si>
  <si>
    <t>FO-25-1821616</t>
  </si>
  <si>
    <t>FO-25-1818313</t>
  </si>
  <si>
    <t>FO-25-1820173</t>
  </si>
  <si>
    <t>FO-25-1817714</t>
  </si>
  <si>
    <t>FO-25-1816499</t>
  </si>
  <si>
    <t>FO-25-1814552</t>
  </si>
  <si>
    <t>FO-25-1814555</t>
  </si>
  <si>
    <t>FO-25-1814472</t>
  </si>
  <si>
    <t>FO-25-1812288</t>
  </si>
  <si>
    <t>FO-25-1810770</t>
  </si>
  <si>
    <t>FO-25-1781686</t>
  </si>
  <si>
    <t>FO-25-1824897</t>
  </si>
  <si>
    <t>FO-25-1814962</t>
  </si>
  <si>
    <t>FO-25-1806576</t>
  </si>
  <si>
    <t>FO-25-1823061</t>
  </si>
  <si>
    <t>FO-25-1820080</t>
  </si>
  <si>
    <t>FO-25-1819874</t>
  </si>
  <si>
    <t>FO-25-1814827</t>
  </si>
  <si>
    <t>FO-25-1814541</t>
  </si>
  <si>
    <t>FO-25-1814535</t>
  </si>
  <si>
    <t>FO-25-1809171</t>
  </si>
  <si>
    <t>FO-25-1820117</t>
  </si>
  <si>
    <t>FO-25-1811534</t>
  </si>
  <si>
    <t>FO-25-1811527</t>
  </si>
  <si>
    <t>FO-25-1823874</t>
  </si>
  <si>
    <t>FO-25-1831563</t>
  </si>
  <si>
    <t>FO-25-1820828</t>
  </si>
  <si>
    <t>FO-25-1816302</t>
  </si>
  <si>
    <t>FO-25-1811569</t>
  </si>
  <si>
    <t>FO-25-1834473</t>
  </si>
  <si>
    <t>FO-25-1823086</t>
  </si>
  <si>
    <t>FO-25-1829585</t>
  </si>
  <si>
    <t>FO-25-1829137</t>
  </si>
  <si>
    <t>FO-25-1814482</t>
  </si>
  <si>
    <t>FO-25-1832984</t>
  </si>
  <si>
    <t>FO-25-1828288</t>
  </si>
  <si>
    <t>FO-25-1810100</t>
  </si>
  <si>
    <t>FO-25-1827478</t>
  </si>
  <si>
    <t>FO-25-1777712</t>
  </si>
  <si>
    <t>FO-25-1830716</t>
  </si>
  <si>
    <t>FO-25-1817540</t>
  </si>
  <si>
    <t>FO-25-1828617</t>
  </si>
  <si>
    <t>FO-25-1807446</t>
  </si>
  <si>
    <t>FO-25-1814952</t>
  </si>
  <si>
    <t>FO-25-1837209</t>
  </si>
  <si>
    <t>FO-25-1813938</t>
  </si>
  <si>
    <t>FO-25-1803782</t>
  </si>
  <si>
    <t>FO-25-1834450</t>
  </si>
  <si>
    <t>FO-25-1808220</t>
  </si>
  <si>
    <t>FO-25-1811531</t>
  </si>
  <si>
    <t>FO-25-1803267</t>
  </si>
  <si>
    <t>FO-25-1837202</t>
  </si>
  <si>
    <t>FO-25-1834457</t>
  </si>
  <si>
    <t>FO-25-1831255</t>
  </si>
  <si>
    <t>FO-25-1831389</t>
  </si>
  <si>
    <t>FO-25-1839477</t>
  </si>
  <si>
    <t>FO-25-1831248</t>
  </si>
  <si>
    <t>FO-25-1814566</t>
  </si>
  <si>
    <t>FO-25-1828291</t>
  </si>
  <si>
    <t>FO-25-1807905</t>
  </si>
  <si>
    <t>FO-25-1827487</t>
  </si>
  <si>
    <t>FO-25-1825358</t>
  </si>
  <si>
    <t>FO-25-1814531</t>
  </si>
  <si>
    <t>FO-25-1814536</t>
  </si>
  <si>
    <t>FO-25-1814057</t>
  </si>
  <si>
    <t>FO-25-1775623</t>
  </si>
  <si>
    <t>FO-25-1775078</t>
  </si>
  <si>
    <t>FO-25-1769127</t>
  </si>
  <si>
    <t>FO-25-1768489</t>
  </si>
  <si>
    <t>FO-25-1837210</t>
  </si>
  <si>
    <t>FO-25-1833475</t>
  </si>
  <si>
    <t>FO-25-1834945</t>
  </si>
  <si>
    <t>FO-25-1831239</t>
  </si>
  <si>
    <t>FO-25-1824678</t>
  </si>
  <si>
    <t>FO-25-1816726</t>
  </si>
  <si>
    <t>FO-25-1830397</t>
  </si>
  <si>
    <t>FO-25-1821964</t>
  </si>
  <si>
    <t>FO-25-1832986</t>
  </si>
  <si>
    <t>FO-25-1829620</t>
  </si>
  <si>
    <t>FO-25-1824259</t>
  </si>
  <si>
    <t>FO-25-1818312</t>
  </si>
  <si>
    <t>FO-25-1827489</t>
  </si>
  <si>
    <t>FO-25-1814130</t>
  </si>
  <si>
    <t>FO-25-1828293</t>
  </si>
  <si>
    <t>FO-25-1823080</t>
  </si>
  <si>
    <t>FO-25-1837213</t>
  </si>
  <si>
    <t>FO-25-1834951</t>
  </si>
  <si>
    <t>FO-25-1826800</t>
  </si>
  <si>
    <t>FO-25-1832534</t>
  </si>
  <si>
    <t>FO-25-1821611</t>
  </si>
  <si>
    <t>FO-25-1820819</t>
  </si>
  <si>
    <t>FO-25-1828741</t>
  </si>
  <si>
    <t>FO-25-1821736</t>
  </si>
  <si>
    <t>FO-25-1818571</t>
  </si>
  <si>
    <t>FO-25-1823564</t>
  </si>
  <si>
    <t>FO-25-1828286</t>
  </si>
  <si>
    <t>FO-25-1832683</t>
  </si>
  <si>
    <t>FO-25-1820816</t>
  </si>
  <si>
    <t>FO-25-1814959</t>
  </si>
  <si>
    <t>FO-25-1809178</t>
  </si>
  <si>
    <t>FO-25-1816518</t>
  </si>
  <si>
    <t>FO-25-1814554</t>
  </si>
  <si>
    <t>FO-25-1830119 | FO-25-1833280</t>
  </si>
  <si>
    <t>FO-25-1814540</t>
  </si>
  <si>
    <t>FO-25-1834462</t>
  </si>
  <si>
    <t>FO-25-1824883</t>
  </si>
  <si>
    <t>FO-25-1828791</t>
  </si>
  <si>
    <t>FO-25-1823302</t>
  </si>
  <si>
    <t>FO-25-1821966</t>
  </si>
  <si>
    <t>FO-25-1818371</t>
  </si>
  <si>
    <t>FO-25-1817541</t>
  </si>
  <si>
    <t>FO-25-1833057</t>
  </si>
  <si>
    <t>FO-25-1813932</t>
  </si>
  <si>
    <t>FO-25-1826806</t>
  </si>
  <si>
    <t>FO-25-1828731</t>
  </si>
  <si>
    <t>FO-25-1840335</t>
  </si>
  <si>
    <t>FO-25-1813925</t>
  </si>
  <si>
    <t>FO-25-1814115</t>
  </si>
  <si>
    <t>FO-25-1843265</t>
  </si>
  <si>
    <t>FO-25-1843114</t>
  </si>
  <si>
    <t>FO-25-1842237</t>
  </si>
  <si>
    <t>FO-25-1841970</t>
  </si>
  <si>
    <t>FO-25-1841749</t>
  </si>
  <si>
    <t>FO-25-1841617</t>
  </si>
  <si>
    <t>FO-25-1841510</t>
  </si>
  <si>
    <t>FO-25-1841509</t>
  </si>
  <si>
    <t>FO-25-1840885</t>
  </si>
  <si>
    <t>FO-25-1840828</t>
  </si>
  <si>
    <t>FO-25-1841974</t>
  </si>
  <si>
    <t>FO-25-1816732</t>
  </si>
  <si>
    <t>FO-25-1813934</t>
  </si>
  <si>
    <t>FO-25-1811529</t>
  </si>
  <si>
    <t>FO-25-1814538</t>
  </si>
  <si>
    <t>FO-25-1828790</t>
  </si>
  <si>
    <t>FO-25-1845858</t>
  </si>
  <si>
    <t>FO-25-1845832</t>
  </si>
  <si>
    <t>FO-25-1844945</t>
  </si>
  <si>
    <t>FO-25-1843860</t>
  </si>
  <si>
    <t>FO-25-1841612</t>
  </si>
  <si>
    <t>FO-25-1847272</t>
  </si>
  <si>
    <t>FO-25-1841513</t>
  </si>
  <si>
    <t>FO-25-1841505</t>
  </si>
  <si>
    <t>FO-25-1840822</t>
  </si>
  <si>
    <t>FO-25-1842238</t>
  </si>
  <si>
    <t>FO-25-1839500</t>
  </si>
  <si>
    <t>FO-25-1828794</t>
  </si>
  <si>
    <t>FO-25-1823529</t>
  </si>
  <si>
    <t>FO-25-1840591</t>
  </si>
  <si>
    <t>FO-25-1840590</t>
  </si>
  <si>
    <t>FO-25-1840589</t>
  </si>
  <si>
    <t>FO-25-1840586</t>
  </si>
  <si>
    <t>FO-25-1840585</t>
  </si>
  <si>
    <t>FO-25-1840581</t>
  </si>
  <si>
    <t>FO-25-1840202</t>
  </si>
  <si>
    <t>FO-25-1844933</t>
  </si>
  <si>
    <t>FO-25-1839472</t>
  </si>
  <si>
    <t>FO-25-1840583</t>
  </si>
  <si>
    <t>FO-25-1837211</t>
  </si>
  <si>
    <t>FO-25-1832651</t>
  </si>
  <si>
    <t>FO-25-1839454</t>
  </si>
  <si>
    <t>FO-25-1841978</t>
  </si>
  <si>
    <t>FO-25-1826804</t>
  </si>
  <si>
    <t>FO-25-1841507</t>
  </si>
  <si>
    <t>FO-25-1832888</t>
  </si>
  <si>
    <t>FO-25-1832823</t>
  </si>
  <si>
    <t>FO-25-1841615</t>
  </si>
  <si>
    <t>FO-25-1839440</t>
  </si>
  <si>
    <t>FO-25-1832643</t>
  </si>
  <si>
    <t>FO-25-1840198</t>
  </si>
  <si>
    <t>FO-25-1844929</t>
  </si>
  <si>
    <t>FO-25-1840882</t>
  </si>
  <si>
    <t>FO-25-1765256</t>
  </si>
  <si>
    <t>FO-25-1756873</t>
  </si>
  <si>
    <t>FO-25-1840206</t>
  </si>
  <si>
    <t>FO-25-1831385</t>
  </si>
  <si>
    <t>FO-25-1839435</t>
  </si>
  <si>
    <t>FO-25-1843110</t>
  </si>
  <si>
    <t>FO-25-1839458</t>
  </si>
  <si>
    <t>FO-25-1750942</t>
  </si>
  <si>
    <t>FO-25-1839459</t>
  </si>
  <si>
    <t>FO-25-1839464</t>
  </si>
  <si>
    <t>FO-25-1834468</t>
  </si>
  <si>
    <t>FO-25-1839845</t>
  </si>
  <si>
    <t>FO-25-1839476</t>
  </si>
  <si>
    <t>FO-25-1830721</t>
  </si>
  <si>
    <t>FO-25-1839469</t>
  </si>
  <si>
    <t>FO-25-1832527</t>
  </si>
  <si>
    <t>FO-25-1839474</t>
  </si>
  <si>
    <t>FO-25-1828730</t>
  </si>
  <si>
    <t>FO-25-1841621</t>
  </si>
  <si>
    <t>FO-25-1826818</t>
  </si>
  <si>
    <t>FO-25-1832640</t>
  </si>
  <si>
    <t>FO-25-1828953</t>
  </si>
  <si>
    <t>FO-25-1837207</t>
  </si>
  <si>
    <t>FO-25-1837216</t>
  </si>
  <si>
    <t>FO-25-1832647</t>
  </si>
  <si>
    <t>FO-25-1825288</t>
  </si>
  <si>
    <t>FO-25-1825593</t>
  </si>
  <si>
    <t>FO-25-1822414</t>
  </si>
  <si>
    <t>FO-25-1821965</t>
  </si>
  <si>
    <t>FO-25-1849033</t>
  </si>
  <si>
    <t>FO-25-1845829</t>
  </si>
  <si>
    <t>FO-25-1840594</t>
  </si>
  <si>
    <t>FO-25-1841984</t>
  </si>
  <si>
    <t>FO-25-1819452</t>
  </si>
  <si>
    <t>FO-25-1840262</t>
  </si>
  <si>
    <t>FO-25-1840083</t>
  </si>
  <si>
    <t>FO-25-1840078</t>
  </si>
  <si>
    <t>FO-25-1845835</t>
  </si>
  <si>
    <t>FO-25-1839498</t>
  </si>
  <si>
    <t>FO-25-1839503</t>
  </si>
  <si>
    <t>FO-25-1839506</t>
  </si>
  <si>
    <t>FO-25-1838775</t>
  </si>
  <si>
    <t>FO-25-1838761</t>
  </si>
  <si>
    <t>FO-25-1838749</t>
  </si>
  <si>
    <t>FO-25-1834518</t>
  </si>
  <si>
    <t>FO-25-1834512</t>
  </si>
  <si>
    <t>FO-25-1833707</t>
  </si>
  <si>
    <t>FO-25-1833711</t>
  </si>
  <si>
    <t>FO-25-1830102</t>
  </si>
  <si>
    <t>FO-25-1829898</t>
  </si>
  <si>
    <t>FO-25-1825357</t>
  </si>
  <si>
    <t>FO-25-1828620</t>
  </si>
  <si>
    <t>FO-25-1824891</t>
  </si>
  <si>
    <t>FO-25-1847105</t>
  </si>
  <si>
    <t>FO-25-1848011</t>
  </si>
  <si>
    <t>FO-25-1837212</t>
  </si>
  <si>
    <t>FO-25-1834942</t>
  </si>
  <si>
    <t>FO-25-1834461</t>
  </si>
  <si>
    <t>FO-25-1832532</t>
  </si>
  <si>
    <t>FO-25-1850169</t>
  </si>
  <si>
    <t>FO-25-1831566</t>
  </si>
  <si>
    <t>FO-25-1849016</t>
  </si>
  <si>
    <t>FO-25-1830725</t>
  </si>
  <si>
    <t>FO-25-1830093</t>
  </si>
  <si>
    <t>FO-25-1829140</t>
  </si>
  <si>
    <t>FO-25-1846626</t>
  </si>
  <si>
    <t>FO-25-1829138</t>
  </si>
  <si>
    <t>FO-25-1828425</t>
  </si>
  <si>
    <t>FO-25-1840886</t>
  </si>
  <si>
    <t>FO-25-1826821</t>
  </si>
  <si>
    <t>FO-25-1826802</t>
  </si>
  <si>
    <t>FO-25-1839448</t>
  </si>
  <si>
    <t>FO-25-1820834</t>
  </si>
  <si>
    <t>FO-25-1782078</t>
  </si>
  <si>
    <t>FO-25-1784392</t>
  </si>
  <si>
    <t>FO-25-1849020</t>
  </si>
  <si>
    <t>FO-25-1797686</t>
  </si>
  <si>
    <t>FO-25-1847805</t>
  </si>
  <si>
    <t>FO-25-1849258</t>
  </si>
  <si>
    <t>FO-25-1846637</t>
  </si>
  <si>
    <t>FO-25-1847121</t>
  </si>
  <si>
    <t>FO-25-1849337</t>
  </si>
  <si>
    <t>FO-25-1849032</t>
  </si>
  <si>
    <t>FO-25-1845825</t>
  </si>
  <si>
    <t>FO-25-1818628</t>
  </si>
  <si>
    <t>FO-25-1831568</t>
  </si>
  <si>
    <t>FO-25-1820082</t>
  </si>
  <si>
    <t>FO-25-1850171</t>
  </si>
  <si>
    <t>FO-25-1849338</t>
  </si>
  <si>
    <t>FO-25-1849034</t>
  </si>
  <si>
    <t>FO-25-1851336</t>
  </si>
  <si>
    <t>FO-25-1847794</t>
  </si>
  <si>
    <t>FO-25-1851848</t>
  </si>
  <si>
    <t>FO-25-1849022</t>
  </si>
  <si>
    <t>FO-25-1838508</t>
  </si>
  <si>
    <t>FO-25-1841681</t>
  </si>
  <si>
    <t>FO-25-1843108</t>
  </si>
  <si>
    <t>FO-25-1846616</t>
  </si>
  <si>
    <t>FO-25-1852885</t>
  </si>
  <si>
    <t>FO-25-1846627</t>
  </si>
  <si>
    <t>FO-25-1851359</t>
  </si>
  <si>
    <t>FO-25-1849039</t>
  </si>
  <si>
    <t>FO-25-1848636</t>
  </si>
  <si>
    <t>FO-25-1847800</t>
  </si>
  <si>
    <t>FO-25-1847119</t>
  </si>
  <si>
    <t>FO-25-1847108</t>
  </si>
  <si>
    <t>FO-25-1850174</t>
  </si>
  <si>
    <t>FO-25-1850170</t>
  </si>
  <si>
    <t>FO-25-1847098</t>
  </si>
  <si>
    <t>FO-25-1846638</t>
  </si>
  <si>
    <t>FO-25-1846631</t>
  </si>
  <si>
    <t>FO-25-1846628</t>
  </si>
  <si>
    <t>FO-25-1846622</t>
  </si>
  <si>
    <t>FO-25-1837220</t>
  </si>
  <si>
    <t>FO-25-1823084</t>
  </si>
  <si>
    <t>FO-25-1845853</t>
  </si>
  <si>
    <t>FO-25-1845857</t>
  </si>
  <si>
    <t>FO-25-1845860</t>
  </si>
  <si>
    <t>FO-25-1845836</t>
  </si>
  <si>
    <t>FO-25-1849030</t>
  </si>
  <si>
    <t>FO-25-1840054</t>
  </si>
  <si>
    <t>FO-25-1845824</t>
  </si>
  <si>
    <t>FO-25-1778287</t>
  </si>
  <si>
    <t>FO-25-1847963</t>
  </si>
  <si>
    <t>FO-25-1839848</t>
  </si>
  <si>
    <t>FO-25-1825293</t>
  </si>
  <si>
    <t>FO-25-1847107</t>
  </si>
  <si>
    <t>FO-25-1854000</t>
  </si>
  <si>
    <t>FO-25-1819460</t>
  </si>
  <si>
    <t>FO-25-1821743</t>
  </si>
  <si>
    <t>FO-25-1854001</t>
  </si>
  <si>
    <t>FO-25-1854002</t>
  </si>
  <si>
    <t>FO-25-1843867</t>
  </si>
  <si>
    <t>FO-25-1844938</t>
  </si>
  <si>
    <t>FO-25-1830731</t>
  </si>
  <si>
    <t>FO-25-1830639</t>
  </si>
  <si>
    <t>FO-25-1823297</t>
  </si>
  <si>
    <t>FO-25-1846632</t>
  </si>
  <si>
    <t>FO-25-1843862</t>
  </si>
  <si>
    <t>FO-25-1840258</t>
  </si>
  <si>
    <t>FO-25-1825289</t>
  </si>
  <si>
    <t>FO-25-1822329</t>
  </si>
  <si>
    <t>FO-25-1816727</t>
  </si>
  <si>
    <t>FO-25-1825292</t>
  </si>
  <si>
    <t>FO-25-1800688</t>
  </si>
  <si>
    <t>FO-25-1824895</t>
  </si>
  <si>
    <t>FO-25-1815160</t>
  </si>
  <si>
    <t>FO-25-1854496</t>
  </si>
  <si>
    <t>FO-25-1852812</t>
  </si>
  <si>
    <t>FO-25-1849228</t>
  </si>
  <si>
    <t>FO-25-1847124</t>
  </si>
  <si>
    <t>FO-25-1844956</t>
  </si>
  <si>
    <t>FO-25-1844917</t>
  </si>
  <si>
    <t>FO-25-1852448</t>
  </si>
  <si>
    <t>FO-25-1828350</t>
  </si>
  <si>
    <t>FO-25-1854504</t>
  </si>
  <si>
    <t>FO-25-1854089</t>
  </si>
  <si>
    <t>FO-25-1852716</t>
  </si>
  <si>
    <t>FO-25-1852464</t>
  </si>
  <si>
    <t>FO-25-1851361</t>
  </si>
  <si>
    <t>FO-25-1840587</t>
  </si>
  <si>
    <t>FO-25-1839480</t>
  </si>
  <si>
    <t>FO-25-1852821 | FO-25-1858787</t>
  </si>
  <si>
    <t>FO-25-1838512</t>
  </si>
  <si>
    <t>FO-25-1834494</t>
  </si>
  <si>
    <t>FO-25-1832375</t>
  </si>
  <si>
    <t>FO-25-1852450</t>
  </si>
  <si>
    <t>FO-25-1832922</t>
  </si>
  <si>
    <t>FO-25-1832641</t>
  </si>
  <si>
    <t>FO-25-1829619</t>
  </si>
  <si>
    <t>FO-25-1830719</t>
  </si>
  <si>
    <t>FO-25-1839462</t>
  </si>
  <si>
    <t>FO-25-1839482</t>
  </si>
  <si>
    <t>FO-25-1838510</t>
  </si>
  <si>
    <t>FO-25-1841620</t>
  </si>
  <si>
    <t>FO-25-1841503</t>
  </si>
  <si>
    <t>FO-25-1840584</t>
  </si>
  <si>
    <t>FO-25-1841613</t>
  </si>
  <si>
    <t>FO-25-1842235</t>
  </si>
  <si>
    <t>FO-25-1841968</t>
  </si>
  <si>
    <t>FO-25-1841971</t>
  </si>
  <si>
    <t>FO-25-1842239</t>
  </si>
  <si>
    <t>FO-25-1849251</t>
  </si>
  <si>
    <t>FO-25-1845822</t>
  </si>
  <si>
    <t>FO-25-1844920</t>
  </si>
  <si>
    <t>FO-25-1843241</t>
  </si>
  <si>
    <t>FO-25-1847117</t>
  </si>
  <si>
    <t>FO-25-1843243</t>
  </si>
  <si>
    <t>FO-25-1849226</t>
  </si>
  <si>
    <t>FO-25-1846549</t>
  </si>
  <si>
    <t>FO-25-1846558</t>
  </si>
  <si>
    <t>FO-25-1846154</t>
  </si>
  <si>
    <t>FO-25-1846168</t>
  </si>
  <si>
    <t>FO-25-1846160</t>
  </si>
  <si>
    <t>FO-25-1846163</t>
  </si>
  <si>
    <t>FO-25-1842256</t>
  </si>
  <si>
    <t>FO-25-1842258</t>
  </si>
  <si>
    <t>FO-25-1841990</t>
  </si>
  <si>
    <t>FO-25-1841982</t>
  </si>
  <si>
    <t>FO-25-1841973</t>
  </si>
  <si>
    <t>FO-25-1841987</t>
  </si>
  <si>
    <t>FO-25-1840079</t>
  </si>
  <si>
    <t>FO-25-1852466</t>
  </si>
  <si>
    <t>FO-25-1852453</t>
  </si>
  <si>
    <t>FO-25-1851851</t>
  </si>
  <si>
    <t>FO-25-1851357</t>
  </si>
  <si>
    <t>FO-25-1851329</t>
  </si>
  <si>
    <t>FO-25-1846639</t>
  </si>
  <si>
    <t>FO-25-1858557</t>
  </si>
  <si>
    <t>FO-25-1857138</t>
  </si>
  <si>
    <t>FO-25-1857130</t>
  </si>
  <si>
    <t>FO-25-1854134</t>
  </si>
  <si>
    <t>FO-25-1848140</t>
  </si>
  <si>
    <t>FO-25-1854632</t>
  </si>
  <si>
    <t>FO-25-1852732</t>
  </si>
  <si>
    <t>FO-25-1854493</t>
  </si>
  <si>
    <t>FO-25-1828735</t>
  </si>
  <si>
    <t>FO-25-1830634</t>
  </si>
  <si>
    <t>FO-25-1830635</t>
  </si>
  <si>
    <t>FO-25-1854129</t>
  </si>
  <si>
    <t>FO-25-1853128</t>
  </si>
  <si>
    <t>FO-25-1838751</t>
  </si>
  <si>
    <t>FO-25-1851396</t>
  </si>
  <si>
    <t>FO-25-1846555</t>
  </si>
  <si>
    <t>FO-25-1846556</t>
  </si>
  <si>
    <t>FO-25-1841548</t>
  </si>
  <si>
    <t>FO-25-1832380</t>
  </si>
  <si>
    <t>FO-25-1842241</t>
  </si>
  <si>
    <t>FO-25-1851325</t>
  </si>
  <si>
    <t>FO-25-1851322</t>
  </si>
  <si>
    <t>FO-25-1823131</t>
  </si>
  <si>
    <t>FO-25-1851855</t>
  </si>
  <si>
    <t>FO-25-1849253</t>
  </si>
  <si>
    <t>FO-25-1818369</t>
  </si>
  <si>
    <t>FO-25-1818572</t>
  </si>
  <si>
    <t>FO-25-1852735</t>
  </si>
  <si>
    <t>FO-25-1852725</t>
  </si>
  <si>
    <t>FO-25-1850165</t>
  </si>
  <si>
    <t>FO-25-1854497</t>
  </si>
  <si>
    <t>FO-25-1852455</t>
  </si>
  <si>
    <t>FO-25-1849272</t>
  </si>
  <si>
    <t>FO-25-1857880</t>
  </si>
  <si>
    <t>FO-25-1859346</t>
  </si>
  <si>
    <t>FO-25-1857881</t>
  </si>
  <si>
    <t>FO-25-1854495</t>
  </si>
  <si>
    <t>FO-25-1844949</t>
  </si>
  <si>
    <t>FO-25-1861030</t>
  </si>
  <si>
    <t>FO-25-1861035</t>
  </si>
  <si>
    <t>FO-25-1857167</t>
  </si>
  <si>
    <t>FO-25-1851338</t>
  </si>
  <si>
    <t>FO-25-1857878</t>
  </si>
  <si>
    <t>FO-25-1851856</t>
  </si>
  <si>
    <t>FO-25-1858639</t>
  </si>
  <si>
    <t>FO-25-1857887</t>
  </si>
  <si>
    <t>FO-25-1857150</t>
  </si>
  <si>
    <t>FO-25-1843125</t>
  </si>
  <si>
    <t>FO-25-1861022</t>
  </si>
  <si>
    <t>FO-25-1831516</t>
  </si>
  <si>
    <t>FO-25-1858632</t>
  </si>
  <si>
    <t>FO-25-1857148</t>
  </si>
  <si>
    <t>FO-25-1857892</t>
  </si>
  <si>
    <t>FO-25-1858016</t>
  </si>
  <si>
    <t>FO-25-1851350</t>
  </si>
  <si>
    <t>FO-25-1851331</t>
  </si>
  <si>
    <t>FO-25-1828349</t>
  </si>
  <si>
    <t>FO-25-1838768</t>
  </si>
  <si>
    <t>FO-25-1833060</t>
  </si>
  <si>
    <t>FO-25-1820081</t>
  </si>
  <si>
    <t>FO-25-1819454</t>
  </si>
  <si>
    <t>FO-25-1847748</t>
  </si>
  <si>
    <t>FO-25-1841976</t>
  </si>
  <si>
    <t>FO-25-1841985</t>
  </si>
  <si>
    <t>FO-25-1834502</t>
  </si>
  <si>
    <t>FO-25-1840084</t>
  </si>
  <si>
    <t>FO-25-1832741</t>
  </si>
  <si>
    <t>FO-25-1839494</t>
  </si>
  <si>
    <t>FO-25-1847747</t>
  </si>
  <si>
    <t>FO-25-1849236</t>
  </si>
  <si>
    <t>FO-25-1846157</t>
  </si>
  <si>
    <t>FO-25-1846156</t>
  </si>
  <si>
    <t>FO-25-1849221</t>
  </si>
  <si>
    <t>FO-25-1849212</t>
  </si>
  <si>
    <t>FO-25-1849279</t>
  </si>
  <si>
    <t>FO-25-1851406</t>
  </si>
  <si>
    <t>FO-25-1856237</t>
  </si>
  <si>
    <t>FO-25-1852724</t>
  </si>
  <si>
    <t>FO-25-1851398</t>
  </si>
  <si>
    <t>FO-25-1852771</t>
  </si>
  <si>
    <t>FO-25-1856112</t>
  </si>
  <si>
    <t>FO-25-1858403</t>
  </si>
  <si>
    <t>FO-25-1826815</t>
  </si>
  <si>
    <t>FO-25-1840879</t>
  </si>
  <si>
    <t>FO-25-1844919</t>
  </si>
  <si>
    <t>FO-25-1844943</t>
  </si>
  <si>
    <t>FO-25-1846634</t>
  </si>
  <si>
    <t>FO-25-1846624</t>
  </si>
  <si>
    <t>FO-25-1847099</t>
  </si>
  <si>
    <t>FO-25-1847097</t>
  </si>
  <si>
    <t>FO-25-1847967</t>
  </si>
  <si>
    <t>FO-25-1850185</t>
  </si>
  <si>
    <t>FO-25-1828616</t>
  </si>
  <si>
    <t>FO-25-1828614</t>
  </si>
  <si>
    <t>FO-25-1851409</t>
  </si>
  <si>
    <t>FO-25-1852739</t>
  </si>
  <si>
    <t>FO-25-1852731</t>
  </si>
  <si>
    <t>FO-25-1857794</t>
  </si>
  <si>
    <t>FO-25-1760986</t>
  </si>
  <si>
    <t>FO-25-1761805</t>
  </si>
  <si>
    <t>FO-25-1864237</t>
  </si>
  <si>
    <t>FO-25-1853673</t>
  </si>
  <si>
    <t>FO-25-1849300</t>
  </si>
  <si>
    <t>FO-25-1861025</t>
  </si>
  <si>
    <t>FO-25-1858558</t>
  </si>
  <si>
    <t>FO-25-1854127</t>
  </si>
  <si>
    <t>FO-25-1830636</t>
  </si>
  <si>
    <t>FO-25-1851344</t>
  </si>
  <si>
    <t>FO-25-1859348</t>
  </si>
  <si>
    <t>FO-25-1846155</t>
  </si>
  <si>
    <t>FO-25-1851369</t>
  </si>
  <si>
    <t>FO-25-1863869</t>
  </si>
  <si>
    <t>FO-25-1854126</t>
  </si>
  <si>
    <t>FO-25-1861362</t>
  </si>
  <si>
    <t>FO-25-1839504</t>
  </si>
  <si>
    <t>FO-25-1853137</t>
  </si>
  <si>
    <t>FO-25-1856231</t>
  </si>
  <si>
    <t>FO-25-1849220</t>
  </si>
  <si>
    <t>FO-25-1850183</t>
  </si>
  <si>
    <t>FO-25-1842243</t>
  </si>
  <si>
    <t>FO-25-1854174</t>
  </si>
  <si>
    <t>FO-25-1870099</t>
  </si>
  <si>
    <t>FO-25-1866406</t>
  </si>
  <si>
    <t>FO-25-1866804</t>
  </si>
  <si>
    <t>FO-25-1847101</t>
  </si>
  <si>
    <t>FO-25-1849241</t>
  </si>
  <si>
    <t>FO-25-1850652</t>
  </si>
  <si>
    <t>FO-25-1850651</t>
  </si>
  <si>
    <t>FO-25-1849224</t>
  </si>
  <si>
    <t>FO-25-1849276</t>
  </si>
  <si>
    <t>FO-25-1849275</t>
  </si>
  <si>
    <t>FO-25-1849273</t>
  </si>
  <si>
    <t>FO-25-1851405</t>
  </si>
  <si>
    <t>FO-25-1849271</t>
  </si>
  <si>
    <t>FO-25-1851401</t>
  </si>
  <si>
    <t>FO-25-1851400</t>
  </si>
  <si>
    <t>FO-25-1849336</t>
  </si>
  <si>
    <t>FO-25-1854091</t>
  </si>
  <si>
    <t>FO-25-1852742</t>
  </si>
  <si>
    <t>FO-25-1851085</t>
  </si>
  <si>
    <t>FO-25-1852709</t>
  </si>
  <si>
    <t>FO-25-1852707</t>
  </si>
  <si>
    <t>FO-25-1857235</t>
  </si>
  <si>
    <t>FO-25-1857233</t>
  </si>
  <si>
    <t>FO-25-1854088</t>
  </si>
  <si>
    <t>FO-25-1854086</t>
  </si>
  <si>
    <t>FO-25-1854083</t>
  </si>
  <si>
    <t>FO-25-1857788</t>
  </si>
  <si>
    <t>FO-25-1857792</t>
  </si>
  <si>
    <t>FO-25-1859280</t>
  </si>
  <si>
    <t>FO-25-1846636</t>
  </si>
  <si>
    <t>FO-25-1843870</t>
  </si>
  <si>
    <t>FO-25-1864957</t>
  </si>
  <si>
    <t>FO-25-1872628</t>
  </si>
  <si>
    <t>FO-25-1864561</t>
  </si>
  <si>
    <t>FO-25-1863870</t>
  </si>
  <si>
    <t>FO-25-1857171</t>
  </si>
  <si>
    <t>FO-25-1852452</t>
  </si>
  <si>
    <t>FO-25-1854125</t>
  </si>
  <si>
    <t>FO-25-1863882</t>
  </si>
  <si>
    <t>FO-25-1872828</t>
  </si>
  <si>
    <t>FO-25-1866409</t>
  </si>
  <si>
    <t>FO-25-1853835</t>
  </si>
  <si>
    <t>FO-25-1851327</t>
  </si>
  <si>
    <t>FO-25-1847081</t>
  </si>
  <si>
    <t>FO-25-1840606</t>
  </si>
  <si>
    <t>FO-25-1847080</t>
  </si>
  <si>
    <t>FO-25-1853833</t>
  </si>
  <si>
    <t>FO-25-1846553</t>
  </si>
  <si>
    <t>FO-25-1846551</t>
  </si>
  <si>
    <t>FO-25-1849230</t>
  </si>
  <si>
    <t>FO-25-1852723</t>
  </si>
  <si>
    <t>FO-25-1850646</t>
  </si>
  <si>
    <t>FO-25-1849335</t>
  </si>
  <si>
    <t>FO-25-1852736</t>
  </si>
  <si>
    <t>FO-25-1852718</t>
  </si>
  <si>
    <t>FO-25-1852713</t>
  </si>
  <si>
    <t>FO-25-1852711</t>
  </si>
  <si>
    <t>FO-25-1856110</t>
  </si>
  <si>
    <t>FO-25-1857986</t>
  </si>
  <si>
    <t>FO-25-1857797</t>
  </si>
  <si>
    <t>FO-25-1857230</t>
  </si>
  <si>
    <t>FO-25-1859283</t>
  </si>
  <si>
    <t>FO-25-1858398</t>
  </si>
  <si>
    <t>FO-25-1840263</t>
  </si>
  <si>
    <t>FO-25-1864566</t>
  </si>
  <si>
    <t>FO-25-1841545</t>
  </si>
  <si>
    <t>FO-25-1867065</t>
  </si>
  <si>
    <t>FO-25-1847746</t>
  </si>
  <si>
    <t>FO-25-1861370</t>
  </si>
  <si>
    <t>FO-25-1858049</t>
  </si>
  <si>
    <t>FO-25-1840604</t>
  </si>
  <si>
    <t>FO-25-1870682</t>
  </si>
  <si>
    <t>FO-25-1847745</t>
  </si>
  <si>
    <t>FO-25-1870893</t>
  </si>
  <si>
    <t>FO-25-1841544</t>
  </si>
  <si>
    <t>FO-25-1857131</t>
  </si>
  <si>
    <t>FO-25-1871121</t>
  </si>
  <si>
    <t>FO-25-1869563</t>
  </si>
  <si>
    <t>FO-25-1870894</t>
  </si>
  <si>
    <t>FO-25-1872856</t>
  </si>
  <si>
    <t>FO-25-1864361</t>
  </si>
  <si>
    <t>FO-25-1871481</t>
  </si>
  <si>
    <t>FO-25-1868185</t>
  </si>
  <si>
    <t>FO-25-1870116</t>
  </si>
  <si>
    <t>FO-25-1872796</t>
  </si>
  <si>
    <t>FO-25-1871105</t>
  </si>
  <si>
    <t>FO-25-1871107</t>
  </si>
  <si>
    <t>FO-25-1871446</t>
  </si>
  <si>
    <t>FO-25-1871114</t>
  </si>
  <si>
    <t>FO-25-1871431</t>
  </si>
  <si>
    <t>FO-25-1871438</t>
  </si>
  <si>
    <t>FO-25-1851353</t>
  </si>
  <si>
    <t>FO-25-1870901</t>
  </si>
  <si>
    <t>FO-25-1861024</t>
  </si>
  <si>
    <t>FO-25-1870113</t>
  </si>
  <si>
    <t>FO-25-1850184</t>
  </si>
  <si>
    <t>FO-25-1851318</t>
  </si>
  <si>
    <t>FO-25-1851850</t>
  </si>
  <si>
    <t>FO-25-1853082</t>
  </si>
  <si>
    <t>FO-25-1853676</t>
  </si>
  <si>
    <t>FO-25-1853671</t>
  </si>
  <si>
    <t>FO-25-1871123</t>
  </si>
  <si>
    <t>FO-25-1871449</t>
  </si>
  <si>
    <t>FO-25-1872801</t>
  </si>
  <si>
    <t>FO-25-1863874</t>
  </si>
  <si>
    <t>FO-25-1854140</t>
  </si>
  <si>
    <t>FO-25-1860394</t>
  </si>
  <si>
    <t>FO-25-1849218</t>
  </si>
  <si>
    <t>FO-25-1852772</t>
  </si>
  <si>
    <t>FO-25-1869538</t>
  </si>
  <si>
    <t>FO-25-1872855</t>
  </si>
  <si>
    <t>FO-25-1849235</t>
  </si>
  <si>
    <t>FO-25-1850649</t>
  </si>
  <si>
    <t>FO-25-1852738</t>
  </si>
  <si>
    <t>FO-25-1870922</t>
  </si>
  <si>
    <t>FO-25-1852710</t>
  </si>
  <si>
    <t>FO-25-1859285</t>
  </si>
  <si>
    <t>FO-25-1824886</t>
  </si>
  <si>
    <t>FO-25-1829651</t>
  </si>
  <si>
    <t>FO-25-1830358</t>
  </si>
  <si>
    <t>FO-25-1858399</t>
  </si>
  <si>
    <t>FO-25-1870892</t>
  </si>
  <si>
    <t>FO-25-1870898</t>
  </si>
  <si>
    <t>FO-25-1864238</t>
  </si>
  <si>
    <t>FO-25-1759144</t>
  </si>
  <si>
    <t>FO-25-1865150</t>
  </si>
  <si>
    <t>FO-25-1851083</t>
  </si>
  <si>
    <t>FO-25-1859282</t>
  </si>
  <si>
    <t>FO-25-1860402</t>
  </si>
  <si>
    <t>FO-25-1864300</t>
  </si>
  <si>
    <t>FO-25-1874871</t>
  </si>
  <si>
    <t>FO-25-1863868</t>
  </si>
  <si>
    <t>FO-25-1830730</t>
  </si>
  <si>
    <t>FO-25-1857134</t>
  </si>
  <si>
    <t>FO-25-1859356</t>
  </si>
  <si>
    <t>FO-25-1866399</t>
  </si>
  <si>
    <t>FO-25-1874843</t>
  </si>
  <si>
    <t>FO-25-1857189</t>
  </si>
  <si>
    <t>FO-25-1859417</t>
  </si>
  <si>
    <t>FO-25-1861026</t>
  </si>
  <si>
    <t>FO-25-1866815</t>
  </si>
  <si>
    <t>FO-25-1863878</t>
  </si>
  <si>
    <t>FO-25-1864958</t>
  </si>
  <si>
    <t>FO-25-1861138</t>
  </si>
  <si>
    <t>FO-25-1861136</t>
  </si>
  <si>
    <t>FO-25-1845850</t>
  </si>
  <si>
    <t>FO-25-1844924</t>
  </si>
  <si>
    <t>FO-25-1857161</t>
  </si>
  <si>
    <t>FO-25-1861034</t>
  </si>
  <si>
    <t>FO-25-1847743</t>
  </si>
  <si>
    <t>FO-25-1849214</t>
  </si>
  <si>
    <t>FO-25-1849211</t>
  </si>
  <si>
    <t>FO-25-1852719</t>
  </si>
  <si>
    <t>FO-25-1859288</t>
  </si>
  <si>
    <t>FO-25-1864313</t>
  </si>
  <si>
    <t>FO-25-1857985</t>
  </si>
  <si>
    <t>FO-25-1864306</t>
  </si>
  <si>
    <t>FO-25-1865118</t>
  </si>
  <si>
    <t>FO-25-1846145</t>
  </si>
  <si>
    <t>FO-25-1849277</t>
  </si>
  <si>
    <t>FO-25-1849278</t>
  </si>
  <si>
    <t>FO-25-1846149</t>
  </si>
  <si>
    <t>FO-25-1851355</t>
  </si>
  <si>
    <t>FO-25-1852810</t>
  </si>
  <si>
    <t>FO-25-1857194</t>
  </si>
  <si>
    <t>FO-25-1857884</t>
  </si>
  <si>
    <t>FO-25-1872866</t>
  </si>
  <si>
    <t>FO-25-1857874</t>
  </si>
  <si>
    <t>FO-25-1866394</t>
  </si>
  <si>
    <t>FO-25-1858017</t>
  </si>
  <si>
    <t>FO-25-1879712</t>
  </si>
  <si>
    <t>FO-25-1864955</t>
  </si>
  <si>
    <t>FO-25-1879709</t>
  </si>
  <si>
    <t>FO-25-1874868</t>
  </si>
  <si>
    <t>FO-25-1880367</t>
  </si>
  <si>
    <t>FO-25-1857876</t>
  </si>
  <si>
    <t>FO-25-1868626</t>
  </si>
  <si>
    <t>FO-25-1863876</t>
  </si>
  <si>
    <t>FO-25-1864235</t>
  </si>
  <si>
    <t>FO-25-1852722</t>
  </si>
  <si>
    <t>FO-25-1880393</t>
  </si>
  <si>
    <t>FO-25-1864565</t>
  </si>
  <si>
    <t>FO-25-1849274</t>
  </si>
  <si>
    <t>FO-25-1870919</t>
  </si>
  <si>
    <t>FO-25-1876334</t>
  </si>
  <si>
    <t>FO-25-1631612</t>
  </si>
  <si>
    <t>FO-25-1879741</t>
  </si>
  <si>
    <t>FO-25-1850180</t>
  </si>
  <si>
    <t>FO-25-1762940</t>
  </si>
  <si>
    <t>FO-25-1874857</t>
  </si>
  <si>
    <t>FO-25-1864952</t>
  </si>
  <si>
    <t>FO-25-1776637</t>
  </si>
  <si>
    <t>FO-25-1872785</t>
  </si>
  <si>
    <t>FO-25-1874844</t>
  </si>
  <si>
    <t>FO-25-1880388</t>
  </si>
  <si>
    <t>FO-25-1869550</t>
  </si>
  <si>
    <t>FO-25-1852808</t>
  </si>
  <si>
    <t>FO-25-1880371</t>
  </si>
  <si>
    <t>FO-25-1879667</t>
  </si>
  <si>
    <t>FO-25-1764416</t>
  </si>
  <si>
    <t>FO-25-1870929</t>
  </si>
  <si>
    <t>FO-25-1872791</t>
  </si>
  <si>
    <t>FO-25-1848012</t>
  </si>
  <si>
    <t>FO-25-1880417</t>
  </si>
  <si>
    <t>FO-25-1879658</t>
  </si>
  <si>
    <t>FO-25-1879651</t>
  </si>
  <si>
    <t>FO-25-1868180</t>
  </si>
  <si>
    <t>FO-25-1876338</t>
  </si>
  <si>
    <t>FO-25-1857182</t>
  </si>
  <si>
    <t>FO-25-1846614</t>
  </si>
  <si>
    <t>FO-25-1857192</t>
  </si>
  <si>
    <t>FO-25-1859349</t>
  </si>
  <si>
    <t>FO-25-1867211</t>
  </si>
  <si>
    <t>FO-25-1870108</t>
  </si>
  <si>
    <t>FO-25-1861374</t>
  </si>
  <si>
    <t>FO-25-1879702</t>
  </si>
  <si>
    <t>FO-25-1879730</t>
  </si>
  <si>
    <t>FO-25-1871098</t>
  </si>
  <si>
    <t>FO-25-1879673</t>
  </si>
  <si>
    <t>FO-25-1879693</t>
  </si>
  <si>
    <t>FO-25-1864360</t>
  </si>
  <si>
    <t>FO-25-1852805</t>
  </si>
  <si>
    <t>FO-25-1849280</t>
  </si>
  <si>
    <t>FO-25-1860397</t>
  </si>
  <si>
    <t>FO-25-1870611</t>
  </si>
  <si>
    <t>FO-25-1860395</t>
  </si>
  <si>
    <t>FO-25-1872529</t>
  </si>
  <si>
    <t>FO-25-1871069</t>
  </si>
  <si>
    <t>FO-25-1872854</t>
  </si>
  <si>
    <t>FO-25-1870002</t>
  </si>
  <si>
    <t>FO-25-1872624</t>
  </si>
  <si>
    <t>FO-25-1871479</t>
  </si>
  <si>
    <t>FO-25-1862641</t>
  </si>
  <si>
    <t>FO-25-1884886</t>
  </si>
  <si>
    <t>FO-25-1884887</t>
  </si>
  <si>
    <t>FO-25-1879664</t>
  </si>
  <si>
    <t>FO-25-1861029</t>
  </si>
  <si>
    <t>FO-25-1879902</t>
  </si>
  <si>
    <t>FO-25-1876350</t>
  </si>
  <si>
    <t>FO-25-1880405</t>
  </si>
  <si>
    <t>FO-25-1876364</t>
  </si>
  <si>
    <t>FO-25-1879800</t>
  </si>
  <si>
    <t>FO-25-1796966</t>
  </si>
  <si>
    <t>FO-25-1885652</t>
  </si>
  <si>
    <t>FO-25-1860324</t>
  </si>
  <si>
    <t>FO-25-1879640</t>
  </si>
  <si>
    <t>FO-25-1851082</t>
  </si>
  <si>
    <t>FO-25-1852734</t>
  </si>
  <si>
    <t>FO-25-1858004</t>
  </si>
  <si>
    <t>FO-25-1872263</t>
  </si>
  <si>
    <t>FO-25-1870681</t>
  </si>
  <si>
    <t>FO-25-1871070</t>
  </si>
  <si>
    <t>FO-25-1871216</t>
  </si>
  <si>
    <t>FO-25-1872129</t>
  </si>
  <si>
    <t>FO-25-1872124</t>
  </si>
  <si>
    <t>FO-25-1879888</t>
  </si>
  <si>
    <t>FO-25-1880374</t>
  </si>
  <si>
    <t>FO-25-1886378</t>
  </si>
  <si>
    <t>FO-25-1880865</t>
  </si>
  <si>
    <t>FO-25-1886374</t>
  </si>
  <si>
    <t>FO-25-1885158</t>
  </si>
  <si>
    <t>FO-25-1809177</t>
  </si>
  <si>
    <t>FO-25-1848141</t>
  </si>
  <si>
    <t>FO-25-1832385</t>
  </si>
  <si>
    <t>FO-25-1832382</t>
  </si>
  <si>
    <t>FO-25-1840261</t>
  </si>
  <si>
    <t>FO-25-1854171</t>
  </si>
  <si>
    <t>FO-25-1870614</t>
  </si>
  <si>
    <t>FO-25-1871978</t>
  </si>
  <si>
    <t>FO-25-1871071</t>
  </si>
  <si>
    <t>FO-25-1870001</t>
  </si>
  <si>
    <t>FO-25-1869996</t>
  </si>
  <si>
    <t>FO-25-1872718</t>
  </si>
  <si>
    <t>FO-25-1872497</t>
  </si>
  <si>
    <t>FO-25-1875938</t>
  </si>
  <si>
    <t>FO-25-1875944</t>
  </si>
  <si>
    <t>FO-25-1886388</t>
  </si>
  <si>
    <t>FO-25-1876337</t>
  </si>
  <si>
    <t>FO-25-1832372</t>
  </si>
  <si>
    <t>FO-25-1875973</t>
  </si>
  <si>
    <t>FO-25-1879646</t>
  </si>
  <si>
    <t>FO-25-1849213</t>
  </si>
  <si>
    <t>FO-25-1871222</t>
  </si>
  <si>
    <t>FO-25-1885098</t>
  </si>
  <si>
    <t>FO-25-1885238</t>
  </si>
  <si>
    <t>FO-25-1874869</t>
  </si>
  <si>
    <t>FO-25-1885088</t>
  </si>
  <si>
    <t>FO-25-1885710</t>
  </si>
  <si>
    <t>FO-25-1857799</t>
  </si>
  <si>
    <t>FO-25-1870897</t>
  </si>
  <si>
    <t>FO-25-1879698</t>
  </si>
  <si>
    <t>FO-25-1876335</t>
  </si>
  <si>
    <t>FO-25-1885142</t>
  </si>
  <si>
    <t>FO-25-1885106</t>
  </si>
  <si>
    <t>FO-25-1879738</t>
  </si>
  <si>
    <t>FO-25-1853789</t>
  </si>
  <si>
    <t>FO-25-1854132</t>
  </si>
  <si>
    <t>FO-25-1885108</t>
  </si>
  <si>
    <t>FO-25-1857164</t>
  </si>
  <si>
    <t>FO-25-1858556</t>
  </si>
  <si>
    <t>FO-25-1858636</t>
  </si>
  <si>
    <t>FO-25-1858630</t>
  </si>
  <si>
    <t>FO-25-1869564</t>
  </si>
  <si>
    <t>FO-25-1868183</t>
  </si>
  <si>
    <t>FO-25-1870092</t>
  </si>
  <si>
    <t>FO-25-1868184</t>
  </si>
  <si>
    <t>FO-25-1861557</t>
  </si>
  <si>
    <t>FO-25-1861555</t>
  </si>
  <si>
    <t>FO-25-1880369</t>
  </si>
  <si>
    <t>FO-25-1870918</t>
  </si>
  <si>
    <t>FO-25-1870903</t>
  </si>
  <si>
    <t>FO-25-1870895</t>
  </si>
  <si>
    <t>FO-25-1879705</t>
  </si>
  <si>
    <t>FO-25-1871483</t>
  </si>
  <si>
    <t>FO-25-1885086</t>
  </si>
  <si>
    <t>FO-25-1885102</t>
  </si>
  <si>
    <t>FO-25-1885107</t>
  </si>
  <si>
    <t>FO-25-1885149</t>
  </si>
  <si>
    <t>FO-25-1885205</t>
  </si>
  <si>
    <t>FO-25-1880387</t>
  </si>
  <si>
    <t>FO-25-1885235</t>
  </si>
  <si>
    <t>FO-25-1864953</t>
  </si>
  <si>
    <t>FO-25-1885712</t>
  </si>
  <si>
    <t>FO-25-1885206</t>
  </si>
  <si>
    <t>FO-25-1885150</t>
  </si>
  <si>
    <t>FO-25-1864315</t>
  </si>
  <si>
    <t>FO-25-1862505</t>
  </si>
  <si>
    <t>FO-25-1880860</t>
  </si>
  <si>
    <t>FO-25-1879659</t>
  </si>
  <si>
    <t>FO-25-1832383</t>
  </si>
  <si>
    <t>FO-25-1872527</t>
  </si>
  <si>
    <t>FO-25-1883951</t>
  </si>
  <si>
    <t>FO-25-1885189</t>
  </si>
  <si>
    <t>FO-25-1876329</t>
  </si>
  <si>
    <t>FO-25-1885090</t>
  </si>
  <si>
    <t>FO-25-1879704</t>
  </si>
  <si>
    <t>FO-25-1864954</t>
  </si>
  <si>
    <t>FO-25-1881279</t>
  </si>
  <si>
    <t>FO-25-1861672</t>
  </si>
  <si>
    <t>FO-25-1871484</t>
  </si>
  <si>
    <t>FO-25-1872780</t>
  </si>
  <si>
    <t>FO-25-1885096</t>
  </si>
  <si>
    <t>FO-25-1885116</t>
  </si>
  <si>
    <t>FO-25-1859284</t>
  </si>
  <si>
    <t>FO-25-1859281</t>
  </si>
  <si>
    <t>FO-25-1858628</t>
  </si>
  <si>
    <t>FO-25-1871442</t>
  </si>
  <si>
    <t>FO-25-1860403</t>
  </si>
  <si>
    <t>FO-25-1857879</t>
  </si>
  <si>
    <t>FO-25-1878736</t>
  </si>
  <si>
    <t>FO-25-1885157</t>
  </si>
  <si>
    <t>FO-25-1864564</t>
  </si>
  <si>
    <t>FO-25-1859352</t>
  </si>
  <si>
    <t>FO-25-1863867</t>
  </si>
  <si>
    <t>FO-25-1860401</t>
  </si>
  <si>
    <t>FO-25-1880385</t>
  </si>
  <si>
    <t>FO-25-1874863</t>
  </si>
  <si>
    <t>FO-25-1872264</t>
  </si>
  <si>
    <t>FO-25-1878390</t>
  </si>
  <si>
    <t>FO-25-1879890</t>
  </si>
  <si>
    <t>FO-25-1878743</t>
  </si>
  <si>
    <t>FO-25-1878741</t>
  </si>
  <si>
    <t>FO-25-1879573</t>
  </si>
  <si>
    <t>FO-25-1885201</t>
  </si>
  <si>
    <t>FO-25-1879863</t>
  </si>
  <si>
    <t>FO-25-1885239</t>
  </si>
  <si>
    <t>FO-25-1852733</t>
  </si>
  <si>
    <t>FO-25-1885095</t>
  </si>
  <si>
    <t>FO-25-1864341</t>
  </si>
  <si>
    <t>FO-25-1863884</t>
  </si>
  <si>
    <t>FO-25-1885154</t>
  </si>
  <si>
    <t>FO-25-1885113</t>
  </si>
  <si>
    <t>FO-25-1853126</t>
  </si>
  <si>
    <t>FO-25-1871445</t>
  </si>
  <si>
    <t>FO-25-1872793</t>
  </si>
  <si>
    <t>FO-25-1874878</t>
  </si>
  <si>
    <t>FO-25-1880407</t>
  </si>
  <si>
    <t>FO-25-1874867</t>
  </si>
  <si>
    <t>FO-25-1874848</t>
  </si>
  <si>
    <t>FO-25-1879701</t>
  </si>
  <si>
    <t>FO-25-1876332</t>
  </si>
  <si>
    <t>FO-25-1879688</t>
  </si>
  <si>
    <t>FO-25-1885246</t>
  </si>
  <si>
    <t>FO-25-1885185</t>
  </si>
  <si>
    <t>FO-25-1885228</t>
  </si>
  <si>
    <t>FO-25-1885146</t>
  </si>
  <si>
    <t>FO-25-1872135</t>
  </si>
  <si>
    <t>FO-25-1875608</t>
  </si>
  <si>
    <t>FO-25-1864309</t>
  </si>
  <si>
    <t>FO-25-1797663</t>
  </si>
  <si>
    <t>FO-25-1862644</t>
  </si>
  <si>
    <t>FO-25-1860393</t>
  </si>
  <si>
    <t>FO-25-1879830</t>
  </si>
  <si>
    <t>FO-25-1825595</t>
  </si>
  <si>
    <t>FO-25-1833714</t>
  </si>
  <si>
    <t>FO-25-1846544</t>
  </si>
  <si>
    <t>FO-25-1846151</t>
  </si>
  <si>
    <t>FO-25-1865133</t>
  </si>
  <si>
    <t>FO-25-1870004</t>
  </si>
  <si>
    <t>FO-25-1878389</t>
  </si>
  <si>
    <t>FO-25-1879828</t>
  </si>
  <si>
    <t>FO-25-1872498</t>
  </si>
  <si>
    <t>FO-25-1878742</t>
  </si>
  <si>
    <t>FO-25-1876860</t>
  </si>
  <si>
    <t>FO-25-1879067</t>
  </si>
  <si>
    <t>FO-25-1879867</t>
  </si>
  <si>
    <t>FO-25-1879564</t>
  </si>
  <si>
    <t>FO-25-1882349</t>
  </si>
  <si>
    <t>FO-25-1882331</t>
  </si>
  <si>
    <t>FO-25-1882336</t>
  </si>
  <si>
    <t>FO-25-1883200</t>
  </si>
  <si>
    <t>FO-25-1872268</t>
  </si>
  <si>
    <t>FO-25-1849288</t>
  </si>
  <si>
    <t>FO-25-1885241</t>
  </si>
  <si>
    <t>FO-25-1896782</t>
  </si>
  <si>
    <t>FO-25-1865134</t>
  </si>
  <si>
    <t>FO-25-1824889</t>
  </si>
  <si>
    <t>FO-25-1885148</t>
  </si>
  <si>
    <t>FO-25-1899473</t>
  </si>
  <si>
    <t>FO-25-1894933</t>
  </si>
  <si>
    <t>FO-25-1894946</t>
  </si>
  <si>
    <t>FO-25-1885180</t>
  </si>
  <si>
    <t>FO-25-1885208</t>
  </si>
  <si>
    <t>FO-25-1864308</t>
  </si>
  <si>
    <t>FO-25-1898175</t>
  </si>
  <si>
    <t>FO-25-1899472</t>
  </si>
  <si>
    <t>FO-25-1898866</t>
  </si>
  <si>
    <t>FO-25-1883950</t>
  </si>
  <si>
    <t>FO-25-1878737</t>
  </si>
  <si>
    <t>FO-25-1865127</t>
  </si>
  <si>
    <t>FO-25-1864302</t>
  </si>
  <si>
    <t>FO-25-1852712</t>
  </si>
  <si>
    <t>FO-25-1861504</t>
  </si>
  <si>
    <t>FO-25-1885244</t>
  </si>
  <si>
    <t>FO-25-1899467</t>
  </si>
  <si>
    <t>FO-25-1872532</t>
  </si>
  <si>
    <t>FO-25-1895686</t>
  </si>
  <si>
    <t>FO-25-1885093</t>
  </si>
  <si>
    <t>FO-25-1897337</t>
  </si>
  <si>
    <t>FO-25-1898173</t>
  </si>
  <si>
    <t>FO-25-1898183</t>
  </si>
  <si>
    <t>FO-25-1898545</t>
  </si>
  <si>
    <t>FO-25-1898870</t>
  </si>
  <si>
    <t>FO-25-1872794</t>
  </si>
  <si>
    <t>FO-25-1876351</t>
  </si>
  <si>
    <t>FO-25-1879639</t>
  </si>
  <si>
    <t>FO-25-1879633</t>
  </si>
  <si>
    <t>FO-25-1859279</t>
  </si>
  <si>
    <t>FO-25-1894956</t>
  </si>
  <si>
    <t>FO-25-1902466</t>
  </si>
  <si>
    <t>FO-25-1899457</t>
  </si>
  <si>
    <t>FO-25-1895700</t>
  </si>
  <si>
    <t>FO-25-1898181</t>
  </si>
  <si>
    <t>FO-25-1879708</t>
  </si>
  <si>
    <t>FO-25-1879070</t>
  </si>
  <si>
    <t>FO-25-1901478</t>
  </si>
  <si>
    <t>FO-25-1904435</t>
  </si>
  <si>
    <t>FO-25-1899622</t>
  </si>
  <si>
    <t>FO-25-1875948</t>
  </si>
  <si>
    <t>FO-25-1852838</t>
  </si>
  <si>
    <t>FO-25-1885173</t>
  </si>
  <si>
    <t>FO-25-1904487</t>
  </si>
  <si>
    <t>FO-25-1872144</t>
  </si>
  <si>
    <t>FO-25-1879825</t>
  </si>
  <si>
    <t>FO-25-1885916</t>
  </si>
  <si>
    <t>FO-25-1879954</t>
  </si>
  <si>
    <t>FO-25-1884174</t>
  </si>
  <si>
    <t>FO-25-1882362</t>
  </si>
  <si>
    <t>FO-25-1882357</t>
  </si>
  <si>
    <t>FO-25-1884166</t>
  </si>
  <si>
    <t>FO-25-1884164</t>
  </si>
  <si>
    <t>FO-25-1883207</t>
  </si>
  <si>
    <t>FO-25-1883205</t>
  </si>
  <si>
    <t>FO-25-1883202</t>
  </si>
  <si>
    <t>FO-25-1895691</t>
  </si>
  <si>
    <t>FO-25-1897335</t>
  </si>
  <si>
    <t>FO-25-1895670</t>
  </si>
  <si>
    <t>FO-25-1870678</t>
  </si>
  <si>
    <t>FO-25-1897239</t>
  </si>
  <si>
    <t>FO-25-1904742</t>
  </si>
  <si>
    <t>FO-25-1904486</t>
  </si>
  <si>
    <t>FO-25-1903270</t>
  </si>
  <si>
    <t>FO-25-1903024</t>
  </si>
  <si>
    <t>FO-25-1902206</t>
  </si>
  <si>
    <t>FO-25-1901904</t>
  </si>
  <si>
    <t>FO-25-1901477</t>
  </si>
  <si>
    <t>FO-25-1901155</t>
  </si>
  <si>
    <t>FO-25-1901154</t>
  </si>
  <si>
    <t>FO-25-1894943</t>
  </si>
  <si>
    <t>FO-25-1894944</t>
  </si>
  <si>
    <t>FO-25-1894948</t>
  </si>
  <si>
    <t>FO-25-1895637</t>
  </si>
  <si>
    <t>FO-25-1895672</t>
  </si>
  <si>
    <t>FO-25-1896784</t>
  </si>
  <si>
    <t>FO-25-1898535</t>
  </si>
  <si>
    <t>FO-25-1898864</t>
  </si>
  <si>
    <t>FO-25-1898868</t>
  </si>
  <si>
    <t>FO-25-1895635</t>
  </si>
  <si>
    <t>FO-25-1898874</t>
  </si>
  <si>
    <t>FO-25-1899455</t>
  </si>
  <si>
    <t>FO-25-1899616</t>
  </si>
  <si>
    <t>FO-25-1902205</t>
  </si>
  <si>
    <t>FO-25-1879655</t>
  </si>
  <si>
    <t>FO-25-1898176</t>
  </si>
  <si>
    <t>FO-25-1861633 | FO-25-1898456</t>
  </si>
  <si>
    <t>FO-25-1901909</t>
  </si>
  <si>
    <t>FO-25-1875984</t>
  </si>
  <si>
    <t>FO-25-1879467</t>
  </si>
  <si>
    <t>FO-25-1878739</t>
  </si>
  <si>
    <t>FO-25-1882358</t>
  </si>
  <si>
    <t>FO-25-1882352</t>
  </si>
  <si>
    <t>FO-25-1896124</t>
  </si>
  <si>
    <t>FO-25-1871067</t>
  </si>
  <si>
    <t>FO-25-1856713</t>
  </si>
  <si>
    <t>FO-25-1862500</t>
  </si>
  <si>
    <t>SOLICITUD_CANCELADA</t>
  </si>
  <si>
    <t>OC REPETIDA</t>
  </si>
  <si>
    <t>DIRECCION ERRADA</t>
  </si>
  <si>
    <t>USUARIO NO RECIBE PEDIDO</t>
  </si>
  <si>
    <t>CB CON EFECTY</t>
  </si>
  <si>
    <t>OTRA RED</t>
  </si>
  <si>
    <t>PETICIÓN USUARIO</t>
  </si>
  <si>
    <t>27/10/2025 SE ESCALA AL COORDINADOR DE ZONA PARA ENTREGA DE ROLLOS EN SITIO | 31/10/2025 SE ENTREGAN 32 ROLLOS EXITOSO</t>
  </si>
  <si>
    <t>31/10/2025 SE ESCALA AL COORDINADOR DE ZONA PARA ENTREGA DE ROLLOS EN SITIO | 31/10/2025 SE REALIZA ENTREGA DE 16 ROLLOS WOMPI OK</t>
  </si>
  <si>
    <t>30/10/2025 SE ESCALA AL COORDINADOR DE ZONA PARA ENTREGA DE ROLLOS EN SITIO | 01/11/2025 SE VISITA COMERCIO SE REALIZÓ ENTREGA DE 64 ROLLOS</t>
  </si>
  <si>
    <t>01/11/2025 SE CIERRA ACTIVIDAD YA QUE SE INTENTA EN REPETIDAS OCACIONES CONTACTO CON USUARIO PARA CONFIRMAR DATOS DEL ENVIO SIN RESPUESTA | 01/11/2025 SE CIERRA ACTIVIDAD YA QUE SE INTENTA EN REPETIDAS OCACIONES CONTACTO CON USUARIO PARA CONFIRMAR DATOS DEL ENVIO SIN RESPUESTA</t>
  </si>
  <si>
    <t>29/10/2025 SE ESCALA AL COORDINADOR DE ZONA PARA ENTREGA DE ROLLOS EN SITIO | 01/11/2025 SE VISITA EL CB PARA ENTREGAR 24 ROLLOS, ENTREGA OK</t>
  </si>
  <si>
    <t>30/10/2025 SE REALIZA ENVIO DE ROLLOS CON OPERADOR LOGISTICO | 01/11/2025 SE REALIZA ENTREGA DE 16 ROLLOS WOMPI EN SITIO ENTREGA EXITOSA</t>
  </si>
  <si>
    <t>30/10/2025 SE ESCALA AL COORDINADOR DE ZONA PARA ENTREGA DE ROLLOS EN SITIO | 01/11/2025 SE REALIZA VISITA SE ENTREGA 32 ROLLOS</t>
  </si>
  <si>
    <t>31/10/2025 SE ESCALA AL COORDINADOR DE ZONA PARA ENTREGA DE ROLLOS EN SITIO | 01/11/2025 SE ENTREGAN 40 ROLLOS DE   WOMPI A LA SEÑORITA RUBÍ MEDINA</t>
  </si>
  <si>
    <t>30/10/2025 SE REALIZA ENVIO DE ROLLOS CON OPERADOR LOGISTICO | 01/11/2025 SE VISITA COMERCIO DE REALIZÓ ENTREGA DE 32 ROLLOS</t>
  </si>
  <si>
    <t>28/10/2025 SE ESCALA AL COORDINADOR DE ZONA PARA ENTREGA DE ROLLOS EN SITIO | 01/11/2025 SE ENTREGAN 64 ROLLOS</t>
  </si>
  <si>
    <t>01/11/2025 SE REALIZA ENTREGA DE 64 ROLLOS WOMPI EN SITIO ENTREGA EXITOSA</t>
  </si>
  <si>
    <t>29/10/2025 SE ESCALA AL COORDINADOR DE ZONA PARA ENTREGA DE ROLLOS EN SITIO | 01/11/2025 SE REALIZA VISITA DE CAMPO ENCONTRADO QUE COMERCIO ESTA CERRADO, SE INTENTA COMUNICACIÓN A LA LÍNEA 3203460921 NO HAY RESPUESTA, SE INFORMA A SUPERVISOR QUIEN AUTORIZA CIERRE DE VISITA</t>
  </si>
  <si>
    <t>27/10/2025 SE ESCALA AL COORDINADOR DE ZONA PARA ENTREGA DE ROLLOS EN SITIO | 01/11/2025 SE ENTREGAN 16 ROLLOS WOMPI</t>
  </si>
  <si>
    <t>30/10/2025 SE ESCALA AL COORDINADOR DE ZONA PARA ENTREGA DE ROLLOS EN SITIO | 01/11/2025 SE REALIZA ENTREGA DE 24 ROLLOS</t>
  </si>
  <si>
    <t>28/10/2025 SE ESCALA AL COORDINADOR DE ZONA PARA ENTREGA DE ROLLOS EN SITIO | 01/11/2025 SE REALIZA ENTREGA DE 16 ROLLOS PARA EL CORRESPONSAL</t>
  </si>
  <si>
    <t>31/10/2025 SE ESCALA AL COORDINADOR DE ZONA PARA ENTREGA DE ROLLOS EN SITIO | 01/11/2025 SE ENTREGAN 24 ROLLOS WOMPI</t>
  </si>
  <si>
    <t>30/10/2025 SE ESCALA AL COORDINADOR DE ZONA PARA ENTREGA DE ROLLOS EN SITIO | 01/11/2025 ENTREGA DE 24 ROLLOS WOMPI NO SE MANIPULA TERMINAL</t>
  </si>
  <si>
    <t>25/10/2025 SE REALIZA ENVIO DE ROLLOS CON OPERADOR LOGISTICO | 01/11/2025 SE REALIZA ENTREGA DE 8 ROLLOS PARA DATÁFONO A SATISFACCIÓN DEL CLIENTE</t>
  </si>
  <si>
    <t>28/10/2025 SE ESCALA AL COORDINADOR DE ZONA PARA ENTREGA DE ROLLOS EN SITIO | 01/11/2025 SE ENTREGAN 16 ROLLOS WOMPI</t>
  </si>
  <si>
    <t>01/11/2025 SE LLEGA AL COMERCIO PARA LA ENTREGA LA PAPELERÍA EL CUAL SE ENCUENTRA CERRADO SE MARCAN MÚLTIPLES OCASIONES AL NÚMERO DE CONTACTO 3124896423 NADIE RESPONDE SE LLEGA EVIDENCIA FOTOGRÁFICA DEL PUNTO CERRADO</t>
  </si>
  <si>
    <t>29/10/2025 SE ESCALA AL COORDINADOR DE ZONA PARA ENTREGA DE ROLLOS EN SITIO | 01/11/2025 ENTREGA DE 40 ROLLOS WOMPI PARA DATAFONO NO SE MANIPULA TERMINAL</t>
  </si>
  <si>
    <t>30/10/2025 SE ESCALA AL COORDINADOR DE ZONA PARA ENTREGA DE ROLLOS EN SITIO | 01/11/2025 SE REALIZA ENVÍO DE ROLLOS WOMPI, POR MEDIO DE MOTO TAXI AL CORREGIMOS EL SABANAL COMO INDICAN LAS OBSERVACIONES DE LA TA NOS COMUNICAMOS CON EL CLIENTE PARA QUE ESTÉ ATENTO Y RECIBA EL ENVÍO, AL NO 3002686862.</t>
  </si>
  <si>
    <t>01/11/2025 SE REALIZA ENTREGA DE 32 ROLLOS WOMPI</t>
  </si>
  <si>
    <t>31/10/2025 SE ESCALA AL COORDINADOR DE ZONA PARA ENTREGA DE ROLLOS EN SITIO | 01/11/2025 Ñ SE ENTREGAN 16 ROLLOS EN BUEN ESTADO</t>
  </si>
  <si>
    <t>31/10/2025 SE ESCALA AL COORDINADOR DE ZONA PARA ENTREGA DE ROLLOS EN SITIO | 01/11/2025 SE ENTREGAN 16 ROLLOS DE WOMPI ALA SEÑORA  ZULEIMA CANIZALEZ CRUZ</t>
  </si>
  <si>
    <t>27/10/2025 SE ESCALA AL COORDINADOR DE ZONA PARA ENTREGA DE ROLLOS EN SITIO | 01/11/2025 SE REALIZA ENTREGA DE 16 ROLLOS PARA DATÁFONO SATISFACCIÓN DEL CLIENTE</t>
  </si>
  <si>
    <t>31/10/2025 SE ESCALA AL COORDINADOR DE ZONA PARA ENTREGA DE ROLLOS EN SITIO | 01/11/2025 SE ENTREGAN 16 ROLLOS A FRANCISCO</t>
  </si>
  <si>
    <t>27/10/2025 SE ESCALA AL COORDINADOR DE ZONA PARA ENTREGA DE ROLLOS EN SITIO | 01/11/2025 SE REALIZA ENTREGA DE 24 ROLLOS PARA DATÁFONO A SATISFACCIÓN DEL CLIENTE</t>
  </si>
  <si>
    <t>28/10/2025 SE ESCALA AL COORDINADOR DE ZONA PARA ENTREGA DE ROLLOS EN SITIO | 01/11/2025 COMERCIO CERRADO, SE LLAMA AL NÚMERO DE CONTACTO 3192150170 SE VA A BUZÓN DE VOZ, SE LE INFORMA A SUPERVISOR QUIEN AUTORIZA CIERRE DE SOLICITUD</t>
  </si>
  <si>
    <t>31/10/2025 SE ESCALA AL COORDINADOR DE ZONA PARA ENTREGA DE ROLLOS EN SITIO | 01/11/2025 SE REALIZÓ VISITA AL COMERCIO Y SE HIZO ENTREGA DE 16 ROLLOS WOMPI TODO OK</t>
  </si>
  <si>
    <t>30/10/2025 SE ESCALA AL COORDINADOR DE ZONA PARA ENTREGA DE ROLLOS EN SITIO | 01/11/2025 SE REALIZA ENTREGA DE 56 ROLLOS A CORRESPONSAL WOMPI</t>
  </si>
  <si>
    <t>01/11/2025 ENTREGA DE 8 ROLLOS NO SE MANIPULAN EQUIPOS</t>
  </si>
  <si>
    <t>27/10/2025 SE ESCALA AL COORDINADOR DE ZONA PARA ENTREGA DE ROLLOS EN SITIO | 01/11/2025 SE LLEGA A LA DIRECCIÓN INDICADA Y SE ENTREGAN 24 ROLLOS  WOMPI</t>
  </si>
  <si>
    <t>11/10/2025 SE ESCALA AL COORDINADOR DE ZONA PARA ENTREGA DE ROLLOS EN SITIO | 01/11/2025 SE LLAMA A LA USUARIA PARA CONFIRMAR VISITA, ME INDICA QUE EL COMERCIO ESTÁ CERRADO PORQUE ESTA HACIENDO UNAS VUELTAS | 01/11/2025 SE ENTREGAN 16 ROLLOS WOMPI</t>
  </si>
  <si>
    <t>30/10/2025 SE ESCALA AL COORDINADOR DE ZONA PARA ENTREGA DE ROLLOS EN SITIO | 01/11/2025 ENTREGA DE 32 ROLLOS DE WOMPI NO SE MANIPULAN EQUIPOS</t>
  </si>
  <si>
    <t>29/10/2025 SE ESCALA AL COORDINADOR DE ZONA PARA ENTREGA DE ROLLOS EN SITIO | 01/11/2025 SE ENTREGAN 16 ROLLOS WOMPI</t>
  </si>
  <si>
    <t>30/10/2025 SE ESCALA AL COORDINADOR DE ZONA PARA ENTREGA DE ROLLOS EN SITIO | 01/11/2025 ENTREGA DE 56 ROLLOS DE WOMPI NO SE MANIPULAN EQUIPOS</t>
  </si>
  <si>
    <t>01/11/2025 SE ENTREGA 24 ROLLOS WOMPI SIN NOVEDAD</t>
  </si>
  <si>
    <t>28/10/2025 SE ESCALA AL COORDINADOR DE ZONA PARA ENTREGA DE ROLLOS EN SITIO | 01/11/2025 SE ENTREGAN 24 ROLLOS WOMPI</t>
  </si>
  <si>
    <t>29/10/2025 SE ESCALA AL COORDINADOR DE ZONA PARA ENTREGA DE ROLLOS EN SITIO | 01/11/2025 ENTREGA DE 32 ROLLOS DE WOMPI NO SE MANIPULAN EQUIPOS</t>
  </si>
  <si>
    <t>31/10/2025 SE ESCALA AL COORDINADOR DE ZONA PARA ENTREGA DE ROLLOS EN SITIO | 01/11/2025 SE ENTREGA 24 ROLLOS SIN NOVEDAD</t>
  </si>
  <si>
    <t>27/10/2025 SE ESCALA AL COORDINADOR DE ZONA PARA ENTREGA DE ROLLOS EN SITIO | 01/11/2025 ENTREGA DE 16 ROLLOS</t>
  </si>
  <si>
    <t>31/10/2025 SE ESCALA AL COORDINADOR DE ZONA PARA ENTREGA DE ROLLOS EN SITIO | 01/11/2025 SE VISITA COMERCIO SE REALIZA ENTREGA DE 32 ROLLOS DE PAPEL PARA DATÁFONO WOMPI</t>
  </si>
  <si>
    <t>31/10/2025 SE ESCALA AL COORDINADOR DE ZONA PARA ENTREGA DE ROLLOS EN SITIO | 02/11/2025 SE REALIZA ENVIO DE 32 ROLLOS EN FLOTA SE CONFIRMA RECEPCIÓN DE ROLLOS POR PARTE DE CLIENTE</t>
  </si>
  <si>
    <t>01/11/2025 SE HACE ENTREGA DE 48 ROLLOS WOMPI DE MANERA EXITOSA</t>
  </si>
  <si>
    <t>30/10/2025 SE ESCALA AL COORDINADOR DE ZONA PARA ENTREGA DE ROLLOS EN SITIO | 01/11/2025 SE VISITA COMERCIO Y SE HACE ENTREGA DE 64 ROLLOS A LA SEÑORA JOSEFA CALDERA.</t>
  </si>
  <si>
    <t>30/10/2025 SE ESCALA AL COORDINADOR DE ZONA PARA ENTREGA DE ROLLOS EN SITIO | 01/11/2025 SE VISITA COMERCIO Y SE HACE ENTREGA DE 48 ROLLOS A LA SEÑORA RUTH PATERNINA.</t>
  </si>
  <si>
    <t>30/10/2025 ENVÍO DE ROLLOS EJECUTADO OK POR INTER RAPIDÍSIMO</t>
  </si>
  <si>
    <t>27/10/2025 SE REALIZA ENVIO DE ROLLOS CON OPERADOR LOGISTICO | 29/10/2025 SE ENVÍAN 16 ROLLOS WOMPI OK</t>
  </si>
  <si>
    <t>28/10/2025 SE CONFIRMAN DATOS, SE REALIZA ENVIO POR OPERADOR LOGISTICO | 29/10/2025 SE REALIZA ENVÍO DE ROLLOS WOMPI AL MUNICIPIO DE PLANETA RICA OK, SE ENVÍA VÍA WASAP LA GUÍA AL CLIENTE OK</t>
  </si>
  <si>
    <t>29/10/2025 SE ESCALA AL COORDINADOR DE ZONA PARA ENTREGA DE ROLLOS EN SITIO | 30/10/2025 SE REALIZA ENVÍO DE 40 ROLLOS WOMPI POR INTERAPIDISIMO GUÍA 700173513181</t>
  </si>
  <si>
    <t>23/10/2025 SE CONFIRMAN DATOS, SE REALIZA ENVIO POR OPERADOR LOGISTICO | 02/11/2025 SE REALIZA ENVIO DE 16 ROLLOS, CON LA GUIA 2215219726 SERVIENTREGA SE CONFIRMA ENTREGA EXITOSA POR PARTE DE LA TRANSPORTADORA</t>
  </si>
  <si>
    <t>27/10/2025 SE REALIZA ENVIO DE ROLLOS CON OPERADOR LOGISTICO | 02/11/2025 SE REALIZA ENVIO DE 32 ROLLOS, CON LA GUIA 2215219760 SERVIENTREGA SE CONFIRMA ENTREGA EXITOSA POR PARTE DE LA TRANSPORTADORA</t>
  </si>
  <si>
    <t>29/10/2025 SE ESCALA AL COORDINADOR DE ZONA PARA ENTREGA DE ROLLOS EN SITIO | 02/11/2025 SE REALIZA ENVIO DE 24 ROLLOS, CON LA GUIA 2248145302 SERVIENTREGA SE CONFIRMA ENTREGA EXITOSA POR PARTE DE LA TRANSPORTADORA</t>
  </si>
  <si>
    <t>27/10/2025 SE REALIZA ENVIO DE ROLLOS CON OPERADOR LOGISTICO | 02/11/2025 SE REALIZA ENVIO DE 64 ROLLOS, CON LA GUIA 2215219762 SERVIENTREGA SE CONFIRMA ENTREGA EXITOSA POR PARTE DE LA TRANSPORTADORA</t>
  </si>
  <si>
    <t>23/10/2025 SE CONFIRMAN DATOS, SE REALIZA ENVIO POR OPERADOR LOGISTICO | 31/10/2025 ENVIADO A DIRECCION ERRADA, SE CREA NUEVO MO PARA EL ENVIO, MO-M1-25-418699 | 02/11/2025 SE REALIZA ENVIO DE 40 ROLLOS, CON LA GUIA 2235596405 SERVIENTREGA SE CONFIRMA ENTREGA EXITOSA POR PARTE DE LA TRANSPORTADORA</t>
  </si>
  <si>
    <t>02/11/2025 SE REALIZA ENVIO DE 24 ROLLOS, CON LA GUIA 2277307756 SERVIENTREGA SE CONFIRMA ENTREGA EXITOSA POR PARTE DE LA TRANSPORTADORA</t>
  </si>
  <si>
    <t>27/10/2025 SE CONFIRMAN DATOS, SE REALIZA ENVIO POR OPERADOR LOGISTICO | 02/11/2025 SE REALIZA ENVIO DE 16 ROLLOS, CON LA GUIA 2265100440 SERVIENTREGA SE CONFIRMA ENTREGA EXITOSA POR PARTE DE LA TRANSPORTADORA</t>
  </si>
  <si>
    <t>27/10/2025 SE REALIZA ENVIO DE ROLLOS CON OPERADOR LOGISTICO | 02/11/2025 SE REALIZA ENVIO DE 24 ROLLOS, CON LA GUIA 2215219761 SERVIENTREGA SE CONFIRMA ENTREGA EXITOSA POR PARTE DE LA TRANSPORTADORA</t>
  </si>
  <si>
    <t>27/10/2025 SE REALIZA ENVIO DE ROLLOS CON OPERADOR LOGISTICO | 02/11/2025 SE REALIZA ENVIO DE 16 ROLLOS, CON LA GUIA 2215219750 SERVIENTREGA SE CONFIRMA ENTREGA EXITOSA POR PARTE DE LA TRANSPORTADORA</t>
  </si>
  <si>
    <t>30/10/2025 SE REALIZA ENVIO DE ROLLOS CON OPERADOR LOGISTICO | 02/11/2025 SE REALIZA ENVIO DE 64 ROLLOS WOMPIS POR INTERRAPIDISIMO CON GUIA: 700173674320 SIN NOVEDAD.
SIN COMUNICACION CON EL COMERCIO</t>
  </si>
  <si>
    <t>28/10/2025 SE ESCALA AL COORDINADOR DE ZONA PARA ENTREGA DE ROLLOS EN SITIO | 03/11/2025 SE REALIZA ENTREGA DE 24 ROLLOS POR EL OPERADOR LOGISTICO VELOCES CON LA GUIA V4001736372</t>
  </si>
  <si>
    <t>29/10/2025 SE ESCALA AL COORDINADOR DE ZONA PARA ENTREGA DE ROLLOS EN SITIO | 03/11/2025 SE REALIZA ENTREGA DE 24 ROLLOS POR EL OPERADOR LOGISTICO VELOCES CON LA GUIA V4001741289</t>
  </si>
  <si>
    <t>29/10/2025 SE ESCALA AL COORDINADOR DE ZONA PARA ENTREGA DE ROLLOS EN SITIO | 03/11/2025 SE REALIZA ENTREGA DE 56 ROLLOS POR EL OPERADOR LOGISTICO VELOCES CON LA GUIA V4001741291</t>
  </si>
  <si>
    <t>29/10/2025 SE ESCALA AL COORDINADOR DE ZONA PARA ENTREGA DE ROLLOS EN SITIO | 03/11/2025 SE REALIZA ENTREGA DE 24 ROLLOS POR EL OPERADOR LOGISTICO VELOCES CON LA GUIA V4001741290</t>
  </si>
  <si>
    <t>29/10/2025 SE ESCALA AL COORDINADOR DE ZONA PARA ENTREGA DE ROLLOS EN SITIO | 03/11/2025 SE REALIZA ENTREGA DE 64 ROLLOS POR EL OPERADOR LOGISTICO VELOCES CON LA GUIA V4001741292</t>
  </si>
  <si>
    <t>29/10/2025 SE ESCALA AL COORDINADOR DE ZONA PARA ENTREGA DE ROLLOS EN SITIO | 03/11/2025 SE REALIZA ENTREGA DE 16 ROLLOS POR EL OPERADOR LOGISTICO VELOCES CON LA GUIA V4001741295</t>
  </si>
  <si>
    <t>29/10/2025 SE ESCALA AL COORDINADOR DE ZONA PARA ENTREGA DE ROLLOS EN SITIO | 03/11/2025 SE REALIZA ENTREGA DE 24 ROLLOS POR EL OPERADOR LOGISTICO VELOCES CON LA GUIA V4001741293</t>
  </si>
  <si>
    <t>03/11/2025 SE REALIZA ENTREGA DE 64 ROLLOS POR EL OPERADOR LOGISTICO VELOCES CON LA GUIA V4001741301</t>
  </si>
  <si>
    <t>03/11/2025 SE REALIZA ENTREGA DE 48 ROLLOS POR EL OPERADOR LOGISTICO VELOCES CON LA GUIA V4001741300</t>
  </si>
  <si>
    <t>03/11/2025 SE REALIZA ENTREGA DE 16 ROLLOS POR EL OPERADOR LOGISTICO VELOCES CON LA GUIA V4001741297</t>
  </si>
  <si>
    <t>03/11/2025 SE REALIZA ENTREGA DE 32 ROLLOS POR EL OPERADOR LOGISTICO VELOCES CON LA GUIA V4001741303</t>
  </si>
  <si>
    <t>30/10/2025 SE ESCALA AL COORDINADOR DE ZONA PARA ENTREGA DE ROLLOS EN SITIO | 03/11/2025 SE REALIZA ENTREGA DE 64 ROLLOS POR EL OPERADOR LOGISTICO VELOCES CON LA GUIA V4001745560</t>
  </si>
  <si>
    <t>30/10/2025 SE ESCALA AL COORDINADOR DE ZONA PARA ENTREGA DE ROLLOS EN SITIO | 03/11/2025 SE REALIZA ENTREGA DE 48 ROLLOS POR EL OPERADOR LOGISTICO VELOCES CON LA GUIA V4001745562</t>
  </si>
  <si>
    <t>30/10/2025 SE ESCALA AL COORDINADOR DE ZONA PARA ENTREGA DE ROLLOS EN SITIO | 03/11/2025 SE REALIZA ENTREGA DE 16 ROLLOS POR EL OPERADOR LOGISTICO VELOCES CON LA GUIA V4001745561</t>
  </si>
  <si>
    <t>30/10/2025 SE ESCALA AL COORDINADOR DE ZONA PARA ENTREGA DE ROLLOS EN SITIO | 03/11/2025 SE REALIZA ENTREGA DE 48 ROLLOS POR EL OPERADOR LOGISTICO VELOCES CON LA GUIA V4001745563</t>
  </si>
  <si>
    <t>30/10/2025 SE ESCALA AL COORDINADOR DE ZONA PARA ENTREGA DE ROLLOS EN SITIO | 03/11/2025 SE REALIZA ENTREGA DE 48 ROLLOS POR EL OPERADOR LOGISTICO VELOCES CON LA GUIA V4001745564</t>
  </si>
  <si>
    <t>30/10/2025 SE ESCALA AL COORDINADOR DE ZONA PARA ENTREGA DE ROLLOS EN SITIO | 03/11/2025 SE REALIZA ENTREGA DE 32 ROLLOS POR EL OPERADOR LOGISTICO VELOCES CON LA GUIA V4001745565</t>
  </si>
  <si>
    <t>30/10/2025 SE ESCALA AL COORDINADOR DE ZONA PARA ENTREGA DE ROLLOS EN SITIO | 03/11/2025 SE REALIZA ENTREGA DE 24 ROLLOS POR EL OPERADOR LOGISTICO VELOCES CON LA GUIA V4001745568</t>
  </si>
  <si>
    <t>30/10/2025 SE ESCALA AL COORDINADOR DE ZONA PARA ENTREGA DE ROLLOS EN SITIO | 03/11/2025 SE REALIZA ENTREGA DE 32 ROLLOS POR EL OPERADOR LOGISTICO VELOCES CON LA GUIA V4001745566</t>
  </si>
  <si>
    <t>30/10/2025 SE ESCALA AL COORDINADOR DE ZONA PARA ENTREGA DE ROLLOS EN SITIO | 03/11/2025 SE HACE ENTREGA DE 40 ROLLOS WOMPI DE MANERA EXITOSA</t>
  </si>
  <si>
    <t>03/11/2025 SE REALIZA ENTREGA DE 16 ROLLOS POR EL OPERADOR LOGISTICO VELOCES CON LA GUIA V4001741302</t>
  </si>
  <si>
    <t>24/10/2025 SE CONFIRMAN DATOS, SE REALIZA ENVIO POR OPERADOR LOGISTICO | 31/10/2025 SE REALIZA ENVÍO POR INTERRAPIDISIMO CON GUÍA 700173014180
TRANSPORTADORA REALIZÓ CAMBIO DE GUÍA.</t>
  </si>
  <si>
    <t>27/10/2025 SE ESCALA AL COORDINADOR DE ZONA PARA ENTREGA DE ROLLOS EN SITIO | 30/10/2025 SE CONTACTA CON EL CLIENTE PARA CORROBORAR DATOS, SE PROCEDE A REALIZAR EL ENVIO. SIN NOVEDAD.</t>
  </si>
  <si>
    <t>01/11/2025 SE REALIZÓ ENVÍO DE ROLLOS AL CB, ENVIO OK</t>
  </si>
  <si>
    <t>28/10/2025 SE CONFIRMAN DATOS, SE REALIZA ENVIO POR OPERADOR LOGISTICO | 04/11/2025 SE REALIZA ENVIO DE 32 ROLLOS, CON LA GUIA 46778000085 COORDINADORA. SE CONFIRMA ENTREGA EXITOSA POR PARTE DE LA TRANSPORTADORA</t>
  </si>
  <si>
    <t>27/10/2025 SE CONFIRMAN DATOS, SE REALIZA ENVIO POR OPERADOR LOGISTICO | 06/11/2025 SE REALIZA ENVIO DE 24 ROLLOS, CON LA GUIA 2187690849 SERVIENTREGA. SE CONFIRMA ENTREGA EXITOSA POR PARTE DE LA TRANSPORTADORA</t>
  </si>
  <si>
    <t>23/10/2025 SE REALIZA ENVIO DE ROLLOS CON OPERADOR LOGISTICO | 04/11/2025 SE REALIZA ENVÍO DE 40 ROLLOS, EL CLIENTE CONFIRMA LA LLEGADA OK</t>
  </si>
  <si>
    <t>02/11/2025 SE ESCALA AL COORDINADOR DE ZONA PARA ENTREGA DE ROLLOS EN SITIO | 04/11/2025 VISITAMOS COMERCIO REALIZAMOS ENTREGA DE 72 ROLLOS.</t>
  </si>
  <si>
    <t>03/11/2025 SE ESCALA AL COORDINADOR DE ZONA PARA ENTREGA DE ROLLOS EN SITIO | 04/11/2025 SE ENTREGAN 24 ROLLOS A DIEGO ROMERO SEPÚLVEDA</t>
  </si>
  <si>
    <t>28/10/2025 SE CONFIRMAN DATOS, SE REALIZA ENVIO POR OPERADOR LOGISTICO | 04/11/2025 SE REALIZA ENVIO DE 32 ROLLOS, CON LA GUIA 2277307760 SERVIENTREGA. SE CONFIRMA ENTREGA EXITOSA POR PARTE DE LA TRANSPORTADORA</t>
  </si>
  <si>
    <t>23/10/2025 SE REALIZA ENVIO DE ROLLOS CON OPERADOR LOGISTICO | 04/11/2025 SE REALIZA ENVIO DE 24 ROLLOS, CON LA GUIA 284607485 SERVIENTREGA. SE CONFIRMA ENTREGA EXITOSA POR PARTE DE LA TRANSPORTADORA</t>
  </si>
  <si>
    <t>23/10/2025 SE CONFIRMAN DATOS, SE REALIZA ENVIO POR OPERADOR LOGISTICO | 04/11/2025 SE REALIZA ENVIO DE 40 ROLLOS, CON LA GUIA 2235596339 SERVIENTREGA. SE CONFIRMA ENTREGA EXITOSA POR PARTE DE LA TRANSPORTADORA</t>
  </si>
  <si>
    <t>04/11/2025 SE REALIZA ENVIO DE 24 ROLLOS, CON LA GUIA 2248145301 SERVIENTREGA. SE CONFIRMA ENTREGA EXITOSA POR PARTE DEL USUARIO</t>
  </si>
  <si>
    <t>28/10/2025 SE ESCALA AL COORDINADOR DE ZONA PARA ENTREGA DE ROLLOS EN SITIO | 03/11/2025 SE REALIZA DESPLAZAMIENTO HACIA VARIOS PUNTOS OFICINA DE INTERAPIDSIMO DONDE SE ENCUENTRA CERRADO, NO SE PUDO REALIZAR EL ENVÍO ACIERTA ZONA, SE REALIZARÁ ENVÍO DE ROLLOS EN DÍA DE MAÑANA 04/11/2025 EN HORAS AM | 04/11/2025 SE REALIZÓ LLAMADA TELEFÓNICA AL CLIENTE Y MANIFIESTA QUE LE REALICE LA LA ENTREGA EN CUCUTA EN UN COMERCIO DE UN FAMILIAR, SE REALIZA ENTREGA DE 40 ROLLOS WOMPI TODO OK</t>
  </si>
  <si>
    <t>01/11/2025 SE ESCALA AL COORDINADOR DE ZONA PARA ENTREGA DE ROLLOS EN SITIO | 04/11/2025 SE REALIZA VISITA SE ENTREGA 8 ROLLOS</t>
  </si>
  <si>
    <t>01/11/2025 SE ESCALA AL COORDINADOR DE ZONA PARA ENTREGA DE ROLLOS EN SITIO | 04/11/2025 SE REALIZA ENTREGA DE 32 ROLLOS AL COMERCIO</t>
  </si>
  <si>
    <t>04/11/2025 DURANTE LA VISITA TECNICA SE REALIZA ENTREGA DE ROLLOS PARA DATÁFONO NO SE MANIPULAN EQUIPOS SIN NOVEDAD EN ENTREGA</t>
  </si>
  <si>
    <t>24/10/2025 SE ESCALA AL COORDINADOR DE ZONA PARA ENTREGA DE ROLLOS EN SITIO | 04/11/2025 SE INGRESA SE ENTREGA 32  ROLLOS WOMPI</t>
  </si>
  <si>
    <t>28/10/2025 SE ESCALA AL COORDINADOR DE ZONA PARA ENTREGA DE ROLLOS EN SITIO | 04/11/2025 SE HACE ENTREGA DE 64 ROLLOS WOMPI</t>
  </si>
  <si>
    <t>28/10/2025 SE ESCALA AL COORDINADOR DE ZONA PARA ENTREGA DE ROLLOS EN SITIO | 04/11/2025 SE HACE ENTREGA DE 16 ROLLOS WOMPI</t>
  </si>
  <si>
    <t>28/10/2025 SE ESCALA AL COORDINADOR DE ZONA PARA ENTREGA DE ROLLOS EN SITIO | 04/11/2025 SE REALIZA ENTREGA DE 64 ROLLOS PARA EL CORRESPONSAL</t>
  </si>
  <si>
    <t>28/10/2025 SE ESCALA AL COORDINADOR DE ZONA PARA ENTREGA DE ROLLOS EN SITIO | 04/11/2025 SE HACE ENTREGA DE 32 ROLLOS</t>
  </si>
  <si>
    <t>29/10/2025 SE ESCALA AL COORDINADOR DE ZONA PARA ENTREGA DE ROLLOS EN SITIO | 04/11/2025 SE DEJAN 24 ROLLOS</t>
  </si>
  <si>
    <t>29/10/2025 SE ESCALA AL COORDINADOR DE ZONA PARA ENTREGA DE ROLLOS EN SITIO | 04/11/2025 SE LLEGA ALA DIRECCIÓN INDICADA Y SE ENTREGAN 24 ROLLOS WOMPI SIN MANIPULAR EQUIPOS</t>
  </si>
  <si>
    <t>28/10/2025 SE ESCALA AL COORDINADOR DE ZONA PARA ENTREGA DE ROLLOS EN SITIO | 04/11/2025 SE LLEGA A LA DIRECCIÓN INDICADA Y SE ENTREGAN 24 ROLLOS WOMPI SIN MANIPULAR EQUIPOS</t>
  </si>
  <si>
    <t>02/11/2025 SE ESCALA AL COORDINADOR DE ZONA PARA ENTREGA DE ROLLOS EN SITIO | 04/11/2025 SE REALIZA ENTREGA DE 16 ROLLOS PARA EL CB BANCOLOMBIA DE LA RED WOMPI, NO SE MANIPULA EQUIPOS CB OPERANDO CON NORMALIDAD</t>
  </si>
  <si>
    <t>03/11/2025 SE ESCALA AL COORDINADOR DE ZONA PARA ENTREGA DE ROLLOS EN SITIO | 04/11/2025 SE VISITA CB ENTREGA 40ROLLOS</t>
  </si>
  <si>
    <t>03/11/2025 SE ESCALA AL COORDINADOR DE ZONA PARA ENTREGA DE ROLLOS EN SITIO | 04/11/2025 SE REALIZA VISITA SE ENTREGA 24 ROLLOS</t>
  </si>
  <si>
    <t>03/11/2025 SE ESCALA AL COORDINADOR DE ZONA PARA ENTREGA DE ROLLOS EN SITIO | 04/11/2025 SE REALIZÓ ENTREGA DE 48 ROLLOS PARA CB BANCOLOMBIA, NO SÉ MANIPULÓ EQUIPOS.</t>
  </si>
  <si>
    <t>30/10/2025 SE ESCALA AL COORDINADOR DE ZONA PARA ENTREGA DE ROLLOS EN SITIO | 04/11/2025 SE REALIZA ENTREGA DE 32 ROLLOS</t>
  </si>
  <si>
    <t>31/10/2025 SE ESCALA AL COORDINADOR DE ZONA PARA ENTREGA DE ROLLOS EN SITIO | 04/11/2025 SE REALIZA LA ENTREGA DE 32 ROLLOS WOMPI</t>
  </si>
  <si>
    <t>03/11/2025 SE ESCALA AL COORDINADOR DE ZONA PARA ENTREGA DE ROLLOS EN SITIO | 04/11/2025 SE REALIZA ENTREGA DE 64 ROLLOS TÉRMICOS WOMPI</t>
  </si>
  <si>
    <t>30/10/2025 SE ESCALA AL COORDINADOR DE ZONA PARA ENTREGA DE ROLLOS EN SITIO | 04/11/2025 SE TE ENTREGA DE 24 ROLLOS WOMPI POR SOLICITUD DEL CLIENTE.</t>
  </si>
  <si>
    <t>30/10/2025 SE REALIZA ENVIO DE ROLLOS CON OPERADOR LOGISTICO | 04/11/2025 SE ENTREGA  16 ROLLOS WOMPI</t>
  </si>
  <si>
    <t>02/11/2025 SE ESCALA AL COORDINADOR DE ZONA PARA ENTREGA DE ROLLOS EN SITIO | 04/11/2025 SE REALIZA ENTREGA DE 56 ROLLOS WOMPI</t>
  </si>
  <si>
    <t>30/10/2025 SE ESCALA AL COORDINADOR DE ZONA PARA ENTREGA DE ROLLOS EN SITIO | 05/11/2025 SE HACE ENTREGA DE 64 ROLLOS WOMPI DE MANERA EXITOSA</t>
  </si>
  <si>
    <t>04/11/2025 SE LLEGA A COMERCIO EL. CUAL SE ENCUENTRA CERRADO SE REALIZA CONTRATO TELÉFONICO CON CLIENTE ADRIANA ROCIO PAEZ VASQUEZ  A NÚMERO REGISTRADO 3002477631 LA CUAL SOLICITA DEJAR LOS ROLLOS EN COMERCIO VECINO SE ENTREGA DE 16 ROLLOS WOMPI</t>
  </si>
  <si>
    <t>01/11/2025 EN COMUNICACIÓN TELEFÓNICA CON EL SEÑOR CRISTIAN QUIJANO AL NÚMERO 3156997252 NOS INDICA REALIZAR LA VISITA EL DÍA MARTES 4 DE NOVIEMBRE EN HORAS DE LA TARDE DEBIDO QUE NO ESTÁN LABORANDO EN HORAS AM | 04/11/2025 POR INDICACIONES DEL COMERCIO SE ENTREGA ROLLOS EN DIRECCIÓN DIFERENTE</t>
  </si>
  <si>
    <t>31/10/2025 SE ESCALA AL COORDINADOR DE ZONA PARA ENTREGA DE ROLLOS EN SITIO | 04/11/2025 SE REALIZA ENTREGA DE 32 ROLLOS WOMPI POR SOLICITUD DEL CLIENTE.</t>
  </si>
  <si>
    <t>28/10/2025 SE ESCALA AL COORDINADOR DE ZONA PARA ENTREGA DE ROLLOS EN SITIO | 04/11/2025 SE LLEGA A LA DIRECCIÓN INDICADA Y SE ENTREGAN 64 ROLLOS WOMPI SIN MANIPULAR EQUIPOS</t>
  </si>
  <si>
    <t>29/10/2025 SE ESCALA AL COORDINADOR DE ZONA PARA ENTREGA DE ROLLOS EN SITIO | 04/11/2025 SE ENTREGAN 32 ROLLOS NO SE MANIPULAN TERMINALES</t>
  </si>
  <si>
    <t>02/11/2025 SE ESCALA AL COORDINADOR DE ZONA PARA ENTREGA DE ROLLOS EN SITIO | 04/11/2025 SE REALIZA ENTREGA DE 24 ROLLOS AL COMERCIO</t>
  </si>
  <si>
    <t>30/10/2025 SE ESCALA AL COORDINADOR DE ZONA PARA ENTREGA DE ROLLOS EN SITIO | 04/11/2025 SE LLEGA A LA DIRECCIÓN INDICADA Y SE ENTREGAN 48 ROLLOS WOMPI SIN MANIPULAR EQUIPOS</t>
  </si>
  <si>
    <t>29/10/2025 SE ESCALA AL COORDINADOR DE ZONA PARA ENTREGA DE ROLLOS EN SITIO | 04/11/2025 SE DEJAN 56 ROLLOS</t>
  </si>
  <si>
    <t>04/11/2025 ENTREGA DE 24 ROLLOS EJECUTADO OK</t>
  </si>
  <si>
    <t>01/11/2025 SE ESCALA AL COORDINADOR DE ZONA PARA ENTREGA DE ROLLOS EN SITIO | 04/11/2025 SE REALIZA ENTREGA DE 16 ROLLOS
NO SE PUDO SACAR VOUCHER YA QUE EL DATÁFONO NO ESTA PERMITIENDO INGRESAR CON LAS CREDENCIALES Y/O CORREO DEL CLIENTE</t>
  </si>
  <si>
    <t>04/11/2025 SE LLEGA A LA DIRECCIÓN INDICADA Y SE ENTREGAN 16 ROLLOS WOMPI SIN MANIPULAR EQUIPOS</t>
  </si>
  <si>
    <t>30/10/2025 SE ESCALA AL COORDINADOR DE ZONA PARA ENTREGA DE ROLLOS EN SITIO | 04/11/2025 SE DEJAN 32 ROLLOS</t>
  </si>
  <si>
    <t>04/11/2025 SE INTENTO COMUNICACION CON EL USUARIO, NO SE LOGRA CONTACTO. SE PROCEDE A CANCELAR LA SOLICITUD PORQUE SE LLAMAN DIAS Y HORARIOS DIFERENTES Y NO SE OBTIENE RESPUESTA | 04/11/2025 SE INTENTO COMUNICACION CON EL USUARIO, NO SE LOGRA CONTACTO. SE PROCEDE A CANCELAR LA SOLICITUD PORQUE SE LLAMAN DIAS Y HORARIOS DIFERENTES Y NO SE OBTIENE RESPUESTA</t>
  </si>
  <si>
    <t>04/11/2025 SE INTENTO COMUNICACION CON EL USUARIO, NO SE LOGRA CONTACTO. SE PROCEDE A CANCELAR LA SOLICITUD PORQUE SE LLAMAN DIAS Y HORARIOS DIFERENTES Y NO SE OBTIENE RESPUESTA | 04/11/2025 SE INTENTO COMUNICACION CON EL USUARIO, NO SE LOGRA CONTACTO. SE PROCEDE A CANCELAR LA SOLICITUD PORQUE SE LLAMAN DIAS Y HORARIOS DIFERENTES Y NO SE OBTIENE RESPUESTA | 04/11/2025 SE INTENTO COMUNICACION CON EL USUARIO, NO SE LOGRA CONTACTO. SE PROCEDE A CANCELAR LA SOLICITUD PORQUE SE LLAMAN DIAS Y HORARIOS DIFERENTES Y NO SE OBTIENE RESPUESTA</t>
  </si>
  <si>
    <t>31/10/2025 SE ESCALA AL COORDINADOR DE ZONA PARA ENTREGA DE ROLLOS EN SITIO | 04/11/2025 SE VISITA COMERCIO SE REALIZÓ ENTREGA DE 16 ROLLOS WOMPI</t>
  </si>
  <si>
    <t>30/10/2025 SE CONFIRMAN DATOS, SE REALIZA ENVIO POR OPERADOR LOGISTICO | 01/11/2025 SE ENVIAN 16 ROLLOS A DIRECCIÓN DEL USUARIO</t>
  </si>
  <si>
    <t>01/11/2025 SE ESCALA AL COORDINADOR DE ZONA PARA ENTREGA DE ROLLOS EN SITIO | 04/11/2025 SE REALIZA LA ENTREGA DE 40 ROLLOS PARA EL CB BANCOLOMBIA, NO SE MANIPULAN EQUIPOS</t>
  </si>
  <si>
    <t>30/10/2025 SE ESCALA AL COORDINADOR DE ZONA PARA ENTREGA DE ROLLOS EN SITIO | 04/11/2025 SE ENTREGAN  ROLLOS SIN MANIPULACIÓN DEL DATAFONO SIN NOVEDAD</t>
  </si>
  <si>
    <t>28/10/2025 SE ESCALA AL COORDINADOR DE ZONA PARA ENTREGA DE ROLLOS EN SITIO | 04/11/2025 SE REALIZA ENTREGA DE 32 ROLLOS PARA DATÁFONO A SATISFACCIÓN DEL CLIENTE</t>
  </si>
  <si>
    <t>29/10/2025 SE ESCALA AL COORDINADOR DE ZONA PARA ENTREGA DE ROLLOS EN SITIO | 04/11/2025 SE REALIZA ENTREGA DE 32 ROLLOS PARA DATÁFONO A SATISFACCIÓN DEL CLIENTE</t>
  </si>
  <si>
    <t>30/10/2025 SE ESCALA AL COORDINADOR DE ZONA PARA ENTREGA DE ROLLOS EN SITIO | 05/11/2025 SE REALIZA ENTREGA DE 56 ROLLOS POR EL OPERADOR LOGISTICO VELOCES CON LA GUIA V4001745567</t>
  </si>
  <si>
    <t>05/11/2025 SE PROCEDE A CERRAR ESTA OC YA QUE SE ESTA ATENDIENDO  CON LA OC 2967044 | 05/11/2025 SE PROCEDE A CERRAR ESTA OC YA QUE SE ESTA ATENDIENDO  CON LA OC 2967044 | 05/11/2025 SE PROCEDE A CERRAR ESTA OC YA QUE SE ESTA ATENDIENDO  CON LA OC 2967044</t>
  </si>
  <si>
    <t>05/11/2025 ENTREGA DE 32 ROLLOS EXITOSA</t>
  </si>
  <si>
    <t>24/10/2025 SE CONFIRMAN DATOS, SE REALIZA ENVIO POR OPERADOR LOGISTICO | 29/10/2025 SE LE INFORMA NUMERO DE GUIA A USER, PENDIENTE CONFIRMACION | 05/11/2025 SE REALIZA ENVIO DE 32 ROLLOS, CON LA GUIA 2215219733 SERVIENTREGA. SE CONFIRMA ENTREGA EXITOSA POR PARTE DE LA TRANSPORTADORA</t>
  </si>
  <si>
    <t>05/11/2025 SE REALIZA ENTREGA DE 32 ROLLOS WOMPI EN SITIO</t>
  </si>
  <si>
    <t>27/10/2025 SE ESCALA AL COORDINADOR DE ZONA PARA ENTREGA DE ROLLOS EN SITIO | 01/11/2025 SE ENVIAN 64 ROLLOS A DIRECCIÓN SOLICITOLA POR EL USUARIO</t>
  </si>
  <si>
    <t>04/11/2025 SE ESCALA AL COORDINADOR DE ZONA PARA ENTREGA DE ROLLOS EN SITIO | 05/11/2025 SE REALIZÓ LA ENTREGA DE PAPELERÍA SOLICITADA NO SE MANIPULA CB CLIENTE INFORMA QUE SE ENCUENTRA OPERATIVO</t>
  </si>
  <si>
    <t>30/10/2025 SE CONFIRMAN DATOS, SE REALIZA ENVIO POR OPERADOR LOGISTICO | 31/10/2025 SE REALIZA ENVÍO DE 32 ROLLOS POR INTERRPIDSIOMO A SALAMINA</t>
  </si>
  <si>
    <t>04/11/2025 SE ESCALA AL COORDINADOR DE ZONA PARA ENTREGA DE ROLLOS EN SITIO | 05/11/2025 SE ENTREGAN 32 ROLLOS A CARLOS HURTADO</t>
  </si>
  <si>
    <t>01/11/2025 SE ESCALA AL COORDINADOR DE ZONA PARA ENTREGA DE ROLLOS EN SITIO | 05/11/2025 SE REALIZÓ LA ENTREGA DE PAPELERÍA SOLICITADA NO SE MANIPULA CB CLIENTE INFORMA QUE SE ENCUENTRA OPERATIVO</t>
  </si>
  <si>
    <t>30/10/2025 SE CONFIRMAN DATOS, SE REALIZA ENVIO POR OPERADOR LOGISTICO | 05/11/2025 SE ENTREGAN 64 ROLLOS</t>
  </si>
  <si>
    <t>05/11/2025 SE INTENTO COMUNICACION CON EL USUARIO, NO SE LOGRA CONTACTO. SE PROCEDE A CANCELAR LA SOLICITUD PORQUE SE LLAMAN DIAS Y HORARIOS DIFERENTES Y NO SE OBTIENE RESPUESTA | 05/11/2025 SE INTENTO COMUNICACION CON EL USUARIO, NO SE LOGRA CONTACTO. SE PROCEDE A CANCELAR LA SOLICITUD PORQUE SE LLAMAN DIAS Y HORARIOS DIFERENTES Y NO SE OBTIENE RESPUESTA | 05/11/2025 SE INTENTO COMUNICACION CON EL USUARIO, NO SE LOGRA CONTACTO. SE PROCEDE A CANCELAR LA SOLICITUD PORQUE SE LLAMAN DIAS Y HORARIOS DIFERENTES Y NO SE OBTIENE RESPUESTA</t>
  </si>
  <si>
    <t>30/10/2025 SE ESCALA AL COORDINADOR DE ZONA PARA ENTREGA DE ROLLOS EN SITIO | 05/11/2025 SE VISITA SITIO SE VERIFICA INFORMACIÓN SE REALIZA ENTREGA DE ROLLOS, NO SE MANIPULA EQUIPOS. FIRMA QUIEN RECIBE LOS ROLLOS.</t>
  </si>
  <si>
    <t>04/11/2025 SE ESCALA AL COORDINADOR DE ZONA PARA ENTREGA DE ROLLOS EN SITIO | 05/11/2025 SE REALIZA ENTREGA EN SITIO DE 64 ROLLOS WOMPI</t>
  </si>
  <si>
    <t>30/10/2025 SE CONFIRMAN DATOS, SE REALIZA ENVIO POR OPERADOR LOGISTICO | 02/11/2025 SE REALIZA ENVIO DE 24 ROLLOS WOMPIS POR INTERRAPIDISIMO CON GUIA: 700173673515 SIN NOVEDAD.</t>
  </si>
  <si>
    <t>04/11/2025 SE ESCALA AL COORDINADOR DE ZONA PARA ENTREGA DE ROLLOS EN SITIO | 05/11/2025 ENTREGA DE 16 ROLLOS EXITOSA,</t>
  </si>
  <si>
    <t>29/10/2025 SE REALIZA ENVIO DE ROLLOS CON OPERADOR LOGISTICO | 05/11/2025 SE REALIZA ENVIO DE 56 ROLLOS, CON LA GUIA 2235596418 SERVIENTREGA. SE CONFIRMA ENTREGA EXITOSA POR PARTE DEL USUARIO</t>
  </si>
  <si>
    <t>04/11/2025 SE ESCALA AL COORDINADOR DE ZONA PARA ENTREGA DE ROLLOS EN SITIO | 05/11/2025 SE REALIZA ENTREGA DE 48 ROLLOS WOMPI POR SOLICITUD DEL CLIENTE.</t>
  </si>
  <si>
    <t>25/10/2025 SE REALIZA ENVIO DE ROLLOS CON OPERADOR LOGISTICO | 05/11/2025 SE REALIZA ENVIO DE 64 ROLLOS, CON LA GUIA 2215219743 SERVIENTREGA. SE CONFIRMA ENTREGA EXITOSA POR PARTE DE LA TRANSPORTADORA</t>
  </si>
  <si>
    <t>04/11/2025 SE ESCALA AL COORDINADOR DE ZONA PARA ENTREGA DE ROLLOS EN SITIO | 05/11/2025 SE REALIZA VISITA SE PROCEDE A ENTREGAR 40 UNIDADES ROLLOS, CB OPERATIVO</t>
  </si>
  <si>
    <t>29/10/2025 SE REALIZA ENVIO DE ROLLOS CON OPERADOR LOGISTICO | 05/11/2025 SE REALIZA ENVIO DE 56 ROLLOS, CON LA GUIA 2235596415 SERVIENTREGA. SE CONFIRMA ENTREGA EXITOSA POR PARTE DEL USUARIO</t>
  </si>
  <si>
    <t>29/10/2025 SE REALIZA ENVIO DE ROLLOS CON OPERADOR LOGISTICO | 01/11/2025 SE REALIZA ENVÍO DE ROLLOS AL CB, ENVIO OK</t>
  </si>
  <si>
    <t>31/10/2025 SE REALIZA ENVIO DE ROLLOS CON OPERADOR LOGISTICO | 02/11/2025 SE REALIZA ENVIO DE 24 ROLLOS WOMPIS POR INTERRAPIDISIMO CON GUIA: 700173673948 SIN NOVEDAD.
SE INTENTÓ COMUNICACIÓN CON LA SEÑORA VIA WHATSAPP Y TELÉFONO Y NO HUBO RESPUESTA.</t>
  </si>
  <si>
    <t>24/10/2025 SE CONFIRMAN DATOS, SE REALIZA ENVIO POR OPERADOR LOGISTICO | 29/10/2025 SE LE INFORMA NUMERO DE GUIA A USER, PENDIENTE CONFIRMACION | 04/11/2025 SE COMUNICA CON EL USUARIO VIA WHATSAPP DONDE INFORMA QUE AUN NO RECIBE LOS ROLLOS | 05/11/2025 SE REALIZA ENVIO DE 16 ROLLOS, CON LA GUIA 2235596353 SERVIENTREGA. SE CONFIRMA ENTREGA EXITOSA POR PARTE DEL USUARIO</t>
  </si>
  <si>
    <t>29/10/2025 SE ESCALA AL COORDINADOR DE ZONA PARA ENTREGA DE ROLLOS EN SITIO | 05/11/2025 SE ENTREGAN  ROLLOS SIN MANIPULACIÓN DEL DATAFONO SIN NOVEDAD</t>
  </si>
  <si>
    <t>04/11/2025 SE ESCALA AL COORDINADOR DE ZONA PARA ENTREGA DE ROLLOS EN SITIO | 05/11/2025 SE VISITA COMERCIO Y SE ENTREGAN 16 ROLLOS OK</t>
  </si>
  <si>
    <t>04/11/2025 SE ESCALA AL COORDINADOR DE ZONA PARA ENTREGA DE ROLLOS EN SITIO | 05/11/2025 SE VISITA COMERCIO Y SE ENTREGAN 64 ROLLOS OK</t>
  </si>
  <si>
    <t>04/11/2025 SE ESCALA AL COORDINADOR DE ZONA PARA ENTREGA DE ROLLOS EN SITIO | 05/11/2025 SE REALIZA VISITA SE PROCEDE A ENTREGAR 16 ROLLOS WOMPI, CB OPERATIVO</t>
  </si>
  <si>
    <t>04/11/2025 SE ESCALA AL COORDINADOR DE ZONA PARA ENTREGA DE ROLLOS EN SITIO | 05/11/2025 SE REALIZA ENTREGA DE 56 ROLLOS, NO SE MANIPULAN TERMINALES</t>
  </si>
  <si>
    <t>05/11/2025 SE ENTREGAN 16 ROLLOS SIN MANIPULACIÓN DEL DATAFONO SIN NOVEDAD</t>
  </si>
  <si>
    <t>05/10/2025 SE REALIZA ENVIO DE ROLLOS CON GUIA | 10/10/2025 ENVIO EN PROCESO AUN NO LE LLEGAN LOS ROLLOS, EN ZONA DE DISTRIBUCION | 04/11/2025 EN COMUNICACION USUARIO INFORMA QUE AUN NO RECIBE LOS ROLLOS | 05/11/2025 EN COMUNICACIÓN COON EL USUARIO AL NÚMERO 3226158169 INDICA QUE AUN NO HA RECIBIDO LOS ROLLOS | 05/11/2025 SE REALIZA ENVIO DE 24 ROLLOS, CON LA GUIA 2187690742 SERVIENTREGA. SE CONFIRMA ENTREGA EXITOSA POR PARTE DEL USUARIO</t>
  </si>
  <si>
    <t>04/11/2025 SE ESCALA AL COORDINADOR DE ZONA PARA ENTREGA DE ROLLOS EN SITIO | 05/11/2025 SE TE ENTREGA DE 64 ROLLOS WOMPI POR SOLICITUD DEL CLIENTE.</t>
  </si>
  <si>
    <t>04/11/2025 SE ESCALA AL COORDINADOR DE ZONA PARA ENTREGA DE ROLLOS EN SITIO | 05/11/2025 SE LLEGA A LA DIRECCIÓN INDICADA Y SE ENTREGAN 24 ROLLOS WOMPI SIN MANIPULAR EQUIPOS</t>
  </si>
  <si>
    <t>05/11/2025 SE ESCALA AL COORDINADOR DE ZONA PARA ENTREGA DE ROLLOS EN SITIO | 05/11/2025 SE REALIZA ENTREGA DE 32 ROLLOS WOMPI CON VISITA</t>
  </si>
  <si>
    <t>04/11/2025 SE ESCALA AL COORDINADOR DE ZONA PARA ENTREGA DE ROLLOS EN SITIO | 05/11/2025 SE REALIZA ENTREGA DE 16 ROLLOS</t>
  </si>
  <si>
    <t>05/11/2025 SE REALIZA ENTREGA DE 16 ROLLOS WOMPI POR SOLICITUD DEL CLIENTE.</t>
  </si>
  <si>
    <t>04/11/2025 SE ESCALA AL COORDINADOR DE ZONA PARA ENTREGA DE ROLLOS EN SITIO | 05/11/2025 SE ENTREGA 24 ROLLOS SIN NOVEDAD</t>
  </si>
  <si>
    <t>29/10/2025 SE REALIZA ENVIO DE ROLLOS CON OPERADOR LOGISTICO | 05/11/2025 SE REALIZA ENVIO DE 32 ROLLOS, CON LA GUIA 2235596419 SERVIENTREGA. SE CONFIRMA ENTREGA EXITOSA POR PARTE DEL USUARIO</t>
  </si>
  <si>
    <t>05/11/2025 SE REALIZA ENVIO DE 16 ROLLOS, CON LA GUIA 2235596425 SERVIENTREGA. SE CONFIRMA ENTREGA EXITOSA POR PARTE DE LA TRANSPORTADORA</t>
  </si>
  <si>
    <t>05/11/2025 SE REALIZA ENVIO DE 56 ROLLOS, CON LA GUIA 2235596427 SERVIENTREGA. SE CONFIRMA ENTREGA EXITOSA POR PARTE DE LA TRANSPORTADORA</t>
  </si>
  <si>
    <t>30/10/2025 SE ESCALA AL COORDINADOR DE ZONA PARA ENTREGA DE ROLLOS EN SITIO | 05/11/2025 SE REALIZA ENVIO DE 16 ROLLOS, CON LA GUIA 2235596433 SERVIENTREGA. SE CONFIRMA ENTREGA EXITOSA POR PARTE DE LA TRANSPORTADORA</t>
  </si>
  <si>
    <t>30/10/2025 SE ESCALA AL COORDINADOR DE ZONA PARA ENTREGA DE ROLLOS EN SITIO | 05/11/2025 SE REALIZA ENVIO DE 32 ROLLOS, CON LA GUIA 2187690869 SERVIENTREGA. SE CONFIRMA ENTREGA EXITOSA POR PARTE DE LA TRANSPORTADORA</t>
  </si>
  <si>
    <t>04/11/2025 SE ESCALA AL COORDINADOR DE ZONA PARA ENTREGA DE ROLLOS EN SITIO | 05/11/2025 SE VISITA COMERCIO Y SE ENTREGAN 24 ROLLOS OK.</t>
  </si>
  <si>
    <t>30/10/2025 SE CONFIRMAN DATOS, SE REALIZA ENVIO POR OPERADOR LOGISTICO | 05/11/2025 SE REALIZA ENVIO DE 24 ROLLOS, CON LA GUIA 2235596442 SERVIENTREGA. SE CONFIRMA ENTREGA EXITOSA POR PARTE DE LA TRANSPORTADORA</t>
  </si>
  <si>
    <t>30/10/2025 SE CONFIRMAN DATOS, SE REALIZA ENVIO POR OPERADOR LOGISTICO | 05/11/2025 SE REALIZA ENVIO DE 32 ROLLOS, CON LA GUIA 2235596444 SERVIENTREGA. SE CONFIRMA ENTREGA EXITOSA POR PARTE DE LA TRANSPORTADORA</t>
  </si>
  <si>
    <t>30/10/2025 SE CONFIRMAN DATOS, SE REALIZA ENVIO POR OPERADOR LOGISTICO | 05/11/2025 SE REALIZA ENVIO DE 64 ROLLOS, CON LA GUIA 2235596437 SERVIENTREGA. SE CONFIRMA ENTREGA EXITOSA POR PARTE DE LA TRANSPORTADORA</t>
  </si>
  <si>
    <t>31/10/2025 SE CONFIRMAN DATOS, SE REALIZA ENVIO POR OPERADOR LOGISTICO | 05/11/2025 SE REALIZA ENVIO DE 24 ROLLOS, CON LA GUIA 2187690873 SERVIENTREGA. SE CONFIRMA ENTREGA EXITOSA POR PARTE DE LA TRANSPORTADORA</t>
  </si>
  <si>
    <t>30/10/2025 SE CONFIRMAN DATOS, SE REALIZA ENVIO POR OPERADOR LOGISTICO | 05/11/2025 SE REALIZA ENVIO DE 24 ROLLOS, CON LA GUIA 2235596443 SERVIENTREGA. SE CONFIRMA ENTREGA EXITOSA POR PARTE DE LA TRANSPORTADORA</t>
  </si>
  <si>
    <t>30/10/2025 SE CONFIRMAN DATOS, SE REALIZA ENVIO POR OPERADOR LOGISTICO | 05/11/2025 SE REALIZA ENVIO DE 24 ROLLOS, CON LA GUIA 2235596445 SERVIENTREGA. SE CONFIRMA ENTREGA EXITOSA POR PARTE DE LA TRANSPORTADORA</t>
  </si>
  <si>
    <t>31/10/2025 SE CONFIRMAN DATOS, SE REALIZA ENVIO POR OPERADOR LOGISTICO | 05/11/2025 SE REALIZA ENVIO DE 64 ROLLOS, CON LA GUIA 2235596423 SERVIENTREGA. SE CONFIRMA ENTREGA EXITOSA POR PARTE DE LA TRANSPORTADORA</t>
  </si>
  <si>
    <t>31/10/2025 SE CONFIRMAN DATOS, SE REALIZA ENVIO POR OPERADOR LOGISTICO | 05/11/2025 SE REALIZA ENVIO DE 24 ROLLOS, CON LA GUIA 2235596469 SERVIENTREGA. SE CONFIRMA ENTREGA EXITOSA POR PARTE DE LA TRANSPORTADORA</t>
  </si>
  <si>
    <t>31/10/2025 SE CONFIRMAN DATOS, SE REALIZA ENVIO POR OPERADOR LOGISTICO | 05/11/2025 SE REALIZA ENVIO DE 24 ROLLOS, CON LA GUIA 2187690875 SERVIENTREGA. SE CONFIRMA ENTREGA EXITOSA POR PARTE DE LA TRANSPORTADORA</t>
  </si>
  <si>
    <t>04/11/2025 SE ESCALA AL COORDINADOR DE ZONA PARA ENTREGA DE ROLLOS EN SITIO | 05/11/2025 SE REALIZA ENVIO DE 8 ROLLOS, CON LA GUIA 2235596434 SERVIENTREGA. SE CONFIRMA ENTREGA EXITOSA POR PARTE DE LA TRANSPORTADORA</t>
  </si>
  <si>
    <t>03/11/2025 SE ESCALA AL COORDINADOR DE ZONA PARA ENTREGA DE ROLLOS EN SITIO | 05/11/2025 SE LLEGA A SITIO, SE ENTREGAN 40 ROLLOS WOMPI</t>
  </si>
  <si>
    <t>30/10/2025 SE CONFIRMAN DATOS, SE REALIZA ENVIO POR OPERADOR LOGISTICO | 01/11/2025 SE REALIZÓ ENVÍO DE 24 ROLLOS PARA CB BANCOLOMBIA.</t>
  </si>
  <si>
    <t>30/10/2025 SE REALIZA ENVIO DE ROLLOS CON OPERADOR LOGISTICO | 02/11/2025 SE REALIZA ENVIO DE 48 ROLLOS WOMPIS POR INTERRAPIDISIMO CON GUIA: 700173673070 SIN NOVEDAD.</t>
  </si>
  <si>
    <t>04/11/2025 SE ESCALA AL COORDINADOR DE ZONA PARA ENTREGA DE ROLLOS EN SITIO | 05/11/2025 SE VISITA COMERCIO Y SE ENTREGAN 24 ROLLOS OK</t>
  </si>
  <si>
    <t>31/10/2025 SE ESCALA AL COORDINADOR DE ZONA PARA ENTREGA DE ROLLOS EN SITIO | 05/11/2025 SE REALIZA ENTREGA DE 48 ROLLOS POR EL OPERADOR LOGISTICO VELOCES CON LA GUIA V4001757955</t>
  </si>
  <si>
    <t>31/10/2025 SE ESCALA AL COORDINADOR DE ZONA PARA ENTREGA DE ROLLOS EN SITIO | 05/11/2025 SE REALIZA ENTREGA DE 24 ROLLOS POR EL OPERADOR LOGISTICO VELOCES CON LA GUIA V4001757953</t>
  </si>
  <si>
    <t>05/11/2025 SE REALIZA ENTREGA DE 64 ROLLOS POR EL OPERADOR LOGISTICO VELOCES CON LA GUIA V4001757951</t>
  </si>
  <si>
    <t>02/11/2025 SE ESCALA AL COORDINADOR DE ZONA PARA ENTREGA DE ROLLOS EN SITIO | 05/11/2025 SE REALIZA ENTREGA DE 64 ROLLOS POR EL OPERADOR LOGISTICO VELOCES CON LA GUIA V4001757963</t>
  </si>
  <si>
    <t>31/10/2025 SE ESCALA AL COORDINADOR DE ZONA PARA ENTREGA DE ROLLOS EN SITIO | 05/11/2025 SE REALIZA ENTREGA DE 64 ROLLOS POR EL OPERADOR LOGISTICO VELOCES CON LA GUIA V4001757958</t>
  </si>
  <si>
    <t>01/11/2025 SE ESCALA AL COORDINADOR DE ZONA PARA ENTREGA DE ROLLOS EN SITIO | 05/11/2025 SE REALIZA ENTREGA DE 32 ROLLOS POR EL OPERADOR LOGISTICO VELOCES CON LA GUIA V4001757960</t>
  </si>
  <si>
    <t>29/10/2025 SE REALIZA ENVIO DE ROLLOS CON OPERADOR LOGISTICO | 05/11/2025 SE REALIZA ENVIO DE 16 ROLLOS, CON LA GUIA 2187690865 SERVIENTREGA. SE CONFIRMA ENTREGA EXITOSA POR PARTE DEL USUARIO</t>
  </si>
  <si>
    <t>05/11/2025 SE ESCALA AL COORDINADOR DE ZONA PARA ENTREGA DE ROLLOS EN SITIO | 05/11/2025 SE REALIZA ENTREGA DE 16 ROLLOS WOMPI CON VISITA</t>
  </si>
  <si>
    <t>04/11/2025 SE ESCALA AL COORDINADOR DE ZONA PARA ENTREGA DE ROLLOS EN SITIO | 06/11/2025 SE REALIZA VISITA, SE ENTREGAN 16 ROLLOS, DATAFONO NO SE ENCUENTRA EN LA DIRECCIÓN DE ENTREGA</t>
  </si>
  <si>
    <t>30/10/2025 SE CONFIRMAN DATOS, SE REALIZA ENVIO POR OPERADOR LOGISTICO | 06/11/2025 SE REALIZA ENVIO DE 64 ROLLOS, CON LA GUIA 2235596429 SERVIENTREGA. SE CONFIRMA ENTREGA EXITOSA POR PARTE DE LA TRANSPORTADORA</t>
  </si>
  <si>
    <t>29/10/2025 SE REALIZA ENVIO DE ROLLOS CON OPERADOR LOGISTICO | 06/11/2025 SE REALIZA ENVIO DE 16 ROLLOS, CON LA GUIA 2235596416 SERVIENTREGA. SE CONFIRMA ENTREGA EXITOSA POR PARTE DEL USUARIO</t>
  </si>
  <si>
    <t>29/10/2025 SE REALIZA ENVIO DE ROLLOS CON OPERADOR LOGISTICO | 04/11/2025 SE ENVIAN 24 ROLLOS POR TRANSPORTADORA INTERRAPIDISIMO CON NUMERO DE GUIA 760006160497. S3 COMPARTE GUIA CON LA SEÑORA NELSY</t>
  </si>
  <si>
    <t>05/11/2025 SE ESCALA AL COORDINADOR DE ZONA PARA ENTREGA DE ROLLOS EN SITIO | 06/11/2025 VISITAMOS COMERCIO REALIZAMOS ENTREGA DE 24 ROLLOS</t>
  </si>
  <si>
    <t>05/11/2025 SE ESCALA AL COORDINADOR DE ZONA PARA ENTREGA DE ROLLOS EN SITIO | 06/11/2025 SE REALIZA VISITA PARA LA ENTREGA DE ROLLOS WONPI | 06/11/2025 SE VISITA COMERCIO SE REALIZA LA ENTREGA DE 16 ROLLOS WOMPI</t>
  </si>
  <si>
    <t>05/11/2025 SE ESCALA AL COORDINADOR DE ZONA PARA ENTREGA DE ROLLOS EN SITIO | 06/11/2025 SE REALIZA ENTREGA DE OCHO ROLLOS CON VISITA NO SE MANIPULA TERMINAL</t>
  </si>
  <si>
    <t>31/10/2025 SE ESCALA AL COORDINADOR DE ZONA PARA ENTREGA DE ROLLOS EN SITIO | 06/11/2025 SE ENTREGAN 64 ROLLOS</t>
  </si>
  <si>
    <t>02/11/2025 SE ESCALA AL COORDINADOR DE ZONA PARA ENTREGA DE ROLLOS EN SITIO | 06/11/2025 SE REALIZA ENTREGA DE 48 ROLLOS POR EL OPERADOR LOGISTICO VELOCES CON LA GUIA V4001757965</t>
  </si>
  <si>
    <t>01/11/2025 SE ESCALA AL COORDINADOR DE ZONA PARA ENTREGA DE ROLLOS EN SITIO | 06/11/2025 SE REALIZA ENTREGA DE 16 ROLLOS POR EL OPERADOR LOGISTICO VELOCES CON LA GUIA V4001757962</t>
  </si>
  <si>
    <t>01/11/2025 SE ESCALA AL COORDINADOR DE ZONA PARA ENTREGA DE ROLLOS EN SITIO | 06/11/2025 SE REALIZA ENTREGA DE 32 ROLLOS POR EL OPERADOR LOGISTICO VELOCES CON LA GUIA V4001757961</t>
  </si>
  <si>
    <t>04/11/2025 SE ESCALA AL COORDINADOR DE ZONA PARA ENTREGA DE ROLLOS EN SITIO | 06/11/2025 SE REALIZA ENTREGA DE 16 ROLLOS CON VISITA NO SE MANIPULA TERMINAL</t>
  </si>
  <si>
    <t>03/11/2025 SE ESCALA AL COORDINADOR DE ZONA PARA ENTREGA DE ROLLOS EN SITIO | 06/11/2025 SE REALIZA ENTREGA DE 64 ROLLOS POR EL OPERADOR LOGISTICO VELOCES CON LA GUIA V4001757954</t>
  </si>
  <si>
    <t>05/11/2025 SE ESCALA AL COORDINADOR DE ZONA PARA ENTREGA DE ROLLOS EN SITIO | 06/11/2025 SE ENTREGAN 40 ROLLOS DE LA RED WOMPI EXITOSOS</t>
  </si>
  <si>
    <t>06/11/2025 SE VISITA COMERCIO SE REALIZÓ ENTREGA DE 48 ROLLOS WOMPI</t>
  </si>
  <si>
    <t>05/11/2025 SE ESCALA AL COORDINADOR DE ZONA PARA ENTREGA DE ROLLOS EN SITIO | 06/11/2025 SE VISITA CORRESPONSAL Y SE REALIZA ENTREGA DE 32 ROLLOS</t>
  </si>
  <si>
    <t>05/11/2025 SE ESCALA AL COORDINADOR DE ZONA PARA ENTREGA DE ROLLOS EN SITIO | 06/11/2025 SE REALIZA ENTREGA DE 24 ROLLOS CON VISITA NO SE MANIPULA TERMINAL</t>
  </si>
  <si>
    <t>29/10/2025 SE ESCALA AL COORDINADOR DE ZONA PARA ENTREGA DE ROLLOS EN SITIO | 06/11/2025 SE INTENTA COMUNICACIÓN  CON EL USUARIO PARA VALIDAR SI YA RECIBIO LOS ROLLOS PERO NO HAY CONTACTO | 06/11/2025 SE REALIZA ENVIO DE 24 ROLLOS, CON LA GUIA 2235596424 SERVIENTREGA. SE CONFIRMA ENTREGA EXITOSA POR PARTE DEL USUARIO</t>
  </si>
  <si>
    <t>05/11/2025 SE ESCALA AL COORDINADOR DE ZONA PARA ENTREGA DE ROLLOS EN SITIO | 06/11/2025 SE VISITA COMERCIO SE REALIZÓ ENTREGA DE 24 ROLLOS  WOMPI</t>
  </si>
  <si>
    <t>29/10/2025 SE ESCALA AL COORDINADOR DE ZONA PARA ENTREGA DE ROLLOS EN SITIO | 06/11/2025 SE REALIZA ENVIO DE 16 ROLLOS, CON LA GUIA 2235596422 SERVIENTREGA. SE CONFIRMA ENTREGA EXITOSA POR PARTE DEL USUARIO</t>
  </si>
  <si>
    <t>05/11/2025 SE ESCALA AL COORDINADOR DE ZONA PARA ENTREGA DE ROLLOS EN SITIO | 06/11/2025 DURANTE LA VISITA TECNICA SE REALIZA ENTREGA DE ROLLOS PARA DATÁFONO NO SE MANIPULAN EQUIPOS SIN NOVEDAD EN ENTREGA</t>
  </si>
  <si>
    <t>05/11/2025 SE ESCALA AL COORDINADOR DE ZONA PARA ENTREGA DE ROLLOS EN SITIO | 06/11/2025 SE REALIZA ENTREGA DE 16 ROLLOS WOMPI CON VISTA.</t>
  </si>
  <si>
    <t>23/10/2025 SE CONFIRMAN DATOS, SE REALIZA ENVIO POR OPERADOR LOGISTICO | 29/10/2025 SE LE INFORMA NUMERO DE GUIA A USER, PENDIENTE CONFIRMACION | 04/11/2025 EN COMUNICACION USUARIO INFORMA QUE AUN NO RECIBE LOS ROLLOS | 06/11/2025 SE REALIZA ENVIO DE 24 ROLLOS, CON LA GUIA 2265100418 SERVIENTREGA. SE CONFIRMA ENTREGA EXITOSA POR PARTE DE LA TRANSPORTADORA</t>
  </si>
  <si>
    <t>29/10/2025 SE ESCALA AL COORDINADOR DE ZONA PARA ENTREGA DE ROLLOS EN SITIO | 06/11/2025 SE REALIZA ENVIO DE 32 ROLLOS, CON LA GUIA 2235596392 SERVIENTREGA. SE CONFIRMA ENTREGA EXITOSA POR PARTE DE LA TRANSPORTADORA</t>
  </si>
  <si>
    <t>01/11/2025 SE ESCALA AL COORDINADOR DE ZONA PARA ENTREGA DE ROLLOS EN SITIO | 06/11/2025 SE REALIZÓ VISITA AL COMERCIO Y SE HIZO ENTREGA DE 24 ROLLOS WOMPI TODO OK</t>
  </si>
  <si>
    <t>28/10/2025 SE CONFIRMAN DATOS, SE REALIZA ENVIO POR OPERADOR LOGISTICO | 05/11/2025 EN COM UNICACIÓN CON EL USUARIO AL NÚMERO 3113112714 INDICA QUE AUN NO HA RECIBIDO LOS ROLLOS | 06/11/2025 SE REALIZA ENVIO DE 32 ROLLOS, CON LA GUIA 2265100442 SERVIENTREGA. SE CONFIRMA ENTREGA EXITOSA POR PARTE DE LA TRANSPORTADORA</t>
  </si>
  <si>
    <t>06/11/2025 SE VISITA COMERCIO, SE ENTREGAN 24 ROLLOS WOMPI</t>
  </si>
  <si>
    <t>05/11/2025 SE ESCALA AL COORDINADOR DE ZONA PARA ENTREGA DE ROLLOS EN SITIO | 06/11/2025 SE REALIZA ENTREGA DE 48 ROLLOS</t>
  </si>
  <si>
    <t>05/11/2025 SE ESCALA AL COORDINADOR DE ZONA PARA ENTREGA DE ROLLOS EN SITIO | 06/11/2025 SE REALIZA ENVIO DE 64 ROLLOS, CON LA GUIA 992207268 LOGICUARTAS. SE CONFIRMA ENTREGA EXITOSA POR PARTE DE LA TRANSPORTADORA</t>
  </si>
  <si>
    <t>05/11/2025 SE ESCALA AL COORDINADOR DE ZONA PARA ENTREGA DE ROLLOS EN SITIO | 06/11/2025 VISITAMOS COMERCIO REALIZAMOS ENTREGA DE 32 ROLLOS.</t>
  </si>
  <si>
    <t>06/11/2025 SE VISITA COMERCIO SE REALIZÓ ENTREGA DE DE 64 WOMPI</t>
  </si>
  <si>
    <t>31/10/2025 SE ESCALA AL COORDINADOR DE ZONA PARA ENTREGA DE ROLLOS EN SITIO | 06/11/2025 SE LLEGA A LA DIRECCIÓN INDICADA Y SE ENTREGAN 40 ROLLOS WOMPI SIN MANIPULAR EQUIPOS</t>
  </si>
  <si>
    <t>30/10/2025 SE REALIZA ENVIO DE ROLLOS CON OPERADOR LOGISTICO | 06/11/2025 SE INTENTA COMUNICACIÓN PCON EL USUARIO PARA VALIDAR SI YA RECIBIO LOS ROLLOS PERO NO HAY RESPUESTA | 06/11/2025 SE REALIZA ENVIO DE 48 ROLLOS, CON LA GUIA 2187690871 SERVIENTREGA. SE CONFIRMA ENTREGA EXITOSA POR PARTE DEL USUARIO</t>
  </si>
  <si>
    <t>05/11/2025 SE ESCALA AL COORDINADOR DE ZONA PARA ENTREGA DE ROLLOS EN SITIO | 06/11/2025 SE REALIZÓ LA ENTREGA DE PAPELERÍA SOLICITADA NO SE MANIPULA CB CLIENTE INFORMA QUE SE ENCUENTRA OPERATIVO</t>
  </si>
  <si>
    <t>05/11/2025 SE ESCALA AL COORDINADOR DE ZONA PARA ENTREGA DE ROLLOS EN SITIO | 06/11/2025 SE REALIZA ENTREGA DE 16 ROLLOS AL COMERCIO</t>
  </si>
  <si>
    <t>30/10/2025 SE ESCALA AL COORDINADOR DE ZONA PARA ENTREGA DE ROLLOS EN SITIO | 06/11/2025 SE INTETA COMUNICACIÓN CON EL USUARIO PARA VALIDAR SI YA RECIBIO LOS ROLLOS PERO NO HAY CONTACTO | 06/11/2025 SE REALIZA ENVIO DE 24 ROLLOS, CON LA GUIA 2235596435 SERVIENTREGA. SE CONFIRMA ENTREGA EXITOSA POR PARTE DEL USUARIO</t>
  </si>
  <si>
    <t>30/10/2025 SE CONFIRMAN DATOS, SE REALIZA ENVIO POR OPERADOR LOGISTICO | 06/11/2025 SE INTENTA COMUNICACIÓN PCON EL USUARIO PARA VALIDAR SI YA RECIBIO LOS ROLLOS PERO NO HAY RESPUESTA | 06/11/2025 SE REALIZA ENVIO DE 32 ROLLOS, CON LA GUIA 2235596431 SERVIENTREGA. SE CONFIRMA ENTREGA EXITOSA POR PARTE DEL USUARIO</t>
  </si>
  <si>
    <t>31/10/2025 SE CONFIRMAN DATOS, SE REALIZA ENVIO POR OPERADOR LOGISTICO | 06/11/2025 SE REALIZA ENVIO DE 16 ROLLOS, CON LA GUIA 2235596430 SERVIENTREGA. SE CONFIRMA ENTREGA EXITOSA POR PARTE DEL USUARIO</t>
  </si>
  <si>
    <t>05/11/2025 SE ESCALA AL COORDINADOR DE ZONA PARA ENTREGA DE ROLLOS EN SITIO | 06/11/2025 SE REALIZA ENTREGA DE 24 ROLLOS AL COMERCIO</t>
  </si>
  <si>
    <t>29/10/2025 SE ESCALA AL COORDINADOR DE ZONA PARA ENTREGA DE ROLLOS EN SITIO | 06/11/2025 POR LLUVIAS FUERTES  EN LA CIUDAD DE BOGOTÁ NO SE HA PODIDO REALIZAR DESPLAZAMIENTO AL LUGAR, EN ESPERA QUE BAJEN PARA PODER REALIZAR DESPLAZAMIENTO Y ENTREGA | 06/11/2025 SE REALIZA ENTREGA DE 32 ROLLOS WOMPI PARA DATAFONO NO SE MANIPULA TERMINAL NO TIENEN VOUCHER A LA MANO PARA TOMAR LA FOTO</t>
  </si>
  <si>
    <t>30/10/2025 SE ESCALA AL COORDINADOR DE ZONA PARA ENTREGA DE ROLLOS EN SITIO | 06/11/2025 SE ENTREGAN 16 ROLLOS</t>
  </si>
  <si>
    <t>01/11/2025 SE ESCALA AL COORDINADOR DE ZONA PARA ENTREGA DE ROLLOS EN SITIO | 06/11/2025 SE REALIZÓ VISITA AL COMERCIO Y SE HIZO ENTREGA DE 8 ROLLOS WOMPI TODO OK</t>
  </si>
  <si>
    <t>30/10/2025 SE ESCALA AL COORDINADOR DE ZONA PARA ENTREGA DE ROLLOS EN SITIO | 06/11/2025 ENTREGA DE ROLLOS EJECUTADO OK</t>
  </si>
  <si>
    <t>05/11/2025 SE ESCALA AL COORDINADOR DE ZONA PARA ENTREGA DE ROLLOS EN SITIO | 06/11/2025 SE REALIZA ENTREGA DE 64 ROLLOS TÉRMICOS WOMPI</t>
  </si>
  <si>
    <t>30/10/2025 SE CONFIRMAN DATOS, SE REALIZA ENVIO POR OPERADOR LOGISTICO | 06/11/2025 SE INTETA COMUNICACIÓN CON EL USUARIO PARA VALIDAR SI YA RECIBIO LOS ROLLOS PERO NO HAY CONTACTO | 06/11/2025 SE REALIZA ENVIO DE 64 ROLLOS, CON LA GUIA 2235596458 SERVIENTREGA. SE CONFIRMA ENTREGA EXITOSA POR PARTE DEL USUARIO</t>
  </si>
  <si>
    <t>30/10/2025 SE CONFIRMAN DATOS, SE REALIZA ENVIO POR OPERADOR LOGISTICO | 06/11/2025 SE INTETA COMUNICACIÓN CON EL USUARIO PARA VALIDAR SI YA RECIBIO LOS ROLLOS PERO NO HAY CONTACTO | 06/11/2025 SE REALIZA ENVIO DE 56 ROLLOS, CON LA GUIA 2235596446 SERVIENTREGA. SE CONFIRMA ENTREGA EXITOSA POR PARTE DEL USUARIO</t>
  </si>
  <si>
    <t>14/10/2025 SE CONFIRMAN DATOS. SE REALIZA ENVIO DE ROLLOS CON GUIA | 06/11/2025 SE REALIZA ENVIO DE 24 ROLLOS, CON LA GUIA 284607469 SERVIENTREGA. SE CONFIRMA ENTREGA EXITOSA POR PARTE DEL USUARIO</t>
  </si>
  <si>
    <t>05/11/2025 OK | 06/11/2025 EN LA VISITA TÉCNICA SE REALIZÓ LA ENTREGA DE 24 ROLLOS DE WOMPI PARA EL CB.</t>
  </si>
  <si>
    <t>04/11/2025 SE ESCALA AL COORDINADOR DE ZONA PARA ENTREGA DE ROLLOS EN SITIO | 06/11/2025 SE REALIZA ENTREGA DE 56 ROLLOS EN EL COMERCIO NO SE MANIPULAN EQUIPOS</t>
  </si>
  <si>
    <t>30/10/2025 SE CONFIRMAN DATOS, SE REALIZA ENVIO POR OPERADOR LOGISTICO | 06/11/2025 SE INTETA COMUNICACIÓN CON EL USUARIO PARA VALIDAR SI YA RECIBIO LOS ROLLOS PERO NO HAY CONTACTO | 06/11/2025 SE REALIZA ENVIO DE 24 ROLLOS, CON LA GUIA 2235596439 SERVIENTREGA. SE CONFIRMA ENTREGA EXITOSA POR PARTE DE LA TRANSPORTADORA</t>
  </si>
  <si>
    <t>05/11/2025 SE ESCALA AL COORDINADOR DE ZONA PARA ENTREGA DE ROLLOS EN SITIO | 06/11/2025 SE REALIZA ENTREGA DE 40 ROLLOS TÉRMICOS WOMPI</t>
  </si>
  <si>
    <t>04/11/2025 SE ESCALA AL COORDINADOR DE ZONA PARA ENTREGA DE ROLLOS EN SITIO | 06/11/2025 SE REALIZA ENTREGA DE 48 ROLLOS NO SE MANIPULAN TERMINALES</t>
  </si>
  <si>
    <t>04/11/2025 SE ESCALA AL COORDINADOR DE ZONA PARA ENTREGA DE ROLLOS EN SITIO | 05/11/2025 ME COMUNICO CON LA SEÑORA MARCELA ME CONFIRMA QUE LE REALIZE EL ENVÍO ALA OFICINA PRINCIPAL DE CHIA</t>
  </si>
  <si>
    <t>05/11/2025 SE ESCALA AL COORDINADOR DE ZONA PARA ENTREGA DE ROLLOS EN SITIO | 06/11/2025 SE REALIZA REALIZA LA ENTREGA DE 40 ROLLOS WOMPI</t>
  </si>
  <si>
    <t>04/11/2025 SE REALIZA ENVIO DE ROLLOS CON OPERADOR LOGISTICO | 06/11/2025 SE REALIZA VISITA, SE ENTREGA 48 ROLLOS WOMPI</t>
  </si>
  <si>
    <t>05/11/2025 SE ESCALA AL COORDINADOR DE ZONA PARA ENTREGA DE ROLLOS EN SITIO | 06/11/2025 ENTREGA DE 24 ROLLOS NO SE MANIPULAN EQUIPOS</t>
  </si>
  <si>
    <t>05/11/2025 SE ESCALA AL COORDINADOR DE ZONA PARA ENTREGA DE ROLLOS EN SITIO | 06/11/2025 SE REALIZA ENTREGA DE 32 ROLLOS</t>
  </si>
  <si>
    <t>04/11/2025 SE ESCALA AL COORDINADOR DE ZONA PARA ENTREGA DE ROLLOS EN SITIO | 06/11/2025 SE ENTREGAN 48 ROLLOS EN LA SEDE</t>
  </si>
  <si>
    <t>05/11/2025 SE ESCALA AL COORDINADOR DE ZONA PARA ENTREGA DE ROLLOS EN SITIO | 06/11/2025 SE REALIZA ENTREGA DE 32 ROLLOS WOMPI PARA DATAFONO NO SE MANIPULA TERMINAL</t>
  </si>
  <si>
    <t>30/10/2025 SE ESCALA AL COORDINADOR DE ZONA PARA ENTREGA DE ROLLOS EN SITIO | 06/11/2025 SE INTETA COMUNICACIÓN CON EL USUARIO PARA VALIDAR SI YA RECIBIO LOS ROLLOS PERO NO HAY CONTACTO | 06/11/2025 SE REALIZA ENVIO DE 16 ROLLOS, CON LA GUIA 2187690870 SERVIENTREGA. SE CONFIRMA ENTREGA EXITOSA POR PARTE DE LA TRANSPORTADORA</t>
  </si>
  <si>
    <t>06/11/2025 SE REALIZA ENVIO DE 20 ROLLOS, CON LA GUIA 2235596454 SERVIENTREGA. SE CONFIRMA ENTREGA EXITOSA POR PARTE DE LA TRANSPORTADORA</t>
  </si>
  <si>
    <t>06/11/2025 SE REALIZA ENVIO DE 48 ROLLOS, CON LA GUIA 2265100446 SERVIENTREGA. SE CONFIRMA ENTREGA EXITOSA POR PARTE DE LA TRANSPORTADORA</t>
  </si>
  <si>
    <t>29/10/2025 SE REALIZA ENVIO DE ROLLOS CON OPERADOR LOGISTICO | 06/11/2025 SE REALIZA ENVIO DE 24 ROLLOS, CON LA GUIA 2265100445 SERVIENTREGA. SE CONFIRMA ENTREGA EXITOSA POR PARTE DE LA TRANSPORTADORA</t>
  </si>
  <si>
    <t>30/10/2025 SE CONFIRMAN DATOS, SE REALIZA ENVIO POR OPERADOR LOGISTICO | 06/11/2025 SE REALIZA ENVIO DE 24 ROLLOS, CON LA GUIA 2235596453 SERVIENTREGA. SE CONFIRMA ENTREGA EXITOSA POR PARTE DE LA TRANSPORTADORA</t>
  </si>
  <si>
    <t>30/10/2025 SE CONFIRMAN DATOS, SE REALIZA ENVIO POR OPERADOR LOGISTICO | 06/11/2025 SE REALIZA ENVIO DE 24 ROLLOS, CON LA GUIA 2235596456 SERVIENTREGA. SE CONFIRMA ENTREGA EXITOSA POR PARTE DE LA TRANSPORTADORA</t>
  </si>
  <si>
    <t>30/10/2025 SE CONFIRMAN DATOS, SE REALIZA ENVIO POR OPERADOR LOGISTICO | 06/11/2025 SE REALIZA ENVIO DE 64 ROLLOS, CON LA GUIA 2235596448 SERVIENTREGA. SE CONFIRMA ENTREGA EXITOSA POR PARTE DE LA TRANSPORTADORA</t>
  </si>
  <si>
    <t>31/10/2025 SE ESCALA AL COORDINADOR DE ZONA PARA ENTREGA DE ROLLOS EN SITIO | 06/11/2025 SE REALIZA ENVIO DE 64 ROLLOS, CON LA GUIA 2235596450 SERVIENTREGA. SE CONFIRMA ENTREGA EXITOSA POR PARTE DE LA TRANSPORTADORA</t>
  </si>
  <si>
    <t>31/10/2025 SE ESCALA AL COORDINADOR DE ZONA PARA ENTREGA DE ROLLOS EN SITIO | 06/11/2025 SE REALIZA ENVIO DE 24 ROLLOS, CON LA GUIA 2235596457 SERVIENTREGA. SE CONFIRMA ENTREGA EXITOSA POR PARTE DE LA TRANSPORTADORA</t>
  </si>
  <si>
    <t>31/10/2025 SE ESCALA AL COORDINADOR DE ZONA PARA ENTREGA DE ROLLOS EN SITIO | 06/11/2025 SE REALIZA ENVIO DE 64 ROLLOS, CON LA GUIA 2235596462 SERVIENTREGA. SE CONFIRMA ENTREGA EXITOSA POR PARTE DE LA TRANSPORTADORA</t>
  </si>
  <si>
    <t>03/11/2025 SE REALIZA ENVIO DE ROLLOS CON OPERADOR LOGISTICO | 06/11/2025 SE REALIZA ENVIO DE 24 ROLLOS, CON LA GUIA 2235596464 SERVIENTREGA. SE CONFIRMA ENTREGA EXITOSA POR PARTE DE LA TRANSPORTADORA</t>
  </si>
  <si>
    <t>31/10/2025 SE CONFIRMAN DATOS, SE REALIZA ENVIO POR OPERADOR LOGISTICO | 06/11/2025 SE REALIZA ENVIO DE 40 ROLLOS, CON LA GUIA 2235596426 SERVIENTREGA. SE CONFIRMA ENTREGA EXITOSA POR PARTE DE LA TRANSPORTADORA</t>
  </si>
  <si>
    <t>31/10/2025 SE ESCALA AL COORDINADOR DE ZONA PARA ENTREGA DE ROLLOS EN SITIO | 06/11/2025 SE REALIZA ENVIO DE 32 ROLLOS, CON LA GUIA 2235596460 SERVIENTREGA. SE CONFIRMA ENTREGA EXITOSA POR PARTE DE LA TRANSPORTADORA</t>
  </si>
  <si>
    <t>31/10/2025 SE CONFIRMAN DATOS, SE REALIZA ENVIO POR OPERADOR LOGISTICO | 06/11/2025 SE REALIZA ENVIO DE 32 ROLLOS, CON LA GUIA 2235596428 SERVIENTREGA. SE CONFIRMA ENTREGA EXITOSA POR PARTE DE LA TRANSPORTADORA</t>
  </si>
  <si>
    <t>06/11/2025 SE REALIZA ENVIO DE 64 ROLLOS, CON LA GUIA 2235596487 SERVIENTREGA. SE CONFIRMA ENTREGA EXITOSA POR PARTE DE LA TRANSPORTADORA</t>
  </si>
  <si>
    <t>04/11/2025 SE ESCALA AL COORDINADOR DE ZONA PARA ENTREGA DE ROLLOS EN SITIO | 06/11/2025 SE REALIZA ENVIO DE 64 ROLLOS, CON LA GUIA 2235596491 SERVIENTREGA. SE CONFIRMA ENTREGA EXITOSA POR PARTE DE LA TRANSPORTADORA</t>
  </si>
  <si>
    <t>03/11/2025 SE REALIZA ENVIO DE ROLLOS CON OPERADOR LOGISTICO | 06/11/2025 SE REALIZA ENVIO DE 24 ROLLOS, CON LA GUIA 2277307781 SERVIENTREGA. SE CONFIRMA ENTREGA EXITOSA POR PARTE DE LA TRANSPORTADORA</t>
  </si>
  <si>
    <t>03/11/2025 SE REALIZA ENVIO DE ROLLOS CON OPERADOR LOGISTICO | 06/11/2025 SE REALIZA ENVIO DE 8 ROLLOS, CON LA GUIA 2235596459 SERVIENTREGA. SE CONFIRMA ENTREGA EXITOSA POR PARTE DE LA TRANSPORTADORA</t>
  </si>
  <si>
    <t>06/11/2025 SE REALIZA ENVIO DE 64 ROLLOS, CON LA GUIA 2235596484 SERVIENTREGA. SE CONFIRMA ENTREGA EXITOSA POR PARTE DE LA TRANSPORTADORA</t>
  </si>
  <si>
    <t>04/11/2025 SE ESCALA AL COORDINADOR DE ZONA PARA ENTREGA DE ROLLOS EN SITIO | 06/11/2025 SE REALIZA ENVIO DE 8 ROLLOS, CON LA GUIA 2187690870 SERVIENTREGA. SE CONFIRMA ENTREGA EXITOSA POR PARTE DE LA TRANSPORTADORA</t>
  </si>
  <si>
    <t>04/11/2025 SE ESCALA AL COORDINADOR DE ZONA PARA ENTREGA DE ROLLOS EN SITIO | 06/11/2025 SE REALIZA ENVIO DE 24 ROLLOS, CON LA GUIA 2235596478 SERVIENTREGA. SE CONFIRMA ENTREGA EXITOSA POR PARTE DE LA TRANSPORTADORA</t>
  </si>
  <si>
    <t>04/11/2025 SE ESCALA AL COORDINADOR DE ZONA PARA ENTREGA DE ROLLOS EN SITIO | 06/11/2025 SE REALIZA ENVIO DE 24 ROLLOS, CON LA GUIA 2235596471 SERVIENTREGA. SE CONFIRMA ENTREGA EXITOSA POR PARTE DE LA TRANSPORTADORA</t>
  </si>
  <si>
    <t>01/11/2025 SE ESCALA AL COORDINADOR DE ZONA PARA ENTREGA DE ROLLOS EN SITIO | 06/11/2025 SE REALIZA ENVIO DE 24 ROLLOS, CON LA GUIA 2248145344 SERVIENTREGA. SE CONFIRMA ENTREGA EXITOSA POR PARTE DE LA TRANSPORTADORA</t>
  </si>
  <si>
    <t>04/11/2025 SE ESCALA AL COORDINADOR DE ZONA PARA ENTREGA DE ROLLOS EN SITIO | 06/11/2025 SE REALIZA ENVIO DE 16 ROLLOS, CON LA GUIA 2235596477 SERVIENTREGA. SE CONFIRMA ENTREGA EXITOSA POR PARTE DE LA TRANSPORTADORA</t>
  </si>
  <si>
    <t>01/11/2025 SE ESCALA AL COORDINADOR DE ZONA PARA ENTREGA DE ROLLOS EN SITIO | 06/11/2025 SE REALIZA ENVIO DE 8 ROLLOS, CON LA GUIA 2187690876 SERVIENTREGA. SE CONFIRMA ENTREGA EXITOSA POR PARTE DE LA TRANSPORTADORA</t>
  </si>
  <si>
    <t>04/11/2025 SE ESCALA AL COORDINADOR DE ZONA PARA ENTREGA DE ROLLOS EN SITIO | 06/11/2025 SE REALIZA ENVIO DE 64 ROLLOS, CON LA GUIA 2277307788 SERVIENTREGA. SE CONFIRMA ENTREGA EXITOSA POR PARTE DE LA TRANSPORTADORA</t>
  </si>
  <si>
    <t>06/11/2025 SE REALIZA ENVIO DE 64 ROLLOS, CON LA GUIA 2235596498 SERVIENTREGA. SE CONFIRMA ENTREGA EXITOSA POR PARTE DE LA TRANSPORTADORA</t>
  </si>
  <si>
    <t>06/11/2025 SE REALIZA ENVIO DE 16 ROLLOS, CON LA GUIA 2187690891 SERVIENTREGA. SE CONFIRMA ENTREGA EXITOSA POR PARTE DE LA TRANSPORTADORA</t>
  </si>
  <si>
    <t>30/10/2025 SE ESCALA AL COORDINADOR DE ZONA PARA ENTREGA DE ROLLOS EN SITIO | 06/11/2025 SE INTETA COMUNICACIÓN CON EL USUARIO PARA VALIDAR SI YA RECIBIO LOS ROLLOS PERO NO HAY CONTACTO | 06/11/2025 SE REALIZA ENVIO DE 16 ROLLOS, CON LA GUIA 2235596438 SERVIENTREGA. SE CONFIRMA ENTREGA EXITOSA POR PARTE DEL USUARIO</t>
  </si>
  <si>
    <t>30/10/2025 SE CONFIRMAN DATOS, SE REALIZA ENVIO POR OPERADOR LOGISTICO | 06/11/2025 SE INTETA COMUNICACIÓN CON EL USUARIO PARA VALIDAR SI YA RECIBIO LOS ROLLOS PERO NO HAY CONTACTO | 06/11/2025 SE REALIZA ENVIO DE 32 ROLLOS, CON LA GUIA 2265100448 SERVIENTREGA. SE CONFIRMA ENTREGA EXITOSA POR PARTE DEL USUARIO</t>
  </si>
  <si>
    <t>05/11/2025 SE ESCALA AL COORDINADOR DE ZONA PARA ENTREGA DE ROLLOS EN SITIO | 06/11/2025 SE REALIZA VISITA AL CB POR SOLICITUD DE ROLLOS SE ENTREGAN SIN NOVEDAD TODO OK</t>
  </si>
  <si>
    <t>04/11/2025 SE ESCALA AL COORDINADOR DE ZONA PARA ENTREGA DE ROLLOS EN SITIO | 06/11/2025 SE ENTREGAN 32 ROLLOS WOMPI</t>
  </si>
  <si>
    <t>05/11/2025 SE ESCALA AL COORDINADOR DE ZONA PARA ENTREGA DE ROLLOS EN SITIO | 06/11/2025 SE ENTREGAN ROLLOS A UN FAMILIAR DEL CLIENTE PERO NO SE SACA TIRILLA YA QUE NO TIENE ACCESO AL DATAFONO</t>
  </si>
  <si>
    <t>06/11/2025 SE REALIZA ENTREGA DE 32 ROLLOS A CORRESPONSAL WOMPI</t>
  </si>
  <si>
    <t>02/11/2025 SE ESCALA AL COORDINADOR DE ZONA PARA ENTREGA DE ROLLOS EN SITIO | 06/11/2025 SE ENTREGAN 16 ROLLOS</t>
  </si>
  <si>
    <t>04/11/2025 SE ESCALA AL COORDINADOR DE ZONA PARA ENTREGA DE ROLLOS EN SITIO | 06/11/2025 SE ENTREGAN 64 ROLLOS.</t>
  </si>
  <si>
    <t>05/11/2025 SE ESCALA AL COORDINADOR DE ZONA PARA ENTREGA DE ROLLOS EN SITIO | 06/11/2025 SE ENTREGAN 24 ROLLOS A GÉNESIS</t>
  </si>
  <si>
    <t>04/11/2025 SE ESCALA AL COORDINADOR DE ZONA PARA ENTREGA DE ROLLOS EN SITIO | 06/11/2025 SE REALIZA ENTREGA DE 24 ROLLOS A CORRESPONSAL WOMPI</t>
  </si>
  <si>
    <t>05/11/2025 SE ESCALA AL COORDINADOR DE ZONA PARA ENTREGA DE ROLLOS EN SITIO | 06/11/2025 SE REALIZA VISITA AL PUNTO SE ENTREGAN 48 ROLLOS PAPEL WOMPI CLIENTE RECIBE A SATISFACCIÓN</t>
  </si>
  <si>
    <t>04/11/2025 SE ESCALA AL COORDINADOR DE ZONA PARA ENTREGA DE ROLLOS EN SITIO | 06/11/2025 SE REALIZA ENTREGA DE 32ROLLOS EN LA SEDE</t>
  </si>
  <si>
    <t>30/10/2025 SE ESCALA AL COORDINADOR DE ZONA PARA ENTREGA DE ROLLOS EN SITIO | 06/11/2025 SE LLEGA A LA DIRECCIÓN INDICADA Y SE ENTREGAN 40 ROLLOS WOMPI SIN MANIPULAR</t>
  </si>
  <si>
    <t>05/11/2025 SE ESCALA AL COORDINADOR DE ZONA PARA ENTREGA DE ROLLOS EN SITIO | 06/11/2025 SE REALIZA ENTREGA DE 48 ROLLOS A CORRESPONSAL WOMPI</t>
  </si>
  <si>
    <t>05/11/2025 SE ESCALA AL COORDINADOR DE ZONA PARA ENTREGA DE ROLLOS EN SITIO | 06/11/2025 EN LA VISITA TÉCNICA SE REALIZÓ LA ENTREGA DE 16 ROLLOS DE WOMPI PARA EL CB. SE ENTREGAN CON LA PERSONA AUTORIZADA YA QUE EL USUARIO TUVO QUE SALIR POR UNA URGENCIA.</t>
  </si>
  <si>
    <t>05/11/2025 SE ESCALA AL COORDINADOR DE ZONA PARA ENTREGA DE ROLLOS EN SITIO | 06/11/2025 SE LLEGA A SITIO, SE REALIZA ENTREGA DE 48 ROLLOS WOMPI</t>
  </si>
  <si>
    <t>04/11/2025 SE ESCALA AL COORDINADOR DE ZONA PARA ENTREGA DE ROLLOS EN SITIO | 06/11/2025 SE ENTREGAN 64 ROLLOS WOMPI EN OTRA DIRECCIÓN POR PETICIÓN DE CLIENTE</t>
  </si>
  <si>
    <t>04/11/2025 SE ESCALA AL COORDINADOR DE ZONA PARA ENTREGA DE ROLLOS EN SITIO | 06/11/2025 SE DEJAN 64 ROLLOS</t>
  </si>
  <si>
    <t>05/11/2025 SE ESCALA AL COORDINADOR DE ZONA PARA ENTREGA DE ROLLOS EN SITIO | 06/11/2025 SE ENTREGAN 16 ROLLOS EN LA SEDE</t>
  </si>
  <si>
    <t>27/10/2025 SE CONFIRMAN DATOS, SE REALIZA ENVIO POR OPERADOR LOGISTICO | 06/11/2025 SE REALIZA ENVIO DE 56 ROLLOS, CON LA GUIA 2081069931 SERVIENTREGA. SE CONFIRMA ENTREGA EXITOSA POR PARTE DE LA TRANSPORTADORA</t>
  </si>
  <si>
    <t>05/11/2025 SE ESCALA AL COORDINADOR DE ZONA PARA ENTREGA DE ROLLOS EN SITIO | 06/11/2025 SE REALIZA VISITA, SE ENTREGAN 48 ROLLOS, DATAFONO NO SE ENCUENTRA EN LA DIRECCIÓN DE ENTREGA</t>
  </si>
  <si>
    <t>31/10/2025 SE ESCALA AL COORDINADOR DE ZONA PARA ENTREGA DE ROLLOS EN SITIO | 06/11/2025 SE REALIZA ENTREGA DE 48 ROLLOS POR EL OPERADOR LOGISTICO VELOCES CON LA GUIA V4001757957</t>
  </si>
  <si>
    <t>04/11/2025 SE ESCALA AL COORDINADOR DE ZONA PARA ENTREGA DE ROLLOS EN SITIO | 06/11/2025 SE REALIZA ENTREGA DE 24 ROLLOS POR EL OPERADOR LOGISTICO VELOCES CON LA GUIA V4001765394</t>
  </si>
  <si>
    <t>04/11/2025 SE ESCALA AL COORDINADOR DE ZONA PARA ENTREGA DE ROLLOS EN SITIO | 06/11/2025 SE REALIZA ENTREGA DE 64 ROLLOS POR EL OPERADOR LOGISTICO VELOCES CON LA GUIA V4001765395</t>
  </si>
  <si>
    <t>04/11/2025 SE ESCALA AL COORDINADOR DE ZONA PARA ENTREGA DE ROLLOS EN SITIO | 06/11/2025 SE REALIZA ENTREGA DE 16 ROLLOS POR EL OPERADOR LOGISTICO VELOCES CON LA GUIA V4001765396</t>
  </si>
  <si>
    <t>23/10/2025 SE CONFIRMAN DATOS, SE REALIZA ENVIO POR OPERADOR LOGISTICO | 06/11/2025 06-11 SE CONFIRMA DEVOLUCION AL REMITENTE POR INTENTOS FALLIDOS DE ENTREGA - DIRECCION ERRADA-NO OBTIENEN DATOS EFECTIVOS PARA CONFIRMACION-NO SE LOGRA COMUNICACION CON DESTINATARIO - SE GENERA DEVOLUCION AL REMITENTE</t>
  </si>
  <si>
    <t>04/11/2025 SE ESCALA AL COORDINADOR DE ZONA PARA ENTREGA DE ROLLOS EN SITIO | 06/11/2025 SE REALIZA ENTREGA DE 64 ROLLOS POR EL OPERADOR LOGISTICO VELOCES CON LA GUIA V4001765400</t>
  </si>
  <si>
    <t>04/11/2025 SE ESCALA AL COORDINADOR DE ZONA PARA ENTREGA DE ROLLOS EN SITIO | 06/11/2025 SE REALIZA ENTREGA DE 40 ROLLOS POR EL OPERADOR LOGISTICO VELOCES CON LA GUIA V4001765398</t>
  </si>
  <si>
    <t>02/11/2025 SE ESCALA AL COORDINADOR DE ZONA PARA ENTREGA DE ROLLOS EN SITIO | 06/11/2025 SE LLEGA A LA DIRECCIÓN INDICADA Y SE ENTREGAN 32 ROLLOS WOMPI SIN MANIPULAR EQUIPOS, NO SE PUEDE TOMAR FOTO A TIRILLA YA QUE EL COMERCIO INDICA QUE AÚN SE ENCUENTRAN UTILIZANDO EL DATÁFONO DE REDEBAN PORQUE AÚN NO CUENTAN CON CONEXIÓN A WIFI EN EL LUGAR DEL CORRESPONSAL. Y EL EQUIPO LO TIENEN GUARDADO</t>
  </si>
  <si>
    <t>04/11/2025 SE ESCALA AL COORDINADOR DE ZONA PARA ENTREGA DE ROLLOS EN SITIO | 06/11/2025 SE REALIZA ENTREGA DE 40 ROLLOS POR EL OPERADOR LOGISTICO VELOCES CON LA GUIA V4001765405</t>
  </si>
  <si>
    <t>04/11/2025 SE ESCALA AL COORDINADOR DE ZONA PARA ENTREGA DE ROLLOS EN SITIO | 06/11/2025 SE REALIZA ENTREGA DE 16 ROLLOS POR EL OPERADOR LOGISTICO VELOCES CON LA GUIA V4001765403</t>
  </si>
  <si>
    <t>04/11/2025 SE ESCALA AL COORDINADOR DE ZONA PARA ENTREGA DE ROLLOS EN SITIO | 06/11/2025 SE REALIZA ENTREGA DE 24 ROLLOS POR EL OPERADOR LOGISTICO VELOCES CON LA GUIA V4001765406</t>
  </si>
  <si>
    <t>05/11/2025 SE ESCALA AL COORDINADOR DE ZONA PARA ENTREGA DE ROLLOS EN SITIO | 06/11/2025 SE REALIZA VISITA, SE ENTREGAN 16 ROLLOS, DATAFONO NO SE ENCUENTRA EN LA DIRECCIÓN DE ENTREGA</t>
  </si>
  <si>
    <t>05/11/2025 SE ESCALA AL COORDINADOR DE ZONA PARA ENTREGA DE ROLLOS EN SITIO | 06/11/2025 EN LA VISITA TÉCNICA SE REALIZÓ LA ENTREGA DE 32 ROLLOS DE WOMPI PARA EL CB.</t>
  </si>
  <si>
    <t>05/11/2025 SE ESCALA AL COORDINADOR DE ZONA PARA ENTREGA DE ROLLOS EN SITIO | 06/11/2025 SE ENTREGAN 32 ROLLOS, EL LOCAL ESTABA CERRADO A PETICIÓN DE LA USUARIA SE DEJA LOS ROLLOS AL LADO</t>
  </si>
  <si>
    <t>04/11/2025 SE ESCALA AL COORDINADOR DE ZONA PARA ENTREGA DE ROLLOS EN SITIO | 06/11/2025 SE VISITA DIRECCIÓN INDICADA POR EL CLIENTE Y SE ENTREGAN 24 ROLLOS OK</t>
  </si>
  <si>
    <t>05/11/2025 SE ESCALA AL COORDINADOR DE ZONA PARA ENTREGA DE ROLLOS EN SITIO | 06/11/2025 SE ENTREGAN 56 ROLLOS EN LA SEDE</t>
  </si>
  <si>
    <t>04/11/2025 SE ESCALA AL COORDINADOR DE ZONA PARA ENTREGA DE ROLLOS EN SITIO | 06/11/2025 SE ENTREGAN 24 ROLLOS WOMPI</t>
  </si>
  <si>
    <t>05/11/2025 SE ESCALA AL COORDINADOR DE ZONA PARA ENTREGA DE ROLLOS EN SITIO | 06/11/2025 ENTREGA DE 48 ROLLOS NO SE MANIPULAN EQUIPOS</t>
  </si>
  <si>
    <t>05/11/2025 SE ESCALA AL COORDINADOR DE ZONA PARA ENTREGA DE ROLLOS EN SITIO | 06/11/2025 SE REALIZA ENTREGA DE 24 ROLLOS DE WOMPI CON VISITA, NO SE INTERVIENE EQUIPOS</t>
  </si>
  <si>
    <t>04/11/2025 SE ESCALA AL COORDINADOR DE ZONA PARA ENTREGA DE ROLLOS EN SITIO | 06/11/2025 SE HACE ENTREGA DE 64 ROLLOS</t>
  </si>
  <si>
    <t>04/11/2025 SE ESCALA AL COORDINADOR DE ZONA PARA ENTREGA DE ROLLOS EN SITIO | 07/11/2025 SE ENTREGAN 32 ROLLOS WOMPI</t>
  </si>
  <si>
    <t>30/10/2025 SE CONFIRMAN DATOS, SE REALIZA ENVIO POR OPERADOR LOGISTICO | 07/11/2025 SE REALIZA ENVIO DE 24 ROLLOS, CON LA GUIA 2248145321 SERVIENTREGA. SE CONFIRMA ENTREGA EXITOSA POR PARTE DEL USUARIO</t>
  </si>
  <si>
    <t>30/10/2025 SE CONFIRMAN DATOS, SE REALIZA ENVIO POR OPERADOR LOGISTICO | 07/11/2025 SE REALIZA ENVIO DE 32 ROLLOS, CON LA GUIA 2248145320 SERVIENTREGA. SE CONFIRMA ENTREGA EXITOSA POR PARTE DE LA TRANSPORTADORA</t>
  </si>
  <si>
    <t>03/11/2025 SE ESCALA AL COORDINADOR DE ZONA PARA ENTREGA DE ROLLOS EN SITIO | 07/11/2025 SE REALIZA ENTREGA DE 64 ROLLOS POR EL OPERADOR LOGISTICO VELOCES CON LA GUIA V4001757957</t>
  </si>
  <si>
    <t>31/10/2025 SE ESCALA AL COORDINADOR DE ZONA PARA ENTREGA DE ROLLOS EN SITIO | 07/11/2025 SE REALIZA ENTREGA DE 24 ROLLOS POR EL OPERADOR LOGISTICO VELOCES CON LA GUIA V4001765394</t>
  </si>
  <si>
    <t>01/11/2025 SE ESCALA AL COORDINADOR DE ZONA PARA ENTREGA DE ROLLOS EN SITIO | 07/11/2025 SE REALIZA ENTREGA DE 48 ROLLOS POR EL OPERADOR LOGISTICO VELOCES CON LA GUIA V4001765395</t>
  </si>
  <si>
    <t>02/11/2025 SE ESCALA AL COORDINADOR DE ZONA PARA ENTREGA DE ROLLOS EN SITIO | 07/11/2025 SE REALIZA ENTREGA DE 64 ROLLOS POR EL OPERADOR LOGISTICO VELOCES CON LA GUIA V4001765396</t>
  </si>
  <si>
    <t>02/11/2025 SE ESCALA AL COORDINADOR DE ZONA PARA ENTREGA DE ROLLOS EN SITIO | 07/11/2025 SE REALIZA ENTREGA DE 24 ROLLOS POR EL OPERADOR LOGISTICO VELOCES CON LA GUIA V4001765398</t>
  </si>
  <si>
    <t>04/11/2025 SE ESCALA AL COORDINADOR DE ZONA PARA ENTREGA DE ROLLOS EN SITIO | 07/11/2025 SE REALIZA ENTREGA DE 56 ROLLOS POR EL OPERADOR LOGISTICO VELOCES CON LA GUIA V4001765400</t>
  </si>
  <si>
    <t>07/11/2025 SE REALIZA ENTREGA DE 24 ROLLOS POR EL OPERADOR LOGISTICO VELOCES CON LA GUIA V4001765403</t>
  </si>
  <si>
    <t>04/11/2025 SE ESCALA AL COORDINADOR DE ZONA PARA ENTREGA DE ROLLOS EN SITIO | 07/11/2025 SE REALIZA ENTREGA DE 16 ROLLOS POR EL OPERADOR LOGISTICO VELOCES CON LA GUIA V4001765405</t>
  </si>
  <si>
    <t>04/11/2025 SE ESCALA AL COORDINADOR DE ZONA PARA ENTREGA DE ROLLOS EN SITIO | 07/11/2025 SE REALIZA ENTREGA DE 16 ROLLOS POR EL OPERADOR LOGISTICO VELOCES CON LA GUIA V4001765406</t>
  </si>
  <si>
    <t>30/10/2025 SE ESCALA AL COORDINADOR DE ZONA PARA ENTREGA DE ROLLOS EN SITIO | 07/11/2025 SE REALIZA ENTREGA DE ROLLOS PARA EL DÍA</t>
  </si>
  <si>
    <t>05/11/2025 SE ESCALA AL COORDINADOR DE ZONA PARA ENTREGA DE ROLLOS EN SITIO | 07/11/2025 SE REALIZA ENVIO DE 32 ROLLOS, CON LA GUIA 992207351 LOGICUARTAS. SE CONFIRMA ENTREGA EXITOSA POR PARTE DE LA TRANSPORTADORA</t>
  </si>
  <si>
    <t>07/11/2025 SE REALIZA ENVIO DE 24 ROLLOS, CON LA GUIA 2235596497 SERVIENTREGA. SE CONFIRMA ENTREGA EXITOSA POR PARTE DE LA TRANSPORTADORA</t>
  </si>
  <si>
    <t>30/10/2025 SE REALIZA ENVIO DE ROLLOS CON OPERADOR LOGISTICO | 06/11/2025 SE COMUNICA CON EL USUARIO VIA WHATSAPP DONDE INFORMA QUE AUN NO RECIBE LOS ROLLOS | 07/11/2025 SE REALIZA ENVIO DE 40 ROLLOS, CON LA GUIA 2235596449 SERVIENTREGA. SE CONFIRMA ENTREGA EXITOSA POR PARTE DE LA TRANSPORTADORA</t>
  </si>
  <si>
    <t>30/10/2025 SE ESCALA AL COORDINADOR DE ZONA PARA ENTREGA DE ROLLOS EN SITIO | 06/11/2025 EN COMUNICACIÓN CON EL USUARIO INDICA QUE AUN NO HA RECIBIDO LOS ROLLOS | 07/11/2025 SE REALIZA ENVIO DE 64 ROLLOS, CON LA GUIA 2248145318 SERVIENTREGA. SE CONFIRMA ENTREGA EXITOSA POR PARTE DE LA TRANSPORTADORA</t>
  </si>
  <si>
    <t>30/10/2025 SE REALIZA ENVIO DE ROLLOS CON OPERADOR LOGISTICO | 06/11/2025 SE INTENTA COMUNICACIÓN CON EL USUARIO PARA VALIDAR SI RECIBIO LOS ROLLOS PERO NO HAY CONTACTO | 07/11/2025 SE REALIZA ENVIO DE 40 ROLLOS, CON LA GUIA 2277307780 SERVIENTREGA. SE CONFIRMA ENTREGA EXITOSA POR PARTE DE LA TRANSPORTADORA</t>
  </si>
  <si>
    <t>29/10/2025 SE REALIZA ENVIO DE ROLLOS CON OPERADOR LOGISTICO | 06/11/2025 EN COMUNICACIÓN CON EL USUARIO INDICA QUE AUN NO HA RECIBIDO LOS ROLLOS | 07/11/2025 SE REALIZA ENVIO DE 16 ROLLOS, CON LA GUIA 2277307778 SERVIENTREGA. SE CONFIRMA ENTREGA EXITOSA POR PARTE DE LA TRANSPORTADORA</t>
  </si>
  <si>
    <t>29/10/2025 SE REALIZA ENVIO DE ROLLOS CON OPERADOR LOGISTICO | 07/11/2025 SE REALIZA ENVIO DE 24 ROLLOS, CON LA GUIA 2187690867 SERVIENTREGA. SE CONFIRMA ENTREGA EXITOSA POR PARTE DE LA TRANSPORTADORA</t>
  </si>
  <si>
    <t>07/11/2025 SE REALIZA ENVIO DE 40 ROLLOS, CON LA GUIA 2248145342 SERVIENTREGA. SE CONFIRMA ENTREGA EXITOSA POR PARTE DE LA TRANSPORTADORA</t>
  </si>
  <si>
    <t>31/10/2025 SE CONFIRMAN DATOS, SE REALIZA ENVIO POR OPERADOR LOGISTICO | 07/11/2025 SE REALIZA ENVIO DE 24 ROLLOS, CON LA GUIA 2265100453 SERVIENTREGA. SE CONFIRMA ENTREGA EXITOSA POR PARTE DE LA TRANSPORTADORA</t>
  </si>
  <si>
    <t>30/10/2025 SE CONFIRMAN DATOS, SE REALIZA ENVIO POR OPERADOR LOGISTICO | 07/11/2025 SE REALIZA ENVIO DE 16 ROLLOS, CON LA GUIA 2235596452 SERVIENTREGA. SE CONFIRMA ENTREGA EXITOSA POR PARTE DE LA TRANSPORTADORA</t>
  </si>
  <si>
    <t>03/11/2025 SE REALIZA ENVIO DE ROLLOS CON OPERADOR LOGISTICO | 07/11/2025 SE REALIZA ENVIO DE 48 ROLLOS, CON LA GUIA 2235596463 SERVIENTREGA. SE CONFIRMA ENTREGA EXITOSA POR PARTE DE LA TRANSPORTADORA</t>
  </si>
  <si>
    <t>03/11/2025 SE REALIZA ENVIO DE ROLLOS CON OPERADOR LOGISTICO | 07/11/2025 SE REALIZA ENVIO DE 16 ROLLOS, CON LA GUIA 2235596465 SERVIENTREGA. SE CONFIRMA ENTREGA EXITOSA POR PARTE DE LA TRANSPORTADORA</t>
  </si>
  <si>
    <t>31/10/2025 SE CONFIRMAN DATOS, SE REALIZA ENVIO POR OPERADOR LOGISTICO | 07/11/2025 SE REALIZA ENVIO DE 40 ROLLOS, CON LA GUIA 2187690888 SERVIENTREGA. SE CONFIRMA ENTREGA EXITOSA POR PARTE DE LA TRANSPORTADORA</t>
  </si>
  <si>
    <t>04/11/2025 SE ESCALA AL COORDINADOR DE ZONA PARA ENTREGA DE ROLLOS EN SITIO | 07/11/2025 SE REALIZA ENVIO DE 32 ROLLOS, CON LA GUIA 2235596496 SERVIENTREGA. SE CONFIRMA ENTREGA EXITOSA POR PARTE DE LA TRANSPORTADORA</t>
  </si>
  <si>
    <t>07/11/2025 SE REALIZA ENVIO DE 32 ROLLOS, CON LA GUIA 2235596494 SERVIENTREGA. SE CONFIRMA ENTREGA EXITOSA POR PARTE DE LA TRANSPORTADORA</t>
  </si>
  <si>
    <t>31/10/2025 SE REALIZA ENVIO DE ROLLOS CON OPERADOR LOGISTICO | 07/11/2025 SE REALIZA ENVIO DE 56 ROLLOS, CON LA GUIA 2277307785 SERVIENTREGA. SE CONFIRMA ENTREGA EXITOSA POR PARTE DEL USUARIO</t>
  </si>
  <si>
    <t>07/11/2025 SE REALIZA ENVIO DE 40 ROLLOS, CON LA GUIA 2235596492 SERVIENTREGA. SE CONFIRMA ENTREGA EXITOSA POR PARTE DE LA TRANSPORTADORA</t>
  </si>
  <si>
    <t>07/11/2025 SE REALIZA ENVIO DE 32 ROLLOS, CON LA GUIA 2235596488 SERVIENTREGA. SE CONFIRMA ENTREGA EXITOSA POR PARTE DE LA TRANSPORTADORA</t>
  </si>
  <si>
    <t>04/11/2025 SE ESCALA AL COORDINADOR DE ZONA PARA ENTREGA DE ROLLOS EN SITIO | 07/11/2025 SE REALIZA ENVIO DE 40 ROLLOS, CON LA GUIA 2235596473 SERVIENTREGA. SE CONFIRMA ENTREGA EXITOSA POR PARTE DE LA TRANSPORTADORA</t>
  </si>
  <si>
    <t>31/10/2025 SE CONFIRMAN DATOS, SE REALIZA ENVIO POR OPERADOR LOGISTICO | 07/11/2025 SE REALIZA ENVIO DE 48 ROLLOS, CON LA GUIA 2235596480 SERVIENTREGA. SE CONFIRMA ENTREGA EXITOSA POR PARTE DE LA TRANSPORTADORA</t>
  </si>
  <si>
    <t>31/10/2025 SE CONFIRMAN DATOS, SE REALIZA ENVIO POR OPERADOR LOGISTICO | 07/11/2025 SE REALIZA ENVIO DE 24 ROLLOS, CON LA GUIA 2235596481 SERVIENTREGA. SE CONFIRMA ENTREGA EXITOSA POR PARTE DE LA TRANSPORTADORA</t>
  </si>
  <si>
    <t>31/10/2025 SE CONFIRMAN DATOS, SE REALIZA ENVIO POR OPERADOR LOGISTICO | 07/11/2025 SE REALIZA ENVIO DE 32 ROLLOS, CON LA GUIA 2265100454 SERVIENTREGA. SE CONFIRMA ENTREGA EXITOSA POR PARTE DE LA TRANSPORTADORA</t>
  </si>
  <si>
    <t>03/11/2025 SE ESCALA AL COORDINADOR DE ZONA PARA ENTREGA DE ROLLOS EN SITIO | 07/11/2025 SE REALIZA ENVIO DE 40 ROLLOS, CON LA GUIA 2248145337 SERVIENTREGA. SE CONFIRMA ENTREGA EXITOSA POR PARTE DE LA TRANSPORTADORA</t>
  </si>
  <si>
    <t>31/10/2025 SE CONFIRMAN DATOS, SE REALIZA ENVIO POR OPERADOR LOGISTICO | 07/11/2025 SE REALIZA ENVIO DE 32 ROLLOS, CON LA GUIA 2235596479 SERVIENTREGA. SE CONFIRMA ENTREGA EXITOSA POR PARTE DE LA TRANSPORTADORA</t>
  </si>
  <si>
    <t>01/11/2025 SE REALIZA ENVIO DE ROLLOS CON OPERADOR LOGISTICO | 07/11/2025 SE REALIZA ENVIO DE 40 ROLLOS, CON LA GUIA 2235596489 SERVIENTREGA. SE CONFIRMA ENTREGA EXITOSA POR PARTE DE LA TRANSPORTADORA</t>
  </si>
  <si>
    <t>04/11/2025 SE ESCALA AL COORDINADOR DE ZONA PARA ENTREGA DE ROLLOS EN SITIO | 07/11/2025 SE REALIZA ENVIO DE 64 ROLLOS, CON LA GUIA 284607520 SERVIENTREGA. SE CONFIRMA ENTREGA EXITOSA POR PARTE DE LA TRANSPORTADORA</t>
  </si>
  <si>
    <t>04/11/2025 SE ESCALA AL COORDINADOR DE ZONA PARA ENTREGA DE ROLLOS EN SITIO | 07/11/2025 SE REALIZA ENVIO DE 24 ROLLOS, CON LA GUIA 2235596490 SERVIENTREGA. SE CONFIRMA ENTREGA EXITOSA POR PARTE DE LA TRANSPORTADORA</t>
  </si>
  <si>
    <t>31/10/2025 SE CONFIRMAN DATOS, SE REALIZA ENVIO POR OPERADOR LOGISTICO | 07/11/2025 SE REALIZA ENVIO DE 40 ROLLOS, CON LA GUIA 2248145339 SERVIENTREGA. SE CONFIRMA ENTREGA EXITOSA POR PARTE DE LA TRANSPORTADORA</t>
  </si>
  <si>
    <t>31/10/2025 SE REALIZA ENVIO DE ROLLOS CON OPERADOR LOGISTICO | 07/11/2025 SE REALIZA ENVIO DE 64 ROLLOS, CON LA GUIA 2187690874 SERVIENTREGA. SE CONFIRMA ENTREGA EXITOSA POR PARTE DE LA TRANSPORTADORA</t>
  </si>
  <si>
    <t>31/10/2025 SE CONFIRMAN DATOS, SE REALIZA ENVIO POR OPERADOR LOGISTICO | 07/11/2025 SE REALIZA ENVIO DE 48 ROLLOS, CON LA GUIA 2277307786 SERVIENTREGA. SE CONFIRMA ENTREGA EXITOSA POR PARTE DE LA TRANSPORTADORA</t>
  </si>
  <si>
    <t>04/11/2025 SE ESCALA AL COORDINADOR DE ZONA PARA ENTREGA DE ROLLOS EN SITIO | 07/11/2025 SE REALIZA ENVIO DE 48 ROLLOS, CON LA GUIA 2277307790 SERVIENTREGA. SE CONFIRMA ENTREGA EXITOSA POR PARTE DE LA TRANSPORTADORA</t>
  </si>
  <si>
    <t>31/10/2025 SE CONFIRMAN DATOS, SE REALIZA ENVIO POR OPERADOR LOGISTICO | 07/11/2025 SE REALIZA ENVIO DE 16 ROLLOS, CON LA GUIA 2235596483 SERVIENTREGA. SE CONFIRMA ENTREGA EXITOSA POR PARTE DE LA TRANSPORTADORA</t>
  </si>
  <si>
    <t>04/11/2025 SE ESCALA AL COORDINADOR DE ZONA PARA ENTREGA DE ROLLOS EN SITIO | 07/11/2025 SE REALIZA ENVIO DE 56 ROLLOS, CON LA GUIA 2235596476 SERVIENTREGA. SE CONFIRMA ENTREGA EXITOSA POR PARTE DE LA TRANSPORTADORA</t>
  </si>
  <si>
    <t>04/11/2025 SE ESCALA AL COORDINADOR DE ZONA PARA ENTREGA DE ROLLOS EN SITIO | 07/11/2025 SE REALIZA ENVIO DE 16 ROLLOS, CON LA GUIA 2235596474 SERVIENTREGA. SE CONFIRMA ENTREGA EXITOSA POR PARTE DE LA TRANSPORTADORA</t>
  </si>
  <si>
    <t>04/11/2025 SE ESCALA AL COORDINADOR DE ZONA PARA ENTREGA DE ROLLOS EN SITIO | 07/11/2025 SE REALIZA ENVIO DE 32 ROLLOS, CON LA GUIA 2235596470 SERVIENTREGA. SE CONFIRMA ENTREGA EXITOSA POR PARTE DE LA TRANSPORTADORA</t>
  </si>
  <si>
    <t>04/11/2025 SE ESCALA AL COORDINADOR DE ZONA PARA ENTREGA DE ROLLOS EN SITIO | 07/11/2025 SE REALIZA ENVIO DE 24 ROLLOS, CON LA GUIA 284607521 SERVIENTREGA. SE CONFIRMA ENTREGA EXITOSA POR PARTE DE LA TRANSPORTADORA</t>
  </si>
  <si>
    <t>07/11/2025 SE INTENTO COMUNICACION CON EL USUARIO, NO SE LOGRA CONTACTO. SE PROCEDE A CANCELAR LA SOLICITUD PORQUE SE LLAMAN DIAS Y HORARIOS DIFERENTES Y NO SE OBTIENE RESPUESTA | 07/11/2025 SE INTENTO COMUNICACION CON EL USUARIO, NO SE LOGRA CONTACTO. SE PROCEDE A CANCELAR LA SOLICITUD PORQUE SE LLAMAN DIAS Y HORARIOS DIFERENTES Y NO SE OBTIENE RESPUESTA | 07/11/2025 SE INTENTO COMUNICACION CON EL USUARIO, NO SE LOGRA CONTACTO. SE PROCEDE A CANCELAR LA SOLICITUD PORQUE SE LLAMAN DIAS Y HORARIOS DIFERENTES Y NO SE OBTIENE RESPUESTA</t>
  </si>
  <si>
    <t>04/11/2025 SE ESCALA AL COORDINADOR DE ZONA PARA ENTREGA DE ROLLOS EN SITIO | 05/11/2025 ENVÍO POR OPERADOR LOGÍSTICO INTERAPIDISIMO DE 32 ROLLOS WOMPI</t>
  </si>
  <si>
    <t>04/11/2025 SE ESCALA AL COORDINADOR DE ZONA PARA ENTREGA DE ROLLOS EN SITIO | 05/11/2025 SE REALIZA ENVÍO DE 16 ROLLOS</t>
  </si>
  <si>
    <t>30/10/2025 SE CONFIRMAN DATOS, SE REALIZA ENVIO POR OPERADOR LOGISTICO | 07/11/2025 SE INTENTA COMUNICACIÓN CON EL USUARIO PARA VALIDAR SI YA RECIBIO LOS ROLLOS PERO NO HAY CONTACTO | 07/11/2025 SE REALIZA ENVIO DE 40 ROLLOS, CON LA GUIA 2235596441 SERVIENTREGA. SE CONFIRMA ENTREGA EXITOSA POR PARTE DE LA TRANSPORTADORA</t>
  </si>
  <si>
    <t>06/11/2025 SE ESCALA AL COORDINADOR DE ZONA PARA ENTREGA DE ROLLOS EN SITIO | 07/11/2025 SE ENTREGAN 24 ROLLOS EN BUEN ESTADO</t>
  </si>
  <si>
    <t>06/11/2025 SE ESCALA AL COORDINADOR DE ZONA PARA ENTREGA DE ROLLOS EN SITIO | 07/11/2025 ENTREGA DE 56 ROLLOS WOMPI NO SÉ MANIPULA TERMINAL</t>
  </si>
  <si>
    <t>04/11/2025 SE ESCALA AL COORDINADOR DE ZONA PARA ENTREGA DE ROLLOS EN SITIO | 07/11/2025 SE REALIZÓ VISITA AL COMERCIO Y SE HIZO ENTREGA DE 24 ROLLOS WOMPI TODO OK</t>
  </si>
  <si>
    <t>06/11/2025 DESDE BODEGA SE REALIZA EL ENVIO MAL DIRECCIONADO,  SE CREA NUEVAMENTE LA TA PARA ENVIAR POR FLOTA | 07/11/2025 SE REALIZA ENVIO DE 16 ROLLOS DE WOMPI OK, SE CONFIRMA CON EL USUARIO QUE LOS RECIBIÓ OK</t>
  </si>
  <si>
    <t>23/10/2025 SE REALIZA ENVIO DE ROLLOS CON OPERADOR LOGISTICO | 07/11/2025 ENVIO PRESENTO NOVEDAD DURANTE ENTREGA SE GENERA DEVOLUCION POR PARTE DE LA TRANSPORTADORA</t>
  </si>
  <si>
    <t>06/11/2025 SE ESCALA AL COORDINADOR DE ZONA PARA ENTREGA DE ROLLOS EN SITIO | 07/11/2025 ENTREGA DE ROLLOS WOMPI</t>
  </si>
  <si>
    <t>04/11/2025 SE ESCALA AL COORDINADOR DE ZONA PARA ENTREGA DE ROLLOS EN SITIO | 07/11/2025 SE HACE ENTREGA DE 56 ROLLOS WOMPI DE MANERA EXITOSA</t>
  </si>
  <si>
    <t>06/11/2025 SE ESCALA AL COORDINADOR DE ZONA PARA ENTREGA DE ROLLOS EN SITIO | 07/11/2025 SE REALIZA VISITA AL PUNTO SE ENTREGAN 16 ROLLOS PAPEL WOMPI CLIENTE RECIBE A SATISFACCIÓN</t>
  </si>
  <si>
    <t>06/11/2025 SE ESCALA AL COORDINADOR DE ZONA PARA ENTREGA DE ROLLOS EN SITIO | 07/11/2025 SE VISITA CB. SE REALIZA ENTREGA DE 32 ROLLOS. CLIENTE INFORMA QUE EL DATAFONO FUNCIONA CORRECTAMENTE. NO SÉ MANIPULA</t>
  </si>
  <si>
    <t>06/11/2025 SE ESCALA AL COORDINADOR DE ZONA PARA ENTREGA DE ROLLOS EN SITIO | 07/11/2025 SE REALIZA ENTREGA DE 64 ROLLOS CON VISITA NO SE MANIPULA TERMINAL</t>
  </si>
  <si>
    <t>04/11/2025 SE ESCALA AL COORDINADOR DE ZONA PARA ENTREGA DE ROLLOS EN SITIO | 06/11/2025 SE REALIZA ENVIO DE 32 ROLLOS WOMPI POR INTERAPIDISIMO GUÍA 700174074319</t>
  </si>
  <si>
    <t>06/11/2025 SE CONFIRMAN DATOS, SE REALIZA ENVIO POR OPERADOR LOGISTICO | 07/11/2025 SE VISITA COMERCIO SE REALIZÓ ENTREGA DE 24 ROLLOS WOMPI</t>
  </si>
  <si>
    <t>06/11/2025 SE ESCALA AL COORDINADOR DE ZONA PARA ENTREGA DE ROLLOS EN SITIO | 07/11/2025 SE REALIZA ENTREGA DE 24 ROLLO EN SITIO</t>
  </si>
  <si>
    <t>27/10/2025 SE REALIZA ENVIO DE ROLLOS CON OPERADOR LOGISTICO | 04/11/2025 SE INTENTA COMUNICACION CON EL USUARIO FALLIDA PARA VALIDAR LA RECEPCION DE LOS ROLLOS | 07/11/2025 SE REALIZA ENVIO DE 64 ROLLOS, CON LA GUIA 2265100437 SERVIENTREGA. SE CONFIRMA ENTREGA EXITOSA POR PARTE DE LA TRANSPORTADORA</t>
  </si>
  <si>
    <t>06/11/2025 SE CONFIRMAN DATOS, SE REALIZA ENVIO POR OPERADOR LOGISTICO | 07/11/2025 SE VISITA COMERCIO SE REALIZÓ ENTREGA DE 64 ROLLOS WOMPI</t>
  </si>
  <si>
    <t>28/10/2025 SE ESCALA AL COORDINADOR DE ZONA PARA ENTREGA DE ROLLOS EN SITIO | 04/11/2025 EN COMUNICACIÓN CON EL USUARIO AL NÚMERO 3127586772  INDICA QUE AUN NO HA RECIBIDO LOS ROLLOS | 07/11/2025 SE INTENTA COMUNICACIÓN CON EL USUARIO PARA VALIDAR SI YA RECIBIO LOS ROLLOS PERO NO HAY CONTACTO | 07/11/2025 SE REALIZA ENVIO DE 16 ROLLOS, CON LA GUIA 2215219752 SERVIENTREGA. SE CONFIRMA ENTREGA EXITOSA POR PARTE DEL USUARIO</t>
  </si>
  <si>
    <t>06/11/2025 SE ESCALA AL COORDINADOR DE ZONA PARA ENTREGA DE ROLLOS EN SITIO | 07/11/2025 SE REALIZA ENTREGA DE 16 ROLLOS</t>
  </si>
  <si>
    <t>31/10/2025 SE CONFIRMAN DATOS, SE REALIZA ENVIO POR OPERADOR LOGISTICO | 07/11/2025 SE INTENTA COMUNICACIÓN CON EL USUARIO PARA VALIDAR SI YA RECIBIO LOS ROLLOS PERO NO HAY CONTACTO | 07/11/2025 SE REALIZA ENVIO DE 48 ROLLOS, CON LA GUIA 2265100443 SERVIENTREGA. SE CONFIRMA ENTREGA EXITOSA POR PARTE DEL USUARIO</t>
  </si>
  <si>
    <t>04/11/2025 VISITA TÉCNICO | 07/11/2025 SE REALIZA LA ENTREGA DE 40 ROLLOS DE CB A LA ENCARGADA MARY GARCÍA</t>
  </si>
  <si>
    <t>29/10/2025 SE REALIZA ENVIO DE ROLLOS CON OPERADOR LOGISTICO | 07/11/2025 SE REALIZA ENVIO DE 32 ROLLOS, CON LA GUIA 2187690866 SERVIENTREGA. SE CONFIRMA ENTREGA EXITOSA POR PARTE DEL USUARIO</t>
  </si>
  <si>
    <t>30/10/2025 SE CONFIRMAN DATOS, SE REALIZA ENVIO POR OPERADOR LOGISTICO | 07/11/2025 SE INTENTA COMUNICACION CON EL USUARIO FALLIDA PARA VALIDAR LA RECEPCION DE LOS ROLLOS | 07/11/2025 SE COMUNICA CON EL USUARIO VIA WHATSAPP DONDE INFORMA QUE AUN NO RECIBE LOS ROLLOS | 07/11/2025 SE REALIZA ENVIO DE 40 ROLLOS, CON LA GUIA 284607516 SERVIENTREGA. SE CONFIRMA ENTREGA EXITOSA POR PARTE DEL USUARIO</t>
  </si>
  <si>
    <t>06/11/2025 SE ESCALA AL COORDINADOR DE ZONA PARA ENTREGA DE ROLLOS EN SITIO | 07/11/2025 SE REALIZA ENTREGA DE 48 ROLLOS</t>
  </si>
  <si>
    <t>06/11/2025 SE ESCALA AL COORDINADOR DE ZONA PARA ENTREGA DE ROLLOS EN SITIO | 07/11/2025 SE REALIZA ENTREGA DE 64 ROLLOS WOMPI CON VISITA</t>
  </si>
  <si>
    <t>06/11/2025 SE COMUNICA CON EL USUARIO VIA WHATSAPP DONDE INFORMA QUE AUN NO RECIBE LOS ROLLOS | 07/11/2025 SE REALIZA ENVIO DE 10 ROLLOS, CON LA GUIA 2187690872 SERVIENTREGA. SE CONFIRMA ENTREGA EXITOSA POR PARTE DE LA TRANSPORTADORA</t>
  </si>
  <si>
    <t>06/11/2025 SE ESCALA AL COORDINADOR DE ZONA PARA ENTREGA DE ROLLOS EN SITIO | 07/11/2025 SE REALIZA ENVIO DE 16 ROLLOS, CON LA GUIA 2235596509 SERVIENTREGA. SE CONFIRMA ENTREGA EXITOSA POR PARTE DE LA TRANSPORTADORA</t>
  </si>
  <si>
    <t>06/11/2025 SE ESCALA AL COORDINADOR DE ZONA PARA ENTREGA DE ROLLOS EN SITIO | 07/11/2025 SE REALIZA ENVIO DE 48 ROLLOS, CON LA GUIA 2235596513 SERVIENTREGA. SE CONFIRMA ENTREGA EXITOSA POR PARTE DE LA TRANSPORTADORA</t>
  </si>
  <si>
    <t>07/11/2025 SE REALIZA ENVIO DE 32 ROLLOS, CON LA GUIA 2187690890 SERVIENTREGA. SE CONFIRMA ENTREGA EXITOSA POR PARTE DE LA TRANSPORTADORA</t>
  </si>
  <si>
    <t>07/11/2025 SE REALIZA ENVIO DE 24 ROLLOS, CON LA GUIA 2265100456 SERVIENTREGA. SE CONFIRMA ENTREGA EXITOSA POR PARTE DE LA TRANSPORTADORA</t>
  </si>
  <si>
    <t>28/10/2025 SE ESCALA AL COORDINADOR DE ZONA PARA ENTREGA DE ROLLOS EN SITIO | 05/11/2025 SE VALIDA QUE EL MO ESTA MAL ASIGNADO, SE CREA OTRO MO  ASIGNACIONANDOLO A LA CORRESPONDIENTE BODEGA | 07/11/2025 SE INTENTA COMUNICACIÓN CON EL USUARIO PARA VALIDAR SI YA RECIBIO LOS ROLLOS PERO NO HAY CONTACTO | 07/11/2025 SE REALIZA ENVIO DE 64 ROLLOS, CON LA GUIA 2248145360 SERVIENTREGA. SE CONFIRMA ENTREGA EXITOSA POR PARTE DEL USUARIO</t>
  </si>
  <si>
    <t>05/11/2025 SE ESCALA AL COORDINADOR DE ZONA PARA ENTREGA DE ROLLOS EN SITIO | 07/11/2025 DURANTE LA VISITA TECNICA PARA REALIZA ENTREGA DE 48 ROLLOS PARA DATÁFONO CORRESPONSAL SE ENCUENTRA CERRADO SE LLAMA AL CELULAR EL CUAL CLIENTE INDICA POR LLAMADA LA ENTREGA DE ROLLOS EN UN DIRECCIÓN ALEDAÑA AL CORRESPONSAL</t>
  </si>
  <si>
    <t>30/10/2025 SE CONFIRMAN DATOS, SE REALIZA ENVIO POR OPERADOR LOGISTICO | 07/11/2025 SE INTENTA COMUNICACIÓN CON EL USUARIO PARA VALIDAR SI YA RECIBIO LOS ROLLOS PERO NO HAY CONTACTO | 07/11/2025 SE REALIZA ENVIO DE 32 ROLLOS, CON LA GUIA 2248145352 SERVIENTREGA. SE CONFIRMA ENTREGA EXITOSA POR PARTE DEL USUARIO</t>
  </si>
  <si>
    <t>07/11/2025 SE ESCALA AL COORDINADOR DE ZONA PARA ENTREGA DE ROLLOS EN SITIO | 07/11/2025 SE REALIZA VISITA TÉCNICA PARA ENTREGA DE 24 ROLLOS PARA DATÁFONO, NO SE INTERVIENE TERMINAL, LA ENTREGA SE REALIZA SIN NOVEDAD.
NOTA: SE SOLICITA UNA COPIA DE  BAUCHER PARA EVIDENCIA DE ENTREGA.</t>
  </si>
  <si>
    <t>07/11/2025 SE ESCALA AL COORDINADOR DE ZONA PARA ENTREGA DE ROLLOS EN SITIO | 07/11/2025 ENTREGA DE 32ROLLOS PARA DATÁFONO</t>
  </si>
  <si>
    <t>06/11/2025 SE ESCALA AL COORDINADOR DE ZONA PARA ENTREGA DE ROLLOS EN SITIO | 07/11/2025 SE VISITA CB Y SE REALIZA ENTREGA DE 8 ROLLOS DE PAPEL TERMICO PARA DATÁFONO WOMPI</t>
  </si>
  <si>
    <t>06/11/2025 SE ESCALA AL COORDINADOR DE ZONA PARA ENTREGA DE ROLLOS EN SITIO | 07/11/2025 SE REALIZA VISITA A CB PARA ENTREGA DE ROLLOS PERO SE ENCUENTRA CERRADO SE INTENTA COMUNICAR CON CLIENTE NO CONTESTA</t>
  </si>
  <si>
    <t>05/11/2025 SE ESCALA AL COORDINADOR DE ZONA PARA ENTREGA DE ROLLOS EN SITIO | 07/11/2025 SE REALIZA ENTREGA DE 32 ROLLOS</t>
  </si>
  <si>
    <t>04/11/2025 SE ESCALA AL COORDINADOR DE ZONA PARA ENTREGA DE ROLLOS EN SITIO | 06/11/2025 SE REALIZA ENVÍO DE ROLLOS DE ACUERDO A DATOS CONFIRMADOS POR CLIENTE.</t>
  </si>
  <si>
    <t>07/11/2025 ENTREGA DE 8 ROLLOS</t>
  </si>
  <si>
    <t>05/11/2025 SE ESCALA AL COORDINADOR DE ZONA PARA ENTREGA DE ROLLOS EN SITIO | 06/11/2025 SE REALIZA ENVÍO DE 24 ROLLOS DE PAPEL TERMICO PARA DATÁFONO WOMPI POR TRANSPORTADORA INTER RAPIDÍSIMO GUIA NO 700174030142</t>
  </si>
  <si>
    <t>06/11/2025 SE ESCALA AL COORDINADOR DE ZONA PARA ENTREGA DE ROLLOS EN SITIO | 07/11/2025 SE VISITA CLIENTE, CLIENTE CAMBIO DE LOCAL A EN FRENTE DE DONDE TENÍA EL CB ANTERIORMENTE. INDICA QUE YA SOLICITÓ EL TRASLADO. SE ENTREGAN 56 ROLLOS. ENTREGA EXITOSA</t>
  </si>
  <si>
    <t>05/11/2025 SE CONFIRMAN DATOS, SE REALIZA ENVIO POR OPERADOR LOGISTICO | 06/11/2025 SE REALIZA ENVIO DE PAPELERÍA 32 ROLLOS WOMPI A NOMBRE SEL SEÑOR JOSE SALVADOR ROJAS POR LA TRANSPORTADORA INTERRAPIDISIMO  A LA DIRECCIÓN CALLE 6 # 11-44 DE MIRAFLORES</t>
  </si>
  <si>
    <t>05/11/2025 SE CONFIRMAN DATOS, SE REALIZA ENVIO POR OPERADOR LOGISTICO | 06/11/2025 SE REALIZA ENVÍO DE 48 ROLLOS DE PAPEL TERMICO PARA DATÁFONO WOMPI POR TRANSPORTADORA INTER RAPIDÍSIMO 700174027995</t>
  </si>
  <si>
    <t>24/10/2025 SE CONFIRMAN DATOS, SE REALIZA ENVIO POR OPERADOR LOGISTICO | 29/10/2025 SE LE INFORMA NUMERO DE GUIA A USER, PENDIENTE CONFIRMACION | 04/11/2025 SE COMUNICA CON EL USUARIO AL NUMERO 3124826650 DONDE INFORMA QUE AUN NO RECIBE LOS ROLLOS | 06/11/2025 SE INTENTA COMUNICACIÓN CON EL USUARIO PARA VALIDAR SI RECIBIO LOS ROLLOS PERO NO HAY CONTACTO | 06/11/2025 EN COMUNCACION CON EL USUARIO INDICA QUE AUN NO HA RECIBIDO LOS ROLLOS | 07/11/2025 SE VALIDA LA GUIA DONDE SE INDICAN LAS SIGUIENTES NOVEDADES: CONDUCTOR INFORMA TRAFICO LENTO POR ACCDIENTE DE TERCEROS EN LA VIA-PARE Y SIGA POR MANTENIMIENTOS VIALES-CONDUCTOR INFORMA TRAFICO LENTO EN LA VIA. | 07/11/2025 SE PROCEDE A CERRAR ESTE CASO POR DEVOLUCION AL REMITENTE</t>
  </si>
  <si>
    <t>27/10/2025 SE REALIZA ENVIO DE ROLLOS CON OPERADOR LOGISTICO | 30/10/2025 SE LE INFORMA NUMERO DE GUIA A USER, PENDIENTE CONFIRMACIO YA QUE ESTA EN DEVOLUCION POR NO RECLAMO | 07/11/2025 SE PROCEDE A CERRAR ESRE CASO YA QUE SE CONFIRMA DEVOLUCION AL REMITENTE POR INTENTOS FALLIDOS DE ENTREGA-NO HAY QUIEN RECIBA | 07/11/2025 SE PROCEDE A CERRAR ESRE CASO YA QUE SE CONFIRMA DEVOLUCION AL REMITENTE POR INTENTOS FALLIDOS DE ENTREGA-NO HAY QUIEN RECIBA</t>
  </si>
  <si>
    <t>04/11/2025 SE ESCALA AL COORDINADOR DE ZONA PARA ENTREGA DE ROLLOS EN SITIO | 07/11/2025 SE REALIZA ENTREGA DE 32 ROLLOS POR EL OPERADOR LOGISTICO VELOCES CON LA GUIA V4001765392</t>
  </si>
  <si>
    <t>04/11/2025 SE ESCALA AL COORDINADOR DE ZONA PARA ENTREGA DE ROLLOS EN SITIO | 07/11/2025 SE REALIZA ENTREGA DE 64 ROLLOS POR EL OPERADOR LOGISTICO VELOCES CON LA GUIA V4001765393</t>
  </si>
  <si>
    <t>04/11/2025 SE ESCALA AL COORDINADOR DE ZONA PARA ENTREGA DE ROLLOS EN SITIO | 07/11/2025 SE REALIZA ENTREGA DE 64 ROLLOS POR EL OPERADOR LOGISTICO VELOCES CON LA GUIA V4001765397</t>
  </si>
  <si>
    <t>04/11/2025 SE ESCALA AL COORDINADOR DE ZONA PARA ENTREGA DE ROLLOS EN SITIO | 07/11/2025 SE REALIZA ENTREGA DE 16 ROLLOS POR EL OPERADOR LOGISTICO VELOCES CON LA GUIA V4001770484</t>
  </si>
  <si>
    <t>04/11/2025 SE ESCALA AL COORDINADOR DE ZONA PARA ENTREGA DE ROLLOS EN SITIO | 07/11/2025 SE REALIZA ENTREGA DE 24 ROLLOS POR EL OPERADOR LOGISTICO VELOCES CON LA GUIA V4001770485</t>
  </si>
  <si>
    <t>05/11/2025 SE ESCALA AL COORDINADOR DE ZONA PARA ENTREGA DE ROLLOS EN SITIO | 07/11/2025 SE REALIZA ENTREGA DE 56 ROLLOS POR EL OPERADOR LOGISTICO VELOCES CON LA GUIA V4001770492</t>
  </si>
  <si>
    <t>05/11/2025 SE ESCALA AL COORDINADOR DE ZONA PARA ENTREGA DE ROLLOS EN SITIO | 07/11/2025 SE REALIZA ENTREGA DE 64 ROLLOS POR EL OPERADOR LOGISTICO VELOCES CON LA GUIA V4001770494</t>
  </si>
  <si>
    <t>05/11/2025 SE ESCALA AL COORDINADOR DE ZONA PARA ENTREGA DE ROLLOS EN SITIO | 07/11/2025 SE REALIZA ENTREGA DE 24 ROLLOS POR EL OPERADOR LOGISTICO VELOCES CON LA GUIA V4001770496</t>
  </si>
  <si>
    <t>05/11/2025 SE ESCALA AL COORDINADOR DE ZONA PARA ENTREGA DE ROLLOS EN SITIO | 07/11/2025 SE REALIZA ENTREGA DE 64 ROLLOS POR EL OPERADOR LOGISTICO VELOCES CON LA GUIA V4001770497</t>
  </si>
  <si>
    <t>05/11/2025 SE ESCALA AL COORDINADOR DE ZONA PARA ENTREGA DE ROLLOS EN SITIO | 07/11/2025 SE REALIZA ENTREGA DE 56 ROLLOS POR EL OPERADOR LOGISTICO VELOCES CON LA GUIA V4001770498</t>
  </si>
  <si>
    <t>30/10/2025 SE REALIZA ENVIO DE ROLLOS CON OPERADOR LOGISTICO | 07/11/2025 SE REALIZA ENVIO DE 48 ROLLOS, CON LA GUIA 2235596447 SERVIENTREGA. SE CONFIRMA ENTREGA EXITOSA POR PARTE DEL USUARIO</t>
  </si>
  <si>
    <t>06/11/2025 SE ESCALA AL COORDINADOR DE ZONA PARA ENTREGA DE ROLLOS EN SITIO | 07/11/2025 SE REALIZA VISITA, SE ENTREGAN 32 ROLLOS, DATAFONO NO SE ENCUENTRA EN LA DIRECCIÓN DE ENTREGA</t>
  </si>
  <si>
    <t>07/11/2025 SE REALIZA ENVIO DE ROLLOS WOMPI POR FLOTA OK, SE CONFIRMA RECIBIDO POR PARTE DEL USUARIO</t>
  </si>
  <si>
    <t>05/10/2025 ENVIO ROLLOS | 10/10/2025 ENVIO SE ENCUENTRA EN DISTRIBUCION, NO SE HA CONFIRMA ENTREGA CON USUARIO | 05/11/2025 EN COMUNICACIÓN CON EL USUARIO INDICA QUE NO HA RECIBIDO LOS ROLLOS AUN | 06/11/2025 EN COMUNICACIÓN CON EL USUARIO INDICA QUE NO HA RECIBIDO LOS ROLLOS AUN | 06/11/2025 SE ESCALA A SERVIENTREGA PARA VALIDAR EL ESTADO DEL ENVIO YA QUE LLEVA DIAS SIN MOVIMIENTO
RESPUESTA DE SERVIENTREGA: 284607452: ATENDIENDO A LA SOLICITUD SE VALIDA LA GUÍA, LA CUAL REGISTRA CON UNA CONFIRMACIÓN DEL DÍA 01/11/2025, DONDE SE INDICÓ QUE SE ENTREGARA EN LACARRERA 51 NO. 51 38 PARQUE SANTA BÁRBARA -ANTIOQUIA, POR LO TANTO. QUEDAMOS A LA ESPERA DE SU SALIDA A DISTRIBUCIÓN. | 07/11/2025 ENVIO PRESENTO NOVEDAD DURANTE ENTREGA SE ENVIAN POR FLOTA</t>
  </si>
  <si>
    <t>30/10/2025 SE ESCALA AL COORDINADOR DE ZONA PARA ENTREGA DE ROLLOS EN SITIO | 07/11/2025 SE REALIZA ENVIO DE 32 ROLLOS, CON LA GUIA 2248145319 SERVIENTREGA. SE CONFIRMA ENTREGA EXITOSA POR PARTE DE LA TRANSPORTADORA</t>
  </si>
  <si>
    <t>30/10/2025 SE CONFIRMAN DATOS, SE REALIZA ENVIO POR OPERADOR LOGISTICO | 06/11/2025 EN COMUNICACION CON EL USUARIO INDICA QUE AUN NO HA RECIBIDO LOS ROLLOS | 07/11/2025 SE REALIZA ENVIO DE 16 ROLLOS, CON LA GUIA 2235596436 SERVIENTREGA. SE CONFIRMA ENTREGA EXITOSA POR PARTE DE LA TRANSPORTADORA</t>
  </si>
  <si>
    <t>04/11/2025 SE REALIZA ENVIO DE ROLLOS CON OPERADOR LOGISTICO | 07/11/2025 SE REALIZA ENVIO DE 16 ROLLOS, CON LA GUIA 2248145338 SERVIENTREGA. SE CONFIRMA ENTREGA EXITOSA POR PARTE DE LA TRANSPORTADORA</t>
  </si>
  <si>
    <t>05/11/2025 SE CONFIRMAN DATOS, SE REALIZA ENVIO POR OPERADOR LOGISTICO | 07/11/2025 SE REALIZA ENVIO DE 120 ROLLOS, CON LA GUIA 992208143 LOGICUARTAS. SE CONFIRMA ENTREGA EXITOSA POR PARTE DE LA TRANSPORTADORA</t>
  </si>
  <si>
    <t>04/11/2025 SE ESCALA AL COORDINADOR DE ZONA PARA ENTREGA DE ROLLOS EN SITIO | 07/11/2025 SE REALIZA VISITA, SE ENTREGAN 32 ROLLOS, DATAFONO NO SE ENCUENTRA EN LA DIRECCIÓN DE ENTREGA</t>
  </si>
  <si>
    <t>07/11/2025 SE ESCALA AL COORDINADOR DE ZONA PARA ENTREGA DE ROLLOS EN SITIO | 07/11/2025 ENTREGA DE 64 ROLLOS PARA DATÁFONO</t>
  </si>
  <si>
    <t>07/11/2025 SE ESCALA AL COORDINADOR DE ZONA PARA ENTREGA DE ROLLOS EN SITIO | 07/11/2025 SE REALIZA VISITA, SE ENTREGAN 16 ROLLOS, DATAFONO NO SE ENCUENTRA EN LA DIRECCIÓN DE ENTREGA</t>
  </si>
  <si>
    <t>06/11/2025 SE ESCALA AL COORDINADOR DE ZONA PARA ENTREGA DE ROLLOS EN SITIO | 07/11/2025 SE REALIZA VISITA, SE ENTREGAN 24 ROLLOS, DATAFONO NO SE ENCUENTRA EN LA DIRECCIÓN DE ENTREGA</t>
  </si>
  <si>
    <t>29/10/2025 SE REALIZA ENVIO DE ROLLOS CON OPERADOR LOGISTICO | 08/11/2025 SE REALIZA ENVIO DE 32 ROLLOS, CON LA GUIA 2248145346 SERVIENTREGA. SE CONFIRMA ENTREGA EXITOSA POR PARTE DEL USUARIO</t>
  </si>
  <si>
    <t>29/10/2025 SE REALIZA ENVIO DE ROLLOS CON OPERADOR LOGISTICO | 06/11/2025 EN COMUNICACIÓN CON EL USARIO INDICA QUE UN NO HA RECIBIDO LOS ROLLOS | 07/11/2025 EN COMUNICACIÓN CON EL USARIO INDICA QUE UN NO HA RECIBIDO LOS ROLLOS | 08/11/2025 SE REALIZA ENVIO DE 24 ROLLOS, CON LA GUIA 2277307775 SERVIENTREGA. SE CONFIRMA ENTREGA EXITOSA POR PARTE DE LA TRANSPORTADORA</t>
  </si>
  <si>
    <t>29/10/2025 SE REALIZA ENVIO DE ROLLOS CON OPERADOR LOGISTICO | 08/11/2025 SE REALIZA ENVIO DE 56 ROLLOS, CON LA GUIA 2248145348 SERVIENTREGA. SE CONFIRMA ENTREGA EXITOSA POR PARTE DEL USUARIO</t>
  </si>
  <si>
    <t>29/10/2025 SE REALIZA ENVIO DE ROLLOS CON OPERADOR LOGISTICO | 06/11/2025 SE INTENTA COMUNICACIOON CON EL USUARIO PARA VALIDAR SI RECIBIO LOS ROLLOS PERO NO HAY CONTACTO | 06/11/2025 EN COMUNICACIÓN CON EL USUARIO INDICA QUE AUN NO HA RECIBIDO LOS ROLLOS | 08/11/2025 SE REALIZA ENVIO DE 8 ROLLOS, CON LA GUIA 2187690868 SERVIENTREGA. SE CONFIRMA ENTREGA EXITOSA POR PARTE DE LA TRANSPORTADORA</t>
  </si>
  <si>
    <t>30/10/2025 SE CONFIRMAN DATOS, SE REALIZA ENVIO POR OPERADOR LOGISTICO | 06/11/2025 SE INTETA COMUNICACIÓN CON EL USUARIO PARA VALIDAR SI YA RECIBIO LOS ROLLOS PERO NO HAY CONTACTO | 08/11/2025 SE REALIZA ENVIO DE 56 ROLLOS, CON LA GUIA 2248145325 SERVIENTREGA. SE CONFIRMA ENTREGA EXITOSA POR PARTE DEL USUARIO</t>
  </si>
  <si>
    <t>03/11/2025 SE REALIZA ENVIO DE ROLLOS CON OPERADOR LOGISTICO | 07/11/2025 SE INTENTA COMUNICACIÓN CON EL USUARIO PARA VALIDAR SI YA RECIBIO LOS ROLLOS PERO NO HAY CONTACTO | 07/11/2025 EN COMUNICACION CON EL USUARIO INDICA QUE AUN NO HA RECIBIDO LOS ROLLOS | 08/11/2025 SE REALIZA ENVIO DE 64 ROLLOS, CON LA GUIA 2235596468 SERVIENTREGA. SE CONFIRMA ENTREGA EXITOSA POR PARTE DE LA TRANSPORTADORA</t>
  </si>
  <si>
    <t>04/11/2025 SE ESCALA AL COORDINADOR DE ZONA PARA ENTREGA DE ROLLOS EN SITIO | 08/11/2025 SE REALIZA ENVIO DE 56 ROLLOS, CON LA GUIA 2277307789 SERVIENTREGA. SE CONFIRMA ENTREGA EXITOSA POR PARTE DE LA TRANSPORTADORA</t>
  </si>
  <si>
    <t>05/11/2025 SE CONFIRMAN DATOS, SE REALIZA ENVIO POR OPERADOR LOGISTICO | 08/11/2025 SE REALIZA ENTREGA DE 16 ROLLOS POR EL OPERADOR LOGISTICO VELOCES CON LA GUIA V4001770483</t>
  </si>
  <si>
    <t>04/11/2025 SE ESCALA AL COORDINADOR DE ZONA PARA ENTREGA DE ROLLOS EN SITIO | 08/11/2025 SE REALIZA ENTREGA DE 32 ROLLOS POR EL OPERADOR LOGISTICO VELOCES CON LA GUIA V4001770486</t>
  </si>
  <si>
    <t>05/11/2025 SE ESCALA AL COORDINADOR DE ZONA PARA ENTREGA DE ROLLOS EN SITIO | 08/11/2025 SE REALIZA ENTREGA DE 32 ROLLOS POR EL OPERADOR LOGISTICO VELOCES CON LA GUIA V4001770489</t>
  </si>
  <si>
    <t>05/11/2025 SE ESCALA AL COORDINADOR DE ZONA PARA ENTREGA DE ROLLOS EN SITIO | 08/11/2025 SE REALIZA ENTREGA DE 32 ROLLOS POR EL OPERADOR LOGISTICO VELOCES CON LA GUIA V4001770491</t>
  </si>
  <si>
    <t>05/11/2025 SE ESCALA AL COORDINADOR DE ZONA PARA ENTREGA DE ROLLOS EN SITIO | 08/11/2025 SE REALIZA ENTREGA DE 16 ROLLOS POR EL OPERADOR LOGISTICO VELOCES CON LA GUIA V4001770495</t>
  </si>
  <si>
    <t>06/11/2025 SE ESCALA AL COORDINADOR DE ZONA PARA ENTREGA DE ROLLOS EN SITIO | 08/11/2025 SE REALIZA ENTREGA DE 40 ROLLOS POR EL OPERADOR LOGISTICO VELOCES CON LA GUIA V4001775907</t>
  </si>
  <si>
    <t>31/10/2025 SE ESCALA AL COORDINADOR DE ZONA PARA ENTREGA DE ROLLOS EN SITIO | 04/11/2025 SE ENVIAN 8 ROLLOS A DAVID BOTERO POR INTERRAPIDISIMO</t>
  </si>
  <si>
    <t>05/11/2025 SE REALIZA ENVÍO DE 25 ROLLOS PARA EL CB BANCOLOMBIA POR TRANSPORTADORA INTERRAPIDISIMO.</t>
  </si>
  <si>
    <t>06/11/2025 SE CONFIRMAN DATOS, SE REALIZA ENVIO POR OPERADOR LOGISTICO | 07/11/2025 SE REALIZA ENVÍO DE 8 ROLLOS WOMPI POR 18.000 PESOS</t>
  </si>
  <si>
    <t>05/11/2025 SE ESCALA AL COORDINADOR DE ZONA PARA ENTREGA DE ROLLOS EN SITIO | 08/11/2025 SE REALIZA ENVIO DE PAPELERÍA 48 ROLLOS WOMPI POR TRANSPORTADORA INTERRAPIDISIMO</t>
  </si>
  <si>
    <t>05/11/2025 SE ESCALA AL COORDINADOR DE ZONA PARA ENTREGA DE ROLLOS EN SITIO | 06/11/2025 SE REALIZA ENVÍO DE 64 ROLLOS DE WOMPY NO SE MANIPULAN TERMINALES</t>
  </si>
  <si>
    <t>05/11/2025 SE CONFIRMAN DATOS, SE REALIZA ENVIO POR OPERADOR LOGISTICO | 06/11/2025 SE REALIZA ENVÍO DE 32 ROLLOS DE PAPEL TERMICO PARA DATÁFONO WOMPI POR TRANSPORTADORA INTER RAPIDÍSIMO GUIA NO 700174030977</t>
  </si>
  <si>
    <t>06/11/2025 SE CONFIRMAN DATOS, SE REALIZA ENVIO POR OPERADOR LOGISTICO | 07/11/2025 SE REALIZA ENVÍO DE 32 ROLLOS DE PAPEL TERMICO PARA DATÁFONO WOMPI POR TRANSPORTADORA INTER RAPIDÍSIMO GUIA NO 700174188309</t>
  </si>
  <si>
    <t>08/11/2025 SE REALIZA ENVIO DE 16 ROLLOS, CON LA GUIA 2265100447 SERVIENTREGA. SE CONFIRMA ENTREGA EXITOSA POR PARTE DEL USUARIO</t>
  </si>
  <si>
    <t>31/10/2025 SE ESCALA AL COORDINADOR DE ZONA PARA ENTREGA DE ROLLOS EN SITIO | 08/11/2025 SE ENTREGAN 24 ROLLOS</t>
  </si>
  <si>
    <t>07/11/2025 SE COMUNICA CON EL USUARIO VIA WHATSAPP DONDE INFORMA QUE AUN NO RECIBE LOS ROLLOS | 08/11/2025 SE REALIZA ENVIO DE 40 ROLLOS, CON LA GUIA 2277307779 SERVIENTREGA. SE CONFIRMA ENTREGA EXITOSA POR PARTE DEL USUARIO</t>
  </si>
  <si>
    <t>08/11/2025 SE ENTREGAN 48 ROLLOS WOMPI OK</t>
  </si>
  <si>
    <t>08/11/2025 SE REALIZA ENTREGA DE 24 4OLLOS</t>
  </si>
  <si>
    <t>04/11/2025 SE ESCALA AL COORDINADOR DE ZONA PARA ENTREGA DE ROLLOS EN SITIO | 08/11/2025 SE ENTREGAN 24 ROLLOS</t>
  </si>
  <si>
    <t>04/11/2025 SE ESCALA AL COORDINADOR DE ZONA PARA ENTREGA DE ROLLOS EN SITIO | 08/11/2025 SE REALIZA ENTREGA DE 24 ROLLOS PARA DATAFONO A SATISFACCIÓN DEL CLIENTE</t>
  </si>
  <si>
    <t>31/10/2025 SE ESCALA AL COORDINADOR DE ZONA PARA ENTREGA DE ROLLOS EN SITIO | 08/11/2025 SE REALIZA ENVIO DE 48 ROLLOS, CON LA GUIA 2277307787 SERVIENTREGA. SE CONFIRMA ENTREGA EXITOSA POR PARTE DE LA TRANSPORTADORA</t>
  </si>
  <si>
    <t>04/11/2025 SE ESCALA AL COORDINADOR DE ZONA PARA ENTREGA DE ROLLOS EN SITIO | 08/11/2025 SE REALIZA ENVIO DE 64 ROLLOS, CON LA GUIA 2277307777 SERVIENTREGA. SE CONFIRMA ENTREGA EXITOSA POR PARTE DE LA TRANSPORTADORA</t>
  </si>
  <si>
    <t>30/10/2025 SE CONFIRMAN DATOS, SE REALIZA ENVIO POR OPERADOR LOGISTICO | 08/11/2025 EN COMUNICACIÓN CON EL USUARIO INDICA QUE AUN NO HA RECIBIDO LOS ROLLOS | 08/11/2025 SE REALIZA ENVIO DE 32 ROLLOS, CON LA GUIA 2248145351 SERVIENTREGA. SE CONFIRMA ENTREGA EXITOSA POR PARTE DEL USUARIO</t>
  </si>
  <si>
    <t>30/10/2025 SE CONFIRMAN DATOS, SE REALIZA ENVIO POR OPERADOR LOGISTICO | 07/11/2025 SE COMUNICA CON EL USUARIO VIA WHATSAPP DONDE INFORMA QUE AUN NO RECIBE LOS ROLLOS | 08/11/2025 SE REALIZA ENVIO DE 16 ROLLOS, CON LA GUIA 2265100450 SERVIENTREGA. SE CONFIRMA ENTREGA EXITOSA POR PARTE DE LA TRANSPORTADORA</t>
  </si>
  <si>
    <t>03/11/2025 SE REALIZA ENVIO DE ROLLOS CON OPERADOR LOGISTICO | 08/11/2025 SE REALIZA ENVIO DE 56 ROLLOS, CON LA GUIA 2277307784 SERVIENTREGA. SE CONFIRMA ENTREGA EXITOSA POR PARTE DE LA TRANSPORTADORA</t>
  </si>
  <si>
    <t>07/11/2025 SE ESCALA AL COORDINADOR DE ZONA PARA ENTREGA DE ROLLOS EN SITIO | 08/11/2025 DURANTE LA VISITA TECNICA SE REALIZA ENTREGA DE ROLLOS PARA DATÁFONO NO SE MANIPULAN EQUIPOS</t>
  </si>
  <si>
    <t>31/10/2025 SE ESCALA AL COORDINADOR DE ZONA PARA ENTREGA DE ROLLOS EN SITIO | 08/11/2025 SE REALIZA ENVIO DE 24 ROLLOS, CON LA GUIA 2248145327 SERVIENTREGA. SE CONFIRMA ENTREGA EXITOSA POR PARTE DEL USUARIO</t>
  </si>
  <si>
    <t>05/11/2025 SE ESCALA AL COORDINADOR DE ZONA PARA ENTREGA DE ROLLOS EN SITIO | 08/11/2025 SE REALIZA ENTREGA DE 48 ROLLOS POR EL OPERADOR LOGISTICO VELOCES CON LA GUIA V4001770487</t>
  </si>
  <si>
    <t>05/11/2025 SE ESCALA AL COORDINADOR DE ZONA PARA ENTREGA DE ROLLOS EN SITIO | 08/11/2025 SE REALIZA ENTREGA DE 56 ROLLOS POR EL OPERADOR LOGISTICO VELOCES CON LA GUIA V4001770490</t>
  </si>
  <si>
    <t>05/11/2025 SE ESCALA AL COORDINADOR DE ZONA PARA ENTREGA DE ROLLOS EN SITIO | 08/11/2025 SE REALIZA ENTREGA DE 40 ROLLOS POR EL OPERADOR LOGISTICO VELOCES CON LA GUIA V4001770493</t>
  </si>
  <si>
    <t>06/11/2025 SE ESCALA AL COORDINADOR DE ZONA PARA ENTREGA DE ROLLOS EN SITIO | 08/11/2025 SE REALIZA ENTREGA DE 32 ROLLOS POR EL OPERADOR LOGISTICO VELOCES CON LA GUIA V4001775900</t>
  </si>
  <si>
    <t>06/11/2025 SE ESCALA AL COORDINADOR DE ZONA PARA ENTREGA DE ROLLOS EN SITIO | 08/11/2025 SE REALIZA ENTREGA DE 24 ROLLOS POR EL OPERADOR LOGISTICO VELOCES CON LA GUIA V4001775906</t>
  </si>
  <si>
    <t>06/11/2025 SE ESCALA AL COORDINADOR DE ZONA PARA ENTREGA DE ROLLOS EN SITIO | 08/11/2025 SE REALIZA ENTREGA DE 16 ROLLOS POR EL OPERADOR LOGISTICO VELOCES CON LA GUIA V4001775911</t>
  </si>
  <si>
    <t>06/11/2025 SE ESCALA AL COORDINADOR DE ZONA PARA ENTREGA DE ROLLOS EN SITIO | 08/11/2025 SE REALIZA ENTREGA DE 40 ROLLOS POR EL OPERADOR LOGISTICO VELOCES CON LA GUIA V4001775912</t>
  </si>
  <si>
    <t>06/11/2025 SE ESCALA AL COORDINADOR DE ZONA PARA ENTREGA DE ROLLOS EN SITIO | 08/11/2025 SE REALIZA ENTREGA DE 64 ROLLOS POR EL OPERADOR LOGISTICO VELOCES CON LA GUIA V4001775913</t>
  </si>
  <si>
    <t>06/11/2025 SE ESCALA AL COORDINADOR DE ZONA PARA ENTREGA DE ROLLOS EN SITIO | 08/11/2025 SE REALIZA ENTREGA DE 64 ROLLOS POR EL OPERADOR LOGISTICO VELOCES CON LA GUIA V4001775914</t>
  </si>
  <si>
    <t>30/10/2025 SE CONFIRMAN DATOS, SE REALIZA ENVIO POR OPERADOR LOGISTICO | 08/11/2025 EN COMUNICACIÓN CON EL USUARIO INDICA QUE AUN NO HA RECIBIDO LOS ROLLOS | 08/11/2025 SE REALIZA ENVIO DE 24 ROLLOS, CON LA GUIA 284607517 SERVIENTREGA. SE CONFIRMA ENTREGA EXITOSA POR PARTE DEL USUARIO</t>
  </si>
  <si>
    <t>30/10/2025 SE ESCALA AL COORDINADOR DE ZONA PARA ENTREGA DE ROLLOS EN SITIO | 07/11/2025 EN COMUNICACIÓN CON EL USUARIO INDICA QUE AUN NO HA RECIBIDO LOS ROLLOS | 07/11/2025 EN COMUNICACIÓN CON EL USUARIO INDICA QUE AUN NO HA RECIBIDO LOS ROLLOS | 09/11/2025 30-10 SE REALIZA ENVIO DE ROLLOS ** 09-11 SE CONFIRMA ENTREGA EXITOSA CON EL USUARIO</t>
  </si>
  <si>
    <t>06/11/2025 SE ESCALA AL COORDINADOR DE ZONA PARA ENTREGA DE ROLLOS EN SITIO | 08/11/2025 SE HACE ENTREGA DE 64 ROLLOS WOMPI DE MANERA EXITOSA</t>
  </si>
  <si>
    <t>31/10/2025 SE ESCALA AL COORDINADOR DE ZONA PARA ENTREGA DE ROLLOS EN SITIO | 10/11/2025 SE ENTREGA 16 ROLLOS WOMPI</t>
  </si>
  <si>
    <t>02/11/2025 SE ESCALA AL COORDINADOR DE ZONA PARA ENTREGA DE ROLLOS EN SITIO | 10/11/2025 SE INGRESA SE ENTREGA 32 ROLLOS WOMPI</t>
  </si>
  <si>
    <t>01/11/2025 SE PROCEDE A CERRA ACTIVIDAD YA QUE CASO ESTA EN PROCESO DE GESTION CON LA OC 2833745 | 10/11/2025 SE REALIZA ENVIO DE 40 ROLLOS, CON LA GUIA 2248145330 SERVIENTREGA. SE CONFIRMA ENTREGA EXITOSA POR PARTE DE LA TRANSPORTADORA</t>
  </si>
  <si>
    <t>04/11/2025 SE REALIZA ENVIO DE ROLLOS CON OPERADOR LOGISTICO | 10/11/2025 SE REALIZA ENVIO DE 64 ROLLOS, CON LA GUIA 2248145358 SERVIENTREGA. SE CONFIRMA ENTREGA EXITOSA POR PARTE DE LA TRANSPORTADORA</t>
  </si>
  <si>
    <t>10/11/2025 SE REALIZA ENVIO DE 64 ROLLOS, CON LA GUIA 2235596486 SERVIENTREGA. SE CONFIRMA ENTREGA EXITOSA POR PARTE DEL USUARIO</t>
  </si>
  <si>
    <t>10/11/2025 SE REALIZA ENVIO DE 32 ROLLOS, CON LA GUIA 2265100459 SERVIENTREGA. SE CONFIRMA ENTREGA EXITOSA POR PARTE DE LA TRANSPORTADORA</t>
  </si>
  <si>
    <t>10/11/2025 SE REALIZA ENVIO DE 16 ROLLOS, CON LA GUIA 2265100460 SERVIENTREGA. SE CONFIRMA ENTREGA EXITOSA POR PARTE DE LA TRANSPORTADORA</t>
  </si>
  <si>
    <t>10/11/2025 SE REALIZA ENVIO DE 24 ROLLOS, CON LA GUIA 2235596508 SERVIENTREGA. SE CONFIRMA ENTREGA EXITOSA POR PARTE DEL USUARIO</t>
  </si>
  <si>
    <t>07/11/2025 SE ESCALA AL COORDINADOR DE ZONA PARA ENTREGA DE ROLLOS EN SITIO | 10/11/2025 SE REALIZA ENVIO DE 64 ROLLOS, CON LA GUIA 2235596540 SERVIENTREGA. SE CONFIRMA ENTREGA EXITOSA POR PARTE DE LA TRANSPORTADORA</t>
  </si>
  <si>
    <t>10/11/2025 SE REALIZA ENVIO DE 40 ROLLOS, CON LA GUIA 2248145359 SERVIENTREGA. SE CONFIRMA ENTREGA EXITOSA POR PARTE DEL USUARIO</t>
  </si>
  <si>
    <t>07/11/2025 SE ESCALA AL COORDINADOR DE ZONA PARA ENTREGA DE ROLLOS EN SITIO | 10/11/2025 SE REALIZA ENVIO DE 32 ROLLOS, CON LA GUIA 2235596538 SERVIENTREGA. SE CONFIRMA ENTREGA EXITOSA POR PARTE DE LA TRANSPORTADORA</t>
  </si>
  <si>
    <t>05/11/2025 SE ESCALA AL COORDINADOR DE ZONA PARA ENTREGA DE ROLLOS EN SITIO | 10/11/2025 SE REALIZA ENVIO DE 40 ROLLOS, CON LA GUIA 2235596502 SERVIENTREGA. SE CONFIRMA ENTREGA EXITOSA POR PARTE DE LA TRANSPORTADORA</t>
  </si>
  <si>
    <t>05/11/2025 SE CONFIRMAN DATOS, SE REALIZA ENVIO POR OPERADOR LOGISTICO | 10/11/2025 SE REALIZA ENVIO DE 32 ROLLOS, CON LA GUIA 2235596504 SERVIENTREGA. SE CONFIRMA ENTREGA EXITOSA POR PARTE DE LA TRANSPORTADORA</t>
  </si>
  <si>
    <t>06/11/2025 SE ESCALA AL COORDINADOR DE ZONA PARA ENTREGA DE ROLLOS EN SITIO | 10/11/2025 SE REALIZA ENVIO DE 32 ROLLOS, CON LA GUIA 2235596505 SERVIENTREGA. SE CONFIRMA ENTREGA EXITOSA POR PARTE DE LA TRANSPORTADORA</t>
  </si>
  <si>
    <t>06/11/2025 SE ESCALA AL COORDINADOR DE ZONA PARA ENTREGA DE ROLLOS EN SITIO | 10/11/2025 SE REALIZA ENVIO DE 64 ROLLOS, CON LA GUIA 2248145361 SERVIENTREGA. SE CONFIRMA ENTREGA EXITOSA POR PARTE DEL USUARIO</t>
  </si>
  <si>
    <t>06/11/2025 SE ESCALA AL COORDINADOR DE ZONA PARA ENTREGA DE ROLLOS EN SITIO | 10/11/2025 SE REALIZA ENVIO DE 48 ROLLOS, CON LA GUIA 2235596514 SERVIENTREGA. SE CONFIRMA ENTREGA EXITOSA POR PARTE DE LA TRANSPORTADORA</t>
  </si>
  <si>
    <t>07/11/2025 SE ESCALA AL COORDINADOR DE ZONA PARA ENTREGA DE ROLLOS EN SITIO | 10/11/2025 SE REALIZA ENVIO DE 16 ROLLOS, CON LA GUIA 2277307800 SERVIENTREGA. SE CONFIRMA ENTREGA EXITOSA POR PARTE DE LA TRANSPORTADORA</t>
  </si>
  <si>
    <t>06/11/2025 SE ESCALA AL COORDINADOR DE ZONA PARA ENTREGA DE ROLLOS EN SITIO | 10/11/2025 SE REALIZA ENVIO DE 64 ROLLOS, CON LA GUIA 2235596516 SERVIENTREGA. SE CONFIRMA ENTREGA EXITOSA POR PARTE DE LA TRANSPORTADORA</t>
  </si>
  <si>
    <t>07/11/2025 SE CONFIRMAN DATOS, SE REALIZA ENVIO POR OPERADOR LOGISTICO | 10/11/2025 SE REALIZA ENVIO DE 24 ROLLOS, CON LA GUIA 2235596533 SERVIENTREGA. SE CONFIRMA ENTREGA EXITOSA POR PARTE DE LA TRANSPORTADORA</t>
  </si>
  <si>
    <t>06/11/2025 SE ESCALA AL COORDINADOR DE ZONA PARA ENTREGA DE ROLLOS EN SITIO | 10/11/2025 SE REALIZA ENVIO DE 56 ROLLOS, CON LA GUIA 2235596510 SERVIENTREGA. SE CONFIRMA ENTREGA EXITOSA POR PARTE DE LA TRANSPORTADORA</t>
  </si>
  <si>
    <t>06/11/2025 SE ESCALA AL COORDINADOR DE ZONA PARA ENTREGA DE ROLLOS EN SITIO | 10/11/2025 SE REALIZA ENVIO DE 48 ROLLOS, CON LA GUIA 2235596512 SERVIENTREGA. SE CONFIRMA ENTREGA EXITOSA POR PARTE DE LA TRANSPORTADORA</t>
  </si>
  <si>
    <t>06/11/2025 SE CONFIRMAN DATOS, SE REALIZA ENVIO POR OPERADOR LOGISTICO | 10/11/2025 SE REALIZA ENVIO DE 32 ROLLOS, CON LA GUIA 2235596529 SERVIENTREGA. SE CONFIRMA ENTREGA EXITOSA POR PARTE DE LA TRANSPORTADORA</t>
  </si>
  <si>
    <t>06/11/2025 SE ESCALA AL COORDINADOR DE ZONA PARA ENTREGA DE ROLLOS EN SITIO | 10/11/2025 SE REALIZA ENVIO DE 32 ROLLOS, CON LA GUIA 2235596517 SERVIENTREGA. SE CONFIRMA ENTREGA EXITOSA POR PARTE DE LA TRANSPORTADORA</t>
  </si>
  <si>
    <t>06/11/2025 SE CONFIRMAN DATOS, SE REALIZA ENVIO POR OPERADOR LOGISTICO | 10/11/2025 SE REALIZA ENVIO DE 64 ROLLOS, CON LA GUIA 2235596518 SERVIENTREGA. SE CONFIRMA ENTREGA EXITOSA POR PARTE DE LA TRANSPORTADORA</t>
  </si>
  <si>
    <t>10/11/2025 SE REALIZA ENVIO DE 32 ROLLOS, CON LA GUIA 2277307799 SERVIENTREGA. SE CONFIRMA ENTREGA EXITOSA POR PARTE DE LA TRANSPORTADORA</t>
  </si>
  <si>
    <t>10/11/2025 SE REALIZA ENVIO DE 24 ROLLOS, CON LA GUIA 2235596524 SERVIENTREGA. SE CONFIRMA ENTREGA EXITOSA POR PARTE DE LA TRANSPORTADORA</t>
  </si>
  <si>
    <t>10/11/2025 SE REALIZA ENVIO DE 8 ROLLOS, CON LA GUIA 2235596526 SERVIENTREGA. SE CONFIRMA ENTREGA EXITOSA POR PARTE DE LA TRANSPORTADORA</t>
  </si>
  <si>
    <t>06/11/2025 SE ESCALA AL COORDINADOR DE ZONA PARA ENTREGA DE ROLLOS EN SITIO | 10/11/2025 SE REALIZA ENVIO DE 24 ROLLOS, CON LA GUIA 2235596519 SERVIENTREGA. SE CONFIRMA ENTREGA EXITOSA POR PARTE DE LA TRANSPORTADORA</t>
  </si>
  <si>
    <t>10/11/2025 SE REALIZA ENVIO DE 8 ROLLOS, CON LA GUIA 2235596523 SERVIENTREGA. SE CONFIRMA ENTREGA EXITOSA POR PARTE DE LA TRANSPORTADORA</t>
  </si>
  <si>
    <t>06/11/2025 SE CONFIRMAN DATOS, SE REALIZA ENVIO POR OPERADOR LOGISTICO | 10/11/2025 SE REALIZA ENVIO DE 32 ROLLOS, CON LA GUIA 2235596520 SERVIENTREGA. SE CONFIRMA ENTREGA EXITOSA POR PARTE DE LA TRANSPORTADORA</t>
  </si>
  <si>
    <t>31/10/2025 SE ESCALA AL COORDINADOR DE ZONA PARA ENTREGA DE ROLLOS EN SITIO | 10/11/2025 SE INGRESA SE ENTREGA 40 ROLLOS WOMPI</t>
  </si>
  <si>
    <t>05/11/2025 SE ESCALA AL COORDINADOR DE ZONA PARA ENTREGA DE ROLLOS EN SITIO | 10/11/2025 SE DEJAN 64 ROLLOS</t>
  </si>
  <si>
    <t>29/10/2025 SE REALIZA ENVIO DE ROLLOS CON OPERADOR LOGISTICO | 10/11/2025 SE REALIZA ENVIO DE 16 ROLLOS, CON LA GUIA 2248145347 SERVIENTREGA. SE CONFIRMA ENTREGA EXITOSA POR PARTE DE LA TRANSPORTADORA</t>
  </si>
  <si>
    <t>07/11/2025 SE ESCALA AL COORDINADOR DE ZONA PARA ENTREGA DE ROLLOS EN SITIO | 08/11/2025 EN LA VISITA TÉCNICA SE REALIZÓ LA ENTREGA DE 32 ROLLOS DE WOMPI PARA EL CB.</t>
  </si>
  <si>
    <t>10/11/2025 SE ENTREGA 40 ROLLOS CON VISITA</t>
  </si>
  <si>
    <t>04/11/2025 SE ESCALA AL COORDINADOR DE ZONA PARA ENTREGA DE ROLLOS EN SITIO | 10/11/2025 SE HACE ENTREGA DE 64 ROLLOS WOMPI</t>
  </si>
  <si>
    <t>05/11/2025 SE ESCALA AL COORDINADOR DE ZONA PARA ENTREGA DE ROLLOS EN SITIO | 06/11/2025 ENVÍO DE 32 ROLLOS POR TRANSPORTADORA INTERRAPIDISIMO</t>
  </si>
  <si>
    <t>04/11/2025 SE ESCALA AL COORDINADOR DE ZONA PARA ENTREGA DE ROLLOS EN SITIO | 10/11/2025 SE ENTREGAN 64 A LA SEÑORA ELENA CALAMBAS</t>
  </si>
  <si>
    <t>06/11/2025 SE ENVIAN 24 ROLLOS A JIMENA OCAMPO CERON</t>
  </si>
  <si>
    <t>05/11/2025 SE ESCALA AL COORDINADOR DE ZONA PARA ENTREGA DE ROLLOS EN SITIO | 10/11/2025 SE ENTREGA 64 ROLLOS</t>
  </si>
  <si>
    <t>06/11/2025 SE CONFIRMAN DATOS, SE REALIZA ENVIO POR OPERADOR LOGISTICO | 07/11/2025 SE REALIZA ENVÍO DE 56 ROLLOS</t>
  </si>
  <si>
    <t>06/11/2025 SE CONFIRMAN DATOS, SE REALIZA ENVIO POR OPERADOR LOGISTICO | 08/11/2025 SE REALIZA ENVIO DE 24 ROLLOS WOMPI</t>
  </si>
  <si>
    <t>05/11/2025 SE ESCALA AL COORDINADOR DE ZONA PARA ENTREGA DE ROLLOS EN SITIO | 07/11/2025 SE REALIZA ENVÍO DE 56 ROLLOS WOMPI POR INTERAPIDISIMO GUÍA 700174174143</t>
  </si>
  <si>
    <t>06/11/2025 SE CONFIRMAN DATOS, SE REALIZA ENVIO POR OPERADOR LOGISTICO | 07/11/2025 SE REALIZA ENVIO DE PAPELERIA 24 ROLLOS WOMPI  POR TRANSPORTADORA INTERRAPIDISIMO</t>
  </si>
  <si>
    <t>04/11/2025 SE CONFIRMAN DATOS, SE REALIZA ENVIO POR OPERADOR LOGISTICO | 10/11/2025 SE REALIZA ENVIO DE 24 ROLLOS, CON LA GUIA 992207088 LOGICUARTAS. SE CONFIRMA ENTREGA EXITOSA POR PARTE DE LA TRANSPORTADORA</t>
  </si>
  <si>
    <t>06/11/2025 SE ESCALA AL COORDINADOR DE ZONA PARA ENTREGA DE ROLLOS EN SITIO | 08/11/2025 ENTREGA DE 32 ROLLOS WOMPI PARA DATAFONO NO SE MANIPULA TERMINAL</t>
  </si>
  <si>
    <t>06/11/2025 SE CONFIRMAN DATOS, SE REALIZA ENVIO POR OPERADOR LOGISTICO | 07/11/2025 SE REALIZA ENVÍO DE PAPELERIA 32 ROLLOS WOMPI POR LA TRANSPORTADORA INTERRAPIDISIMO</t>
  </si>
  <si>
    <t>06/11/2025 SE CONFIRMAN DATOS, SE REALIZA ENVIO POR OPERADOR LOGISTICO | 07/11/2025 SE REALIZA ENVÍO POR INTER RAPIDÍSIMO DE 64 ROLLOS NO SE MANIPULAN TERMINALES</t>
  </si>
  <si>
    <t>06/11/2025 SE CONFIRMAN DATOS, SE REALIZA ENVIO POR OPERADOR LOGISTICO | 07/11/2025 SE REALIZA ENVIO DE 48 ROLLOS WOMPI SE LE INFORMA A CLIENTE NÚMERO DE GUÍA PARA RECLAMAR</t>
  </si>
  <si>
    <t>04/11/2025 SE ESCALA AL COORDINADOR DE ZONA PARA ENTREGA DE ROLLOS EN SITIO | 10/11/2025 SE VISITA COMERCIO Y SE ENTREGAN 32 ROLLOS OK</t>
  </si>
  <si>
    <t>07/11/2025 SE CONFIRMAN DATOS, SE REALIZA ENVIO POR OPERADOR LOGISTICO | 07/11/2025 SE REALIZA ENVÍO DE 56 ROLLOS WOMPI POR TRANSPORTADORA INTERRAPIDISIMO</t>
  </si>
  <si>
    <t>05/11/2025 SE ESCALA AL COORDINADOR DE ZONA PARA ENTREGA DE ROLLOS EN SITIO | 08/11/2025 SE REALIZA ENTREGA DE 32 ROLLOS WOMPI</t>
  </si>
  <si>
    <t>07/11/2025 SE CONFIRMAN DATOS, SE REALIZA ENVIO POR OPERADOR LOGISTICO | 07/11/2025 SE REALIZA ENVÍO DE 16 ROLLOS WOMPI POR SOLICITUD DEL CLIENTE ALA DIRECCIÓN ASIGNADA.</t>
  </si>
  <si>
    <t>05/11/2025 SE ESCALA AL COORDINADOR DE ZONA PARA ENTREGA DE ROLLOS EN SITIO | 10/11/2025 SE HACE ENTREGA DE 16 ROLLOS WOMPI DE MANERA EXITOSA</t>
  </si>
  <si>
    <t>07/11/2025 SE CONFIRMAN DATOS, SE REALIZA ENVIO POR OPERADOR LOGISTICO | 08/11/2025 SE REALIZA EL ENVÍO DE 64 ROLLOS</t>
  </si>
  <si>
    <t>31/10/2025 SE ESCALA AL COORDINADOR DE ZONA PARA ENTREGA DE ROLLOS EN SITIO | 10/11/2025 SE REALIZA ENTREGA DE 24 ROLLOS</t>
  </si>
  <si>
    <t>01/11/2025 SE ESCALA AL COORDINADOR DE ZONA PARA ENTREGA DE ROLLOS EN SITIO | 10/11/2025 SE REALIZA ENTREGA DE 24 ROLLOS WOMPY  NO SE MANIPULAN TERMINALES</t>
  </si>
  <si>
    <t>05/11/2025 SE CONFIRMAN DATOS, SE REALIZA ENVIO POR OPERADOR LOGISTICO | 10/11/2025 SE REALIZA ENVIO DE 48 ROLLOS, CON LA GUIA 992208144 LOGICUARTAS. SE CONFIRMA ENTREGA EXITOSA POR PARTE DE LA TRANSPORTADORA</t>
  </si>
  <si>
    <t>06/11/2025 SE CONFIRMAN DATOS, SE REALIZA ENVIO POR OPERADOR LOGISTICO | 10/11/2025 SE REALIZA ENVIO DE 56 ROLLOS, CON LA GUIA 992208171 LOGICUARTAS. SE CONFIRMA ENTREGA EXITOSA POR PARTE DE LA TRANSPORTADORA</t>
  </si>
  <si>
    <t>06/11/2025 SE CONFIRMAN DATOS, SE REALIZA ENVIO POR OPERADOR LOGISTICO | 10/11/2025 SE REALIZA ENVIO DE 64 ROLLOS, CON LA GUIA 992208182 LOGICUARTAS. SE CONFIRMA ENTREGA EXITOSA POR PARTE DE LA TRANSPORTADORA</t>
  </si>
  <si>
    <t>07/11/2025 SE REALIZA ENVIO DE ROLLOS CON OPERADOR LOGISTICO | 10/11/2025 SE REALIZA ENVIO DE 40 ROLLOS, CON LA GUIA 992209214 LOGICUARTAS. SE CONFIRMA ENTREGA EXITOSA POR PARTE DE LA TRANSPORTADORA</t>
  </si>
  <si>
    <t>05/11/2025 SE ESCALA AL COORDINADOR DE ZONA PARA ENTREGA DE ROLLOS EN SITIO | 10/11/2025 DURANTE LA VISITA TECNICA SE REALIZA ENTREGA DE ROLLOS PARA DATÁFONO NO SE MANIPULAN EQUIPOS</t>
  </si>
  <si>
    <t>05/11/2025 SE ESCALA AL COORDINADOR DE ZONA PARA ENTREGA DE ROLLOS EN SITIO | 10/11/2025 SE HACE ENTREGA DE 40 ROLLOS WOMPI</t>
  </si>
  <si>
    <t>06/11/2025 SE ESCALA AL COORDINADOR DE ZONA PARA ENTREGA DE ROLLOS EN SITIO | 10/11/2025 DURANTE LA VISITA TECNICA SE REALIZA ENTREGA DE ROLLOS PARA DATÁFONO NO SE MANIPULAN EQUIPOS</t>
  </si>
  <si>
    <t>06/11/2025 SE ESCALA AL COORDINADOR DE ZONA PARA ENTREGA DE ROLLOS EN SITIO | 08/11/2025 SE REALIZA ENTREGA DE 16 ROLLOS TÉRMICOS DE WOMPI EN EL CB SIN NOVEDAD.</t>
  </si>
  <si>
    <t>06/11/2025 SE ESCALA AL COORDINADOR DE ZONA PARA ENTREGA DE ROLLOS EN SITIO | 08/11/2025 ENTREGA DE 16 ROLLOS DE WOMPI NO SE MANIPULAN EQUIPOS</t>
  </si>
  <si>
    <t>06/11/2025 SE CONFIRMAN DATOS, SE REALIZA ENVIO POR OPERADOR LOGISTICO | 08/11/2025 SE ENTREGAN 48 ROLLOS DE WOMPI AL SEÑOR JULIAN LINARES LOPEZ</t>
  </si>
  <si>
    <t>07/11/2025 SE ESCALA AL COORDINADOR DE ZONA PARA ENTREGA DE ROLLOS EN SITIO | 08/11/2025 SE REALIZA VISITA SE ENTREGA 48 ROLLOS</t>
  </si>
  <si>
    <t>01/11/2025 SE ESCALA AL COORDINADOR DE ZONA PARA ENTREGA DE ROLLOS EN SITIO | 10/11/2025 SE ENTREGAN 56 ROLLOS</t>
  </si>
  <si>
    <t>07/11/2025 SE ESCALA AL COORDINADOR DE ZONA PARA ENTREGA DE ROLLOS EN SITIO | 10/11/2025 SE ENTREGAN 56 ROLLOS</t>
  </si>
  <si>
    <t>05/11/2025 SE ESCALA AL COORDINADOR DE ZONA PARA ENTREGA DE ROLLOS EN SITIO | 10/11/2025 SE ENTREGA 16 ROLLOS WOMPI OK</t>
  </si>
  <si>
    <t>07/11/2025 SE ESCALA AL COORDINADOR DE ZONA PARA ENTREGA DE ROLLOS EN SITIO | 10/11/2025 DURANTE LA VISITA TECNICA SE REALIZA ENTREGA DE ROLLOS PARA DATÁFONO NO SE MANIPULAN EQUIPOS</t>
  </si>
  <si>
    <t>05/11/2025 SE ESCALA AL COORDINADOR DE ZONA PARA ENTREGA DE ROLLOS EN SITIO | 10/11/2025 VISITAMOS COMERCIO REALIZAMOS ENTREGA DE 16 ROLLOS</t>
  </si>
  <si>
    <t>07/11/2025 SE ESCALA AL COORDINADOR DE ZONA PARA ENTREGA DE ROLLOS EN SITIO | 10/11/2025 SE ENTREGA 32 ROLLOS CON VISITA</t>
  </si>
  <si>
    <t>04/11/2025 SE ESCALA AL COORDINADOR DE ZONA PARA ENTREGA DE ROLLOS EN SITIO | 10/11/2025 SE HACE ENTREGA DE 24 ROLLOS</t>
  </si>
  <si>
    <t>05/11/2025 SE ESCALA AL COORDINADOR DE ZONA PARA ENTREGA DE ROLLOS EN SITIO | 08/11/2025 SE REALIZA ENTREGA DE 64 ROLLOS TÉRMICOS DE WOMPI EN EL CB SIN NOVEDAD.</t>
  </si>
  <si>
    <t>10/11/2025 SE ENTREGAN 24 ROLLOS DE LA RED WOMPI EXITOSOS</t>
  </si>
  <si>
    <t>05/11/2025 SE ESCALA AL COORDINADOR DE ZONA PARA ENTREGA DE ROLLOS EN SITIO | 11/11/2025 SE REALIZA ENTREGA DE 32 ROLLOS CON VISITA TÉCNICA NO SÉ MANIPULA TERMINAL</t>
  </si>
  <si>
    <t>05/11/2025 SE ESCALA AL COORDINADOR DE ZONA PARA ENTREGA DE ROLLOS EN SITIO | 08/11/2025 SE HACE ENTREGA DE 16 ROLLOS WOMPI DE MANERA EXITOSA</t>
  </si>
  <si>
    <t>08/11/2025 SE ESCALA AL COORDINADOR DE ZONA PARA ENTREGA DE ROLLOS EN SITIO | 10/11/2025 ENTREGA DE 16 ROLLOS WOMPI EXITOSA</t>
  </si>
  <si>
    <t>08/11/2025 SE ESCALA AL COORDINADOR DE ZONA PARA ENTREGA DE ROLLOS EN SITIO | 10/11/2025 SE ENTREGAN 64 ROLLOS DE LA RED WOMPI EXITOSOS</t>
  </si>
  <si>
    <t>05/11/2025 SE ESCALA AL COORDINADOR DE ZONA PARA ENTREGA DE ROLLOS EN SITIO | 10/11/2025 SE ENTREGAN 40 ROLLOS WOMPI</t>
  </si>
  <si>
    <t>05/11/2025 SE ESCALA AL COORDINADOR DE ZONA PARA ENTREGA DE ROLLOS EN SITIO | 10/11/2025 ENTREGA DE ROLLOS EJECUTADO OK</t>
  </si>
  <si>
    <t>08/11/2025 SE ESCALA AL COORDINADOR DE ZONA PARA ENTREGA DE ROLLOS EN SITIO | 10/11/2025 SE REALIZA VISITA A COMERCIO CB CERRADO SE REALIZA ENTREGA EN DIRECCIÓN SOLICITA POR TITULAR 16 ROLLOS WOMPI</t>
  </si>
  <si>
    <t>05/11/2025 SE ESCALA AL COORDINADOR DE ZONA PARA ENTREGA DE ROLLOS EN SITIO | 10/11/2025 SE ENTREGA 48 ROLLOS CON VISITA</t>
  </si>
  <si>
    <t>05/11/2025 SE ESCALA AL COORDINADOR DE ZONA PARA ENTREGA DE ROLLOS EN SITIO | 08/11/2025 DURANTE LA VISITA TECNICA PARA REALIZA ENTREGA DE ROLLOS PARA DATÁFONO CORRESPONSAL SE ENCUENTRA CERRADO SE LLAMA AL CELULAR EL CUAL CLIENTE INDICA POR LLAMADA LA ENTREGA DE ROLLOS EN UN DIRECCIÓN ALEDAÑA AL CORRESPONSAL</t>
  </si>
  <si>
    <t>10/11/2025 SE ENTREGA 24 ROLLOS CON VISITA</t>
  </si>
  <si>
    <t>08/11/2025 SE REALIZA ENTREGA DE 40 ROLLOS WOMPI</t>
  </si>
  <si>
    <t>31/10/2025 SE CONFIRMAN DATOS, SE REALIZA ENVIO POR OPERADOR LOGISTICO | 10/11/2025 SE INTENTA COMUNICACION CON EL USUARIO PERO NO CONTESTO | 10/11/2025 SE REALIZA ENVIO DE 48 ROLLOS, CON LA GUIA 2235596467 SERVIENTREGA. SE CONFIRMA ENTREGA EXITOSA POR PARTE DE LA TRANSPORTADORA</t>
  </si>
  <si>
    <t>06/11/2025 SE ESCALA AL COORDINADOR DE ZONA PARA ENTREGA DE ROLLOS EN SITIO | 08/11/2025 SE REALIZA ENTREGA DE 32 ROLLOS TÉRMICOS DE WOMPI EN EL CB SIN NOVEDAD</t>
  </si>
  <si>
    <t>08/11/2025 SE REALIZA ENTREGA DE 24 ROLLOS PARA DATÁFONO A SATISFACCIÓN DEL CLIENTE</t>
  </si>
  <si>
    <t>07/11/2025 SE CONFIRMAN DATOS, SE REALIZA ENVIO POR OPERADOR LOGISTICO | 08/11/2025 SE REALIZA ENVIO DE PAPELERÍA 40 ROLLOS WOMPI POR LA TRANSPORTADORA INTERRAPIDISIMO</t>
  </si>
  <si>
    <t>06/11/2025 SE ESCALA AL COORDINADOR DE ZONA PARA ENTREGA DE ROLLOS EN SITIO | 08/11/2025 ENTREGA DE ROLLOS EJECUTADO OK</t>
  </si>
  <si>
    <t>07/11/2025 SE CONFIRMAN DATOS, SE REALIZA ENVIO POR OPERADOR LOGISTICO | 08/11/2025 SE REALIZA EL ENVÍO DE 16 ROLLOS WOMPI PARA EL CB BANCOLOMBIA.</t>
  </si>
  <si>
    <t>06/11/2025 SE ESCALA AL COORDINADOR DE ZONA PARA ENTREGA DE ROLLOS EN SITIO | 10/11/2025 ENTREGA DE ROLLOS EJECUTADO OK</t>
  </si>
  <si>
    <t>07/11/2025 SE CONFIRMAN DATOS, SE REALIZA ENVIO POR OPERADOR LOGISTICO | 10/11/2025 SE REALIZA ENVÍO DE 16 ROLLOS WOMPI POR INTERRAPIDISIMO GUÍA 700174344541</t>
  </si>
  <si>
    <t>08/11/2025 SE REALIZA ENTREGA DE 64 ROLLOS A CORRESPONSAL WOMPI</t>
  </si>
  <si>
    <t>07/11/2025 SE ESCALA AL COORDINADOR DE ZONA PARA ENTREGA DE ROLLOS EN SITIO | 10/11/2025 SE REALIZA ENTREGA DE 40 ROLLOS</t>
  </si>
  <si>
    <t>04/11/2025 SE REALIZA ENVIO DE ROLLOS CON OPERADOR LOGISTICO | 10/11/2025 SE REALIZA ENVIO DE 64 ROLLOS, CON LA GUIA 2248145357 SERVIENTREGA. SE CONFIRMA ENTREGA EXITOSA POR PARTE DE LA TRANSPORTADORA</t>
  </si>
  <si>
    <t>04/11/2025 SE REALIZA ENVIO DE ROLLOS CON OPERADOR LOGISTICO | 10/11/2025 SE REALIZA ENVIO DE 64 ROLLOS, CON LA GUIA 2248145336 SERVIENTREGA. SE CONFIRMA ENTREGA EXITOSA POR PARTE DE LA TRANSPORTADORA</t>
  </si>
  <si>
    <t>01/11/2025 SE REALIZA ENVIO DE ROLLOS CON OPERADOR LOGISTICO | 10/11/2025 SE REALIZA ENVIO DE 32 ROLLOS, CON LA GUIA 2248145355 SERVIENTREGA. SE CONFIRMA ENTREGA EXITOSA POR PARTE DE LA TRANSPORTADORA</t>
  </si>
  <si>
    <t>06/11/2025 SE ESCALA AL COORDINADOR DE ZONA PARA ENTREGA DE ROLLOS EN SITIO | 10/11/2025 SE VISITA COMERCIO, SE ENTREGAN 32 ROLLOS OK</t>
  </si>
  <si>
    <t>04/11/2025 SE ESCALA AL COORDINADOR DE ZONA PARA ENTREGA DE ROLLOS EN SITIO | 10/11/2025 SE REALIZA ENVIO DE 16 ROLLOS, CON LA GUIA 2248145340 SERVIENTREGA. SE CONFIRMA ENTREGA EXITOSA POR PARTE DE LA TRANSPORTADORA</t>
  </si>
  <si>
    <t>11/11/2025 SE REALIZA ENVIO DE 40 ROLLOS, CON LA GUIA 2235596485 SERVIENTREGA. SE CONFIRMA ENTREGA EXITOSA POR PARTE DE LA TRANSPORTADORA</t>
  </si>
  <si>
    <t>04/11/2025 SE ESCALA AL COORDINADOR DE ZONA PARA ENTREGA DE ROLLOS EN SITIO | 11/11/2025 SE REALIZA ENVIO DE 64 ROLLOS, CON LA GUIA 2248145356 SERVIENTREGA. SE CONFIRMA ENTREGA EXITOSA POR PARTE DE LA TRANSPORTADORA</t>
  </si>
  <si>
    <t>11/11/2025 SE REALIZA ENVIO DE 32 ROLLOS, CON LA GUIA 2187690889 SERVIENTREGA. SE CONFIRMA ENTREGA EXITOSA POR PARTE DE LA TRANSPORTADORA</t>
  </si>
  <si>
    <t>06/11/2025 SE ESCALA AL COORDINADOR DE ZONA PARA ENTREGA DE ROLLOS EN SITIO | 10/11/2025 SE ENTREGA 64 ROLLOS CON VISITA</t>
  </si>
  <si>
    <t>06/11/2025 SE ESCALA AL COORDINADOR DE ZONA PARA ENTREGA DE ROLLOS EN SITIO | 10/11/2025 SE REALIZA ENTREGA 32 ROLLOS NO SE MANIPULAN TERMINALES</t>
  </si>
  <si>
    <t>06/11/2025 SE ESCALA AL COORDINADOR DE ZONA PARA ENTREGA DE ROLLOS EN SITIO | 08/11/2025 SE REALIZA ENTREGA DE 16 ROLLOS A CORRESPONSAL WOMPI</t>
  </si>
  <si>
    <t>06/11/2025 SE ESCALA AL COORDINADOR DE ZONA PARA ENTREGA DE ROLLOS EN SITIO | 10/11/2025 SE ENTREGA 32 ROLLOS CON VISITA</t>
  </si>
  <si>
    <t>06/11/2025 SE ESCALA AL COORDINADOR DE ZONA PARA ENTREGA DE ROLLOS EN SITIO | 08/11/2025 SE VISITA COMERCIO SE REALIZÓ ENTREGA DE 24 ROLLOS WOMPI</t>
  </si>
  <si>
    <t>06/11/2025 SE CONFIRMAN DATOS, SE REALIZA ENVIO POR OPERADOR LOGISTICO | 08/11/2025 SE VISITA SITIO SE VERIFICA INFORMACIÓN SE REALIZA ENTREGA DE ROLLOS, NO SE MANIPULA EQUIPOS. FIRMA QUIEN RECIBE LOS ROLLOS.</t>
  </si>
  <si>
    <t>06/11/2025 SE ESCALA AL COORDINADOR DE ZONA PARA ENTREGA DE ROLLOS EN SITIO | 08/11/2025 SE LLEGA AL COMERCIO SE VALÍA CERRADO SE MARCA EL NÚMERO DE CONTACTO 3013255761 CLIENTE INFORMA QUE ESTÁ EN UNA CITA MÉDICA Y NO NOS PUEDE ATENDER</t>
  </si>
  <si>
    <t>06/11/2025 OK | 10/11/2025 SE ENTREGAN 16 ROLLOS OK</t>
  </si>
  <si>
    <t>06/11/2025 SE ESCALA AL COORDINADOR DE ZONA PARA ENTREGA DE ROLLOS EN SITIO | 08/11/2025 EN LA VISITA TÉCNICA SE REALIZÓ LA ENTREGA DE 24 ROLLOS DE WOMPI PARA EL CB.</t>
  </si>
  <si>
    <t>06/11/2025 SE CONFIRMAN DATOS, SE REALIZA ENVIO POR OPERADOR LOGISTICO | 10/11/2025 SE ENVIAN 8 ROLLOS WOMPI</t>
  </si>
  <si>
    <t>07/11/2025 SE CONFIRMAN DATOS, SE REALIZA ENVIO POR OPERADOR LOGISTICO | 11/11/2025 SE REALIZA ENVIO DE 40 ROLLOS, CON LA GUIA 2187690900 SERVIENTREGA. SE CONFIRMA ENTREGA EXITOSA POR PARTE DE LA TRANSPORTADORA</t>
  </si>
  <si>
    <t>07/11/2025 SE ESCALA AL COORDINADOR DE ZONA PARA ENTREGA DE ROLLOS EN SITIO | 11/11/2025 SE REALIZA ENVIO DE 56 ROLLOS, CON LA GUIA 2235596539 SERVIENTREGA. SE CONFIRMA ENTREGA EXITOSA POR PARTE DE LA TRANSPORTADORA</t>
  </si>
  <si>
    <t>07/11/2025 SE ESCALA AL COORDINADOR DE ZONA PARA ENTREGA DE ROLLOS EN SITIO | 11/11/2025 SE ENTREGAN 40 ROLLOS TODO OK</t>
  </si>
  <si>
    <t>07/11/2025 SE ESCALA AL COORDINADOR DE ZONA PARA ENTREGA DE ROLLOS EN SITIO | 11/11/2025 SE REALIZA ENVIO DE 24 ROLLOS, CON LA GUIA 2248145364 SERVIENTREGA. SE CONFIRMA ENTREGA EXITOSA POR PARTE DE LA TRANSPORTADORA</t>
  </si>
  <si>
    <t>06/11/2025 SE CONFIRMAN DATOS, SE REALIZA ENVIO POR OPERADOR LOGISTICO | 11/11/2025 SE REALIZA ENVIO DE 16 ROLLOS, CON LA GUIA 2235596532 SERVIENTREGA. SE CONFIRMA ENTREGA EXITOSA POR PARTE DE LA TRANSPORTADORA</t>
  </si>
  <si>
    <t>06/11/2025 SE ESCALA AL COORDINADOR DE ZONA PARA ENTREGA DE ROLLOS EN SITIO | 11/11/2025 SE REALIZA ENVIO DE 16 ROLLOS, CON LA GUIA 2235596528 SERVIENTREGA. SE CONFIRMA ENTREGA EXITOSA POR PARTE DE LA TRANSPORTADORA</t>
  </si>
  <si>
    <t>11/11/2025 SE REALIZA ENVIO DE 24 ROLLOS, CON LA GUIA 2235596522 SERVIENTREGA. SE CONFIRMA ENTREGA EXITOSA POR PARTE DE LA TRANSPORTADORA</t>
  </si>
  <si>
    <t>11/11/2025 SE REALIZA ENVIO DE 32 ROLLOS, CON LA GUIA 2187690899 SERVIENTREGA. SE CONFIRMA ENTREGA EXITOSA POR PARTE DE LA TRANSPORTADORA</t>
  </si>
  <si>
    <t>06/11/2025 SE CONFIRMAN DATOS, SE REALIZA ENVIO POR OPERADOR LOGISTICO | 11/11/2025 SE REALIZA ENVIO DE 32 ROLLOS, CON LA GUIA 2235596521 SERVIENTREGA. SE CONFIRMA ENTREGA EXITOSA POR PARTE DE LA TRANSPORTADORA</t>
  </si>
  <si>
    <t>06/11/2025 SE ESCALA AL COORDINADOR DE ZONA PARA ENTREGA DE ROLLOS EN SITIO | 11/11/2025 SE REALIZA ENVIO DE 56 ROLLOS, CON LA GUIA 2187690898 SERVIENTREGA. SE CONFIRMA ENTREGA EXITOSA POR PARTE DE LA TRANSPORTADORA</t>
  </si>
  <si>
    <t>06/11/2025 SE ESCALA AL COORDINADOR DE ZONA PARA ENTREGA DE ROLLOS EN SITIO | 11/11/2025 SE REALIZA ENVIO DE 32 ROLLOS, CON LA GUIA 2235596515 SERVIENTREGA. SE CONFIRMA ENTREGA EXITOSA POR PARTE DE LA TRANSPORTADORA</t>
  </si>
  <si>
    <t>06/11/2025 SE ESCALA AL COORDINADOR DE ZONA PARA ENTREGA DE ROLLOS EN SITIO | 11/11/2025 SE REALIZA ENVIO DE 24 ROLLOS, CON LA GUIA 2277307796 SERVIENTREGA. SE CONFIRMA ENTREGA EXITOSA POR PARTE DE LA TRANSPORTADORA</t>
  </si>
  <si>
    <t>08/11/2025 SE ESCALA AL COORDINADOR DE ZONA PARA ENTREGA DE ROLLOS EN SITIO | 10/11/2025 SE REALIZA ENTREGA EN SITIO DE 32 ROLLOS WOMPI</t>
  </si>
  <si>
    <t>08/11/2025 SE ESCALA AL COORDINADOR DE ZONA PARA ENTREGA DE ROLLOS EN SITIO | 10/11/2025 SE REALIZA ENTREGA EN SITIO DE 56 ROLLOS WOMPI</t>
  </si>
  <si>
    <t>08/11/2025 SE ESCALA AL COORDINADOR DE ZONA PARA ENTREGA DE ROLLOS EN SITIO | 11/11/2025 SE ENTREGAN 32 ROLLOS</t>
  </si>
  <si>
    <t>06/11/2025 SE ESCALA AL COORDINADOR DE ZONA PARA ENTREGA DE ROLLOS EN SITIO | 11/11/2025 SE REALIZA ENVIO DE 8 ROLLOS, CON LA GUIA 2187690897 SERVIENTREGA. SE CONFIRMA ENTREGA EXITOSA POR PARTE DE LA TRANSPORTADORA</t>
  </si>
  <si>
    <t>07/11/2025 SE ESCALA AL COORDINADOR DE ZONA PARA ENTREGA DE ROLLOS EN SITIO | 10/11/2025 ENTREGA DE ROLLOS EJECUTADO OK</t>
  </si>
  <si>
    <t>08/11/2025 SE ESCALA AL COORDINADOR DE ZONA PARA ENTREGA DE ROLLOS EN SITIO | 10/11/2025 SE REALIZA ENTREGA EN SITIO DE 24 ROLLOS</t>
  </si>
  <si>
    <t>08/11/2025 SE ESCALA AL COORDINADOR DE ZONA PARA ENTREGA DE ROLLOS EN SITIO | 10/11/2025 SE ENTREGA 16 ROLLOS WOMPI SIN NOVEDAD</t>
  </si>
  <si>
    <t>06/11/2025 SE ESCALA AL COORDINADOR DE ZONA PARA ENTREGA DE ROLLOS EN SITIO | 11/11/2025 SE REALIZA ENVIO DE 64 ROLLOS, CON LA GUIA 2277307795 SERVIENTREGA. SE CONFIRMA ENTREGA EXITOSA POR PARTE DE LA TRANSPORTADORA</t>
  </si>
  <si>
    <t>10/11/2025 SE ESCALA AL COORDINADOR DE ZONA PARA ENTREGA DE ROLLOS EN SITIO | 11/11/2025 SE REALIZA ENTREGA DE 64 ROLLOS WOMPI CON VISITA, NO SE INTERVIENE EQUIPOS</t>
  </si>
  <si>
    <t>05/11/2025 SE ESCALA AL COORDINADOR DE ZONA PARA ENTREGA DE ROLLOS EN SITIO | 11/11/2025 SE REALIZA ENVIO DE 16 ROLLOS, CON LA GUIA 2235596499 SERVIENTREGA. SE CONFIRMA ENTREGA EXITOSA POR PARTE DE LA TRANSPORTADORA</t>
  </si>
  <si>
    <t>10/11/2025 SE ESCALA AL COORDINADOR DE ZONA PARA ENTREGA DE ROLLOS EN SITIO | 10/11/2025 SE VISITA COMERCIO SE HACE ENTREGA DE 16 ROLLOS</t>
  </si>
  <si>
    <t>10/11/2025 SE ESCALA AL COORDINADOR DE ZONA PARA ENTREGA DE ROLLOS EN SITIO | 11/11/2025 SE REALIZA ENTREGA DE 64 ROLLOS CON VISITA.</t>
  </si>
  <si>
    <t>10/11/2025 SE ESCALA AL COORDINADOR DE ZONA PARA ENTREGA DE ROLLOS EN SITIO | 11/11/2025 SE ENTREGAN 32 ROLLOS EN LA SEDE</t>
  </si>
  <si>
    <t>10/11/2025 SE ESCALA AL COORDINADOR DE ZONA PARA ENTREGA DE ROLLOS EN SITIO | 11/11/2025 DURANTE LA VISITA TECNICA SE REALIZA ENTREGA DE ROLLOS PARA DATÁFONO NO SE MANIPULAN EQUIPOS</t>
  </si>
  <si>
    <t>08/11/2025 SE ESCALA AL COORDINADOR DE ZONA PARA ENTREGA DE ROLLOS EN SITIO | 10/11/2025 SE ENTREGA 16 ROLLOS SIN NOVEDAD</t>
  </si>
  <si>
    <t>10/11/2025 SE REALIZA VISITA TÉCNICA, SE ENTREGA 40 ROLLOS PARA DATAFONO, EL CLIENTE RECIBE A SATISFACCIÓN, CB OPERATIVO.</t>
  </si>
  <si>
    <t>10/11/2025 SE ESCALA AL COORDINADOR DE ZONA PARA ENTREGA DE ROLLOS EN SITIO | 11/11/2025 SE REALIZA ENTREGA DE 64 ROLLOS DE WOMPI CON VISITA, NO SE INTERVIENE EQUIPOS</t>
  </si>
  <si>
    <t>08/11/2025 SE REALIZA VISITA SE PROCEDE A ENTREGAR 16 ROLLOS WOMPI ,CB OPERARIVO</t>
  </si>
  <si>
    <t>10/11/2025 SE ESCALA AL COORDINADOR DE ZONA PARA ENTREGA DE ROLLOS EN SITIO | 10/11/2025 SE REALIZA ENTREGA DE 16 ROLLOS WOMPI EN DIRECCIÓN DE CB</t>
  </si>
  <si>
    <t>09/11/2025 SE ESCALA AL COORDINADOR DE ZONA PARA ENTREGA DE ROLLOS EN SITIO | 11/11/2025 SE ENTREGAN 24 ROLLOS DE WOMPI EN LA SEDE</t>
  </si>
  <si>
    <t>09/11/2025 SE ESCALA AL COORDINADOR DE ZONA PARA ENTREGA DE ROLLOS EN SITIO | 11/11/2025 SE ENTREGAN 16 ROLLOS EN LA SEDE.</t>
  </si>
  <si>
    <t>09/11/2025 SE ESCALA AL COORDINADOR DE ZONA PARA ENTREGA DE ROLLOS EN SITIO | 10/11/2025 SE ENTREGA 40 ROLLOS SIN NOVEDAD</t>
  </si>
  <si>
    <t>09/11/2025 SE ESCALA AL COORDINADOR DE ZONA PARA ENTREGA DE ROLLOS EN SITIO | 10/11/2025 SE ENTREGA 8 ROLLOS SIN NOVEDAD</t>
  </si>
  <si>
    <t>08/11/2025 SE ESCALA AL COORDINADOR DE ZONA PARA ENTREGA DE ROLLOS EN SITIO | 11/11/2025 SE REALIZA ENTREGA DE 16 ROLLOS WOMPI POR SOLICITUD DEL CLIENTE</t>
  </si>
  <si>
    <t>10/11/2025 SE REALIZA ENTREGA DE 32 ROLLOS DE WOMPY  NO SE MANIPULAN TERMINALES</t>
  </si>
  <si>
    <t>06/11/2025 SE ESCALA AL COORDINADOR DE ZONA PARA ENTREGA DE ROLLOS EN SITIO | 08/11/2025 SE LLEGA A DIRECCIÓN PARA ENTREGA DE ROLLOS WOMPI ENCONTRANDO CERRADO, SE INTENTA CONTACTO AL NÚMERO 3197797663 SIN ÉXITO SE DEJA REGISTRO FOTOGRÁFICO</t>
  </si>
  <si>
    <t>06/11/2025 SE ESCALA AL COORDINADOR DE ZONA PARA ENTREGA DE ROLLOS EN SITIO | 11/11/2025 SE REALIZA ENTREGA DE 24 ROLLOS POR EL OPERADOR LOGISTICO VELOCES CON LA GUIA V4001775915</t>
  </si>
  <si>
    <t>06/11/2025 SE ESCALA AL COORDINADOR DE ZONA PARA ENTREGA DE ROLLOS EN SITIO | 11/11/2025 SE REALIZA ENTREGA DE 40 ROLLOS POR EL OPERADOR LOGISTICO VELOCES CON LA GUIA V4001775908</t>
  </si>
  <si>
    <t>06/11/2025 SE ESCALA AL COORDINADOR DE ZONA PARA ENTREGA DE ROLLOS EN SITIO | 11/11/2025 SE REALIZA ENTREGA DE 32 ROLLOS POR EL OPERADOR LOGISTICO VELOCES CON LA GUIA V4001775909</t>
  </si>
  <si>
    <t>06/11/2025 SE ESCALA AL COORDINADOR DE ZONA PARA ENTREGA DE ROLLOS EN SITIO | 11/11/2025 SE REALIZA ENTREGA DE 32 ROLLOS POR EL OPERADOR LOGISTICO VELOCES CON LA GUIA V4001775910</t>
  </si>
  <si>
    <t>06/11/2025 SE ESCALA AL COORDINADOR DE ZONA PARA ENTREGA DE ROLLOS EN SITIO | 11/11/2025 SE REALIZA ENTREGA DE 32 ROLLOS POR EL OPERADOR LOGISTICO VELOCES CON LA GUIA V4001775899</t>
  </si>
  <si>
    <t>06/11/2025 SE ESCALA AL COORDINADOR DE ZONA PARA ENTREGA DE ROLLOS EN SITIO | 11/11/2025 SE REALIZA ENTREGA DE 48 ROLLOS POR EL OPERADOR LOGISTICO VELOCES CON LA GUIA V4001775903</t>
  </si>
  <si>
    <t>06/11/2025 SE ESCALA AL COORDINADOR DE ZONA PARA ENTREGA DE ROLLOS EN SITIO | 11/11/2025 SE REALIZA ENTREGA DE 56 ROLLOS POR EL OPERADOR LOGISTICO VELOCES CON LA GUIA V4001775902</t>
  </si>
  <si>
    <t>06/11/2025 SE ESCALA AL COORDINADOR DE ZONA PARA ENTREGA DE ROLLOS EN SITIO | 11/11/2025 SE REALIZA ENTREGA DE 64 ROLLOS POR EL OPERADOR LOGISTICO VELOCES CON LA GUIA V4001775901</t>
  </si>
  <si>
    <t>06/11/2025 SE ESCALA AL COORDINADOR DE ZONA PARA ENTREGA DE ROLLOS EN SITIO | 11/11/2025 SE REALIZA ENTREGA DE 32 ROLLOS POR EL OPERADOR LOGISTICO VELOCES CON LA GUIA V4001775904</t>
  </si>
  <si>
    <t>06/11/2025 SE ESCALA AL COORDINADOR DE ZONA PARA ENTREGA DE ROLLOS EN SITIO | 11/11/2025 SE REALIZA ENTREGA DE 32 ROLLOS POR EL OPERADOR LOGISTICO VELOCES CON LA GUIA V4001775905</t>
  </si>
  <si>
    <t>04/11/2025 SE ESCALA AL COORDINADOR DE ZONA PARA ENTREGA DE ROLLOS EN SITIO | 11/11/2025 SE ENTREGAN 64 ROLLOS OK</t>
  </si>
  <si>
    <t>02/11/2025 SE ESCALA AL COORDINADOR DE ZONA PARA ENTREGA DE ROLLOS EN SITIO | 11/11/2025 SE ENVIAN 24 ROLLOS CON CONDUCTOR Y SE CONFIRMA RECIBIDO CON LA USUARIA</t>
  </si>
  <si>
    <t>31/10/2025 SE ESCALA AL COORDINADOR DE ZONA PARA ENTREGA DE ROLLOS EN SITIO | 08/11/2025 SE INTENTA COMUNICACIÓN CON EL USUARIO PARA VALIDAR SI YA RECIBIO LOS ROLLOS PERO NO HAY CONTACTO | 08/11/2025 EN COMUNICACION CONEL USUARIO INDICA QUE AUN NO HA RECIBIDO LOS ROLLOS | 10/11/2025 SE LLAMA AL USUARIO Y NOS CONFIRMA QUE AUN NO LE HAN LLEGADO LOS ROLLOS | 11/11/2025 SE REALIZA ENVIO DE 8 ROLLOS, CON LA GUIA 2248145331 SERVIENTREGA. SE CONFIRMA ENTREGA EXITOSA POR PARTE DE LA TRANSPORTADORA</t>
  </si>
  <si>
    <t>31/10/2025 SE CONFIRMAN DATOS, SE REALIZA ENVIO POR OPERADOR LOGISTICO | 10/11/2025 SE LLAMA A USUARIO PERO NO CONTESTA | 11/11/2025 SE REALIZA ENVIO DE 32 ROLLOS, CON LA GUIA 2248145353 SERVIENTREGA. SE CONFIRMA ENTREGA EXITOSA POR PARTE DE LA TRANSPORTADORA</t>
  </si>
  <si>
    <t>08/11/2025 SE INTENTA COMUNICACIÓN CON EL USUARIO PARA VALIDAR SI YA RECIBIO LOS ROLLOS PERO NO HAY CONTACTO | 10/11/2025 SE LLAMA AL USUARIO PERO NO CONTESTA | 11/11/2025 SE REALIZA ENVIO DE 24 ROLLOS, CON LA GUIA 284607519 SERVIENTREGA. SE CONFIRMA ENTREGA EXITOSA POR PARTE DE LA TRANSPORTADORA</t>
  </si>
  <si>
    <t>30/10/2025 SE ESCALA AL COORDINADOR DE ZONA PARA ENTREGA DE ROLLOS EN SITIO | 07/11/2025 SE COMUNICA CON EL USUARIO VIA WHATSAPP DONDE INFORMA QUE AUN NO RECIBE LOS ROLLOS | 11/11/2025 SE REALIZA ENVIO DE 24 ROLLOS, CON LA GUIA 2248145349 SERVIENTREGA. SE CONFIRMA ENTREGA EXITOSA POR PARTE DE LA TRANSPORTADORA</t>
  </si>
  <si>
    <t>11/11/2025 SE REALIZA ENVIO DE 64 ROLLOS, CON LA GUIA 2248145315 SERVIENTREGA. SE CONFIRMA ENTREGA EXITOSA POR PARTE DE LA TRANSPORTADORA</t>
  </si>
  <si>
    <t>05/11/2025 SE ESCALA AL COORDINADOR DE ZONA PARA ENTREGA DE ROLLOS EN SITIO | 11/11/2025 SE REALIZA ENTREGA DE 24 ROLLOS PARA EL CORRESPONSAL</t>
  </si>
  <si>
    <t>05/11/2025 SE ESCALA AL COORDINADOR DE ZONA PARA ENTREGA DE ROLLOS EN SITIO | 11/11/2025 SE VISITA COMERCIO SE  ENTREGAN 24 ROLLOS.</t>
  </si>
  <si>
    <t>05/11/2025 SE ESCALA AL COORDINADOR DE ZONA PARA ENTREGA DE ROLLOS EN SITIO | 08/11/2025 SE REALIZA VISITA, SE ENTREGAN 24 ROLLOS, DATAFONO NO SE ENCUENTRA EN LA DIRECCIÓN DE ENTREGA</t>
  </si>
  <si>
    <t>05/11/2025 SE ESCALA AL COORDINADOR DE ZONA PARA ENTREGA DE ROLLOS EN SITIO | 11/11/2025 SE ENTREGAN 48 ROLLOS WOMPI</t>
  </si>
  <si>
    <t>07/11/2025 SE CONFIRMAN DATOS, SE REALIZA ENVIO POR OPERADOR LOGISTICO | 07/11/2025 SE REALIZA VISITA DEPOECEDE A ENTREGAR 56 ROLLOS WOMPI</t>
  </si>
  <si>
    <t>06/11/2025 SE ESCALA AL COORDINADOR DE ZONA PARA ENTREGA DE ROLLOS EN SITIO | 11/11/2025 SE ENTREGA EN 64 ROLLOS EN BUEN ESTADO</t>
  </si>
  <si>
    <t>06/11/2025 SE ESCALA AL COORDINADOR DE ZONA PARA ENTREGA DE ROLLOS EN SITIO | 11/11/2025 SE REALIZA ENTREGA 16 DE ROLLOS PARA EL CORRESPONSAL</t>
  </si>
  <si>
    <t>05/11/2025 SE ESCALA AL COORDINADOR DE ZONA PARA ENTREGA DE ROLLOS EN SITIO | 08/11/2025 SE REALIZA ENVÍO DE 32 ROLLOS WOMPI</t>
  </si>
  <si>
    <t>06/11/2025 SE ESCALA AL COORDINADOR DE ZONA PARA ENTREGA DE ROLLOS EN SITIO | 11/11/2025 SE REALIZA ENTREGA DE 24 ROLLOS PARA EL CORRESPONSAL</t>
  </si>
  <si>
    <t>06/11/2025 SE ESCALA AL COORDINADOR DE ZONA PARA ENTREGA DE ROLLOS EN SITIO | 08/11/2025 SE REALIZA VISITA SE ENTREGA 48 ROLLOS WOMPI</t>
  </si>
  <si>
    <t>06/11/2025 SE ESCALA AL COORDINADOR DE ZONA PARA ENTREGA DE ROLLOS EN SITIO | 08/11/2025 EN LA VISITA TÉCNICA SE REALIZÓ LA ENTREGA DE 32 ROLLOS DE WOMPI PARA EL CB.</t>
  </si>
  <si>
    <t>06/11/2025 SE ESCALA AL COORDINADOR DE ZONA PARA ENTREGA DE ROLLOS EN SITIO | 08/11/2025 SE REALIZA ENTREGA DE 16 ROLLOS WOMPI CON VISITA, NO SE INTERVIENE EQUIPOS</t>
  </si>
  <si>
    <t>06/11/2025 SE ESCALA AL COORDINADOR DE ZONA PARA ENTREGA DE ROLLOS EN SITIO | 11/11/2025 SE VISITA COMERCIO Y SE ENTREGAN 32 ROLLOS OK</t>
  </si>
  <si>
    <t>06/11/2025 SE ESCALA AL COORDINADOR DE ZONA PARA ENTREGA DE ROLLOS EN SITIO | 10/11/2025 SE REALIZA ENTREGA DE 64 ROLLOS TÉRMICOS WOMPI EN EL CB SIN NOVEDAD.</t>
  </si>
  <si>
    <t>11/11/2025 SE REALIZA VISITA TÉCNICA PARA ENTREGA DE 8 ROLLOS PARA DATÁFONO, NO SE INTERVIENE TERMINAL Y LA ENTREGA SE REALIZA SIN NOVEDAD.
NOTA: LOS ROLLOS SE ENTREGAN EN MONTERÍA EN EL CORRESPONSAL DE JUAN XXIII, LO RECIBE ANGELA ARTEAGA.</t>
  </si>
  <si>
    <t>05/11/2025 SE ESCALA AL COORDINADOR DE ZONA PARA ENTREGA DE ROLLOS EN SITIO | 11/11/2025 SE VISITA SITIO SE VERIFICA INFORMACIÓN SE REALIZA ENTREGA DE ROLLOS, NO SE MANIPULA EQUIPOS. FIRMA QUIEN RECIBE LOS ROLLOS.</t>
  </si>
  <si>
    <t>07/11/2025 SE CONFIRMAN DATOS, SE REALIZA ENVIO POR OPERADOR LOGISTICO | 10/11/2025 SE REALIZA ENVÍO DE 32 ROLLOS WOMPI POR INTERRAPIDISIMO GUÍA 700174344762</t>
  </si>
  <si>
    <t>10/11/2025 BUENAS TARDES SE VISITA CB Y SE LE HACE ENTREGA DE 64 ROLLOS</t>
  </si>
  <si>
    <t>07/11/2025 SE CONFIRMAN DATOS, SE REALIZA ENVIO POR OPERADOR LOGISTICO | 10/11/2025 SE ENVIAN 32 ROLLOS POR INTER RAPIDISIMO CON GUIA 760000512328. SE COMPARTE GUIA CON EL CB.</t>
  </si>
  <si>
    <t>08/11/2025 SE VISITA CB Y SE REALIZA ENTREGA DE 64 ROLLOS DE PAPEL TERMICO PARA DATÁFONO WOMPI</t>
  </si>
  <si>
    <t>06/11/2025 SE ESCALA AL COORDINADOR DE ZONA PARA ENTREGA DE ROLLOS EN SITIO | 11/11/2025 SE ENTREGAN 32 ROLLOS</t>
  </si>
  <si>
    <t>10/11/2025 SE REALIZA VISITA TÉCNICA, SE ENTREGA 32 ROLLOS PARA DATAFONO, EL CLIENTE RECIBE A SATISFACCIÓN, CB OPERATIVO.</t>
  </si>
  <si>
    <t>07/11/2025 SE CONFIRMAN DATOS, SE REALIZA ENVIO POR OPERADOR LOGISTICO | 10/11/2025 ENVÍO DE ROLLOS POR INTER RAPIDÍSIMO OK.</t>
  </si>
  <si>
    <t>08/11/2025 SE ENTREGAN 40 ROLLOS DE WOMPI A LA SEÑORA GABY CAROLINA MONTENEGRO SALINAS</t>
  </si>
  <si>
    <t>06/11/2025 SE CONFIRMAN DATOS, SE REALIZA ENVIO POR OPERADOR LOGISTICO | 07/11/2025 ENVÍO DE ROLLOS PARA DATAFONO</t>
  </si>
  <si>
    <t>10/11/2025 SE ENTREGA 32 ROLLOS CON VISITA</t>
  </si>
  <si>
    <t>10/11/2025 ENTREGA DE ROLLOS EJECUTADO OK</t>
  </si>
  <si>
    <t>07/11/2025 SE ESCALA AL COORDINADOR DE ZONA PARA ENTREGA DE ROLLOS EN SITIO | 08/11/2025 SE REALIZA ENTREGA DE 40 ROLLOS DE PAPEL TERMICO PARA DATÁFONO WOMPI</t>
  </si>
  <si>
    <t>06/11/2025 SE CONFIRMAN DATOS, SE REALIZA ENVIO POR OPERADOR LOGISTICO | 10/11/2025 SE ENVIAN 24 ROLLOS WOMPI</t>
  </si>
  <si>
    <t>08/11/2025 SE REALIZA ENTREGA DE 32 ROLLOS EN EL COMERCIO</t>
  </si>
  <si>
    <t>08/11/2025 SE ENTREGAN 8 ROLLOS DE WOMPI A LA SEÑORA YANETH HERRERA</t>
  </si>
  <si>
    <t>10/11/2025 SE CONFIRMAN DATOS, SE REALIZA ENVIO POR OPERADOR LOGISTICO | 11/11/2025 SE REALIZA ENVIO DE ROLLOS PARA DATÁFONO, CON LOS DATOS SUMISTRARO POR CORRESPONSAL SIN NOVEDAD EN EL ENVIO, DATOS DE GUÍA FUE INFORMADO AL COMERCIO</t>
  </si>
  <si>
    <t>07/11/2025 SE ESCALA AL COORDINADOR DE ZONA PARA ENTREGA DE ROLLOS EN SITIO | 11/11/2025 SE REALIZA ENVIO DE 16 ROLLOS, CON LA GUIA 46778000101 COORDINADORA. SE CONFIRMA ENTREGA EXITOSA POR PARTE DE LA TRANSPORTADORA</t>
  </si>
  <si>
    <t>10/11/2025 SE REALIZA ENVIO DE ROLLOS CON OPERADOR LOGISTICO | 11/11/2025 SE REALIZA ENVIO DE 56 ROLLOS, CON LA GUIA 992210836 LOGICUARTAS. SE CONFIRMA ENTREGA EXITOSA POR PARTE DE LA TRANSPORTADORA</t>
  </si>
  <si>
    <t>08/11/2025 SE REALIZA ENVIO DE ROLLOS CON OPERADOR LOGISTICO | 11/11/2025 SE REALIZA ENVIO DE 64 ROLLOS, CON LA GUIA 992210770 LOGICUARTAS. SE CONFIRMA ENTREGA EXITOSA POR PARTE DE LA TRANSPORTADORA</t>
  </si>
  <si>
    <t>07/11/2025 SE REALIZA ENVIO DE ROLLOS CON OPERADOR LOGISTICO | 11/11/2025 SE REALIZA ENVIO DE 24 ROLLOS, CON LA GUIA 992209221 LOGICUARTAS. SE CONFIRMA ENTREGA EXITOSA POR PARTE DE LA TRANSPORTADORA</t>
  </si>
  <si>
    <t>11/11/2025 SE PROCEDE A CERRAR ESTE CASO YA QUE QUEDÓ MAL RADICADO (CU ERRADO), SE LE INFIRMA AL USUARIO QUE SE DEBE COMUNICAR DE NUEVO CON LA LINEA PARA QUE LE REALICEN OTRO RADICADO</t>
  </si>
  <si>
    <t>10/11/2025 SE ESCALA AL COORDINADOR DE ZONA PARA ENTREGA DE ROLLOS EN SITIO | 11/11/2025 SE REALIZA ENVIO DE 48 ROLLOS, CON LA GUIA 2235596559 SERVIENTREGA. SE CONFIRMA ENTREGA EXITOSA POR PARTE DE LA TRANSPORTADORA</t>
  </si>
  <si>
    <t>10/11/2025 SE REALIZA ENVIO DE ROLLOS CON OPERADOR LOGISTICO | 11/11/2025 SE REALIZA ENVIO DE 64 ROLLOS, CON LA GUIA 2235596555 SERVIENTREGA. SE CONFIRMA ENTREGA EXITOSA POR PARTE DE LA TRANSPORTADORA</t>
  </si>
  <si>
    <t>10/11/2025 SE REALIZA ENVIO DE ROLLOS CON OPERADOR LOGISTICO | 11/11/2025 SE REALIZA ENVIO DE 8 ROLLOS, CON LA GUIA 2235596565 SERVIENTREGA. SE CONFIRMA ENTREGA EXITOSA POR PARTE DE LA TRANSPORTADORA</t>
  </si>
  <si>
    <t>10/11/2025 SE REALIZA ENVIO DE ROLLOS CON OPERADOR LOGISTICO | 11/11/2025 SE REALIZA ENVIO DE 32 ROLLOS, CON LA GUIA 2235596563 SERVIENTREGA. SE CONFIRMA ENTREGA EXITOSA POR PARTE DE LA TRANSPORTADORA</t>
  </si>
  <si>
    <t>09/11/2025 SE REALIZA ENVIO DE ROLLOS CON OPERADOR LOGISTICO | 11/11/2025 SE REALIZA ENVIO DE 24 ROLLOS, CON LA GUIA 2235596566 SERVIENTREGA. SE CONFIRMA ENTREGA EXITOSA POR PARTE DE LA TRANSPORTADORA</t>
  </si>
  <si>
    <t>08/11/2025 SE REALIZA ENVIO DE ROLLOS CON OPERADOR LOGISTICO | 11/11/2025 SE REALIZA ENVIO DE 32 ROLLOS, CON LA GUIA 2235596562 SERVIENTREGA. SE CONFIRMA ENTREGA EXITOSA POR PARTE DE LA TRANSPORTADORA</t>
  </si>
  <si>
    <t>08/11/2025 SE REALIZA ENVIO DE ROLLOS CON OPERADOR LOGISTICO | 11/11/2025 SE REALIZA ENVIO DE 16 ROLLOS, CON LA GUIA 2235596564 SERVIENTREGA. SE CONFIRMA ENTREGA EXITOSA POR PARTE DE LA TRANSPORTADORA</t>
  </si>
  <si>
    <t>08/11/2025 SE REALIZA ENVIO DE ROLLOS CON OPERADOR LOGISTICO | 11/11/2025 SE REALIZA ENVIO DE 16 ROLLOS, CON LA GUIA 2235596561 SERVIENTREGA. SE CONFIRMA ENTREGA EXITOSA POR PARTE DE LA TRANSPORTADORA</t>
  </si>
  <si>
    <t>07/11/2025 SE CONFIRMAN DATOS, SE REALIZA ENVIO POR OPERADOR LOGISTICO | 11/11/2025 SE REALIZA ENVIO DE 64 ROLLOS, CON LA GUIA 2235596544 SERVIENTREGA. SE CONFIRMA ENTREGA EXITOSA POR PARTE DE LA TRANSPORTADORA</t>
  </si>
  <si>
    <t>07/11/2025 SE CONFIRMAN DATOS, SE REALIZA ENVIO POR OPERADOR LOGISTICO | 11/11/2025 SE REALIZA ENVIO DE 48 ROLLOS, CON LA GUIA 2235596536 SERVIENTREGA. SE CONFIRMA ENTREGA EXITOSA POR PARTE DE LA TRANSPORTADORA</t>
  </si>
  <si>
    <t>07/11/2025 SE ESCALA AL COORDINADOR DE ZONA PARA ENTREGA DE ROLLOS EN SITIO | 11/11/2025 SE REALIZA ENVIO DE 40 ROLLOS, CON LA GUIA 2248145365 SERVIENTREGA. SE CONFIRMA ENTREGA EXITOSA POR PARTE DE LA TRANSPORTADORA</t>
  </si>
  <si>
    <t>07/11/2025 SE ESCALA AL COORDINADOR DE ZONA PARA ENTREGA DE ROLLOS EN SITIO | 11/11/2025 SE REALIZA ENVIO DE 40 ROLLOS, CON LA GUIA 2235596537 SERVIENTREGA. SE CONFIRMA ENTREGA EXITOSA POR PARTE DE LA TRANSPORTADORA</t>
  </si>
  <si>
    <t>11/11/2025 SE REALIZA ENVIO DE 16 ROLLOS, CON LA GUIA 2235596525 SERVIENTREGA. SE CONFIRMA ENTREGA EXITOSA POR PARTE DE LA TRANSPORTADORA</t>
  </si>
  <si>
    <t>06/11/2025 SE ESCALA AL COORDINADOR DE ZONA PARA ENTREGA DE ROLLOS EN SITIO | 11/11/2025 SE REALIZA ENVIO DE 64 ROLLOS, CON LA GUIA 2265100462 SERVIENTREGA. SE CONFIRMA ENTREGA EXITOSA POR PARTE DE LA TRANSPORTADORA</t>
  </si>
  <si>
    <t>06/11/2025 SE ESCALA AL COORDINADOR DE ZONA PARA ENTREGA DE ROLLOS EN SITIO | 11/11/2025 SE REALIZA ENVIO DE 40 ROLLOS, CON LA GUIA 2248145362 SERVIENTREGA. SE CONFIRMA ENTREGA EXITOSA POR PARTE DE LA TRANSPORTADORA</t>
  </si>
  <si>
    <t>11/11/2025 SE ESCALA AL COORDINADOR DE ZONA PARA ENTREGA DE ROLLOS EN SITIO | 11/11/2025 SE REALIZA VISITA A COMERCIO Y SE ENTREGAN 16 ROLLOS.</t>
  </si>
  <si>
    <t>10/11/2025 SE ESCALA AL COORDINADOR DE ZONA PARA ENTREGA DE ROLLOS EN SITIO | 11/11/2025 SE VISITA CORRESPONSAL Y SE REALIZA ENTREGA DE 56 ROLLOS</t>
  </si>
  <si>
    <t>10/11/2025 SE ESCALA AL COORDINADOR DE ZONA PARA ENTREGA DE ROLLOS EN SITIO | 11/11/2025 SE REALIZA VISITA, SE ENTREGAN 16 ROLLOS, DATAFONO NO SE ENCUENTRA EN LA DIRECCIÓN DE ENTREGA</t>
  </si>
  <si>
    <t>09/11/2025 SE ESCALA AL COORDINADOR DE ZONA PARA ENTREGA DE ROLLOS EN SITIO | 11/11/2025 SE ENTREGAN 16 ROLLOS</t>
  </si>
  <si>
    <t>10/11/2025 SE ESCALA AL COORDINADOR DE ZONA PARA ENTREGA DE ROLLOS EN SITIO | 11/11/2025 SE LLEGA A SITIO, SE ENTREGAN 16 ROLLOS WOMPI</t>
  </si>
  <si>
    <t>10/11/2025 SE ESCALA AL COORDINADOR DE ZONA PARA ENTREGA DE ROLLOS EN SITIO | 11/11/2025 SE ENTREGAN 32 ROLLOS WOMPI</t>
  </si>
  <si>
    <t>10/11/2025 SE ESCALA AL COORDINADOR DE ZONA PARA ENTREGA DE ROLLOS EN SITIO | 11/11/2025 SE ENTREGAN 24 ROLLOS</t>
  </si>
  <si>
    <t>10/11/2025 SE ESCALA AL COORDINADOR DE ZONA PARA ENTREGA DE ROLLOS EN SITIO | 11/11/2025 SE LLEGA A SITIO, SE ENTREGA 24 ROLLOS WOMPI</t>
  </si>
  <si>
    <t>10/11/2025 SE ESCALA AL COORDINADOR DE ZONA PARA ENTREGA DE ROLLOS EN SITIO | 11/11/2025 SE HACE ENTREGA DE 24 ROLLOS WOMPI</t>
  </si>
  <si>
    <t>08/11/2025 SE ESCALA AL COORDINADOR DE ZONA PARA ENTREGA DE ROLLOS EN SITIO | 11/11/2025 SE REALIZA ENTREGA DE 16 ROLLOS WOMPI POR SOLICITUD DEL CLIENTE.</t>
  </si>
  <si>
    <t>10/11/2025 SE ESCALA AL COORDINADOR DE ZONA PARA ENTREGA DE ROLLOS EN SITIO | 11/11/2025 EN COMUNICACIÓN CON LA SEÑORA CAROL, MANIFIESTA QUE EL DATAFONO PRESENTA LENTITUD. SE LE INDICA QUE, POR FAVOR, BORRE LA MEMORIA CACHÉ Y ACTUALICE LA APLICACIÓN. LUEGO DE REALIZAR LOS PASOS INDICADOS, INGRESA NUEVAMENTE Y EL DATÁFONO FUNCIONA CORRECTAMENTE, REALIZANDO ADEMÁS UN RECIBO DE PRUEBA.
ADICIONALMENTE, LA CLIENTE INFORMA QUE PRESENTA UN DESCUADRE DE CIERTA CANTIDAD DE DINERO Y MENCIONA QUE EN EL BANCO LE INDICARON QUE NOSOTROS PODRÍAMOS COLABORAR REVISANDO DICHO DESCUADRE. MUY AMABLEMENTE SE LE EXPLICA QUE NO MANEJAMOS TEMAS DE DESCUADRES Y QUE DEBE COMUNICARSE DIRECTAMENTE CON EL BANCO A TRAVÉS DE SU LÍNEA DE ATENCIÓN.
CASO EN SEGUMIENTO | 11/11/2025 SE VISITA COMERCIO SE HACE ENTREGA DE 16 ROLLOS</t>
  </si>
  <si>
    <t>10/11/2025 SE ESCALA AL COORDINADOR DE ZONA PARA ENTREGA DE ROLLOS EN SITIO | 11/11/2025 SE REALIZA VISITA SE ENTREGA 24 ROLLOS</t>
  </si>
  <si>
    <t>10/11/2025 SE ESCALA AL COORDINADOR DE ZONA PARA ENTREGA DE ROLLOS EN SITIO | 11/11/2025 SE REALIZA ENTREGA DE 16 ROLLOS NO SE MANIPULAN TERMINALES</t>
  </si>
  <si>
    <t>10/11/2025 SE ESCALA AL COORDINADOR DE ZONA PARA ENTREGA DE ROLLOS EN SITIO | 11/11/2025 SE VISITA COMERCIO SE ENCUNTRA CERRADO ,SE INTENTA LLAMAR A NUMERO REGISTRADO 3213746113 Y SE ENCUENTRA APAGADO</t>
  </si>
  <si>
    <t>08/11/2025 SE ESCALA AL COORDINADOR DE ZONA PARA ENTREGA DE ROLLOS EN SITIO | 11/11/2025 SE ENTREGAN 40 ROLLOS EN BUEN ESTADO</t>
  </si>
  <si>
    <t>05/11/2025 SE ESCALA AL COORDINADOR DE ZONA PARA ENTREGA DE ROLLOS EN SITIO | 08/11/2025 SE ENVÍA 16 ROLLOS WOMPI AL CB BANCOLOMBI,</t>
  </si>
  <si>
    <t>10/11/2025 SE ESCALA AL COORDINADOR DE ZONA PARA ENTREGA DE ROLLOS EN SITIO | 11/11/2025 SE REALIZA VISITA SE ENTREGA 48 ROLLOS WOMPI</t>
  </si>
  <si>
    <t>08/11/2025 SE REALIZA ENVIO DE ROLLOS CON OPERADOR LOGISTICO | 11/11/2025 SE LLEGA AL SITIO PARA ENTREGA DE 24 ROLLOS PARA DATÁFONO AL MOMENTO SE ENCONTRÓ CERRADO Y SE LLAMO A LA SEÑORITA KAROL QUIEN INDICA ESTAR EN UNA CITA Y POR LO ANTERIOR SOLICITA DLARLOS EN COMERCIO CONTIGUO SIN PROBLEMA Y ELLA LOS RECLAMA EN CUANTO LLEGUE POR LO TANTO NO SE TOMA FOTOS TIRILLA DE PRUEBAS</t>
  </si>
  <si>
    <t>10/11/2025 SE ESCALA AL COORDINADOR DE ZONA PARA ENTREGA DE ROLLOS EN SITIO | 11/11/2025 SE LLEGO AL SITIO Y SE EL CB CERRADO, SE INTENTÓ CONTACTAR A LA CLIENTA PERO NO CONSTESTO NI POR LLAMADA NI POR WHATSAPP</t>
  </si>
  <si>
    <t>08/11/2025 SE ESCALA AL COORDINADOR DE ZONA PARA ENTREGA DE ROLLOS EN SITIO | 11/11/2025 SE VISITA COMERCIO, SE ENTREGAN 16 ROLLOS WOMPI , NO SE MANIPULAN DISPOSITIVOS</t>
  </si>
  <si>
    <t>10/11/2025 SE ESCALA AL COORDINADOR DE ZONA PARA ENTREGA DE ROLLOS EN SITIO | 11/11/2025 SE REALIZA ENTREGA DE 24 ROLLOS WOMPI POR SOLICITUD DEL CLIENTE.</t>
  </si>
  <si>
    <t>08/11/2025 SE ESCALA AL COORDINADOR DE ZONA PARA ENTREGA DE ROLLOS EN SITIO | 11/11/2025 SE VISITA CORRESPONSAL Y SE REALIZA ENTREGA DE 64 ROLLOS</t>
  </si>
  <si>
    <t>08/11/2025 SE ESCALA AL COORDINADOR DE ZONA PARA ENTREGA DE ROLLOS EN SITIO | 11/11/2025 SE REALIZA VISITA, SE ENTREGAN 48 ROLLOS, DATAFONO NO SE ENCUENTRA EN LA DIRECCIÓN DE ENTREGA</t>
  </si>
  <si>
    <t>08/11/2025 SE ESCALA AL COORDINADOR DE ZONA PARA ENTREGA DE ROLLOS EN SITIO | 11/11/2025 SE ENTREGAN 24 ROLLOS EN LA SEDE</t>
  </si>
  <si>
    <t>08/11/2025 SE ESCALA AL COORDINADOR DE ZONA PARA ENTREGA DE ROLLOS EN SITIO | 11/11/2025 SE VISITA COMERCIO, SE ENTREGAN 40 ROLLOS WOMPI, NO SE MANIPULAN DISPOSITIVOS</t>
  </si>
  <si>
    <t>10/11/2025 SE ESCALA AL COORDINADOR DE ZONA PARA ENTREGA DE ROLLOS EN SITIO | 11/11/2025 SE VISITA CB Y SE REALIZA ENTREGA DE 32 ROLLOS DE PAPEL TERMICO PARA DATÁFONO WOMPI</t>
  </si>
  <si>
    <t>08/11/2025 SE ESCALA AL COORDINADOR DE ZONA PARA ENTREGA DE ROLLOS EN SITIO | 10/11/2025 SE ENTREGAN ROLLOS DE WOMPI A LA SEÑORITA YULIANA LOPEZ</t>
  </si>
  <si>
    <t>10/11/2025 SE ESCALA AL COORDINADOR DE ZONA PARA ENTREGA DE ROLLOS EN SITIO | 11/11/2025 SE ENTREGAN 40 ROLLOS EN BUEN ESTADO</t>
  </si>
  <si>
    <t>10/11/2025 SE ESCALA AL COORDINADOR DE ZONA PARA ENTREGA DE ROLLOS EN SITIO | 11/11/2025 SE REALIZA VISITA TÉCNICA PARA ENTREGA DE 24 ROLLOS PARA DATÁFONO, NO SE INTERVIENE TERMINAL Y LA ENTREGA SE REALIZA SIN NOVEDAD.</t>
  </si>
  <si>
    <t>10/11/2025 SE ESCALA AL COORDINADOR DE ZONA PARA ENTREGA DE ROLLOS EN SITIO | 11/11/2025 SE REALIZA VISITA TÉCNICA PARA ENTREGA DE 64 ROLLOS PARA DATÁFONO, NO SE INTERVIENE TERMINAL Y LA ENTREGA SE REALIZA SIN NOVEDAD.</t>
  </si>
  <si>
    <t>10/11/2025 SE ESCALA AL COORDINADOR DE ZONA PARA ENTREGA DE ROLLOS EN SITIO | 11/11/2025 SE VISITA CORRESPONSAL Y SE REALIZA ENTREGA DE 24 ROLLOS</t>
  </si>
  <si>
    <t>10/11/2025 SE ESCALA AL COORDINADOR DE ZONA PARA ENTREGA DE ROLLOS EN SITIO | 11/11/2025 SE REALIZA VISITA SE ENTREGA 16 ROLLOS</t>
  </si>
  <si>
    <t>10/11/2025 SE ESCALA AL COORDINADOR DE ZONA PARA ENTREGA DE ROLLOS EN SITIO | 11/11/2025 SE ENTREGAN 56 ROLLOS A MARIA</t>
  </si>
  <si>
    <t>08/11/2025 EN LA VISITA TÉCNICA SE REALIZÓ LA ENTREGA DE 16 ROLLOS DE WOMPI PARA EL CB.</t>
  </si>
  <si>
    <t>11/11/2025 SE VISITA COMERCIO Y SE ENTREGAN 16 ROLLOS OK.</t>
  </si>
  <si>
    <t>10/11/2025 SE ENTREGA 40 ROLLOS AL CORRESPONSAL BANCARIO</t>
  </si>
  <si>
    <t>07/11/2025 SE ESCALA AL COORDINADOR DE ZONA PARA ENTREGA DE ROLLOS EN SITIO | 08/11/2025 SE ENTREGAN 56 ROLLOS.</t>
  </si>
  <si>
    <t>07/11/2025 SE ESCALA AL COORDINADOR DE ZONA PARA ENTREGA DE ROLLOS EN SITIO | 11/11/2025 SE REALIZA ENTREGA DE 24 ROLLOS A CORRESPONSAL WOMPI</t>
  </si>
  <si>
    <t>07/11/2025 SE ESCALA AL COORDINADOR DE ZONA PARA ENTREGA DE ROLLOS EN SITIO | 09/11/2025 SE HACE ENTREGA DE 48 ROLLOS WOMPI DE MANERA EXITOSA</t>
  </si>
  <si>
    <t>08/11/2025 SE ESCALA AL COORDINADOR DE ZONA PARA ENTREGA DE ROLLOS EN SITIO | 10/11/2025 SE VISITA COMERCIO SE REALIZÓ ENTREGA DE 48 ROLLOS WOMPI</t>
  </si>
  <si>
    <t>08/11/2025 SE ESCALA AL COORDINADOR DE ZONA PARA ENTREGA DE ROLLOS EN SITIO | 10/11/2025 SE REALIZA ENTREGA DE 48 ROLLOS A CORRESPONSAL WOMPI</t>
  </si>
  <si>
    <t>10/11/2025 SE REALIZA ENTREGA DE 32 ROLLOS CON VISITA.</t>
  </si>
  <si>
    <t>08/11/2025 SE ESCALA AL COORDINADOR DE ZONA PARA ENTREGA DE ROLLOS EN SITIO | 11/11/2025 SE VISITA CORRESPONSAL Y SE REALIZA ENTREGA DE 16 ROLLOS</t>
  </si>
  <si>
    <t>08/11/2025 SE HACE PRESENCIA EN COMERCIO SE REALIZA ENTREGA DE 32 ROLLOS</t>
  </si>
  <si>
    <t>08/11/2025 SE ESCALA AL COORDINADOR DE ZONA PARA ENTREGA DE ROLLOS EN SITIO | 10/11/2025 SE REALIZA VISITA AL COMERCIO Y SE HIZO ENTREGA DE 32 ROLLOS WOMPI OK</t>
  </si>
  <si>
    <t>07/11/2025 SE CONFIRMAN DATOS, SE REALIZA ENVIO POR OPERADOR LOGISTICO | 10/11/2025 SE VISITA COMERCIO SE ENCUENTRA CERRADO, SE LLAMA A CLIENTE UNDICA QUE SE ENCUENTRA EN CITA MÉDICA Y SOLICITA QUE SE LE ENTREGUEN LOS ROLLOS EN LA CASA VECINA QUE ES DE UN FAMILIAR DE ELLA SE REALIZÓ ENTREGA EN CASA JUNTO A COMERCIO.</t>
  </si>
  <si>
    <t>07/11/2025 SE CONFIRMAN DATOS, SE REALIZA ENVIO POR OPERADOR LOGISTICO | 10/11/2025 SE REALIZA ENTREGA DE 56 ROLLOS NO SE MANIPULAN EQUIPOS</t>
  </si>
  <si>
    <t>07/11/2025 SE CONFIRMAN DATOS, SE REALIZA ENVIO POR OPERADOR LOGISTICO | 08/11/2025 SE REALIZA VISITA AL PUNTO SE ENTREGAN 24 ROLLOS PAPEL WOMPI CLIENTE RECIBE A SATISFACCIÓN</t>
  </si>
  <si>
    <t>10/11/2025 SE ENTREGA 16 ROLLOS SIN NOVEDAD .</t>
  </si>
  <si>
    <t>08/11/2025 SE HACE PRESENCIA EN COMERCIO SE REALIZA ENTREGA DE 48 ROLLOS</t>
  </si>
  <si>
    <t>10/11/2025 SE ENTREGA 24 ROLLOS SIN NOVEDAD</t>
  </si>
  <si>
    <t>11/11/2025 SE ENTREGAN 64 ROLLOS EN BUEN ESTADO</t>
  </si>
  <si>
    <t>06/11/2025 SE CONFIRMAN DATOS, SE REALIZA ENVIO POR OPERADOR LOGISTICO | 10/11/2025 SE VISITA CORRESPONSAL Y SE REALIZA ENTREGA DE 48 ROLLOS</t>
  </si>
  <si>
    <t>06/11/2025 SE ESCALA AL COORDINADOR DE ZONA PARA ENTREGA DE ROLLOS EN SITIO | 10/11/2025 VISITAMOS COMERCIO REALIZAMOS ENTREGA DE 64 ROLLOS.</t>
  </si>
  <si>
    <t>06/11/2025 SE CONFIRMAN DATOS, SE REALIZA ENVIO POR OPERADOR LOGISTICO | 10/11/2025 SE ENTREGAN 48 ROLLOS A ELISABET GIL</t>
  </si>
  <si>
    <t>07/11/2025 SE CONFIRMAN DATOS, SE REALIZA ENVIO POR OPERADOR LOGISTICO | 08/11/2025 EN COMUNICACIÓN CON EL CLIENTE SOLICITA DEJAR LOS ROLLOS EN LOCAL AL LADO YA QUE EN EL MOMENTO SE ENCUENTRA CERRADO EL CB</t>
  </si>
  <si>
    <t>06/11/2025 SE ESCALA AL COORDINADOR DE ZONA PARA ENTREGA DE ROLLOS EN SITIO | 08/11/2025 SE VISITA COMERCIO SE REALIZÓ ENTTEGA DE 24 ROLLOS WOMPI</t>
  </si>
  <si>
    <t>10/11/2025 SE ESCALA AL COORDINADOR DE ZONA PARA ENTREGA DE ROLLOS EN SITIO | 12/11/2025 ENTREGA DE ROLLOS 48 EXITOSA, PRUEBA OK</t>
  </si>
  <si>
    <t>12/11/2025 SE PROCEDE A CERRAR ESTE CASO YA QUE NO SE LOGRO CONTACTO CON EL USUARIO PARA VALIDAR LOS DATOS DE ENVIO DE LOS ROLLOS | 12/11/2025 SE PROCEDE A CERRAR ESTE CASO YA QUE NO SE LOGRO CONTACTO CON EL USUARIO PARA VALIDAR LOS DATOS DE ENVIO DE LOS ROLLOS</t>
  </si>
  <si>
    <t>10/11/2025 SE ESCALA AL COORDINADOR DE ZONA PARA ENTREGA DE ROLLOS EN SITIO | 12/11/2025 SE REALIZA ENVIO DE 64 ROLLOS, CON LA GUIA 2235596560 SERVIENTREGA. SE CONFIRMA ENTREGA EXITOSA POR PARTE DE LA TRANSPORTADORA</t>
  </si>
  <si>
    <t>10/11/2025 SE ESCALA AL COORDINADOR DE ZONA PARA ENTREGA DE ROLLOS EN SITIO | 12/11/2025 SE REALIZA ENVIO DE 16 ROLLOS, CON LA GUIA 2235596558 SERVIENTREGA. SE CONFIRMA ENTREGA EXITOSA POR PARTE DE LA TRANSPORTADORA</t>
  </si>
  <si>
    <t>07/11/2025 SE ESCALA AL COORDINADOR DE ZONA PARA ENTREGA DE ROLLOS EN SITIO | 12/11/2025 SE REALIZA ENVIO DE 64 ROLLOS, CON LA GUIA 2235596543 SERVIENTREGA. SE CONFIRMA ENTREGA EXITOSA POR PARTE DE LA TRANSPORTADORA</t>
  </si>
  <si>
    <t>07/11/2025 SE ESCALA AL COORDINADOR DE ZONA PARA ENTREGA DE ROLLOS EN SITIO | 12/11/2025 SE REALIZA ENVIO DE 32 ROLLOS, CON LA GUIA 2235596542 SERVIENTREGA. SE CONFIRMA ENTREGA EXITOSA POR PARTE DE LA TRANSPORTADORA</t>
  </si>
  <si>
    <t>07/11/2025 SE CONFIRMAN DATOS, SE REALIZA ENVIO POR OPERADOR LOGISTICO | 12/11/2025 SE REALIZA ENVIO DE 16 ROLLOS, CON LA GUIA 2235596534 SERVIENTREGA. SE CONFIRMA ENTREGA EXITOSA POR PARTE DE LA TRANSPORTADORA</t>
  </si>
  <si>
    <t>07/11/2025 SE ESCALA AL COORDINADOR DE ZONA PARA ENTREGA DE ROLLOS EN SITIO | 12/11/2025 SE REALIZA ENVIO DE 40 ROLLOS, CON LA GUIA 2277307801 SERVIENTREGA. SE CONFIRMA ENTREGA EXITOSA POR PARTE DE LA TRANSPORTADORA</t>
  </si>
  <si>
    <t>06/11/2025 SE CONFIRMAN DATOS, SE REALIZA ENVIO POR OPERADOR LOGISTICO | 12/11/2025 SE REALIZA ENVIO DE 56 ROLLOS, CON LA GUIA 2235596530 SERVIENTREGA. SE CONFIRMA ENTREGA EXITOSA POR PARTE DE LA TRANSPORTADORA</t>
  </si>
  <si>
    <t>06/11/2025 SE CONFIRMAN DATOS, SE REALIZA ENVIO POR OPERADOR LOGISTICO | 12/11/2025 SE REALIZA ENVIO DE 24 ROLLOS, CON LA GUIA 2235596531 SERVIENTREGA. SE CONFIRMA ENTREGA EXITOSA POR PARTE DE LA TRANSPORTADORA</t>
  </si>
  <si>
    <t>08/11/2025 SE REALIZA ENVIO DE ROLLOS CON OPERADOR LOGISTICO | 12/11/2025 SE HACE ENTREGA DE 8 ROLLOS EXITOSAMENTE CON LA GUIA: 700174404255 INTERRAPIDISIMO | 10/11/2025 SE REALIZA ENVÍO DE 8 ROLLOS DE PAPEL TERMICO PARA DATÁFONO WOMPI POR TRANSPORTADORA INTER RAPIDÍSIMO GUIA NO 700174404255</t>
  </si>
  <si>
    <t>07/11/2025 SE CONFIRMAN DATOS, SE REALIZA ENVIO POR OPERADOR LOGISTICO | 08/11/2025 SE ENVÍA 48 ROLLOS WOMPI PARA EL CB BANCOLOMBIA</t>
  </si>
  <si>
    <t>06/11/2025 SE CONFIRMAN DATOS, SE REALIZA ENVIO POR OPERADOR LOGISTICO | 12/11/2025 SE REALIZA ENVIO DE 24 ROLLOS, CON LA GUIA 2235596527 SERVIENTREGA. SE CONFIRMA ENTREGA EXITOSA POR PARTE DE LA TRANSPORTADORA</t>
  </si>
  <si>
    <t>08/11/2025 SE REALIZA ENVIO DE ROLLOS CON OPERADOR LOGISTICO | 12/11/2025 ENVIO SE ENCUENTRA EN LA OFICINA PRINCIPAL DE INTERRAPIDISIMO CON LA GUIA NUMERO: 700174495181 SE LE INFORMA AL USUARIO VIA WSAP PARA QUE RECLAME LO ANTES POSIBLE PARA EVITAR DEVOLUCIONES, SE PROCEDE A CERRAR ACTIVIDAD | 11/11/2025 SE COMUNICA CON EL SELOR OMAR CALDERON Y SE LE INFORMA QUE SE LE REALIZO EL ENVIO DE 16 ROLLOS WOMPI CB OPERATIVO</t>
  </si>
  <si>
    <t>06/11/2025 SE CONFIRMAN DATOS, SE REALIZA ENVIO POR OPERADOR LOGISTICO | 12/11/2025 ENVIO SE ENCUENTRA EN LA OFICINA PRINCIPAL DE INTERRAPIDISIMO CON LA GUIA NUMERO: 700174310886 SE LE INFORMA AL USUARIO VIA WSAP PARA QUE RECLAME LO ANTES POSIBLE PARA EVITAR DEVOLUCIONES, SE PROCEDE A CERRAR ACTIVIDAD | 10/11/2025 SE ENVIAN 16 ROLLOS WOMPI</t>
  </si>
  <si>
    <t>11/11/2025 SE ESCALA AL COORDINADOR DE ZONA PARA ENTREGA DE ROLLOS EN SITIO | 12/11/2025 SE REALIZA ENTREGA DE 32 ROLLOS CON VISITA.</t>
  </si>
  <si>
    <t>06/11/2025 SE CONFIRMAN DATOS, SE REALIZA ENVIO POR OPERADOR LOGISTICO | 12/11/2025 ENVIO SE ENCUENTRA EN LA OFICINA PRINCIPAL DE INTERRAPIDISIMO CON LA GUIA NUMERO: 700174315160 SE LE INFORMA AL USUARIO VIA WSAP PARA QUE RECLAME LO ANTES POSIBLE PARA EVITAR DEVOLUCIONES, SE PROCEDE A CERRAR ACTIVIDAD | 10/11/2025 SE ENVIAN 16 ROLLOS WOMPI</t>
  </si>
  <si>
    <t>03/11/2025 SE REALIZA ENVIO DE ROLLOS CON OPERADOR LOGISTICO | 12/11/2025 SE REALIZA ENVIO DE 16 ROLLOS, CON LA GUIA 2235596432 SERVIENTREGA. SE CONFIRMA ENTREGA EXITOSA POR PARTE DE LA TRANSPORTADORA</t>
  </si>
  <si>
    <t>03/11/2025 SE REALIZA ENVIO DE ROLLOS CON OPERADOR LOGISTICO | 12/11/2025 SE REALIZA ENVIO DE 48 ROLLOS, CON LA GUIA 2277307783 SERVIENTREGA. SE CONFIRMA ENTREGA EXITOSA POR PARTE DE LA TRANSPORTADORA</t>
  </si>
  <si>
    <t>31/10/2025 SE ESCALA AL COORDINADOR DE ZONA PARA ENTREGA DE ROLLOS EN SITIO | 12/11/2025 SE REALIZA ENVIO DE 32 ROLLOS, CON LA GUIA 2248145335 SERVIENTREGA. SE CONFIRMA ENTREGA EXITOSA POR PARTE DE LA TRANSPORTADORA</t>
  </si>
  <si>
    <t>31/10/2025 SE ESCALA AL COORDINADOR DE ZONA PARA ENTREGA DE ROLLOS EN SITIO | 12/11/2025 SE REALIZA ENVIO DE 16 ROLLOS, CON LA GUIA 2235596461 SERVIENTREGA. SE CONFIRMA ENTREGA EXITOSA POR PARTE DEL USUARIO</t>
  </si>
  <si>
    <t>30/10/2025 SE CONFIRMAN DATOS, SE REALIZA ENVIO POR OPERADOR LOGISTICO | 12/11/2025 SE REALIZA ENVIO DE 48 ROLLOS, CON LA GUIA 2248145350 SERVIENTREGA. SE CONFIRMA ENTREGA EXITOSA POR PARTE DE LA TRANSPORTADORA</t>
  </si>
  <si>
    <t>04/11/2025 SE ESCALA AL COORDINADOR DE ZONA PARA ENTREGA DE ROLLOS EN SITIO | 12/11/2025 SE REALIZA ENVIO DE 40 ROLLOS, CON LA GUIA 2235596472 SERVIENTREGA. SE CONFIRMA ENTREGA EXITOSA POR PARTE DE LA TRANSPORTADORA</t>
  </si>
  <si>
    <t>12/11/2025 SE ESCALA AL COORDINADOR DE ZONA PARA ENTREGA DE ROLLOS EN SITIO | 12/11/2025 SE REALIZA ENTREGA DE 32 ROLLOS WOMPI CON VISITA</t>
  </si>
  <si>
    <t>11/11/2025 SE REALIZA ENVIO DE ROLLOS CON OPERADOR LOGISTICO | 12/11/2025 SE VISITA COMERCIO SE REALIZÓ ENTREGA DE 40 ROLLOS WOMPI</t>
  </si>
  <si>
    <t>07/11/2025 SE ESCALA AL COORDINADOR DE ZONA PARA ENTREGA DE ROLLOS EN SITIO | 12/11/2025 SE REALIZA ENVIO DE 64 ROLLOS, CON LA GUIA 46778000102 COORDINADORA. SE CONFIRMA ENTREGA EXITOSA POR PARTE DE LA TRANSPORTADORA</t>
  </si>
  <si>
    <t>06/11/2025 SE CONFIRMAN DATOS, SE REALIZA ENVIO POR OPERADOR LOGISTICO | 12/11/2025 SE REALIZA ENVIO DE 24 ROLLOS, CON LA GUIA 46778000100 COORDINADORA. SE CONFIRMA ENTREGA EXITOSA POR PARTE DE LA TRANSPORTADORA</t>
  </si>
  <si>
    <t>06/11/2025 SE CONFIRMAN DATOS, SE REALIZA ENVIO POR OPERADOR LOGISTICO | 12/11/2025 SE REALIZA ENVIO DE 24 ROLLOS, CON LA GUIA 992209095 LOGICUARTAS. SE CONFIRMA ENTREGA EXITOSA POR PARTE DE LA TRANSPORTADORA</t>
  </si>
  <si>
    <t>12/11/2025 SE REALIZA ENVIO DE 24 ROLLOS, CON LA GUIA 46778000099 COORDINADORA. SE CONFIRMA ENTREGA EXITOSA POR PARTE DE LA TRANSPORTADORA</t>
  </si>
  <si>
    <t>11/11/2025 SE ESCALA AL COORDINADOR DE ZONA PARA ENTREGA DE ROLLOS EN SITIO | 12/11/2025 SE VISITA COMERCIO SE REALIZA ENTREGA DE 24 ROLLOS DE PAPEL PARA DATÁFONO WOMPI</t>
  </si>
  <si>
    <t>11/11/2025 SE ESCALA AL COORDINADOR DE ZONA PARA ENTREGA DE ROLLOS EN SITIO | 12/11/2025 SE REALIZA ENTREGA DE 40 ROLLOS EN DIRECCIÓN DE CB</t>
  </si>
  <si>
    <t>10/11/2025 SE ESCALA AL COORDINADOR DE ZONA PARA ENTREGA DE ROLLOS EN SITIO | 12/11/2025 SE VISITA COMERCIO SE REALIZÓ ENTREGA DE 32 ROLLOS WOMPI</t>
  </si>
  <si>
    <t>08/11/2025 SE ESCALA AL COORDINADOR DE ZONA PARA ENTREGA DE ROLLOS EN SITIO | 12/11/2025 SE REALIZA ENTREGA DE 32 ROLLOS PARA EL CORRESPONSAL</t>
  </si>
  <si>
    <t>11/11/2025 SE ESCALA AL COORDINADOR DE ZONA PARA ENTREGA DE ROLLOS EN SITIO | 12/11/2025 SE ENTREGAN 16 ROLLOS DE WOMPI A LA SEÑORA BRIGITH RUEDA</t>
  </si>
  <si>
    <t>11/11/2025 SE ESCALA AL COORDINADOR DE ZONA PARA ENTREGA DE ROLLOS EN SITIO | 12/11/2025 ENTREGA DE 24 ROLLOS WOMPI PARA DATAFONO NO SE MANIPULA TERMINAL</t>
  </si>
  <si>
    <t>09/11/2025 SE ESCALA AL COORDINADOR DE ZONA PARA ENTREGA DE ROLLOS EN SITIO | 12/11/2025 SE REALIZA ENTREGA DE 64 ROLLOS POR EL OPERADOR LOGISTICO VELOCES CON LA GUIA V4001787296</t>
  </si>
  <si>
    <t>09/11/2025 SE ESCALA AL COORDINADOR DE ZONA PARA ENTREGA DE ROLLOS EN SITIO | 12/11/2025 SE REALIZA ENTREGA DE 16 ROLLOS POR EL OPERADOR LOGISTICO VELOCES CON LA GUIA V4001787294</t>
  </si>
  <si>
    <t>09/11/2025 SE ESCALA AL COORDINADOR DE ZONA PARA ENTREGA DE ROLLOS EN SITIO | 12/11/2025 SE REALIZA ENTREGA DE 48 ROLLOS POR EL OPERADOR LOGISTICO VELOCES CON LA GUIA V4001787297</t>
  </si>
  <si>
    <t>08/11/2025 SE ESCALA AL COORDINADOR DE ZONA PARA ENTREGA DE ROLLOS EN SITIO | 12/11/2025 SE REALIZA ENTREGA DE 32 ROLLOS POR EL OPERADOR LOGISTICO VELOCES CON LA GUIA V4001787298</t>
  </si>
  <si>
    <t>08/11/2025 SE ESCALA AL COORDINADOR DE ZONA PARA ENTREGA DE ROLLOS EN SITIO | 12/11/2025 SE REALIZA ENTREGA DE 32 ROLLOS POR EL OPERADOR LOGISTICO VELOCES CON LA GUIA V4001787301</t>
  </si>
  <si>
    <t>08/11/2025 SE ESCALA AL COORDINADOR DE ZONA PARA ENTREGA DE ROLLOS EN SITIO | 12/11/2025 SE REALIZA ENTREGA DE 40 ROLLOS POR EL OPERADOR LOGISTICO VELOCES CON LA GUIA V4001787300</t>
  </si>
  <si>
    <t>08/11/2025 SE ESCALA AL COORDINADOR DE ZONA PARA ENTREGA DE ROLLOS EN SITIO | 12/11/2025 SE REALIZA ENTREGA DE 64 ROLLOS POR EL OPERADOR LOGISTICO VELOCES CON LA GUIA V4001787299</t>
  </si>
  <si>
    <t>08/11/2025 SE ESCALA AL COORDINADOR DE ZONA PARA ENTREGA DE ROLLOS EN SITIO | 12/11/2025 SE REALIZA ENTREGA DE 64 ROLLOS POR EL OPERADOR LOGISTICO VELOCES CON LA GUIA V4001787293</t>
  </si>
  <si>
    <t>08/11/2025 SE ESCALA AL COORDINADOR DE ZONA PARA ENTREGA DE ROLLOS EN SITIO | 12/11/2025 SE REALIZA ENTREGA DE 32 ROLLOS POR EL OPERADOR LOGISTICO VELOCES CON LA GUIA V4001787302</t>
  </si>
  <si>
    <t>08/11/2025 SE ESCALA AL COORDINADOR DE ZONA PARA ENTREGA DE ROLLOS EN SITIO | 12/11/2025 SE REALIZA ENTREGA DE 40 ROLLOS POR EL OPERADOR LOGISTICO VELOCES CON LA GUIA V4001787290</t>
  </si>
  <si>
    <t>10/11/2025 SE ESCALA AL COORDINADOR DE ZONA PARA ENTREGA DE ROLLOS EN SITIO | 12/11/2025 ENTREGA DE 48 ROLLOS</t>
  </si>
  <si>
    <t>08/11/2025 SE ESCALA AL COORDINADOR DE ZONA PARA ENTREGA DE ROLLOS EN SITIO | 12/11/2025 SE REALIZA ENTREGA DE 64 ROLLOS POR EL OPERADOR LOGISTICO VELOCES CON LA GUIA V4001787292</t>
  </si>
  <si>
    <t>08/11/2025 SE ESCALA AL COORDINADOR DE ZONA PARA ENTREGA DE ROLLOS EN SITIO | 12/11/2025 SE REALIZA ENTREGA DE 64 ROLLOS POR EL OPERADOR LOGISTICO VELOCES CON LA GUIA V4001787291</t>
  </si>
  <si>
    <t>08/11/2025 SE ESCALA AL COORDINADOR DE ZONA PARA ENTREGA DE ROLLOS EN SITIO | 12/11/2025 SE REALIZA ENTREGA DE 32 ROLLOS POR EL OPERADOR LOGISTICO VELOCES CON LA GUIA V4001787304</t>
  </si>
  <si>
    <t>07/11/2025 SE ESCALA AL COORDINADOR DE ZONA PARA ENTREGA DE ROLLOS EN SITIO | 12/11/2025 SE REALIZA ENTREGA DE 24 ROLLOS POR EL OPERADOR LOGISTICO VELOCES CON LA GUIA V4001787284</t>
  </si>
  <si>
    <t>07/11/2025 SE ESCALA AL COORDINADOR DE ZONA PARA ENTREGA DE ROLLOS EN SITIO | 12/11/2025 SE REALIZA ENTREGA DE 64 ROLLOS POR EL OPERADOR LOGISTICO VELOCES CON LA GUIA V4001787286</t>
  </si>
  <si>
    <t>07/11/2025 SE ESCALA AL COORDINADOR DE ZONA PARA ENTREGA DE ROLLOS EN SITIO | 12/11/2025 SE REALIZA ENTREGA DE 40 ROLLOS POR EL OPERADOR LOGISTICO VELOCES CON LA GUIA V4001787288</t>
  </si>
  <si>
    <t>07/11/2025 SE ESCALA AL COORDINADOR DE ZONA PARA ENTREGA DE ROLLOS EN SITIO | 12/11/2025 SE REALIZA ENTREGA DE 24 ROLLOS POR EL OPERADOR LOGISTICO VELOCES CON LA GUIA V4001787287</t>
  </si>
  <si>
    <t>12/11/2025 SE REALIZA ENTREGA DE 16 ROLLOS POR EL OPERADOR LOGISTICO VELOCES CON LA GUIA V4001787281</t>
  </si>
  <si>
    <t>12/11/2025 SE REALIZA ENTREGA DE 24 ROLLOS POR EL OPERADOR LOGISTICO VELOCES CON LA GUIA V4001787282</t>
  </si>
  <si>
    <t>07/11/2025 SE ESCALA AL COORDINADOR DE ZONA PARA ENTREGA DE ROLLOS EN SITIO | 12/11/2025 SE REALIZA ENTREGA DE 16 ROLLOS POR EL OPERADOR LOGISTICO VELOCES CON LA GUIA V4001787275</t>
  </si>
  <si>
    <t>07/11/2025 SE ESCALA AL COORDINADOR DE ZONA PARA ENTREGA DE ROLLOS EN SITIO | 12/11/2025 SE REALIZA ENTREGA DE 48 ROLLOS POR EL OPERADOR LOGISTICO VELOCES CON LA GUIA V4001787278</t>
  </si>
  <si>
    <t>07/11/2025 SE ESCALA AL COORDINADOR DE ZONA PARA ENTREGA DE ROLLOS EN SITIO | 12/11/2025 SE REALIZA ENTREGA DE 48 ROLLOS POR EL OPERADOR LOGISTICO VELOCES CON LA GUIA V4001787276</t>
  </si>
  <si>
    <t>07/11/2025 SE ESCALA AL COORDINADOR DE ZONA PARA ENTREGA DE ROLLOS EN SITIO | 12/11/2025 SE REALIZA ENTREGA DE 64 ROLLOS POR EL OPERADOR LOGISTICO VELOCES CON LA GUIA V4001787277</t>
  </si>
  <si>
    <t>07/11/2025 SE ESCALA AL COORDINADOR DE ZONA PARA ENTREGA DE ROLLOS EN SITIO | 12/11/2025 SE REALIZA ENTREGA DE 64 ROLLOS POR EL OPERADOR LOGISTICO VELOCES CON LA GUIA V4001787280</t>
  </si>
  <si>
    <t>07/11/2025 SE ESCALA AL COORDINADOR DE ZONA PARA ENTREGA DE ROLLOS EN SITIO | 12/11/2025 SE REALIZA ENTREGA DE 16 ROLLOS POR EL OPERADOR LOGISTICO VELOCES CON LA GUIA V4001787279</t>
  </si>
  <si>
    <t>08/11/2025 SE ESCALA AL COORDINADOR DE ZONA PARA ENTREGA DE ROLLOS EN SITIO | 12/11/2025 SE VISITA CORRESPONSAL Y SE REALIZA ENTREGA DE 40 ROLLOS</t>
  </si>
  <si>
    <t>05/11/2025 SE ESCALA AL COORDINADOR DE ZONA PARA ENTREGA DE ROLLOS EN SITIO | 12/11/2025 SE ENTREGAN 32 ROLLOS OK</t>
  </si>
  <si>
    <t>07/11/2025 SE ESCALA AL COORDINADOR DE ZONA PARA ENTREGA DE ROLLOS EN SITIO | 12/11/2025 SE ENTREGA 24 ROLLOS DE WONPI</t>
  </si>
  <si>
    <t>10/11/2025 SE ESCALA AL COORDINADOR DE ZONA PARA ENTREGA DE ROLLOS EN SITIO | 12/11/2025 SE ENTREGAN  ROLLOS SIN MANIPULACIÓN DEL DATAFONO SIN NOVEDAD</t>
  </si>
  <si>
    <t>08/11/2025 SE ESCALA AL COORDINADOR DE ZONA PARA ENTREGA DE ROLLOS EN SITIO | 12/11/2025 SE REALIZA ENTREGA DE 32 ROLLOS</t>
  </si>
  <si>
    <t>08/11/2025 SE ESCALA AL COORDINADOR DE ZONA PARA ENTREGA DE ROLLOS EN SITIO | 12/11/2025 SE DEJAN ROLLOS SE WONPI 16 OK</t>
  </si>
  <si>
    <t>10/11/2025 SE ESCALA AL COORDINADOR DE ZONA PARA ENTREGA DE ROLLOS EN SITIO | 12/11/2025 SE VISITA COMERCIO Y SE HACE ENTREGA DE 24 ROLLOS A LA SEÑORA LEIDYS QUINTERO.</t>
  </si>
  <si>
    <t>11/11/2025 SE ESCALA AL COORDINADOR DE ZONA PARA ENTREGA DE ROLLOS EN SITIO | 12/11/2025 SE ENTREGA 16 ROLLOS DE WONPI</t>
  </si>
  <si>
    <t>11/11/2025 SE ESCALA AL COORDINADOR DE ZONA PARA ENTREGA DE ROLLOS EN SITIO | 12/11/2025 SE REALIZA ENTREGA DE 24 ROLLOS WOMPI PARA DATAFONO NO SE MANIPULA TERMINAL</t>
  </si>
  <si>
    <t>11/11/2025 SE ESCALA AL COORDINADOR DE ZONA PARA ENTREGA DE ROLLOS EN SITIO | 12/11/2025 SE REALIZA ENTREGA DE 16 ROLLOS WOMPI</t>
  </si>
  <si>
    <t>11/11/2025 SE ESCALA AL COORDINADOR DE ZONA PARA ENTREGA DE ROLLOS EN SITIO | 12/11/2025 SE VISITA CORRESPONSAL Y SE ENTREGAN 16 ROLLOS</t>
  </si>
  <si>
    <t>11/11/2025 SE ESCALA AL COORDINADOR DE ZONA PARA ENTREGA DE ROLLOS EN SITIO | 12/11/2025 SE ENTREGAN 32 ROLLOS EN BUEN ESTADO</t>
  </si>
  <si>
    <t>10/11/2025 SE REALIZA ENVIO DE ROLLOS CON OPERADOR LOGISTICO | 12/11/2025 SE REALIZA ENVIO DE 16 ROLLOS, CON LA GUIA 2235596582 SERVIENTREGA. SE CONFIRMA ENTREGA EXITOSA POR PARTE DE LA TRANSPORTADORA</t>
  </si>
  <si>
    <t>07/11/2025 SE ESCALA AL COORDINADOR DE ZONA PARA ENTREGA DE ROLLOS EN SITIO | 12/11/2025 SE REALIZA ENVIO DE 64 ROLLOS, CON LA GUIA 2265100466 SERVIENTREGA. SE CONFIRMA ENTREGA EXITOSA POR PARTE DE LA TRANSPORTADORA</t>
  </si>
  <si>
    <t>10/11/2025 SE REALIZA ENVIO DE ROLLOS CON OPERADOR LOGISTICO | 12/11/2025 SE REALIZA ENVIO DE 64 ROLLOS, CON LA GUIA 2235596556 SERVIENTREGA. SE CONFIRMA ENTREGA EXITOSA POR PARTE DE LA TRANSPORTADORA</t>
  </si>
  <si>
    <t>12/11/2025 SE REALIZA ENVIO DE 32 ROLLOS, CON LA GUIA 2265100472 SERVIENTREGA. SE CONFIRMA ENTREGA EXITOSA POR PARTE DE LA TRANSPORTADORA</t>
  </si>
  <si>
    <t>10/11/2025 SE CONFIRMAN DATOS, SE REALIZA ENVIO POR OPERADOR LOGISTICO | 12/11/2025 SE REALIZA ENVIO DE 64 ROLLOS, CON LA GUIA 2235596572 SERVIENTREGA. SE CONFIRMA ENTREGA EXITOSA POR PARTE DE LA TRANSPORTADORA</t>
  </si>
  <si>
    <t>12/11/2025 SE ESCALA AL COORDINADOR DE ZONA PARA ENTREGA DE ROLLOS EN SITIO | 12/11/2025 SE REALIZA VISITA A COMERCIO Y SE ENTREGAN 56 ROLLOS CON VISITA.</t>
  </si>
  <si>
    <t>12/11/2025 SE PROCEDE A CERRAR ESTE CASO YA QUE NO SE LOGRO CONTACTO CON EL USUARIO PARA VALIDAR LOS DATOS SOBRE EL ENVIO DE LOS ROLLOS | 12/11/2025 SE PROCEDE A CERRAR ESTE CASO YA QUE NO SE LOGRO CONTACTO CON EL USUARIO PARA VALIDAR LOS DATOS SOBRE EL ENVIO DE LOS ROLLOS</t>
  </si>
  <si>
    <t>12/11/2025 SE ESCALA AL COORDINADOR DE ZONA PARA ENTREGA DE ROLLOS EN SITIO | 12/11/2025 SE REALIZA LA ENTREGA DE 16 ROLLOS SIN NOVEDAD</t>
  </si>
  <si>
    <t>11/11/2025 SE ESCALA AL COORDINADOR DE ZONA PARA ENTREGA DE ROLLOS EN SITIO | 12/11/2025 SE REALIZA ENTREGA DE 16 ROLLOS WOMPI POR SOLICITUD DEL CLIENTE.</t>
  </si>
  <si>
    <t>11/11/2025 SE REALIZA ENVIO DE ROLLOS CON OPERADOR LOGISTICO | 12/11/2025 SE VISITA COMERCIO SE REALIZÓ ENTREGA DE 24 ROLLOS WOMPI</t>
  </si>
  <si>
    <t>31/10/2025 SE CONFIRMAN DATOS, SE REALIZA ENVIO POR OPERADOR LOGISTICO | 08/11/2025 SE INTENTA COMUNICACIÓN CON EL USUARIO PARA VALIDAR SI YA RECIBIO LOS ROLLOS PERO NO HAY CONTACTO | 10/11/2025 SE LLAMA AL USUARIO Y NOS CONFIRMA QUE AUN NO LE HAN LLEGADO LOS ROLLOS | 12/11/2025 SE REALIZA ENVIO DE 32 ROLLOS, CON LA GUIA 2235596451 SERVIENTREGA. SE CONFIRMA ENTREGA EXITOSA POR PARTE DE LA TRANSPORTADORA</t>
  </si>
  <si>
    <t>11/11/2025 SE ESCALA AL COORDINADOR DE ZONA PARA ENTREGA DE ROLLOS EN SITIO | 12/11/2025 SE ENTREGAN 48 ROLLOS WOMPI</t>
  </si>
  <si>
    <t>11/11/2025 SE ESCALA AL COORDINADOR DE ZONA PARA ENTREGA DE ROLLOS EN SITIO | 12/11/2025 SE REALIZA ENVÍO DE 16 ROLLOS WOMPI EN MOTOTAXI DESDE CERETE A CORREGIMIENTO RABOLARGO, SE CONFIRMA RECIBIDO CON EL SEÑOR NELSON SIN NOVEDAD</t>
  </si>
  <si>
    <t>03/11/2025 SE REALIZA ENVIO DE ROLLOS CON OPERADOR LOGISTICO | 10/11/2025 SE INTENTA COMUNICAR CON EL USUARIO PERO NO CONTESTA | 12/11/2025 SE REALIZA ENVIO DE 24 ROLLOS, CON LA GUIA 2277307782 SERVIENTREGA. SE CONFIRMA ENTREGA EXITOSA POR PARTE DE LA TRANSPORTADORA</t>
  </si>
  <si>
    <t>11/11/2025 SE ESCALA AL COORDINADOR DE ZONA PARA ENTREGA DE ROLLOS EN SITIO | 12/11/2025 SE TE ENTREGA DE 16 ROLLOS WOMPI POR SOLICITUD DEL CLIENTE.</t>
  </si>
  <si>
    <t>11/11/2025 SE ESCALA AL COORDINADOR DE ZONA PARA ENTREGA DE ROLLOS EN SITIO | 12/11/2025 SE REALIZA ENTREGA DE 16 ROLLOS CON VISITA</t>
  </si>
  <si>
    <t>11/11/2025 SE ESCALA AL COORDINADOR DE ZONA PARA ENTREGA DE ROLLOS EN SITIO | 12/11/2025 SE REALIZA ENTREGA DE 24 ROLLOS WOMPI POR SOLICITUD DEL CLIENTE.</t>
  </si>
  <si>
    <t>08/11/2025 SE ESCALA AL COORDINADOR DE ZONA PARA ENTREGA DE ROLLOS EN SITIO | 12/11/2025 SE REALIZÓ LA ENTREGA DE PAPELERÍA SOLICITADA NO SE MANIPULA CB CLIENTE INFORMA QUE SE ENCUENTRA OPERATIVO</t>
  </si>
  <si>
    <t>12/11/2025 SE ESCALA AL COORDINADOR DE ZONA PARA ENTREGA DE ROLLOS EN SITIO | 12/11/2025 SE REALIZA VISITA, SE ENTREGAN 56 ROLLOS, DATAFONO NO SE ENCUENTRA EN LA DIRECCIÓN DE ENTREGA</t>
  </si>
  <si>
    <t>12/11/2025 SE ESCALA AL COORDINADOR DE ZONA PARA ENTREGA DE ROLLOS EN SITIO | 12/11/2025 SE REALIZA VISITA, SE ENTREGAN 24 ROLLOS, DATAFONO NO SE ENCUENTRA EN LA DIRECCIÓN DE ENTREGA</t>
  </si>
  <si>
    <t>06/11/2025 SE ESCALA AL COORDINADOR DE ZONA PARA ENTREGA DE ROLLOS EN SITIO | 12/11/2025 SE REALIZA ENVIO DE 16 ROLLOS, CON LA GUIA 2235596511 SERVIENTREGA. SE CONFIRMA ENTREGA EXITOSA POR PARTE DE LA TRANSPORTADORA</t>
  </si>
  <si>
    <t>12/11/2025 SE REALIZA ENVIO DE 56 ROLLOS, CON LA GUIA 46778000098 COORDINADORA. SE CONFIRMA ENTREGA EXITOSA POR PARTE DE LA TRANSPORTADORA</t>
  </si>
  <si>
    <t>08/11/2025 SE ESCALA AL COORDINADOR DE ZONA PARA ENTREGA DE ROLLOS EN SITIO | 12/11/2025 SE HACE ENTREGA DE 56 ROLLOS WOMPI DE MANERA EXITOSA</t>
  </si>
  <si>
    <t>06/11/2025 SE ESCALA AL COORDINADOR DE ZONA PARA ENTREGA DE ROLLOS EN SITIO | 12/11/2025 SE VISITA COMERCIO Y SE HACE ENTREGA DE 48 ROLLOS A LA SEÑORA LEDYS SIERRA.</t>
  </si>
  <si>
    <t>12/11/2025 SE REALIZA ENVIO DE 32 ROLLOS, CON LA GUIA 46778000097 COORDINADORA. SE CONFIRMA ENTREGA EXITOSA POR PARTE DE LA TRANSPORTADORA</t>
  </si>
  <si>
    <t>06/11/2025 SE ESCALA AL COORDINADOR DE ZONA PARA ENTREGA DE ROLLOS EN SITIO | 12/11/2025 SE VISITA COMERCIO Y SE HACE ENTREGA DE 32 ROLLOS AL SEÑOR ELBER CARMONA.</t>
  </si>
  <si>
    <t>11/11/2025 SE ESCALA AL COORDINADOR DE ZONA PARA ENTREGA DE ROLLOS EN SITIO | 12/11/2025 SE VISITA COMERCIO Y SE HACE ENTREGA DE 16 ROLLOS AL SEÑOR TONY PERALTA GAZABON.</t>
  </si>
  <si>
    <t>08/11/2025 SE REALIZA ENVIO DE ROLLOS CON OPERADOR LOGISTICO. | 12/11/2025 SE REALIZA ENVIO SE 16 ROLLOS WOMPI AL CB.</t>
  </si>
  <si>
    <t>11/11/2025 SE ESCALA AL COORDINADOR DE ZONA PARA ENTREGA DE ROLLOS EN SITIO | 13/11/2025 SE REALIZA ENTREGA EN SITIO DE 16 ROLLOS WOMPI</t>
  </si>
  <si>
    <t>12/11/2025 SE ESCALA AL COORDINADOR DE ZONA PARA ENTREGA DE ROLLOS EN SITIO | 12/11/2025 SE REALIZA VISITA, SE ENTREGAN 32 ROLLOS, DATAFONO NO SE ENCUENTRA EN LA DIRECCIÓN DE ENTREGA</t>
  </si>
  <si>
    <t>11/11/2025 SE CONFIRMAN DATOS, SE REALIZA ENVIO POR OPERADOR LOGISTICO | 13/11/2025 SE REALIZA ENVIO DE 24 ROLLOS, CON LA GUIA 2235596586 SERVIENTREGA. SE CONFIRMA ENTREGA EXITOSA POR PARTE DE LA TRANSPORTADORA</t>
  </si>
  <si>
    <t>08/11/2025 SE REALIZA ENVIO DE ROLLOS CON OPERADOR LOGISTICO | 13/11/2025 SE REALIZA ENVIO DE 32 ROLLOS, CON LA GUIA 2248145368 SERVIENTREGA. SE CONFIRMA ENTREGA EXITOSA POR PARTE DE LA TRANSPORTADORA</t>
  </si>
  <si>
    <t>12/11/2025 SE ESCALA AL COORDINADOR DE ZONA PARA ENTREGA DE ROLLOS EN SITIO | 13/11/2025 SE REALIZA ENTREGA DE 24 ROLLOS WOMPI CON VISITA.</t>
  </si>
  <si>
    <t>10/11/2025 SE CONFIRMAN DATOS, SE REALIZA ENVIO POR OPERADOR LOGISTICO | 13/11/2025 SE REALIZA ENVIO DE 48 ROLLOS, CON LA GUIA 2235596585 SERVIENTREGA. SE CONFIRMA ENTREGA EXITOSA POR PARTE DE LA TRANSPORTADORA</t>
  </si>
  <si>
    <t>08/11/2025 SE REALIZA ENVIO DE ROLLOS CON OPERADOR LOGISTICO | 13/11/2025 SE REALIZA ENVIO DE 56 ROLLOS, CON LA GUIA 2248145370 SERVIENTREGA. SE CONFIRMA ENTREGA EXITOSA POR PARTE DE LA TRANSPORTADORA</t>
  </si>
  <si>
    <t>10/11/2025 SE CONFIRMAN DATOS, SE REALIZA ENVIO POR OPERADOR LOGISTICO | 13/11/2025 SE REALIZA ENVIO DE 64 ROLLOS, CON LA GUIA 2235596584 SERVIENTREGA. SE CONFIRMA ENTREGA EXITOSA POR PARTE DE LA TRANSPORTADORA</t>
  </si>
  <si>
    <t>08/11/2025 SE REALIZA ENVIO DE ROLLOS CON OPERADOR LOGISTICO | 13/11/2025 SE REALIZA ENVIO DE 64 ROLLOS, CON LA GUIA 2187690902 SERVIENTREGA. SE CONFIRMA ENTREGA EXITOSA POR PARTE DE LA TRANSPORTADORA</t>
  </si>
  <si>
    <t>10/11/2025 SE REALIZA ENVIO DE ROLLOS CON OPERADOR LOGISTICO | 13/11/2025 SE REALIZA ENVIO DE 64 ROLLOS, CON LA GUIA 2235596579 SERVIENTREGA. SE CONFIRMA ENTREGA EXITOSA POR PARTE DE LA TRANSPORTADORA</t>
  </si>
  <si>
    <t>10/11/2025 SE REALIZA ENVIO DE ROLLOS CON OPERADOR LOGISTICO | 13/11/2025 SE REALIZA ENVIO DE 64 ROLLOS, CON LA GUIA 2187690903 SERVIENTREGA. SE CONFIRMA ENTREGA EXITOSA POR PARTE DE LA TRANSPORTADORA</t>
  </si>
  <si>
    <t>10/11/2025 SE CONFIRMAN DATOS, SE REALIZA ENVIO POR OPERADOR LOGISTICO | 13/11/2025 SE REALIZA ENVIO DE 56 ROLLOS, CON LA GUIA 2235596575 SERVIENTREGA. SE CONFIRMA ENTREGA EXITOSA POR PARTE DE LA TRANSPORTADORA</t>
  </si>
  <si>
    <t>10/11/2025 SE CONFIRMAN DATOS, SE REALIZA ENVIO POR OPERADOR LOGISTICO | 13/11/2025 SE REALIZA ENVIO DE 24 ROLLOS, CON LA GUIA 2235596574 SERVIENTREGA. SE CONFIRMA ENTREGA EXITOSA POR PARTE DE LA TRANSPORTADORA</t>
  </si>
  <si>
    <t>31/10/2025 SE ESCALA AL COORDINADOR DE ZONA PARA ENTREGA DE ROLLOS EN SITIO | 10/11/2025 SE LLAMA AL USUARIO Y NOS CONFIRMA QUE AUN NO LE HAN LLEGADO ROLLOS WOMPI | 13/11/2025 SE REALIZA ENVIO DE 32 ROLLOS, CON LA GUIA 2248145329 SERVIENTREGA. SE CONFIRMA ENTREGA EXITOSA POR PARTE DE LA TRANSPORTADORA</t>
  </si>
  <si>
    <t>04/11/2025 SE REALIZA ENVIO DE ROLLOS CON OPERADOR LOGISTICO | 11/11/2025 SE LE INFORMA NUMERO DE GUIA A USER, PENDIENTE CONFIRMACION | 11/11/2025 EN COMUNICACION CON EL CLIENTE NOS CONFIRMA QUE AUN NO HA RECIBIDO LOS ROLLOS | 13/11/2025 SE REALIZA ENVIO DE 32 ROLLOS, CON LA GUIA 2248145328 SERVIENTREGA. SE CONFIRMA ENTREGA EXITOSA POR PARTE DE LA TRANSPORTADORA</t>
  </si>
  <si>
    <t>04/11/2025 SE ESCALA AL COORDINADOR DE ZONA PARA ENTREGA DE ROLLOS EN SITIO | 11/11/2025 SE LE INFORMA NUMERO DE GUIA A USER, PENDIENTE CONFIRMACION | 11/11/2025 EN COMUNICACION CON EL USUARIO CONFIRMA QUE AUN NO LE AHN LLEGADO LOS ROLLOS | 13/11/2025 SE REALIZA ENVIO DE 24 ROLLOS, CON LA GUIA 2235596475 SERVIENTREGA. SE CONFIRMA ENTREGA EXITOSA POR PARTE DE LA TRANSPORTADORA</t>
  </si>
  <si>
    <t>01/11/2025 SE REALIZA ENVIO DE ROLLOS CON OPERADOR LOGISTICO | 13/11/2025 SE REALIZA ENVIO DE 16 ROLLOS, CON LA GUIA 2248145341 SERVIENTREGA. SE CONFIRMA ENTREGA EXITOSA POR PARTE DE LA TRANSPORTADORA</t>
  </si>
  <si>
    <t>11/11/2025 SE ESCALA AL COORDINADOR DE ZONA PARA ENTREGA DE ROLLOS EN SITIO | 13/11/2025 SE LLEGA A SITIO, SE ENTREGAN 16 ROLLOS WOMPI</t>
  </si>
  <si>
    <t>12/11/2025 SE ESCALA AL COORDINADOR DE ZONA PARA ENTREGA DE ROLLOS EN SITIO | 13/11/2025 SE VISITA COMERCIO, SE REALIZA LA ENTREGA DE 16 ROLLOS WOMPI , CB OPERATIVO</t>
  </si>
  <si>
    <t>13/11/2025 BUENOS DÍAS SE VISITA CB Y SE LE HACE ENTREGA DE 16 ROLLOS</t>
  </si>
  <si>
    <t>12/11/2025 SE ESCALA AL COORDINADOR DE ZONA PARA ENTREGA DE ROLLOS EN SITIO | 13/11/2025 SE ENTREGAN 16 ROLLOS</t>
  </si>
  <si>
    <t>10/11/2025 SE CONFIRMAN DATOS, SE REALIZA ENVIO POR OPERADOR LOGISTICO | 12/11/2025 SE REALIZA ENVIÓ DE 24 ROLLOS WOMPI</t>
  </si>
  <si>
    <t>12/11/2025 SE ESCALA AL COORDINADOR DE ZONA PARA ENTREGA DE ROLLOS EN SITIO | 13/11/2025 SE REALIZA VISITA A COMERCIO Y SE ENTREGAN 40 ROLLOS NO SE MANIPULA EQUIPOS</t>
  </si>
  <si>
    <t>10/11/2025 SE ESCALA AL COORDINADOR DE ZONA PARA ENTREGA DE ROLLOS EN SITIO | 13/11/2025 VISITAMOS COMERCIO REALIZAMOS ENTREGA DE 32 ROLLOS.</t>
  </si>
  <si>
    <t>11/11/2025 SE CONFIRMAN DATOS, SE REALIZA ENVIO POR OPERADOR LOGISTICO | 13/11/2025 SE REALIZA ENVIO DE 32 ROLLOS, CON LA GUIA 992211905 LOGICUARTAS. SE CONFIRMA ENTREGA EXITOSA POR PARTE DE LA TRANSPORTADORA</t>
  </si>
  <si>
    <t>11/11/2025 SE REALIZA ENVIO DE ROLLOS CON OPERADOR LOGISTICO | 13/11/2025 SE REALIZA ENVIO DE 32 ROLLOS, CON LA GUIA 992211890 LOGICUARTAS. SE CONFIRMA ENTREGA EXITOSA POR PARTE DE LA TRANSPORTADORA</t>
  </si>
  <si>
    <t>10/11/2025 SE REALIZA ENVIO DE ROLLOS CON OPERADOR LOGISTICO | 13/11/2025 SE REALIZA ENVIO DE 56 ROLLOS, CON LA GUIA 992211619 LOGICUARTAS. SE CONFIRMA ENTREGA EXITOSA POR PARTE DE LA TRANSPORTADORA</t>
  </si>
  <si>
    <t>10/11/2025 SE REALIZA ENVIO DE ROLLOS CON OPERADOR LOGISTICO | 13/11/2025 SE REALIZA ENVIO DE 64 ROLLOS, CON LA GUIA 992210834 LOGICUARTAS. SE CONFIRMA ENTREGA EXITOSA POR PARTE DE LA TRANSPORTADORA</t>
  </si>
  <si>
    <t>12/11/2025 SE ESCALA AL COORDINADOR DE ZONA PARA ENTREGA DE ROLLOS EN SITIO | 13/11/2025 SE REALIZA ENTREGA DE 32 ROLLOS EN DIRECCIÓN DE CB</t>
  </si>
  <si>
    <t>08/11/2025 SE ESCALA AL COORDINADOR DE ZONA PARA ENTREGA DE ROLLOS EN SITIO | 13/11/2025 SE REALIZA ENVIO DE 32 ROLLOS, CON LA GUIA 992210768 LOGICUARTAS. SE CONFIRMA ENTREGA EXITOSA POR PARTE DE LA TRANSPORTADORA</t>
  </si>
  <si>
    <t>07/11/2025 SE CONFIRMAN DATOS, SE REALIZA ENVIO POR OPERADOR LOGISTICO | 13/11/2025 SE REALIZA ENVIO DE 8 ROLLOS, CON LA GUIA 992210767 LOGICUARTAS. SE CONFIRMA ENTREGA EXITOSA POR PARTE DE LA TRANSPORTADORA</t>
  </si>
  <si>
    <t>06/11/2025 SE ESCALA AL COORDINADOR DE ZONA PARA ENTREGA DE ROLLOS EN SITIO | 12/11/2025 EN COMUNICACION CON EL USUARIO NOS CONFIRMA QUE AUN NO HA RECIBIDO LOS ROLLOS | 13/11/2025 SE REALIZA ENVIO DE 64 ROLLOS, CON LA GUIA 992208172 LOGICUARTAS. SE CONFIRMA ENTREGA EXITOSA POR PARTE DE LA TRANSPORTADORA</t>
  </si>
  <si>
    <t>13/11/2025 SE ESCALA AL COORDINADOR DE ZONA PARA ENTREGA DE ROLLOS EN SITIO | 13/11/2025 SE VISITA COMERCIO NSD HACE ENTREGA DE 16 ROLLOS</t>
  </si>
  <si>
    <t>12/11/2025 SE ESCALA AL COORDINADOR DE ZONA PARA ENTREGA DE ROLLOS EN SITIO | 13/11/2025 SE REALIZA ENTREGA DE 16 ROLLOS WOMPI POR SOLICITUD DEL CLIENTE.</t>
  </si>
  <si>
    <t>11/11/2025 SE ESCALA AL COORDINADOR DE ZONA PARA ENTREGA DE ROLLOS EN SITIO | 13/11/2025 SE REALIZA VISITA SE ENTREGA 40 ROLLOS</t>
  </si>
  <si>
    <t>13/11/2025 SE ESCALA AL COORDINADOR DE ZONA PARA ENTREGA DE ROLLOS EN SITIO | 13/11/2025 SE REALIZA VISITA A COMERCIO Y SE ENTREGAN 24 ROLLOS</t>
  </si>
  <si>
    <t>10/11/2025 SE ESCALA AL COORDINADOR DE ZONA PARA ENTREGA DE ROLLOS EN SITIO | 13/11/2025 SE INGRESA SE ENTREGA 32 ROLLOS WOMPI</t>
  </si>
  <si>
    <t>13/11/2025 SE ESCALA AL COORDINADOR DE ZONA PARA ENTREGA DE ROLLOS EN SITIO | 13/11/2025 SE VISITA COMERCIO SE HACE ENTREGA DE 16 ROLLOS</t>
  </si>
  <si>
    <t>11/11/2025 SE ESCALA AL COORDINADOR DE ZONA PARA ENTREGA DE ROLLOS EN SITIO | 13/11/2025 SE REALIZA ENTREGA DE 24 ROLLOS WOMPI CON VISITA, NO SE INTERVIENE EQUIPOS</t>
  </si>
  <si>
    <t>12/11/2025 SE ESCALA AL COORDINADOR DE ZONA PARA ENTREGA DE ROLLOS EN SITIO | 13/11/2025 SE REALIZA LA ENTREGA DE 16 ROLLOS WOMPI</t>
  </si>
  <si>
    <t>06/11/2025 SE ESCALA AL COORDINADOR DE ZONA PARA ENTREGA DE ROLLOS EN SITIO | 13/11/2025 SE REALIZA ENTREGA DE 40 ROLLOS PARA DATÁFONO</t>
  </si>
  <si>
    <t>12/11/2025 SE ESCALA AL COORDINADOR DE ZONA PARA ENTREGA DE ROLLOS EN SITIO | 13/11/2025 SE HACE ENTREGA DE 64 ROLLOS DE WOMPI</t>
  </si>
  <si>
    <t>11/11/2025 SE ESCALA AL COORDINADOR DE ZONA PARA ENTREGA DE ROLLOS EN SITIO | 13/11/2025 SE REALIZA ENTREGA DE 16 ROLLOS WOMPI POR SOLICITUD DEL CLIENTE.</t>
  </si>
  <si>
    <t>13/11/2025 SE REALIZA ENTREGA DE 48 ROLLOS</t>
  </si>
  <si>
    <t>10/11/2025 SE ESCALA AL COORDINADOR DE ZONA PARA ENTREGA DE ROLLOS EN SITIO | 13/11/2025 VISITAMOS COMERCIO REALIZAMOS ENTREGA DE 24 ROLLOS.</t>
  </si>
  <si>
    <t>12/11/2025 SE ESCALA AL COORDINADOR DE ZONA PARA ENTREGA DE ROLLOS EN SITIO | 13/11/2025 SE REALIZA ENTREGA DE 16 ROLLOS WOMPI</t>
  </si>
  <si>
    <t>10/11/2025 SE ESCALA AL COORDINADOR DE ZONA PARA ENTREGA DE ROLLOS EN SITIO | 13/11/2025 SE REALIZA ENTREGA DE 32 ROLLOS POR EL OPERADOR LOGISTICO VELOCES CON LA GUIA V4001794686</t>
  </si>
  <si>
    <t>11/11/2025 SE ESCALA AL COORDINADOR DE ZONA PARA ENTREGA DE ROLLOS EN SITIO | 13/11/2025 EN LA VISITA TÉCNICA SE REALIZÓ LA ENTREGA DE 32 ROLLOS DE WOMPI PARA EL CB.</t>
  </si>
  <si>
    <t>10/11/2025 SE ESCALA AL COORDINADOR DE ZONA PARA ENTREGA DE ROLLOS EN SITIO | 13/11/2025 SE REALIZA ENTREGA DE 24 ROLLOS POR EL OPERADOR LOGISTICO VELOCES CON LA GUIA V4001794685</t>
  </si>
  <si>
    <t>10/11/2025 SE ESCALA AL COORDINADOR DE ZONA PARA ENTREGA DE ROLLOS EN SITIO | 13/11/2025 SE REALIZA ENTREGA DE 40 ROLLOS POR EL OPERADOR LOGISTICO VELOCES CON LA GUIA V4001794683</t>
  </si>
  <si>
    <t>12/11/2025 SE ESCALA AL COORDINADOR DE ZONA PARA ENTREGA DE ROLLOS EN SITIO | 13/11/2025 SE HACE ENTREGA DE ROLLOS DE WOMPI</t>
  </si>
  <si>
    <t>10/11/2025 SE ESCALA AL COORDINADOR DE ZONA PARA ENTREGA DE ROLLOS EN SITIO | 13/11/2025 SE REALIZA ENTREGA DE 32 ROLLOS POR EL OPERADOR LOGISTICO VELOCES CON LA GUIA V4001794682</t>
  </si>
  <si>
    <t>11/11/2025 SE ESCALA AL COORDINADOR DE ZONA PARA ENTREGA DE ROLLOS EN SITIO | 13/11/2025 SE REALIZA LA ENTREGA DE 32 ROLLOS WOMPI</t>
  </si>
  <si>
    <t>10/11/2025 SE ESCALA AL COORDINADOR DE ZONA PARA ENTREGA DE ROLLOS EN SITIO | 13/11/2025 SE REALIZA ENTREGA DE 32 ROLLOS POR EL OPERADOR LOGISTICO VELOCES CON LA GUIA V4001794681</t>
  </si>
  <si>
    <t>10/11/2025 SE ESCALA AL COORDINADOR DE ZONA PARA ENTREGA DE ROLLOS EN SITIO | 13/11/2025 SE REALIZA ENTREGA DE 40 ROLLOS POR EL OPERADOR LOGISTICO VELOCES CON LA GUIA V4001794680</t>
  </si>
  <si>
    <t>05/11/2025 NA | 13/11/2025 SE ENTREGAN 40 ROLLOS OK, SE ENTREGA EN DIRECCION DIFERENTE INDICADA  YA QUE CLIENTE NO SE ENCUENTRA EN EL CB.</t>
  </si>
  <si>
    <t>10/11/2025 SE ESCALA AL COORDINADOR DE ZONA PARA ENTREGA DE ROLLOS EN SITIO | 13/11/2025 SE REALIZA ENTREGA DE 16 ROLLOS POR EL OPERADOR LOGISTICO VELOCES CON LA GUIA V4001794679</t>
  </si>
  <si>
    <t>10/11/2025 SE ESCALA AL COORDINADOR DE ZONA PARA ENTREGA DE ROLLOS EN SITIO | 13/11/2025 SE REALIZA ENTREGA DE 64 ROLLOS POR EL OPERADOR LOGISTICO VELOCES CON LA GUIA V4001794678</t>
  </si>
  <si>
    <t>13/11/2025 SE REALIZA ENTREGA DE 64 ROLLOS POR EL OPERADOR LOGISTICO VELOCES CON LA GUIA V4001787289</t>
  </si>
  <si>
    <t>13/11/2025 SE REALIZA ENTREGA DE 24 ROLLOS POR EL OPERADOR LOGISTICO VELOCES CON LA GUIA V4001787285</t>
  </si>
  <si>
    <t>12/11/2025 SE ESCALA AL COORDINADOR DE ZONA PARA ENTREGA DE ROLLOS EN SITIO | 13/11/2025 VISITAMOS COMERCIO REALIZAMOS ENTREGA DE 16 ROLLOS.</t>
  </si>
  <si>
    <t>10/11/2025 SE ESCALA AL COORDINADOR DE ZONA PARA ENTREGA DE ROLLOS EN SITIO | 13/11/2025 SE REALIZA VISITA, SE ENTREGAN 16 ROLLOS, DATAFONO NO SE ENCUENTRA EN LA DIRECCIÓN DE ENTREGA</t>
  </si>
  <si>
    <t>11/11/2025 SE ESCALA AL COORDINADOR DE ZONA PARA ENTREGA DE ROLLOS EN SITIO | 13/11/2025 VISITAMOS COMERCIO REALIZAMOS ENTREGA DE 24 ROLLOS.</t>
  </si>
  <si>
    <t>11/11/2025 SE ESCALA AL COORDINADOR DE ZONA PARA ENTREGA DE ROLLOS EN SITIO | 13/11/2025 SE REALIZA ENTREGA DE 16 ROLLOS EM DIRECCIÓN</t>
  </si>
  <si>
    <t>12/11/2025 SE ESCALA AL COORDINADOR DE ZONA PARA ENTREGA DE ROLLOS EN SITIO | 13/11/2025 SE INGRESA SE ENTREGA 32 ROLLOS WOMPI</t>
  </si>
  <si>
    <t>12/11/2025 SE ESCALA AL COORDINADOR DE ZONA PARA ENTREGA DE ROLLOS EN SITIO | 13/11/2025 SE REALIZA LA ENTREGA DE 8 ROLLOS WOMPI</t>
  </si>
  <si>
    <t>11/11/2025 SE REALIZA ENVIO DE ROLLOS CON OPERADOR LOGISTICO | 13/11/2025 SE REALIZA ENVIO DE 64 ROLLOS, CON LA GUIA 2235596588 SERVIENTREGA. SE CONFIRMA ENTREGA EXITOSA POR PARTE DE LA TRANSPORTADORA</t>
  </si>
  <si>
    <t>10/11/2025 SE CONFIRMAN DATOS, SE REALIZA ENVIO POR OPERADOR LOGISTICO | 13/11/2025 SE REALIZA ENVIO DE 16 ROLLOS, CON LA GUIA 2235596583 SERVIENTREGA. SE CONFIRMA ENTREGA EXITOSA POR PARTE DE LA TRANSPORTADORA</t>
  </si>
  <si>
    <t>06/11/2025 SE CONFIRMAN DATOS, SE REALIZA ENVIO POR OPERADOR LOGISTICO | 13/11/2025 SE ATENDIO CON RADICADO 2985228</t>
  </si>
  <si>
    <t>08/11/2025 SE ESCALA AL COORDINADOR DE ZONA PARA ENTREGA DE ROLLOS EN SITIO | 13/11/2025 SE REALIZA ENTREGA DE 16 ROLLOS WOMPI CON VISITA, NO SE INTERVIENE EQUIPOS</t>
  </si>
  <si>
    <t>12/11/2025 SE ESCALA AL COORDINADOR DE ZONA PARA ENTREGA DE ROLLOS EN SITIO | 13/11/2025 SE VISITA CORRESPONSAL Y SE REALIZA ENTREGA DE 40 ROLLOS</t>
  </si>
  <si>
    <t>12/11/2025 SE ESCALA AL COORDINADOR DE ZONA PARA ENTREGA DE ROLLOS EN SITIO | 13/11/2025 SE REALIZA ENTREGA DE 40 ROLLOS.</t>
  </si>
  <si>
    <t>12/11/2025 SE ESCALA AL COORDINADOR DE ZONA PARA ENTREGA DE ROLLOS EN SITIO | 13/11/2025 SE VISITA CORRESPONSAL Y SE REALIZA ENTREGA DE 24 ROLLOS</t>
  </si>
  <si>
    <t>11/11/2025 SE ESCALA AL COORDINADOR DE ZONA PARA ENTREGA DE ROLLOS EN SITIO | 13/11/2025 SE VISITA COMERCIO SE REALIZA ENTREGA DE 32 ROLLOS DE PAPEL PARA DATÁFONO WOMPI</t>
  </si>
  <si>
    <t>13/11/2025 SE ESCALA AL COORDINADOR DE ZONA PARA ENTREGA DE ROLLOS EN SITIO | 13/11/2025 SE REALIZA VISITA AL CB POR SOLICITUD DE ROLLOS, SE ENTREGAN LOS ROLLOS SIN NOVEDAD TODO OK</t>
  </si>
  <si>
    <t>10/11/2025 SE ESCALA AL COORDINADOR DE ZONA PARA ENTREGA DE ROLLOS EN SITIO | 13/11/2025 SE INGRESA SE ENTREGA 40 ROLLOS WOMPI</t>
  </si>
  <si>
    <t>11/11/2025 SE ESCALA AL COORDINADOR DE ZONA PARA ENTREGA DE ROLLOS EN SITIO | 13/11/2025 SE REALIZA ENTREGA DE 64 ROLLOS WOMPI</t>
  </si>
  <si>
    <t>06/11/2025 SE ESCALA AL COORDINADOR DE ZONA PARA ENTREGA DE ROLLOS EN SITIO | 13/11/2025 ENTREGA DE ROLLOS</t>
  </si>
  <si>
    <t>12/11/2025 SE ESCALA AL COORDINADOR DE ZONA PARA ENTREGA DE ROLLOS EN SITIO | 13/11/2025 COMERCIO CERRADO SIN CONTACTO TELEFÓNICO 3142462132</t>
  </si>
  <si>
    <t>13/11/2025 SE ESCALA AL COORDINADOR DE ZONA PARA ENTREGA DE ROLLOS EN SITIO | 13/11/2025 SE REALIZA ENTREGA DE 32 ROLLOS PARA DATÁFONO A SATISFACCIÓN DEL CLIENTE</t>
  </si>
  <si>
    <t>11/11/2025 SE ESCALA AL COORDINADOR DE ZONA PARA ENTREGA DE ROLLOS EN SITIO | 13/11/2025 SE REALIZA ENTREGA DE 48 ROLLOS</t>
  </si>
  <si>
    <t>12/11/2025 SE ESCALA AL COORDINADOR DE ZONA PARA ENTREGA DE ROLLOS EN SITIO | 13/11/2025 SE HACE ENTREGA DE 48 ROLLOS WOMPI DE MANERA EXITOSA</t>
  </si>
  <si>
    <t>12/11/2025 SE ESCALA AL COORDINADOR DE ZONA PARA ENTREGA DE ROLLOS EN SITIO | 13/11/2025 SE REALIZA ENTREGA DE 40 ROLLOS PARA DATAFONOS A SATISFACCIÓN DEL CLIENTE</t>
  </si>
  <si>
    <t>12/11/2025 SE ESCALA AL COORDINADOR DE ZONA PARA ENTREGA DE ROLLOS EN SITIO | 13/11/2025 SE VISITA COMERCIO Y SE ENTREGAN 16 ROLLOS OK.</t>
  </si>
  <si>
    <t>12/11/2025 SE CONFIRMAN DATOS, SE REALIZA ENVIO POR OPERADOR LOGISTICO | 14/11/2025 SE REALIZA ENVIO DE 32 ROLLOS, CON LA GUIA 2235596609 SERVIENTREGA. SE CONFIRMA ENTREGA EXITOSA POR PARTE DE LA TRANSPORTADORA</t>
  </si>
  <si>
    <t>12/11/2025 SE CONFIRMAN DATOS, SE REALIZA ENVIO POR OPERADOR LOGISTICO | 14/11/2025 SE REALIZA ENVIO DE 24 ROLLOS, CON LA GUIA 2235596602 SERVIENTREGA. SE CONFIRMA ENTREGA EXITOSA POR PARTE DE LA TRANSPORTADORA</t>
  </si>
  <si>
    <t>07/11/2025 SE ESCALA AL COORDINADOR DE ZONA PARA ENTREGA DE ROLLOS EN SITIO | 13/11/2025 SE VISITA COMERCIO Y SE ENTREGAN 8 ROLLOS OK</t>
  </si>
  <si>
    <t>12/11/2025 SE REALIZA ENVIO DE ROLLOS CON OPERADOR LOGISTICO | 14/11/2025 SE REALIZA ENVIO DE 64 ROLLOS, CON LA GUIA 2235596610 SERVIENTREGA. SE CONFIRMA ENTREGA EXITOSA POR PARTE DE LA TRANSPORTADORA</t>
  </si>
  <si>
    <t>12/11/2025 SE CONFIRMAN DATOS, SE REALIZA ENVIO POR OPERADOR LOGISTICO | 14/11/2025 SE REALIZA ENVIO DE 16 ROLLOS, CON LA GUIA 2235596594 SERVIENTREGA. SE CONFIRMA ENTREGA EXITOSA POR PARTE DE LA TRANSPORTADORA</t>
  </si>
  <si>
    <t>14/11/2025 SE REALIZA ENVIO DE 32 ROLLOS, CON LA GUIA 2235596599 SERVIENTREGA. SE CONFIRMA ENTREGA EXITOSA POR PARTE DE LA TRANSPORTADORA</t>
  </si>
  <si>
    <t>11/11/2025 SE CONFIRMAN DATOS, SE REALIZA ENVIO POR OPERADOR LOGISTICO | 14/11/2025 SE REALIZA ENVIO DE 16 ROLLOS, CON LA GUIA 2235596590 SERVIENTREGA. SE CONFIRMA ENTREGA EXITOSA POR PARTE DE LA TRANSPORTADORA</t>
  </si>
  <si>
    <t>11/11/2025 SE CONFIRMAN DATOS, SE REALIZA ENVIO POR OPERADOR LOGISTICO | 14/11/2025 SE REALIZA ENVIO DE 48 ROLLOS, CON LA GUIA 2235596598 SERVIENTREGA. SE CONFIRMA ENTREGA EXITOSA POR PARTE DE LA TRANSPORTADORA</t>
  </si>
  <si>
    <t>11/01/2025 SE CONFIRMAN DATOS, SE REALIZA ENVIO POR OPERADOR LOGISTICO | 14/11/2025 SE REALIZA ENVIO DE 16 ROLLOS, CON LA GUIA 2235596597 SERVIENTREGA. SE CONFIRMA ENTREGA EXITOSA POR PARTE DE LA TRANSPORTADORA</t>
  </si>
  <si>
    <t>11/11/2025 SE CONFIRMAN DATOS, SE REALIZA ENVIO POR OPERADOR LOGISTICO | 14/11/2025 SE REALIZA ENVIO DE 32 ROLLOS, CON LA GUIA 2235596591 SERVIENTREGA. SE CONFIRMA ENTREGA EXITOSA POR PARTE DE LA TRANSPORTADORA</t>
  </si>
  <si>
    <t>11/11/2025 SE CONFIRMAN DATOS, SE REALIZA ENVIO POR OPERADOR LOGISTICO | 13/11/2025 SE REALIZA ENVIO DE 32 ROLLOS, CON LA GUIA 2235596614 SERVIENTREGA. SE CONFIRMA ENTREGA EXITOSA POR PARTE DE LA TRANSPORTADORA</t>
  </si>
  <si>
    <t>10/11/2025 SE CONFIRMAN DATOS, SE REALIZA ENVIO POR OPERADOR LOGISTICO | 14/11/2025 SE REALIZA ENVIO DE 64 ROLLOS, CON LA GUIA 2265100475 SERVIENTREGA. SE CONFIRMA ENTREGA EXITOSA POR PARTE DE LA TRANSPORTADORA</t>
  </si>
  <si>
    <t>07/10/2025 SE CONFIRMAN DATOS. SE REALIZA ENVIO DE ROLLOS CON GUIA | 14/10/2025 SE COMUNICA CON EL CB PARA CONFIRMAR RECEPCION PERO EL USUARIO INDICA QUE AUN NO LE HAN LLEGADO | 06/11/2025 29-10 SE ESCALA A SERVIENTREGA PARA VALIDAR EL ESTADO DEL ENVIO YA QUE LLEVA DIAS SIN MOVIMIENTO
04-10 RESPUESTA DE SERVIENTREGA: 2265100388: ATENDIENDO A LA SOLICITUD SE VALIDA LA GUÍA, LA CUAL REGISTRA CON UNA CONFIRMACIÓN DEL DÍA 28/10/2025, DONDE SE INDICÓ QUE SE REALIZARA LA DEVOLUCIÓN AL REMITENTE. DEBIDO A UNA NOVEDAD DE 'DIRECCION ERRADA ' | 13/11/2025 SE REALIZA ENVIO DE 56 ROLLOS, CON LA GUIA 2265100388 SERVIENTREGA. SE CONFIRMA ENTREGA EXITOSA POR PARTE DEL USUARIO</t>
  </si>
  <si>
    <t>12/11/2025 SE ESCALA AL COORDINADOR DE ZONA PARA ENTREGA DE ROLLOS EN SITIO | 13/11/2025 SE REALIZA ENTREGA DE 64 ROLLOS A CORRESPONSAL WOMPI</t>
  </si>
  <si>
    <t>12/11/2025 SE REALIZA ENVIO DE ROLLOS CON OPERADOR LOGISTICO | 13/11/2025 SE VISITA COMERCIO SE REALIZÓ ENTREGA DE 64 ROLLOS WOMPI</t>
  </si>
  <si>
    <t>12/11/2025 SE ESCALA AL COORDINADOR DE ZONA PARA ENTREGA DE ROLLOS EN SITIO | 13/11/2025 SE LLEGA AL PUNTO , SE EVIDENCIA MARCA COMPARTIDA , SE ANEXA EVIDENCIA , SE CANCELA ENTREGA DE ROLLOS .</t>
  </si>
  <si>
    <t>13/11/2025 SE ESCALA AL COORDINADOR DE ZONA PARA ENTREGA DE ROLLOS EN SITIO | 14/11/2025 SE REALIZA ENTREGA DE 48 ROLLOS CON VISITA NO SE MANIPULA TERMINAL</t>
  </si>
  <si>
    <t>11/11/2025 SE ESCALA AL COORDINADOR DE ZONA PARA ENTREGA DE ROLLOS EN SITIO | 14/11/2025 SE REALIZA ENTREGA DE 56 ROLLOS POR EL OPERADOR LOGISTICO VELOCES CON LA GUIA V4001799936</t>
  </si>
  <si>
    <t>11/11/2025 SE ESCALA AL COORDINADOR DE ZONA PARA ENTREGA DE ROLLOS EN SITIO | 14/11/2025 SE REALIZA ENTREGA DE 64 ROLLOS POR EL OPERADOR LOGISTICO VELOCES CON LA GUIA V4001799939</t>
  </si>
  <si>
    <t>11/11/2025 SE ESCALA AL COORDINADOR DE ZONA PARA ENTREGA DE ROLLOS EN SITIO | 14/11/2025 SE REALIZA ENTREGA DE 64 ROLLOS POR EL OPERADOR LOGISTICO VELOCES CON LA GUIA V4001799934</t>
  </si>
  <si>
    <t>11/11/2025 SE ESCALA AL COORDINADOR DE ZONA PARA ENTREGA DE ROLLOS EN SITIO | 14/11/2025 SE REALIZA ENTREGA DE 56 ROLLOS POR EL OPERADOR LOGISTICO VELOCES CON LA GUIA V4001799935</t>
  </si>
  <si>
    <t>11/11/2025 SE ESCALA AL COORDINADOR DE ZONA PARA ENTREGA DE ROLLOS EN SITIO | 14/11/2025 SE REALIZA ENTREGA DE 64 ROLLOS POR EL OPERADOR LOGISTICO VELOCES CON LA GUIA V4001799931</t>
  </si>
  <si>
    <t>11/11/2025 SE ESCALA AL COORDINADOR DE ZONA PARA ENTREGA DE ROLLOS EN SITIO | 14/11/2025 SE REALIZA ENTREGA DE 16 ROLLOS POR EL OPERADOR LOGISTICO VELOCES CON LA GUIA V4001799932</t>
  </si>
  <si>
    <t>11/11/2025 SE ESCALA AL COORDINADOR DE ZONA PARA ENTREGA DE ROLLOS EN SITIO | 14/11/2025 SE REALIZA ENTREGA DE 56 ROLLOS POR EL OPERADOR LOGISTICO VELOCES CON LA GUIA V4001799929</t>
  </si>
  <si>
    <t>10/11/2025 SE ESCALA AL COORDINADOR DE ZONA PARA ENTREGA DE ROLLOS EN SITIO | 14/11/2025 SE REALIZA ENTREGA DE 64 ROLLOS POR EL OPERADOR LOGISTICO VELOCES CON LA GUIA V4001794684</t>
  </si>
  <si>
    <t>10/11/2025 SE ESCALA AL COORDINADOR DE ZONA PARA ENTREGA DE ROLLOS EN SITIO | 14/11/2025 SE ENTREGAN 24 ROLLOS EN EL COMERCIO NO SE MANIPULAN EQUIPOS</t>
  </si>
  <si>
    <t>11/11/2025 SE ESCALA AL COORDINADOR DE ZONA PARA ENTREGA DE ROLLOS EN SITIO | 14/11/2025 SE ENTREGAN 64 ROLLOS</t>
  </si>
  <si>
    <t>12/11/2025 SE ESCALA AL COORDINADOR DE ZONA PARA ENTREGA DE ROLLOS EN SITIO | 14/11/2025 VISITAMOS COMERCIO REALIZAMOS ENTREGA DE 16 ROLLOS.</t>
  </si>
  <si>
    <t>12/11/2025 SE CONFIRMAN DATOS, SE REALIZA ENVIO POR OPERADOR LOGISTICO | 14/11/2025 SE REALIZA ENVIO DE 32 ROLLOS, CON LA GUIA 2235596604 SERVIENTREGA. SE CONFIRMA ENTREGA EXITOSA POR PARTE DE LA TRANSPORTADORA</t>
  </si>
  <si>
    <t>11/11/2025 SE CONFIRMAN DATOS, SE REALIZA ENVIO POR OPERADOR LOGISTICO | 14/11/2025 SE REALIZA ENVIO DE 24 ROLLOS, CON LA GUIA 2235596603 SERVIENTREGA. SE CONFIRMA ENTREGA EXITOSA POR PARTE DE LA TRANSPORTADORA</t>
  </si>
  <si>
    <t>13/11/2025 SE ESCALA AL COORDINADOR DE ZONA PARA ENTREGA DE ROLLOS EN SITIO | 14/11/2025 SE REALIZA ENTREGA EN SITIO DE 16 ROLLOS</t>
  </si>
  <si>
    <t>11/11/2025 SE CONFIRMAN DATOS, SE REALIZA ENVIO POR OPERADOR LOGISTICO | 14/11/2025 SE REALIZA ENVIO DE 24 ROLLOS, CON LA GUIA 2235596612 SERVIENTREGA. SE CONFIRMA ENTREGA EXITOSA POR PARTE DE LA TRANSPORTADORA</t>
  </si>
  <si>
    <t>11/11/2025 SE CONFIRMAN DATOS, SE REALIZA ENVIO POR OPERADOR LOGISTICO | 14/11/2025 SE REALIZA ENVIO DE 48 ROLLOS, CON LA GUIA 2235596592 SERVIENTREGA. SE CONFIRMA ENTREGA EXITOSA POR PARTE DE LA TRANSPORTADORA</t>
  </si>
  <si>
    <t>11/11/2025 SE CONFIRMAN DATOS, SE REALIZA ENVIO POR OPERADOR LOGISTICO | 14/11/2025 SE REALIZA ENVIO DE 32 ROLLOS, CON LA GUIA 2235596613 SERVIENTREGA. SE CONFIRMA ENTREGA EXITOSA POR PARTE DE LA TRANSPORTADORA</t>
  </si>
  <si>
    <t>11/11/2025 SE CONFIRMAN DATOS, SE REALIZA ENVIO POR OPERADOR LOGISTICO | 14/11/2025 SE REALIZA ENVIO DE 40 ROLLOS, CON LA GUIA 2248145379 SERVIENTREGA. SE CONFIRMA ENTREGA EXITOSA POR PARTE DE LA TRANSPORTADORA</t>
  </si>
  <si>
    <t>10/11/2025 SE REALIZA ENVIO DE ROLLOS CON OPERADOR LOGISTICO | 14/11/2025 SE REALIZA ENVIO DE 24 ROLLOS, CON LA GUIA 2235596581 SERVIENTREGA. SE CONFIRMA ENTREGA EXITOSA POR PARTE DE LA TRANSPORTADORA</t>
  </si>
  <si>
    <t>13/11/2025 SE ESCALA AL COORDINADOR DE ZONA PARA ENTREGA DE ROLLOS EN SITIO | 14/11/2025 SE REALIZA ENTREGA DE 64 ROLLOS WOMPI</t>
  </si>
  <si>
    <t>10/11/2025 SE REALIZA ENVIO DE ROLLOS CON OPERADOR LOGISTICO | 14/11/2025 SE REALIZA ENVIO DE 32 ROLLOS, CON LA GUIA 2235596580 SERVIENTREGA. SE CONFIRMA ENTREGA EXITOSA POR PARTE DE LA TRANSPORTADORA</t>
  </si>
  <si>
    <t>10/11/2025 SE REALIZA ENVIO DE ROLLOS CON OPERADOR LOGISTICO | 14/11/2025 SE REALIZA ENVIO DE 48 ROLLOS, CON LA GUIA 2235596578 SERVIENTREGA. SE CONFIRMA ENTREGA EXITOSA POR PARTE DE LA TRANSPORTADORA</t>
  </si>
  <si>
    <t>10/11/2025 SE REALIZA ENVIO DE ROLLOS CON OPERADOR LOGISTICO | 14/11/2025 SE REALIZA ENVIO DE 16 ROLLOS, CON LA GUIA 2235596577 SERVIENTREGA. SE CONFIRMA ENTREGA EXITOSA POR PARTE DE LA TRANSPORTADORA</t>
  </si>
  <si>
    <t>10/11/2025 SE REALIZA ENVIO DE ROLLOS CON OPERADOR LOGISTICO | 14/11/2025 SE REALIZA ENVIO DE 56 ROLLOS, CON LA GUIA 2235596557 SERVIENTREGA. SE CONFIRMA ENTREGA EXITOSA POR PARTE DE LA TRANSPORTADORA</t>
  </si>
  <si>
    <t>07/11/2025 SE CONFIRMAN DATOS, SE REALIZA ENVIO POR OPERADOR LOGISTICO | 14/11/2025 SE REALIZA ENVIO DE 64 ROLLOS, CON LA GUIA 2248145367 SERVIENTREGA. SE CONFIRMA ENTREGA EXITOSA POR PARTE DE LA TRANSPORTADORA</t>
  </si>
  <si>
    <t>11/11/2025 SE ESCALA AL COORDINADOR DE ZONA PARA ENTREGA DE ROLLOS EN SITIO | 14/11/2025 SE LLEGA A COMERCIO EL CUAL SE ENCUENTRA CERRADO SE REALIZA INTENTOS DE COMUNICACIÓN CON CLIENTE A NÚMERO REGISTRADO 3114602565 CLIENTE SOLICITA DEJAR EN COMERCIO VECINO JOSÉ MIGUEL MUÑOS</t>
  </si>
  <si>
    <t>13/11/2025 SE ESCALA AL COORDINADOR DE ZONA PARA ENTREGA DE ROLLOS EN SITIO | 14/11/2025 SE REALIZA ENTREGA DE 32 ROLLOS WOMPI CON VISITA</t>
  </si>
  <si>
    <t>13/11/2025 SE ESCALA AL COORDINADOR DE ZONA PARA ENTREGA DE ROLLOS EN SITIO | 14/11/2025 SE ENTREGAN 16 ROLLOS WOMPI CON VISITA</t>
  </si>
  <si>
    <t>13/11/2025 SE ESCALA AL COORDINADOR DE ZONA PARA ENTREGA DE ROLLOS EN SITIO | 14/11/2025 SE ENTREGAN 64 ROLLOS WOMPI CON VISITA OK</t>
  </si>
  <si>
    <t>13/11/2025 SE ESCALA AL COORDINADOR DE ZONA PARA ENTREGA DE ROLLOS EN SITIO | 14/11/2025 SE REALIZA ENTREGA DE 16 ROLLOS TÉRMICOS WOMPI</t>
  </si>
  <si>
    <t>13/11/2025 SE ESCALA AL COORDINADOR DE ZONA PARA ENTREGA DE ROLLOS EN SITIO | 14/11/2025 SE LLEGA A COMERCIO, SE ENTREGAN ROLLOS, SIN MANIPULACIÓN DEL EQUIPO SIN NOVEDAD</t>
  </si>
  <si>
    <t>13/11/2025 SE ESCALA AL COORDINADOR DE ZONA PARA ENTREGA DE ROLLOS EN SITIO | 14/11/2025 SE ENTREGAN 40 ROLLOS DE LA RED WOMPI EXITOSOS</t>
  </si>
  <si>
    <t>13/11/2025 SE ESCALA AL COORDINADOR DE ZONA PARA ENTREGA DE ROLLOS EN SITIO | 14/11/2025 SE REALIZA ENTREGA DE ROLLOS WOMPI POR SOLICITUD DE CLIENTE</t>
  </si>
  <si>
    <t>14/11/2025 SE ESCALA AL COORDINADOR DE ZONA PARA ENTREGA DE ROLLOS EN SITIO | 14/11/2025 SE VISITA COMERCIO SE REALIZA ENTREGA DE 48 ROLLOS DE PAPEL PARA DATÁFONO WOMPI</t>
  </si>
  <si>
    <t>12/11/2025 SE ESCALA AL COORDINADOR DE ZONA PARA ENTREGA DE ROLLOS EN SITIO | 14/11/2025 SE REALIZA ENTREGA DE ROLLOS WOMPI NO SE MANIPULA DATAFONO</t>
  </si>
  <si>
    <t>07/11/2025 SE CONFIRMAN DATOS, SE REALIZA ENVIO POR OPERADOR LOGISTICO. | 14/11/2025 SE LE INFORMA NUMERO DE GUIA A USER, PENDIENTE CONFIRMACION-ENVIO EN DEVOLUCION | 14/11/2025 CB INFORMA QUE EL OPERADOR QUEDO A ENTREGARLE MAÑANA | 12/11/2025 SE REALIZA ENVÍO DE 40 ROLLOS WOMPI SIN NOVEDAD.</t>
  </si>
  <si>
    <t>13/11/2025 SE ESCALA AL COORDINADOR DE ZONA PARA ENTREGA DE ROLLOS EN SITIO | 14/11/2025 SE VISITA COMERCIO SE REALIZA ENTREGA DE 40 ROLLOS DE PAPEL PARA DATÁFONO WOMPI</t>
  </si>
  <si>
    <t>12/11/2025 SE ESCALA AL COORDINADOR DE ZONA PARA ENTREGA DE ROLLOS EN SITIO | 14/11/2025 SE REALIZA ENTREGA DE 16 ROLLOS WOMPI ,NO SE MANIPULAN EQUIPOS</t>
  </si>
  <si>
    <t>13/11/2025 SE ESCALA AL COORDINADOR DE ZONA PARA ENTREGA DE ROLLOS EN SITIO | 14/11/2025 SE REALIZA ENTREGA DE 56 ROLLOS TÉRMICOS WOMPI</t>
  </si>
  <si>
    <t>10/11/2025 SE ESCALA AL COORDINADOR DE ZONA PARA ENTREGA DE ROLLOS EN SITIO | 14/11/2025 SE REALIZA ENTREGA DE ROLLOS WOMPI NO SE MANIPULA DATAFONO</t>
  </si>
  <si>
    <t>10/11/2025 SE CONFIRMAN DATOS, SE REALIZA ENVIO POR OPERADOR LOGISTICO | 14/11/2025 SE REALIZA ENVIO DE 48 ROLLOS, CON LA GUIA 46778000116 COORDINADORA. SE CONFIRMA ENTREGA EXITOSA POR PARTE DE LA TRANSPORTADORA</t>
  </si>
  <si>
    <t>12/11/2025 SE REALIZA ENVIO DE ROLLOS CON OPERADOR LOGISTICO | 14/11/2025 ENTREGA DE ROLLOS</t>
  </si>
  <si>
    <t>08/11/2025 SE ESCALA AL COORDINADOR DE ZONA PARA ENTREGA DE ROLLOS EN SITIO | 14/11/2025 SE REALIZA ENTREGA DE ROLLOS WOMPI NO SE MANIPULA DATAFONO</t>
  </si>
  <si>
    <t>07/11/2025 SE CONFIRMAN DATOS, SE REALIZA ENVIO POR OPERADOR LOGISTICO | 14/11/2025 SE REALIZA ENVIO DE 24 ROLLOS, CON LA GUIA 992210766 LOGICUARTAS. SE CONFIRMA ENTREGA EXITOSA POR PARTE DE LA TRANSPORTADORA</t>
  </si>
  <si>
    <t>11/11/2025 SE CONFIRMAN DATOS, SE REALIZA ENVIO POR OPERADOR LOGISTICO | 12/11/2025 SE REALIZA ENVIO DE 30 ROLLOS POR TRANSPORTADORA.</t>
  </si>
  <si>
    <t>13/11/2025 SE ESCALA AL COORDINADOR DE ZONA PARA ENTREGA DE ROLLOS EN SITIO | 14/11/2025 SE VISITA COMERCIO Y SE ENTREGAN 24 ROLLOS OK</t>
  </si>
  <si>
    <t>05/11/2025 SE CONFIRMAN DATOS, SE REALIZA ENVIO POR OPERADOR LOGISTICO | 13/11/2025 SE REALIZA ENVÍO POR OPERADOR LOGÍSTICO DE ACUERDO A LAS INSTRUCCIONES, SE CONFIRMA RECIBIDO.</t>
  </si>
  <si>
    <t>06/11/2025 SE CONFIRMAN DATOS, SE REALIZA ENVIO POR OPERADOR LOGISTICO | 13/11/2025 SE REALIZA ENVÍO POR OPERADOR LOGÍSTICO DE ACUERDO A LAS INSTRUCCIONES, SE CONFIRMA RECIBIDO.</t>
  </si>
  <si>
    <t>12/11/2025 SE ESCALA AL COORDINADOR DE ZONA PARA ENTREGA DE ROLLOS EN SITIO | 14/11/2025 ENTREGA ROLLOS WOMPI</t>
  </si>
  <si>
    <t>11/11/2025 SE ESCALA AL COORDINADOR DE ZONA PARA ENTREGA DE ROLLOS EN SITIO | 14/11/2025 SE REALIZA ENTREGA DE 24 ROLLOS WOMPI POR SOLICITUD DEL CLIENTE.</t>
  </si>
  <si>
    <t>13/11/2025 SE ESCALA AL COORDINADOR DE ZONA PARA ENTREGA DE ROLLOS EN SITIO | 14/11/2025 SE REALIZA ENTREGA DE ROLLOS WOMPI NO SE MANIPULA DATAFONO</t>
  </si>
  <si>
    <t>13/11/2025 SE ESCALA AL COORDINADOR DE ZONA PARA ENTREGA DE ROLLOS EN SITIO | 14/11/2025 SE REALIZA ENTREGA EN SITIO DE 16 ROLLOS WOMPI</t>
  </si>
  <si>
    <t>13/11/2025 SE ESCALA AL COORDINADOR DE ZONA PARA ENTREGA DE ROLLOS EN SITIO | 14/11/2025 SE VISITA COMERCIO SE REALIZA ENTREGA DE 56 ROLLOS DE PAPEL PARA DATÁFONO WOMPI</t>
  </si>
  <si>
    <t>13/11/2025 SE ESCALA AL COORDINADOR DE ZONA PARA ENTREGA DE ROLLOS EN SITIO | 14/11/2025 SE ENTREGA 16 ROLLOS DE WONPI</t>
  </si>
  <si>
    <t>11/11/2025 SE ESCALA AL COORDINADOR DE ZONA PARA ENTREGA DE ROLLOS EN SITIO | 14/11/2025 SE REALIZA ENTREGA DE 64 ROLLOS PARA EL CORRESPONSAL</t>
  </si>
  <si>
    <t>14/11/2025 SE ENTREGAN 8 ROLLOS DE WOMPI A LA SEÑORITA KAREN ORTEGA</t>
  </si>
  <si>
    <t>12/11/2025 SE ESCALA AL COORDINADOR DE ZONA PARA ENTREGA DE ROLLOS EN SITIO | 14/11/2025 SE REALIZA ENTREGA DE 16 ROLLOS NO SE MANIPULAN EQUIPOS</t>
  </si>
  <si>
    <t>12/11/2025 SE ESCALA AL COORDINADOR DE ZONA PARA ENTREGA DE ROLLOS EN SITIO | 14/11/2025 SE REALIZA ENTREGA DE 48 ROLLOS WOMPI EN SITIO ENTREGA EXITOSA</t>
  </si>
  <si>
    <t>14/11/2025 SE REALIZA ENVIO DE 24 ROLLOS, CON LA GUIA 992212659 LOGICUARTAS. SE CONFIRMA ENTREGA EXITOSA POR PARTE DE LA TRANSPORTADORA</t>
  </si>
  <si>
    <t>14/11/2025 SE REALIZA ENVIO DE 32 ROLLOS, CON LA GUIA 992212658 LOGICUARTAS. SE CONFIRMA ENTREGA EXITOSA POR PARTE DE LA TRANSPORTADORA</t>
  </si>
  <si>
    <t>11/11/2025 SE REALIZA ENVIO DE ROLLOS CON OPERADOR LOGISTICO | 14/11/2025 SE REALIZA ENVIO DE 64 ROLLOS, CON LA GUIA 992212656 LOGICUARTAS. SE CONFIRMA ENTREGA EXITOSA POR PARTE DE LA TRANSPORTADORA</t>
  </si>
  <si>
    <t>11/11/2025 SE CONFIRMAN DATOS, SE REALIZA ENVIO POR OPERADOR LOGISTICO | 14/11/2025 SE REALIZA ENVIO DE 24 ROLLOS, CON LA GUIA 992212657 LOGICUARTAS. SE CONFIRMA ENTREGA EXITOSA POR PARTE DE LA TRANSPORTADORA</t>
  </si>
  <si>
    <t>11/11/2025 SE REALIZA ENVIO DE ROLLOS CON OPERADOR LOGISTICO | 14/11/2025 SE REALIZA ENVIO DE 32 ROLLOS, CON LA GUIA 992212655 LOGICUARTAS. SE CONFIRMA ENTREGA EXITOSA POR PARTE DE LA TRANSPORTADORA</t>
  </si>
  <si>
    <t>10/11/2025 SE REALIZA ENVIO DE ROLLOS CON OPERADOR LOGISTICO | 14/11/2025 SE REALIZA ENVIO DE 24 ROLLOS, CON LA GUIA 992211623 LOGICUARTAS. SE CONFIRMA ENTREGA EXITOSA POR PARTE DE LA TRANSPORTADORA</t>
  </si>
  <si>
    <t>10/11/2025 SE CONFIRMAN DATOS, SE REALIZA ENVIO POR OPERADOR LOGISTICO | 14/11/2025 SE REALIZA ENVIO DE 48 ROLLOS, CON LA GUIA 992211624 LOGICUARTAS. SE CONFIRMA ENTREGA EXITOSA POR PARTE DE LA TRANSPORTADORA</t>
  </si>
  <si>
    <t>10/11/2025 SE CONFIRMAN DATOS, SE REALIZA ENVIO POR OPERADOR LOGISTICO | 14/11/2025 SE REALIZA ENVIO DE 32 ROLLOS, CON LA GUIA 992211621 LOGICUARTAS. SE CONFIRMA ENTREGA EXITOSA POR PARTE DE LA TRANSPORTADORA</t>
  </si>
  <si>
    <t>10/11/2025 SE REALIZA ENVIO DE ROLLOS CON OPERADOR LOGISTICO | 14/11/2025 SE REALIZA ENVIO DE 64 ROLLOS, CON LA GUIA 992210835 LOGICUARTAS. SE CONFIRMA ENTREGA EXITOSA POR PARTE DE LA TRANSPORTADORA</t>
  </si>
  <si>
    <t>08/11/2025 SE REALIZA ENVIO DE ROLLOS CON OPERADOR LOGISTICO | 14/11/2025 SE REALIZA ENVIO DE 56 ROLLOS, CON LA GUIA 992210769 LOGICUARTAS. SE CONFIRMA ENTREGA EXITOSA POR PARTE DE LA TRANSPORTADORA</t>
  </si>
  <si>
    <t>13/11/2025 SE ESCALA AL COORDINADOR DE ZONA PARA ENTREGA DE ROLLOS EN SITIO | 14/11/2025 SE ENTREGAN 48 ROLLOS WOMPI</t>
  </si>
  <si>
    <t>13/11/2025 SE ESCALA AL COORDINADOR DE ZONA PARA ENTREGA DE ROLLOS EN SITIO | 14/11/2025 SE REALIZA ENTREGA DE 64 ROLLOS ,NO SE MANIPULAN EQUIPOS</t>
  </si>
  <si>
    <t>11/11/2025 SE ESCALA AL COORDINADOR DE ZONA PARA ENTREGA DE ROLLOS EN SITIO | 14/11/2025 SE VISITA COMERCIO, SE ENTREGAN 40 ROLLOS WOMPI, NO SE MANIPULAN DISPOSITIVOS</t>
  </si>
  <si>
    <t>13/11/2025 SE ESCALA AL COORDINADOR DE ZONA PARA ENTREGA DE ROLLOS EN SITIO | 14/11/2025 SE REALIZA ENTREGA DE 32 ROLLOS WOMPI NO SE MANIPULAN EQUIPOS</t>
  </si>
  <si>
    <t>13/11/2025 SE ESCALA AL COORDINADOR DE ZONA PARA ENTREGA DE ROLLOS EN SITIO | 14/11/2025 SE ENTREGAN 32 ROLLOS A LUZ OCAMPO</t>
  </si>
  <si>
    <t>11/11/2025 SE REALIZA ENVIO DE ROLLOS CON OPERADOR LOGISTICO | 14/11/2025 SE REALIZA ENVIO DE 16 ROLLOS, CON LA GUIA 46778000119 COORDINADORA. SE CONFIRMA ENTREGA EXITOSA POR PARTE DE LA TRANSPORTADORA</t>
  </si>
  <si>
    <t>13/11/2025 SE ESCALA AL COORDINADOR DE ZONA PARA ENTREGA DE ROLLOS EN SITIO | 14/11/2025 SE REALIZA VISITA SE PROCEDE A ENTREGAR 16 UNIDADES DE ROLLOS WOMPI AL CLIENTE</t>
  </si>
  <si>
    <t>13/11/2025 SE ESCALA AL COORDINADOR DE ZONA PARA ENTREGA DE ROLLOS EN SITIO | 14/11/2025 SE REALIZA ENTREGA DE 40 ROLLOS TÉRMICOS DE WOMPI SIN NOVEDAD EN EL CB.</t>
  </si>
  <si>
    <t>13/11/2025 SE ESCALA AL COORDINADOR DE ZONA PARA ENTREGA DE ROLLOS EN SITIO | 14/11/2025 SE HACE ENTREGA DE 24 ROLLOS WOMPI</t>
  </si>
  <si>
    <t>12/11/2025 SE ESCALA AL COORDINADOR DE ZONA PARA ENTREGA DE ROLLOS EN SITIO | 14/11/2025 SE ENTREGAN 16 ROLLOS EN LA DIRECCIÓN CR 24 A #16-65 POR PETICIÓN DEL CLIENTE YA QUE NO SE ENCUENTRA EN EL SITIO.</t>
  </si>
  <si>
    <t>13/11/2025 SE ESCALA AL COORDINADOR DE ZONA PARA ENTREGA DE ROLLOS EN SITIO | 14/11/2025 SE REALIZA ENTREGA DE 32 ROLLOS NO SE MANIPULAN TERMINALES</t>
  </si>
  <si>
    <t>13/11/2025 SE ESCALA AL COORDINADOR DE ZONA PARA ENTREGA DE ROLLOS EN SITIO | 14/11/2025 SE REALIZA ENTREGA DE 24 ROLLOS WOMPIS EN EL CB</t>
  </si>
  <si>
    <t>14/11/2025 SE ESCALA AL COORDINADOR DE ZONA PARA ENTREGA DE ROLLOS EN SITIO | 14/11/2025 SE REALIZA LA ENTREGA DE 64 ROLLOS WOMPI PARA EL CB BANCOLOMBIA, NO SE MANIPULA EQUIPOS</t>
  </si>
  <si>
    <t>13/11/2025 SE ESCALA AL COORDINADOR DE ZONA PARA ENTREGA DE ROLLOS EN SITIO | 14/11/2025 SE REALIZA ENTREGA DE 56 ROLLOS WOMPI</t>
  </si>
  <si>
    <t>13/11/2025 SE ESCALA AL COORDINADOR DE ZONA PARA ENTREGA DE ROLLOS EN SITIO | 14/11/2025 EN LA VISITA TÉCNICA SE REALIZÓ LA ENTREGA DE 24 ROLLOS DE WOMPI PARA EL CB.</t>
  </si>
  <si>
    <t>12/11/2025 SE REALIZA ENVIO DE ROLLOS CON OPERADOR LOGISTICO | 14/11/2025 SE REALIZA ENVIO DE 64 ROLLOS, CON LA GUIA 2187690921 SERVIENTREGA. SE CONFIRMA ENTREGA EXITOSA POR PARTE DE LA TRANSPORTADORA</t>
  </si>
  <si>
    <t>12/11/2025 SE REALIZA ENVIO DE ROLLOS CON OPERADOR LOGISTICO | 14/11/2025 SE REALIZA ENVIO DE 24 ROLLOS, CON LA GUIA 2187690922 SERVIENTREGA. SE CONFIRMA ENTREGA EXITOSA POR PARTE DE LA TRANSPORTADORA</t>
  </si>
  <si>
    <t>12/11/2025 SE CONFIRMAN DATOS, SE REALIZA ENVIO POR OPERADOR LOGISTICO | 14/11/2025 SE REALIZA ENVIO DE 40 ROLLOS, CON LA GUIA 2235596633 SERVIENTREGA. SE CONFIRMA ENTREGA EXITOSA POR PARTE DE LA TRANSPORTADORA</t>
  </si>
  <si>
    <t>12/11/2025 SE CONFIRMAN DATOS, SE REALIZA ENVIO POR OPERADOR LOGISTICO | 14/11/2025 SE REALIZA ENVIO DE 64 ROLLOS, CON LA GUIA 2235596607 SERVIENTREGA. SE CONFIRMA ENTREGA EXITOSA POR PARTE DE LA TRANSPORTADORA</t>
  </si>
  <si>
    <t>12/11/2025 SE REALIZA ENVIO DE ROLLOS CON OPERADOR LOGISTICO | 14/11/2025 SE REALIZA ENVIO DE 48 ROLLOS, CON LA GUIA 2235596649 SERVIENTREGA. SE CONFIRMA ENTREGA EXITOSA POR PARTE DE LA TRANSPORTADORA</t>
  </si>
  <si>
    <t>11/11/2025 SE CONFIRMAN DATOS, SE REALIZA ENVIO POR OPERADOR LOGISTICO | 14/11/2025 SE REALIZA ENVIO DE 16 ROLLOS, CON LA GUIA 2235596600 SERVIENTREGA. SE CONFIRMA ENTREGA EXITOSA POR PARTE DE LA TRANSPORTADORA</t>
  </si>
  <si>
    <t>11/11/2025 SE REALIZA ENVIO DE ROLLOS CON OPERADOR LOGISTICO | 14/11/2025 SE REALIZA ENVIO DE 24 ROLLOS, CON LA GUIA 2235596611 SERVIENTREGA. SE CONFIRMA ENTREGA EXITOSA POR PARTE DE LA TRANSPORTADORA</t>
  </si>
  <si>
    <t>11/11/2025 SE REALIZA ENVIO DE ROLLOS CON OPERADOR LOGISTICO | 14/11/2025 SE REALIZA ENVIO DE 64 ROLLOS, CON LA GUIA 2187690915 SERVIENTREGA. SE CONFIRMA ENTREGA EXITOSA POR PARTE DE LA TRANSPORTADORA</t>
  </si>
  <si>
    <t>10/11/2025 SE CONFIRMAN DATOS, SE REALIZA ENVIO POR OPERADOR LOGISTICO | 14/11/2025 SE REALIZA ENVIO DE 40 ROLLOS, CON LA GUIA 2187690912 SERVIENTREGA. SE CONFIRMA ENTREGA EXITOSA POR PARTE DE LA TRANSPORTADORA</t>
  </si>
  <si>
    <t>11/11/2025 SE ESCALA AL COORDINADOR DE ZONA PARA ENTREGA DE ROLLOS EN SITIO | 14/11/2025 SE DEJAN ROLLOS 48 DE WONPI PRUEBAS OK</t>
  </si>
  <si>
    <t>10/11/2025 SE REALIZA ENVIO DE ROLLOS CON OPERADOR LOGISTICO | 14/11/2025 SE REALIZA ENVIO DE 64 ROLLOS, CON LA GUIA 2265100471 SERVIENTREGA. SE CONFIRMA ENTREGA EXITOSA POR PARTE DE LA TRANSPORTADORA</t>
  </si>
  <si>
    <t>10/11/2025 SE REALIZA ENVIO DE ROLLOS CON OPERADOR LOGISTICO | 14/11/2025 SE REALIZA ENVIO DE 64 ROLLOS, CON LA GUIA 2248145372 SERVIENTREGA. SE CONFIRMA ENTREGA EXITOSA POR PARTE DE LA TRANSPORTADORA</t>
  </si>
  <si>
    <t>14/11/2025 SE ESCALA AL COORDINADOR DE ZONA PARA ENTREGA DE ROLLOS EN SITIO | 14/11/2025 SE REALIZA VISITA SE ENTREGA 24 ROLLOS</t>
  </si>
  <si>
    <t>08/11/2025 SE REALIZA ENVIO DE ROLLOS CON OPERADOR LOGISTICO | 14/11/2025 SE REALIZA ENVIO DE 8 ROLLOS, CON LA GUIA 2248145369 SERVIENTREGA. SE CONFIRMA ENTREGA EXITOSA POR PARTE DE LA TRANSPORTADORA</t>
  </si>
  <si>
    <t>01/11/2025 SE REALIZA ENVIO DE ROLLOS CON OPERADOR LOGISTICO | 14/11/2025 SE REALIZA ENVIO DE 40 ROLLOS, CON LA GUIA 2265100457 SERVIENTREGA. SE CONFIRMA ENTREGA EXITOSA POR PARTE DE LA TRANSPORTADORA</t>
  </si>
  <si>
    <t>12/11/2025 SE ESCALA AL COORDINADOR DE ZONA PARA ENTREGA DE ROLLOS EN SITIO | 14/11/2025 SE VISITA CB Y SE REALIZA ENTREGA DE 24 ROLLOS DE PAPEL TERMICO PARA DATÁFONO WOMPI</t>
  </si>
  <si>
    <t>13/11/2025 SE CONFIRMAN DATOS, SE REALIZA ENVIO POR OPERADOR LOGISTICO</t>
  </si>
  <si>
    <t>13/11/2025 SE CONFIRMAN DATOS, SE REALIZA ENVIO POR OPERADOR LOGISTICO | 15/11/2025 SE REALIZA ENVIO DE 32 ROLLOS, CON LA GUIA 2235596648 SERVIENTREGA. SE CONFIRMA ENTREGA EXITOSA POR PARTE DE LA TRANSPORTADORA</t>
  </si>
  <si>
    <t>11/11/2025 SE ESCALA AL COORDINADOR DE ZONA PARA ENTREGA DE ROLLOS EN SITIO | 14/11/2025 SE REALIZA ENTREGA DE 56 ROLLOS POR EL OPERADOR LOGISTICO VELOCES CON LA GUIA</t>
  </si>
  <si>
    <t>12/11/2025 SE ESCALA AL COORDINADOR DE ZONA PARA ENTREGA DE ROLLOS EN SITIO | 15/11/2025 SE REALIZA ENTREGA DE 64 ROLLOS POR EL OPERADOR LOGISTICO VELOCES CON LA GUIA V4001804892</t>
  </si>
  <si>
    <t>12/11/2025 SE ESCALA AL COORDINADOR DE ZONA PARA ENTREGA DE ROLLOS EN SITIO | 15/11/2025 SE REALIZA ENTREGA DE 16 ROLLOS WOMPI EN EL COMERCIO</t>
  </si>
  <si>
    <t>07/11/2025 SE CONFIRMAN DATOS, SE REALIZA ENVIO POR OPERADOR LOGISTICO | 14/11/2025 SE LE INFORMA NUMERO DE GUIA A USER, PENDIENTE CONFIRMACION | 14/11/2025 SE REALIZA ENVIO DE 24 ROLLOS, CON LA GUIA 2235596546 SERVIENTREGA. SE CONFIRMA ENTREGA EXITOSA POR PARTE DE LA TRANSPORTADORA</t>
  </si>
  <si>
    <t>11/11/2025 SE CONFIRMAN DATOS, SE REALIZA ENVIO POR OPERADOR LOGISTICO | 19/11/2025 SE LE INFORMA NUMERO DE GUIA A USER, NO LE HAN ENTREGADO ROLLOS | 19/11/2025 SE REALIZA ENVIO DE 32 ROLLOS, CON LA GUIA 46778000135 COORDINADORA. SE CONFIRMA ENTREGA EXITOSA POR PARTE DE LA TRANSPORTADORA</t>
  </si>
  <si>
    <t>13/11/2025 SE ESCALA AL COORDINADOR DE ZONA PARA ENTREGA DE ROLLOS EN SITIO | 14/11/2025 SE REALIZA ENTREGA DE 32 ROLLOS WOMPI</t>
  </si>
  <si>
    <t>13/11/2025 SE CONFIRMAN DATOS, SE REALIZA ENVIO POR OPERADOR LOGISTICO | 14/11/2025 SE REALIZA ENVIO DE 32 ROLLOS, CON LA GUIA 2235596645 SERVIENTREGA. SE CONFIRMA ENTREGA EXITOSA POR PARTE DE LA TRANSPORTADORA</t>
  </si>
  <si>
    <t>13/11/2025 SE CONFIRMAN DATOS, SE REALIZA ENVIO POR OPERADOR LOGISTICO | 14/11/2025 SE REALIZA ENVIO DE 16 ROLLOS, CON LA GUIA 2235596644 SERVIENTREGA. SE CONFIRMA ENTREGA EXITOSA POR PARTE DE LA TRANSPORTADORA</t>
  </si>
  <si>
    <t>13/11/2025 SE CONFIRMAN DATOS, SE REALIZA ENVIO POR OPERADOR LOGISTICO | 14/11/2025 SE REALIZA ENVIO DE 64 ROLLOS, CON LA GUIA 2235596640 SERVIENTREGA. SE CONFIRMA ENTREGA EXITOSA POR PARTE DE LA TRANSPORTADORA</t>
  </si>
  <si>
    <t>13/11/2025 SE REALIZA ENVIO DE ROLLOS CON OPERADOR LOGISTICO | 14/11/2025 SE REALIZA ENVIO DE 56 ROLLOS, CON LA GUIA 2235596638 SERVIENTREGA. SE CONFIRMA ENTREGA EXITOSA POR PARTE DE LA TRANSPORTADORA</t>
  </si>
  <si>
    <t>12/11/2025 SE REALIZA ENVIO DE ROLLOS CON OPERADOR LOGISTICO | 14/11/2025 SE REALIZA ENVIO DE 64 ROLLOS, CON LA GUIA 2235596623 SERVIENTREGA. SE CONFIRMA ENTREGA EXITOSA POR PARTE DE LA TRANSPORTADORA</t>
  </si>
  <si>
    <t>13/11/2025 SE CONFIRMAN DATOS, SE REALIZA ENVIO POR OPERADOR LOGISTICO | 14/11/2025 SE REALIZA ENVIO DE 32 ROLLOS, CON LA GUIA 2235596635 SERVIENTREGA. SE CONFIRMA ENTREGA EXITOSA POR PARTE DE LA TRANSPORTADORA</t>
  </si>
  <si>
    <t>12/11/2025 SE CONFIRMAN DATOS, SE REALIZA ENVIO POR OPERADOR LOGISTICO | 14/11/2025 SE REALIZA ENVIO DE 64 ROLLOS, CON LA GUIA 2235596619 SERVIENTREGA. SE CONFIRMA ENTREGA EXITOSA POR PARTE DE LA TRANSPORTADORA</t>
  </si>
  <si>
    <t>14/11/2025 SE REALIZA ENVIO DE 8 ROLLOS, CON LA GUIA 2235596618 SERVIENTREGA. SE CONFIRMA ENTREGA EXITOSA POR PARTE DE LA TRANSPORTADORA</t>
  </si>
  <si>
    <t>12/11/2025 SE CONFIRMAN DATOS, SE REALIZA ENVIO POR OPERADOR LOGISTICO | 14/11/2025 SE REALIZA ENVIO DE 40 ROLLOS, CON LA GUIA 2235596615 SERVIENTREGA. SE CONFIRMA ENTREGA EXITOSA POR PARTE DE LA TRANSPORTADORA</t>
  </si>
  <si>
    <t>12/11/2025 SE REALIZA ENVIO DE ROLLOS CON OPERADOR LOGISTICO | 14/11/2025 SE REALIZA ENVIO DE 8 ROLLOS, CON LA GUIA 2187690920 SERVIENTREGA. SE CONFIRMA ENTREGA EXITOSA POR PARTE DE LA TRANSPORTADORA</t>
  </si>
  <si>
    <t>12/11/2025 SE CONFIRMAN DATOS, SE REALIZA ENVIO POR OPERADOR LOGISTICO | 14/11/2025 SE REALIZA ENVIO DE 16 ROLLOS, CON LA GUIA 2235596626 SERVIENTREGA. SE CONFIRMA ENTREGA EXITOSA POR PARTE DE LA TRANSPORTADORA</t>
  </si>
  <si>
    <t>12/11/2025 SE CONFIRMAN DATOS, SE REALIZA ENVIO POR OPERADOR LOGISTICO | 14/11/2025 SE REALIZA ENVIO DE 40 ROLLOS, CON LA GUIA 2235596596 SERVIENTREGA. SE CONFIRMA ENTREGA EXITOSA POR PARTE DE LA TRANSPORTADORA</t>
  </si>
  <si>
    <t>13/11/2025 SE ESCALA AL COORDINADOR DE ZONA PARA ENTREGA DE ROLLOS EN SITIO | 14/11/2025 SE ENTREGA 16 ROLLOS WOMPI PARA EL CB BANCOLOMBIA . NO SE MANIPULAN EQUIPOS</t>
  </si>
  <si>
    <t>11/11/2025 SE CONFIRMAN DATOS, SE REALIZA ENVIO POR OPERADOR LOGISTICO | 14/11/2025 SE REALIZA ENVIO DE 48 ROLLOS, CON LA GUIA 2235596593 SERVIENTREGA. SE CONFIRMA ENTREGA EXITOSA POR PARTE DE LA TRANSPORTADORA</t>
  </si>
  <si>
    <t>11/11/2025 SE CONFIRMAN DATOS, SE REALIZA ENVIO POR OPERADOR LOGISTICO | 14/11/2025 SE REALIZA ENVIO DE 64 ROLLOS, CON LA GUIA 2235596595 SERVIENTREGA. SE CONFIRMA ENTREGA EXITOSA POR PARTE DE LA TRANSPORTADORA</t>
  </si>
  <si>
    <t>13/11/2025 SE ESCALA AL COORDINADOR DE ZONA PARA ENTREGA DE ROLLOS EN SITIO | 14/11/2025 SE ENTREGA 40 ROLLOS CON VISITA</t>
  </si>
  <si>
    <t>13/11/2025 SE ESCALA AL COORDINADOR DE ZONA PARA ENTREGA DE ROLLOS EN SITIO | 14/11/2025 SE REALIZA LA ENTREGA DE 56 ROLLOS WOMPI PARA EL CB BANCOLOMBIA, NO SE MANIPULA EQUIPOS</t>
  </si>
  <si>
    <t>13/11/2025 SE ESCALA AL COORDINADOR DE ZONA PARA ENTREGA DE ROLLOS EN SITIO | 14/11/2025 SE ENTREGA 16 ROLLOS CON VISITA</t>
  </si>
  <si>
    <t>14/11/2025 SE ESCALA AL COORDINADOR DE ZONA PARA ENTREGA DE ROLLOS EN SITIO | 14/11/2025 SE REALIZA ENTREGA DE 64 ROLLOS CON VISITA NO SE MANIPULA TERMINAL</t>
  </si>
  <si>
    <t>14/11/2025 SE ESCALA AL COORDINADOR DE ZONA PARA ENTREGA DE ROLLOS EN SITIO | 14/11/2025 SE REALIZA LA ENTREGA DE 32 ROLLOS WOMPI PARA EL CB BANCOLOMBIA, NO SE MANIPULA EQUIPOS</t>
  </si>
  <si>
    <t>13/11/2025 SE ESCALA AL COORDINADOR DE ZONA PARA ENTREGA DE ROLLOS EN SITIO | 14/11/2025 SE REALIZA ENTREGA DE 48 ROLLOS WOMPI POR SOLICITUD DEL CLIENTE.</t>
  </si>
  <si>
    <t>13/11/2025 SE ESCALA AL COORDINADOR DE ZONA PARA ENTREGA DE ROLLOS EN SITIO | 14/11/2025 SE LLEGA A LA DIRECCIÓN INDICADA Y SE ENCUENTRA COMERCIO CERRADO SE INTENTA ESTABLECER COMUNICACIÓN A LOS NÚMEROS 3132281348-3202906808 PERO NO ES POSIBLE SE ESPERA 15 MINUTOS PERO CB CONTINUA CERRADO Y SIN PODER ESTABLECER COMUNICACIÓN</t>
  </si>
  <si>
    <t>14/11/2025 SE ESCALA AL COORDINADOR DE ZONA PARA ENTREGA DE ROLLOS EN SITIO | 15/11/2025 SE REALIZA VISITA SE PROCEDE A ENTREGAR 32 ROLLOS WOMPI</t>
  </si>
  <si>
    <t>12/11/2025 SE ESCALA AL COORDINADOR DE ZONA PARA ENTREGA DE ROLLOS EN SITIO | 15/11/2025 SE REALIZA ENTREGA DE 24 ROLLOS POR EL OPERADOR LOGISTICO VELOCES CON LA GUIA V4001804890</t>
  </si>
  <si>
    <t>12/11/2025 SE ESCALA AL COORDINADOR DE ZONA PARA ENTREGA DE ROLLOS EN SITIO | 15/11/2025 SE REALIZA ENTREGA DE 48 ROLLOS POR EL OPERADOR LOGISTICO VELOCES CON LA GUIA V4001804891</t>
  </si>
  <si>
    <t>12/11/2025 SE ESCALA AL COORDINADOR DE ZONA PARA ENTREGA DE ROLLOS EN SITIO | 15/11/2025 SE REALIZA ENTREGA DE 24 ROLLOS POR EL OPERADOR LOGISTICO VELOCES CON LA GUIA V4001804887</t>
  </si>
  <si>
    <t>12/11/2025 SE ESCALA AL COORDINADOR DE ZONA PARA ENTREGA DE ROLLOS EN SITIO | 15/11/2025 SE REALIZA ENTREGA DE 32 ROLLOS POR EL OPERADOR LOGISTICO VELOCES CON LA GUIA V4001804886</t>
  </si>
  <si>
    <t>11/11/2025 SE ESCALA AL COORDINADOR DE ZONA PARA ENTREGA DE ROLLOS EN SITIO | 15/11/2025 SE REALIZA ENTREGA DE 24 ROLLOS POR EL OPERADOR LOGISTICO VELOCES CON LA GUIA V4001804872</t>
  </si>
  <si>
    <t>11/11/2025 SE ESCALA AL COORDINADOR DE ZONA PARA ENTREGA DE ROLLOS EN SITIO | 15/11/2025 SE REALIZA ENTREGA DE 32 ROLLOS POR EL OPERADOR LOGISTICO VELOCES CON LA GUIA V4001799930</t>
  </si>
  <si>
    <t>08/11/2025 SE ESCALA AL COORDINADOR DE ZONA PARA ENTREGA DE ROLLOS EN SITIO | 15/11/2025 SE REALIZA ENTREGA DE 64 ROLLOS POR EL OPERADOR LOGISTICO VELOCES CON LA GUIA V4001787303</t>
  </si>
  <si>
    <t>31/10/2025 SE ESCALA AL COORDINADOR DE ZONA PARA ENTREGA DE ROLLOS EN SITIO | 10/11/2025 SE LLAMA AL USUARIO Y NOS CONFIRMA QUE AUN NO LE HAN LLEGADO LOS ROLLOS | 15/11/2025 SE REALIZA ENVIO DE 16 ROLLOS, CON LA GUIA 2277307776 SERVIENTREGA. SE CONFIRMA ENTREGA EXITOSA POR PARTE DE LA TRANSPORTADORA</t>
  </si>
  <si>
    <t>30/10/2025 SE REALIZA ENVIO DE ROLLOS CON OPERADOR LOGISTICO | 15/11/2025 SE REALIZA ENVIO DE 32 ROLLOS, CON LA GUIA 2248145324 SERVIENTREGA. SE CONFIRMA ENTREGA EXITOSA POR PARTE DE LA TRANSPORTADORA</t>
  </si>
  <si>
    <t>30/10/2025 SE CONFIRMAN DATOS, SE REALIZA ENVIO POR OPERADOR LOGISTICO | 15/11/2025 SE REALIZA ENVIO DE 32 ROLLOS, CON LA GUIA 284607518 SERVIENTREGA. SE CONFIRMA ENTREGA EXITOSA POR PARTE DE LA TRANSPORTADORA</t>
  </si>
  <si>
    <t>30/10/2025 SE CONFIRMAN DATOS, SE REALIZA ENVIO POR OPERADOR LOGISTICO | 15/11/2025 SE REALIZA ENVIO DE 56 ROLLOS, CON LA GUIA 2248145322 SERVIENTREGA. SE CONFIRMA ENTREGA EXITOSA POR PARTE DE LA TRANSPORTADORA</t>
  </si>
  <si>
    <t>29/10/2025 SE ESCALA AL COORDINADOR DE ZONA PARA ENTREGA DE ROLLOS EN SITIO | 15/11/2025 SE REALIZA ENVIO DE 16 ROLLOS, CON LA GUIA 2248145316 SERVIENTREGA. SE CONFIRMA ENTREGA EXITOSA POR PARTE DE LA TRANSPORTADORA</t>
  </si>
  <si>
    <t>12/11/2025 SE CONFIRMAN DATOS, SE REALIZA ENVIO POR OPERADOR LOGISTICO | 15/11/2025 SE REALIZA ENVIO DE 24 ROLLOS, CON LA GUIA 2248145384 SERVIENTREGA. SE CONFIRMA ENTREGA EXITOSA POR PARTE DE LA TRANSPORTADORA</t>
  </si>
  <si>
    <t>11/11/2025 SE CONFIRMAN DATOS, SE REALIZA ENVIO POR OPERADOR LOGISTICO | 15/11/2025 SE REALIZA ENVIO DE 32 ROLLOS, CON LA GUIA 2235596606 SERVIENTREGA. SE CONFIRMA ENTREGA EXITOSA POR PARTE DE LA TRANSPORTADORA</t>
  </si>
  <si>
    <t>11/11/2025 SE CONFIRMAN DATOS, SE REALIZA ENVIO POR OPERADOR LOGISTICO | 15/11/2025 SE REALIZA ENVIO DE 32 ROLLOS, CON LA GUIA 2277307805 SERVIENTREGA. SE CONFIRMA ENTREGA EXITOSA POR PARTE DE LA TRANSPORTADORA</t>
  </si>
  <si>
    <t>08/11/2025 SE REALIZA ENVIO DE ROLLOS CON OPERADOR LOGISTICO | 14/11/2025 SE LE INFORMA NUMERO DE GUIA A USER, PENDIENTE CONFIRMACION | 15/11/2025 SE REALIZA ENVIO DE 8 ROLLOS, CON LA GUIA 2265100470 SERVIENTREGA. SE CONFIRMA ENTREGA EXITOSA POR PARTE DE LA TRANSPORTADORA</t>
  </si>
  <si>
    <t>07/11/2025 SE CONFIRMAN DATOS, SE REALIZA ENVIO POR OPERADOR LOGISTICO | 14/11/2025 SE LE INFORMA NUMERO DE GUIA A USER, PENDIENTE CONFIRMACION | 15/11/2025 SE REALIZA ENVIO DE 32 ROLLOS, CON LA GUIA 2265100464 SERVIENTREGA. SE CONFIRMA ENTREGA EXITOSA POR PARTE DE LA TRANSPORTADORA</t>
  </si>
  <si>
    <t>09/11/2025 SE ESCALA AL COORDINADOR DE ZONA PARA ENTREGA DE ROLLOS EN SITIO | 15/11/2025 SE REALIZA ENTREGA DE 16 ROLLOS PARA EL CORRESPONSAL</t>
  </si>
  <si>
    <t>08/11/2025 SE ESCALA AL COORDINADOR DE ZONA PARA ENTREGA DE ROLLOS EN SITIO | 15/11/2025 SE REALIZA ENTREGA DE 24 UNIDADES DE ROLLOS WOMPI.</t>
  </si>
  <si>
    <t>14/11/2025 SE ESCALA AL COORDINADOR DE ZONA PARA ENTREGA DE ROLLOS EN SITIO | 15/11/2025 EN LA VISITA TÉCNICA SE REALIZÓ LA ENTREGA DE 56 ROLLOS DE WOMPI PARA EL CB.</t>
  </si>
  <si>
    <t>10/11/2025 SE ESCALA AL COORDINADOR DE ZONA PARA ENTREGA DE ROLLOS EN SITIO | 15/11/2025 SE REALIZA ENTREGA DE 16 UNIDADES DE ROLLOS WOMPI.</t>
  </si>
  <si>
    <t>11/11/2025 SE ESCALA AL COORDINADOR DE ZONA PARA ENTREGA DE ROLLOS EN SITIO | 15/11/2025 SE REALIZA ENTREGA DE 64 ROLLOS DE PAPELERÍA EN EL COMERCIO</t>
  </si>
  <si>
    <t>11/11/2025 SE ESCALA AL COORDINADOR DE ZONA PARA ENTREGA DE ROLLOS EN SITIO | 15/11/2025 SE ENTREGAN 32 ROLLOS EXITOSO.</t>
  </si>
  <si>
    <t>11/11/2025 SE ESCALA AL COORDINADOR DE ZONA PARA ENTREGA DE ROLLOS EN SITIO | 15/11/2025 SE HACE ENTREGA DE 24 ROLLOS WOMPI DE MANERA EXITOSA</t>
  </si>
  <si>
    <t>12/11/2025 SE ESCALA AL COORDINADOR DE ZONA PARA ENTREGA DE ROLLOS EN SITIO | 15/11/2025 SE VISITA COMERCIO SE REALIZÓ ENTREGA DE 40 ROLLOS WOMPI</t>
  </si>
  <si>
    <t>15/11/2025 SE REALIZA ENTREGA DE 32 ROLLOS WOMPI CON VISITA.</t>
  </si>
  <si>
    <t>14/11/2025 SE ESCALA AL COORDINADOR DE ZONA PARA ENTREGA DE ROLLOS EN SITIO | 15/11/2025 SE REALIZA ENTREGA DE 56 ROLLOS AL COMERCIO</t>
  </si>
  <si>
    <t>14/11/2025 SE ESCALA AL COORDINADOR DE ZONA PARA ENTREGA DE ROLLOS EN SITIO | 15/11/2025 SE ENTREGA ROLLOS EN SITIO</t>
  </si>
  <si>
    <t>13/11/2025 SE ESCALA AL COORDINADOR DE ZONA PARA ENTREGA DE ROLLOS EN SITIO | 15/11/2025 SE REALIZA ENTREGA DE ROLLOS</t>
  </si>
  <si>
    <t>13/11/2025 SE ESCALA AL COORDINADOR DE ZONA PARA ENTREGA DE ROLLOS EN SITIO | 15/11/2025 SE REALIZA VISITA AL PUNTO SE ENTREGAN 16 ROLLOS PAPEL WOMPI CLIENTE RECIBE A SATISFACCIÓN</t>
  </si>
  <si>
    <t>14/11/2025 SE ESCALA AL COORDINADOR DE ZONA PARA ENTREGA DE ROLLOS EN SITIO | 15/11/2025 SE REALIZA ENTREGA DE 16 ROLLOS WOMPI</t>
  </si>
  <si>
    <t>14/11/2025 SE ESCALA AL COORDINADOR DE ZONA PARA ENTREGA DE ROLLOS EN SITIO | 15/11/2025 SE REALIZA ENTREGA DE 40 ROLLOS TÉRMICOS WOMPI</t>
  </si>
  <si>
    <t>13/11/2025 SE ESCALA AL COORDINADOR DE ZONA PARA ENTREGA DE ROLLOS EN SITIO | 15/11/2025 SE REALIZA VISITA AL PUNTO SE ENTREGAN 32 ROLLOS PAPEL WOMPI CLIENTE RECIBE A SATISFACCIÓN</t>
  </si>
  <si>
    <t>13/11/2025 SE ESCALA AL COORDINADOR DE ZONA PARA ENTREGA DE ROLLOS EN SITIO | 15/11/2025 SE LLEGA A COMERCIO, SE ENTREGAN ROLLOS, SIN MANIPULACIÓN DEL EQUIPO SIN NOVEDAD</t>
  </si>
  <si>
    <t>13/11/2025 SE ESCALA AL COORDINADOR DE ZONA PARA ENTREGA DE ROLLOS EN SITIO | 15/11/2025 SE ENTREGAN 16:ROLLOS DE WOMPI AL SEÑOR JUAN CARLOS AGREDO</t>
  </si>
  <si>
    <t>15/11/2025 SE ESCALA AL COORDINADOR DE ZONA PARA ENTREGA DE ROLLOS EN SITIO | 15/11/2025 SE VISITA COMERCIO SE REALIZÓ ENTREGA DE 40 ROLLOS WOMPI</t>
  </si>
  <si>
    <t>13/11/2025 SE ESCALA AL COORDINADOR DE ZONA PARA ENTREGA DE ROLLOS EN SITIO | 15/11/2025 ENTREGA DE ROLLOS EJECUTADO OK</t>
  </si>
  <si>
    <t>15/11/2025 SE VISITA COMERCIO SE REALIZA LA ENTREGA DE 64 ROLLOS WOMPI CB OPERATIVO</t>
  </si>
  <si>
    <t>15/11/2025 SE VISITA COMERCIO SE REALIZA ALA ENTREGA DE 64 ROLLOS WOMPI CB OPERATIVO</t>
  </si>
  <si>
    <t>14/11/2025 SE ESCALA AL COORDINADOR DE ZONA PARA ENTREGA DE ROLLOS EN SITIO | 15/11/2025 SE LLEGA A SITIO, SE ENTREGAN 24 ROLLOS WOMPI</t>
  </si>
  <si>
    <t>14/11/2025 SE ESCALA AL COORDINADOR DE ZONA PARA ENTREGA DE ROLLOS EN SITIO | 15/11/2025 SE REALIZA ENTREGA DE 64 ROLLOS TÉRMICOS WOMPI</t>
  </si>
  <si>
    <t>14/11/2025 SE ESCALA AL COORDINADOR DE ZONA PARA ENTREGA DE ROLLOS EN SITIO | 15/11/2025 SE ENTREGAN 56 ROLLOS DE WOMPI AL SEÑOR  HENRY PAZ</t>
  </si>
  <si>
    <t>14/11/2025 SE ESCALA AL COORDINADOR DE ZONA PARA ENTREGA DE ROLLOS EN SITIO | 15/11/2025 SE VISITA CORRESPONSAL Y SE REALIZA ENTREGA DE 64 ROLLOS</t>
  </si>
  <si>
    <t>14/11/2025 SE ESCALA AL COORDINADOR DE ZONA PARA ENTREGA DE ROLLOS EN SITIO | 15/11/2025 SE VISITA COMERCIO, SE ENTREGAN 24 ROLLOS WOMPI, NO SE MANIPULAN DISPOSITIVOS, COMERCIO CERRADO CONTACTO KAROL TOVAR INDICA QUE POR FAVOR DEJAR ROLLOS AL LADO, FERRETERÍA RECIBE EN FERRETERÍA JAVIER REYES</t>
  </si>
  <si>
    <t>14/11/2025 SE ESCALA AL COORDINADOR DE ZONA PARA ENTREGA DE ROLLOS EN SITIO | 15/11/2025 SE LLEGA A COMERCIO, SE ENTREGAN ROLLOS, SIN MANIPULACIÓN DEL EQUIPO SIN NOVEDAD</t>
  </si>
  <si>
    <t>14/11/2025 SE ESCALA AL COORDINADOR DE ZONA PARA ENTREGA DE ROLLOS EN SITIO | 15/11/2025 SE HACE ENTREGA DE 24 ROLLOS WOMPI EL CLIENTE INDICA QUE NECESITA MÁS ROLLOS LE ESTÁN ENVIANDO MUY POQUITOS Y SE LE ACABAN MUY RAPIDO</t>
  </si>
  <si>
    <t>14/11/2025 SE ESCALA AL COORDINADOR DE ZONA PARA ENTREGA DE ROLLOS EN SITIO | 15/11/2025 SE ENTREGAN 64 ROLLOS A WILMER ANDRÉS GÓMEZ HIGUITA</t>
  </si>
  <si>
    <t>11/11/2025 SE ESCALA AL COORDINADOR DE ZONA PARA ENTREGA DE ROLLOS EN SITIO | 15/11/2025 SE LLEGA A SITIO, SE LLAMA A CLIENTE YUDI MARITZA SILVA AL NÚMERO 3158745613 SOLICITA DEJAR LOS ROLLOS CON LA HERMANA EN LOCAL DE AL LADO YA QUE NO SE ENCUENTRA EN COMERCIO</t>
  </si>
  <si>
    <t>12/11/2025 SE ESCALA AL COORDINADOR DE ZONA PARA ENTREGA DE ROLLOS EN SITIO | 15/11/2025 SE HACE ENTREGA DE 24 ROLLOS WOMPI EL CLIENTE INDICA QUE NECESITA MÁS ROLLOS LE ESTÁN ENVIANDO MUY POQUITOS Y SE LE ACABAN MUY RAPIDO</t>
  </si>
  <si>
    <t>13/11/2025 SE ESCALA AL COORDINADOR DE ZONA PARA ENTREGA DE ROLLOS EN SITIO | 15/11/2025 SE REALIZA ENTREGA DE 48 ROLLOS WOMPI</t>
  </si>
  <si>
    <t>14/11/2025 SE ESCALA AL COORDINADOR DE ZONA PARA ENTREGA DE ROLLOS EN SITIO | 15/11/2025 SE ENTREGAN 56 ROLLOS DE LA RED WOMPI EXITOSOS</t>
  </si>
  <si>
    <t>14/11/2025 SE ESCALA AL COORDINADOR DE ZONA PARA ENTREGA DE ROLLOS EN SITIO | 15/11/2025 SE REALIZA ENTREFA DE 24 ROLLOS TÉRMICOS DE WOMPI SIN NOVEDAD.</t>
  </si>
  <si>
    <t>14/11/2025 SE ESCALA AL COORDINADOR DE ZONA PARA ENTREGA DE ROLLOS EN SITIO | 15/11/2025 SE REALIZA ENTREGA DE 16 ROLLOS</t>
  </si>
  <si>
    <t>14/11/2025 SE ESCALA AL COORDINADOR DE ZONA PARA ENTREGA DE ROLLOS EN SITIO | 15/11/2025 SE REALIZA ENTREGA DE 24 ROLLOS AL COMERCIO</t>
  </si>
  <si>
    <t>14/11/2025 SE ESCALA AL COORDINADOR DE ZONA PARA ENTREGA DE ROLLOS EN SITIO | 15/11/2025 SE REALIZA ENTREGA DE 56 ROLLOS WOMPI</t>
  </si>
  <si>
    <t>14/11/2025 SE ESCALA AL COORDINADOR DE ZONA PARA ENTREGA DE ROLLOS EN SITIO | 15/11/2025 SE HACE ENTREGA DE 48 ROLLOS WOMPI DE MANERA EXITOSA</t>
  </si>
  <si>
    <t>14/11/2025 SE ESCALA AL COORDINADOR DE ZONA PARA ENTREGA DE ROLLOS EN SITIO | 15/11/2025 SE HACE ENTREGA DE 64 ROLLOS WOMPI EL CLIENTE INDICA QUE NECESITA MÁS ROLLOS LE ESTÁN ENVIANDO MUY POQUITOS Y SE LE ACABAN MUY RAPIDO</t>
  </si>
  <si>
    <t>12/11/2025 SE ESCALA AL COORDINADOR DE ZONA PARA ENTREGA DE ROLLOS EN SITIO | 15/11/2025 SE LLEGA A SITIO, SE ENTREGAN 24 ROLLOS WOMPI</t>
  </si>
  <si>
    <t>14/11/2025 SE ESCALA AL COORDINADOR DE ZONA PARA ENTREGA DE ROLLOS EN SITIO | 15/11/2025 DURANTE LA VISITA TECNICA SE REALIZA ENTREGA DE ROLLOS PARA DATÁFONO NO SE MANIPULAN EQUIPOS</t>
  </si>
  <si>
    <t>12/11/2025 SE ESCALA AL COORDINADOR DE ZONA PARA ENTREGA DE ROLLOS EN SITIO | 15/11/2025 DURANTE LA VISITA TECNICA PARA REALIZA ENTREGA DE ROLLOS PARA DATÁFONO CORRESPONSAL SE ENCUENTRA CERRADO SE LLAMA AL CELULAR EL CUAL CLIENTE INDICA POR LLAMADA LA ENTREGA DE ROLLOS EN UN DIRECCIÓN ALEDAÑA AL CORRESPONSAL</t>
  </si>
  <si>
    <t>14/11/2025 SE ESCALA AL COORDINADOR DE ZONA PARA ENTREGA DE ROLLOS EN SITIO | 16/11/2025 EN LA VISITA TÉCNICA SE REALIZÓ LA ENTREGA DE 40 ROLLOS DE WOMPI PARA EL CB.</t>
  </si>
  <si>
    <t>14/11/2025 SE ESCALA AL COORDINADOR DE ZONA PARA ENTREGA DE ROLLOS EN SITIO | 15/11/2025 SE REALIZA LA ENTREGA DE 64 ROLLOS</t>
  </si>
  <si>
    <t>10/11/2025 SE ESCALA AL COORDINADOR DE ZONA PARA ENTREGA DE ROLLOS EN SITIO | 15/11/2025 CLIENTE MANIFIESTA REALIZAR ENTREGA EN LA CIUDAD DE CUCUTA, SE REALIZÓ VISITA A LA DIRECCIÓN ASIGNADA POR EL CLIENTE Y SE HIZO ENTREGA DE 32 ROLLOS WOMPI TODO OK</t>
  </si>
  <si>
    <t>08/11/2025 SE ESCALA AL COORDINADOR DE ZONA PARA ENTREGA DE ROLLOS EN SITIO | 15/11/2025 SE REALIZA LLAMADA TELEFÓNICA AL NÚMERO 3132071492 SE HABLÓ CON LA SRA JENNIFER, MANIFIESTA QUE LE HAGAMOS ENTREGA EN LA CIUDAD DE CUCUTA DONDE UN FAMILIAR, SE REALIZA VISITA A LA DIRECCIÓN ASIGNADA POR EL CLIENTE Y SE HIZO ENTREGA DE 64 ROLLOS WOMPI TODO OK</t>
  </si>
  <si>
    <t>14/11/2025 SE CONFIRMAN DATOS, SE REALIZA ENVIO POR OPERADOR LOGISTICO | 17/11/2025 SE REALIZA ENVIO DE 8 ROLLOS, CON LA GUIA 2235596675 SERVIENTREGA. SE CONFIRMA ENTREGA EXITOSA POR PARTE DE LA TRANSPORTADORA</t>
  </si>
  <si>
    <t>13/11/2025 SE CONFIRMAN DATOS, SE REALIZA ENVIO POR OPERADOR LOGISTICO | 17/11/2025 SE REALIZA ENVIO DE 16 ROLLOS, CON LA GUIA 2187690929 SERVIENTREGA. SE CONFIRMA ENTREGA EXITOSA POR PARTE DE LA TRANSPORTADORA</t>
  </si>
  <si>
    <t>13/11/2025 SE CONFIRMAN DATOS, SE REALIZA ENVIO POR OPERADOR LOGISTICO | 17/11/2025 SE REALIZA ENVIO DE 24 ROLLOS, CON LA GUIA 2235596655 SERVIENTREGA. SE CONFIRMA ENTREGA EXITOSA POR PARTE DE LA TRANSPORTADORA</t>
  </si>
  <si>
    <t>13/11/2025 SE CONFIRMAN DATOS, SE REALIZA ENVIO POR OPERADOR LOGISTICO | 17/11/2025 SE REALIZA ENVIO DE 16 ROLLOS, CON LA GUIA 2235596654 SERVIENTREGA. SE CONFIRMA ENTREGA EXITOSA POR PARTE DE LA TRANSPORTADORA</t>
  </si>
  <si>
    <t>13/11/2025 SE CONFIRMAN DATOS, SE REALIZA ENVIO POR OPERADOR LOGISTICO | 17/11/2025 SE REALIZA ENVIO DE 16 ROLLOS, CON LA GUIA 2235596653 SERVIENTREGA. SE CONFIRMA ENTREGA EXITOSA POR PARTE DE LA TRANSPORTADORA</t>
  </si>
  <si>
    <t>15/11/2025 SE CONFIRMAN DATOS, SE REALIZA ENVIO POR OPERADOR LOGISTICO | 17/11/2025 SE REALIZA ENVIO DE 16 ROLLOS, CON LA GUIA 2187690924 SERVIENTREGA. SE CONFIRMA ENTREGA EXITOSA POR PARTE DE LA TRANSPORTADORA</t>
  </si>
  <si>
    <t>15/11/2025 SE CONFIRMAN DATOS, SE REALIZA ENVIO POR OPERADOR LOGISTICO | 17/11/2025 SE REALIZA ENVIO DE 24 ROLLOS, CON LA GUIA 2248145388 SERVIENTREGA. SE CONFIRMA ENTREGA EXITOSA POR PARTE DE LA TRANSPORTADORA</t>
  </si>
  <si>
    <t>13/11/2025 SE CONFIRMAN DATOS, SE REALIZA ENVIO POR OPERADOR LOGISTICO | 17/11/2025 SE REALIZA ENVIO DE 16 ROLLOS, CON LA GUIA 2235596646 SERVIENTREGA. SE CONFIRMA ENTREGA EXITOSA POR PARTE DE LA TRANSPORTADORA</t>
  </si>
  <si>
    <t>13/11/2025 SE CONFIRMAN DATOS, SE REALIZA ENVIO POR OPERADOR LOGISTICO | 17/11/2025 SE REALIZA ENVIO DE 24 ROLLOS, CON LA GUIA 2265100488 SERVIENTREGA. SE CONFIRMA ENTREGA EXITOSA POR PARTE DE LA TRANSPORTADORA</t>
  </si>
  <si>
    <t>13/11/2025 SE CONFIRMAN DATOS, SE REALIZA ENVIO POR OPERADOR LOGISTICO | 17/11/2025 SE REALIZA ENVIO DE 24 ROLLOS, CON LA GUIA 2248145386 SERVIENTREGA. SE CONFIRMA ENTREGA EXITOSA POR PARTE DE LA TRANSPORTADORA</t>
  </si>
  <si>
    <t>13/11/2025 SE CONFIRMAN DATOS, SE REALIZA ENVIO POR OPERADOR LOGISTICO | 17/11/2025 SE REALIZA ENVIO DE 48 ROLLOS, CON LA GUIA 2235596637 SERVIENTREGA. SE CONFIRMA ENTREGA EXITOSA POR PARTE DE LA TRANSPORTADORA</t>
  </si>
  <si>
    <t>12/11/2025 SE REALIZA ENVIO DE ROLLOS CON OPERADOR LOGISTICO | 17/11/2025 SE REALIZA ENVIO DE 64 ROLLOS, CON LA GUIA 2235596625 SERVIENTREGA. SE CONFIRMA ENTREGA EXITOSA POR PARTE DE LA TRANSPORTADORA</t>
  </si>
  <si>
    <t>12/11/2025 SE CONFIRMAN DATOS, SE REALIZA ENVIO POR OPERADOR LOGISTICO | 17/11/2025 SE REALIZA ENVIO DE 32 ROLLOS, CON LA GUIA 2235596616 SERVIENTREGA. SE CONFIRMA ENTREGA EXITOSA POR PARTE DE LA TRANSPORTADORA</t>
  </si>
  <si>
    <t>17/11/2025 SE REALIZA ENVIO DE 64 ROLLOS, CON LA GUIA 2235596620 SERVIENTREGA. SE CONFIRMA ENTREGA EXITOSA POR PARTE DE LA TRANSPORTADORA</t>
  </si>
  <si>
    <t>12/11/2025 SE CONFIRMAN DATOS, SE REALIZA ENVIO POR OPERADOR LOGISTICO | 17/11/2025 SE REALIZA ENVIO DE 32 ROLLOS, CON LA GUIA 2235596617 SERVIENTREGA. SE CONFIRMA ENTREGA EXITOSA POR PARTE DE LA TRANSPORTADORA</t>
  </si>
  <si>
    <t>17/11/2025 SE REALIZA ENVIO DE 48 ROLLOS, CON LA GUIA 2277307810 SERVIENTREGA. SE CONFIRMA ENTREGA EXITOSA POR PARTE DE LA TRANSPORTADORA</t>
  </si>
  <si>
    <t>12/11/2025 SE CONFIRMAN DATOS, SE REALIZA ENVIO POR OPERADOR LOGISTICO | 17/11/2025 SE REALIZA ENVIO DE 48 ROLLOS, CON LA GUIA 2235596634 SERVIENTREGA. SE CONFIRMA ENTREGA EXITOSA POR PARTE DE LA TRANSPORTADORA</t>
  </si>
  <si>
    <t>12/11/2025 SE CONFIRMAN DATOS, SE REALIZA ENVIO POR OPERADOR LOGISTICO | 17/11/2025 SE REALIZA ENVIO DE 32 ROLLOS, CON LA GUIA 2235596630 SERVIENTREGA. SE CONFIRMA ENTREGA EXITOSA POR PARTE DE LA TRANSPORTADORA</t>
  </si>
  <si>
    <t>12/11/2025 SE CONFIRMAN DATOS, SE REALIZA ENVIO POR OPERADOR LOGISTICO | 17/11/2025 SE REALIZA ENVIO DE 56 ROLLOS, CON LA GUIA 2235596629 SERVIENTREGA. SE CONFIRMA ENTREGA EXITOSA POR PARTE DE LA TRANSPORTADORA</t>
  </si>
  <si>
    <t>12/11/2025 SE REALIZA ENVIO DE ROLLOS CON OPERADOR LOGISTICO | 17/11/2025 SE REALIZA ENVIO DE 56 ROLLOS, CON LA GUIA 2248145385 SERVIENTREGA. SE CONFIRMA ENTREGA EXITOSA POR PARTE DEL USUARIO</t>
  </si>
  <si>
    <t>12/11/2025 SE CONFIRMAN DATOS, SE REALIZA ENVIO POR OPERADOR LOGISTICO | 17/11/2025 SE REALIZA ENVIO DE 16 ROLLOS, CON LA GUIA 2235596605 SERVIENTREGA. SE CONFIRMA ENTREGA EXITOSA POR PARTE DE LA TRANSPORTADORA</t>
  </si>
  <si>
    <t>12/11/2025 SE REALIZA ENVIO DE ROLLOS CON OPERADOR LOGISTICO | 17/11/2025 SE REALIZA ENVIO DE 64 ROLLOS, CON LA GUIA 2235596650 SERVIENTREGA. SE CONFIRMA ENTREGA EXITOSA POR PARTE DE LA TRANSPORTADORA</t>
  </si>
  <si>
    <t>12/11/2025 SE REALIZA ENVIO DE ROLLOS CON OPERADOR LOGISTICO | 17/11/2025 SE REALIZA ENVIO DE 24 ROLLOS, CON LA GUIA 2248145382 SERVIENTREGA. SE CONFIRMA ENTREGA EXITOSA POR PARTE DEL USUARIO</t>
  </si>
  <si>
    <t>17/11/2025 SE REALIZA ENVIO DE 56 ROLLOS, CON LA GUIA 2265100482 SERVIENTREGA. SE CONFIRMA ENTREGA EXITOSA POR PARTE DE LA TRANSPORTADORA</t>
  </si>
  <si>
    <t>11/11/2025 SE CONFIRMAN DATOS, SE REALIZA ENVIO POR OPERADOR LOGISTICO | 17/11/2025 SE REALIZA ENVIO DE 16 ROLLOS, CON LA GUIA 2277307806 SERVIENTREGA. SE CONFIRMA ENTREGA EXITOSA POR PARTE DEL USUARIO</t>
  </si>
  <si>
    <t>11/11/2025 SE CONFIRMAN DATOS, SE REALIZA ENVIO POR OPERADOR LOGISTICO | 17/11/2025 SE REALIZA ENVIO DE 24 ROLLOS, CON LA GUIA 2235596589 SERVIENTREGA. SE CONFIRMA ENTREGA EXITOSA POR PARTE DE LA TRANSPORTADORA</t>
  </si>
  <si>
    <t>11/11/2025 SE REALIZA ENVIO DE ROLLOS CON OPERADOR LOGISTICO | 17/11/2025 SE REALIZA ENVIO DE 32 ROLLOS, CON LA GUIA 2187690913 SERVIENTREGA. SE CONFIRMA ENTREGA EXITOSA POR PARTE DE LA TRANSPORTADORA</t>
  </si>
  <si>
    <t>10/11/2025 SE REALIZA ENVIO DE ROLLOS CON OPERADOR LOGISTICO | 17/11/2025 SE REALIZA ENVIO DE 16 ROLLOS, CON LA GUIA 2248145371 SERVIENTREGA. SE CONFIRMA ENTREGA EXITOSA POR PARTE DEL USUARIO</t>
  </si>
  <si>
    <t>07/11/2025 SE CONFIRMAN DATOS, SE REALIZA ENVIO POR OPERADOR LOGISTICO | 17/11/2025 SE REALIZA ENVIO DE 32 ROLLOS, CON LA GUIA 2265100463 SERVIENTREGA. SE CONFIRMA ENTREGA EXITOSA POR PARTE DE LA TRANSPORTADORA</t>
  </si>
  <si>
    <t>14/11/2025 SE REALIZA ENVIO DE ROLLOS CON OPERADOR LOGISTICO | 17/11/2025 SE REALIZA ENVIO DE 64 ROLLOS, CON LA GUIA 2235596662 SERVIENTREGA. SE CONFIRMA ENTREGA EXITOSA POR PARTE DE LA TRANSPORTADORA</t>
  </si>
  <si>
    <t>14/11/2025 SE CONFIRMAN DATOS, SE REALIZA ENVIO POR OPERADOR LOGISTICO | 17/11/2025 SE REALIZA ENVIO DE 64 ROLLOS, CON LA GUIA 2235596659 SERVIENTREGA. SE CONFIRMA ENTREGA EXITOSA POR PARTE DE LA TRANSPORTADORA</t>
  </si>
  <si>
    <t>14/11/2025 SE CONFIRMAN DATOS, SE REALIZA ENVIO POR OPERADOR LOGISTICO | 17/11/2025 SE REALIZA ENVIO DE 56 ROLLOS, CON LA GUIA 2235596669 SERVIENTREGA. SE CONFIRMA ENTREGA EXITOSA POR PARTE DE LA TRANSPORTADORA</t>
  </si>
  <si>
    <t>14/11/2025 SE CONFIRMAN DATOS, SE REALIZA ENVIO POR OPERADOR LOGISTICO | 17/11/2025 SE REALIZA ENVIO DE 24 ROLLOS, CON LA GUIA 2235596670 SERVIENTREGA. SE CONFIRMA ENTREGA EXITOSA POR PARTE DE LA TRANSPORTADORA</t>
  </si>
  <si>
    <t>14/11/2025 SE CONFIRMAN DATOS, SE REALIZA ENVIO POR OPERADOR LOGISTICO | 17/11/2025 SE REALIZA ENVIO DE 24 ROLLOS, CON LA GUIA 2235596671 SERVIENTREGA. SE CONFIRMA ENTREGA EXITOSA POR PARTE DE LA TRANSPORTADORA</t>
  </si>
  <si>
    <t>13/11/2025 SE CONFIRMAN DATOS, SE REALIZA ENVIO POR OPERADOR LOGISTICO | 17/11/2025 SE REALIZA ENVIO DE 24 ROLLOS, CON LA GUIA 2235596663 SERVIENTREGA. SE CONFIRMA ENTREGA EXITOSA POR PARTE DE LA TRANSPORTADORA</t>
  </si>
  <si>
    <t>17/11/2025 SE REALIZA ENVIO DE 56 ROLLOS, CON LA GUIA 2235596667 SERVIENTREGA. SE CONFIRMA ENTREGA EXITOSA POR PARTE DE LA TRANSPORTADORA</t>
  </si>
  <si>
    <t>17/11/2025 SE REALIZA ENVIO DE 64 ROLLOS, CON LA GUIA 2235596668 SERVIENTREGA. SE CONFIRMA ENTREGA EXITOSA POR PARTE DE LA TRANSPORTADORA</t>
  </si>
  <si>
    <t>04/11/2025 SE ESCALA AL COORDINADOR DE ZONA PARA ENTREGA DE ROLLOS EN SITIO | 10/11/2025 SE LE INFORMA NUMERO DE GUIA A USER, PENDIENTE CONFIRMACION | 17/11/2025 SE REALIZA ENVIO DE 64 ROLLOS, CON LA GUIA 2235596495 SERVIENTREGA. SE CONFIRMA ENTREGA EXITOSA POR PARTE DEL USUARIO</t>
  </si>
  <si>
    <t>11/01/2025 SE CONFIRMAN DATOS, SE REALIZA ENVIO POR OPERADOR LOGISTICO | 17/11/2025 SE REALIZA ENVIO DE 16 ROLLOS, CON LA GUIA 46778000123 COORDINADORA. SE CONFIRMA ENTREGA EXITOSA POR PARTE DE LA TRANSPORTADORA</t>
  </si>
  <si>
    <t>17/11/2025 SE REALIZA ENVIO DE 48 ROLLOS, CON LA GUIA 46778000141 COORDINADORA. SE CONFIRMA ENTREGA EXITOSA POR PARTE DE LA TRANSPORTADORA</t>
  </si>
  <si>
    <t>12/11/2025 SE CONFIRMAN DATOS, SE REALIZA ENVIO POR OPERADOR LOGISTICO | 17/11/2025 SE REALIZA ENVIO DE 24 ROLLOS, CON LA GUIA 46778000138 COORDINADORA. SE CONFIRMA ENTREGA EXITOSA POR PARTE DE LA TRANSPORTADORA</t>
  </si>
  <si>
    <t>11/11/2025 SE CONFIRMAN DATOS, SE REALIZA ENVIO POR OPERADOR LOGISTICO | 17/11/2025 SE REALIZA ENVIO DE 64 ROLLOS, CON LA GUIA 46778000129 COORDINADORA. SE CONFIRMA ENTREGA EXITOSA POR PARTE DE LA TRANSPORTADORA</t>
  </si>
  <si>
    <t>11/11/2025 SE REALIZA ENVIO DE ROLLOS CON OPERADOR LOGISTICO | 17/11/2025 SE REALIZA ENVIO DE 64 ROLLOS, CON LA GUIA 46778000127 COORDINADORA. SE CONFIRMA ENTREGA EXITOSA POR PARTE DE LA TRANSPORTADORA</t>
  </si>
  <si>
    <t>11/11/2025 SE REALIZA ENVIO DE ROLLOS CON OPERADOR LOGISTICO | 17/11/2025 SE REALIZA ENVIO DE 16 ROLLOS, CON LA GUIA 46778000121 COORDINADORA. SE CONFIRMA ENTREGA EXITOSA POR PARTE DE LA TRANSPORTADORA</t>
  </si>
  <si>
    <t>11/11/2025 SE REALIZA ENVIO DE ROLLOS CON OPERADOR LOGISTICO | 17/11/2025 SE REALIZA ENVIO DE 16 ROLLOS, CON LA GUIA 46778000120 COORDINADORA. SE CONFIRMA ENTREGA EXITOSA POR PARTE DE LA TRANSPORTADORA</t>
  </si>
  <si>
    <t>10/11/2025 SE REALIZA ENVIO DE ROLLOS CON OPERADOR LOGISTICO | 17/11/2025 SE REALIZA ENVIO DE 16 ROLLOS, CON LA GUIA 46778000117 COORDINADORA. SE CONFIRMA ENTREGA EXITOSA POR PARTE DE LA TRANSPORTADORA</t>
  </si>
  <si>
    <t>10/11/2025 SE REALIZA ENVIO DE ROLLOS CON OPERADOR LOGISTICO | 17/11/2025 SE REALIZA ENVIO DE 64 ROLLOS, CON LA GUIA 46778000107 COORDINADORA. SE CONFIRMA ENTREGA EXITOSA POR PARTE DE LA TRANSPORTADORA</t>
  </si>
  <si>
    <t>10/11/2025 SE CONFIRMAN DATOS, SE REALIZA ENVIO POR OPERADOR LOGISTICO | 17/11/2025 SE REALIZA ENVIO DE 40 ROLLOS, CON LA GUIA 46778000110 COORDINADORA. SE CONFIRMA ENTREGA EXITOSA POR PARTE DE LA TRANSPORTADORA</t>
  </si>
  <si>
    <t>08/11/2025 SE REALIZA ENVIO DE ROLLOS CON OPERADOR LOGISTICO | 17/11/2025 SE REALIZA ENVIO DE 32 ROLLOS, CON LA GUIA 46778000114 COORDINADORA. SE CONFIRMA ENTREGA EXITOSA POR PARTE DE LA TRANSPORTADORA</t>
  </si>
  <si>
    <t>08/11/2025 SE REALIZA ENVIO DE ROLLOS CON OPERADOR LOGISTICO | 17/11/2025 SE REALIZA ENVIO DE 24 ROLLOS, CON LA GUIA 46778000113 COORDINADORA. SE CONFIRMA ENTREGA EXITOSA POR PARTE DE LA TRANSPORTADORA</t>
  </si>
  <si>
    <t>07/11/2025 SE ESCALA AL COORDINADOR DE ZONA PARA ENTREGA DE ROLLOS EN SITIO | 13/11/2025 SE LE INFORMA NUMERO DE GUIA A USER, PENDIENTE CONFIRMACION | 17/11/2025 SE REALIZA ENVIO DE 48 ROLLOS, CON LA GUIA 46778000103 COORDINADORA. SE CONFIRMA ENTREGA EXITOSA POR PARTE DE LA TRANSPORTADORA</t>
  </si>
  <si>
    <t>14/11/2025 SE CONFIRMAN DATOS, SE REALIZA ENVIO POR OPERADOR LOGISTICO | 17/11/2025 SE REALIZA ENVIO DE 16 ROLLOS, CON LA GUIA 992214870 LOGICUARTAS. SE CONFIRMA ENTREGA EXITOSA POR PARTE DE LA TRANSPORTADORA</t>
  </si>
  <si>
    <t>13/11/2025 SE CONFIRMAN DATOS, SE REALIZA ENVIO POR OPERADOR LOGISTICO | 17/11/2025 SE REALIZA ENVIO DE 64 ROLLOS, CON LA GUIA 992213597 LOGICUARTAS. SE CONFIRMA ENTREGA EXITOSA POR PARTE DE LA TRANSPORTADORA</t>
  </si>
  <si>
    <t>12/11/2025 SE CONFIRMAN DATOS, SE REALIZA ENVIO POR OPERADOR LOGISTICO | 17/11/2025 SE REALIZA ENVIO DE 16 ROLLOS, CON LA GUIA 992213595 LOGICUARTAS. SE CONFIRMA ENTREGA EXITOSA POR PARTE DE LA TRANSPORTADORA</t>
  </si>
  <si>
    <t>12/11/2025 SE CONFIRMAN DATOS, SE REALIZA ENVIO POR OPERADOR LOGISTICO | 17/11/2025 SE REALIZA ENVIO DE 64 ROLLOS, CON LA GUIA 992213594 LOGICUARTAS. SE CONFIRMA ENTREGA EXITOSA POR PARTE DE LA TRANSPORTADORA</t>
  </si>
  <si>
    <t>10/11/2025 SE REALIZA ENVIO DE ROLLOS CON OPERADOR LOGISTICO | 17/11/2025 SE REALIZA ENVIO DE 32 ROLLOS, CON LA GUIA 992211622 LOGICUARTAS. SE CONFIRMA ENTREGA EXITOSA POR PARTE DE LA TRANSPORTADORA</t>
  </si>
  <si>
    <t>12/11/2025 SE CONFIRMAN DATOS, SE REALIZA ENVIO POR OPERADOR LOGISTICO | 17/11/2025 SE REALIZA ENVIO DE 24 ROLLOS, CON LA GUIA 992213593 LOGICUARTAS. SE CONFIRMA ENTREGA EXITOSA POR PARTE DE LA TRANSPORTADORA</t>
  </si>
  <si>
    <t>11/11/2025 SE CONFIRMAN DATOS, SE REALIZA ENVIO POR OPERADOR LOGISTICO | 17/11/2025 SE REALIZA ENVIO DE 16 ROLLOS, CON LA GUIA 992211818 LOGICUARTAS. SE CONFIRMA ENTREGA EXITOSA POR PARTE DE LA TRANSPORTADORA</t>
  </si>
  <si>
    <t>10/11/2025 SE CONFIRMAN DATOS, SE REALIZA ENVIO POR OPERADOR LOGISTICO | 14/11/2025 SE LE INFORMA NUMERO DE GUIA A USER, PENDIENTE CONFIRMACION | 17/11/2025 SE REALIZA ENVIO DE 16 ROLLOS, CON LA GUIA 992211620 LOGICUARTAS. SE CONFIRMA ENTREGA EXITOSA POR PARTE DE LA TRANSPORTADORA</t>
  </si>
  <si>
    <t>13/11/2025 SE ESCALA AL COORDINADOR DE ZONA PARA ENTREGA DE ROLLOS EN SITIO | 17/11/2025 SE REALIZA ENTREGA DE 8 ROLLOS POR EL OPERADOR LOGISTICO VELOCES CON LA GUIA V4001810609</t>
  </si>
  <si>
    <t>13/11/2025 SE ESCALA AL COORDINADOR DE ZONA PARA ENTREGA DE ROLLOS EN SITIO | 17/11/2025 SE REALIZA ENTREGA DE 32 ROLLOS POR EL OPERADOR LOGISTICO VELOCES CON LA GUIA V4001810605</t>
  </si>
  <si>
    <t>13/11/2025 SE ESCALA AL COORDINADOR DE ZONA PARA ENTREGA DE ROLLOS EN SITIO | 17/11/2025 SE REALIZA ENTREGA DE 56 ROLLOS POR EL OPERADOR LOGISTICO VELOCES CON LA GUIA V4001810607</t>
  </si>
  <si>
    <t>13/11/2025 SE ESCALA AL COORDINADOR DE ZONA PARA ENTREGA DE ROLLOS EN SITIO | 17/11/2025 SE REALIZA ENTREGA DE 48 ROLLOS POR EL OPERADOR LOGISTICO VELOCES CON LA GUIA V4001810604</t>
  </si>
  <si>
    <t>13/11/2025 SE ESCALA AL COORDINADOR DE ZONA PARA ENTREGA DE ROLLOS EN SITIO | 17/11/2025 SE REALIZA ENTREGA DE 64 ROLLOS POR EL OPERADOR LOGISTICO VELOCES CON LA GUIA V4001810603</t>
  </si>
  <si>
    <t>12/11/2025 SE ESCALA AL COORDINADOR DE ZONA PARA ENTREGA DE ROLLOS EN SITIO | 17/11/2025 SE REALIZA ENTREGA DE 64 ROLLOS POR EL OPERADOR LOGISTICO VELOCES CON LA GUIA V4001804888</t>
  </si>
  <si>
    <t>12/11/2025 SE ESCALA AL COORDINADOR DE ZONA PARA ENTREGA DE ROLLOS EN SITIO | 17/11/2025 SE REALIZA ENTREGA DE 24 ROLLOS POR EL OPERADOR LOGISTICO VELOCES CON LA GUIA V4001810599</t>
  </si>
  <si>
    <t>12/11/2025 SE ESCALA AL COORDINADOR DE ZONA PARA ENTREGA DE ROLLOS EN SITIO | 17/11/2025 SE REALIZA ENTREGA DE 56 ROLLOS POR EL OPERADOR LOGISTICO VELOCES CON LA GUIA V4001804889</t>
  </si>
  <si>
    <t>12/11/2025 SE ESCALA AL COORDINADOR DE ZONA PARA ENTREGA DE ROLLOS EN SITIO | 17/11/2025 SE REALIZA ENTREGA DE 16 ROLLOS POR EL OPERADOR LOGISTICO VELOCES CON LA GUIA V4001804885</t>
  </si>
  <si>
    <t>12/11/2025 SE ESCALA AL COORDINADOR DE ZONA PARA ENTREGA DE ROLLOS EN SITIO | 17/11/2025 SE REALIZA ENTREGA DE 64 ROLLOS POR EL OPERADOR LOGISTICO VELOCES CON LA GUIA V4001804874</t>
  </si>
  <si>
    <t>12/11/2025 SE ESCALA AL COORDINADOR DE ZONA PARA ENTREGA DE ROLLOS EN SITIO | 17/11/2025 SE REALIZA ENTREGA DE 32 ROLLOS POR EL OPERADOR LOGISTICO VELOCES CON LA GUIA V4001804875</t>
  </si>
  <si>
    <t>11/11/2025 SE ESCALA AL COORDINADOR DE ZONA PARA ENTREGA DE ROLLOS EN SITIO | 17/11/2025 SE REALIZA ENTREGA DE 32 ROLLOS POR EL OPERADOR LOGISTICO VELOCES CON LA GUIA V4001804873</t>
  </si>
  <si>
    <t>11/11/2025 SE ESCALA AL COORDINADOR DE ZONA PARA ENTREGA DE ROLLOS EN SITIO | 17/11/2025 SE REALIZA ENTREGA DE 32 ROLLOS POR EL OPERADOR LOGISTICO VELOCES CON LA GUIA V4001799941</t>
  </si>
  <si>
    <t>11/11/2025 SE ESCALA AL COORDINADOR DE ZONA PARA ENTREGA DE ROLLOS EN SITIO | 17/11/2025 SE REALIZA ENTREGA DE 64 ROLLOS POR EL OPERADOR LOGISTICO VELOCES CON LA GUIA V4001799933</t>
  </si>
  <si>
    <t>05/11/2025 SE ESCALA AL COORDINADOR DE ZONA PARA ENTREGA DE ROLLOS EN SITIO | 17/11/2025 SE REALIZA ENTREGA DE 64 ROLLOS POR EL OPERADOR LOGISTICO VELOCES CON LA GUIA V4001770488</t>
  </si>
  <si>
    <t>13/11/2025 SE CONFIRMAN DATOS, SE REALIZA ENVIO POR OPERADOR LOGISTICO | 18/11/2025 SE REALIZA ENVIO DE 24 ROLLOS, CON LA GUIA 2235596664 SERVIENTREGA. SE CONFIRMA ENTREGA EXITOSA POR PARTE DE LA TRANSPORTADORA</t>
  </si>
  <si>
    <t>18/11/2025 SE REALIZA ENVIO DE 40 ROLLOS, CON LA GUIA 2277307807 SERVIENTREGA. SE CONFIRMA ENTREGA EXITOSA POR PARTE DE LA TRANSPORTADORA</t>
  </si>
  <si>
    <t>10/11/2025 SE CONFIRMAN DATOS, SE REALIZA ENVIO POR OPERADOR LOGISTICO | 18/11/2025 SE REALIZA ENVIO DE 16 ROLLOS, CON LA GUIA 2235596573 SERVIENTREGA. SE CONFIRMA ENTREGA EXITOSA POR PARTE DE LA TRANSPORTADORA</t>
  </si>
  <si>
    <t>13/11/2025 SE ESCALA AL COORDINADOR DE ZONA PARA ENTREGA DE ROLLOS EN SITIO | 18/11/2025 SE REALIZA ENTREGA DE 40 ROLLOS WOMPI EN EL COMERCIO</t>
  </si>
  <si>
    <t>14/11/2025 SE REALIZÓ EL ENVÍO DE PAPELERÍA SOLICITADA SE ENTREGA COPIA DE GUÍA AL CLIENTE PARA QUE RECLAME EN OFICINA</t>
  </si>
  <si>
    <t>12/11/2025 SE ESCALA AL COORDINADOR DE ZONA PARA ENTREGA DE ROLLOS EN SITIO | 18/11/2025 SE REALIZA VISITA AL COMERCIO Y SE HIZO ENTREGA DE 56 ROLLOS WOMPI TODO OK</t>
  </si>
  <si>
    <t>12/11/2025 SE REALIZA ENVIO DE ROLLOS CON OPERADOR LOGISTICO | 13/11/2025 SE REALIZA ENVIO DE ROLLOS PARA DATÁFONO, CON LOS DATOS SUMISTRARO POR CORRESPONSAL SIN NOVEDAD EN EL ENVIO, DATOS DE GUÍA FUE INFORMADO AL COMERCIO</t>
  </si>
  <si>
    <t>11/11/2025 SE CONFIRMAN DATOS, SE REALIZA ENVIO POR OPERADOR LOGISTICO | 13/11/2025 ENVIÉ DE ROLLOS EJECUTADO OK</t>
  </si>
  <si>
    <t>11/11/2025 SE CONFIRMAN DATOS, SE REALIZA ENVIO POR OPERADOR LOGISTICO | 18/11/2025 SE REALIZA ENVÍA DE 40 DE ROLLOS NO SE MANIPULAN TERMINALES</t>
  </si>
  <si>
    <t>11/11/2025 SE REALIZA ENVIO DE ROLLOS CON OPERADOR LOGISTICO | 18/11/2025 SE REALIZA ENVIO DE 64 ROLLOS, CON LA GUIA 992211625 LOGICUARTAS. SE CONFIRMA ENTREGA EXITOSA POR PARTE DE LA TRANSPORTADORA</t>
  </si>
  <si>
    <t>12/11/2025 SE REALIZA ENVIO DE ROLLOS CON OPERADOR LOGISTICO | 18/11/2025 SE REALIZA ENVIO DE 64 ROLLOS, CON LA GUIA 992213596 LOGICUARTAS. SE CONFIRMA ENTREGA EXITOSA POR PARTE DEL USUARIO</t>
  </si>
  <si>
    <t>11/11/2025 SE REALIZA ENVIO DE ROLLOS CON OPERADOR LOGISTICO | 13/11/2025 SE REALIZA ENVÍO DE 48 ROLLOS WOMPI POR INTERRAPIDISIMO</t>
  </si>
  <si>
    <t>11/11/2025 SE REALIZA ENVIO DE ROLLOS CON OPERADOR LOGISTICO | 13/11/2025 SE REALIZA ENVÍO POR INTERRAPIDISIMO HACIA UBATE</t>
  </si>
  <si>
    <t>13/11/2025 SE ESCALA AL COORDINADOR DE ZONA PARA ENTREGA DE ROLLOS EN SITIO | 18/11/2025 SE REALIZA ENTREGA DE 32 ROLLOS POR EL OPERADOR LOGISTICO VELOCES CON LA GUIA V4001810606</t>
  </si>
  <si>
    <t>15/11/2025 SE ESCALA AL COORDINADOR DE ZONA PARA ENTREGA DE ROLLOS EN SITIO | 18/11/2025 EN PROCESO CON RADICADO 3022918</t>
  </si>
  <si>
    <t>13/11/2025 SE ESCALA AL COORDINADOR DE ZONA PARA ENTREGA DE ROLLOS EN SITIO | 18/11/2025 SE REALIZA ENTREGA DE 40 ROLLOS POR EL OPERADOR LOGISTICO VELOCES CON LA GUIA V4001810601</t>
  </si>
  <si>
    <t>12/11/2025 SE CONFIRMAN DATOS, SE REALIZA ENVIO POR OPERADOR LOGISTICO | 18/11/2025 ENVÍO DE 16 ROLLOS WOMPI POR INTERRAPIDISIMO GUÍA 700174794131</t>
  </si>
  <si>
    <t>11/11/2025 SE CONFIRMAN DATOS, SE REALIZA ENVIO POR OPERADOR LOGISTICO</t>
  </si>
  <si>
    <t>16/11/2025 SE ESCALA AL COORDINADOR DE ZONA PARA ENTREGA DE ROLLOS EN SITIO | 18/11/2025 SE REALIZA LA ENTREGA DE 48 ROLLOS WOMPI PARA EL CB BANCOLOMBIA</t>
  </si>
  <si>
    <t>13/11/2025 SE ESCALA AL COORDINADOR DE ZONA PARA ENTREGA DE ROLLOS EN SITIO | 18/11/2025 SE ENTREGAN 64 ROLLOS EN EL COMERCIO NO SE MANIPULAN EQUIPOS</t>
  </si>
  <si>
    <t>14/11/2025 SE ESCALA AL COORDINADOR DE ZONA PARA ENTREGA DE ROLLOS EN SITIO | 18/11/2025 SE VISITA COMERCIO, SE ENTREGAN 48 ROLLOS WOMPI, NO SE MANIPULAN DISPOSITIVOS</t>
  </si>
  <si>
    <t>14/11/2025 SE ESCALA AL COORDINADOR DE ZONA PARA ENTREGA DE ROLLOS EN SITIO | 18/11/2025 ENTREGA DE 24 ROLLOS EJECUTADO OK</t>
  </si>
  <si>
    <t>11/11/2025 SE ESCALA AL COORDINADOR DE ZONA PARA ENTREGA DE ROLLOS EN SITIO | 18/11/2025 SE ENTREGAN 24 ROLLOS EN EL COMERCIO NO SE MANIPULAN EQUIPOS</t>
  </si>
  <si>
    <t>15/11/2025 SE ESCALA AL COORDINADOR DE ZONA PARA ENTREGA DE ROLLOS EN SITIO | 18/11/2025 SE ENTREGAN 32 ROLLOS DE WOMPI SE DEJAN EN ENSEGUIDA DEL NEGOCIO YA QUE LA PERSONA ENCARGADA NO ESTÁ Y SOLICITA SE DEJEN ENSEGUIDA. NO SÉ ADJUNTA VOUCHER POR QUÉ NO SE ACCEDE AL DATAFONO</t>
  </si>
  <si>
    <t>14/11/2025 SE ESCALA AL COORDINADOR DE ZONA PARA ENTREGA DE ROLLOS EN SITIO | 18/11/2025 SE LLEVÓ A CABO UNA VISITA TÉCNICA CON EL OBJETIVO DE REALIZAR LA ENTREGA DE 32 ROLLOS WOMPI. LA ACTIVIDAD SE DESARROLLÓ SIN CONTRATIEMPOS, CUMPLIENDO CON LOS ESTÁNDARES ESTABLECIDOS PARA ESTE TIPO DE OPERACIÓN.  
LA ENTREGA FUE EXITOSA, QUEDANDO DEBIDAMENTE REGISTRADA Y CONFIRMADA POR EL PERSONAL RESPONSABLE.</t>
  </si>
  <si>
    <t>14/11/2025 SE ESCALA AL COORDINADOR DE ZONA PARA ENTREGA DE ROLLOS EN SITIO | 18/11/2025 SE REALIZA VISITA AL COMERCIO Y SE HIZO ENTREGA DE 16 ROLLOS TODO OK</t>
  </si>
  <si>
    <t>04/11/2025 SE ESCALA AL COORDINADOR DE ZONA PARA ENTREGA DE ROLLOS EN SITIO | 11/11/2025 SE LE INFORMA NUMERO DE GUIA A USER, PENDIENTE CONFIRMACION | 18/11/2025 SE REALIZA ENVÍO DE 32 ROLLOS TÉRMICOS WOMPI A LA DIRECCIÓN CL 3 N 2-41 BRR CENTRO FLORENCIA,CAUCA, POR LA TRANSPORTADORA INTER RAPIDÍSIMO.</t>
  </si>
  <si>
    <t>18/11/2025 SE REALIZA ENTREGA DE 64 ROLLOS WOMPI</t>
  </si>
  <si>
    <t>12/11/2025 SE CONFIRMAN DATOS, SE REALIZA ENVIO POR OPERADOR LOGISTICO | 15/11/2025 SE REALIZA ENVÍO DE 24 ROLLOS WOMPI POR OPERADOR LOGÍSTICO INTERAPIDISIMO.</t>
  </si>
  <si>
    <t>15/11/2025 SE REALIZA ENVÍO DE 16 ROLLOS A GRANADA META POR MEDIÓ DE TRANSPORTADORA INTER RAPIDÍSIMO GUIA NO 700175022466</t>
  </si>
  <si>
    <t>10/11/2025 SE CONFIRMAN DATOS, SE REALIZA ENVIO POR OPERADOR LOGISTICO | 19/11/2025 SE REALIZA ENVIO DE 56 ROLLOS, CON LA GUIA 46778000111 COORDINADORA. SE CONFIRMA ENTREGA EXITOSA POR PARTE DE LA TRANSPORTADORA</t>
  </si>
  <si>
    <t>14/11/2025 SE HACE ENVIO DE 16 ROLLOS</t>
  </si>
  <si>
    <t>17/11/2025 SE ESCALA AL COORDINADOR DE ZONA PARA ENTREGA DE ROLLOS EN SITIO | 18/11/2025 DURANTE LA VISITA TÉCNICA PROGRAMADA PARA LA ENTREGA DE 32 ROLLOS WOMPI, SE CONSTATÓ QUE EL ESTABLECIMIENTO CORRESPONDIENTE SE ENCONTRABA CERRADO. ANTE ESTA SITUACIÓN, SE PROCEDIÓ A SOLICITAR EL APOYO DEL COMERCIO VECINO, CONSULTANDO SI SERÍA POSIBLE REALIZAR LA ENTREGA A TRAVÉS DE ELLOS PARA QUE POSTERIORMENTE FUERAN ENTREGADOS A LA ENCARGADA DEL CORRESPONSAL. EL SEÑOR DEL COMERCIO VECINO ACCEDIÓ AMABLEMENTE A COLABORAR, COMPROMETIÉNDOSE A HACER LLEGAR LOS ROLLOS A LA PERSONA ENCARGADA. LA ENTREGA SE REALIZÓ EN ESE PUNTO, DEJANDO CONSTANCIA VERBAL DEL COMPROMISO ASUMIDO POR EL VECINO</t>
  </si>
  <si>
    <t>10/11/2025 SE REALIZA ENVIO DE ROLLOS CON OPERADOR LOGISTICO</t>
  </si>
  <si>
    <t>16/11/2025 SE ESCALA AL COORDINADOR DE ZONA PARA ENTREGA DE ROLLOS EN SITIO | 18/11/2025 SE REALIZA ENTREGA DE 64 ROLLOS PARA EL CORRESPONSAL</t>
  </si>
  <si>
    <t>10/11/2025 SE CONFIRMAN DATOS, SE REALIZA ENVIO POR OPERADOR LOGISTICO | 18/11/2025 EN COMUNICACION CON USUARIO INFORMA QUE AUN NO RECIBE LOS ROLLOS, SE LE INFORMA EL NUMERO DE LA GUIA | 18/11/2025 EN COMUNICACION CON USUARIO INFORMA QUE AUN NO RECIBE LOS ROLLOS, SE LE INFORMA EL NUMERO DE LA GUIA</t>
  </si>
  <si>
    <t>11/11/2025 SE REALIZA ENVIO DE ROLLOS CON OPERADOR LOGISTICO | 18/11/2025 SE LE INFORMA NUMERO DE GUIA A USER, PENDIENTE CONFIRMACION</t>
  </si>
  <si>
    <t>10/11/2025 SE REALIZA ENVIO DE ROLLOS CON OPERADOR LOGISTICO | 19/11/2025 SE REALIZA ENVIO DE 32 ROLLOS, CON LA GUIA 46778000115 COORDINADORA. SE CONFIRMA ENTREGA EXITOSA POR PARTE DE LA TRANSPORTADORA</t>
  </si>
  <si>
    <t>17/11/2025 SE ESCALA AL COORDINADOR DE ZONA PARA ENTREGA DE ROLLOS EN SITIO | 18/11/2025 SE ENTREGAN 48 ROLLOS A VICTORIA CHIRINOS</t>
  </si>
  <si>
    <t>16/11/2025 SE ESCALA AL COORDINADOR DE ZONA PARA ENTREGA DE ROLLOS EN SITIO | 18/11/2025 VISITAMOS COMERCIO REALIZAMOS ENTREGA DE 40 ROLLOS.</t>
  </si>
  <si>
    <t>18/11/2025 SE REALIZA ENTREGA DE 64 ROLLOS WOMPI POR SOLICITUD DEL CLIENTE.</t>
  </si>
  <si>
    <t>15/11/2025 SE ESCALA AL COORDINADOR DE ZONA PARA ENTREGA DE ROLLOS EN SITIO | 18/11/2025 SE INGRESA SE ENTREGA 24 ROLLOS WOMPI</t>
  </si>
  <si>
    <t>18/11/2025 SE ESCALA AL COORDINADOR DE ZONA PARA ENTREGA DE ROLLOS EN SITIO | 18/11/2025 SE ENTREGAN 24 ROLLOS DE WOMPI A LA SEÑORA LUCERO COLLAZOS</t>
  </si>
  <si>
    <t>18/11/2025 SE REALIZA ENTREGA DE 32 ROLLOS WOMPI</t>
  </si>
  <si>
    <t>12/11/2025 SE ESCALA AL COORDINADOR DE ZONA PARA ENTREGA DE ROLLOS EN SITIO | 18/11/2025 ENTREGA DE 40 ROLLOS NO SE MANIPULAN EQUIPOS</t>
  </si>
  <si>
    <t>14/11/2025 SE ESCALA AL COORDINADOR DE ZONA PARA ENTREGA DE ROLLOS EN SITIO | 18/11/2025 SE VISITA COMERCIO, SE ENTREGAN 24 ROLLOS OK</t>
  </si>
  <si>
    <t>10/11/2025 SE REALIZA ENVIO DE ROLLOS CON OPERADOR LOGISTICO | 18/11/2025 SE REALIZA ENVIO DE 24 ROLLOS, CON LA GUIA 2235596576 SERVIENTREGA. SE CONFIRMA ENTREGA EXITOSA POR PARTE DE LA TRANSPORTADORA</t>
  </si>
  <si>
    <t>14/11/2025 SE REALIZA ENVIO DE ROLLOS CON OPERADOR LOGISTICO | 18/11/2025 SE REALIZA ENVIO DE 64 ROLLOS, CON LA GUIA 2235596661 SERVIENTREGA. SE CONFIRMA ENTREGA EXITOSA POR PARTE DE LA TRANSPORTADORA</t>
  </si>
  <si>
    <t>13/11/2025 SE CONFIRMAN DATOS, SE REALIZA ENVIO POR OPERADOR LOGISTICO | 18/11/2025 SE REALIZA ENVIO DE 16 ROLLOS, CON LA GUIA 2187690930 SERVIENTREGA. SE CONFIRMA ENTREGA EXITOSA POR PARTE DE LA TRANSPORTADORA</t>
  </si>
  <si>
    <t>11/11/2025 SE CONFIRMAN DATOS, SE REALIZA ENVIO POR OPERADOR LOGISTICO | 18/11/2025 SE REALIZA ENVIO DE 64 ROLLOS, CON LA GUIA 2265100480 SERVIENTREGA. SE CONFIRMA ENTREGA EXITOSA POR PARTE DE LA TRANSPORTADORA</t>
  </si>
  <si>
    <t>11/11/2025 SE CONFIRMAN DATOS, SE REALIZA ENVIO POR OPERADOR LOGISTICO | 18/11/2025 SE REALIZA ENVIO DE 40 ROLLOS, CON LA GUIA 2235596601 SERVIENTREGA. SE CONFIRMA ENTREGA EXITOSA POR PARTE DE LA TRANSPORTADORA</t>
  </si>
  <si>
    <t>11/01/2025 SE CONFIRMAN DATOS, SE REALIZA ENVIO POR OPERADOR LOGISTICO | 18/11/2025 SE REALIZA ENVIO DE 32 ROLLOS, CON LA GUIA 2265100478 SERVIENTREGA. SE CONFIRMA ENTREGA EXITOSA POR PARTE DE LA TRANSPORTADORA</t>
  </si>
  <si>
    <t>04/11/2025 SE REALIZA ENVIO DE ROLLOS CON OPERADOR LOGISTICO | 18/11/2025 SE LE INFORMA NUMERO DE GUIA A USER, NO LE HAN ENTREGADO ROLLOS | 19/11/2025 SE REALIZA ENVIO DE 32 ROLLOS, CON LA GUIA 2248145334 SERVIENTREGA. SE CONFIRMA ENTREGA EXITOSA POR PARTE DE LA TRANSPORTADORA</t>
  </si>
  <si>
    <t>04/11/2025 SE ESCALA AL COORDINADOR DE ZONA PARA ENTREGA DE ROLLOS EN SITIO | 18/11/2025 SE LE INFORMA NUMERO DE GUIA A USER, NO LE HAN ENTREGADO ROLLOS | 19/11/2025 SE REALIZA ENVIO DE 24 ROLLOS, CON LA GUIA 2187690877 SERVIENTREGA. SE CONFIRMA ENTREGA EXITOSA POR PARTE DE LA TRANSPORTADORA</t>
  </si>
  <si>
    <t>01/11/2025 SE REALIZA ENVIO DE ROLLOS CON OPERADOR LOGISTICO | 18/11/2025 SE LE INFORMA NUMERO DE GUIA A USER, NO LE HAN ENTREGADO ROLLOS | 19/11/2025 SE REALIZA ENVIO DE 16 ROLLOS, CON LA GUIA 2248145343 SERVIENTREGA. SE CONFIRMA ENTREGA EXITOSA POR PARTE DE LA TRANSPORTADORA</t>
  </si>
  <si>
    <t>18/11/2025 SE LE INFORMA NUMERO DE GUIA A USER, NO LE HAN ENTREGADO ROLLOS | 19/11/2025 SE REALIZA ENVIO DE 24 ROLLOS, CON LA GUIA 2248145354 SERVIENTREGA. SE CONFIRMA ENTREGA EXITOSA POR PARTE DE LA TRANSPORTADORA</t>
  </si>
  <si>
    <t>17/11/2025 SE ESCALA AL COORDINADOR DE ZONA PARA ENTREGA DE ROLLOS EN SITIO | 18/11/2025 SE VISITA CB Y SE REALIZA ENTREGA DE 32 ROLLOS DE PAPEL TERMICO PARA DATÁFONO WOMPI</t>
  </si>
  <si>
    <t>15/11/2025 SE ESCALA AL COORDINADOR DE ZONA PARA ENTREGA DE ROLLOS EN SITIO | 18/11/2025 SE INGRESA SE ENTREGAN 16 ROLLOS WOMPI</t>
  </si>
  <si>
    <t>16/11/2025 SE ESCALA AL COORDINADOR DE ZONA PARA ENTREGA DE ROLLOS EN SITIO | 18/11/2025 SE HACE ENTREGA DE 40 ROLLOS WOMPI DE MANERA EXITOSA</t>
  </si>
  <si>
    <t>18/11/2025 SE VISITA CB Y SE REALIZA ENTREGA DE 32 ROLLOS DE PAPEL TERMICO PARA DATÁFONO WOMPI</t>
  </si>
  <si>
    <t>13/11/2025 SE ESCALA AL COORDINADOR DE ZONA PARA ENTREGA DE ROLLOS EN SITIO | 18/11/2025 ENTREGA DE 64 ROLLOS NO SE MANIPULAN EQUIPOS</t>
  </si>
  <si>
    <t>12/11/2025 SE REALIZA ENVIO DE ROLLOS CON OPERADOR LOGISTICO | 14/11/2025 SE REALIZA ENVÍO DE 40 ROLLOS POR INTERRAPIDIMO</t>
  </si>
  <si>
    <t>14/11/2025 SE ESCALA AL COORDINADOR DE ZONA PARA ENTREGA DE ROLLOS EN SITIO | 18/11/2025 SE ENTREGAN 24 ROLLOS</t>
  </si>
  <si>
    <t>15/11/2025 SE ESCALA AL COORDINADOR DE ZONA PARA ENTREGA DE ROLLOS EN SITIO | 18/11/2025 SE ENTREGAN 56 ROLLOS.</t>
  </si>
  <si>
    <t>14/11/2025 SE ESCALA AL COORDINADOR DE ZONA PARA ENTREGA DE ROLLOS EN SITIO | 18/11/2025 SE HACE ENTREGA DE 32 ROLLOS WOMPI DE MANERA EXITOSA</t>
  </si>
  <si>
    <t>13/11/2025 SE CONFIRMAN DATOS, SE REALIZA ENVIO POR OPERADOR LOGISTICO | 18/11/2025 SE REALIZA ENVIO DE 24 ROLLOS, CON LA GUIA 2187690925 SERVIENTREGA. SE CONFIRMA ENTREGA EXITOSA POR PARTE DE LA TRANSPORTADORA</t>
  </si>
  <si>
    <t>12/11/2025 SE ESCALA AL COORDINADOR DE ZONA PARA ENTREGA DE ROLLOS EN SITIO | 18/11/2025 ENTREGA DE 32 ROLLOS NO SE MANIPULAN EQUIPOS</t>
  </si>
  <si>
    <t>14/11/2025 SE ESCALA AL COORDINADOR DE ZONA PARA ENTREGA DE ROLLOS EN SITIO | 18/11/2025 SE ENTREGA 24 ROLLOS WOMPI</t>
  </si>
  <si>
    <t>11/11/2025 SE CONFIRMAN DATOS, SE REALIZA ENVIO POR OPERADOR LOGISTICO | 18/11/2025 SE ENVIAN 32 ROLLOS, POR TRANSPORTADORA INTER RAPIDÍSIMO CON GUIA NUMERO 760000512335.</t>
  </si>
  <si>
    <t>14/11/2025 SE ESCALA AL COORDINADOR DE ZONA PARA ENTREGA DE ROLLOS EN SITIO | 18/11/2025 SE REALIZA ENTREGA DE 56 ROLLOS PARA DATÁFONO A SATISFACCIÓN DEL CLIENTE</t>
  </si>
  <si>
    <t>13/11/2025 SE ESCALA AL COORDINADOR DE ZONA PARA ENTREGA DE ROLLOS EN SITIO | 18/11/2025 SE REALIZÓ LA ENTREGA DE PAPELERÍA SOLICITADA NO SE MANIPULA CB CLIENTE INFORMA QUE SE ENCUENTRA OPERATIVO</t>
  </si>
  <si>
    <t>17/11/2025 SE ESCALA AL COORDINADOR DE ZONA PARA ENTREGA DE ROLLOS EN SITIO | 18/11/2025 SE REALIZA ENTREGA DE 32 ROLLOS PARA DATÁFONO A SATISFACCIÓN DEL CLIENTE</t>
  </si>
  <si>
    <t>16/11/2025 SE ESCALA AL COORDINADOR DE ZONA PARA ENTREGA DE ROLLOS EN SITIO | 18/11/2025 SE HACE ENTREGA DE 16 ROLLOS WOMPI DE MANERA EXITOSA</t>
  </si>
  <si>
    <t>14/11/2025 SE ESCALA AL COORDINADOR DE ZONA PARA ENTREGA DE ROLLOS EN SITIO | 18/11/2025 DURANTE LA VISITA TECNICA SE REALIZA ENTREGA DE ROLLOS PARA DATÁFONO NO SE MANIPULAN EQUIPOS</t>
  </si>
  <si>
    <t>15/11/2025 SE ESCALA AL COORDINADOR DE ZONA PARA ENTREGA DE ROLLOS EN SITIO | 18/11/2025 SE REALIZÓ LA ENTREGA DE PAPELERÍA SOLICITADA NO SE MANIPULA CB CLIENTE INFORMA QUE SE ENCUENTRA OPERATIVO</t>
  </si>
  <si>
    <t>13/11/2025 SE ESCALA AL COORDINADOR DE ZONA PARA ENTREGA DE ROLLOS EN SITIO | 18/11/2025 SE REALIZA ENTREGA DE 64 ROLLOS PARA DATÁFONO A SATISFACCIÓN DEL CLIENTE</t>
  </si>
  <si>
    <t>13/11/2025 SE ESCALA AL COORDINADOR DE ZONA PARA ENTREGA DE ROLLOS EN SITIO | 18/11/2025 SE REALIZA ENTREGA DE 32 ROLLOS WOMPI POR SOLICITUD DEL CLIENTE.</t>
  </si>
  <si>
    <t>14/11/2025 SE CONFIRMAN DATOS, SE REALIZA ENVIO POR OPERADOR LOGISTICO | 14/11/2025 SE CREA ORDEN USUARIO NO RESPONDIA PARA VALIDAR DATOS DE ENVIO | 18/11/2025 SE REALIZA ENVIO DE 24 ROLLOS, CON LA GUIA 2235596672 SERVIENTREGA. SE CONFIRMA ENTREGA EXITOSA POR PARTE DE LA TRANSPORTADORA</t>
  </si>
  <si>
    <t>13/11/2025 SE REALIZA ENVIO DE ROLLOS CON OPERADOR LOGISTICO | 18/11/2025 SE REALIZA ENVIO DE 40 ROLLOS, CON LA GUIA 2187690923 SERVIENTREGA. SE CONFIRMA ENTREGA EXITOSA POR PARTE DE LA TRANSPORTADORA</t>
  </si>
  <si>
    <t>12/11/2025 SE CONFIRMAN DATOS, SE REALIZA ENVIO POR OPERADOR LOGISTICO | 18/11/2025 SE REALIZA ENVIO DE 24 ROLLOS, CON LA GUIA 2235596632 SERVIENTREGA. SE CONFIRMA ENTREGA EXITOSA POR PARTE DE LA TRANSPORTADORA</t>
  </si>
  <si>
    <t>13/11/2025 SE ESCALA AL COORDINADOR DE ZONA PARA ENTREGA DE ROLLOS EN SITIO | 18/11/2025 SE LLEGA A DIRECCIÓN INDICADA POR CLIENTE CALLE 5 NO. 1 H 29 EN NEIVA HUILA Y SE REALIZA ENTREGA DE 24 ROLLOS WOMPI</t>
  </si>
  <si>
    <t>14/11/2025 SE ESCALA AL COORDINADOR DE ZONA PARA ENTREGA DE ROLLOS EN SITIO | 18/11/2025 SE REALIZA VISITA, SE ENTREGAN 56 ROLLOS, DATAFONO NO SE ENCUENTRA EN LA DIRECCIÓN DE ENTREGA</t>
  </si>
  <si>
    <t>15/11/2025 SE ESCALA AL COORDINADOR DE ZONA PARA ENTREGA DE ROLLOS EN SITIO | 18/11/2025 SE REALIZA ENTREGA DE 16 ROLLOS</t>
  </si>
  <si>
    <t>13/11/2025 SE ESCALA AL COORDINADOR DE ZONA PARA ENTREGA DE ROLLOS EN SITIO | 18/11/2025 ENTREGA DE 40 ROLLOS NO SE MANIPULAN EQUIPOS</t>
  </si>
  <si>
    <t>19/11/2025 SE LE INFORMA NUMERO DE GUIA A USER, NO LE HAN ENTREGADO ROLLOS | 13/11/2025 SE ENVIAN 56 ROLLOS WOMPI</t>
  </si>
  <si>
    <t>11/11/2025 SE REALIZA ENVIO DE ROLLOS CON OPERADOR LOGISTICO | 19/11/2025 SE LE INFORMA NUMERO DE GUIA A USER, NO LE HAN ENTREGADO ROLLOS | 19/11/2025 SE REALIZA ENVIO DE 64 ROLLOS, CON LA GUIA 46778000126 SERVIENTREGA. SE CONFIRMA ENTREGA EXITOSA POR PARTE DE LA TRANSPORTADORA</t>
  </si>
  <si>
    <t>12/11/2025 SE ESCALA AL COORDINADOR DE ZONA PARA ENTREGA DE ROLLOS EN SITIO | 18/11/2025 SE REALIZA VISITA, SE ENTREGAN 56 ROLLOS, DATAFONO NO SE ENCUENTRA EN LA DIRECCIÓN DE ENTREGA</t>
  </si>
  <si>
    <t>12/11/2025 SE ESCALA AL COORDINADOR DE ZONA PARA ENTREGA DE ROLLOS EN SITIO | 18/11/2025 SE ENTREGAN 16 ROLLOS WOMPI</t>
  </si>
  <si>
    <t>15/11/2025 SE LLEGA AL PUNTO , ESTÁ CERRADO , LOCALES CERCANOS COMENTAN HASTA EL DÍA MARTES HAY SERVICIO, SE CONTACTA CON EL CLIENTE DÓNDE CONFIRMA QUE HASTA EL DÍA MARTES TIENE SERVICIO .
19/11/2025 SE ENTREGA 24 ROLLOS SIN NOVEDAD</t>
  </si>
  <si>
    <t>11/11/2025 SE CONFIRMAN DATOS, SE REALIZA ENVIO POR OPERADOR LOGISTICO | 19/11/2025 SE REALIZA ENVIO DE 16 ROLLOS, CON LA GUIA 46778000132 COORDINADORA. SE CONFIRMA ENTREGA EXITOSA POR PARTE DE LA TRANSPORTADORA</t>
  </si>
  <si>
    <t>16/11/2025 SE ESCALA AL COORDINADOR DE ZONA PARA ENTREGA DE ROLLOS EN SITIO | 19/11/2025 VISITAMOS COMERCIO REALIZAMOS ENTREGA DE 48 ROLLOS.</t>
  </si>
  <si>
    <t>13/11/2025 SE CONFIRMAN DATOS, SE REALIZA ENVIO POR OPERADOR LOGISTICO | 19/11/2025 SE REALIZA ENVIO DE 24 ROLLOS, CON LA GUIA 2248145395 SERVIENTREGA. SE CONFIRMA ENTREGA EXITOSA POR PARTE DE LA TRANSPORTADORA</t>
  </si>
  <si>
    <t>14/11/2025 SE CONFIRMAN DATOS, SE REALIZA ENVIO POR OPERADOR LOGISTICO | 19/11/2025 SE REALIZA ENVIO DE 64 ROLLOS, CON LA GUIA 2235596674 SERVIENTREGA. SE CONFIRMA ENTREGA EXITOSA POR PARTE DE LA TRANSPORTADORA</t>
  </si>
  <si>
    <t>15/11/2025 SE REALIZA ENVIO DE ROLLOS CON OPERADOR LOGISTICO | 19/11/2025 SE REALIZA ENVIO DE 40 ROLLOS, CON LA GUIA 2248145389 SERVIENTREGA. SE CONFIRMA ENTREGA EXITOSA POR PARTE DE LA TRANSPORTADORA</t>
  </si>
  <si>
    <t>13/11/2025 SE CONFIRMAN DATOS, SE REALIZA ENVIO POR OPERADOR LOGISTICO | 19/11/2025 SE REALIZA ENVIO DE 16 ROLLOS, CON LA GUIA 2235596643 SERVIENTREGA. SE CONFIRMA ENTREGA EXITOSA POR PARTE DE LA TRANSPORTADORA</t>
  </si>
  <si>
    <t>12/11/2025 SE CONFIRMAN DATOS, SE REALIZA ENVIO POR OPERADOR LOGISTICO | 19/11/2025 SE REALIZA ENVIO DE 40 ROLLOS, CON LA GUIA 2235596627 SERVIENTREGA. SE CONFIRMA ENTREGA EXITOSA POR PARTE DE LA TRANSPORTADORA</t>
  </si>
  <si>
    <t>12/11/2025 SE CONFIRMAN DATOS, SE REALIZA ENVIO POR OPERADOR LOGISTICO | 19/11/2025 SE REALIZA ENVIO DE 64 ROLLOS, CON LA GUIA 2235596608 SERVIENTREGA. SE CONFIRMA ENTREGA EXITOSA POR PARTE DE LA TRANSPORTADORA</t>
  </si>
  <si>
    <t>19/11/2025 VISITAMOS PUNTO REALIZAMOS ENTREGA DE 56 ROLLOS.</t>
  </si>
  <si>
    <t>11/11/2025 SE CONFIRMAN DATOS, SE REALIZA ENVIO POR OPERADOR LOGISTICO | 19/11/2025 SE REALIZA ENVIO DE 16 ROLLOS, CON LA GUIA 2248145380 SERVIENTREGA. SE CONFIRMA ENTREGA EXITOSA POR PARTE DE LA TRANSPORTADORA</t>
  </si>
  <si>
    <t>14/11/2025 SE ESCALA AL COORDINADOR DE ZONA PARA ENTREGA DE ROLLOS EN SITIO | 19/11/2025 SE REALIZA ENTREGA DE 16 ROLLOS WOMPI POR SOLICITUD DEL CLIENTE.</t>
  </si>
  <si>
    <t>14/11/2025 SE CONFIRMAN DATOS, SE REALIZA ENVIO POR OPERADOR LOGISTICO | 19/11/2025 SE REALIZA ENVIO DE 16 ROLLOS, CON LA GUIA 992214867 LOGICUARTAS. SE CONFIRMA ENTREGA EXITOSA POR PARTE DE LA TRANSPORTADORA</t>
  </si>
  <si>
    <t>18/11/2025 SE ESCALA AL COORDINADOR DE ZONA PARA ENTREGA DE ROLLOS EN SITIO | 19/11/2025 SE REALIZA ENTREGA DE 48 ROLLOS WOMPI</t>
  </si>
  <si>
    <t>11/11/2025 SE CONFIRMAN DATOS, SE REALIZA ENVIO POR OPERADOR LOGISTICO | 19/11/2025 SE REALIZA ENVIO DE 64 ROLLOS, CON LA GUIA 46778000130 COORDINADORA. SE CONFIRMA ENTREGA EXITOSA POR PARTE DE LA TRANSPORTADORA</t>
  </si>
  <si>
    <t>11/11/2025 SE CONFIRMAN DATOS, SE REALIZA ENVIO POR OPERADOR LOGISTICO | 19/11/2025 SE REALIZA ENVIO DE 32 ROLLOS, CON LA GUIA 2265100479 SERVIENTREGA. SE CONFIRMA ENTREGA EXITOSA POR PARTE DEL USUARIO</t>
  </si>
  <si>
    <t>18/11/2025 SE ESCALA AL COORDINADOR DE ZONA PARA ENTREGA DE ROLLOS EN SITIO | 19/11/2025 SE REALIZA VISITA SE ENTREGA 16 ROLLOS</t>
  </si>
  <si>
    <t>18/11/2025 SE ESCALA AL COORDINADOR DE ZONA PARA ENTREGA DE ROLLOS EN SITIO | 19/11/2025 SE REALIZA VISITA, SE ENTREGAN 24 ROLLOS</t>
  </si>
  <si>
    <t>18/11/2025 SE ESCALA AL COORDINADOR DE ZONA PARA ENTREGA DE ROLLOS EN SITIO | 19/11/2025 SE REALIZA ENTREGA DE 64 ROLLOS WOMPI</t>
  </si>
  <si>
    <t>18/11/2025 SE ESCALA AL COORDINADOR DE ZONA PARA ENTREGA DE ROLLOS EN SITIO | 19/11/2025 SE VISITA CB Y SE REALIZA ENTREGA DE 32 ROLLOS DE PAPEL TERMICO PARA DATÁFONO WOMPI</t>
  </si>
  <si>
    <t>18/11/2025 SE ESCALA AL COORDINADOR DE ZONA PARA ENTREGA DE ROLLOS EN SITIO | 19/11/2025 SE ENTREGAN 64 ROLLOS.</t>
  </si>
  <si>
    <t>18/11/2025 SE ESCALA AL COORDINADOR DE ZONA PARA ENTREGA DE ROLLOS EN SITIO | 19/11/2025 DURANTE LA VISITA TECNICA SE REALIZA ENTREGA DE ROLLOS PARA DATÁFONO NO SE MANIPULAN EQUIPOS SIN NOVEDAD EN ENTREGA</t>
  </si>
  <si>
    <t>18/11/2025 SE ESCALA AL COORDINADOR DE ZONA PARA ENTREGA DE ROLLOS EN SITIO | 19/11/2025 VISITAMOS COMERCIO REALIZAMOS ENTREGA DE 24 ROLLOS.</t>
  </si>
  <si>
    <t>18/11/2025 SE ESCALA AL COORDINADOR DE ZONA PARA ENTREGA DE ROLLOS EN SITIO | 19/11/2025 SE ENTREGAN 16 ROLLOS DE WOMPI A LA SEÑORA LIZ AMALFI URREA</t>
  </si>
  <si>
    <t>18/11/2025 SE ESCALA AL COORDINADOR DE ZONA PARA ENTREGA DE ROLLOS EN SITIO | 19/11/2025 SE REALIZA ENTREGA DE 32 ROLLOS</t>
  </si>
  <si>
    <t>18/11/2025 SE ESCALA AL COORDINADOR DE ZONA PARA ENTREGA DE ROLLOS EN SITIO | 19/11/2025 SE LLEGA A SITIO, SE ENTREGAN 16 ROLLOS WOMPI</t>
  </si>
  <si>
    <t>12/11/2025 SE CONFIRMAN DATOS, SE REALIZA ENVIO POR OPERADOR LOGISTICO | 19/11/2025 SE REALIZA ENVIO DE 32 ROLLOS, CON LA GUIA 2265100483 SERVIENTREGA. SE CONFIRMA ENTREGA EXITOSA POR PARTE DE LA TRANSPORTADORA</t>
  </si>
  <si>
    <t>11/11/2025 SE CONFIRMAN DATOS, SE REALIZA ENVIO POR OPERADOR LOGISTICO | 19/11/2025 SE LE INFORMA NUMERO DE GUIA A USER, NO LE HAN ENTREGADO ROLLOS | 19/11/2025 SE REALIZA ENVIO DE 64 ROLLOS, CON LA GUIA 2265100477 SERVIENTREGA. SE CONFIRMA ENTREGA EXITOSA POR PARTE DE LA TRANSPORTADORA</t>
  </si>
  <si>
    <t>11/11/2025 SE REALIZA ENVIO DE ROLLOS CON OPERADOR LOGISTICO | 19/11/2025 SE REALIZA ENVIO DE 24 ROLLOS, CON LA GUIA 46778000126 COORDINADORA. SE CONFIRMA ENTREGA EXITOSA POR PARTE DE LA TRANSPORTADORA</t>
  </si>
  <si>
    <t>11/11/2025 SE CONFIRMAN DATOS, SE REALIZA ENVIO POR OPERADOR LOGISTICO | 19/11/2025 SE REALIZA ENVIO DE 16 ROLLOS, CON LA GUIA 2265100481 SERVIENTREGA. SE CONFIRMA ENTREGA EXITOSA POR PARTE DE LA TRANSPORTADORA</t>
  </si>
  <si>
    <t>14/11/2025 SE CONFIRMAN DATOS, SE REALIZA ENVIO POR OPERADOR LOGISTICO | 19/11/2025 SE REALIZA ENVIO DE 64 ROLLOS, CON LA GUIA 2235596673 SERVIENTREGA. SE CONFIRMA ENTREGA EXITOSA POR PARTE DE LA TRANSPORTADORA</t>
  </si>
  <si>
    <t>19/11/2025 SE ESCALA AL COORDINADOR DE ZONA PARA ENTREGA DE ROLLOS EN SITIO | 19/11/2025 ENTREGA DE ROLLOS EJECUTADO OK</t>
  </si>
  <si>
    <t>19/11/2025 SE ESCALA AL COORDINADOR DE ZONA PARA ENTREGA DE ROLLOS EN SITIO | 19/11/2025 SE REALIZA ENTREGA DE 48 ROLLOS EN LA SEDE</t>
  </si>
  <si>
    <t>19/11/2025 SE ESCALA AL COORDINADOR DE ZONA PARA ENTREGA DE ROLLOS EN SITIO | 19/11/2025 DURANTE LA VISITA TECNICA SE REALIZA ENTREGA DE ROLLOS PARA DATÁFONO NO SE MANIPULAN EQUIPOS</t>
  </si>
  <si>
    <t>19/11/2025 SE ESCALA AL COORDINADOR DE ZONA PARA ENTREGA DE ROLLOS EN SITIO | 19/11/2025 DURANTE LA VISITA TECNICA SE REALIZA ENTREGA DE ROLLOS PARA DATÁFONO NO SE MANIPULAN EQUIPOS
NOTA
DURANTE LA VISITA DE CORRESPONSAL EL SR GABRIEL SE ENCUENTRA MUY MOLESTO Y GROSERO INDICANDO QUE MUCHO DEMORA PARA ENTREGAR LOS ROLLOS SE LE INDICA QUE SI TIENE MOLESTIAS QUE SE DIRIJA A LA LÍNEA DE ATENCIÓN Y EXPONGA SU MOLESTIA ADICIONAL AL SOLICITAR UN VAUCHER PARA COMPLEMENTAR LA ACTIVIDAD EL SR GABRIEL QUERÍA DARME UN VAUCHER SE DE WOMPI CON ROLLOS DE RBM SE LE INFOMA QUE NO ME ES POSIBLE ACEPTAR ESE VAUCHER Y ME DICE QUE NO TIENE MAS Y ME SOLICITA EL CARNET PARA REPORTR QUE NO SE HIZO LA ENTREGA AL FINAL LLEGA OTRA PERSONA Y ME HACE ENTREGA DE UN VAUCHER CKN ROLLOS DE WOMPI</t>
  </si>
  <si>
    <t>18/11/2025 SE ESCALA AL COORDINADOR DE ZONA PARA ENTREGA DE ROLLOS EN SITIO | 19/11/2025 SE ENTREGAN 64 ROLLOS A JENNY SUÁREZ</t>
  </si>
  <si>
    <t>19/11/2025 SE PROCEDE A CERRAR ESTE CASO YA QUE EL CB NO SE ENCUENTRA MIGRADO | 19/11/2025 SE PROCEDE A CERRAR ESTE CASO YA QUE EL CB NO SE ENCUENTRA MIGRADO</t>
  </si>
  <si>
    <t>18/11/2025 SE ESCALA AL COORDINADOR DE ZONA PARA ENTREGA DE ROLLOS EN SITIO | 19/11/2025 ENTREGA DE 32 ROLLOS WOMPI PARA DATAFONO NO SE MANIPULA TERMINAL</t>
  </si>
  <si>
    <t>18/11/2025 SE ESCALA AL COORDINADOR DE ZONA PARA ENTREGA DE ROLLOS EN SITIO | 19/11/2025 SE ENTREGAN 24 ROLLOS</t>
  </si>
  <si>
    <t>18/11/2025 SE ESCALA AL COORDINADOR DE ZONA PARA ENTREGA DE ROLLOS EN SITIO | 19/11/2025 SE VISITA COMERCIO SE ENTREGAN 24 ROLLOS</t>
  </si>
  <si>
    <t>18/11/2025 SE ESCALA AL COORDINADOR DE ZONA PARA ENTREGA DE ROLLOS EN SITIO | 19/11/2025 SE ENTREGAN 56 ROLLOS EN LA SEDE</t>
  </si>
  <si>
    <t>19/11/2025 SE REALIZA ENVIO DE 24 ROLLOS, CON LA GUIA 2235596690 SERVIENTREGA. SE CONFIRMA ENTREGA EXITOSA POR PARTE DE LA TRANSPORTADORA</t>
  </si>
  <si>
    <t>14/11/2025 SE CONFIRMAN DATOS, SE REALIZA ENVIO POR OPERADOR LOGISTICO | 19/11/2025 SE REALIZA ENVIO DE 40 ROLLOS, CON LA GUIA 2277307816 SERVIENTREGA. SE CONFIRMA ENTREGA EXITOSA POR PARTE DE LA TRANSPORTADORA</t>
  </si>
  <si>
    <t>13/11/2025 SE CONFIRMAN DATOS, SE REALIZA ENVIO POR OPERADOR LOGISTICO | 19/11/2025 SE REALIZA ENVIO DE 48 ROLLOS, CON LA GUIA 2248145394 SERVIENTREGA. SE CONFIRMA ENTREGA EXITOSA POR PARTE DE LA TRANSPORTADORA</t>
  </si>
  <si>
    <t>18/11/2025 SE ESCALA AL COORDINADOR DE ZONA PARA ENTREGA DE ROLLOS EN SITIO | 19/11/2025 ENTREGA DE ROLLOS EJECUTADO OK</t>
  </si>
  <si>
    <t>18/11/2025 SE ESCALA AL COORDINADOR DE ZONA PARA ENTREGA DE ROLLOS EN SITIO | 19/11/2025 ENTREGA DE 56 ROLLOS</t>
  </si>
  <si>
    <t>18/11/2025 SE ESCALA AL COORDINADOR DE ZONA PARA ENTREGA DE ROLLOS EN SITIO | 19/11/2025 SE LLEGA A COMERCIO, SE ENTREGAN ROLLOS, SIN MANIPULACIÓN DEL EQUIPO SIN NOVEDAD</t>
  </si>
  <si>
    <t>18/11/2025 SE ESCALA AL COORDINADOR DE ZONA PARA ENTREGA DE ROLLOS EN SITIO | 19/11/2025 SE VISITA COMERCIO Y SE HACE ENTREGA DE 32 ROLLOS JUANA DÍAZ.</t>
  </si>
  <si>
    <t>18/11/2025 SE ESCALA AL COORDINADOR DE ZONA PARA ENTREGA DE ROLLOS EN SITIO | 19/11/2025 SE ENTREGAN 48 ROLLOS DE WOMPI AL SEÑOR</t>
  </si>
  <si>
    <t>18/11/2025 SE ESCALA AL COORDINADOR DE ZONA PARA ENTREGA DE ROLLOS EN SITIO | 19/11/2025 SE ENTREGAN 32 ROLLOS DE WOMPI A LA SEÑORA MARTHA VALENCIA</t>
  </si>
  <si>
    <t>18/11/2025 SE ESCALA AL COORDINADOR DE ZONA PARA ENTREGA DE ROLLOS EN SITIO | 19/11/2025 DURANTE LA VISITA TECNICA SE REALIZA ENTREGA DE ROLLOS PARA DATÁFONO NO SE MANIPULAN EQUIPOS</t>
  </si>
  <si>
    <t>19/11/2025 SE ESCALA AL COORDINADOR DE ZONA PARA ENTREGA DE ROLLOS EN SITIO | 19/11/2025 SE  REALIZA ENTREGA EN SITIO DE 32 ROLLOS WOMPI RECIBE PAPELERÍA LEYDY GONZÁLEZ</t>
  </si>
  <si>
    <t>18/11/2025 SE ESCALA AL COORDINADOR DE ZONA PARA ENTREGA DE ROLLOS EN SITIO | 19/11/2025 SE ENTREGAN 64 ROLLOS</t>
  </si>
  <si>
    <t>17/11/2025 SE ESCALA AL COORDINADOR DE ZONA PARA ENTREGA DE ROLLOS EN SITIO | 19/11/2025 SE ENTREGAN 32 ROLLOS EN EL COMERCIO NO SE MANIPULAN EQUIPOS</t>
  </si>
  <si>
    <t>15/11/2025 SE ESCALA AL COORDINADOR DE ZONA PARA ENTREGA DE ROLLOS EN SITIO | 19/11/2025 SE REALIZA ENTREGA DE 16 ROLLOS WOMPI EN LA DESCRIPCIÓN DE LA TAREA NO APARECE CANTIDAD DE PREGUNTAS A CENTRO DE GESTIÓN Y NO SE OBTIENE RESPUESTA POR LO TANTO SOLO SE ENTREGAN 16</t>
  </si>
  <si>
    <t>18/11/2025 SE ESCALA AL COORDINADOR DE ZONA PARA ENTREGA DE ROLLOS EN SITIO | 19/11/2025 SE REALIZA VISITA SE ENTREGA 32 ROLLOS</t>
  </si>
  <si>
    <t>18/11/2025 SE ESCALA AL COORDINADOR DE ZONA PARA ENTREGA DE ROLLOS EN SITIO | 19/11/2025 SE ENTREGAN 40 ROLLOS A ARELIS ALEJALDE TRIANA</t>
  </si>
  <si>
    <t>15/11/2025 SE ESCALA AL COORDINADOR DE ZONA PARA ENTREGA DE ROLLOS EN SITIO | 19/11/2025 SE REALIZA ENTREGA DE 56 ROLLOS</t>
  </si>
  <si>
    <t>15/11/2025 SE ESCALA AL COORDINADOR DE ZONA PARA ENTREGA DE ROLLOS EN SITIO | 19/11/2025 SE REALIZA VISITA A CB PARA REALIZAR ENTREGA DE ROLLOS WOMPI ,SE ENCUENTRA CERRADO SE INTENTA COMUNICAR CON NÚMERO DE CONTACTO NO CONTESTAN</t>
  </si>
  <si>
    <t>18/11/2025 SE ESCALA AL COORDINADOR DE ZONA PARA ENTREGA DE ROLLOS EN SITIO | 19/11/2025 SE REALIZA ENTREGA DE 24 ROLLOS WOMPI POR SOLICITUD DEL CLIENTE.</t>
  </si>
  <si>
    <t>18/11/2025 SE ESCALA AL COORDINADOR DE ZONA PARA ENTREGA DE ROLLOS EN SITIO | 19/11/2025 SE REALIZA ENTREGA DE 64 ROLLOS NO SE MANIPULA TERMINAL</t>
  </si>
  <si>
    <t>15/11/2025 SE ESCALA AL COORDINADOR DE ZONA PARA ENTREGA DE ROLLOS EN SITIO | 19/11/2025 SE ENTREGAN 16 ROLLOS</t>
  </si>
  <si>
    <t>18/11/2025 SE ESCALA AL COORDINADOR DE ZONA PARA ENTREGA DE ROLLOS EN SITIO | 19/11/2025 SE ENTREGAN 32 ROLLOS EN EL COMERCIO NO SE MANIPULAN EQUIPOS</t>
  </si>
  <si>
    <t>19/11/2025 SE ESCALA AL COORDINADOR DE ZONA PARA ENTREGA DE ROLLOS EN SITIO | 19/11/2025 SE REALIZA ENTREGA EN SITIO DE 16 ROLLOS WOMPI    RECIBE PAPELERÍA  MIRIAM. PAEZ</t>
  </si>
  <si>
    <t>19/11/2025 SE REALIZA ENVIO DE 56 ROLLOS, CON LA GUIA 2187690911 SERVIENTREGA. SE CONFIRMA ENTREGA EXITOSA POR PARTE DEL USUARIO</t>
  </si>
  <si>
    <t>30/10/2025 SE ESCALA AL COORDINADOR DE ZONA PARA ENTREGA DE ROLLOS EN SITIO | 19/11/2025 SE REALIZA ENVIO DE 48 ROLLOS, CON LA GUIA 2248145317 SERVIENTREGA. SE CONFIRMA ENTREGA EXITOSA POR PARTE DE LA TRANSPORTADORA</t>
  </si>
  <si>
    <t>18/11/2025 SE ESCALA AL COORDINADOR DE ZONA PARA ENTREGA DE ROLLOS EN SITIO | 19/11/2025 SE ENTREGAN 30 ROLLOS.</t>
  </si>
  <si>
    <t>15/11/2025 SE ESCALA AL COORDINADOR DE ZONA PARA ENTREGA DE ROLLOS EN SITIO | 19/11/2025 SE REALIZA ENVIO DE 24 ROLLOS, CON LA GUIA 2235596691 SERVIENTREGA. SE CONFIRMA ENTREGA EXITOSA POR PARTE DE LA TRANSPORTADORA</t>
  </si>
  <si>
    <t>18/11/2025 SE ESCALA AL COORDINADOR DE ZONA PARA ENTREGA DE ROLLOS EN SITIO | 19/11/2025 SE ENTREGAN 16 ROLLOS EN EL COMERCIO NO SE MANIPULAN EQUIPOS</t>
  </si>
  <si>
    <t>18/11/2025 SE ESCALA AL COORDINADOR DE ZONA PARA ENTREGA DE ROLLOS EN SITIO | 19/11/2025 SE VISITA CORRESPONSAL Y SE REALIZA ENTREGA DE 64 ROLLOS</t>
  </si>
  <si>
    <t>29/10/2025 SE REALIZA ENVIO DE ROLLOS CON OPERADOR LOGISTICO | 19/11/2025 SE REALIZA ENVIO DE 24 ROLLOS, CON LA GUIA 2235596416 SERVIENTREGA. SE CONFIRMA ENTREGA EXITOSA POR PARTE DE LA TRANSPORTADORA</t>
  </si>
  <si>
    <t>18/11/2025 SE ESCALA AL COORDINADOR DE ZONA PARA ENTREGA DE ROLLOS EN SITIO | 19/11/2025 SE VISITA CORRESPONSAL Y SE REALIZA ENTREGA DE 24 ROLLOS</t>
  </si>
  <si>
    <t>18/11/2025 SE ESCALA AL COORDINADOR DE ZONA PARA ENTREGA DE ROLLOS EN SITIO | 19/11/2025 SE REALIZA VISITA SE ENTREGA 24 ROLLOS</t>
  </si>
  <si>
    <t>16/11/2025 SE ESCALA AL COORDINADOR DE ZONA PARA ENTREGA DE ROLLOS EN SITIO | 19/11/2025 SE REALIZA ENTREGA DE 16 ROLLOS WOMPI PARA DATAFONO NO SE MANIPULA TERMINAL ORDEN SIN CANTIDAD DE ENTREGAN CON LA MÍNIMA ESCALADO A CENTRO DE GESTIÓN PERO NUNCA CONFIRMARON</t>
  </si>
  <si>
    <t>19/11/2025 SE REALIZA LA ENTREGA DE 48 ROLLOS WOMPI</t>
  </si>
  <si>
    <t>18/11/2025 SE ESCALA AL COORDINADOR DE ZONA PARA ENTREGA DE ROLLOS EN SITIO | 19/11/2025 SE VISITA COMERCIO Y SE ENTREGAN 64 ROLLOS OK</t>
  </si>
  <si>
    <t>19/11/2025 SE VISITA EL CB PARA ENTREGAR 64 ROLLOS, ENTREGA OK</t>
  </si>
  <si>
    <t>18/11/2025 SE ESCALA AL COORDINADOR DE ZONA PARA ENTREGA DE ROLLOS EN SITIO | 19/11/2025 SE VISITA COMERCIO Y SE ENTREGAN 24 ROLLOS OK</t>
  </si>
  <si>
    <t>15/11/2025 SE ESCALA AL COORDINADOR DE ZONA PARA ENTREGA DE ROLLOS EN SITIO | 19/11/2025 SE REALIZA LA ENTREGA DE 48 ROLLOS WOMPI</t>
  </si>
  <si>
    <t>18/11/2025 SE ESCALA AL COORDINADOR DE ZONA PARA ENTREGA DE ROLLOS EN SITIO | 19/11/2025 SE REALIZA ENTREGA DE 16 ROLLOS CON VISITA NO SE MANIPULÓ  TERMINAL</t>
  </si>
  <si>
    <t>14/11/2025 SE ESCALA AL COORDINADOR DE ZONA PARA ENTREGA DE ROLLOS EN SITIO | 19/11/2025 SE REALIZA ENTREGA DE 48 ROLLOS WOMPI EN SITIO ENTREGA EXITOSA</t>
  </si>
  <si>
    <t>18/11/2025 SE ESCALA AL COORDINADOR DE ZONA PARA ENTREGA DE ROLLOS EN SITIO | 19/11/2025 SE VISITA COMERCIO Y SE HACE ENTREGA DE 24 ROLLOS A LA SEÑORA ROSMIRA GUZMÁN.</t>
  </si>
  <si>
    <t>14/11/2025 SE ESCALA AL COORDINADOR DE ZONA PARA ENTREGA DE ROLLOS EN SITIO | 19/11/2025 ENTREGA DE 64 ROLLOS</t>
  </si>
  <si>
    <t>15/11/2025 SE ESCALA AL COORDINADOR DE ZONA PARA ENTREGA DE ROLLOS EN SITIO | 19/11/2025 DURANTE LA VISITA TECNICA SE REALIZA ENTREGA DE ROLLOS PARA DATÁFONO NO SE MANIPULAN EQUIPOS SIN NOVEDAD EN ENTREGA</t>
  </si>
  <si>
    <t>14/11/2025 SE ESCALA AL COORDINADOR DE ZONA PARA ENTREGA DE ROLLOS EN SITIO | 19/11/2025 SE VISITA COMERCIO Y SE HACE ENTREGA DE 32 ROLLOS A LA SEÑORA ALBA LÓPEZ GÓMEZ.</t>
  </si>
  <si>
    <t>17/11/2025 SE ESCALA AL COORDINADOR DE ZONA PARA ENTREGA DE ROLLOS EN SITIO | 19/11/2025 SE ENTREGAN 32 ROLLOS WOMPI</t>
  </si>
  <si>
    <t>17/11/2025 SE ESCALA AL COORDINADOR DE ZONA PARA ENTREGA DE ROLLOS EN SITIO | 19/11/2025 SE INGRESA SE ENTREGA 64 ROLLOS WOMPI</t>
  </si>
  <si>
    <t>15/11/2025 SE ESCALA AL COORDINADOR DE ZONA PARA ENTREGA DE ROLLOS EN SITIO | 19/11/2025 SE REALIZA ENTREGA DE 24 ROLLOS WOMPI POR SOLICITUD DEL CLIENTE.</t>
  </si>
  <si>
    <t>13/11/2025 SE CONFIRMAN DATOS, SE REALIZA ENVIO POR OPERADOR LOGISTICO | 20/11/2025 SE REALIZA ENVIO DE 16 ROLLOS, CON LA GUIA 2235596652 SERVIENTREGA. SE CONFIRMA ENTREGA EXITOSA POR PARTE DEL USUARIO</t>
  </si>
  <si>
    <t>13/11/2025 SE CONFIRMAN DATOS, SE REALIZA ENVIO POR OPERADOR LOGISTICO | 20/11/2025 SE REALIZA ENVIO DE 16 ROLLOS, CON LA GUIA 46778000146 COORDINADORA. SE CONFIRMA ENTREGA EXITOSA POR PARTE DEL USUARIO</t>
  </si>
  <si>
    <t>13/11/2025 SE CONFIRMAN DATOS, SE REALIZA ENVIO POR OPERADOR LOGISTICO | 20/11/2025 SE REALIZA ENVIO DE 24 ROLLOS, CON LA GUIA 46778000140 COORDINADORA. SE CONFIRMA ENTREGA EXITOSA POR PARTE DE LA TRANSPORTADORA</t>
  </si>
  <si>
    <t>13/11/2025 SE CONFIRMAN DATOS, SE REALIZA ENVIO POR OPERADOR LOGISTICO | 20/11/2025 SE REALIZA ENVIO DE 32 ROLLOS, CON LA GUIA 46778000139 COORDINADORA. SE CONFIRMA ENTREGA EXITOSA POR PARTE DE LA TRANSPORTADORA</t>
  </si>
  <si>
    <t>20/11/2025 SE ENTREGAN 16 ROLLOS DE WOMPI A LA SEÑORA ISAURA NARVÁEZ</t>
  </si>
  <si>
    <t>19/11/2025 SE ESCALA AL COORDINADOR DE ZONA PARA ENTREGA DE ROLLOS EN SITIO | 20/11/2025 SE VISITA COMERCIO, SE ENTREGAN 48 ROLLOS OK</t>
  </si>
  <si>
    <t>18/11/2025 SE ESCALA AL COORDINADOR DE ZONA PARA ENTREGA DE ROLLOS EN SITIO | 20/11/2025 DURANTE LA VISITA TECNICA SE REALIZA ENTREGA DE ROLLOS PARA DATÁFONO NO SE MANIPULAN EQUIPOS SIN NOVEDAD EN ENTREGACL 11 A 12 04 LOCAL 3</t>
  </si>
  <si>
    <t>18/11/2025 SE CONFIRMAN DATOS, SE REALIZA ENVIO POR OPERADOR LOGISTICO | 20/11/2025 SE REALIZA ENVIO DE 32 ROLLOS, CON LA GUIA 2187690939 SERVIENTREGA. SE CONFIRMA ENTREGA EXITOSA POR PARTE DE LA TRANSPORTADORA</t>
  </si>
  <si>
    <t>20/11/2025 SE REALIZA ENVIO DE 32 ROLLOS, CON LA GUIA 46778000142 COORDINADORA. SE CONFIRMA ENTREGA EXITOSA POR PARTE DE LA TRANSPORTADORA</t>
  </si>
  <si>
    <t>18/11/2025 SE CONFIRMAN DATOS, SE REALIZA ENVIO POR OPERADOR LOGISTICO | 20/11/2025 SE REALIZA ENVIO DE 32 ROLLOS, CON LA GUIA 2235596689 SERVIENTREGA. SE CONFIRMA ENTREGA EXITOSA POR PARTE DE LA TRANSPORTADORA</t>
  </si>
  <si>
    <t>18/11/2025 SE CONFIRMAN DATOS, SE REALIZA ENVIO POR OPERADOR LOGISTICO | 20/11/2025 SE REALIZA ENVIO DE 56 ROLLOS, CON LA GUIA 2235596682 SERVIENTREGA. SE CONFIRMA ENTREGA EXITOSA POR PARTE DE LA TRANSPORTADORA</t>
  </si>
  <si>
    <t>18/11/2025 SE CONFIRMAN DATOS, SE REALIZA ENVIO POR OPERADOR LOGISTICO | 20/11/2025 SE REALIZA ENVIO DE 32 ROLLOS, CON LA GUIA 2277307820 SERVIENTREGA. SE CONFIRMA ENTREGA EXITOSA POR PARTE DE LA TRANSPORTADORA</t>
  </si>
  <si>
    <t>19/11/2025 SE ESCALA AL COORDINADOR DE ZONA PARA ENTREGA DE ROLLOS EN SITIO | 20/11/2025 SE ENTREGAN 40 ROLLOS DE WOMPI A LA SEÑORA ERIKA MEZA</t>
  </si>
  <si>
    <t>18/11/2025 SE CONFIRMAN DATOS, SE REALIZA ENVIO POR OPERADOR LOGISTICO | 20/11/2025 SE REALIZA ENVIO DE 24 ROLLOS, CON LA GUIA 2235596688 SERVIENTREGA. SE CONFIRMA ENTREGA EXITOSA POR PARTE DE LA TRANSPORTADORA</t>
  </si>
  <si>
    <t>20/11/2025 SE REALIZA ENVIO DE 24 ROLLOS, CON LA GUIA 2235596686 SERVIENTREGA. SE CONFIRMA ENTREGA EXITOSA POR PARTE DE LA TRANSPORTADORA</t>
  </si>
  <si>
    <t>20/11/2025 SE REALIZA ENVIO DE 24 ROLLOS, CON LA GUIA 2277307819 SERVIENTREGA. SE CONFIRMA ENTREGA EXITOSA POR PARTE DE LA TRANSPORTADORA</t>
  </si>
  <si>
    <t>18/11/2025 SE REALIZA ENVIO DE ROLLOS CON OPERADOR LOGISTICO | 20/11/2025 SE REALIZA ENVIO DE 40 ROLLOS, CON LA GUIA 2235596687 SERVIENTREGA. SE CONFIRMA ENTREGA EXITOSA POR PARTE DE LA TRANSPORTADORA</t>
  </si>
  <si>
    <t>18/11/2025 SE REALIZA ENVIO DE ROLLOS CON OPERADOR LOGISTICO | 20/11/2025 SE REALIZA ENVIO DE 48 ROLLOS, CON LA GUIA 2248145404 SERVIENTREGA. SE CONFIRMA ENTREGA EXITOSA POR PARTE DE LA TRANSPORTADORA</t>
  </si>
  <si>
    <t>18/11/2025 SE REALIZA ENVIO DE ROLLOS CON OPERADOR LOGISTICO | 20/11/2025 SE REALIZA ENVIO DE 64 ROLLOS, CON LA GUIA 2235596685 SERVIENTREGA. SE CONFIRMA ENTREGA EXITOSA POR PARTE DE LA TRANSPORTADORA</t>
  </si>
  <si>
    <t>16/11/2025 SE REALIZA ENVIO DE ROLLOS CON OPERADOR LOGISTICO | 20/11/2025 SE REALIZA ENVIO DE 24 ROLLOS, CON LA GUIA 2235596692 SERVIENTREGA. SE CONFIRMA ENTREGA EXITOSA POR PARTE DE LA TRANSPORTADORA</t>
  </si>
  <si>
    <t>16/11/2025 SE REALIZA ENVIO DE ROLLOS CON OPERADOR LOGISTICO | 20/11/2025 SE REALIZA ENVIO DE 48 ROLLOS, CON LA GUIA 2235596678 SERVIENTREGA. SE CONFIRMA ENTREGA EXITOSA POR PARTE DE LA TRANSPORTADORA</t>
  </si>
  <si>
    <t>20/11/2025 SE REALIZA ENVIO DE 16 ROLLOS, CON LA GUIA 2235596696 SERVIENTREGA. SE CONFIRMA ENTREGA EXITOSA POR PARTE DE LA TRANSPORTADORA</t>
  </si>
  <si>
    <t>20/11/2025 SE REALIZA ENVIO DE 48 ROLLOS, CON LA GUIA 2235596695 SERVIENTREGA. SE CONFIRMA ENTREGA EXITOSA POR PARTE DE LA TRANSPORTADORA</t>
  </si>
  <si>
    <t>14/11/2025 SE CONFIRMAN DATOS, SE REALIZA ENVIO POR OPERADOR LOGISTICO | 20/11/2025 SE REALIZA ENVIO DE 24 ROLLOS, CON LA GUIA 2235596680 SERVIENTREGA. SE CONFIRMA ENTREGA EXITOSA POR PARTE DE LA TRANSPORTADORA</t>
  </si>
  <si>
    <t>14/11/2025 SE CONFIRMAN DATOS, SE REALIZA ENVIO POR OPERADOR LOGISTICO | 20/11/2025 SE REALIZA ENVIO DE 32 ROLLOS, CON LA GUIA 2235596681 SERVIENTREGA. SE CONFIRMA ENTREGA EXITOSA POR PARTE DE LA TRANSPORTADORA</t>
  </si>
  <si>
    <t>13/11/2025 SE CONFIRMAN DATOS, SE REALIZA ENVIO POR OPERADOR LOGISTICO | 20/11/2025 SE REALIZA ENVIO DE 40 ROLLOS, CON LA GUIA 2235596665 SERVIENTREGA. SE CONFIRMA ENTREGA EXITOSA POR PARTE DE LA TRANSPORTADORA</t>
  </si>
  <si>
    <t>20/11/2025 SE REALIZA ENVIO DE 32 ROLLOS, CON LA GUIA 2277307815 SERVIENTREGA. SE CONFIRMA ENTREGA EXITOSA POR PARTE DE LA TRANSPORTADORA</t>
  </si>
  <si>
    <t>13/11/2025 SE CONFIRMAN DATOS, SE REALIZA ENVIO POR OPERADOR LOGISTICO | 20/11/2025 SE REALIZA ENVIO DE 16 ROLLOS, CON LA GUIA 2235596658 SERVIENTREGA. SE CONFIRMA ENTREGA EXITOSA POR PARTE DE LA TRANSPORTADORA</t>
  </si>
  <si>
    <t>20/11/2025 SE REALIZA ENTREGA DE 24 ROLLOS</t>
  </si>
  <si>
    <t>20/11/2025 SE REALIZA VISITA, SE ENTREGAN 16 ROLLOS, DATAFONO NO SE ENCUENTRA EN LA DIRECCIÓN DE ENTREGA</t>
  </si>
  <si>
    <t>17/11/2025 SE ESCALA AL COORDINADOR DE ZONA PARA ENTREGA DE ROLLOS EN SITIO | 20/11/2025 SE REALIZA ENTREGA DE 16 ROLLOS POR EL OPERADOR LOGISTICO VELOCES CON LA GUIA V4001826115</t>
  </si>
  <si>
    <t>16/11/2025 SE ESCALA AL COORDINADOR DE ZONA PARA ENTREGA DE ROLLOS EN SITIO | 20/11/2025 SE REALIZA ENTREGA DE 64 ROLLOS POR EL OPERADOR LOGISTICO VELOCES CON LA GUIA V4001826114</t>
  </si>
  <si>
    <t>16/11/2025 SE ESCALA AL COORDINADOR DE ZONA PARA ENTREGA DE ROLLOS EN SITIO | 20/11/2025 SE REALIZA ENTREGA DE 32 ROLLOS POR EL OPERADOR LOGISTICO VELOCES CON LA GUIA V4001826113</t>
  </si>
  <si>
    <t>15/11/2025 SE ESCALA AL COORDINADOR DE ZONA PARA ENTREGA DE ROLLOS EN SITIO | 20/11/2025 SE REALIZA ENTREGA DE 16 ROLLOS POR EL OPERADOR LOGISTICO VELOCES CON LA GUIA V4001826110</t>
  </si>
  <si>
    <t>20/11/2025 SE ESCALA AL COORDINADOR DE ZONA PARA ENTREGA DE ROLLOS EN SITIO | 20/11/2025 SE REALIZA ENTREGA DE 40 ROLLOS</t>
  </si>
  <si>
    <t>15/11/2025 SE ESCALA AL COORDINADOR DE ZONA PARA ENTREGA DE ROLLOS EN SITIO | 20/11/2025 SE REALIZA ENTREGA DE 32 ROLLOS POR EL OPERADOR LOGISTICO VELOCES CON LA GUIA V4001826109</t>
  </si>
  <si>
    <t>20/11/2025 SE ENTREGAN 24 ROLLOS DE WOMPI AL SEÑOR DIEGO FERNANDO CHACON</t>
  </si>
  <si>
    <t>14/11/2025 SE ESCALA AL COORDINADOR DE ZONA PARA ENTREGA DE ROLLOS EN SITIO | 20/11/2025 SE REALIZA ENTREGA DE 24 ROLLOS POR EL OPERADOR LOGISTICO VELOCES CON LA GUIA V4001826107</t>
  </si>
  <si>
    <t>14/11/2025 SE ESCALA AL COORDINADOR DE ZONA PARA ENTREGA DE ROLLOS EN SITIO | 20/11/2025 SE REALIZA ENTREGA DE 32 ROLLOS POR EL OPERADOR LOGISTICO VELOCES CON LA GUIA V4001826060</t>
  </si>
  <si>
    <t>14/11/2025 SE ESCALA AL COORDINADOR DE ZONA PARA ENTREGA DE ROLLOS EN SITIO | 20/11/2025 SE REALIZA ENTREGA DE 64 ROLLOS POR EL OPERADOR LOGISTICO VELOCES CON LA GUIA V4001826057</t>
  </si>
  <si>
    <t>19/11/2025 SE ESCALA AL COORDINADOR DE ZONA PARA ENTREGA DE ROLLOS EN SITIO | 20/11/2025 SE REALIZA VISITA AL COMERCIO Y SE HIZO ENTREGA DE 24 ROLLOS WOMPII TODO OK</t>
  </si>
  <si>
    <t>14/11/2025 SE ESCALA AL COORDINADOR DE ZONA PARA ENTREGA DE ROLLOS EN SITIO | 20/11/2025 SE REALIZA ENTREGA DE 32 ROLLOS POR EL OPERADOR LOGISTICO VELOCES CON LA GUIA V4001826058</t>
  </si>
  <si>
    <t>14/11/2025 SE ESCALA AL COORDINADOR DE ZONA PARA ENTREGA DE ROLLOS EN SITIO | 20/11/2025 SE REALIZA ENTREGA DE 56 ROLLOS POR EL OPERADOR LOGISTICO VELOCES CON LA GUIA V4001826056</t>
  </si>
  <si>
    <t>18/11/2025 SE ESCALA AL COORDINADOR DE ZONA PARA ENTREGA DE ROLLOS EN SITIO | 20/11/2025 SE REALIZA ENTREGA DE 64 ROLLOS WOMPI CON VISITA</t>
  </si>
  <si>
    <t>14/11/2025 SE ESCALA AL COORDINADOR DE ZONA PARA ENTREGA DE ROLLOS EN SITIO | 20/11/2025 SE REALIZA ENTREGA DE 32 ROLLOS POR EL OPERADOR LOGISTICO VELOCES CON LA GUIA V4001826052</t>
  </si>
  <si>
    <t>14/11/2025 SE ESCALA AL COORDINADOR DE ZONA PARA ENTREGA DE ROLLOS EN SITIO | 20/11/2025 SE REALIZA ENTREGA DE 56 ROLLOS POR EL OPERADOR LOGISTICO VELOCES CON LA GUIA V4001826053</t>
  </si>
  <si>
    <t>18/11/2025 SE ESCALA AL COORDINADOR DE ZONA PARA ENTREGA DE ROLLOS EN SITIO | 20/11/2025 SE REALIZA ENTREGA DE 16 ROLLOS WOMPI</t>
  </si>
  <si>
    <t>13/11/2025 SE ESCALA AL COORDINADOR DE ZONA PARA ENTREGA DE ROLLOS EN SITIO | 20/11/2025 SE REALIZA ENTREGA DE 64 ROLLOS POR EL OPERADOR LOGISTICO VELOCES CON LA GUIA V4001810602</t>
  </si>
  <si>
    <t>11/11/2025 EN COMUNICACION CON EL USUARIO, CONFIRMA QUE AUN NO LE HAN LLEGADO LOS ROLLOS | 20/11/2025 SE REALIZA ENVIO DE 40 ROLLOS, CON LA GUIA 2277307791 SERVIENTREGA. SE CONFIRMA ENTREGA EXITOSA POR PARTE DE LA TRANSPORTADORA</t>
  </si>
  <si>
    <t>05/11/2025 SE CONFIRMAN DATOS, SE REALIZA ENVIO POR OPERADOR LOGISTICO | 11/11/2025 EN COMUNICACION CON EL USUARIO NOS CONFIRMA QUE AUN NO LE HAN LLEGADO LOS ROLLOS | 20/11/2025 SE REALIZA ENVIO DE 64 ROLLOS, CON LA GUIA 2235596503 SERVIENTREGA. SE CONFIRMA ENTREGA EXITOSA POR PARTE DE LA TRANSPORTADORA</t>
  </si>
  <si>
    <t>20/11/2025 SE ENTREGAN 64 ROLLOS</t>
  </si>
  <si>
    <t>07/11/2025 SE CONFIRMAN DATOS, SE REALIZA ENVIO POR OPERADOR LOGISTICO | 14/11/2025 SE LE INFORMA NUMERO DE GUIA A USER, PENDIENTE CONFIRMACION | 20/11/2025 SE REALIZA ENVIO DE 24 ROLLOS, CON LA GUIA 2235596545 SERVIENTREGA. SE CONFIRMA ENTREGA EXITOSA POR PARTE DE LA TRANSPORTADORA</t>
  </si>
  <si>
    <t>19/11/2025 SE ESCALA AL COORDINADOR DE ZONA PARA ENTREGA DE ROLLOS EN SITIO | 20/11/2025 SE REALIZA VISITA, SE ENTREGAN 24 ROLLOS</t>
  </si>
  <si>
    <t>19/11/2025 SE ESCALA AL COORDINADOR DE ZONA PARA ENTREGA DE ROLLOS EN SITIO | 20/11/2025 SE REALIZA ENTREGA DE 24 ROLLOS CON VISITA NO SE MANIPULA TERMINAL</t>
  </si>
  <si>
    <t>19/11/2025 SE ESCALA AL COORDINADOR DE ZONA PARA ENTREGA DE ROLLOS EN SITIO | 20/11/2025 SE REALIZA ENTREGA DE 24 ROLLOS</t>
  </si>
  <si>
    <t>20/11/2025 SE REALIZA VISITA AL COMERCIO SE ENCUENTRA CERRADO HACEMOS CONTACTO TELEFÓNICO 3224098157 CON LA SEÑORA YULI LA CUAL NOS INDICA QUE NO PUEDE ABRIR YA QUE SE ENCUENTRA DE URGENCIAS EN EL MÉDICO</t>
  </si>
  <si>
    <t>19/11/2025 SE ESCALA AL COORDINADOR DE ZONA PARA ENTREGA DE ROLLOS EN SITIO | 20/11/2025 SE LLEGA A LA DIRECCIÓN INDICADA Y SE ENTREGAN 24 ROLLOS WOMPI SIN MANIPULAR EQUIPOS</t>
  </si>
  <si>
    <t>20/11/2025 SE REALIZA ENTREGA DE 16 ROLLOS LISBLEYDY SILVA</t>
  </si>
  <si>
    <t>19/11/2025 SE ESCALA AL COORDINADOR DE ZONA PARA ENTREGA DE ROLLOS EN SITIO | 20/11/2025 SE ENTREGAN 24 ROLLOS CON VISITA OK</t>
  </si>
  <si>
    <t>12/11/2025 SE ESCALA AL COORDINADOR DE ZONA PARA ENTREGA DE ROLLOS EN SITIO | 20/11/2025 SE REALIZA ENTREGA DE 32 ROLLOS POR EL OPERADOR LOGISTICO VELOCES CON LA GUIA V4001804893</t>
  </si>
  <si>
    <t>15/11/2025 SE ESCALA AL COORDINADOR DE ZONA PARA ENTREGA DE ROLLOS EN SITIO | 20/11/2025 SE VISITA COMERCIO, SE ENTREGAN 32 ROLLOS WOMPI, NO SE MANIPULAN DISPOSITIVOS</t>
  </si>
  <si>
    <t>20/11/2025 SE REALIZA ENVIO DE 32 ROLLOS, CON LA GUIA 2265100485 SERVIENTREGA. SE CONFIRMA ENTREGA EXITOSA POR PARTE DEL USUARIO</t>
  </si>
  <si>
    <t>20/11/2025 SE ESCALA AL COORDINADOR DE ZONA PARA ENTREGA DE ROLLOS EN SITIO | 20/11/2025 SE REALIZA ENTREGA DE 16 ROLLOS EN BUEN ESTADO</t>
  </si>
  <si>
    <t>19/11/2025 SE ESCALA AL COORDINADOR DE ZONA PARA ENTREGA DE ROLLOS EN SITIO | 20/11/2025 SE REALIZA ENTREGA DE 48 ROLLOS</t>
  </si>
  <si>
    <t>20/11/2025 SE LLEGA A COMERCIO EL CUAL SÉ ENCUENTRA CERRADO SE REALIZA CONTRATO TELÉFONICO CON CLIENTE ANGIE DANIELA LEON A NÚMERO REGISTRADO 3227775435 LA CUAL SOLICITA DEJAR EN COMERCIO VECINO</t>
  </si>
  <si>
    <t>20/11/2025 SE ESCALA AL COORDINADOR DE LA ZONA PARA ENTREGA EN SITIO | 20/11/2025 ENTREGA DE 16 ROLLOS NO SE MANIPULAN EQUIPOS</t>
  </si>
  <si>
    <t>19/11/2025 SE ESCALA AL COORDINADOR DE ZONA PARA ENTREGA DE ROLLOS EN SITIO | 20/11/2025 SE LLEGA A COMERCIO, SE ENTREGAN ROLLOS, SIN MANIPULACIÓN DEL EQUIPO SIN NOVEDAD</t>
  </si>
  <si>
    <t>20/11/2025 SE ENTREGAN 24 ROLLOS DE WOMPI A LA SEÑORA MARIELA APONTE</t>
  </si>
  <si>
    <t>20/11/2025 SE HACE ENTREGA DE 48 ROLLOS WOMPI DE MANERA EXITOSA</t>
  </si>
  <si>
    <t>18/11/2025 SE ESCALA AL COORDINADOR DE ZONA PARA ENTREGA DE ROLLOS EN SITIO | 20/11/2025 SE REALIZA ENTREGA DE 64 ROLLOS WOMPI</t>
  </si>
  <si>
    <t>18/11/2025 SE ESCALA AL COORDINADOR DE ZONA PARA ENTREGA DE ROLLOS EN SITIO | 20/11/2025 SE INGRESA SE ENTREGA 16 ROLLOS WOMPI</t>
  </si>
  <si>
    <t>18/11/2025 SE ESCALA AL COORDINADOR DE ZONA PARA ENTREGA DE ROLLOS EN SITIO | 20/11/2025 SE ENTREGA 40 ROLLOS WOMPI</t>
  </si>
  <si>
    <t>19/11/2025 SE ESCALA AL COORDINADOR DE ZONA PARA ENTREGA DE ROLLOS EN SITIO | 20/11/2025 SE VISITA SITIO SE VERIFICA INFORMACIÓN SE REALIZA ENTREGA DE ROLLOS, NO SE MANIPULA EQUIPOS. FIRMA QUIEN RECIBE LOS ROLLOS.</t>
  </si>
  <si>
    <t>20/11/2025 SE PROCEDE A CERRAR ESTE CASO YA QUE EL USUARIO SE NEGO A COMPARTIR LOS DATOS PARA REALZIAR EL ENVIO DE PAPELERIA, SE LE DEJA MENSAJE POR WHATSAPP CON EL SIGUIENTE COMENTARIO: SE PROCEDERÁ CON EL CIERRE DEL RADICADO, PARA SOLICITAR ROLLOS DEBERÁ COMUNICARSE DE NUEVO A LA LINES DE ATENCIÓN. MUCHAS GRACIAS. SE CIERRA CASO | 20/11/2025 SE PROCEDE A CERRAR ESTE CASO YA QUE EL USUARIO SE NEGO A COMPARTIR LOS DATOS PARA REALZIAR EL ENVIO DE PAPELERIA, SE LE DEJA MENSAJE POR WHATSAPP CON EL SIGUIENTE COMENTARIO: SE PROCEDERÁ CON EL CIERRE DEL RADICADO, PARA SOLICITAR ROLLOS DEBERÁ COMUNICARSE DE NUEVO A LA LINES DE ATENCIÓN. MUCHAS GRACIAS. SE CIERRA CASO</t>
  </si>
  <si>
    <t>19/11/2025 SE ESCALA AL COORDINADOR DE ZONA PARA ENTREGA DE ROLLOS EN SITIO | 20/11/2025 SE VISITA CB Y SE REALIZA ENTREGA DE 24 ROLLOS DE PAPEL TERMICO PARA DATÁFONO WOMPI</t>
  </si>
  <si>
    <t>20/11/2025 SE ESCALA AL COORDINADOR DE LA ZONA PARA ENTREGA EN SITIO | 20/11/2025 SE REALIZA VISITA AL COMERCIO SE ENTREGAN 16 ROLLOS DE WOMPI</t>
  </si>
  <si>
    <t>20/11/2025 SE HACE ENTREGA DE 32 ROLLOS WOMPI DE MANERA EXITOSA</t>
  </si>
  <si>
    <t>20/11/2025 SE REALIZA ENTREGA DE 32 ROLLOS AL CORREO BANCARIO</t>
  </si>
  <si>
    <t>19/11/2025 SE ESCALA AL COORDINADOR DE ZONA PARA ENTREGA DE ROLLOS EN SITIO | 20/11/2025 SE VISITA CB Y SE REALIZA ENTREGA DE 64 ROLLOS DE PAPEL TERMICO PARA DATÁFONO WOMPI</t>
  </si>
  <si>
    <t>20/11/2025 ENTREGA DE 24 ROLLOS WOMPI NO SE MANIPULAN EQUIPOS</t>
  </si>
  <si>
    <t>20/11/2025 SE VISITA SITIO SE VERIFICA INFORMACIÓN SE REALIZA ENTREGA DE ROLLOS, NO SE MANIPULA EQUIPOS. FIRMA QUIEN RECIBE LOS ROLLOS.</t>
  </si>
  <si>
    <t>20/11/2025 SE ESCALA AL COORDINADOR DE ZONA PARA ENTREGA DE ROLLOS EN SITIO | 20/11/2025 DURANTE LA VISITA TECNICA SE REALIZA ENTREGA DE ROLLOS PARA DATÁFONO NO SE MANIPULAN EQUIPOS</t>
  </si>
  <si>
    <t>20/11/2025 SE ESCALA AL COORDINADOR DE ZONA PARA ENTREGA DE ROLLOS EN SITIO | 20/11/2025 DURANTE LA VISITA TECNICA PARA REALIZA ENTREGA DE ROLLOS PARA DATÁFONO CORRESPONSAL SE ENCUENTRA CERRADO SE LLAMA AL CELULAR EL CUAL CLIENTE INDICA POR LLAMADA LA ENTREGA DE ROLLOS EN UN DIRECCIÓN ALEDAÑA AL CORRESPONSAL (PORTERIA)</t>
  </si>
  <si>
    <t>20/11/2025 SE LLEGA A LA DIRECCIÓN INDICADA Y SE ENTREGAN 32 ROLLOS WOMPI SIN MANIPULAR EQUIPOS</t>
  </si>
  <si>
    <t>19/11/2025 SE ESCALA AL COORDINADOR DE ZONA PARA ENTREGA DE ROLLOS EN SITIO | 20/11/2025 SE VISITA CB Y SE REALIZA ENTREGA DE 48 ROLLOS DE PAPEL TERMICO PARA DATÁFONO WOMPI</t>
  </si>
  <si>
    <t>19/11/2025 SE ESCALA AL COORDINADOR DE ZONA PARA ENTREGA DE ROLLOS EN SITIO | 20/11/2025 ENTREGA DE 32 ROLLOS WOMPI OK NO SE MANIPULAN EQUIPOS</t>
  </si>
  <si>
    <t>19/11/2025 SE ESCALA AL COORDINADOR DE ZONA PARA ENTREGA DE ROLLOS EN SITIO | 20/11/2025 SE VISITA COMERCIO, SE ENTREGAN 8 ROLLOS WOMPI, NO SE MANIPULAN DISPOSITIVOS</t>
  </si>
  <si>
    <t>19/11/2025 SE ESCALA AL COORDINADOR DE ZONA PARA ENTREGA DE ROLLOS EN SITIO | 20/11/2025 DURANTE LA VISITA TECNICA SE REALIZA ENTREGA DE ROLLOS PARA DATÁFONO NO SE MANIPULAN EQUIPOS</t>
  </si>
  <si>
    <t>17/11/2025 SE ESCALA AL COORDINADOR DE ZONA PARA ENTREGA DE ROLLOS EN SITIO | 20/11/2025 SE INGRES SE ENTREGA 16 ROLLOS WOMPI</t>
  </si>
  <si>
    <t>13/11/2025 SE ESCALA AL COORDINADOR DE ZONA PARA ENTREGA DE ROLLOS EN SITIO | 20/11/2025 SE TE ENTREGA DE 56 ROLLOS WOMPI POR SOLICITUD DEL CLIENTE.</t>
  </si>
  <si>
    <t>19/11/2025 SE ESCALA AL COORDINADOR DE ZONA PARA ENTREGA DE ROLLOS EN SITIO | 20/11/2025 SE ENTREGA 40 ROLLOS DE WONPI</t>
  </si>
  <si>
    <t>19/11/2025 SE ESCALA AL COORDINADOR DE ZONA PARA ENTREGA DE ROLLOS EN SITIO | 20/11/2025 SE REALIZA VISITA AL PUNTO SE ENTREGAN 16 ROLLOS PAPEL WOMPI</t>
  </si>
  <si>
    <t>19/11/2025 SE ESCALA AL COORDINADOR DE ZONA PARA ENTREGA DE ROLLOS EN SITIO | 20/11/2025 SE REALIZÓ LA ENTREGA DE PAPELERÍA SOLICITADA NO SE MANIPULA CB CLIENTE INFORMA QUE SE ENCUENTRA OPERATIVO</t>
  </si>
  <si>
    <t>19/11/2025 SE ESCALA AL COORDINADOR DE ZONA PARA ENTREGA DE ROLLOS EN SITIO | 20/11/2025 SE REALIZA VISITA AL PUNTO SE ENTREGAN 64 ROLLOS PAPEL WOMPI CLIENTE RECIBE A SATISFACCIÓN</t>
  </si>
  <si>
    <t>20/11/2025 SE VISITA COMERCIO SE REALIZA LA ENTREGA DE 48 ROLLOS WOMPI CB OPERATIVO</t>
  </si>
  <si>
    <t>18/11/2025 SE ESCALA AL COORDINADOR DE ZONA PARA ENTREGA DE ROLLOS EN SITIO | 20/11/2025 SE REALIZA ENTREGA DE 56 ROLLOS PARA DATÁFONO A SATISFACCIÓN DEL CLIENTE</t>
  </si>
  <si>
    <t>19/11/2025 SE ESCALA AL COORDINADOR DE ZONA PARA ENTREGA DE ROLLOS EN SITIO | 20/11/2025 SE HACE ENTREGA DE 32 ROLLOS WOMPI DE MANERA EXITOSA</t>
  </si>
  <si>
    <t>04/11/2025 SE ESCALA AL COORDINADOR DE ZONA PARA ENTREGA DE ROLLOS EN SITIO | 20/11/2025 SE REALIZA LA ENTREGA DE 32 ROLLOS DE WOMPI OK</t>
  </si>
  <si>
    <t>19/11/2025 SE ESCALA AL COORDINADOR DE ZONA PARA ENTREGA DE ROLLOS EN SITIO | 20/11/2025 SE REALIZA ENREGA EN SITIO DE 16 ROLLOS ROMPÍ RECIBE PAPELERÍA ANA MARIA SOLER</t>
  </si>
  <si>
    <t>20/11/2025 SE REALIZA ENTREGA DE 16 ROLLOS PARA DATÁFONO A SATISFACCIÓN DEL CLIENTE</t>
  </si>
  <si>
    <t>13/11/2025 SE CONFIRMAN DATOS, SE REALIZA ENVIO POR OPERADOR LOGISTICO | 20/11/2025 SE REALIZA ENVIO DE 40 ROLLOS, CON LA GUIA 46778000145 COORDINADORA. SE CONFIRMA ENTREGA EXITOSA POR PARTE DEL USUARIO</t>
  </si>
  <si>
    <t>20/11/2025 SE VISITA COMERCIO PARA DEJAR 16 ROLLOS DE WOMPI PARA EL CORRESPONSAL</t>
  </si>
  <si>
    <t>20/11/2025 SE PROCEDE A CERRAR ESTE CASO YA QUE NO SE LOGRA COMUNICACIÓN CON EL USUARIO PARA EL ENVIO DE LA PAPELERIA | 20/11/2025 SE PROCEDE A CERRAR ESTE CASO YA QUE NO SE LOGRA COMUNICACIÓN CON EL USUARIO PARA EL ENVIO DE LA PAPELERIA</t>
  </si>
  <si>
    <t>20/11/2025 SE REALIZA ENVIO DE 64 ROLLOS, CON LA GUIA 2235596622 SERVIENTREGA. SE CONFIRMA ENTREGA EXITOSA POR PARTE DEL USUARIO</t>
  </si>
  <si>
    <t>13/11/2025 SE REALIZA ENVIO DE ROLLOS CON OPERADOR LOGISTICO | 20/11/2025 SE REALIZA ENVIO DE 24 ROLLOS, CON LA GUIA 2265100487 SERVIENTREGA. SE CONFIRMA ENTREGA EXITOSA POR PARTE DEL USUARIO</t>
  </si>
  <si>
    <t>19/11/2025 SE ESCALA AL COORDINADOR DE ZONA PARA ENTREGA DE ROLLOS EN SITIO | 20/11/2025 SE REALIZÓ LA ENTREGA DE PAPELERÍA SOLICITADA NO SE MANIPULA CB CLIENTE INFORMA QUE SE ENCUENTRA OPERATIVO.</t>
  </si>
  <si>
    <t>19/11/2025 SE ESCALA AL COORDINADOR DE ZONA PARA ENTREGA DE ROLLOS EN SITIO | 20/11/2025 SE VISITA COMERCIO Y SE ENTREGAN 16 ROLLOS OK</t>
  </si>
  <si>
    <t>14/11/2025 SE CONFIRMAN DATOS, SE REALIZA ENVIO POR OPERADOR LOGISTICO | 20/11/2025 SE REALIZA ENVIO DE 48 ROLLOS, CON LA GUIA 2235596683 SERVIENTREGA. SE CONFIRMA ENTREGA EXITOSA POR PARTE DE LA TRANSPORTADORA</t>
  </si>
  <si>
    <t>14/11/2025 SE CONFIRMAN DATOS, SE REALIZA ENVIO POR OPERADOR LOGISTICO | 20/11/2025 SE REALIZA ENVIO DE 24 ROLLOS, CON LA GUIA 2248145400 SERVIENTREGA. SE CONFIRMA ENTREGA EXITOSA POR PARTE DE LA TRANSPORTADORA</t>
  </si>
  <si>
    <t>15/11/2025 SE REALIZA ENVIO DE ROLLOS CON OPERADOR LOGISTICO | 20/11/2025 SE REALIZA ENVIO DE 64 ROLLOS, CON LA GUIA 2265100489 SERVIENTREGA. SE CONFIRMA ENTREGA EXITOSA POR PARTE DE LA TRANSPORTADORA</t>
  </si>
  <si>
    <t>19/11/2025 SE ESCALA AL COORDINADOR DE ZONA PARA ENTREGA DE ROLLOS EN SITIO | 20/11/2025 SE ENTREGAN 24 ROLLOS WOMPI CON VISITA OK.</t>
  </si>
  <si>
    <t>19/11/2025 SE ESCALA AL COORDINADOR DE ZONA PARA ENTREGA DE ROLLOS EN SITIO | 20/11/2025 SE HACE ENTREGA DE 16 ROLLOS WOMPI</t>
  </si>
  <si>
    <t>18/11/2025 SE CONFIRMAN DATOS, SE REALIZA ENVIO POR OPERADOR LOGISTICO | 21/11/2025 SE REALIZA ENVIO DE 24 ROLLOS, CON LA GUIA 2265100499 SERVIENTREGA. SE CONFIRMA ENTREGA EXITOSA POR PARTE DE LA TRANSPORTADORA</t>
  </si>
  <si>
    <t>13/11/2025 SE CONFIRMAN DATOS, SE REALIZA ENVIO POR OPERADOR LOGISTICO | 21/11/2025 SE REALIZA ENVIO DE 16 ROLLOS, CON LA GUIA 46778000144 COORDINADORA . SE CONFIRMA ENTREGA EXITOSA POR PARTE DEL USUARIO</t>
  </si>
  <si>
    <t>13/11/2025 SE ESCALA AL COORDINADOR DE ZONA PARA ENTREGA DE ROLLOS EN SITIO | 19/11/2025 SE VALIDARA DESPLAZAMIENTO EL DIA VIERNES YA QUE POR CIERRES EN LA VIA NO SE HA PODIDO VIAJAR AL MCORREGIMIENTO. | 21/11/2025 SE LLEGA A DIRECCIÓN INDICADA POR CLIENTE PARA ENTREGA DE 24 ROLLOS YA QUE EL ACCESO AL MUNICIPIO SE ENCUENTRA RESTRINGIDO POR PAVIMENTACIÓN EN LA VÍA SE LE INFORMA QUE SE DEJA EN DIRECCIÓN PARA QUE LOS PUEDA RECLAMAR</t>
  </si>
  <si>
    <t>12/11/2025 SE REALIZA ENVIO DE ROLLOS CON OPERADOR LOGISTICO</t>
  </si>
  <si>
    <t>13/11/2025 SE CONFIRMAN DATOS, SE REALIZA ENVIO POR OPERADOR LOGISTICO | 21/11/2025 SE REALIZA ENVIO DE 16 ROLLOS, CON LA GUIA 46778000148 COORDINADORA. SE CONFIRMA ENTREGA EXITOSA POR PARTE DE LA TRANSPORTADORA</t>
  </si>
  <si>
    <t>08/11/2025 SE REALIZA ENVIO DE ROLLOS CON OPERADOR LOGISTICO | 18/11/2025 SE ENVÍAN 56 ROLLOS POR INTERRAPIDISIMO EL USUARIO QUE RECIBE YA TIENE CONOCIMIENTO</t>
  </si>
  <si>
    <t>13/11/2025 SE CONFIRMAN DATOS, SE REALIZA ENVIO POR OPERADOR LOGISTICO | 21/11/2025 SE REALIZA ENVIO DE 24 ROLLOS, CON LA GUIA 2235596660 SERVIENTREGA. SE CONFIRMA ENTREGA EXITOSA POR PARTE DE LA TRANSPORTADORA</t>
  </si>
  <si>
    <t>19/11/2025 SE REALIZÓ EL ENVÍO DE PAPELERÍA SOLICITADA NO SE MANIPULA CB CLIENTE INFORMA QUE SE ENCUENTRA OPERATIVO</t>
  </si>
  <si>
    <t>20/11/2025 SE ESCALA AL COORDINADOR DE LA ZONA PARA ENTREGA EN SITIO | 21/11/2025 SE VISITA COMERCIO. SE ENTREGAN 40 ROLLOS OK</t>
  </si>
  <si>
    <t>21/11/2025 SE ENTREGAN ROLLOS DE WOMPI A LA SEÑORA LUZ DARY MOTTA</t>
  </si>
  <si>
    <t>19/11/2025 SE ESCALA AL COORDINADOR DE ZONA PARA ENTREGA DE ROLLOS EN SITIO | 21/11/2025 SE REALIZA ENTREGA DE 32 ROLLOS</t>
  </si>
  <si>
    <t>21/11/2025 SE VISITA COMERCIO SE REALIZA LA ENTREGA DE 24 ROLLOS WOMPI CB OPERATIVO</t>
  </si>
  <si>
    <t>19/11/2025 SE ESCALA AL COORDINADOR DE ZONA PARA ENTREGA DE ROLLOS EN SITIO | 21/11/2025 SE ENTREGAN 64 ROLLOS</t>
  </si>
  <si>
    <t>19/11/2025 SE ESCALA AL COORDINADOR DE ZONA PARA ENTREGA DE ROLLOS EN SITIO | 21/11/2025 SE REALIZA ENTREGA DE 56 ROLLOS</t>
  </si>
  <si>
    <t>20/11/2025 SE ESCALA AL COORDINADOR DE LA ZONA PARA ENTREGA EN SITIO | 21/11/2025 SE VISITA COMERCIO, SE ENTREGAN 32 ROLLOS OK</t>
  </si>
  <si>
    <t>14/11/2025 SE CONFIRMAN DATOS, SE REALIZA ENVIO POR OPERADOR LOGISTICO | 21/11/2025 SE REALIZO VISITA AL COMERCIO Y SE HIZO ENTREGA DE 16 ROLLOS WOMPI TODO OK</t>
  </si>
  <si>
    <t>20/11/2025 SE ESCALA AL COORDINADOR DE LA ZONA PARA ENTREGA EN SITIO | 21/11/2025 SE REALIZA ENTREGA DE 56 ROLLOS WOMPI</t>
  </si>
  <si>
    <t>20/11/2025 SE CONFIRMAN DATOS, SE REALIZA ENVIO POR OPERADOR LOGISTICO | 21/11/2025 SE ENTREGA ROLLOS EN EL CONJUNTO MORINDA VITAL A SOLICITUD DEL CLIENTE | 21/11/2025 SE ENTREGA ROLLOS EN CONJUNTO MORINDA VITAL A PETICIÓN DEL CLIENTE</t>
  </si>
  <si>
    <t>20/11/2025 SE ESCALA AL COORDINADOR DE LA ZONA PARA ENTREGA EN SITIO | 21/11/2025 ENTREGA DE ROLLOS</t>
  </si>
  <si>
    <t>20/11/2025 SE ESCALA AL COORDINADOR DE LA ZONA PARA ENTREGA EN SITIO | 21/11/2025 SE REALIZA ENTREGA DE 24 ROLLOS WOMPI</t>
  </si>
  <si>
    <t>20/11/2025 SE ESCALA AL COORDINADOR DE LA ZONA PARA ENTREGA EN SITIO | 21/11/2025 SE VISITA COMERCIO SE ENTREGA 32 ROLLOS DE WONPI PARA EL CORRESPONSAL</t>
  </si>
  <si>
    <t>18/11/2025 SE ESCALA AL COORDINADOR DE ZONA PARA ENTREGA DE ROLLOS EN SITIO | 21/11/2025 SE ENTREGAN 64 ROLLOS</t>
  </si>
  <si>
    <t>18/11/2025 SE ESCALA AL COORDINADOR DE ZONA PARA ENTREGA DE ROLLOS EN SITIO | 21/11/2025 SE ENTREGAN 16 ROLLOS</t>
  </si>
  <si>
    <t>21/11/2025 SE LLEGA COMERCIO, SE ENCUENTRA CERRADO
22/11/2025 SE LLEGA COMERCIO, SE ENCUENTRA CERRADO, ME COMUNICO AL NÚMERO 304 6437607 NO CONTESTAN, SE CIERRA.</t>
  </si>
  <si>
    <t>18/11/2025 SE ESCALA AL COORDINADOR DE ZONA PARA ENTREGA DE ROLLOS EN SITIO | 21/11/2025 SE REALIZA ENTREGA DE 32 ROLLOS PARA EL CORRESPONSAL</t>
  </si>
  <si>
    <t>16/11/2025 SE REALIZA ENVIO DE ROLLOS CON OPERADOR LOGISTICO | 21/11/2025 SE REALIZA ENVIO DE 32 ROLLOS, CON LA GUIA 2235596694 SERVIENTREGA. SE CONFIRMA ENTREGA EXITOSA POR PARTE DE LA TRANSPORTADORA</t>
  </si>
  <si>
    <t>21/11/2025 SE REALIZA ENVIO DE 64 ROLLOS, CON LA GUIA 2265100495 SERVIENTREGA. SE CONFIRMA ENTREGA EXITOSA POR PARTE DE LA TRANSPORTADORA</t>
  </si>
  <si>
    <t>20/11/2025 SE ESCALA AL COORDINADOR DE LA ZONA PARA ENTREGA EN SITIO | 21/11/2025 ENTREGA DE 16 ROLLOS</t>
  </si>
  <si>
    <t>21/11/2025 SE REALIZA ENTREGA DE 64 ROLLOS POR EL OPERADOR LOGISTICO VELOCES CON LA GUIA V4001826112</t>
  </si>
  <si>
    <t>15/11/2025 SE ESCALA AL COORDINADOR DE ZONA PARA ENTREGA DE ROLLOS EN SITIO | 21/11/2025 SE REALIZA ENTREGA DE 32 ROLLOS POR EL OPERADOR LOGISTICO VELOCES CON LA GUIA V4001826111</t>
  </si>
  <si>
    <t>14/11/2025 SE ESCALA AL COORDINADOR DE ZONA PARA ENTREGA DE ROLLOS EN SITIO | 21/11/2025 SE REALIZA ENTREGA DE 16 ROLLOS POR EL OPERADOR LOGISTICO VELOCES CON LA GUIA V4001826059</t>
  </si>
  <si>
    <t>14/11/2025 SE ESCALA AL COORDINADOR DE ZONA PARA ENTREGA DE ROLLOS EN SITIO | 21/11/2025 SE REALIZA ENTREGA DE 56 ROLLOS POR EL OPERADOR LOGISTICO VELOCES CON LA GUIA V4001826108</t>
  </si>
  <si>
    <t>18/11/2025 SE ESCALA AL COORDINADOR DE ZONA PARA ENTREGA DE ROLLOS EN SITIO | 21/11/2025 SE REALIZA ENTREGA DE 64 ROLLOS POR EL OPERADOR LOGISTICO VELOCES CON LA GUIA V4001834794</t>
  </si>
  <si>
    <t>18/11/2025 SE ESCALA AL COORDINADOR DE ZONA PARA ENTREGA DE ROLLOS EN SITIO | 21/11/2025 SE REALIZA ENTREGA DE 48 ROLLOS POR EL OPERADOR LOGISTICO VELOCES CON LA GUIA V4001834793</t>
  </si>
  <si>
    <t>18/11/2025 SE ESCALA AL COORDINADOR DE ZONA PARA ENTREGA DE ROLLOS EN SITIO | 21/11/2025 SE REALIZA ENTREGA DE 24 ROLLOS POR EL OPERADOR LOGISTICO VELOCES CON LA GUIA V4001834792</t>
  </si>
  <si>
    <t>18/11/2025 SE ESCALA AL COORDINADOR DE ZONA PARA ENTREGA DE ROLLOS EN SITIO | 21/11/2025 SE REALIZA ENTREGA DE 64 ROLLOS POR EL OPERADOR LOGISTICO VELOCES CON LA GUIA V4001834798</t>
  </si>
  <si>
    <t>18/11/2025 SE ESCALA AL COORDINADOR DE ZONA PARA ENTREGA DE ROLLOS EN SITIO | 21/11/2025 SE REALIZA ENTREGA DE 24 ROLLOS POR EL OPERADOR LOGISTICO VELOCES CON LA GUIA V4001834797</t>
  </si>
  <si>
    <t>18/11/2025 SE ESCALA AL COORDINADOR DE ZONA PARA ENTREGA DE ROLLOS EN SITIO | 21/11/2025 SE REALIZA ENTREGA DE 64 ROLLOS POR EL OPERADOR LOGISTICO VELOCES CON LA GUIA V4001834795</t>
  </si>
  <si>
    <t>18/11/2025 SE ESCALA AL COORDINADOR DE ZONA PARA ENTREGA DE ROLLOS EN SITIO | 21/11/2025 SE REALIZA ENTREGA DE 40 ROLLOS POR EL OPERADOR LOGISTICO VELOCES CON LA GUIA V4001834799</t>
  </si>
  <si>
    <t>18/11/2025 SE ESCALA AL COORDINADOR DE ZONA PARA ENTREGA DE ROLLOS EN SITIO | 21/11/2025 SE REALIZA ENTREGA DE 16 ROLLOS POR EL OPERADOR LOGISTICO VELOCES CON LA GUIA V4001834803</t>
  </si>
  <si>
    <t>18/11/2025 SE ESCALA AL COORDINADOR DE ZONA PARA ENTREGA DE ROLLOS EN SITIO | 21/11/2025 SE REALIZA ENTREGA DE 40 ROLLOS POR EL OPERADOR LOGISTICO VELOCES CON LA GUIA V4001834801</t>
  </si>
  <si>
    <t>18/11/2025 SE ESCALA AL COORDINADOR DE ZONA PARA ENTREGA DE ROLLOS EN SITIO | 21/11/2025 SE REALIZA ENTREGA DE 40 ROLLOS POR EL OPERADOR LOGISTICO VELOCES CON LA GUIA V4001834800</t>
  </si>
  <si>
    <t>18/11/2025 SE ESCALA AL COORDINADOR DE ZONA PARA ENTREGA DE ROLLOS EN SITIO | 21/11/2025 SE REALIZA ENTREGA DE 24 ROLLOS POR EL OPERADOR LOGISTICO VELOCES CON LA GUIA V4001834802</t>
  </si>
  <si>
    <t>19/11/2025 SE ESCALA AL COORDINADOR DE ZONA PARA ENTREGA DE ROLLOS EN SITIO | 21/11/2025 SE REALIZA ENTREGA DE 48 ROLLOS POR EL OPERADOR LOGISTICO VELOCES CON LA GUIA V4001840977</t>
  </si>
  <si>
    <t>19/11/2025 SE ESCALA AL COORDINADOR DE ZONA PARA ENTREGA DE ROLLOS EN SITIO | 21/11/2025 SE REALIZA ENTREGA DE 24 ROLLOS POR EL OPERADOR LOGISTICO VELOCES CON LA GUIA V4001840970</t>
  </si>
  <si>
    <t>19/11/2025 SE ESCALA AL COORDINADOR DE ZONA PARA ENTREGA DE ROLLOS EN SITIO | 21/11/2025 SE REALIZA ENTREGA DE 16 ROLLOS POR EL OPERADOR LOGISTICO VELOCES CON LA GUIA V4001840968</t>
  </si>
  <si>
    <t>18/11/2025 SE ESCALA AL COORDINADOR DE ZONA PARA ENTREGA DE ROLLOS EN SITIO | 21/11/2025 SE REALIZA ENTREGA DE 64 ROLLOS POR EL OPERADOR LOGISTICO VELOCES CON LA GUIA V4001834804</t>
  </si>
  <si>
    <t>21/11/2025 SE REALIZA ENTREGA DE 16 ROLLOS POR EL OPERADOR LOGISTICO VELOCES CON LA GUIA V4001840973</t>
  </si>
  <si>
    <t>18/11/2025 SE ESCALA AL COORDINADOR DE ZONA PARA ENTREGA DE ROLLOS EN SITIO | 21/11/2025 SE REALIZA ENTREGA DE 32 ROLLOS POR EL OPERADOR LOGISTICO VELOCES CON LA GUIA V4001834805</t>
  </si>
  <si>
    <t>19/11/2025 SE CONFIRMAN DATOS, SE REALIZA ENVIO POR OPERADOR LOGISTICO | 21/11/2025 SE REALIZA ENVIO DE 24 ROLLOS, CON LA GUIA 2235596732 SERVIENTREGA. SE CONFIRMA ENTREGA EXITOSA POR PARTE DE LA TRANSPORTADORA</t>
  </si>
  <si>
    <t>19/11/2025 SE CONFIRMAN DATOS, SE REALIZA ENVIO POR OPERADOR LOGISTICO | 21/11/2025 SE REALIZA ENVIO DE 48 ROLLOS, CON LA GUIA 2248145411 SERVIENTREGA. SE CONFIRMA ENTREGA EXITOSA POR PARTE DE LA TRANSPORTADORA</t>
  </si>
  <si>
    <t>19/11/2025 SE CONFIRMAN DATOS, SE REALIZA ENVIO POR OPERADOR LOGISTICO | 21/11/2025 SE REALIZA ENVIO DE 32 ROLLOS, CON LA GUIA 2235596708 SERVIENTREGA. SE CONFIRMA ENTREGA EXITOSA POR PARTE DE LA TRANSPORTADORA</t>
  </si>
  <si>
    <t>19/11/2025 SE CONFIRMAN DATOS, SE REALIZA ENVIO POR OPERADOR LOGISTICO | 21/11/2025 SE REALIZA ENVIO DE 32 ROLLOS, CON LA GUIA 2235596709 SERVIENTREGA. SE CONFIRMA ENTREGA EXITOSA POR PARTE DE LA TRANSPORTADORA</t>
  </si>
  <si>
    <t>19/11/2025 SE CONFIRMAN DATOS, SE REALIZA ENVIO POR OPERADOR LOGISTICO | 21/11/2025 SE REALIZA ENVIO DE 32 ROLLOS, CON LA GUIA 2235596713 SERVIENTREGA. SE CONFIRMA ENTREGA EXITOSA POR PARTE DE LA TRANSPORTADORA</t>
  </si>
  <si>
    <t>19/11/2025 SE CONFIRMAN DATOS, SE REALIZA ENVIO POR OPERADOR LOGISTICO | 21/11/2025 SE REALIZA ENVIO DE 8 ROLLOS, CON LA GUIA 2248145410 SERVIENTREGA. SE CONFIRMA ENTREGA EXITOSA POR PARTE DE LA TRANSPORTADORA</t>
  </si>
  <si>
    <t>19/11/2025 SE CONFIRMAN DATOS, SE REALIZA ENVIO POR OPERADOR LOGISTICO | 21/11/2025 SE REALIZA ENVIO DE 64 ROLLOS, CON LA GUIA 2235596712 SERVIENTREGA. SE CONFIRMA ENTREGA EXITOSA POR PARTE DE LA TRANSPORTADORA</t>
  </si>
  <si>
    <t>18/11/2025 SE CONFIRMAN DATOS, SE REALIZA ENVIO POR OPERADOR LOGISTICO | 21/11/2025 SE REALIZA ENVIO DE 16 ROLLOS, CON LA GUIA 2235596703 SERVIENTREGA. SE CONFIRMA ENTREGA EXITOSA POR PARTE DE LA TRANSPORTADORA</t>
  </si>
  <si>
    <t>18/11/2025 SE CONFIRMAN DATOS, SE REALIZA ENVIO POR OPERADOR LOGISTICO | 21/11/2025 SE REALIZA ENVIO DE 48 ROLLOS, CON LA GUIA 2235596704 SERVIENTREGA. SE CONFIRMA ENTREGA EXITOSA POR PARTE DE LA TRANSPORTADORA</t>
  </si>
  <si>
    <t>18/11/2025 SE CONFIRMAN DATOS, SE REALIZA ENVIO POR OPERADOR LOGISTICO | 21/11/2025 SE REALIZA ENVIO DE 64 ROLLOS, CON LA GUIA 2235596700 SERVIENTREGA. SE CONFIRMA ENTREGA EXITOSA POR PARTE DE LA TRANSPORTADORA</t>
  </si>
  <si>
    <t>18/11/2025 SE CONFIRMAN DATOS, SE REALIZA ENVIO POR OPERADOR LOGISTICO | 21/11/2025 SE REALIZA ENVIO DE 32 ROLLOS, CON LA GUIA 2235596698 SERVIENTREGA. SE CONFIRMA ENTREGA EXITOSA POR PARTE DE LA TRANSPORTADORA</t>
  </si>
  <si>
    <t>18/11/2025 SE CONFIRMAN DATOS, SE REALIZA ENVIO POR OPERADOR LOGISTICO | 21/11/2025 SE REALIZA ENVIO DE 48 ROLLOS, CON LA GUIA 2235596697 SERVIENTREGA. SE CONFIRMA ENTREGA EXITOSA POR PARTE DE LA TRANSPORTADORA</t>
  </si>
  <si>
    <t>18/11/2025 SE CONFIRMAN DATOS, SE REALIZA ENVIO POR OPERADOR LOGISTICO | 21/11/2025 SE REALIZA ENVIO DE 24 ROLLOS, CON LA GUIA 2235596699 SERVIENTREGA. SE CONFIRMA ENTREGA EXITOSA POR PARTE DE LA TRANSPORTADORA</t>
  </si>
  <si>
    <t>18/11/2025 SE CONFIRMAN DATOS, SE REALIZA ENVIO POR OPERADOR LOGISTICO | 21/11/2025 SE REALIZA ENVIO DE 64 ROLLOS, CON LA GUIA 2277307821 SERVIENTREGA. SE CONFIRMA ENTREGA EXITOSA POR PARTE DE LA TRANSPORTADORA</t>
  </si>
  <si>
    <t>20/11/2025 SE ESCALA AL COORDINADOR DE LA ZONA PARA ENTREGA EN SITIO | 21/11/2025 SE REALIZA LA ENTREGA DE 24 ROLLOS</t>
  </si>
  <si>
    <t>20/11/2025 SE ESCALA AL COORDINADOR DE LA ZONA PARA ENTREGA EN SITIO | 21/11/2025 SE VISITA CB ENTREGA 16 ROLLOS</t>
  </si>
  <si>
    <t>21/11/2025 SE REALIZA LA ENTREGA DE 56</t>
  </si>
  <si>
    <t>20/11/2025 SE ESCALA AL COORDINADOR DE LA ZONA PARA ENTREGA EN SITIO | 21/11/2025 SE VISITA COMERCIO, SE ENTREGAN 40 ROLLOS WOMPI</t>
  </si>
  <si>
    <t>20/11/2025 SE ESCALA AL COORDINADOR DE LA ZONA PARA ENTREGA EN SITIO | 21/11/2025 SE REALIZA LA ENTREGA DE 56 ROLLOS</t>
  </si>
  <si>
    <t>21/11/2025 SE ESCALA AL COORDINADOR DE LA ZONA PARA ENTREGA EN SITIO | 21/11/2025 SE VISITA CB ENTREGA 16 ROLLOS</t>
  </si>
  <si>
    <t>21/11/2025 SE ESCALA AL COORDINADOR DE LA ZONA PARA ENTREGA EN SITIO | 21/11/2025 SE REALIZA ENTREGA DE 48 ROLLOS WOMPI CON VISITA.</t>
  </si>
  <si>
    <t>21/11/2025 SE ESCALA AL COORDINADOR DE LA ZONA PARA ENTREGA EN SITIO | 21/11/2025 SE HACE ENTREGA DE 32 ROLLOS WOMPI A LA SRA CAROL VALBUENA</t>
  </si>
  <si>
    <t>21/11/2025 SE ENTREGAN 48 ROLLOS WOMPI OK</t>
  </si>
  <si>
    <t>19/11/2025 SE CONFIRMAN DATOS, SE REALIZA ENVIO POR OPERADOR LOGISTICO | 21/11/2025 SE REALIZA ENVIO DE 48 ROLLOS, CON LA GUIA 46778000165 COORDINADORA. SE CONFIRMA ENTREGA EXITOSA POR PARTE DE LA TRANSPORTADORA</t>
  </si>
  <si>
    <t>20/11/2025 SE ESCALA AL COORDINADOR DE LA ZONA PARA ENTREGA EN SITIO | 21/11/2025 ENTREGA DE 24 ROLLOS WOMPI EXITOSA</t>
  </si>
  <si>
    <t>21/11/2025 SE CONFIRMAN DATOS, SE REALIZA ENVIO POR OPERADOR LOGISTICO | 21/11/2025 SE REALIZA ENTREGA DE 48 ROLLOS WOMPI EN SITIO ENTREGA EXITOSA.</t>
  </si>
  <si>
    <t>20/11/2025 SE ESCALA AL COORDINADOR DE LA ZONA PARA ENTREGA EN SITIO | 21/11/2025 ENTREGA DE 32 ROLLOS WOMPI EXITOSA</t>
  </si>
  <si>
    <t>14/11/2025 SE CONFIRMAN DATOS, SE REALIZA ENVIO POR OPERADOR LOGISTICO | 21/11/2025 SE REALIZA ENVIO DE 64 ROLLOS, CON LA GUIA 992214869 LOGICUARTAS. SE CONFIRMA ENTREGA EXITOSA POR PARTE DE LA TRANSPORTADORA</t>
  </si>
  <si>
    <t>14/11/2025 SE CONFIRMAN DATOS, SE REALIZA ENVIO POR OPERADOR LOGISTICO | 21/11/2025 SE REALIZA ENVIO DE 16 ROLLOS, CON LA GUIA 992216736 LOGICUARTAS. SE CONFIRMA ENTREGA EXITOSA POR PARTE DE LA TRANSPORTADORA</t>
  </si>
  <si>
    <t>14/11/2025 SE CONFIRMAN DATOS, SE REALIZA ENVIO POR OPERADOR LOGISTICO | 21/11/2025 SE REALIZA ENVIO DE 16 ROLLOS, CON LA GUIA 992216735 LOGICUARTAS. SE CONFIRMA ENTREGA EXITOSA POR PARTE DE LA TRANSPORTADORA</t>
  </si>
  <si>
    <t>21/11/2025 SE REALIZA LA ENTREGA DE 32 ROLLOS WOMPI OK</t>
  </si>
  <si>
    <t>20/11/2025 SE ESCALA AL COORDINADOR DE LA ZONA PARA ENTREGA EN SITIO | 21/11/2025 SE ENTREGAN 24 ROLLOS A ZORAIDA VARGAS</t>
  </si>
  <si>
    <t>18/11/2025 SE REALIZA ENVIO DE ROLLOS CON OPERADOR LOGISTICO | 21/11/2025 SE REALIZA ENVIO DE 32 ROLLOS, CON LA GUIA 992216744 LOGICUARTAS. SE CONFIRMA ENTREGA EXITOSA POR PARTE DE LA TRANSPORTADORA</t>
  </si>
  <si>
    <t>20/11/2025 SE CONFIRMAN DATOS, SE REALIZA ENVIO POR OPERADOR LOGISTICO | 21/11/2025 SE REALIZA ENVIO DE 64 ROLLOS, CON LA GUIA 992218804 LOGICUARTAS. SE CONFIRMA ENTREGA EXITOSA POR PARTE DE LA TRANSPORTADORA</t>
  </si>
  <si>
    <t>19/11/2025 SE CONFIRMAN DATOS, SE REALIZA ENVIO POR OPERADOR LOGISTICO | 21/11/2025 SE REALIZA ENVIO DE 64 ROLLOS, CON LA GUIA 992217794 LOGICUARTAS. SE CONFIRMA ENTREGA EXITOSA POR PARTE DE LA TRANSPORTADORA</t>
  </si>
  <si>
    <t>19/11/2025 SE CONFIRMAN DATOS, SE REALIZA ENVIO POR OPERADOR LOGISTICO | 21/11/2025 SE REALIZA ENVIO DE 24 ROLLOS, CON LA GUIA 2277307823 SERVIENTREGA. SE CONFIRMA ENTREGA EXITOSA POR PARTE DEL USUARIO</t>
  </si>
  <si>
    <t>18/11/2025 SE REALIZA ENVIO DE ROLLOS CON OPERADOR LOGISTICO | 21/11/2025 SE REALIZA ENVIO DE 24 ROLLOS, CON LA GUIA 2235596702 SERVIENTREGA. SE CONFIRMA ENTREGA EXITOSA POR PARTE DE LA TRANSPORTADORA</t>
  </si>
  <si>
    <t>21/11/2025 SE REALIZA ENVIO DE 24 ROLLOS, CON LA GUIA 46778000154 SERVIENTREGA. SE CONFIRMA ENTREGA EXITOSA POR PARTE DE LA TRANSPORTADORA</t>
  </si>
  <si>
    <t>18/11/2025 SE ESCALA AL COORDINADOR DE ZONA PARA ENTREGA DE ROLLOS EN SITIO | 21/11/2025 SE VISITA COMERCIO Y SE ENTREGAN 16 ROLLOS OK</t>
  </si>
  <si>
    <t>20/11/2025 SE ESCALA AL COORDINADOR DE LA ZONA PARA ENTREGA EN SITIO | 21/11/2025 SE REALIZA VISITA TÉCNICA PARA ENTREGA DE 32 ROLLOS PARA DATÁFONO, NO SE INTERVIENE TERMINAL Y LA ENTREGA SE REALIZA SIN NOVEDAD</t>
  </si>
  <si>
    <t>20/11/2025 SE ESCALA AL COORDINADOR DE LA ZONA PARA ENTREGA EN SITIO | 21/11/2025 SE ENTREGAN 16 ROLLOS WOMPI</t>
  </si>
  <si>
    <t>15/11/2025 SE CONFIRMAN DATOS, SE REALIZA ENVIO POR OPERADOR LOGISTICO</t>
  </si>
  <si>
    <t>21/11/2025 SE ENTREGAN 16 ROLLOS WOMPI</t>
  </si>
  <si>
    <t>19/11/2025 SE ESCALA AL COORDINADOR DE ZONA PARA ENTREGA DE ROLLOS EN SITIO | 21/11/2025 SE ENTREGAN 64 ROLLOS WOMPI</t>
  </si>
  <si>
    <t>12/11/2025 SE CONFIRMAN DATOS, SE REALIZA ENVIO POR OPERADOR LOGISTICO</t>
  </si>
  <si>
    <t>24/11/2025 SE CONFIRMAN DATOS, SE REALIZA ENVIO POR OPERADOR LOGISTICO | 21/11/2025 SE REALIZA ENVIO DE 24 ROLLOS, CON LA GUIA 2277307826 SERVIENTREGA. SE CONFIRMA ENTREGA EXITOSA POR PARTE DE LA TRANSPORTADORA</t>
  </si>
  <si>
    <t>20/11/2025 SE CONFIRMAN DATOS, SE REALIZA ENVIO POR OPERADOR LOGISTICO | 21/11/2025 SE REALIZA ENVIO DE 32 ROLLOS, CON LA GUIA 2277307825 SERVIENTREGA. SE CONFIRMA ENTREGA EXITOSA POR PARTE DEL USUARIO</t>
  </si>
  <si>
    <t>20/11/2025 SE ESCALA AL COORDINADOR DE ZONA PARA ENTREGA DE ROLLOS EN SITIO | 21/11/2025 ENTREGA DE ROLLOS EJECUTADO OK SE ENTREGAN EN EL LOCAL DEL LADO YA QUE NO ESTÁ LA PERSONA QUE RECIBE EN EL CORRESPONSAL</t>
  </si>
  <si>
    <t>20/11/2025 SE ESCALA AL COORDINADOR DE LA ZONA PARA ENTREGA EN SITIO | 22/11/2025 SE HACE ENTREGA DE 40 ROLLOS WOMPI</t>
  </si>
  <si>
    <t>20/11/2025 SE ESCALA AL COORDINADOR DE LA ZONA PARA ENTREGA EN SITIO | 22/11/2025 SE HACE ENTREGA DE 16 ROLLOS WOMPI</t>
  </si>
  <si>
    <t>19/11/2025 SE CONFIRMAN DATOS, SE REALIZA ENVIO POR OPERADOR LOGISTICO | 22/11/2025 SE REALIZA VISITA AL COMERCIO Y SE ENTREGA 40 ROLLOS WOMPI OK</t>
  </si>
  <si>
    <t>21/11/2025 SE ESCALA AL COORDINADOR DE LA ZONA PARA ENTREGA EN SITIO | 22/11/2025 SE ENTREGAN 32 ROLLOS DE WOMPI A LA SEÑORA NELY ALVEAR</t>
  </si>
  <si>
    <t>22/11/2025 SE VISITA EL CB PARA ENTREGAR 64 ROLLOS, ENTREGA OK</t>
  </si>
  <si>
    <t>21/11/2025 SE ESCALA AL COORDINADOR DE LA ZONA PARA ENTREGA EN SITIO | 22/11/2025 SE REALIZA ENTREGA DE 40 UNIDADES DE ROLLOS WOMPI.</t>
  </si>
  <si>
    <t>20/11/2025 SE ESCALA AL COORDINADOR DE LA ZONA PARA ENTREGA EN SITIO | 22/11/2025 SE REALIZA ENTREGA DE 40 ROLLOS A CORRESPONSAL WOMPI</t>
  </si>
  <si>
    <t>19/11/2025 SE ESCALA AL COORDINADOR DE ZONA PARA ENTREGA DE ROLLOS EN SITIO | 22/11/2025 SE ENTREGAN 32 ROLLOS WOMPI</t>
  </si>
  <si>
    <t>21/11/2025 SE ESCALA AL COORDINADOR DE LA ZONA PARA ENTREGA EN SITIO | 22/11/2025 SE REALIZA ENTREGA DE 16 ROLLOS DE WOMPI EN SITIO</t>
  </si>
  <si>
    <t>21/11/2025 SE ESCALA AL COORDINADOR DE LA ZONA PARA ENTREGA EN SITIO | 22/11/2025 SE ENTREGAN 24 ROLLOS DE WOMPI A LA SEÑORITA BÁRBARA CASTILLO</t>
  </si>
  <si>
    <t>21/11/2025 SE ESCALA AL COORDINADOR DE LA ZONA PARA ENTREGA EN SITIO | 22/11/2025 SE REALIZA ENTREGA DE 48 ROLLOS A CORRESPONSAL WOMPI</t>
  </si>
  <si>
    <t>20/11/2025 SE ESCALA AL COORDINADOR DE LA ZONA PARA ENTREGA EN SITIO | 22/11/2025 SE ENTREGAN 16 ROLLOS WOMPI</t>
  </si>
  <si>
    <t>21/11/2025 SE ESCALA AL COORDINADOR DE LA ZONA PARA ENTREGA EN SITIO | 22/11/2025 SE ENTREGAN 24 ROLLOS DE WOMPI AL SEÑOR NICOLAS ARTEAGA</t>
  </si>
  <si>
    <t>22/11/2025 SE ENTREGAN 16 ROLLOS WOMPI</t>
  </si>
  <si>
    <t>21/11/2025 SE ESCALA AL COORDINADOR DE LA ZONA PARA ENTREGA EN SITIO | 22/11/2025 SE REALIZA VISITA, SE ENTREGAN 16 ROLLOS, DATAFONO NO SE ENCUENTRA EN LA DIRECCIÓN DE ENTREGA</t>
  </si>
  <si>
    <t>21/11/2025 SE ESCALA AL COORDINADOR DE LA ZONA PARA ENTREGA EN SITIO | 22/11/2025 SE ENTREGAN 32 ROLLOS WOMPI</t>
  </si>
  <si>
    <t>21/11/2025 SE ESCALA AL COORDINADOR DE LA ZONA PARA ENTREGA EN SITIO | 22/11/2025 SE REALIZA ENTREGA DE 64 ROLLOS PARA EL CORRESPONSAL</t>
  </si>
  <si>
    <t>18/11/2025 SE ESCALA AL COORDINADOR DE ZONA PARA ENTREGA DE ROLLOS EN SITIO | 22/11/2025 SE LLEGA AL COMERCIO Y SE ENCUENTRA CERRADO, SE LLAMA AL NÚMERO 3018207990 Y APARECE INHABILITADO</t>
  </si>
  <si>
    <t>21/11/2025 SE ESCALA AL COORDINADOR DE LA ZONA PARA ENTREGA EN SITIO | 22/11/2025 SE VISITA CORRESPONSAL Y SE REALIZA ENTREGA DE 16 ROLLOS</t>
  </si>
  <si>
    <t>15/11/2025 SE ESCALA AL COORDINADOR DE ZONA PARA ENTREGA DE ROLLOS EN SITIO | 20/11/2025 SE REALIZA ENVÍO DE 24 ROLLOS A CORRESPONSAL WOMPI</t>
  </si>
  <si>
    <t>21/11/2025 SE ESCALA AL COORDINADOR DE LA ZONA PARA ENTREGA EN SITIO | 22/11/2025 SE VISITA EL COMERCIO ESTA CERRADO, SE LLAMA AL CLIENTE AL NÚMERO 3187307296 HABLA CON LA SEÑORA YULY CERQUERA INFORMA QUE SE LE PUEDE DEJAR AL LADO CON UN VECINO DEL LOCAL, POR LO TANTO NO HAY TIRILLA DE PRUEBAS</t>
  </si>
  <si>
    <t>21/11/2025 SE ESCALA AL COORDINADOR DE LA ZONA PARA ENTREGA EN SITIO | 22/11/2025 SE REALIZA VISITA, SE ENTREGAN 32 ROLLOS, DATAFONO NO SE ENCUENTRA EN LA DIRECCIÓN DE ENTREGA</t>
  </si>
  <si>
    <t>21/11/2025 SE ESCALA AL COORDINADOR DE LA ZONA PARA ENTREGA EN SITIO | 22/11/2025 SE REALIZA ENTREGA DE 48 ROLLOS WOMPI CON VISITA, NO SE INTERVIENE EQUIPOS</t>
  </si>
  <si>
    <t>21/11/2025 SE ESCALA AL COORDINADOR DE LA ZONA PARA ENTREGA EN SITIO | 22/11/2025 SE VISITA COMERCIO SE REALIZA ENTREGA DE 32 ROLLOS DE PAPEL PARA DATÁFONO WOMPI</t>
  </si>
  <si>
    <t>20/11/2025 SE ESCALA AL COORDINADOR DE LA ZONA PARA ENTREGA EN SITIO | 22/11/2025 SE HACE ENTREGA DE 64 ROLLOS WOMPI DE MANERA EXITOSA</t>
  </si>
  <si>
    <t>20/11/2025 SE ESCALA AL COORDINADOR DE LA ZONA PARA ENTREGA EN SITIO | 22/11/2025 SE REALIZA VISITA, SE ENTREGAN 8 ROLLOS, DATAFONO NO SE ENCUENTRA EN LA DIRECCIÓN DE ENTREGA</t>
  </si>
  <si>
    <t>14/11/2025 SE REALIZA ENVIO DE ROLLOS CON OPERADOR LOGISTICO | 22/11/2025 SE REALIZA ENVIO DE 32 ROLLOS, CON LA GUIA 46778000157 COORDINADORA. SE CONFIRMA ENTREGA EXITOSA POR PARTE DE LA TRANSPORTADORA</t>
  </si>
  <si>
    <t>18/11/2025 SE REALIZA ENVIO DE ROLLOS CON OPERADOR LOGISTICO | 22/11/2025 SE REALIZA ENVIO DE 64 ROLLOS, CON LA GUIA 2265100497 SERVIENTREGA. SE CONFIRMA ENTREGA EXITOSA POR PARTE DE LA TRANSPORTADORA</t>
  </si>
  <si>
    <t>20/11/2025 SE REALIZA ENVIO DE 8 ROLLOS WOMPI POR INTERRAPIDISIMO GUIA 700175445974</t>
  </si>
  <si>
    <t>23/11/2025 SE REALIZA ENVIO DE 24 ROLLOS, CON LA GUIA 2235596621 SERVIENTREGA. SE CONFIRMA ENTREGA EXITOSA POR PARTE DE LA TRANSPORTADORA</t>
  </si>
  <si>
    <t>23/11/2025 SE REALIZA ENVIO DE 24 ROLLOS, CON LA GUIA 2235596624 SERVIENTREGA. SE CONFIRMA ENTREGA EXITOSA POR PARTE DE LA TRANSPORTADORA</t>
  </si>
  <si>
    <t>19/11/2025 SE ESCALA AL COORDINADOR DE ZONA PARA ENTREGA DE ROLLOS EN SITIO | 23/11/2025 SE REALIZA ENVIO DE 16 ROLLOS, CON LA GUIA 2235596719 SERVIENTREGA. SE CONFIRMA ENTREGA EXITOSA POR PARTE DE LA TRANSPORTADORA</t>
  </si>
  <si>
    <t>18/11/2025 SE CONFIRMAN DATOS, SE REALIZA ENVIO POR OPERADOR LOGISTICO | 23/11/2025 SE REALIZA ENVIO DE 24 ROLLOS, CON LA GUIA 2187690938 SERVIENTREGA. SE CONFIRMA ENTREGA EXITOSA POR PARTE DE LA TRANSPORTADORA</t>
  </si>
  <si>
    <t>18/11/2025 SE CONFIRMAN DATOS, SE REALIZA ENVIO POR OPERADOR LOGISTICO | 23/11/2025 SE REALIZA ENVIO DE 32 ROLLOS, CON LA GUIA 2248145409 SERVIENTREGA. SE CONFIRMA ENTREGA EXITOSA POR PARTE DE LA TRANSPORTADORA</t>
  </si>
  <si>
    <t>16/11/2025 SE REALIZA ENVIO DE ROLLOS CON OPERADOR LOGISTICO | 23/11/2025 SE REALIZA ENVIO DE 40 ROLLOS, CON LA GUIA 2277307818 SERVIENTREGA. SE CONFIRMA ENTREGA EXITOSA POR PARTE DE LA TRANSPORTADORA</t>
  </si>
  <si>
    <t>18/11/2025 SE CONFIRMAN DATOS, SE REALIZA ENVIO POR OPERADOR LOGISTICO | 23/11/2025 SE REALIZA ENVIO DE 16 ROLLOS, CON LA GUIA 2235596679 SERVIENTREGA. SE CONFIRMA ENTREGA EXITOSA POR PARTE DE LA TRANSPORTADORA</t>
  </si>
  <si>
    <t>15/11/2025 SE ESCALA AL COORDINADOR DE ZONA PARA ENTREGA DE ROLLOS EN SITIO | 23/11/2025 SE REALIZA ENVIO DE 24 ROLLOS, CON LA GUIA 2235596747 SERVIENTREGA. SE CONFIRMA ENTREGA EXITOSA POR PARTE DE LA TRANSPORTADORA</t>
  </si>
  <si>
    <t>18/11/2025 SE CONFIRMAN DATOS, SE REALIZA ENVIO POR OPERADOR LOGISTICO | 23/11/2025 SE REALIZA ENVIO DE 24 ROLLOS, CON LA GUIA 2248145405 SERVIENTREGA. SE CONFIRMA ENTREGA EXITOSA POR PARTE DE LA TRANSPORTADORA</t>
  </si>
  <si>
    <t>19/11/2025 SE CONFIRMAN DATOS, SE REALIZA ENVIO POR OPERADOR LOGISTICO | 23/11/2025 SE REALIZA ENVIO DE 16 ROLLOS, CON LA GUIA 2235596718 SERVIENTREGA. SE CONFIRMA ENTREGA EXITOSA POR PARTE DE LA TRANSPORTADORA</t>
  </si>
  <si>
    <t>19/11/2025 SE CONFIRMAN DATOS, SE REALIZA ENVIO POR OPERADOR LOGISTICO | 23/11/2025 SE REALIZA ENVIO DE 8 ROLLOS, CON LA GUIA 2235596737 SERVIENTREGA. SE CONFIRMA ENTREGA EXITOSA POR PARTE DE LA TRANSPORTADORA</t>
  </si>
  <si>
    <t>19/11/2025 SE CONFIRMAN DATOS, SE REALIZA ENVIO POR OPERADOR LOGISTICO | 23/11/2025 SE REALIZA ENVIO DE 56 ROLLOS, CON LA GUIA 2235596711 SERVIENTREGA. SE CONFIRMA ENTREGA EXITOSA POR PARTE DE LA TRANSPORTADORA</t>
  </si>
  <si>
    <t>19/11/2025 SE CONFIRMAN DATOS, SE REALIZA ENVIO POR OPERADOR LOGISTICO | 23/11/2025 SE REALIZA ENVIO DE 40 ROLLOS, CON LA GUIA 2235596710 SERVIENTREGA. SE CONFIRMA ENTREGA EXITOSA POR PARTE DE LA TRANSPORTADORA</t>
  </si>
  <si>
    <t>19/11/2025 SE CONFIRMAN DATOS, SE REALIZA ENVIO POR OPERADOR LOGISTICO | 23/11/2025 SE REALIZA ENVIO DE 64 ROLLOS, CON LA GUIA 2235596731 SERVIENTREGA. SE CONFIRMA ENTREGA EXITOSA POR PARTE DE LA TRANSPORTADORA</t>
  </si>
  <si>
    <t>19/11/2025 SE CONFIRMAN DATOS, SE REALIZA ENVIO POR OPERADOR LOGISTICO | 23/11/2025 SE REALIZA ENVIO DE 56 ROLLOS, CON LA GUIA 2235596736 SERVIENTREGA. SE CONFIRMA ENTREGA EXITOSA POR PARTE DE LA TRANSPORTADORA</t>
  </si>
  <si>
    <t>19/11/2025 SE CONFIRMAN DATOS, SE REALIZA ENVIO POR OPERADOR LOGISTICO | 23/11/2025 SE REALIZA ENVIO DE 16 ROLLOS, CON LA GUIA 2248145413 SERVIENTREGA. SE CONFIRMA ENTREGA EXITOSA POR PARTE DE LA TRANSPORTADORA</t>
  </si>
  <si>
    <t>20/11/2025 SE CONFIRMAN DATOS, SE REALIZA ENVIO POR OPERADOR LOGISTICO | 23/11/2025 SE REALIZA ENVIO DE 40 ROLLOS, CON LA GUIA 2235596721 SERVIENTREGA. SE CONFIRMA ENTREGA EXITOSA POR PARTE DE LA TRANSPORTADORA</t>
  </si>
  <si>
    <t>21/11/2025 SE CONFIRMAN DATOS, SE REALIZA ENVIO POR OPERADOR LOGISTICO | 23/11/2025 SE REALIZA ENVIO DE 64 ROLLOS, CON LA GUIA 992219865 LOGICUARTAS. SE CONFIRMA ENTREGA EXITOSA POR PARTE DE LA TRANSPORTADORA</t>
  </si>
  <si>
    <t>20/11/2025 SE CONFIRMAN DATOS, SE REALIZA ENVIO POR OPERADOR LOGISTICO | 23/11/2025 SE REALIZA ENVIO DE 64 ROLLOS, CON LA GUIA 992219869 LOGICUARTAS. SE CONFIRMA ENTREGA EXITOSA POR PARTE DE LA TRANSPORTADORA</t>
  </si>
  <si>
    <t>20/11/2025 SE CONFIRMAN DATOS, SE REALIZA ENVIO POR OPERADOR LOGISTICO | 23/11/2025 SE REALIZA ENVIO DE 56 ROLLOS, CON LA GUIA 992218803 LOGICUARTAS. SE CONFIRMA ENTREGA EXITOSA POR PARTE DE LA TRANSPORTADORA</t>
  </si>
  <si>
    <t>28/11/2025 SE CONFIRMAN DATOS, SE REALIZA ENVIO POR OPERADOR LOGISTICO | 23/11/2025 SE REALIZA ENVIO DE 48 ROLLOS, CON LA GUIA 992219868 LOGICUARTAS. SE CONFIRMA ENTREGA EXITOSA POR PARTE DE LA TRANSPORTADORA</t>
  </si>
  <si>
    <t>21/11/2025 SE CONFIRMAN DATOS, SE REALIZA ENVIO POR OPERADOR LOGISTICO | 23/11/2025 SE REALIZA ENVIO DE 24 ROLLOS, CON LA GUIA 992219866 LOGICUARTAS. SE CONFIRMA ENTREGA EXITOSA POR PARTE DE LA TRANSPORTADORA</t>
  </si>
  <si>
    <t>21/11/2025 SE REALIZA ENVIO DE ROLLOS CON OPERADOR LOGISTICO | 23/11/2025 SE REALIZA ENVIO DE 16 ROLLOS, CON LA GUIA 992219864 LOGICUARTAS. SE CONFIRMA ENTREGA EXITOSA POR PARTE DE LA TRANSPORTADORA</t>
  </si>
  <si>
    <t>14/11/2025 SE ESCALA AL COORDINADOR DE ZONA PARA ENTREGA DE ROLLOS EN SITIO | 23/11/2025 SE REALIZA ENTREGA DE 24 ROLLOS POR EL OPERADOR LOGISTICO VELOCES CON LA GUIA V4001826055</t>
  </si>
  <si>
    <t>18/11/2025 SE ESCALA AL COORDINADOR DE ZONA PARA ENTREGA DE ROLLOS EN SITIO | 23/11/2025 SE REALIZA ENTREGA DE 64 ROLLOS POR EL OPERADOR LOGISTICO VELOCES CON LA GUIA V4001834796</t>
  </si>
  <si>
    <t>19/11/2025 SE ESCALA AL COORDINADOR DE ZONA PARA ENTREGA DE ROLLOS EN SITIO | 23/11/2025 SE REALIZA ENTREGA DE 32 ROLLOS POR EL OPERADOR LOGISTICO VELOCES CON LA GUIA V4001840969</t>
  </si>
  <si>
    <t>19/11/2025 SE ESCALA AL COORDINADOR DE ZONA PARA ENTREGA DE ROLLOS EN SITIO | 23/11/2025 SE REALIZA ENTREGA DE 24 ROLLOS POR EL OPERADOR LOGISTICO VELOCES CON LA GUIA V4001840967</t>
  </si>
  <si>
    <t>19/11/2025 SE ESCALA AL COORDINADOR DE ZONA PARA ENTREGA DE ROLLOS EN SITIO | 23/11/2025 SE REALIZA ENTREGA DE 16 ROLLOS POR EL OPERADOR LOGISTICO VELOCES CON LA GUIA V4001840971</t>
  </si>
  <si>
    <t>19/11/2025 SE ESCALA AL COORDINADOR DE ZONA PARA ENTREGA DE ROLLOS EN SITIO | 23/11/2025 SE REALIZA ENTREGA DE 24 ROLLOS POR EL OPERADOR LOGISTICO VELOCES CON LA GUIA V4001840972</t>
  </si>
  <si>
    <t>23/11/2025 SE REALIZA ENTREGA DE 64 ROLLOS POR EL OPERADOR LOGISTICO VELOCES CON LA GUIA V4001840974</t>
  </si>
  <si>
    <t>23/11/2025 SE REALIZA ENTREGA DE 24 ROLLOS POR EL OPERADOR LOGISTICO VELOCES CON LA GUIA V4001840975</t>
  </si>
  <si>
    <t>19/11/2025 SE ESCALA AL COORDINADOR DE ZONA PARA ENTREGA DE ROLLOS EN SITIO | 23/11/2025 SE REALIZA ENTREGA DE 32 ROLLOS POR EL OPERADOR LOGISTICO VELOCES CON LA GUIA V4001840976</t>
  </si>
  <si>
    <t>20/11/2025 SE ESCALA AL COORDINADOR DE ZONA PARA ENTREGA DE ROLLOS EN SITIO | 23/11/2025 SE REALIZA ENTREGA DE 64 ROLLOS POR EL OPERADOR LOGISTICO VELOCES CON LA GUIA V4001846333</t>
  </si>
  <si>
    <t>23/11/2025 SE REALIZA ENVIO DE 24 ROLLOS, CON LA GUIA 2265100493 SERVIENTREGA. SE CONFIRMA ENTREGA EXITOSA POR PARTE DE LA TRANSPORTADORA</t>
  </si>
  <si>
    <t>24/11/2025 EN COMUNICACION CON EL USUARIO NOS CONFIRMA QUE AUN NO LE HAN LLEGADO LOS ROLLOS | 24/11/2025 SE REALIZA ENVIO DE 40 ROLLOS, CON LA GUIA 2265100492 SERVIENTREGA. SE CONFIRMA ENTREGA EXITOSA POR PARTE DE LA TRANSPORTADORA</t>
  </si>
  <si>
    <t>20/11/2025 SE CONFIRMAN DATOS, SE REALIZA ENVIO POR OPERADOR LOGISTICO | 24/11/2025 SE REALIZA ENVIO DE 64 ROLLOS, CON LA GUIA 2235596720 SERVIENTREGA. SE CONFIRMA ENTREGA EXITOSA POR PARTE DE LA TRANSPORTADORA</t>
  </si>
  <si>
    <t>27/11/2025 SE CONFIRMAN DATOS, SE REALIZA ENVIO POR OPERADOR LOGISTICO | 24/11/2025 SE REALIZA ENVIO DE 16 ROLLOS, CON LA GUIA 2235596728 SERVIENTREGA. SE CONFIRMA ENTREGA EXITOSA POR PARTE DE LA TRANSPORTADORA</t>
  </si>
  <si>
    <t>20/11/2025 SE CONFIRMAN DATOS, SE REALIZA ENVIO POR OPERADOR LOGISTICO | 24/11/2025 SE REALIZA ENVIO DE 40 ROLLOS, CON LA GUIA 2235596726 SERVIENTREGA. SE CONFIRMA ENTREGA EXITOSA POR PARTE DE LA TRANSPORTADORA</t>
  </si>
  <si>
    <t>21/11/2025 SE CONFIRMAN DATOS, SE REALIZA ENVIO POR OPERADOR LOGISTICO | 24/11/2025 SE REALIZA ENVIO DE 24 ROLLOS, CON LA GUIA 2235596756 SERVIENTREGA. SE CONFIRMA ENTREGA EXITOSA POR PARTE DE LA TRANSPORTADORA</t>
  </si>
  <si>
    <t>30/10/2025 SE ESCALA AL COORDINADOR DE ZONA PARA ENTREGA DE ROLLOS EN SITIO | 07/11/2025 SE INTENTA COMUNICACIÓN CON EL USUARIO PARA VALIDAR SI YA RECIBIO LOS ROLLOS PERO NO HAY CONTACTO | 24/11/2025 SE REALIZA ENVIO DE 16 ROLLOS, CON LA GUIA 2248145323 SERVIENTREGA. SE CONFIRMA ENTREGA EXITOSA POR PARTE DE LA TRANSPORTADORA</t>
  </si>
  <si>
    <t>30/10/2025 SE CONFIRMAN DATOS, SE REALIZA ENVIO POR OPERADOR LOGISTICO | 07/11/2025 SE INTENTA COMUNICACIÓN CON EL USUARIO PARA VALIDAR SI YA RECIBIO LOS ROLLOS PERO NO HAY CONTACTO | 24/11/2025 SE REALIZA ENVIO DE 8 ROLLOS, CON LA GUIA 2265100451 SERVIENTREGA. SE CONFIRMA ENTREGA EXITOSA POR PARTE DE LA TRANSPORTADORA</t>
  </si>
  <si>
    <t>22/11/2025 SE ESCALA AL COORDINADOR DE LA ZONA PARA ENTREGA EN SITIO | 24/11/2025 SE REALIZA ENTREGA DE 16 ROLLOS WOMPI</t>
  </si>
  <si>
    <t>20/11/2025 SE ESCALA AL COORDINADOR DE LA ZONA PARA ENTREGA EN SITIO | 24/11/2025 SE ENTREGAN 16 ROLLOS EN EL COMERCIO NO SE MANIPULAN EQUIPOS USUARIO NO TIENE ABIERTO INDICA ENTREGARLOS EN LA CASA DE AL LADO</t>
  </si>
  <si>
    <t>19/11/2025 SE ESCALA AL COORDINADOR DE ZONA PARA ENTREGA DE ROLLOS EN SITIO | 24/11/2025 SE REALIZA ENTREGA DE 56 ROLLOS POR EL OPERADOR LOGISTICO VELOCES CON LA GUIA V4001840978</t>
  </si>
  <si>
    <t>21/11/2025 SE ESCALA AL COORDINADOR DE LA ZONA PARA ENTREGA EN SITIO | 24/11/2025 SE REALIZÓ ENTREGA DE 16 ROLLOS PARA CB BANCOLOMBIA OK.</t>
  </si>
  <si>
    <t>21/11/2025 SE ESCALA AL COORDINADOR DE LA ZONA PARA ENTREGA EN SITIO | 24/11/2025 SE ENTREGAN 48 ROLLOS EN EL COMERCIO NO SE MANIPULAN EQUIPOS</t>
  </si>
  <si>
    <t>20/11/2025 SE ESCALA AL COORDINADOR DE LA ZONA PARA ENTREGA EN SITIO | 24/11/2025 SE ENTREGAN 32 ROLLOS EN EL COMERCIO NO SE MANIPULAN EQUIPOS</t>
  </si>
  <si>
    <t>14/11/2025 SE CONFIRMAN DATOS, SE REALIZA ENVIO POR OPERADOR LOGISTICO | 24/11/2025 EN COMUNICACION CON EL USUSARIO NOS CONFIRMA QUE AUN NO LE HAN LLEGADO LOS ROLLOS | 24/11/2025 SE REALIZA ENVIO DE 56 ROLLOS, CON LA GUIA 46778000153 SE CONFIRMA ENTREGA EXITOSA POR PARTE DE LA TRANSPORTADORA</t>
  </si>
  <si>
    <t>20/11/2025 SE ESCALA AL COORDINADOR DE LA ZONA PARA ENTREGA EN SITIO | 24/11/2025 SE ENTREGAN 40 ROLLOS EN EL COMERCIO NO SE MANIPULAN EQUIPOS</t>
  </si>
  <si>
    <t>24/11/2025 SE VISITA SITIO SE VERIFICA INFORMACIÓN SE REALIZA ENTREGA DE ROLLOS, NO SE MANIPULA EQUIPOS. FIRMA QUIEN RECIBE LOS ROLLOS.</t>
  </si>
  <si>
    <t>19/11/2025 SE CONFIRMAN DATOS, SE REALIZA ENVIO POR OPERADOR LOGISTICO | 24/11/2025 SE VISITA COMERCIO SE REALIZÓ ENTREGA DE 16 ROLLOS WOMPI</t>
  </si>
  <si>
    <t>20/11/2025 SE ESCALA AL COORDINADOR DE LA ZONA PARA ENTREGA EN SITIO | 24/11/2025 SE HACE ENTREGA DE 56 ROLLOS WOMPI DE MANERA EXITOSA</t>
  </si>
  <si>
    <t>22/11/2025 SE ESCALA AL COORDINADOR DE LA ZONA PARA ENTREGA EN SITIO | 24/11/2025 SE REALIZA VISITA A COMERCIO Y SE ENTREGAN 56 ROLLOS, NO SE MANIPULA EQUIPOS.</t>
  </si>
  <si>
    <t>20/11/2025 SE ESCALA AL COORDINADOR DE LA ZONA PARA ENTREGA EN SITIO | 24/11/2025 SE VISITA SITIO SE VERIFICA INFORMACIÓN SE REALIZA ENTREGA DE ROLLOS, NO SE MANIPULA EQUIPOS. FIRMA QUIEN RECIBE LOS ROLLOS.</t>
  </si>
  <si>
    <t>21/11/2025 SE ESCALA AL COORDINADOR DE LA ZONA PARA ENTREGA EN SITIO | 24/11/2025 SE VISITA CB Y SE REALIZA ENTREGA DE 16 ROLLOS DE PAPEL TERMICO PARA DATÁFONO WOMPI</t>
  </si>
  <si>
    <t>24/11/2025 SE CONFIRMA ENTREGA EXITOSA POR PARTE DE LA TRANSPORTADORA COORDINADORA CON LA GUIA 46778000156</t>
  </si>
  <si>
    <t>20/11/2025 SE ESCALA AL COORDINADOR DE LA ZONA PARA ENTREGA EN SITIO | 24/11/2025 SE REALIZA ENTREGA DE 56 ROLLOS WOMPI</t>
  </si>
  <si>
    <t>21/11/2025 SE CONFIRMAN DATOS, SE REALIZA ENVIO POR OPERADOR LOGISTICO | 21/11/2025 EN COMUNICACIÓN CON LA SEÑOR DENNIS AL. MOVIL 3112935816,SE CONFIRMA UBICACIÓN Y DATOS DE ENVÍOS. | 21/11/2025 SE REALIZA ENVIO DE 16 ROLLOS POR EMPRESA DE TRANSPORTE POR INTERRAPIDÍSIMO.</t>
  </si>
  <si>
    <t>19/11/2025 SE CONFIRMAN DATOS, SE REALIZA ENVIO POR OPERADOR LOGISTICO | 20/11/2025 SE REALIZÓ EL ENVÍO DE PAPELERÍA SOLICITADA SE ENTREGA COPIA DE GUÍA AL CLIENTE PARA QUE RECLAME EN OFICINA</t>
  </si>
  <si>
    <t>20/11/2025 SE ESCALA AL COORDINADOR DE ZONA PARA ENTREGA DE ROLLOS EN SITIO | 24/11/2025 SE REALIZA VISITA AL COMERCIO Y SE HIZO ENTREGA DE 16 ROLLOS TODO OK</t>
  </si>
  <si>
    <t>18/11/2025 SE ESCALA AL COORDINADOR DE ZONA PARA ENTREGA DE ROLLOS EN SITIO | 24/11/2025 SE REALIZA VISITA AL COMERCIO Y SE HIZO ENTREGA DE 32 ROLLOS WOMPI TODO OK</t>
  </si>
  <si>
    <t>24/11/2025 SE VISITA COMERCIO SE REALIZÓ ENTREGA DE 48 ROLLOS WOMPI</t>
  </si>
  <si>
    <t>24/11/2025 SE ESCALA AL COORDINADOR DE LA ZONA PARA ENTREGA EN SITIO | 24/11/2025 SE VISITA COMERCIO SE REALIZA ENTREGA DE 56 ROLLOS DE PAPEL PARA DATÁFONO WOMPI</t>
  </si>
  <si>
    <t>23/11/2025 SE ESCALA AL COORDINADOR DE LA ZONA PARA ENTREGA EN SITIO | 24/11/2025 SE REALIZA VISITA EN COMERCIOS DONDE SE ENTREGAN 32 ROLLOS EN BUEN ESTADO</t>
  </si>
  <si>
    <t>23/11/2025 SE ESCALA AL COORDINADOR DE LA ZONA PARA ENTREGA EN SITIO | 24/11/2025 SE REALIZA ENTREGA DE 64 ROLLOS CON VISITA EN DIRECCIÓN SUMINISTRADA POR LA USUARIA DADO QUE EL LOCAL SE ENCUENTRA CERRADO</t>
  </si>
  <si>
    <t>24/11/2025 SE REALIZA ENTREGA DE 64 ROLLOS PARA EL CORRESPONSAL</t>
  </si>
  <si>
    <t>19/11/2025 SE CONFIRMAN DATOS, SE REALIZA ENVIO POR OPERADOR LOGISTICO | 24/11/2025 SE REALIZA ENVIO DE 48 ROLLOS, CON LA GUIA 2187690944 SERVIENTREGA. SE CONFIRMA ENTREGA EXITOSA POR PARTE DE LA TRANSPORTADORA</t>
  </si>
  <si>
    <t>20/11/2025 SE CONFIRMAN DATOS, SE REALIZA ENVIO POR OPERADOR LOGISTICO | 24/11/2025 SE REALIZA ENVIO DE 32 ROLLOS, CON LA GUIA 2235596724 SERVIENTREGA. SE CONFIRMA ENTREGA EXITOSA POR PARTE DE LA TRANSPORTADORA</t>
  </si>
  <si>
    <t>20/11/2025 SE CONFIRMAN DATOS, SE REALIZA ENVIO POR OPERADOR LOGISTICO | 24/11/2025 SE REALIZA ENVIO DE 24 ROLLOS, CON LA GUIA 2235596725 SERVIENTREGA. SE CONFIRMA ENTREGA EXITOSA POR PARTE DE LA TRANSPORTADORA</t>
  </si>
  <si>
    <t>19/11/2025 SE CONFIRMAN DATOS, SE REALIZA ENVIO POR OPERADOR LOGISTICO | 24/11/2025 SE REALIZA ENVIO DE 64 ROLLOS, CON LA GUIA 2265100504 SERVIENTREGA. SE CONFIRMA ENTREGA EXITOSA POR PARTE DE LA TRANSPORTADORA</t>
  </si>
  <si>
    <t>19/11/2025 SE CONFIRMAN DATOS, SE REALIZA ENVIO POR OPERADOR LOGISTICO | 24/11/2025 SE REALIZA ENVIO DE 48 ROLLOS, CON LA GUIA 2187690945 SERVIENTREGA. SE CONFIRMA ENTREGA EXITOSA POR PARTE DE LA TRANSPORTADORA</t>
  </si>
  <si>
    <t>19/11/2025 SE CONFIRMAN DATOS, SE REALIZA ENVIO POR OPERADOR LOGISTICO | 24/11/2025 SE REALIZA ENVIO DE 32 ROLLOS, CON LA GUIA 2265100507 SERVIENTREGA. SE CONFIRMA ENTREGA EXITOSA POR PARTE DE LA TRANSPORTADORA</t>
  </si>
  <si>
    <t>19/11/2025 SE CONFIRMAN DATOS, SE REALIZA ENVIO POR OPERADOR LOGISTICO | 24/11/2025 SE REALIZA ENVIO DE 16 ROLLOS, CON LA GUIA 2235596739 SERVIENTREGA. SE CONFIRMA ENTREGA EXITOSA POR PARTE DE LA TRANSPORTADORA</t>
  </si>
  <si>
    <t>20/11/2025 SE CONFIRMAN DATOS, SE REALIZA ENVIO POR OPERADOR LOGISTICO | 24/11/2025 SE REALIZA ENVIO DE 24 ROLLOS, CON LA GUIA 2235596722 SERVIENTREGA. SE CONFIRMA ENTREGA EXITOSA POR PARTE DE LA TRANSPORTADORA</t>
  </si>
  <si>
    <t>19/11/2025 SE CONFIRMAN DATOS, SE REALIZA ENVIO POR OPERADOR LOGISTICO | 24/11/2025 SE REALIZA ENVIO DE 8 ROLLOS, CON LA GUIA 2235596738 SERVIENTREGA. SE CONFIRMA ENTREGA EXITOSA POR PARTE DE LA TRANSPORTADORA</t>
  </si>
  <si>
    <t>20/11/2025 SE CONFIRMAN DATOS, SE REALIZA ENVIO POR OPERADOR LOGISTICO | 24/11/2025 SE REALIZA ENVIO DE 32 ROLLOS, CON LA GUIA 2235596741 SERVIENTREGA. SE CONFIRMA ENTREGA EXITOSA POR PARTE DE LA TRANSPORTADORA</t>
  </si>
  <si>
    <t>20/11/2025 SE CONFIRMAN DATOS, SE REALIZA ENVIO POR OPERADOR LOGISTICO | 24/11/2025 SE REALIZA ENVIO DE 32 ROLLOS, CON LA GUIA 2235596740 SERVIENTREGA. SE CONFIRMA ENTREGA EXITOSA POR PARTE DE LA TRANSPORTADORA</t>
  </si>
  <si>
    <t>19/11/2025 SE REALIZA ENVIO DE ROLLOS CON OPERADOR LOGISTICO | 24/11/2025 SE REALIZA ENVIO DE 64 ROLLOS, CON LA GUIA 2078334588 SERVIENTREGA. SE CONFIRMA ENTREGA EXITOSA POR PARTE DE LA TRANSPORTADORA</t>
  </si>
  <si>
    <t>20/11/2025 SE CONFIRMAN DATOS, SE REALIZA ENVIO POR OPERADOR LOGISTICO | 24/11/2025 SE REALIZA ENVIO DE 64 ROLLOS, CON LA GUIA 2187690952 SERVIENTREGA. SE CONFIRMA ENTREGA EXITOSA POR PARTE DE LA TRANSPORTADORA</t>
  </si>
  <si>
    <t>28/11/2025 SE CONFIRMAN DATOS, SE REALIZA ENVIO POR OPERADOR LOGISTICO | 24/11/2025 SE REALIZA ENVIO DE 8 ROLLOS, CON LA GUIA 2235596727 SERVIENTREGA. SE CONFIRMA ENTREGA EXITOSA POR PARTE DE LA TRANSPORTADORA</t>
  </si>
  <si>
    <t>20/11/2025 SE CONFIRMAN DATOS, SE REALIZA ENVIO POR OPERADOR LOGISTICO | 24/11/2025 SE REALIZA ENVIO DE 64 ROLLOS, CON LA GUIA 2235596723 SERVIENTREGA. SE CONFIRMA ENTREGA EXITOSA POR PARTE DE LA TRANSPORTADORA</t>
  </si>
  <si>
    <t>20/11/2025 SE CONFIRMAN DATOS, SE REALIZA ENVIO POR OPERADOR LOGISTICO | 24/11/2025 SE REALIZA ENVIO DE 16 ROLLOS, CON LA GUIA 2235596742 SERVIENTREGA. SE CONFIRMA ENTREGA EXITOSA POR PARTE DE LA TRANSPORTADORA</t>
  </si>
  <si>
    <t>20/11/2025 SE CONFIRMAN DATOS, SE REALIZA ENVIO POR OPERADOR LOGISTICO | 24/11/2025 SE REALIZA ENVIO DE 24 ROLLOS, CON LA GUIA 2248145417 SERVIENTREGA. SE CONFIRMA ENTREGA EXITOSA POR PARTE DE LA TRANSPORTADORA</t>
  </si>
  <si>
    <t>21/11/2025 SE REALIZA ENVIO DE ROLLOS CON OPERADOR LOGISTICO | 24/11/2025 SE REALIZA ENVIO DE 24 ROLLOS, CON LA GUIA 2187690953 SERVIENTREGA. SE CONFIRMA ENTREGA EXITOSA POR PARTE DE LA TRANSPORTADORA</t>
  </si>
  <si>
    <t>21/11/2025 SE REALIZA ENVIO DE ROLLOS CON OPERADOR LOGISTICO | 24/11/2025 SE REALIZA ENVIO DE 16 ROLLOS, CON LA GUIA 2235596753 SERVIENTREGA. SE CONFIRMA ENTREGA EXITOSA POR PARTE DE LA TRANSPORTADORA</t>
  </si>
  <si>
    <t>20/11/2025 SE CONFIRMAN DATOS, SE REALIZA ENVIO POR OPERADOR LOGISTICO | 24/11/2025 SE REALIZA ENVIO DE 8 ROLLOS, CON LA GUIA 2235596750 SERVIENTREGA. SE CONFIRMA ENTREGA EXITOSA POR PARTE DE LA TRANSPORTADORA</t>
  </si>
  <si>
    <t>20/11/2025 SE CONFIRMAN DATOS, SE REALIZA ENVIO POR OPERADOR LOGISTICO | 24/11/2025 SE REALIZA ENVIO DE 16 ROLLOS, CON LA GUIA 2187690951 SERVIENTREGA. SE CONFIRMA ENTREGA EXITOSA POR PARTE DE LA TRANSPORTADORA</t>
  </si>
  <si>
    <t>20/11/2025 SE CONFIRMAN DATOS, SE REALIZA ENVIO POR OPERADOR LOGISTICO | 24/11/2025 SE REALIZA ENVIO DE 56 ROLLOS, CON LA GUIA 2235596749 SERVIENTREGA. SE CONFIRMA ENTREGA EXITOSA POR PARTE DE LA TRANSPORTADORA</t>
  </si>
  <si>
    <t>21/11/2025 SE CONFIRMAN DATOS, SE REALIZA ENVIO POR OPERADOR LOGISTICO | 24/11/2025 SE REALIZA ENVIO DE 32 ROLLOS, CON LA GUIA 2235596754 SERVIENTREGA. SE CONFIRMA ENTREGA EXITOSA POR PARTE DE LA TRANSPORTADORA</t>
  </si>
  <si>
    <t>21/11/2025 SE CONFIRMAN DATOS, SE REALIZA ENVIO POR OPERADOR LOGISTICO | 24/11/2025 SE REALIZA ENVIO DE 48 ROLLOS, CON LA GUIA 2235596755 SERVIENTREGA. SE CONFIRMA ENTREGA EXITOSA POR PARTE DE LA TRANSPORTADORA</t>
  </si>
  <si>
    <t>21/11/2025 SE REALIZA ENVIO DE ROLLOS CON OPERADOR LOGISTICO | 24/11/2025 SE REALIZA ENVIO DE 24 ROLLOS, CON LA GUIA 2277307830 SERVIENTREGA. SE CONFIRMA ENTREGA EXITOSA POR PARTE DE LA TRANSPORTADORA</t>
  </si>
  <si>
    <t>19/11/2025 SE ESCALA AL COORDINADOR DE ZONA PARA ENTREGA DE ROLLOS EN SITIO | 24/11/2025 SE REALIZA ENTREGA DE 16 ROLLOS PARA EL CORRESPONSAL</t>
  </si>
  <si>
    <t>19/11/2025 SE ESCALA AL COORDINADOR DE ZONA PARA ENTREGA DE ROLLOS EN SITIO | 24/11/2025 SE REALIZA ENTREGA DE 64 ROLLOS WOMPI POR SOLICITUD DEL CLIENTE.</t>
  </si>
  <si>
    <t>22/11/2025 SE ESCALA AL COORDINADOR DE LA ZONA PARA ENTREGA EN SITIO | 24/11/2025 SE REALIZA VISITA, SE ENTREGAN 32 ROLLOS, DATAFONO NO SE ENCUENTRA EN LA DIRECCIÓN DE ENTREGA</t>
  </si>
  <si>
    <t>24/11/2025 SE PROCEDE A CERRAR YA QUE SE INTENTO COMUNICACIÓN CON EL USUARIO AL NÚMERO 3222445614 Y NO HAY CONTACTO. SE PROCEDE A CANCELAR LA SOLICITUD POR QUE SE LLAMA EN DÍAS Y HORARIOS DIFERENTES Y NO SE OBTIENE RESPUESTA. | 24/11/2025 SE PROCEDE A CERRAR YA QUE SE INTENTO COMUNICACIÓN CON EL USUARIO AL NÚMERO 3222445614 Y NO HAY CONTACTO. SE PROCEDE A CANCELAR LA SOLICITUD POR QUE SE LLAMA EN DÍAS Y HORARIOS DIFERENTES Y NO SE OBTIENE RESPUESTA.</t>
  </si>
  <si>
    <t>22/11/2025 SE ESCALA AL COORDINADOR DE LA ZONA PARA ENTREGA EN SITIO | 24/11/2025 SE HACE PRESENCIA EN COMERCIO SE REALIZA ENTREGA DE 16 ROLLOS</t>
  </si>
  <si>
    <t>22/11/2025 SE ESCALA AL COORDINADOR DE LA ZONA PARA ENTREGA EN SITIO | 24/11/2025 EN LA VISITA TÉCNICA SE REALIZÓ LA ENTREGA DE 16 ROLLOS DE WOMPI PARA EL CB.</t>
  </si>
  <si>
    <t>21/11/2025 SE ESCALA AL COORDINADOR DE LA ZONA PARA ENTREGA EN SITIO | 24/11/2025 EN LA VISITA TÉCNICA SE REALIZÓ LA ENTREGA DE 48 ROLLOS DE WOMPI PARA EL CB.</t>
  </si>
  <si>
    <t>20/11/2025 SE ESCALA AL COORDINADOR DE LA ZONA PARA ENTREGA EN SITIO | 24/11/2025 SE REALIZA ENTREGA DE 64 ROLLOS WOMPI</t>
  </si>
  <si>
    <t>20/11/2025 SE ESCALA AL COORDINADOR DE LA ZONA PARA ENTREGA EN SITIO | 24/11/2025 SE ENTREGAN 48 ROLLOS</t>
  </si>
  <si>
    <t>22/11/2025 SE ESCALA AL COORDINADOR DE LA ZONA PARA ENTREGA EN SITIO | 24/11/2025 SE REALIZA ENTREGA EN SITIO DE 16 ROLLOS WOMPI ,RECIBE PAPELERÍA GERMAN SANDOVAL</t>
  </si>
  <si>
    <t>24/11/2025 SE PROCEDE A CERRAR ESTE CASO YA QUE EL CB NO SE ENCUENTRA MIGRADO | 24/11/2025 SE PROCEDE A CERRAR ESTE CASO YA QUE EL CB NO SE ENCUENTRA MIGRADO</t>
  </si>
  <si>
    <t>23/11/2025 SE ESCALA AL COORDINADOR DE LA ZONA PARA ENTREGA EN SITIO | 25/11/2025 SE REALIZA VISITA SE ENTREGA 40 ROLLOS</t>
  </si>
  <si>
    <t>20/11/2025 SE CONFIRMAN DATOS, SE REALIZA ENVIO POR OPERADOR LOGISTICO | 25/11/2025 SE REALIZA ENVIO DE 48 ROLLOS, CON LA GUIA 2277307827 SERVIENTREGA. SE CONFIRMA ENTREGA EXITOSA POR PARTE DE LA TRANSPORTADORA</t>
  </si>
  <si>
    <t>20/11/2025 SE ESCALA AL COORDINADOR DE LA ZONA PARA ENTREGA EN SITIO | 24/11/2025 SE ENTREGAN 24 ROLLOS EN DIRECCION DIFERENTE INDICADA POR EL CLIENTE YA QUE NO SE ENCUENTRA EN CB</t>
  </si>
  <si>
    <t>19/11/2025 SE CONFIRMAN DATOS, SE REALIZA ENVIO POR OPERADOR LOGISTICO | 25/11/2025 SE REALIZA ENVIO DE 16 ROLLOS, CON LA GUIA 2235596717 SERVIENTREGA. SE CONFIRMA ENTREGA EXITOSA POR PARTE DE LA TRANSPORTADORA</t>
  </si>
  <si>
    <t>18/11/2025 SE CONFIRMAN DATOS, SE REALIZA ENVIO POR OPERADOR LOGISTICO | 25/11/2025 SE REALIZA ENVIO DE 48 ROLLOS, CON LA GUIA  46778000155 SE CONFIRMA ENTREGA EXITOSA POR PARTE DE LA TRANSPORTADORA</t>
  </si>
  <si>
    <t>19/11/2025 SE CONFIRMAN DATOS, SE REALIZA ENVIO POR OPERADOR LOGISTICO | 25/11/2025 SE REALIZA ENVIO DE 64 ROLLOS, CON LA GUIA 2235596716 SERVIENTREGA. SE CONFIRMA ENTREGA EXITOSA POR PARTE DE LA TRANSPORTADORA</t>
  </si>
  <si>
    <t>20/11/2025 SE CONFIRMAN DATOS, SE REALIZA ENVIO POR OPERADOR LOGISTICO | 25/11/2025 SE REALIZA ENVIO DE 40 ROLLOS, CON LA GUIA 2235596748 SERVIENTREGA. SE CONFIRMA ENTREGA EXITOSA POR PARTE DE LA TRANSPORTADORA</t>
  </si>
  <si>
    <t>19/11/2025 SE CONFIRMAN DATOS, SE REALIZA ENVIO POR OPERADOR LOGISTICO | 25/11/2025 SE REALIZA ENVIO DE 16 ROLLOS, CON LA GUIA 2187690941 SERVIENTREGA. SE CONFIRMA ENTREGA EXITOSA POR PARTE DE LA TRANSPORTADORA</t>
  </si>
  <si>
    <t>19/11/2025 SE CONFIRMAN DATOS, SE REALIZA ENVIO POR OPERADOR LOGISTICO | 25/11/2025 SE REALIZA ENVIO DE 16 ROLLOS, CON LA GUIA 2187690940 SERVIENTREGA. SE CONFIRMA ENTREGA EXITOSA POR PARTE DE LA TRANSPORTADORA</t>
  </si>
  <si>
    <t>19/11/2025 SE CONFIRMAN DATOS, SE REALIZA ENVIO POR OPERADOR LOGISTICO | 25/11/2025 SE REALIZA ENVIO DE 32 ROLLOS, CON LA GUIA 2265100506 SERVIENTREGA. SE CONFIRMA ENTREGA EXITOSA POR PARTE DE LA TRANSPORTADORA</t>
  </si>
  <si>
    <t>20/11/2025 SE CONFIRMAN DATOS, SE REALIZA ENVIO POR OPERADOR LOGISTICO | 25/11/2025 SE REALIZA ENVIO DE 16 ROLLOS, CON LA GUIA 2235596746 SERVIENTREGA. SE CONFIRMA ENTREGA EXITOSA POR PARTE DE LA TRANSPORTADORA</t>
  </si>
  <si>
    <t>20/11/2025 SE CONFIRMAN DATOS, SE REALIZA ENVIO POR OPERADOR LOGISTICO | 25/11/2025 SE REALIZA ENVIO DE 64 ROLLOS, CON LA GUIA 2248145414 SERVIENTREGA. SE CONFIRMA ENTREGA EXITOSA POR PARTE DE LA TRANSPORTADORA</t>
  </si>
  <si>
    <t>19/11/2025 SE REALIZA ENVIO DE ROLLOS CON OPERADOR LOGISTICO | 25/11/2025 SE REALIZA ENVIO DE 40 ROLLOS, CON LA GUIA 2235596734 SERVIENTREGA. SE CONFIRMA ENTREGA EXITOSA POR PARTE DE LA TRANSPORTADORA</t>
  </si>
  <si>
    <t>25/11/2025 SE CONFIRMAN DATOS, SE REALIZA ENVIO POR OPERADOR LOGISTICO | 25/11/2025 SE REALIZA ENVIO DE 64 ROLLOS, CON LA GUIA 2235596729 SERVIENTREGA. SE CONFIRMA ENTREGA EXITOSA POR PARTE DE LA TRANSPORTADORA</t>
  </si>
  <si>
    <t>20/11/2025 SE CONFIRMAN DATOS, SE REALIZA ENVIO POR OPERADOR LOGISTICO | 25/11/2025 SE REALIZA ENVIO DE 16 ROLLOS, CON LA GUIA 2265100510 SERVIENTREGA. SE CONFIRMA ENTREGA EXITOSA POR PARTE DE LA TRANSPORTADORA</t>
  </si>
  <si>
    <t>20/11/2025 SE CONFIRMAN DATOS, SE REALIZA ENVIO POR OPERADOR LOGISTICO | 25/11/2025 SE REALIZA ENVIO DE 16 ROLLOS, CON LA GUIA 2235596744 SERVIENTREGA. SE CONFIRMA ENTREGA EXITOSA POR PARTE DE LA TRANSPORTADORA</t>
  </si>
  <si>
    <t>20/11/2025 SE CONFIRMAN DATOS, SE REALIZA ENVIO POR OPERADOR LOGISTICO | 25/11/2025 SE REALIZA ENVIO DE 16 ROLLOS, CON LA GUIA 2265100511 SERVIENTREGA. SE CONFIRMA ENTREGA EXITOSA POR PARTE DE LA TRANSPORTADORA</t>
  </si>
  <si>
    <t>21/11/2025 SE CONFIRMAN DATOS, SE REALIZA ENVIO POR OPERADOR LOGISTICO | 25/11/2025 SE REALIZA ENVIO DE 32 ROLLOS, CON LA GUIA 2235596752 SERVIENTREGA. SE CONFIRMA ENTREGA EXITOSA POR PARTE DE LA TRANSPORTADORA</t>
  </si>
  <si>
    <t>21/11/2025 SE CONFIRMAN DATOS, SE REALIZA ENVIO POR OPERADOR LOGISTICO | 25/11/2025 SE REALIZA ENVIO DE 24 ROLLOS, CON LA GUIA 2265100514 SERVIENTREGA. SE CONFIRMA ENTREGA EXITOSA POR PARTE DE LA TRANSPORTADORA</t>
  </si>
  <si>
    <t>21/11/2025 SE CONFIRMAN DATOS, SE REALIZA ENVIO POR OPERADOR LOGISTICO | 25/11/2025 SE REALIZA ENVIO DE 48 ROLLOS, CON LA GUIA 2235596757 SERVIENTREGA. SE CONFIRMA ENTREGA EXITOSA POR PARTE DE LA TRANSPORTADORA</t>
  </si>
  <si>
    <t>21/11/2025 SE REALIZA ENVIO DE ROLLOS CON OPERADOR LOGISTICO | 25/11/2025 SE REALIZA ENVIO DE 64 ROLLOS, CON LA GUIA 2277307828 SERVIENTREGA. SE CONFIRMA ENTREGA EXITOSA POR PARTE DE LA TRANSPORTADORA</t>
  </si>
  <si>
    <t>21/11/2025 SE CONFIRMAN DATOS, SE REALIZA ENVIO POR OPERADOR LOGISTICO | 25/11/2025 SE REALIZA ENVIO DE 16 ROLLOS, CON LA GUIA 2187690955 SERVIENTREGA. SE CONFIRMA ENTREGA EXITOSA POR PARTE DE LA TRANSPORTADORA</t>
  </si>
  <si>
    <t>21/11/2025 SE REALIZA ENVIO DE ROLLOS CON OPERADOR LOGISTICO | 25/11/2025 SE REALIZA ENVIO DE 64 ROLLOS, CON LA GUIA 46778000177 SERVIENTREGA. SE CONFIRMA ENTREGA EXITOSA POR PARTE DE LA TRANSPORTADORA</t>
  </si>
  <si>
    <t>18/11/2025 SE CONFIRMAN DATOS, SE REALIZA ENVIO POR OPERADOR LOGISTICO | 25/11/2025 SE LE ENVIO EL NUMERO DE GUIA AL USUARIO, PENDIENTE CONFIRMACION | 25/11/2025 SE REALIZA ENVIO DE 24 ROLLOS, CON LA GUIA 2187690932 SERVIENTREGA. SE CONFIRMA ENTREGA EXITOSA POR PARTE DE LA TRANSPORTADORA</t>
  </si>
  <si>
    <t>22/11/2025 SE ESCALA AL COORDINADOR DE LA ZONA PARA ENTREGA EN SITIO | 25/11/2025 SE VISITA COMERCIO, COMERCIO CERRADO, SE LLAMA AL CONTACTO, NO RESPONDEN, LLAMADA TELEFÓNICA Y WHATSAPP</t>
  </si>
  <si>
    <t>18/11/2025 SE REALIZA ENVIO DE ROLLOS CON OPERADOR LOGISTICO | 25/11/2025 SE REALIZA ENVIO DE 40 ROLLOS, CON LA GUIA 2265100501 SERVIENTREGA. SE CONFIRMA ENTREGA EXITOSA POR PARTE DE LA TRANSPORTADORA</t>
  </si>
  <si>
    <t>23/11/2025 SE ESCALA AL COORDINADOR DE LA ZONA PARA ENTREGA EN SITIO | 25/11/2025 SE ENTREGAN 48 ROLLOS EN EL COMERCIO NO SE MANIPULAN EQUIPOS</t>
  </si>
  <si>
    <t>19/11/2025 SE CONFIRMAN DATOS, SE REALIZA ENVIO POR OPERADOR LOGISTICO | 25/11/2025 SE REALIZA ENVIO DE 48 ROLLOS, CON LA GUIA 992218728 LOGICUARTAS. SE CONFIRMA ENTREGA EXITOSA POR PARTE DE LA TRANSPORTADORA</t>
  </si>
  <si>
    <t>21/11/2025 SE ESCALA AL COORDINADOR DE LA ZONA PARA ENTREGA EN SITIO | 25/11/2025 SE ENTREGAN 16 ROLLOS EN EL COMERCIO NO SE MANIPULAN EQUIPOS</t>
  </si>
  <si>
    <t>25/11/2025 SE REALIZA ENTREGA DE 24 ROLLOS WOMPI EN SITIO ENTREGA EXITOSA</t>
  </si>
  <si>
    <t>18/11/2025 SE REALIZA ENVIO DE ROLLOS CON OPERADOR LOGISTICO | 25/11/2025 SE LE ENVIA EL NUMERO DE GUIA AL USUARIO, PENDIENTE CONFIRMACION | 25/11/2025 SE REALIZA ENVIO DE 64 ROLLOS, CON LA GUIA 2235596701 SERVIENTREGA. SE CONFIRMA ENTREGA EXITOSA POR PARTE DE LA TRANSPORTADORA</t>
  </si>
  <si>
    <t>24/11/2025 SE CONFIRMAN DATOS, SE REALIZA ENVIO POR OPERADOR LOGISTICO | 25/11/2025 SE REALIZA ENTREGA DE 8 ROLLOS WOMPI EN SITIO ENTREGA EXITOSA</t>
  </si>
  <si>
    <t>19/11/2025 SE CONFIRMAN DATOS, SE REALIZA ENVIO POR OPERADOR LOGISTICO | 25/11/2025 SE REALIZA ENVIO DE 56 ROLLOS, CON LA GUIA 2235596715 SERVIENTREGA. SE CONFIRMA ENTREGA EXITOSA POR PARTE DE LA TRANSPORTADORA</t>
  </si>
  <si>
    <t>24/11/2025 SE ESCALA AL COORDINADOR DE LA ZONA PARA ENTREGA EN SITIO | 25/11/2025 SE VISITA CB. SE REALIZA ENTREGA DE 64 ROLLOS. CLIENTE INFORMA QUE EL DATAFONO FUNCIONA CORRECTAMENTE. NO SÉ MANIPULA DATAFONO</t>
  </si>
  <si>
    <t>18/11/2025 SE REALIZA ENVIO DE ROLLOS CON OPERADOR LOGISTICO | 25/11/2025 SE REALIZA ENVIO DE 24 ROLLOS, CON LA GUIA 46778000158 COORDINADORA. SE CONFIRMA ENTREGA EXITOSA POR PARTE DE LA TRANSPORTADORA</t>
  </si>
  <si>
    <t>21/11/2025 SE ESCALA AL COORDINADOR DE LA ZONA PARA ENTREGA EN SITIO | 25/11/2025 SE REALIZA ENTREGA DE 64 ROLLOS WOMPI</t>
  </si>
  <si>
    <t>24/11/2025 SE ESCALA AL COORDINADOR DE LA ZONA PARA ENTREGA EN SITIO | 25/11/2025 EN LA VISITA TÉCNICA SE REALIZÓ LA ENTREGA DE 40 ROLLOS DE WOMPI PARA EL CB.</t>
  </si>
  <si>
    <t>24/11/2025 SE ESCALA AL COORDINADOR DE LA ZONA PARA ENTREGA EN SITIO | 25/11/2025 SE REALIZA REALIZA ENTREGA DE 64 ROLLOS WOMPI CON VISITA, NO SE INTERVIENE EQUIPOS</t>
  </si>
  <si>
    <t>24/11/2025 SE ESCALA AL COORDINADOR DE LA ZONA PARA ENTREGA EN SITIO | 25/11/2025 SE ENTREGAN 64 ROLLOS A ALEJANDRA LOPEZ</t>
  </si>
  <si>
    <t>24/11/2025 SE ESCALA AL COORDINADOR DE LA ZONA PARA ENTREGA EN SITIO | 25/11/2025 SE REALIZA VISITA AL COMERCIO Y SE HIZO ENTREGA DE 64 ROLLOS WOMPI</t>
  </si>
  <si>
    <t>22/11/2025 SE ESCALA AL COORDINADOR DE LA ZONA PARA ENTREGA EN SITIO | 25/11/2025 SE VISITA COMERCIO SE REALIZÓ ENTREGA DE 64 ROLLOS WOMPI</t>
  </si>
  <si>
    <t>24/11/2025 SE ESCALA AL COORDINADOR DE LA ZONA PARA ENTREGA EN SITIO | 25/11/2025 SE VISITA CB. SE REALIZA ENTREGA DE 32 ROLLOS. CLIENTE INFORMA QUE EL DATAFONO FUNCIONA CORRECTAMENTE. NO SÉ MANIPULA DATAFONO</t>
  </si>
  <si>
    <t>24/11/2025 SE ESCALA AL COORDINADOR DE LA ZONA PARA ENTREGA EN SITIO | 25/11/2025 SE REALIZA ENTREGA DE 64 ROLLOS WOMPI SIN NOVEDAD EN EL CB.</t>
  </si>
  <si>
    <t>24/11/2025 SE ESCALA AL COORDINADOR DE LA ZONA PARA ENTREGA EN SITIO | 25/11/2025 EN LA VISITA TÉCNICA SE REALIZÓ LA ENTREGA DE 56 ROLLOS DE WOMPI PARA EL CB.</t>
  </si>
  <si>
    <t>24/11/2025 SE ESCALA AL COORDINADOR DE LA ZONA PARA ENTREGA EN SITIO | 25/11/2025 EN LA VISITA TÉCNICA SE REALIZÓ LA ENTREGA DE 48 ROLLOS DE WOMPI PARA EL CB.</t>
  </si>
  <si>
    <t>24/11/2025 SE ESCALA AL COORDINADOR DE LA ZONA PARA ENTREGA EN SITIO | 25/11/2025 SE REALIZA VISITA TÉCNICA PARA ENTREGAR OCHO ROLLOS EN BUEN ESTADO</t>
  </si>
  <si>
    <t>24/11/2025 SE ESCALA AL COORDINADOR DE LA ZONA PARA ENTREGA EN SITIO | 25/11/2025 SE REALIZA VISITA TÉCNICA PARA ENTREGA DE 64 ROLLOS EN BUEN ESTADO</t>
  </si>
  <si>
    <t>24/11/2025 SE ESCALA AL COORDINADOR DE LA ZONA PARA ENTREGA EN SITIO | 25/11/2025 SE ENTREGAN 8 ROLLOS A NHORA GIRALDO</t>
  </si>
  <si>
    <t>24/11/2025 SE ESCALA AL COORDINADOR DE LA ZONA PARA ENTREGA EN SITIO | 25/11/2025 SE ENTREGAN 24 ROLLOS A LIDIA LLANOS</t>
  </si>
  <si>
    <t>24/11/2025 SE ESCALA AL COORDINADOR DE LA ZONA PARA ENTREGA EN SITIO | 25/11/2025 SE REALIZA LA ENTREGA DE 32 ROLLOS WOMPI</t>
  </si>
  <si>
    <t>20/11/2025 SE ESCALA AL COORDINADOR DE LA ZONA PARA ENTREGA EN SITIO | 25/11/2025 SE REALIZA ENTREGA DE 64 UNIDADES DE ROLLOS WOMPI</t>
  </si>
  <si>
    <t>24/11/2025 SE ESCALA AL COORDINADOR DE LA ZONA PARA ENTREGA EN SITIO | 25/11/2025 SE VISITA CB Y SE REALIZA ENTREGA DE 64 ROLLOS DE PAPEL TERMICO PARA DATÁFONO WOMPI</t>
  </si>
  <si>
    <t>21/11/2025 SE ESCALA AL COORDINADOR DE LA ZONA PARA ENTREGA EN SITIO | 25/11/2025 SE ENTREGAN 32 ROLLOS WOMPI OK</t>
  </si>
  <si>
    <t>24/11/2025 SE ESCALA AL COORDINADOR DE LA ZONA PARA ENTREGA EN SITIO | 25/11/2025 SE REALIZA ENTREGA DE 16 ROLLOS TÉRMICOS DE WOMPI EN EL CB SIN NOVEDAD.</t>
  </si>
  <si>
    <t>20/11/2025 SE ESCALA AL COORDINADOR DE ZONA PARA ENTREGA DE ROLLOS EN SITIO | 25/11/2025 SE REALIZA ENTREGA DE 56 ROLLOS POR EL OPERADOR LOGISTICO VELOCES CON LA GUIA V4001846334</t>
  </si>
  <si>
    <t>20/11/2025 SE ESCALA AL COORDINADOR DE LA ZONA PARA ENTREGA EN SITIO | 25/11/2025 SE REALIZA ENTREGA DE 64 ROLLOS POR EL OPERADOR LOGISTICO VELOCES CON LA GUIA V4001846338</t>
  </si>
  <si>
    <t>25/11/2025 SE REALIZA ENTREGA DE 64 ROLLOS POR EL OPERADOR LOGISTICO VELOCES CON LA GUIA V4001846340</t>
  </si>
  <si>
    <t>20/11/2025 SE ESCALA AL COORDINADOR DE LA ZONA PARA ENTREGA EN SITIO | 25/11/2025 SE REALIZA ENTREGA DE 64 ROLLOS POR EL OPERADOR LOGISTICO VELOCES CON LA GUIA V4001846341</t>
  </si>
  <si>
    <t>20/11/2025 SE ESCALA AL COORDINADOR DE LA ZONA PARA ENTREGA EN SITIO | 25/11/2025 SE REALIZA ENTREGA DE 32 ROLLOS POR EL OPERADOR LOGISTICO VELOCES CON LA GUIA V4001846351</t>
  </si>
  <si>
    <t>20/11/2025 SE ESCALA AL COORDINADOR DE LA ZONA PARA ENTREGA EN SITIO | 25/11/2025 SE REALIZA ENTREGA DE 24 ROLLOS POR EL OPERADOR LOGISTICO VELOCES CON LA GUIA V4001846352</t>
  </si>
  <si>
    <t>24/11/2025 SE ESCALA AL COORDINADOR DE LA ZONA PARA ENTREGA EN SITIO | 25/11/2025 SE REALIZA ENTREGA DE 16 ROLLOS WOMPI EN EL PUNTO SIN NOVEDAD, EN LA ENTREGA NO SE MANIPULAN EQUIPOS, ENTREGA OK</t>
  </si>
  <si>
    <t>24/11/2025 SE ESCALA AL COORDINADOR DE LA ZONA PARA ENTREGA EN SITIO | 25/11/2025 SE REALIZA ENTREGA DE 24 ROLLOS TÉRMICOS DE WOMPI EN EL CB SIN NOVEDAD.</t>
  </si>
  <si>
    <t>24/11/2025 SE ESCALA AL COORDINADOR DE LA ZONA PARA ENTREGA EN SITIO | 25/11/2025 SE VISITA COMERCIO Y SE ENTREGAN 48 ROLLOS OK</t>
  </si>
  <si>
    <t>22/11/2025 SE ESCALA AL COORDINADOR DE LA ZONA PARA ENTREGA EN SITIO | 25/11/2025 SE REALIZA ENTREGA DE 16 ROLLOS, LOCAL COMERCIAL SE ENCONTRÓ CERRADO, ROLLOS DE DEJAN COMERCIO VECINO, SE LE INFORMA A LA SEÑORA ANDREA DÓNDE SE DEJAN LOS ROLLOS OK</t>
  </si>
  <si>
    <t>25/11/2025 SE REALIZA ENTREGA DE 32 UNIDADES DE ROLLOS WOMPI</t>
  </si>
  <si>
    <t>21/11/2025 SE CONFIRMAN DATOS, SE REALIZA ENVIO POR OPERADOR LOGISTICO | 25/11/2025 SE REALIZA ENVIO DE 16 ROLLOS, CON LA GUIA 46778000180 COORDINADORA. SE CONFIRMA ENTREGA EXITOSA POR PARTE DE LA TRANSPORTADORA</t>
  </si>
  <si>
    <t>19/11/2025 SE CONFIRMAN DATOS, SE REALIZA ENVIO POR OPERADOR LOGISTICO | 25/11/2025 SE REALIZA ENVIO DE 32 ROLLOS, CON LA GUIA 46778000166 COORDINADORA. SE CONFIRMA ENTREGA EXITOSA POR PARTE DE LA TRANSPORTADORA</t>
  </si>
  <si>
    <t>28/11/2025 SE CONFIRMAN DATOS, SE REALIZA ENVIO POR OPERADOR LOGISTICO | 25/11/2025 SE REALIZA ENVIO DE 40 ROLLOS, CON LA GUIA 992219867 LOGICUARTAS. SE CONFIRMA ENTREGA EXITOSA POR PARTE DE LA TRANSPORTADORA</t>
  </si>
  <si>
    <t>24/11/2025 SE ESCALA AL COORDINADOR DE LA ZONA PARA ENTREGA EN SITIO | 25/11/2025 SE VISITA CB Y SE REALIZA ENTREGA DE 24 ROLLOS DE PAPEL TERMICO PARA DATÁFONO WOMPI</t>
  </si>
  <si>
    <t>19/11/2025 SE CONFIRMAN DATOS, SE REALIZA ENVIO POR OPERADOR LOGISTICO | 25/11/2025 SE REALIZA ENVIO DE 48 ROLLOS, CON LA GUIA 2235596733 SERVIENTREGA. SE CONFIRMA ENTREGA EXITOSA POR PARTE DE LA TRANSPORTADORA</t>
  </si>
  <si>
    <t>20/11/2025 SE CONFIRMAN DATOS, SE REALIZA ENVIO POR OPERADOR LOGISTICO | 25/11/2025 SE REALIZA ENVIO DE 64 ROLLOS, CON LA GUIA 2265100509 SERVIENTREGA. SE CONFIRMA ENTREGA EXITOSA POR PARTE DE LA TRANSPORTADORA</t>
  </si>
  <si>
    <t>26/11/2025 SE CONFIRMAN DATOS, SE REALIZA ENVIO POR OPERADOR LOGISTICO | 25/11/2025 SE REALIZA ENVIO DE 64 ROLLOS, CON LA GUIA 2187690950 SERVIENTREGA. SE CONFIRMA ENTREGA EXITOSA POR PARTE DE LA TRANSPORTADORA</t>
  </si>
  <si>
    <t>24/11/2025 SE ESCALA AL COORDINADOR DE LA ZONA PARA ENTREGA EN SITIO | 25/11/2025 SE VISITA CB Y SÉ REALIZA ENTREGA DE 40 ROLLOS DE DATÁFONO PARÁ DATAFONO WOMPI</t>
  </si>
  <si>
    <t>20/11/2025 SE CONFIRMAN DATOS, SE REALIZA ENVIO POR OPERADOR LOGISTICO | 25/11/2025 SE REALIZA ENVIO DE 48 ROLLOS, CON LA GUIA 2235596743 SERVIENTREGA. SE CONFIRMA ENTREGA EXITOSA POR PARTE DE LA TRANSPORTADORA</t>
  </si>
  <si>
    <t>21/11/2025 SE CONFIRMAN DATOS, SE REALIZA ENVIO POR OPERADOR LOGISTICO | 25/11/2025 SE REALIZA ENVIO DE 56 ROLLOS, CON LA GUIA 2235596763 SERVIENTREGA. SE CONFIRMA ENTREGA EXITOSA POR PARTE DE LA TRANSPORTADORA</t>
  </si>
  <si>
    <t>13/11/2025 SE CONFIRMAN DATOS, SE REALIZA ENVIO POR OPERADOR LOGISTICO | 25/11/2025 SE REALIZA ENVIO DE 64 ROLLOS, CON LA GUIA 2248145396 SERVIENTREGA. SE CONFIRMA ENTREGA EXITOSA POR PARTE DE LA TRANSPORTADORA</t>
  </si>
  <si>
    <t>14/11/2025 SE CONFIRMAN DATOS, SE REALIZA ENVIO POR OPERADOR LOGISTICO | 24/11/2025 EN COMUNICACION CON EL USUARIO NOS CONFIRMA QUE AUN NO LE HAN LLEGADO LOS ROLLOS | 25/11/2025 SE REALIZA ENVIO DE 24 ROLLOS, CON LA GUIA 2248145399 SERVIENTREGA. SE CONFIRMA ENTREGA EXITOSA POR PARTE DE LA TRANSPORTADORA</t>
  </si>
  <si>
    <t>14/11/2025 SE CONFIRMAN DATOS, SE REALIZA ENVIO POR OPERADOR LOGISTICO | 24/11/2025 SE LE INFORMA NUMERO DE GUIA AL USUARIO, PENDIENTE CONFIRMACIÓN | 24/11/2025 EN COMUNICACION CON EL USUARIO NOS CONFIRMA QUE AUN NO LE HAN LLEGADO LOS ROLLOS | 25/11/2025 SE REALIZA ENVIO DE 16 ROLLOS, CON LA GUIA 2265100494 SERVIENTREGA. SE CONFIRMA ENTREGA EXITOSA POR PARTE DE LA TRANSPORTADORA</t>
  </si>
  <si>
    <t>21/11/2025 SE ESCALA AL COORDINADOR DE LA ZONA PARA ENTREGA EN SITIO | 25/11/2025 SE INGRESA SE ENTREGA 16 ROLLOS WOMPI</t>
  </si>
  <si>
    <t>24/11/2025 SE ESCALA AL COORDINADOR DE LA ZONA PARA ENTREGA EN SITIO | 25/11/2025 SE ENTREGAN 16 ROLLOS WOMPI</t>
  </si>
  <si>
    <t>24/11/2025 SE ESCALA AL COORDINADOR DE LA ZONA PARA ENTREGA EN SITIO | 25/11/2025 SE VISITA COMERCIO Y SE ENTREGAN 24 ROLLOS OK</t>
  </si>
  <si>
    <t>22/11/2025 SE ESCALA AL COORDINADOR DE LA ZONA PARA ENTREGA EN SITIO | 25/11/2025 SE HACE ENTREGA DE 40 ROLLOS WOMPI DE MANERA EXITOSA</t>
  </si>
  <si>
    <t>30/10/2025 SE CONFIRMAN DATOS, SE REALIZA ENVIO POR OPERADOR LOGISTICO | 06/11/2025 SE INTENTA COMUNICACION CON EL USUARIO PARA VALIDAR SI YA RECIBIO LOS ROLLOS PERO NO HAY CONTACTO | 06/11/2025 EN COMUNCACION CON EL USUARIO INDICA QUE AUN NO HA RECIBIDO LOS ROLLOS | 25/11/2025 SE REALIZA ENVIO DE 16 ROLLOS, CON LA GUIA 2265100449 SERVIENTREGA. SE CONFIRMA ENTREGA EXITOSA POR PARTE DE LA TRANSPORTADORA</t>
  </si>
  <si>
    <t>22/11/2025 SE ESCALA AL COORDINADOR DE LA ZONA PARA ENTREGA EN SITIO | 25/11/2025 SE REALIZA LA ENTREGA DE 64 ROLLOS WOMPI</t>
  </si>
  <si>
    <t>25/11/2025 SE REALIZA ENVIO DE 16 ROLLOS, CON LA GUIA 2187690948 SERVIENTREGA. SE CONFIRMA ENTREGA EXITOSA POR PARTE DE LA TRANSPORTADORA</t>
  </si>
  <si>
    <t>21/11/2025 SE CONFIRMAN DATOS, SE REALIZA ENVIO POR OPERADOR LOGISTICO | 25/11/2025 SE REALIZA ENVIO DE 16 ROLLOS, CON LA GUIA 2187690956 SERVIENTREGA. SE CONFIRMA ENTREGA EXITOSA POR PARTE DE LA TRANSPORTADORA</t>
  </si>
  <si>
    <t>21/11/2025 SE CONFIRMAN DATOS, SE REALIZA ENVIO POR OPERADOR LOGISTICO | 25/11/2025 SE REALIZA ENVIO DE 24 ROLLOS, CON LA GUIA 2235596771 SERVIENTREGA. SE CONFIRMA ENTREGA EXITOSA POR PARTE DE LA TRANSPORTADORA</t>
  </si>
  <si>
    <t>22/11/2025 SE CONFIRMAN DATOS, SE REALIZA ENVIO POR OPERADOR LOGISTICO | 25/11/2025 SE REALIZA ENVIO DE 16 ROLLOS, CON LA GUIA 2187690958 SERVIENTREGA. SE CONFIRMA ENTREGA EXITOSA POR PARTE DE LA TRANSPORTADORA</t>
  </si>
  <si>
    <t>25/11/2025 SE ESCALA AL COORDINADOR DE LA ZONA PARA ENTREGA EN SITIO | 25/11/2025 SE HACE PRESENCIA EN COMERCIO SE REALIZA ENTREGA DE 64 ROLLOS</t>
  </si>
  <si>
    <t>22/11/2025 SE ESCALA AL COORDINADOR DE LA ZONA PARA ENTREGA EN SITIO | 25/11/2025 SE HACE ENTREGA DE 64 ROLLOS WOMPI DE MANERA EXITOSA</t>
  </si>
  <si>
    <t>14/11/2025 SE CONFIRMAN DATOS, SE REALIZA ENVIO POR OPERADOR LOGISTICO | 24/11/2025 EN COMUNICACION CON EL USUARIO NOS CONFIRMA QUE AUN NO LE HAN LLEGADO LOS ROLLOS | 25/11/2025 SE REALIZA ENVIO DE 32 ROLLOS, CON LA GUIA 2248145401 SERVIENTREGA. SE CONFIRMA ENTREGA EXITOSA POR PARTE DE LA TRANSPORTADORA</t>
  </si>
  <si>
    <t>21/11/2025 SE ESCALA AL COORDINADOR DE LA ZONA PARA ENTREGA EN SITIO | 25/11/2025 SE HACE ENTREGA DE 64 ROLLOS WOMPI DE MANERA EXITOSA</t>
  </si>
  <si>
    <t>25/11/2025 SE ENTREGA ROLLOS EN SITIO</t>
  </si>
  <si>
    <t>23/11/2025 SE ESCALA AL COORDINADOR DE LA ZONA PARA ENTREGA EN SITIO | 25/11/2025 ENTREGA DE 40 ROLLOS NO SE MANIPULAN EQUIPOS</t>
  </si>
  <si>
    <t>25/11/2025 SE ESCALA AL COORDINADOR DE LA ZONA PARA ENTREGA EN SITIO | 25/11/2025 SE HACE PRESENCIA EN COMERCIO SE ENCUENTRA CERRADO SE LLAMA A NÚMEROS DE CONTACTO REALIZADO EN LA ORDEN SIN RESPUESTA SE ADJUNTA EVIDENCIA FOTOGRÁFICA</t>
  </si>
  <si>
    <t>21/11/2025 SE ESCALA AL COORDINADOR DE LA ZONA PARA ENTREGA EN SITIO | 25/11/2025 SE REALIZA ENTREGA DE 64 ROLLOS POR EL OPERADOR LOGISTICO VELOCES CON LA GUIA V4001852152</t>
  </si>
  <si>
    <t>25/11/2025 SE REALIZA ENTREGA DE 16 ROLLOS POR EL OPERADOR LOGISTICO VELOCES CON LA GUIA V4001852156</t>
  </si>
  <si>
    <t>21/11/2025 SE ESCALA AL COORDINADOR DE LA ZONA PARA ENTREGA EN SITIO | 25/11/2025 SE REALIZA ENTREGA DE 32 ROLLOS POR EL OPERADOR LOGISTICO VELOCES CON LA GUIA V4001852168</t>
  </si>
  <si>
    <t>23/11/2025 SE ESCALA AL COORDINADOR DE LA ZONA PARA ENTREGA EN SITIO | 25/11/2025 SE REALIZA ENTREGA DE 16 ROLLOS POR EL OPERADOR LOGISTICO VELOCES CON LA GUIA V4001859487</t>
  </si>
  <si>
    <t>22/11/2025 SE ESCALA AL COORDINADOR DE LA ZONA PARA ENTREGA EN SITIO | 25/11/2025 SE REALIZA ENTREGA DE 64 ROLLOS POR EL OPERADOR LOGISTICO VELOCES CON LA GUIA V4001859486</t>
  </si>
  <si>
    <t>22/11/2025 SE ESCALA AL COORDINADOR DE LA ZONA PARA ENTREGA EN SITIO | 25/11/2025 SE ENTREGA ROLLOS EN SITIO</t>
  </si>
  <si>
    <t>21/11/2025 SE REALIZA ENVIO DE ROLLOS CON OPERADOR LOGISTICO | 25/11/2025 SE REALIZA ENVIO DE 64 ROLLOS, CON LA GUIA 992221455 LOGICUARTAS. SE CONFIRMA ENTREGA EXITOSA POR PARTE DE LA TRANSPORTADORA</t>
  </si>
  <si>
    <t>21/11/2025 SE REALIZA ENVIO DE ROLLOS CON OPERADOR LOGISTICO | 25/11/2025 SE REALIZA ENVIO DE 32 ROLLOS, CON LA GUIA 992221454 LOGICUARTAS. SE CONFIRMA ENTREGA EXITOSA POR PARTE DE LA TRANSPORTADORA</t>
  </si>
  <si>
    <t>19/11/2025 SE ESCALA AL COORDINADOR DE ZONA PARA ENTREGA DE ROLLOS EN SITIO | 25/11/2025 SE REALIZA ENTREGA DE 24 ROLLOS WOMPI POR SOLICITUD DEL CLIENTE.</t>
  </si>
  <si>
    <t>19/11/2025 SE ESCALA AL COORDINADOR DE ZONA PARA ENTREGA DE ROLLOS EN SITIO | 26/11/2025 OC MONTADA A ÚLTIMA HORA SE VENCE A LAS 9 AM HORARIO LABORAL SE EMPIEZA A LAS 8 SE MADRUGA A BODEGA PARA TRATAR DE RECOGER ROLLOS TEMPRANO Y TRATAR DE LLEGAR A TIEMPO | 26/11/2025 SE ENTREGAN 48 EN EL CAI ENFRENTE DEL NEGOCIO YA QUE LA SEÑORA LILIANA AUTORIZÓ</t>
  </si>
  <si>
    <t>21/11/2025 SE ESCALA AL COORDINADOR DE LA ZONA PARA ENTREGA EN SITIO | 26/11/2025 SE REALIZA ENTREGA DE ROLLOS WOMPI 16</t>
  </si>
  <si>
    <t>21/11/2025 SE ESCALA AL COORDINADOR DE LA ZONA PARA ENTREGA EN SITIO | 26/11/2025 SE REALIZA VISITA, COMERCIO  SE ENCUENTRA CERRADO</t>
  </si>
  <si>
    <t>19/11/2025 SE CONFIRMAN DATOS, SE REALIZA ENVIO POR OPERADOR LOGISTICO | 25/11/2025 SE LE ENVIO NUMERO DE GUIA AL USUARIO, PENDIENTE RESPUESTA | 25/11/2025 EN COMUNICACION CON EL CLIENTE NOS CONFIRMA QUE AUN NO HA RECIBIDO LOS ROLLOS | 26/11/2025 SE REALIZA ENVIO DE 64 ROLLOS, CON LA GUIA 2235596714 SERVIENTREGA. SE CONFIRMA ENTREGA EXITOSA POR PARTE DE LA TRANSPORTADORA</t>
  </si>
  <si>
    <t>19/11/2025 SE CONFIRMAN DATOS, SE REALIZA ENVIO POR OPERADOR LOGISTICO | 26/11/2025 SE LE INFORMA NUMERO DE GUIA AL USUARIO, PENDIENTE CONFIRMACION | 26/11/2025 SE REALIZA ENVIO DE 48 ROLLOS, CON LA GUIA 2187690943 SERVIENTREGA. SE CONFIRMA ENTREGA EXITOSA POR PARTE DE LA TRANSPORTADORA</t>
  </si>
  <si>
    <t>19/11/2025 SE CONFIRMAN DATOS, SE REALIZA ENVIO POR OPERADOR LOGISTICO | 26/11/2025 SE LE INFORMA EL NUMERO DE GUIA AL USUARIO, PENDIENTE CONFRIMACION | 26/11/2025 SE REALIZA ENVIO DE 16 ROLLOS, CON LA GUIA 2265100503 SERVIENTREGA. SE CONFIRMA ENTREGA EXITOSA POR PARTE DE LA TRANSPORTADORA</t>
  </si>
  <si>
    <t>20/11/2025 SE CONFIRMAN DATOS, SE REALIZA ENVIO POR OPERADOR LOGISTICO | 26/11/2025 SE REALIZA ENVIO DE 16 ROLLOS, CON LA GUIA 2248145418 SERVIENTREGA. SE CONFIRMA ENTREGA EXITOSA POR PARTE DE LA TRANSPORTADORA</t>
  </si>
  <si>
    <t>21/11/2025 SE CONFIRMAN DATOS, SE REALIZA ENVIO POR OPERADOR LOGISTICO | 26/11/2025 SE REALIZA ENVIO DE 32 ROLLOS, CON LA GUIA 2235596766 SERVIENTREGA. SE CONFIRMA ENTREGA EXITOSA POR PARTE DE LA TRANSPORTADORA</t>
  </si>
  <si>
    <t>22/11/2025 SE CONFIRMAN DATOS, SE REALIZA ENVIO POR OPERADOR LOGISTICO | 26/11/2025 SE REALIZA ENVIO DE 40 ROLLOS, CON LA GUIA 2235596775 SERVIENTREGA. SE CONFIRMA ENTREGA EXITOSA POR PARTE DE LA TRANSPORTADORA</t>
  </si>
  <si>
    <t>21/11/2025 SE CONFIRMAN DATOS, SE REALIZA ENVIO POR OPERADOR LOGISTICO | 26/11/2025 SE REALIZA ENVIO DE 24 ROLLOS, CON LA GUIA 2235596758 SERVIENTREGA. SE CONFIRMA ENTREGA EXITOSA POR PARTE DE LA TRANSPORTADORA</t>
  </si>
  <si>
    <t>22/11/2025 SE CONFIRMAN DATOS, SE REALIZA ENVIO POR OPERADOR LOGISTICO | 26/11/2025 SE REALIZA ENVIO DE 16 ROLLOS, CON LA GUIA 2235596777 SERVIENTREGA. SE CONFIRMA ENTREGA EXITOSA POR PARTE DE LA TRANSPORTADORA</t>
  </si>
  <si>
    <t>22/11/2025 SE REALIZA ENVIO DE ROLLOS CON OPERADOR LOGISTICO | 26/11/2025 SE REALIZA ENVIO DE 24 ROLLOS, CON LA GUIA 2235596776 SERVIENTREGA. SE CONFIRMA ENTREGA EXITOSA POR PARTE DE LA TRANSPORTADORA</t>
  </si>
  <si>
    <t>19/11/2025 SE CONFIRMAN DATOS, SE REALIZA ENVIO POR OPERADOR LOGISTICO | 26/11/2025 SE LE INFORMA EL NUMERO DE GUIA AL USUARIO, PENDIENTE CONFIRMACION | 26/11/2025 SE REALIZA ENVIO DE 48 ROLLOS, CON LA GUIA 2235596706 SERVIENTREGA. SE CONFIRMA ENTREGA EXITOSA POR PARTE DE LA TRANSPORTADORA</t>
  </si>
  <si>
    <t>19/11/2025 SE CONFIRMAN DATOS, SE REALIZA ENVIO POR OPERADOR LOGISTICO | 26/11/2025 SE LE INFORMA EL NUMERO DE GUIA AL USUARIO, PENDIENTE CONFIRMACION | 26/11/2025 SE REALIZA ENVIO DE 24 ROLLOS, CON LA GUIA 2187690946 SERVIENTREGA. SE CONFIRMA ENTREGA EXITOSA POR PARTE DE LA TRANSPORTADORA</t>
  </si>
  <si>
    <t>19/11/2025 SE CONFIRMAN DATOS, SE REALIZA ENVIO POR OPERADOR LOGISTICO | 26/11/2025 SE LE INFORMA EL NUMERO DE GUIA AL USUARIO, PENDIENTE CONFIRMACION | 26/11/2025 SE REALIZA ENVIO DE 24 ROLLOS, CON LA GUIA 2277307824 SERVIENTREGA. SE CONFIRMA ENTREGA EXITOSA POR PARTE DE LA TRANSPORTADORA</t>
  </si>
  <si>
    <t>19/11/2025 SE CONFIRMAN DATOS, SE REALIZA ENVIO POR OPERADOR LOGISTICO | 25/11/2025 SE LE ENVIO EL NUMERO DE GUIA AL USUARIO, PENDIENTE CONFIRMACION | 25/11/2025 EN COMUNICACION CON EL USUARIO NOS CONFIRMA QUE AUN NO HAN LLEGADO LOS ROLLOS | 26/11/2025 SE REALIZA ENVIO DE 24 ROLLOS, CON LA GUIA 46778000163 COORDINADORA. SE CONFIRMA ENTREGA EXITOSA POR PARTE DE LA TRANSPORTADORA</t>
  </si>
  <si>
    <t>20/11/2025 SE ESCALA AL COORDINADOR DE LA ZONA PARA ENTREGA EN SITIO | 26/11/2025 SE REALIZA ENTREGA DE 16 ROLLOS POR EL OPERADOR LOGISTICO VELOCES CON LA GUIA V4001846336</t>
  </si>
  <si>
    <t>26/11/2025 SE REALIZA ENTREGA DE 24 ROLLOS POR EL OPERADOR LOGISTICO VELOCES CON LA GUIA V4001846349</t>
  </si>
  <si>
    <t>21/11/2025 SE ESCALA AL COORDINADOR DE LA ZONA PARA ENTREGA EN SITIO | 26/11/2025 SE REALIZA ENTREGA DE 64 ROLLOS POR EL OPERADOR LOGISTICO VELOCES CON LA GUIA V4001852151</t>
  </si>
  <si>
    <t>21/11/2025 SE ESCALA AL COORDINADOR DE LA ZONA PARA ENTREGA EN SITIO | 26/11/2025 SE REALIZA ENTREGA DE 16 ROLLOS POR EL OPERADOR LOGISTICO VELOCES CON LA GUIA V4001852157</t>
  </si>
  <si>
    <t>24/11/2025 SE ESCALA AL COORDINADOR DE LA ZONA PARA ENTREGA EN SITIO | 26/11/2025 SE LLEGA A COMERCIO Y SE ENCUENTRA CERRADO SE LLAMA A CONTACTÓ HE INDICAN NÚMERO EQUIVOCADO</t>
  </si>
  <si>
    <t>21/11/2025 SE ESCALA AL COORDINADOR DE LA ZONA PARA ENTREGA EN SITIO | 26/11/2025 SE REALIZA ENTREGA DE 24 ROLLOS POR EL OPERADOR LOGISTICO VELOCES CON LA GUIA V4001852158</t>
  </si>
  <si>
    <t>23/11/2025 SE ESCALA AL COORDINADOR DE LA ZONA PARA ENTREGA EN SITIO | 26/11/2025 SE REALIZA ENTREGA DE 48 ROLLOS POR EL OPERADOR LOGISTICO VELOCES CON LA GUIA V4001859488</t>
  </si>
  <si>
    <t>21/11/2025 SE ESCALA AL COORDINADOR DE LA ZONA PARA ENTREGA EN SITIO | 26/11/2025 SE REALIZA ENTREGA DE 64 ROLLOS POR EL OPERADOR LOGISTICO VELOCES CON LA GUIA V4001852159</t>
  </si>
  <si>
    <t>25/11/2025 SE ESCALA AL COORDINADOR DE LA ZONA PARA ENTREGA EN SITIO | 26/11/2025 SE REALIZA ENTREGA DE 40 ROLLOS CON VISITA NO SE MANIPULA TERMINAL</t>
  </si>
  <si>
    <t>22/11/2025 SE ESCALA AL COORDINADOR DE LA ZONA PARA ENTREGA EN SITIO | 26/11/2025 SE REALIZA ENTREGA DE 16 ROLLOS POR EL OPERADOR LOGISTICO VELOCES CON LA GUIA V4001859489</t>
  </si>
  <si>
    <t>25/11/2025 SE ESCALA AL COORDINADOR DE LA ZONA PARA ENTREGA EN SITIO | 26/11/2025 EN LA VISITA TÉCNICA SE REALIZÓ LA ENTREGA DE 16 ROLLOS DE WOMPI PARA EL CB.</t>
  </si>
  <si>
    <t>25/11/2025 SE ESCALA AL COORDINADOR DE LA ZONA PARA ENTREGA EN SITIO | 26/11/2025 SE REALIZA ENTREGA DE 32 ROLLOS PARA EL CORRESPONSAL</t>
  </si>
  <si>
    <t>25/11/2025 SE ESCALA AL COORDINADOR DE LA ZONA PARA ENTREGA EN SITIO | 26/11/2025 SE REALIZA ENTREGA EN SITIO DE 64 ROLLOS WOMPI</t>
  </si>
  <si>
    <t>21/11/2025 SE ESCALA AL COORDINADOR DE LA ZONA PARA ENTREGA EN SITIO | 26/11/2025 SE ENTREGAN 16 ROLLOS DE LA RED WOMPI EXITOSOS</t>
  </si>
  <si>
    <t>26/11/2025 SE REALIZA ENTREGA DE 64 ROLLOS WOMPI CON VISITA</t>
  </si>
  <si>
    <t>22/11/2025 SE ESCALA AL COORDINADOR DE LA ZONA PARA ENTREGA EN SITIO | 26/11/2025 SE ENTREGAN 64 ROLLOS WOMPI</t>
  </si>
  <si>
    <t>22/11/2025 SE ESCALA AL COORDINADOR DE LA ZONA PARA ENTREGA EN SITIO | 26/11/2025 SE REALIZA ENTREGA DE 32 UNIDADES DE ROLLOS WOMPI</t>
  </si>
  <si>
    <t>20/11/2025 SE CONFIRMAN DATOS, SE REALIZA ENVIO POR OPERADOR LOGISTICO | 26/11/2025 SE REALIZA ENVIO DE 16 ROLLOS, CON LA GUIA 46778000168 COORDINADORA. SE CONFIRMA ENTREGA EXITOSA POR PARTE DE LA TRANSPORTADORA</t>
  </si>
  <si>
    <t>25/11/2025 SE ESCALA AL COORDINADOR DE LA ZONA PARA ENTREGA EN SITIO | 26/11/2025 SE REALIZA ENTREGA EN SITIO DE 8 ROLLOS WOMPI</t>
  </si>
  <si>
    <t>22/11/2025 SE ESCALA AL COORDINADOR DE LA ZONA PARA ENTREGA EN SITIO | 26/11/2025 SE REALIZA ENTREGA DE 64 ROLLOS PARA EL CORRESPONSAL</t>
  </si>
  <si>
    <t>19/11/2025 SE CONFIRMAN DATOS, SE REALIZA ENVIO POR OPERADOR LOGISTICO | 26/11/2025 SE LE INFORMA NUMERO DE GUIA AL USUARIO, PENDIENTE CONFIRMACION | 26/11/2025 SE REALIZA ENVIO DE 40 ROLLOS, CON LA GUIA 2235596745 SERVIENTREGA. SE CONFIRMA ENTREGA EXITOSA POR PARTE DE LA TRANSPORTADORA</t>
  </si>
  <si>
    <t>24/11/2025 SE ESCALA AL COORDINADOR DE LA ZONA PARA ENTREGA EN SITIO | 26/11/2025 SE ENTREGAN 32 ROLLOS WOMPI</t>
  </si>
  <si>
    <t>25/11/2025 SE ESCALA AL COORDINADOR DE LA ZONA PARA ENTREGA EN SITIO | 26/11/2025 SE REALIZA ENTREGA DE 16 UNIDADES DE ROLLOS WOMPI</t>
  </si>
  <si>
    <t>05/10/2025 SE REALIZA ENVIO DE ROLLOS CON GUIA | 06/11/2025 OPERADOR LOGISTICO  ENVIO RETRASADO | 06/11/2025 SE ESCALA A SERVIENTREGA PARA VALIDAR EL ESTADO DEL ENVIO YA QUE LLEVA DIAS SIN MOVIMIENTO
RESPUESTA DE SERVIENTREGA: 2235596138: ATENDIENDO A LA SOLICITUD SE VALIDA LA GUÍA, LA CUAL CUENTA CON EL NÚMERO DE RADICADO # 87339345 EN PROCESO DEL DÍA 31/11/2025. ESTA GESTIÓN TIENE UN TIEMPO DE RESPUESTA ESTIMADO DE 24 A 72 HORAS HÁBILES. QUEDAMOS A LA ESPERA DE UNA PRONTA GESTIÓN. | 07/11/2025 SE COMUNICA CON EL USUARIO VIA LLAMADA DONDE INFORMA QUE AUN NO RECIBE LOS ROLLOS, SE LE INDICA QUE SE ESCALO EL CASO A SERVIENTREGA Y LA RESPUESTA DE ELLOS, SE LE INDICA QUE SE VOLVERA A ESCALAR EL CASO CON SERVIENTREGA | 07/11/2025 SE ESCALA A SERVIENTREGA YA QUE LLEVA UN MES SIN MOVIMIENTO | 08/11/2025 RESPUESTA DE SERVIENTRGA:**2235596138: CUENTA CON EL RADICADO # 87339345 AÚN EN PROCESO. TE PEDIMOS DISCULPAS POR LA DEMORA, DEBIDO A LA FALTA DE RESPUESTA REASIGNAMOS Y ESCALAMOS EL CASO NUEVAMENTE CON LA REGIONAL ENCARGADA PARA QUE NOS PUEDAN COLABORAR CON MAYOR AGILIDAD. SEGUIMOS PENDIENTES DE LA RESPUESTA FINAL DE LOGÍSTICA MIENTRAS SE REALIZA SU DEBIDA GESTIÓN.** | 26/11/2025 SE CONFIRMA ENTREGA EXITOSA POR PARTE DE LA TRANSPORTADORA COORDINADORA CON LA GUIA 46778000143</t>
  </si>
  <si>
    <t>25/11/2025 SE ESCALA AL COORDINADOR DE LA ZONA PARA ENTREGA EN SITIO | 26/11/2025 SE REALIZA VISITA AL PUNTO SE ENTREGAN 40 ROLLOS PAPEL WOMPI CLIENTE RECIBE A SATISFACCIÓN</t>
  </si>
  <si>
    <t>20/11/2025 SE ESCALA AL COORDINADOR DE ZONA PARA ENTREGA DE ROLLOS EN SITIO | 26/11/2025 SE ENTREGAN 40 ROLLOS WOMPI</t>
  </si>
  <si>
    <t>30/10/2025 SE ESCALA AL COORDINADOR DE ZONA PARA ENTREGA DE ROLLOS EN SITIO | 26/11/2025 SE REALIZA ENVIO DE 48 ROLLOS, CON LA GUIA 2265100452 SERVIENTREGA. SE CONFIRMA ENTREGA EXITOSA POR PARTE DE LA TRANSPORTADORA</t>
  </si>
  <si>
    <t>25/11/2025 SE ESCALA AL COORDINADOR DE LA ZONA PARA ENTREGA EN SITIO | 26/11/2025 SE REALIZA VISITA AL PUNTO SE ENTREGAN 32 ROLLOS PAPEL WOMPI CLIENTE RECIBE A SATISFACCIÓN</t>
  </si>
  <si>
    <t>22/11/2025 SE ESCALA AL COORDINADOR DE LA ZONA PARA ENTREGA EN SITIO | 26/11/2025 SE ENTREGAN 32 ROLLOS WOMPI</t>
  </si>
  <si>
    <t>04/11/2025 SE ESCALA AL COORDINADOR DE ZONA PARA ENTREGA DE ROLLOS EN SITIO | 11/11/2025 SE LE INFORMA NUMERO DE GUIA A USER, PENDIENTE CONFIRMACION | 11/11/2025 EN COMUNICACION CON EL USUARIO NOS INFORMA QUE AUN NO LE HAN LLEGADO LOS ROLLOS | 26/11/2025 SE REALIZA ENVIO DE 32 ROLLOS, CON LA GUIA 2235596413 SERVIENTREGA. SE CONFIRMA ENTREGA EXITOSA POR PARTE DE LA TRANSPORTADORA</t>
  </si>
  <si>
    <t>24/11/2025 SE ESCALA AL COORDINADOR DE LA ZONA PARA ENTREGA EN SITIO | 26/11/2025 SE ENTREGAN 32 ROLLOS A KEVIN SANTIAGO FERNÁNDEZ HOLGUÍN</t>
  </si>
  <si>
    <t>25/11/2025 SE ESCALA AL COORDINADOR DE LA ZONA PARA ENTREGA EN SITIO | 26/11/2025 SE ENTREGAN 56 ROLLOS.</t>
  </si>
  <si>
    <t>25/11/2025 SE REALIZA ENVIO DE ROLLOS POR  OPERADOR LOGISTICO | 26/11/2025 SE VISITA COMERCIO SE ENCUENTRA CERRADO AUTORIZAN DEJARLOS CON VECINOS</t>
  </si>
  <si>
    <t>24/11/2025 SE ESCALA AL COORDINADOR DE LA ZONA PARA ENTREGA EN SITIO | 26/11/2025 SE REALIZA ENTREGA DE 24 UNIDADES DE ROLLOS WOMPI</t>
  </si>
  <si>
    <t>25/11/2025 SE REALIZA ENVIO DE ROLLOS POR  OPERADOR LOGISTICO | 26/11/2025 SE REALIZA LA ENTREGA DE 24 ROLLOS</t>
  </si>
  <si>
    <t>25/11/2025 SE REALIZA ENVIO DE ROLLOS POR  OPERADOR LOGISTICO | 26/11/2025 SE REALIZA VISITA TÉCNICA PARA ENTREGAR OCHO ROLLOS EN BUEN ESTADO</t>
  </si>
  <si>
    <t>25/11/2025 SE ESCALA AL COORDINADOR DE LA ZONA PARA ENTREGA EN SITIO | 26/11/2025 SE REALIZA ENTREGA EN SITIO DE 24 ROLLOS WOMPI</t>
  </si>
  <si>
    <t>31/10/2025 SE ESCALA AL COORDINADOR DE ZONA PARA ENTREGA DE ROLLOS EN SITIO | 26/11/2025 EN COMUNICACION CON EL USUARIO NOS DICE QUE EN GUACHENE CERRARON LA OFICINA DE SERVIENTREGA POR ENDE LA TRANSPORTADORA HACE DEVOLUCION DE LOS ROLLOS, LE INFORMO AL USUARIO QUE SE DEBE COMUNICAR OTRA VEZ CON LA LINEA Y HACER EL PEDIDO DE ROLLOS</t>
  </si>
  <si>
    <t>24/11/2025 SE ESCALA AL COORDINADOR DE LA ZONA PARA ENTREGA EN SITIO | 26/11/2025 SE ENTREGAN 24 ROLLOS.</t>
  </si>
  <si>
    <t>24/11/2025 SE ESCALA AL COORDINADOR DE LA ZONA PARA ENTREGA EN SITIO | 26/11/2025 SE REALIZA LA ENTREGA DE 40 ROLLOS</t>
  </si>
  <si>
    <t>25/11/2025 SE REALIZA ENVIO DE ROLLOS POR  OPERADOR LOGISTICO | 26/11/2025 SE ENTREGAN 24 ROLLOS OK</t>
  </si>
  <si>
    <t>25/11/2025 SE REALIZA ENVIO DE ROLLOS POR  OPERADOR LOGISTICO | 26/11/2025 SE REALIZA VISITA TÉCNICA PARA ENTREGAR 24 ROLLOS EN BUEN ESTADO</t>
  </si>
  <si>
    <t>25/11/2025 SE ESCALA AL COORDINADOR DE LA ZONA PARA ENTREGA EN SITIO | 26/11/2025 SE ENTREGAN 32 ROLLOS.</t>
  </si>
  <si>
    <t>25/11/2025 SE REALIZA ENVIO DE ROLLOS POR  OPERADOR LOGISTICO | 26/11/2025 SE HACE ENTREGA DE 32 ROLLOS WOMPI DE MANERA EXITOSA</t>
  </si>
  <si>
    <t>24/11/2025 SE ESCALA AL COORDINADOR DE LA ZONA PARA ENTREGA EN SITIO | 26/11/2025 SE ENTREGAN 32 ROLLOS DE LA RED WOMPI EXITOSOS</t>
  </si>
  <si>
    <t>25/11/2025 SE ESCALA AL COORDINADOR DE LA ZONA PARA ENTREGA EN SITIO | 26/11/2025 SE REALIZA ENTREGA DE 16 ROLLOS TÉRMICOS WOMPI EN EL CB SIN NOVEDAD.</t>
  </si>
  <si>
    <t>21/11/2025 SE ESCALA AL COORDINADOR DE LA ZONA PARA ENTREGA EN SITIO | 26/11/2025 ENTREGA DE 48 ROLLOS NO SE MANIPULAN EQUIPOS</t>
  </si>
  <si>
    <t>19/11/2025 SE ESCALA AL COORDINADOR DE ZONA PARA ENTREGA DE ROLLOS EN SITIO | 21/11/2025 SE PRESENTAN FUERTES  LLUVIAS EN  EL SECTOR DE ENGAT | 26/11/2025 SE ENTREGAN 24 ROLLOS WOMPI OK</t>
  </si>
  <si>
    <t>21/11/2025 SE ESCALA AL COORDINADOR DE LA ZONA PARA ENTREGA EN SITIO | 26/11/2025 SE DEJAN 64 ROLLOS DE WONPI PARA EL CORRESPONSAL RECIBE ANDRÉS PALMA</t>
  </si>
  <si>
    <t>25/11/2025 SE REALIZA ENVIO DE ROLLOS POR  OPERADOR LOGISTICO | 26/11/2025 SE REALIZA ENTREGA DE 24 UNIDADES DE ROLLOS WOMPI</t>
  </si>
  <si>
    <t>23/11/2025 SE ESCALA AL COORDINADOR DE LA ZONA PARA ENTREGA EN SITIO | 26/11/2025 SE VISITA LA DIRECCIÓN DEL CORRESPONSAL PERO LA PERSONA NO ESTÁ INDICADA EL GUARDA DE SEGURIDAD SE LLAMA PERO NO CONTESTA LA LLAMADA A LA SEÑORA BLANCA</t>
  </si>
  <si>
    <t>24/11/2025 SE ESCALA AL COORDINADOR DE LA ZONA PARA ENTREGA EN SITIO | 26/11/2025 SE ENTREGAN 56 ROLLOS DE LA RED WOMPI EXITOSOS</t>
  </si>
  <si>
    <t>21/11/2025 SE ESCALA AL COORDINADOR DE LA ZONA PARA ENTREGA EN SITIO | 26/11/2025 ENTREGA DE 16 ROLLOS</t>
  </si>
  <si>
    <t>25/11/2025 SE ESCALA AL COORDINADOR DE LA ZONA PARA ENTREGA EN SITIO | 26/11/2025 SE REALIZA ENTREGA DE 64 ROLLOS TÉRMICOS WOMPI</t>
  </si>
  <si>
    <t>25/11/2025 SE ESCALA AL COORDINADOR DE LA ZONA PARA ENTREGA EN SITIO | 26/11/2025 SE HACE ENTREGA DE 16 ROLLOS WOMPI DE MANERA EXITOSA</t>
  </si>
  <si>
    <t>24/11/2025 SE ESCALA AL COORDINADOR DE LA ZONA PARA ENTREGA EN SITIO | 26/11/2025 SE VISITA COMERCIO SE REALIZA ENTREGA DE 56 ROLLOS DE PAPEL PARA DATÁFONO WOMPI</t>
  </si>
  <si>
    <t>25/11/2025 SE ESCALA AL COORDINADOR DE LA ZONA PARA ENTREGA EN SITIO | 26/11/2025 SE HACE ENTREGA DE 48 ROLLOS EJECUTADO OK</t>
  </si>
  <si>
    <t>25/11/2025 SE ESCALA AL COORDINADOR DE LA ZONA PARA ENTREGA EN SITIO | 26/11/2025 SE REALIZA ENTREGA DE 64 ROLLOS WOMPI</t>
  </si>
  <si>
    <t>22/11/2025 SE ESCALA AL COORDINADOR DE LA ZONA PARA ENTREGA EN SITIO | 26/11/2025 SE VISITA COMERCIO SE REALIZÓ ENTREGA DE 16 TOLLOS WOMPI</t>
  </si>
  <si>
    <t>25/11/2025 SE REALIZA ENVIO DE ROLLOS POR  OPERADOR LOGISTICO | 26/11/2025 SE ENTREGA ROLLOS DE WONPI 32 POR EL CORRESPONSAL RECIBE LUZ AMANDA</t>
  </si>
  <si>
    <t>19/11/2025 SE CONFIRMAN DATOS, SE REALIZA ENVIO POR OPERADOR LOGISTICO | 25/11/2025 SE LE ENVIO EL NUMERO DE GUIA AL USUARIO, PENDIENTE CONFIRMACION | 25/11/2025 EN COMUNICACION CON EL USUSARIO NOS CONFIRMA QUE AUN NO HA RECIBIDO LOS ROLLOS | 26/11/2025 SE REALIZA ENVIO DE 40 ROLLOS, CON LA GUIA 2265100508 SERVIENTREGA. SE CONFIRMA ENTREGA EXITOSA POR PARTE DE LA TRANSPORTADORA</t>
  </si>
  <si>
    <t>21/11/2025 SE CONFIRMAN DATOS, SE REALIZA ENVIO POR OPERADOR LOGISTICO | 26/11/2025 SE REALIZA ENVIO DE 16 ROLLOS, CON LA GUIA 2187690957 SERVIENTREGA. SE CONFIRMA ENTREGA EXITOSA POR PARTE DE LA TRANSPORTADORA</t>
  </si>
  <si>
    <t>24/11/2025 SE CONFIRMAN DATOS, SE REALIZA ENVIO POR OPERADOR LOGISTICO | 26/11/2025 SE REALIZA ENVIO DE 64 ROLLOS, CON LA GUIA 2235596793 SERVIENTREGA. SE CONFIRMA ENTREGA EXITOSA POR PARTE DE LA TRANSPORTADORA</t>
  </si>
  <si>
    <t>21/11/2025 SE CONFIRMAN DATOS, SE REALIZA ENVIO POR OPERADOR LOGISTICO | 26/11/2025 SE REALIZA ENVIO DE 24 ROLLOS, CON LA GUIA 2277307831 SERVIENTREGA. SE CONFIRMA ENTREGA EXITOSA POR PARTE DE LA TRANSPORTADORA</t>
  </si>
  <si>
    <t>24/11/2025 SE CONFIRMAN DATOS, SE REALIZA ENVIO POR OPERADOR LOGISTICO | 26/11/2025 SE REALIZA ENVIO DE 56 ROLLOS, CON LA GUIA 2235596803 SERVIENTREGA. SE CONFIRMA ENTREGA EXITOSA POR PARTE DE LA TRANSPORTADORA</t>
  </si>
  <si>
    <t>25/11/2025 SE REALIZA ENVIO DE ROLLOS POR  OPERADOR LOGISTICO | 26/11/2025 SE REALIZA ENVIO DE 24 ROLLOS, CON LA GUIA 2235596796 SERVIENTREGA. SE CONFIRMA ENTREGA EXITOSA POR PARTE DE LA TRANSPORTADORA</t>
  </si>
  <si>
    <t>24/11/2025 SE ESCALA AL COORDINADOR DE LA ZONA PARA ENTREGA EN SITIO | 26/11/2025 SE VISITA CB Y SE REALIZA ENTREGA DE 16 ROLLOS DE PAPEL TERMICO PARA DATÁFONO WOMPI</t>
  </si>
  <si>
    <t>24/11/2025 SE CONFIRMAN DATOS, SE REALIZA ENVIO POR OPERADOR LOGISTICO | 26/11/2025 SE REALIZA ENVIO DE 64 ROLLOS, CON LA GUIA 2248145424 SERVIENTREGA. SE CONFIRMA ENTREGA EXITOSA POR PARTE DE LA TRANSPORTADORA</t>
  </si>
  <si>
    <t>24/11/2025 SE CONFIRMAN DATOS, SE REALIZA ENVIO POR OPERADOR LOGISTICO | 26/11/2025 SE REALIZA ENVIO DE 56 ROLLOS, CON LA GUIA 2235596806 SERVIENTREGA. SE CONFIRMA ENTREGA EXITOSA POR PARTE DE LA TRANSPORTADORA</t>
  </si>
  <si>
    <t>24/11/2025 SE ESCALA AL COORDINADOR DE LA ZONA PARA ENTREGA EN SITIO | 26/11/2025 SE REALIZA LA ENTREGA DE 24 ROLLOS</t>
  </si>
  <si>
    <t>22/11/2025 SE REALIZA ENVIO DE ROLLOS CON OPERADOR LOGISTICO | 26/11/2025 SE REALIZA ENVIO DE 48 ROLLOS, CON LA GUIA 2277307833 SERVIENTREGA. SE CONFIRMA ENTREGA EXITOSA POR PARTE DE LA TRANSPORTADORA</t>
  </si>
  <si>
    <t>26/11/2025 SE PROCEDE A CERRAR SOLICITUD YA QUE USUARIA INFORMA QUE NO BRINDA DATOS POR WHATSAPP Y NO CONTESTA VÍA TELEFONICA | 26/11/2025 SE PROCEDE A CERRAR SOLICITUD YA QUE USUARIA INFORMA QUE NO BRINDA DATOS POR WHATSAPP Y NO CONTESTA VÍA TELEFONICA | 26/11/2025 SE PROCEDE A CERRAR SOLICITUD YA QUE USUARIA INFORMA QUE NO BRINDA DATOS POR WHATSAPP Y NO CONTESTA VÍA TELEFONICA</t>
  </si>
  <si>
    <t>26/11/2025 SE INTENTA COMUNICACIÓN CON EL USUARIO AL NÚMERO 3144670511, NO HAY CONTACTO. SE PROCEDE A CANCELAR LA SOLICITUD POR QUE SE LLAMA EN DÍAS Y HORARIOS DIFERENTES Y NO SE OBTIENE RESPUESTA. | 26/11/2025 SE INTENTA COMUNICACIÓN CON EL USUARIO AL NÚMERO 3144670511, NO HAY CONTACTO. SE PROCEDE A CANCELAR LA SOLICITUD POR QUE SE LLAMA EN DÍAS Y HORARIOS DIFERENTES Y NO SE OBTIENE RESPUESTA. | 26/11/2025 SE INTENTA COMUNICACIÓN CON EL USUARIO AL NÚMERO 3144670511, NO HAY CONTACTO. SE PROCEDE A CANCELAR LA SOLICITUD POR QUE SE LLAMA EN DÍAS Y HORARIOS DIFERENTES Y NO SE OBTIENE RESPUESTA.</t>
  </si>
  <si>
    <t>25/11/2025 SE ESCALA AL COORDINADOR DE LA ZONA PARA ENTREGA EN SITIO | 26/11/2025 SE HACE ENTREGA DE 64 ROLLOS WOMPI DE MANERA EXITOSA</t>
  </si>
  <si>
    <t>21/11/2025 SE ESCALA AL COORDINADOR DE LA ZONA PARA ENTREGA EN SITIO | 26/11/2025 SE REALIZO VISITA AL COMERCIO Y SE HIZO ENTREGA DE 16 ROLLOS WOMPI TODO OK</t>
  </si>
  <si>
    <t>25/11/2025 SE ESCALA AL COORDINADOR DE LA ZONA PARA ENTREGA EN SITIO | 26/11/2025 SE HACE ENTREGA DE 32 ROLLOS WOMPI DE MANERA EXITOSA</t>
  </si>
  <si>
    <t>25/11/2025 SE ESCALA AL COORDINADOR DE LA ZONA PARA ENTREGA EN SITIO | 26/11/2025 SE VISITA CORRESPONSAL Y SE REALIZA ENTREGA DE 56 ROLLOS</t>
  </si>
  <si>
    <t>25/11/2025 SE REALIZA ENVIO DE ROLLOS POR  OPERADOR LOGISTICO | 26/11/2025 SE REALIZA ENTREGA EN SITIO DE 16 ROLLOS WOMPI RECIBE EL SEÑOR SERGIO ANDRES VEGA</t>
  </si>
  <si>
    <t>25/11/2025 SE ESCALA AL COORDINADOR DE LA ZONA PARA ENTREGA EN SITIO | 26/11/2025 SE HACE ENTREGA DE 24 ROLLOS WOMPI EN DIRECCIÓN INDICADA</t>
  </si>
  <si>
    <t>25/11/2025 SE ESCALA AL COORDINADOR DE LA ZONA PARA ENTREGA EN SITIO | 26/11/2025 SE VISITA CORRESPONSAL Y SE REALIZA ENTREGA DE 64 ROLLOS</t>
  </si>
  <si>
    <t>07/11/2025 SE CONFIRMAN DATOS, SE REALIZA ENVIO POR OPERADOR LOGISTICO | 14/11/2025 SE LE INFORMA NUMERO DE GUIA A USER, PENDIENTE CONFIRMACION | 26/11/2025 SE REALIZA ENVIO DE 32 ROLLOS, CON LA GUIA 2265100465 SERVIENTREGA. SE CONFIRMA ENTREGA EXITOSA POR PARTE DE LA TRANSPORTADORA</t>
  </si>
  <si>
    <t>26/11/2025 SE INTENTO COMUNICACIÓN CON EL USUARIO A LOS NÚMEROS 3213012552|3118291052,NO HAY RESPUESTA. SE PROCEDE A CANCELAR LA SOLICITUD POR QUE SE LLAMA EN DÍAS Y HORARIOS DIFERENTES Y NO SE OBTIENE RESPUESTA. | 26/11/2025 SE INTENTO COMUNICACIÓN CON EL USUARIO A LOS NÚMEROS 3213012552|3118291052,NO HAY RESPUESTA. SE PROCEDE A CANCELAR LA SOLICITUD POR QUE SE LLAMA EN DÍAS Y HORARIOS DIFERENTES Y NO SE OBTIENE RESPUESTA. | 26/11/2025 SE INTENTO COMUNICACIÓN CON EL USUARIO A LOS NÚMEROS 3213012552|3118291052,NO HAY RESPUESTA. SE PROCEDE A CANCELAR LA SOLICITUD POR QUE SE LLAMA EN DÍAS Y HORARIOS DIFERENTES Y NO SE OBTIENE RESPUESTA.</t>
  </si>
  <si>
    <t>21/11/2025 SE REALIZA ENVIO DE ROLLOS CON OPERADOR LOGISTICO | 26/11/2025 SE REALIZA ENVIO DE 64 ROLLOS, CON LA GUIA 2248145421 SERVIENTREGA. SE CONFIRMA ENTREGA EXITOSA POR PARTE DE LA TRANSPORTADORA</t>
  </si>
  <si>
    <t>25/11/2025 SE REALIZA ENVIO DE ROLLOS POR  OPERADOR LOGISTICO | 26/11/2025 SE VISITA CORRESPONSAL Y SE REALIZA ENTREGA DE 64 ROLLOS</t>
  </si>
  <si>
    <t>20/11/2025 SE CONFIRMAN DATOS, SE REALIZA ENVIO POR OPERADOR LOGISTICO | 26/11/2025 SE REALIZA ENVIO DE 24 ROLLOS, CON LA GUIA 2187690947 SERVIENTREGA. SE CONFIRMA ENTREGA EXITOSA POR PARTE DE LA TRANSPORTADORA</t>
  </si>
  <si>
    <t>23/11/2025 SE CONFIRMAN DATOS, SE REALIZA ENVIO POR OPERADOR LOGISTICO | 26/11/2025 SE REALIZA ENVIO DE 32 ROLLOS, CON LA GUIA 2235596730 SERVIENTREGA. SE CONFIRMA ENTREGA EXITOSA POR PARTE DE LA TRANSPORTADORA</t>
  </si>
  <si>
    <t>21/11/2025 SE CONFIRMAN DATOS, SE REALIZA ENVIO POR OPERADOR LOGISTICO | 26/11/2025 SE REALIZA ENVIO DE 16 ROLLOS, CON LA GUIA 2078334591 SERVIENTREGA. SE CONFIRMA ENTREGA EXITOSA POR PARTE DE LA TRANSPORTADORA</t>
  </si>
  <si>
    <t>25/11/2025 SE REALIZA ENVIO DE ROLLOS POR  OPERADOR LOGISTICO | 26/11/2025 SE REALIZA ENVIO DE 40 ROLLOS, CON LA GUIA 2235596787 SERVIENTREGA. SE CONFIRMA ENTREGA EXITOSA POR PARTE DE LA TRANSPORTADORA</t>
  </si>
  <si>
    <t>24/11/2025 SE CONFIRMAN DATOS, SE REALIZA ENVIO POR OPERADOR LOGISTICO | 26/11/2025 SE REALIZA ENVIO DE 56 ROLLOS, CON LA GUIA 2235596795 SERVIENTREGA. SE CONFIRMA ENTREGA EXITOSA POR PARTE DE LA TRANSPORTADORA</t>
  </si>
  <si>
    <t>25/11/2025 SE REALIZA ENVIO DE ROLLOS POR  OPERADOR LOGISTICO | 26/11/2025 SE REALIZA ENVIO DE 24 ROLLOS, CON LA GUIA 2235596797 SERVIENTREGA. SE CONFIRMA ENTREGA EXITOSA POR PARTE DE LA TRANSPORTADORA</t>
  </si>
  <si>
    <t>24/11/2025 SE CONFIRMAN DATOS, SE REALIZA ENVIO POR OPERADOR LOGISTICO | 26/11/2025 SE REALIZA ENVIO DE 24 ROLLOS, CON LA GUIA 2235596799 SERVIENTREGA. SE CONFIRMA ENTREGA EXITOSA POR PARTE DE LA TRANSPORTADORA</t>
  </si>
  <si>
    <t>24/11/2025 SE CONFIRMAN DATOS, SE REALIZA ENVIO POR OPERADOR LOGISTICO | 26/11/2025 SE REALIZA ENVIO DE 32 ROLLOS, CON LA GUIA 2235596785 SERVIENTREGA. SE CONFIRMA ENTREGA EXITOSA POR PARTE DE LA TRANSPORTADORA</t>
  </si>
  <si>
    <t>24/11/2025 SE CONFIRMAN DATOS, SE REALIZA ENVIO POR OPERADOR LOGISTICO | 26/11/2025 SE REALIZA ENVIO DE 32 ROLLOS, CON LA GUIA 2235596786 SERVIENTREGA. SE CONFIRMA ENTREGA EXITOSA POR PARTE DE LA TRANSPORTADORA</t>
  </si>
  <si>
    <t>25/11/2025 SE ESCALA AL COORDINADOR DE LA ZONA PARA ENTREGA EN SITIO | 26/11/2025 SE VISITA CB ENTREGA 56 ROLLOS</t>
  </si>
  <si>
    <t>25/11/2025 SE REALIZA ENVIO DE ROLLOS POR  OPERADOR LOGISTICO | 26/11/2025 SE REALIZA VISITA, SE ENTREGAN 16 ROLLOS, DATAFONO NO SE ENCUENTRA EN LA DIRECCIÓN DE ENTREGA</t>
  </si>
  <si>
    <t>26/11/2025 SE ESCALA AL COORDINADOR DE LA ZONA PARA ENTREGA EN SITIO | 27/11/2025 SE VISITA COMERCIO SE ENTREGAN 32 ROLLOS OK</t>
  </si>
  <si>
    <t>26/11/2025 SE ESCALA AL COORDINADOR DE LA ZONA PARA ENTREGA EN SITIO | 27/11/2025 SE VISITA COMERCIO SE ENTREGAN 64 ROLLOS OK</t>
  </si>
  <si>
    <t>26/11/2025 SE ESCALA AL COORDINADOR DE LA ZONA PARA ENTREGA EN SITIO | 27/11/2025 SE VISITA COMERCIO, SE ENTREGAN 32 ROLLOS OK.</t>
  </si>
  <si>
    <t>26/11/2025 SE ESCALA AL COORDINADOR DE LA ZONA PARA ENTREGA EN SITIO | 27/11/2025 SE VISITA COMERCIO, SE ENTREGAN 32 ROLLOS OK</t>
  </si>
  <si>
    <t>11/11/2025 SE REALIZA ENVIO DE ROLLOS CON OPERADOR LOGISTICO | 19/11/2025 SE LE INFORMA NUMERO DE GUIA A USER, NO LE HAN ENTREGADO ROLLOS | 27/11/2025 SE REALIZA ENVIO DE 16 ROLLOS, CON LA GUIA 2235596587 SERVIENTREGA. SE CONFIRMA ENTREGA EXITOSA POR PARTE DE LA TRANSPORTADORA</t>
  </si>
  <si>
    <t>19/11/2025 SE CONFIRMAN DATOS, SE REALIZA ENVIO POR OPERADOR LOGISTICO | 25/11/2025 SE LE ENVIA LA GUIA AL USUARIO, PENDIENTE CONFIRMACION | 25/11/2025 EN COMUNICACION CON EL USUARIO NOS CONFIRMA QUE AUN NO HA RECIBIDO LOS ROLLOS | 27/11/2025 SE REALIZA ENVIO DE 16 ROLLOS, CON LA GUIA 2187690942 SERVIENTREGA. SE CONFIRMA ENTREGA EXITOSA POR PARTE DE LA TRANSPORTADORA</t>
  </si>
  <si>
    <t>25/11/2025 SE REALIZA ENVIO DE ROLLOS POR  OPERADOR LOGISTICO | 27/11/2025 SE REALIZA ENVIO DE 64 ROLLOS, CON LA GUIA 2235596693 SERVIENTREGA. SE CONFIRMA ENTREGA EXITOSA POR PARTE DE LA TRANSPORTADORA</t>
  </si>
  <si>
    <t>25/11/2025 SE REALIZA ENVIO DE ROLLOS POR  OPERADOR LOGISTICO | 24/11/2025 SE LE ENVIA LA GUIA AL USUARIO, PENDIENTE CONFIRMACION | 25/11/2025 EN COMUNICACION CON EL CLIENTE NOS CONFIRMA QUE AUN NO LE HAN LLEGADO LOS ROLLOS | 27/11/2025 SE REALIZA ENVIO DE 16 ROLLOS, CON LA GUIA 2248145402 SERVIENTREGA. SE CONFIRMA ENTREGA EXITOSA POR PARTE DE LA TRANSPORTADORA</t>
  </si>
  <si>
    <t>18/11/2025 SE CONFIRMAN DATOS, SE REALIZA ENVIO POR OPERADOR LOGISTICO | 25/11/2025 SE LE ENVIA EL NUMERO DE GUIA AL USUARIO, PENDIENTE CONFIRMACION | 25/11/2025 EN COMUNICACION CON EL USUARIO NOS CONFRIMA QUE AUN NO LE HA LLEGADO LOS ROLLOS | 27/11/2025 SE REALIZA ENVIO DE 24 ROLLOS, CON LA GUIA 2265100500 SERVIENTREGA. SE CONFIRMA ENTREGA EXITOSA POR PARTE DE LA TRANSPORTADORA</t>
  </si>
  <si>
    <t>25/11/2025 SE REALIZA ENVIO DE ROLLOS POR  OPERADOR LOGISTICO | 27/11/2025 SE REALIZA ENVIO DE 16 ROLLOS, CON LA GUIA 2235596751 SERVIENTREGA. SE CONFIRMA ENTREGA EXITOSA POR PARTE DE LA TRANSPORTADORA</t>
  </si>
  <si>
    <t>24/11/2025 SE CONFIRMAN DATOS, SE REALIZA ENVIO POR OPERADOR LOGISTICO | 27/11/2025 SE REALIZA ENVIO DE 40 ROLLOS, CON LA GUIA 2235596794 SERVIENTREGA. SE CONFIRMA ENTREGA EXITOSA POR PARTE DE LA TRANSPORTADORA</t>
  </si>
  <si>
    <t>25/11/2025 SE REALIZA ENVIO DE ROLLOS POR  OPERADOR LOGISTICO | 27/11/2025 SE REALIZA ENVIO DE 48 ROLLOS, CON LA GUIA 2235596788 SERVIENTREGA. SE CONFIRMA ENTREGA EXITOSA POR PARTE DE LA TRANSPORTADORA</t>
  </si>
  <si>
    <t>25/11/2025 SE REALIZA ENVIO DE ROLLOS POR  OPERADOR LOGISTICO | 27/11/2025 SE REALIZA ENVIO DE 64 ROLLOS, CON LA GUIA 2235596798 SERVIENTREGA. SE CONFIRMA ENTREGA EXITOSA POR PARTE DE LA TRANSPORTADORA</t>
  </si>
  <si>
    <t>24/11/2025 SE CONFIRMAN DATOS, SE REALIZA ENVIO POR OPERADOR LOGISTICO | 27/11/2025 SE REALIZA ENVIO DE 32 ROLLOS, CON LA GUIA 2277307835 SERVIENTREGA. SE CONFIRMA ENTREGA EXITOSA POR PARTE DE LA TRANSPORTADORA</t>
  </si>
  <si>
    <t>24/11/2025 SE CONFIRMAN DATOS, SE REALIZA ENVIO POR OPERADOR LOGISTICO | 27/11/2025 SE REALIZA ENVIO DE 40 ROLLOS, CON LA GUIA 2235596778 SERVIENTREGA. SE CONFIRMA ENTREGA EXITOSA POR PARTE DE LA TRANSPORTADORA</t>
  </si>
  <si>
    <t>24/11/2025 SE CONFIRMAN DATOS, SE REALIZA ENVIO POR OPERADOR LOGISTICO | 27/11/2025 SE REALIZA ENVIO DE 40 ROLLOS, CON LA GUIA 2235596807 SERVIENTREGA. SE CONFIRMA ENTREGA EXITOSA POR PARTE DE LA TRANSPORTADORA</t>
  </si>
  <si>
    <t>24/11/2025 SE CONFIRMAN DATOS, SE REALIZA ENVIO POR OPERADOR LOGISTICO | 27/11/2025 SE REALIZA ENVIO DE 40 ROLLOS, CON LA GUIA 2235596801 SERVIENTREGA. SE CONFIRMA ENTREGA EXITOSA POR PARTE DE LA TRANSPORTADORA</t>
  </si>
  <si>
    <t>25/11/2025 SE CONFIRMAN DATOS, SE REALIZA ENVIO POR OPERADOR LOGISTICO | 27/11/2025 SE REALIZA ENVIO DE 64 ROLLOS, CON LA GUIA 2235596808 SERVIENTREGA. SE CONFIRMA ENTREGA EXITOSA POR PARTE DE LA TRANSPORTADORA</t>
  </si>
  <si>
    <t>25/11/2025 SE CONFIRMAN DATOS, SE REALIZA ENVIO POR OPERADOR LOGISTICO | 27/11/2025 SE REALIZA ENVIO DE 32 ROLLOS, CON LA GUIA 2235596810 SERVIENTREGA. SE CONFIRMA ENTREGA EXITOSA POR PARTE DE LA TRANSPORTADORA</t>
  </si>
  <si>
    <t>26/11/2025 SE ESCALA AL COORDINADOR DE LA ZONA PARA ENTREGA EN SITIO | 27/11/2025 SE REALIZA VISITA PARA ENTREGAR 24 ROLLOS WOMPI, NO SE MANIPULA DATAFONO ENTREGA OK</t>
  </si>
  <si>
    <t>25/11/2025 SE ESCALA AL COORDINADOR DE LA ZONA PARA ENTREGA EN SITIO | 27/11/2025 SE REALIZA VISITA PARA ENTREGAR 24 ROLLOS WOMPI, NO SE MANIPULA DATAFONO ENTREGA OK</t>
  </si>
  <si>
    <t>25/11/2025 SE REALIZA ENVIO DE ROLLOS POR  OPERADOR LOGISTICO | 24/11/2025 TRANSPORTADORA TIENE NOVEDAD EN RUTA URBANA POR INFRAESTRUCTURA | 27/11/2025 SE CONFIRMA ENTREGA EXITOSA POR PARTE DE LA TRANSPORTADORA COORDINADORA CON LA GUIA 46778000159</t>
  </si>
  <si>
    <t>25/11/2025 SE CONFIRMAN DATOS, SE REALIZA ENVIO POR OPERADOR LOGISTICO | 27/11/2025 SE CONFIRMA ENTREGA EXITOSA POR PARTE DE LA TRANSPORTADORA COORDINADORA CON LA GUIA 46778000195</t>
  </si>
  <si>
    <t>25/11/2025 SE REALIZA ENVIO DE ROLLOS POR  OPERADOR LOGISTICO | 27/11/2025 SE REALIZA VISITA PARA ENTREGAR 16 ROLLOS WOMPI, NO SE MANIPULA DATAFONO ENTREGA OK</t>
  </si>
  <si>
    <t>19/11/2025 SE CONFIRMAN DATOS, SE REALIZA ENVIO POR OPERADOR LOGISTICO | 26/11/2025 SE LE INFORMA NUMERO DE GUIA AL USUARIO, PENDIENTE NOTIFICACION | 26/11/2025 EN COMUNICACION CON EL USUARIO NOS CONFIRMA QUE AUN NO HA RECIBIDO LOS ROLLOS | 27/11/2025 SE CONFIRMA ENTREGA EXITOSA POR PARTE DE LA TRANSPORTADORA LOGICUARTAS CON LA GUIA 992218722</t>
  </si>
  <si>
    <t>24/11/2025 SE CONFIRMAN DATOS, SE REALIZA ENVIO POR OPERADOR LOGISTICO | 27/11/2025 SE CONFIRMA ENTREGA EXITOSA POR PARTE DE LA TRANSPORTADORA LOGICUARTAS CON LA GUIA 992222732</t>
  </si>
  <si>
    <t>26/11/2025 SE ESCALA AL COORDINADOR DE LA ZONA PARA ENTREGA EN SITIO | 27/11/2025 SE ENTREGAN 64 ROLLOS A MARLON MONTES</t>
  </si>
  <si>
    <t>25/11/2025 SE ESCALA AL COORDINADOR DE LA ZONA PARA ENTREGA EN SITIO | 27/11/2025 ENTREGA DE ROLLOS EJECUTADO OK</t>
  </si>
  <si>
    <t>26/11/2025 SE ESCALA AL COORDINADOR DE LA ZONA PARA ENTREGA EN SITIO | 27/11/2025 SE REALIZA VISITA PARA ENTREGAR 40 ROLLOS WOMPI, NO SE MANIPULA DATAFONO ENTREGA OK</t>
  </si>
  <si>
    <t>26/11/2025 SE ESCALA AL COORDINADOR DE LA ZONA PARA ENTREGA EN SITIO | 27/11/2025 SE ENTREGAN 32 ROLLOS A EBLIN ORTIZ</t>
  </si>
  <si>
    <t>21/11/2025 SE CONFIRMAN DATOS, SE REALIZA ENVIO POR OPERADOR LOGISTICO | 27/11/2025 SE LE ENVIA EL NUMERO DE GUIA AL USUARIO, PENDIENTE CONFIRMACIÓN | 27/11/2025 SE REALIZA ENVIO DE 56 ROLLOS, CON LA GUIA 2265100513 SERVIENTREGA. SE CONFIRMA ENTREGA EXITOSA POR PARTE DE LA TRANSPORTADORA</t>
  </si>
  <si>
    <t>24/11/2025 SE ESCALA AL COORDINADOR DE LA ZONA PARA ENTREGA EN SITIO | 27/11/2025 SE REALIZA LA ENTREGA DE 24 ROLLOS</t>
  </si>
  <si>
    <t>25/11/2025 SE ESCALA AL COORDINADOR DE LA ZONA PARA ENTREGA EN SITIO | 27/11/2025 SE ENTREGAN 16 ROLLOS WOMPI A DANNA ARIAS, LA CLEO TE DE ACERCA A PORTERÍA DONDE SON ENTREGADOS</t>
  </si>
  <si>
    <t>25/11/2025 SE ESCALA AL COORDINADOR DE LA ZONA PARA ENTREGA EN SITIO | 27/11/2025 SE REALIZA LA ENTREGA DE 16 ROLLOS</t>
  </si>
  <si>
    <t>26/11/2025 SE ESCALA AL COORDINADOR DE LA ZONA PARA ENTREGA EN SITIO | 27/11/2025 SE HACE PRESENCIA EN COMERCIO SE REALIZA ENTREGA DE 64 ROLLOS</t>
  </si>
  <si>
    <t>26/11/2025 SE ESCALA AL COORDINADOR DE LA ZONA PARA ENTREGA EN SITIO | 27/11/2025 SE REALIZA VISTA AL CB POR SOLICITUD DE ROLLOS SE ENTREGAN SIN NOVEDAD</t>
  </si>
  <si>
    <t>25/11/2025 SE ESCALA AL COORDINADOR DE LA ZONA PARA ENTREGA EN SITIO | 27/11/2025 SE REALIZA ENTREGA DE 24 ROLLOS</t>
  </si>
  <si>
    <t>20/11/2025 SE ESCALA AL COORDINADOR DE LA ZONA PARA ENTREGA EN SITIO | 27/11/2025 SE REALIZA ENTREGA DE 48 ROLLOS POR EL OPERADOR LOGISTICO VELOCES CON LA GUIA V4001846353</t>
  </si>
  <si>
    <t>25/11/2025 SE REALIZA ENVIO DE ROLLOS POR  OPERADOR LOGISTICO | 27/11/2025 SE REALIZA ENTREGA DE 48 ROLLOS POR EL OPERADOR LOGISTICO VELOCES CON LA GUIA V4001852150</t>
  </si>
  <si>
    <t>26/11/2025 SE ESCALA AL COORDINADOR DE LA ZONA PARA ENTREGA EN SITIO | 27/11/2025 SE REALIZA ENTREGA DE 24 UNIDADES DE ROLLOS WOMPI</t>
  </si>
  <si>
    <t>21/11/2025 SE ESCALA AL COORDINADOR DE LA ZONA PARA ENTREGA EN SITIO | 27/11/2025 SE REALIZA ENTREGA DE 56 ROLLOS POR EL OPERADOR LOGISTICO VELOCES CON LA GUIA V4001852153</t>
  </si>
  <si>
    <t>21/11/2025 SE ESCALA AL COORDINADOR DE LA ZONA PARA ENTREGA EN SITIO | 27/11/2025 SE REALIZA ENTREGA DE 48 ROLLOS POR EL OPERADOR LOGISTICO VELOCES CON LA GUIA V4001852161</t>
  </si>
  <si>
    <t>21/11/2025 SE ESCALA AL COORDINADOR DE LA ZONA PARA ENTREGA EN SITIO | 27/11/2025 SE REALIZA ENTREGA DE 32 ROLLOS POR EL OPERADOR LOGISTICO VELOCES CON LA GUIA V4001852162</t>
  </si>
  <si>
    <t>21/11/2025 SE ESCALA AL COORDINADOR DE LA ZONA PARA ENTREGA EN SITIO | 27/11/2025 SE REALIZA ENTREGA DE 64 ROLLOS POR EL OPERADOR LOGISTICO VELOCES CON LA GUIA V4001852163</t>
  </si>
  <si>
    <t>24/11/2025 SE ESCALA AL COORDINADOR DE LA ZONA PARA ENTREGA EN SITIO | 27/11/2025 SE REALIZA ENTREGA DE 32 ROLLOS POR EL OPERADOR LOGISTICO VELOCES CON LA GUIA V4001866548</t>
  </si>
  <si>
    <t>24/11/2025 SE ESCALA AL COORDINADOR DE LA ZONA PARA ENTREGA EN SITIO | 27/11/2025 SE REALIZA ENTREGA DE 56 ROLLOS POR EL OPERADOR LOGISTICO VELOCES CON LA GUIA V4001866551</t>
  </si>
  <si>
    <t>24/11/2025 SE ESCALA AL COORDINADOR DE LA ZONA PARA ENTREGA EN SITIO | 27/11/2025 SE ENTREGAN 16 ROLLOS WOMPI</t>
  </si>
  <si>
    <t>24/11/2025 SE ESCALA AL COORDINADOR DE LA ZONA PARA ENTREGA EN SITIO | 27/11/2025 SE REALIZA ENTREGA DE 48 ROLLOS POR EL OPERADOR LOGISTICO VELOCES CON LA GUIA V4001866550</t>
  </si>
  <si>
    <t>21/11/2025 SE ESCALA AL COORDINADOR DE LA ZONA PARA ENTREGA EN SITIO | 27/11/2025 SE REALIZA ENTREGA DE 16 ROLLOS POR EL OPERADOR LOGISTICO VELOCES CON LA GUIA V4001859492</t>
  </si>
  <si>
    <t>21/11/2025 SE ESCALA AL COORDINADOR DE LA ZONA PARA ENTREGA EN SITIO | 27/11/2025 SE REALIZA ENTREGA DE 16 ROLLOS POR EL OPERADOR LOGISTICO VELOCES CON LA GUIA V4001859494</t>
  </si>
  <si>
    <t>25/11/2025 SE REALIZA ENVIO DE ROLLOS POR  OPERADOR LOGISTICO | 27/11/2025 SE REALIZA LA ENTREGA DE 24 ROLLOS</t>
  </si>
  <si>
    <t>24/11/2025 SE ESCALA AL COORDINADOR DE LA ZONA PARA ENTREGA EN SITIO | 27/11/2025 SE REALIZA ENTREGA DE 64 ROLLOS POR EL OPERADOR LOGISTICO VELOCES CON LA GUIA V4001866545</t>
  </si>
  <si>
    <t>24/11/2025 SE ESCALA AL COORDINADOR DE LA ZONA PARA ENTREGA EN SITIO | 27/11/2025 SE REALIZA ENTREGA DE 64 ROLLOS POR EL OPERADOR LOGISTICO VELOCES CON LA GUIA V4001866546</t>
  </si>
  <si>
    <t>24/11/2025 SE ESCALA AL COORDINADOR DE LA ZONA PARA ENTREGA EN SITIO | 27/11/2025 SE REALIZA ENTREGA DE 64 ROLLOS POR EL OPERADOR LOGISTICO VELOCES CON LA GUIA V4001866547</t>
  </si>
  <si>
    <t>24/11/2025 SE ESCALA AL COORDINADOR DE LA ZONA PARA ENTREGA EN SITIO | 27/11/2025 SE REALIZA ENTREGA DE 64 ROLLOS POR EL OPERADOR LOGISTICO VELOCES CON LA GUIA V4001866542</t>
  </si>
  <si>
    <t>26/11/2025 SE ESCALA AL COORDINADOR DE LA ZONA PARA ENTREGA EN SITIO | 27/11/2025 SE VISITA COMERCIO, SE ENTREGAN 64 ROLLOS WOMPI, NO SE MANIPULAN DISPOSITIVOS</t>
  </si>
  <si>
    <t>26/11/2025 SE ESCALA AL COORDINADOR DE LA ZONA PARA ENTREGA EN SITIO | 27/11/2025 SE VISITA SITIO SE VERIFICA INFORMACIÓN SE REALIZA ENTREGA DE ROLLOS, NO SE MANIPULA EQUIPOS. FIRMA QUIEN RECIBE LOS ROLLOS.</t>
  </si>
  <si>
    <t>26/11/2025 SE ESCALA AL COORDINADOR DE LA ZONA PARA ENTREGA EN SITIO | 27/11/2025 SE ENTREGAN 24 ROLLOS WOMPI A DANIEL FORERO</t>
  </si>
  <si>
    <t>26/11/2025 SE ESCALA AL COORDINADOR DE LA ZONA PARA ENTREGA EN SITIO | 27/11/2025 SE REALIZA VISITA AL CB POR SOLICITUD ROLLOS, SE ENTREGAN SIN NOVEDAD TODO OK</t>
  </si>
  <si>
    <t>26/11/2025 SE ESCALA AL COORDINADOR DE LA ZONA PARA ENTREGA EN SITIO | 27/11/2025 SE VISITA COMERCIO, SE ENTREGAN 16 ROLLOS WOMPI, NO SE MANIPULAN DISPOSITIVOS</t>
  </si>
  <si>
    <t>25/11/2025 SE REALIZA ENVIO DE ROLLOS POR  OPERADOR LOGISTICO | 27/11/2025 ENTREGA DE ROLLOS EJECUTADO OK</t>
  </si>
  <si>
    <t>26/11/2025 SE ESCALA AL COORDINADOR DE LA ZONA PARA ENTREGA EN SITIO | 27/11/2025 SE REALIZA LA ENTREGA DE 64 ROLLOS</t>
  </si>
  <si>
    <t>22/11/2025 SE ESCALA AL COORDINADOR DE LA ZONA PARA ENTREGA EN SITIO | 27/11/2025 ENTREGA DE ROLLOS EJECUTADO OK EN OTRA DIRECCIÓN YA QUE LOCAL ESTÁ CERRADO</t>
  </si>
  <si>
    <t>26/11/2025 SE ESCALA AL COORDINADOR DE LA ZONA PARA ENTREGA EN SITIO | 27/11/2025 SE ENTREGAN 24 ROLLOS WOMPI A MARCELA MONTENEGRO</t>
  </si>
  <si>
    <t>26/11/2025 SE ESCALA AL COORDINADOR DE LA ZONA PARA ENTREGA EN SITIO | 27/11/2025 SE ENTREGAN 16 ROLLOS WOMPI</t>
  </si>
  <si>
    <t>26/11/2025 SE ESCALA AL COORDINADOR DE LA ZONA PARA ENTREGA EN SITIO | 27/11/2025 SE VISITA COMERCIO, SE ENTREGAN 32 ROLLOS WOMPI, NO SE MANIPULAN DISPOSITIVOS</t>
  </si>
  <si>
    <t>22/11/2025 SE CONFIRMAN DATOS, SE REALIZA ENVIO POR OPERADOR LOGISTICO | 27/11/2025 SE CONFIRMA ENTREGA EXITOSA POR PARTE DE LA TRANSPORTADORA COORDINADORA CON LA GUIA 46778000183</t>
  </si>
  <si>
    <t>22/11/2025 SE ESCALA AL COORDINADOR DE LA ZONA PARA ENTREGA EN SITIO | 27/11/2025 SE ENTREGAN 32 ROLLOS SE DEJA CON VECINA DE CLIENTE</t>
  </si>
  <si>
    <t>25/11/2025 SE REALIZA ENVIO DE ROLLOS POR  OPERADOR LOGISTICO | 24/11/2025 SE LE COMPARTIO EL NUMERO DE GUIA AL USUARIO, PENDIENTE CONFIRMACION | 24/11/2025 EN COMUNICACION CON EL CLIENTE NOS CONFIRMA QUE AUN NO LE HAN LLEGADO LOS ROLLOS | 27/11/2025 SE REALIZA ENVIO DE 24 ROLLOS, CON LA GUIA 2248145403 SERVIENTREGA. SE CONFIRMA ENTREGA EXITOSA POR PARTE DE LA TRANSPORTADORA</t>
  </si>
  <si>
    <t>24/11/2025 SE CONFIRMAN DATOS, SE REALIZA ENVIO POR OPERADOR LOGISTICO | 27/11/2025 SE REALIZA ENVIO DE 16 ROLLOS, CON LA GUIA 2235596802 SERVIENTREGA. SE CONFIRMA ENTREGA EXITOSA POR PARTE DE LA TRANSPORTADORA</t>
  </si>
  <si>
    <t>26/11/2025 SE CONFIRMAN DATOS, SE REALIZA ENVIO POR OPERADOR LOGISTICO. USUARIO INDICA QUE SOLO LLEGA INTERRAPIDISIMO | 27/11/2025 SE ENTREGA 16 ROLLOS AL COMERCIO EN DIRECCIÓN DIFERENTE YA QUE LO SOLICITA CLIENTE PORQUE PARA LA VEREDA LO SUBE TRANSPORTADORAS</t>
  </si>
  <si>
    <t>26/11/2025 SE ESCALA AL COORDINADOR DE LA ZONA PARA ENTREGA EN SITIO | 27/11/2025 SE REALIZA VISITA, SE REALIZA ENTREGA DE 40 ROLLOS</t>
  </si>
  <si>
    <t>25/11/2025 SE ESCALA AL COORDINADOR DE LA ZONA PARA ENTREGA EN SITIO | 27/11/2025 SE VISITA COMERCIO, SE ENTREGAN 32 ROLLOS WOMPI, NO SE MANIPULAN DISPOSITIVOS</t>
  </si>
  <si>
    <t>26/11/2025 SE ESCALA AL COORDINADOR DE LA ZONA PARA ENTREGA EN SITIO | 27/11/2025 SE LLEGA A AL DIRECCION INDICA Y SE ENTREGAN 24 ROLLOS WOMPI SIN MANIPULAR EQUIPOS</t>
  </si>
  <si>
    <t>25/11/2025 SE ESCALA AL COORDINADOR DE LA ZONA PARA ENTREGA EN SITIO | 27/11/2025 SE REALIZA LA ENTREGA DE 64 ROLLOS WOMPI</t>
  </si>
  <si>
    <t>22/11/2025 SE ESCALA AL COORDINADOR DE LA ZONA PARA ENTREGA EN SITIO | 27/11/2025 SE DEJAN 24 ROLLOS</t>
  </si>
  <si>
    <t>26/11/2025 SE CONFIRMAN DATOS, SE REALIZA ENVIO POR OPERADOR LOGISTICO | 27/11/2025 SE REALIZA ENTREGA DE ROLLOS EN DIRECCIÓN DIFERENTE YA QUE EL CLIENTE NO SE ENCONTRABA EN EL LOCAL Y AUTORIZA DEJARLO DONDE LA SEÑORA SANDY MALDONADO</t>
  </si>
  <si>
    <t>21/11/2025 SE ESCALA AL COORDINADOR DE LA ZONA PARA ENTREGA EN SITIO | 27/11/2025 SE VISITA COMERCIO, SE ENTREGAN 24 ROLLOS WOMPI, NO SE MANIPULAN DISPOSITIVOS</t>
  </si>
  <si>
    <t>24/11/2025 SE ESCALA AL COORDINADOR DE LA ZONA PARA ENTREGA EN SITIO | 27/11/2025 ENTREGA DE 16 ROLLOS WOMPI PARA DATAFONO NO SE MANIPULA TERMINAL</t>
  </si>
  <si>
    <t>24/11/2025 SE ESCALA AL COORDINADOR DE LA ZONA PARA ENTREGA EN SITIO | 27/11/2025 SE REALIZA ENTREGA DE 24 ROLLOS EN EL PUNTO, NO SE SUBE FOTO DE TIRILLA POR QUÉ NO HAY LUZ EN EL CORREGIMIENTO, MUCHO MENOS INTERNET, CLIENTE INDICA QUE NO TIENE  TRX DESDE EL EQUIPO DE WOMPI</t>
  </si>
  <si>
    <t>26/11/2025 SE ESCALA AL COORDINADOR DE LA ZONA PARA ENTREGA EN SITIO | 27/11/2025 ENTREGA DE 64 ROLLOS WOMPI PARA DATAFONO NO SE MANEJA TERMINAL</t>
  </si>
  <si>
    <t>26/11/2025 SE ESCALA AL COORDINADOR DE LA ZONA PARA ENTREGA EN SITIO | 27/11/2025 SE VISITA COMERCIO, SE ENTREGAN 24 ROLLOS WOMPI, NO SE MANIPULAN DISPOSITIVOS</t>
  </si>
  <si>
    <t>21/11/2025 SE CONFIRMAN DATOS, SE REALIZA ENVIO POR OPERADOR LOGISTICO | 27/11/2025 SE REALIZA ENVIO DE 16 ROLLOS, CON LA GUIA 2187690954 SERVIENTREGA. SE CONFIRMA ENTREGA EXITOSA POR PARTE DE LA TRANSPORTADORA</t>
  </si>
  <si>
    <t>21/11/2025 SE CONFIRMAN DATOS, SE REALIZA ENVIO POR OPERADOR LOGISTICO | 27/11/2025 SE LE INFORMA NUMERO DE GUIA AL USUARIO, PENDIENTE CONFIRMACIÓN | 27/11/2025 SE REALIZA ENVIO DE 56 ROLLOS, CON LA GUIA 2248145420 SERVIENTREGA. SE CONFIRMA ENTREGA EXITOSA POR PARTE DE LA TRANSPORTADORA</t>
  </si>
  <si>
    <t>21/11/2025 SE ESCALA AL COORDINADOR DE LA ZONA PARA ENTREGA EN SITIO | 27/11/2025 SE VISITA COMERCIO SE ENTREGA 32 ROLLOS PARA EL DATÁFONO DE WONPI PARA EL CORRESPONSAL</t>
  </si>
  <si>
    <t>21/11/2025 SE CONFIRMAN DATOS, SE REALIZA ENVIO POR OPERADOR LOGISTICO | 27/11/2025 SE CONFIRMA ENTREGA EXITOSA POR PARTE DE LA TRANSPORTADORA COORDINADORA CON LA GUIA 46778000179</t>
  </si>
  <si>
    <t>21/11/2025 SE ESCALA AL COORDINADOR DE LA ZONA PARA ENTREGA EN SITIO | 27/11/2025 SE LLEGA A COMERCIO, SE ENTREGAN ROLLOS, SIN MANIPULACIÓN DEL EQUIPO SIN NOVEDAD</t>
  </si>
  <si>
    <t>25/11/2025 SE REALIZA ENVIO DE ROLLOS POR  OPERADOR LOGISTICO | 27/11/2025 SE HACE ENTREGA DE 40 ROLLOS WOMPI</t>
  </si>
  <si>
    <t>26/11/2025 SE ESCALA AL COORDINADOR DE LA ZONA PARA ENTREGA EN SITIO | 27/11/2025 SE REALIZA ENTREGA DE 56 ROLLOS EN PUNTO SIN NOVEDAD, EN LA ENTREGA NO SE MANIPULAN EQUIPOS</t>
  </si>
  <si>
    <t>22/11/2025 SE ESCALA AL COORDINADOR DE LA ZONA PARA ENTREGA EN SITIO | 27/11/2025 SE ENTREGAN 56 ROLLOS WOMPI A ESPERANZA ROMERO</t>
  </si>
  <si>
    <t>25/11/2025 SE REALIZA ENVIO DE ROLLOS POR  OPERADOR LOGISTICO | 27/11/2025 SE LLEGA A COMERCIO, SE ENTREGAN ROLLOS, SIN MANIPULACIÓN DEL EQUIPO SIN NOVEDAD</t>
  </si>
  <si>
    <t>22/11/2025 SE ESCALA AL COORDINADOR DE LA ZONA PARA ENTREGA EN SITIO | 27/11/2025 SE LLEGA A COMERCIO, SE ENTREGAN ROLLOS, SIN MANIPULACIÓN DEL EQUIPO SIN NOVEDAD</t>
  </si>
  <si>
    <t>21/11/2025 SE CONFIRMAN DATOS, SE REALIZA ENVIO POR OPERADOR LOGISTICO | 27/11/2025 SE REALIZA ENVIO DE 16 ROLLOS, CON LA GUIA 2235596770 SERVIENTREGA. SE CONFIRMA ENTREGA EXITOSA POR PARTE DE LA TRANSPORTADORA</t>
  </si>
  <si>
    <t>25/11/2025 SE REALIZA ENVIO DE ROLLOS POR  OPERADOR LOGISTICO | 27/11/2025 SE REALIZA VISTA AL PUNTO PARA ENTREGA DE ROLLOS, PUNTO SE ENCONTRÓ CERRADO, SE ESTABLECE COMUNICACION CON LA SEÑORA DIANIS MUÑOZ LA CUAL INDICA SE LE DEJEN EN EL COMERCIO VECINO</t>
  </si>
  <si>
    <t>25/11/2025 SE ESCALA AL COORDINADOR DE LA ZONA PARA ENTREGA EN SITIO | 27/11/2025 SE ENTREGAN 16 ROLLOS WOMPI</t>
  </si>
  <si>
    <t>25/11/2025 SE REALIZA ENVIO DE ROLLOS POR  OPERADOR LOGISTICO | 27/11/2025 SE REALIZA ENVIO DE 32 ROLLOS, CON LA GUIA 2235596789 SERVIENTREGA. SE CONFIRMA ENTREGA EXITOSA POR PARTE DE LA TRANSPORTADORA</t>
  </si>
  <si>
    <t>25/11/2025 SE CONFIRMAN DATOS, SE REALIZA ENVIO POR OPERADOR LOGISTICO | 27/11/2025 SE REALIZA ENVIO DE 24 ROLLOS, CON LA GUIA 2235596816 SERVIENTREGA. SE CONFIRMA ENTREGA EXITOSA POR PARTE DE LA TRANSPORTADORA</t>
  </si>
  <si>
    <t>25/11/2025 SE ESCALA AL COORDINADOR DE LA ZONA PARA ENTREGA EN SITIO | 27/11/2025 SE DEJAN 48 ROLLOS</t>
  </si>
  <si>
    <t>25/11/2025 SE REALIZA ENVIO DE ROLLOS POR  OPERADOR LOGISTICO | 27/11/2025 SE REALIZA ENVIO DE 24 ROLLOS, CON LA GUIA 2235596819 SERVIENTREGA. SE CONFIRMA ENTREGA EXITOSA POR PARTE DE LA TRANSPORTADORA</t>
  </si>
  <si>
    <t>25/11/2025 SE REALIZA ENVIO DE ROLLOS POR  OPERADOR LOGISTICO | 27/11/2025 SE REALIZA ENVIO DE 56 ROLLOS, CON LA GUIA 2235596817 SERVIENTREGA. SE CONFIRMA ENTREGA EXITOSA POR PARTE DE LA TRANSPORTADORA</t>
  </si>
  <si>
    <t>25/11/2025 SE CONFIRMAN DATOS, SE REALIZA ENVIO POR OPERADOR LOGISTICO | 27/11/2025 SE REALIZA ENVIO DE 24 ROLLOS, CON LA GUIA 2235596826 SERVIENTREGA. SE CONFIRMA ENTREGA EXITOSA POR PARTE DE LA TRANSPORTADORA</t>
  </si>
  <si>
    <t>26/11/2025 SE ESCALA AL COORDINADOR DE LA ZONA PARA ENTREGA EN SITIO | 27/11/2025 SE LLEGA A COMERCIO, SE ENTREGAN ROLLOS, SIN MANIPULACIÓN DEL EQUIPO SIN NOVEDAD</t>
  </si>
  <si>
    <t>25/11/2025 SE CONFIRMAN DATOS, SE REALIZA ENVIO POR OPERADOR LOGISTICO | 27/11/2025 SE REALIZA ENVIO DE 32 ROLLOS, CON LA GUIA 2235596830 SERVIENTREGA. SE CONFIRMA ENTREGA EXITOSA POR PARTE DE LA TRANSPORTADORA</t>
  </si>
  <si>
    <t>26/11/2025 SE ESCALA AL COORDINADOR DE LA ZONA PARA ENTREGA EN SITIO | 27/11/2025 SE REALIZA VISITA SE ENTREGA 24 ROLLOS</t>
  </si>
  <si>
    <t>22/11/2025 SE CONFIRMAN DATOS, SE REALIZA ENVIO POR OPERADOR LOGISTICO | 26/11/2025 EN COMUNICACION CON EL USUARIO NOS CONFIRMA QUE AUN NO HA RECIBIDO LOS ROLLOS | 27/11/2025 SE CONFIRMA ENTREGA EXITOSA POR PARTE DE LA TRANSPORTADORA COORDINADORA CON LA GUIA 46778000167</t>
  </si>
  <si>
    <t>26/11/2025 SE ESCALA AL COORDINADOR DE LA ZONA PARA ENTREGA EN SITIO | 27/11/2025 SE REALIZA VISITA SE ENTREGA 16 ROLLOS</t>
  </si>
  <si>
    <t>22/11/2025 SE REALIZA ENVIO DE ROLLOS CON OPERADOR LOGISTICO | 27/11/2025 SE REALIZA ENVIO DE 64 ROLLOS, CON LA GUIA 992221452 LOGICUARTAS. SE CONFIRMA ENTREGA EXITOSA POR PARTE DE LA TRANSPORTADORA</t>
  </si>
  <si>
    <t>22/11/2025 SE ESCALA AL COORDINADOR DE LA ZONA PARA ENTREGA EN SITIO | 27/11/2025 SE REALIZA ENTREGA DE 16 ROLLOS WOMPI EN EL PUNTO SIN NOVEDAD</t>
  </si>
  <si>
    <t>26/11/2025 SE ESCALA AL COORDINADOR DE LA ZONA PARA ENTREGA EN SITIO | 27/11/2025 ENTREGA DE 24 ROLLOS WOMPI PARA DATAFONO NO SE MANIPULA TERMINAL SE DEJAN EN PORTERÍA YA QUE ESTÁ CERRADO Y SALIERON</t>
  </si>
  <si>
    <t>20/11/2025 SE ESCALA AL COORDINADOR DE LA ZONA PARA ENTREGA EN SITIO | 27/11/2025 SE REALIZA ENTREGA DE 64 ROLLOS POR EL OPERADOR LOGISTICO VELOCES CON LA GUIA V4001846350</t>
  </si>
  <si>
    <t>24/11/2025 SE ESCALA AL COORDINADOR DE LA ZONA PARA ENTREGA EN SITIO | 27/11/2025 SE REALIZA ENTREGA DE 32 ROLLOS POR EL OPERADOR LOGISTICO VELOCES CON LA GUIA V4001866543</t>
  </si>
  <si>
    <t>24/11/2025 SE ESCALA AL COORDINADOR DE LA ZONA PARA ENTREGA EN SITIO | 27/11/2025 SE REALIZA ENTREGA DE 40 ROLLOS POR EL OPERADOR LOGISTICO VELOCES CON LA GUIA V4001872984</t>
  </si>
  <si>
    <t>25/11/2025 SE ESCALA AL COORDINADOR DE LA ZONA PARA ENTREGA EN SITIO | 27/11/2025 SE REALIZA ENTREGA DE 64 ROLLOS POR EL OPERADOR LOGISTICO VELOCES CON LA GUIA V4001872987</t>
  </si>
  <si>
    <t>25/11/2025 SE ESCALA AL COORDINADOR DE LA ZONA PARA ENTREGA EN SITIO | 27/11/2025 SE REALIZA ENTREGA DE 56 ROLLOS POR EL OPERADOR LOGISTICO VELOCES CON LA GUIA V4001872986</t>
  </si>
  <si>
    <t>25/11/2025 SE ESCALA AL COORDINADOR DE LA ZONA PARA ENTREGA EN SITIO | 27/11/2025 SE REALIZA ENTREGA DE 24 ROLLOS POR EL OPERADOR LOGISTICO VELOCES CON LA GUIA V4001872991</t>
  </si>
  <si>
    <t>25/11/2025 SE ESCALA AL COORDINADOR DE LA ZONA PARA ENTREGA EN SITIO | 27/11/2025 SE REALIZA ENTREGA DE 48 ROLLOS POR EL OPERADOR LOGISTICO VELOCES CON LA GUIA V4001872997</t>
  </si>
  <si>
    <t>25/11/2025 SE ESCALA AL COORDINADOR DE LA ZONA PARA ENTREGA EN SITIO | 27/11/2025 SE REALIZA ENTREGA DE 16 ROLLOS POR EL OPERADOR LOGISTICO VELOCES CON LA GUIA V4001872993</t>
  </si>
  <si>
    <t>25/11/2025 SE ESCALA AL COORDINADOR DE LA ZONA PARA ENTREGA EN SITIO | 27/11/2025 SE REALIZA ENTREGA DE 64 ROLLOS POR EL OPERADOR LOGISTICO VELOCES CON LA GUIA V4001872998</t>
  </si>
  <si>
    <t>26/11/2025 SE ESCALA AL COORDINADOR DE LA ZONA PARA ENTREGA EN SITIO | 27/11/2025 SE ENTREGAN 64 ROLLOS WOMPI OK.</t>
  </si>
  <si>
    <t>26/11/2025 SE ESCALA AL COORDINADOR DE LA ZONA PARA ENTREGA EN SITIO | 27/11/2025 SE ENTREGA 8 ROLLOS WOMPI OK</t>
  </si>
  <si>
    <t>26/11/2025 SE ESCALA AL COORDINADOR DE LA ZONA PARA ENTREGA EN SITIO | 27/11/2025 SE REALIZA VISITA AL COMERCIO Y SE HIZO ENTREGA DE 32 ROLLOS WOMPI TODO OK</t>
  </si>
  <si>
    <t>26/11/2025 SE ESCALA AL COORDINADOR DE LA ZONA PARA ENTREGA EN SITIO | 27/11/2025 SE VISITA COMERCIO CB BANCOLOMBIA WOMPI, SE ENTREGAN ROLLOS DE PAPELERÍA SOLICITADOS PARA EL DATAFONO, NO UPS, NO SE MANIPULAN EQUIPOS</t>
  </si>
  <si>
    <t>24/11/2025 SE CONFIRMAN DATOS, SE REALIZA ENVIO POR OPERADOR LOGISTICO | 28/11/2025 SE REALIZA ENVIO DE 40 ROLLOS, CON LA GUIA 46778000194 COORDINADORA. SE CONFIRMA ENTREGA EXITOSA POR PARTE DE LA TRANSPORTADORA</t>
  </si>
  <si>
    <t>25/11/2025 SE CONFIRMAN DATOS, SE REALIZA ENVIO POR OPERADOR LOGISTICO. USUARIO INFORMA QUE SOLO LLEGA INTERRAPIDISIMO | 26/11/2025 SE REALIZA ENVIO DE 24 ROLLOS POR EMPRESA DE TRANSPORTE INTERRAPIDISIMO.</t>
  </si>
  <si>
    <t>22/11/2025 SE CONFIRMAN DATOS, SE REALIZA ENVIO POR OPERADOR LOGISTICO | 27/11/2025 LA TRANSPORTADORA FUE HASTA EL DESTINO PERO NO ENCONTRO A NADIE. | 28/11/2025 SE REALIZA ENVIO DE 32 ROLLOS, CON LA GUIA 992221453 LOGICUARTAS. SE CONFIRMA ENTREGA EXITOSA POR PARTE DE LA TRANSPORTADORA</t>
  </si>
  <si>
    <t>07/11/2025 SE ESCALA AL COORDINADOR DE ZONA PARA ENTREGA DE ROLLOS EN SITIO | 13/11/2025 SE LE INFORMA NUMERO DE GUIA A USER, PENDIENTE CONFIRMACION | 28/11/2025 EL ENVIO PRESENTO NOVEDAD, USUARIO INFORMA QUE EL ENVIO FUE DEVUELTO, SE LE SOLICITA LLAMAR A LA LINEA Y PEDIR DE NUEVO</t>
  </si>
  <si>
    <t>22/11/2025 SE CONFIRMAN DATOS, SE REALIZA ENVIO POR OPERADOR LOGISTICO | 28/11/2025 SE LE INFORMO EL NUMERO DE GUIA AL USUARIO, PENDIENTE CONFIRMACION | 28/11/2025 SE REALIZA ENVIO DE 24 ROLLOS, CON LA GUIA 2235596772 SERVIENTREGA. SE CONFIRMA ENTREGA EXITOSA POR PARTE DE LA TRANSPORTADORA</t>
  </si>
  <si>
    <t>21/11/2025 SE CONFIRMAN DATOS, SE REALIZA ENVIO POR OPERADOR LOGISTICO | 28/11/2025 SE REALIZA ENVIO DE 32 ROLLOS, CON LA GUIA 2235596769 SERVIENTREGA. SE CONFIRMA ENTREGA EXITOSA POR PARTE DE LA TRANSPORTADORA</t>
  </si>
  <si>
    <t>25/11/2025 SE CONFIRMAN DATOS, SE REALIZA ENVIO POR OPERADOR LOGISTICO | 28/11/2025 SE REALIZA ENVIO DE 64 ROLLOS, CON LA GUIA 2235596829 SERVIENTREGA. SE CONFIRMA ENTREGA EXITOSA POR PARTE DE LA TRANSPORTADORA</t>
  </si>
  <si>
    <t>13/11/2025 SE CONFIRMAN DATOS, SE REALIZA ENVIO POR OPERADOR LOGISTICO | 28/11/2025 SE REALIZA ENVIO DE 32 ROLLOS, CON LA GUIA 2265100491 SERVIENTREGA. SE CONFIRMA ENTREGA EXITOSA POR PARTE DE LA TRANSPORTADORA</t>
  </si>
  <si>
    <t>25/11/2025 SE REALIZA ENVIO DE ROLLOS POR  OPERADOR LOGISTICO | 24/11/2025 SE LE ENVIA LA GUIA AL USUARIO, PENDIENTE CONFIRMACION | 28/11/2025 SE REALIZA ENVIO DE 64 ROLLOS, CON LA GUIA 2265100496 SERVIENTREGA. SE CONFIRMA ENTREGA EXITOSA POR PARTE DE LA TRANSPORTADORA</t>
  </si>
  <si>
    <t>19/11/2025 SE CONFIRMAN DATOS, SE REALIZA ENVIO POR OPERADOR LOGISTICO | 25/11/2025 EN COMUNICACION CON EL USUARIO NOS CONFIRMA QUE AUN NO LE HAN LLEGADO LOS ROLLOS | 28/11/2025 SE REALIZA ENVIO DE 24 ROLLOS, CON LA GUIA 2265100502 SERVIENTREGA. SE CONFIRMA ENTREGA EXITOSA POR PARTE DE LA TRANSPORTADORA</t>
  </si>
  <si>
    <t>19/11/2025 SE CONFIRMAN DATOS, SE REALIZA ENVIO POR OPERADOR LOGISTICO | 25/11/2025 SE LE ENVIO EL NUMERO DE GUIA AL USUARIO, PENDIENTE CONFIRMACION | 28/11/2025 SE REALIZA ENVIO DE 32 ROLLOS, CON LA GUIA 2235596707 SERVIENTREGA. SE CONFIRMA ENTREGA EXITOSA POR PARTE DE LA TRANSPORTADORA</t>
  </si>
  <si>
    <t>25/11/2025 SE REALIZA ENVIO DE ROLLOS POR  OPERADOR LOGISTICO | 28/11/2025 SE REALIZA ENVIO DE 16 ROLLOS, CON LA GUIA 2248145423 SERVIENTREGA. SE CONFIRMA ENTREGA EXITOSA POR PARTE DE LA TRANSPORTADORA</t>
  </si>
  <si>
    <t>24/11/2025 SE CONFIRMAN DATOS, SE REALIZA ENVIO POR OPERADOR LOGISTICO | 28/11/2025 SE REALIZA ENVIO DE 48 ROLLOS, CON LA GUIA 2265100518 SERVIENTREGA. SE CONFIRMA ENTREGA EXITOSA POR PARTE DE LA TRANSPORTADORA</t>
  </si>
  <si>
    <t>25/11/2025 SE CONFIRMAN DATOS, SE REALIZA ENVIO POR OPERADOR LOGISTICO | 28/11/2025 SE REALIZA ENVIO DE 32 ROLLOS, CON LA GUIA 2235596815 SERVIENTREGA. SE CONFIRMA ENTREGA EXITOSA POR PARTE DE LA TRANSPORTADORA</t>
  </si>
  <si>
    <t>25/11/2025 SE CONFIRMAN DATOS, SE REALIZA ENVIO POR OPERADOR LOGISTICO | 28/11/2025 SE REALIZA ENVIO DE 24 ROLLOS, CON LA GUIA 2235596828 SERVIENTREGA. SE CONFIRMA ENTREGA EXITOSA POR PARTE DE LA TRANSPORTADORA</t>
  </si>
  <si>
    <t>24/11/2025 SE CONFIRMAN DATOS, SE REALIZA ENVIO POR OPERADOR LOGISTICO | 28/11/2025 SE REALIZA ENVIO DE 32 ROLLOS, CON LA GUIA 2248145430 SERVIENTREGA. SE CONFIRMA ENTREGA EXITOSA POR PARTE DE LA TRANSPORTADORA</t>
  </si>
  <si>
    <t>25/11/2025 SE REALIZA ENVIO DE ROLLOS POR  OPERADOR LOGISTICO | 28/11/2025 SE REALIZA ENVIO DE 40 ROLLOS, CON LA GUIA 2235596818 SERVIENTREGA. SE CONFIRMA ENTREGA EXITOSA POR PARTE DE LA TRANSPORTADORA</t>
  </si>
  <si>
    <t>25/11/2025 SE CONFIRMAN DATOS, SE REALIZA ENVIO POR OPERADOR LOGISTICO | 28/11/2025 SE REALIZA ENVIO DE 64 ROLLOS, CON LA GUIA 2248145434 SERVIENTREGA. SE CONFIRMA ENTREGA EXITOSA POR PARTE DE LA TRANSPORTADORA</t>
  </si>
  <si>
    <t>25/11/2025 SE CONFIRMAN DATOS, SE REALIZA ENVIO POR OPERADOR LOGISTICO | 28/11/2025 SE REALIZA ENVIO DE 40 ROLLOS, CON LA GUIA 2235596820 SERVIENTREGA. SE CONFIRMA ENTREGA EXITOSA POR PARTE DE LA TRANSPORTADORA</t>
  </si>
  <si>
    <t>25/11/2025 SE CONFIRMAN DATOS, SE REALIZA ENVIO POR OPERADOR LOGISTICO | 28/11/2025 SE REALIZA ENVIO DE 32 ROLLOS, CON LA GUIA 2235596831 SERVIENTREGA. SE CONFIRMA ENTREGA EXITOSA POR PARTE DE LA TRANSPORTADORA</t>
  </si>
  <si>
    <t>25/11/2025 SE CONFIRMAN DATOS, SE REALIZA ENVIO POR OPERADOR LOGISTICO | 28/11/2025 SE REALIZA ENVIO DE 32 ROLLOS, CON LA GUIA 2235596822 SERVIENTREGA. SE CONFIRMA ENTREGA EXITOSA POR PARTE DE LA TRANSPORTADORA</t>
  </si>
  <si>
    <t>28/11/2025 SE REALIZA ENVIO DE 16 ROLLOS, CON LA GUIA 2235596824 SERVIENTREGA. SE CONFIRMA ENTREGA EXITOSA POR PARTE DE LA TRANSPORTADORA</t>
  </si>
  <si>
    <t>28/11/2025 SE REALIZA ENVIO DE 32 ROLLOS, CON LA GUIA 2235596825 SERVIENTREGA. SE CONFIRMA ENTREGA EXITOSA POR PARTE DE LA TRANSPORTADORA</t>
  </si>
  <si>
    <t>28/11/2025 SE REALIZA ENVIO DE 16 ROLLOS, CON LA GUIA 2235596823 SERVIENTREGA. SE CONFIRMA ENTREGA EXITOSA POR PARTE DE LA TRANSPORTADORA</t>
  </si>
  <si>
    <t>26/11/2025 SE CONFIRMAN DATOS, SE REALIZA ENVIO POR OPERADOR LOGISTICO | 28/11/2025 SE REALIZA ENVIO DE 24 ROLLOS, CON LA GUIA 2187690973 SERVIENTREGA. SE CONFIRMA ENTREGA EXITOSA POR PARTE DE LA TRANSPORTADORA</t>
  </si>
  <si>
    <t>25/11/2025 SE REALIZA ENVIO DE ROLLOS POR  OPERADOR LOGISTICO | 28/11/2025 EN COMUNICACION CON EL USUARIO NOS CONFIRMA QUE AUN NO HA RECIBIDO LOS ROLLOS | 28/11/2025 SE REALIZA ENVIO DE 32 ROLLOS, CON LA GUIA 2235596791 SERVIENTREGA. SE CONFIRMA ENTREGA EXITOSA POR PARTE DE LA TRANSPORTADORA</t>
  </si>
  <si>
    <t>19/11/2025 SE CONFIRMAN DATOS, SE REALIZA ENVIO POR OPERADOR LOGISTICO | 26/11/2025 SE LE INFORMA NUMERO DE GUIA AL USUARIO, PENDIENTE CONFIRMACION | 26/11/2025 EN COMUNICACION CON EL CLIENTE NOS CONFIRMA QUE AUN NO HA RECIBIDO LOS ROLLOS | 28/11/2025 SE CONFIRMA ENTREGA EXITOSA POR PARTE DE LA TRANSPORTADORA COORDINADORA CON LA GUIA 46778000164</t>
  </si>
  <si>
    <t>26/11/2025 SE ESCALA AL COORDINADOR DE LA ZONA PARA ENTREGA EN SITIO | 28/11/2025 SE HACE ENTREGA DE 64 ROLLOS WOMPI DE MANERA EXITOSA</t>
  </si>
  <si>
    <t>28/11/2025 SE ENTREGA 40 ROLLOS EN BUEN ESTADO</t>
  </si>
  <si>
    <t>25/11/2025 SE REALIZA ENVIO DE ROLLOS POR  OPERADOR LOGISTICO | 28/11/2025 SE CONFIRMA ENTREGA EXITOSA POR PARTE DE LA TRANSPORTADORA COORDINADORA CON LA GUIA 46778000181</t>
  </si>
  <si>
    <t>13/11/2025 SE CONFIRMAN DATOS, SE REALIZA ENVIO POR OPERADOR LOGISTICO | 28/11/2025 SE REALIZA ENVIO DE 16 ROLLOS, CON LA GUIA 2235596657 SERVIENTREGA. SE CONFIRMA ENTREGA EXITOSA POR PARTE DE LA TRANSPORTADORA</t>
  </si>
  <si>
    <t>26/11/2025 SE ESCALA AL COORDINADOR DE LA ZONA PARA ENTREGA EN SITIO | 28/11/2025 SE REALIZA ENTRÉGA DE 32 ROLLOS WOMPI</t>
  </si>
  <si>
    <t>27/11/2025 SE ESCALA AL COORDINADOR DE LA ZONA PARA ENTREGA EN SITIO | 28/11/2025 SE REALIZA VISITA A COMERCIO Y SE ENTREGAN 24 ROLLOS CON VISITA NO SE MANIPULA EQUIPOS</t>
  </si>
  <si>
    <t>27/11/2025 SE ESCALA AL COORDINADOR DE LA ZONA PARA ENTREGA EN SITIO | 28/11/2025 SE REALIZA VISITA TÉCNICA PARA ENTREGAR 64 ROLLOS. UN BUEN ESTADO.</t>
  </si>
  <si>
    <t>27/11/2025 SE ESCALA AL COORDINADOR DE LA ZONA PARA ENTREGA EN SITIO | 28/11/2025 SE VISITA COMERCIO SE REALIZA ENTREGA DE 64 ROLLOS DE PAPEL PARA DATÁFONO WOMPI</t>
  </si>
  <si>
    <t>26/11/2025 SE ESCALA AL COORDINADOR DE LA ZONA PARA ENTREGA EN SITIO | 28/11/2025 SE REALIZA VISITA TÉCNICA EN DONDE SE ENTREGA 48 ROLLOS EN BUEN ESTADO</t>
  </si>
  <si>
    <t>26/11/2025 SE ESCALA AL COORDINADOR DE LA ZONA PARA ENTREGA EN SITIO | 28/11/2025 SE HACE ENTREGA DE 16 ROLLOS WOMPI DE MANERA EXITOSA</t>
  </si>
  <si>
    <t>22/11/2025 SE CONFIRMAN DATOS, SE REALIZA ENVIO POR OPERADOR LOGISTICO | 28/11/2025 SE LE INFORMA EL NUMERO DE GUIA AL USUARIO, PENDIENTE CONFIRMACION | 28/11/2025 EN COMUNIACION CON EL USUARIO NOS CONFIRMA QUE AUN NO LE HAN LLEGADO LOS ROLLOS | 28/11/2025 SE CONFIRMA ENTREGA EXITOSA POR PARTE DE LA TRANSPORTADORA COORDINADORA CON LA GUIA 46778000182</t>
  </si>
  <si>
    <t>27/11/2025 SE ESCALA AL COORDINADOR DE LA ZONA PARA ENTREGA EN SITIO | 28/11/2025 SE VISITA COMERCIO Y SE ENTREGAN 64 ROLLOS OK</t>
  </si>
  <si>
    <t>27/11/2025 SE ESCALA AL COORDINADOR DE LA ZONA PARA ENTREGA EN SITIO | 28/11/2025 SE REALIZA VISITA TÉCNICA PARA ENTREGAR 48 ROLLOS EN BUEN ESTADO</t>
  </si>
  <si>
    <t>27/11/2025 SE ESCALA AL COORDINADOR DE LA ZONA PARA ENTREGA EN SITIO | 28/11/2025 SE REALIZA VISITA SE PROCEDE A ENTREGAR 56 UNIDADES DE ROLLOS WOMPI AL CLIENTE,CB OPERATIVO</t>
  </si>
  <si>
    <t>26/11/2025 SE CONFIRMAN DATOS, SE REALIZA ENVIO POR OPERADOR LOGISTICO. USUARIO INDICA QUE SOLO LLEGA INTERRAPIDISIMO | 27/11/2025 SE REALIZÓ EL ENVÍO DE PAPELERÍA SOLICITADA SE ENTREGA COPIA DE GUÍA AL CLIENTE PARA QUE RECLAME EN OFICINA</t>
  </si>
  <si>
    <t>25/11/2025 SE REALIZA ENVIO DE ROLLOS POR  OPERADOR LOGISTICO | 28/11/2025 SE REALIZA ENVIO DE  24 ROLLOS, CON LA GUIA 992223710 LOGICUARTAS. SE CONFIRMA ENTREGA EXITOSA POR PARTE DE LA TRANSPORTADORA</t>
  </si>
  <si>
    <t>25/11/2025 SE REALIZA ENVIO DE ROLLOS POR  OPERADOR LOGISTICO | 28/11/2025 SE LE INFORMA NUMERO DE GUIA AL USUARIO, PENDIENTE CONFIRMACION | 28/11/2025 SE CONFIRMA ENTREGA EXITOSA POR PARTE DE LA TRANSPORTADORA COORDINADORA CON LA GUIA 46778000187</t>
  </si>
  <si>
    <t>22/11/2025 SE CONFIRMAN DATOS, SE REALIZA ENVIO POR OPERADOR LOGISTICO | 28/11/2025 SE LE INFORMA EL NUMERO DE GUIA AL USUARIO, PENDIENTE CONFIRMACION | 28/11/2025 SE REALIZA ENVIO DE 32 ROLLOS, CON LA GUIA 2187690959 SERVIENTREGA. SE CONFIRMA ENTREGA EXITOSA POR PARTE DE LA TRANSPORTADORA</t>
  </si>
  <si>
    <t>20/11/2025 SE CONFIRMAN DATOS, SE REALIZA ENVIO POR OPERADOR LOGISTICO | 27/11/2025 SE LE ENVIA EL NUMERO DE GUIA AL USUARIO, PENDIENTE CONFIRMACIÓN | 27/11/2025 EN COMUNIACION CON EL CLIENTE NOS CONFIRMA QUE AUN NO LE HAN LLEGADO LOS ROLLOS | 28/11/2025 SE CONFIRMA ENTREGA EXITOSA POR PARTE DE LA TRANSPORTADORA COORDINADORA CON LA GUIA 46778000190</t>
  </si>
  <si>
    <t>21/11/2025 SE REALIZA ENVIO DE ROLLOS CON OPERADOR LOGISTICO | 28/11/2025 SE REALIZA ENVIO DE 64 ROLLOS, CON LA GUIA 2248145422 SERVIENTREGA. SE CONFIRMA ENTREGA EXITOSA POR PARTE DE LA TRANSPORTADORA</t>
  </si>
  <si>
    <t>26/11/2025 SE ESCALA AL COORDINADOR DE LA ZONA PARA ENTREGA EN SITIO | 28/11/2025 BUENOS DÍAS SE VISITA CB Y SE LE HACE ENTREGA DE 16 ROLLOS</t>
  </si>
  <si>
    <t>27/11/2025 SE ESCALA AL COORDINADOR DE LA ZONA PARA ENTREGA EN SITIO | 28/11/2025 SE VISITA COMERCIO SE ENCUENTRA CERRADO CLIENTE AUTORIZA ENTREGA A VECINOS SE ENTREGA 16 ROLLOS DE PAPEL PARA DATÁFONO WOMPI</t>
  </si>
  <si>
    <t>24/11/2025 SE CONFIRMAN DATOS, SE REALIZA ENVIO POR OPERADOR LOGISTICO | 28/11/2025 SE REALIZA ENVIO DE 24 ROLLOS, CON LA GUIA 2235596805 SERVIENTREGA. SE CONFIRMA ENTREGA EXITOSA POR PARTE DE LA TRANSPORTADORA</t>
  </si>
  <si>
    <t>28/11/2025 SE REALIZA ENVIO DE 40 ROLLOS, CON LA GUIA 2235596862 SERVIENTREGA. SE CONFIRMA ENTREGA EXITOSA POR PARTE DE LA TRANSPORTADORA</t>
  </si>
  <si>
    <t>26/11/2025 SE ESCALA AL COORDINADOR DE LA ZONA PARA ENTREGA EN SITIO | 28/11/2025 BUENAS TARDES SE VISITA CB Y SE LE HACE ENTREGA DE 8 ROLLOS</t>
  </si>
  <si>
    <t>27/11/2025 SE ESCALA AL COORDINADOR DE LA ZONA PARA ENTREGA EN SITIO | 28/11/2025 SE VISITA COMERCIO SE ENCUENTRA CERRADO SE REALIZÓ LA ENTREGA EN APARTAMENTO SEGUNDO PISO FAMILIAREA DEL COMERCIO. CLIENTE SE LLAMA HE INDICA DEJAR LOS ROLLOS AHÍ.</t>
  </si>
  <si>
    <t>27/11/2025 SE ESCALA AL COORDINADOR DE LA ZONA PARA ENTREGA EN SITIO | 28/11/2025 DURANTE LA VISITA TECNICA SE REALIZA ENTREGA DE ROLLOS PARA DATÁFONO NO SE MANIPULAN EQUIPOS SIN NOVEDAD EN ENTREGA</t>
  </si>
  <si>
    <t>27/11/2025 SE ESCALA AL COORDINADOR DE LA ZONA PARA ENTREGA EN SITIO | 28/11/2025 SE REALIZA VISITA VISITA SE PROCEDE A ENTREGAR 64 ROLLOS DE WOMPI AL CLIENTE,CB OPERATIVO</t>
  </si>
  <si>
    <t>27/11/2025 SE ESCALA AL COORDINADOR DE LA ZONA PARA ENTREGA EN SITIO | 28/11/2025 SE REALIZA VISITA SE PROCEDE A ENTREGAR 32 UNIDADES DE ROLLOS AL CLIENTE ,CB OPERATIVO</t>
  </si>
  <si>
    <t>27/11/2025 SE ESCALA AL COORDINADOR DE LA ZONA PARA ENTREGA EN SITIO | 28/11/2025 SE VISITA COMERCIO SE REALIZA ENTREGA DE 24 ROLLOS DE PAPEL PARA DATÁFONO WOMPI</t>
  </si>
  <si>
    <t>24/11/2025 SE ESCALA AL COORDINADOR DE LA ZONA PARA ENTREGA EN SITIO | 28/11/2025 SE REALIZA ENTREGA DE 40 ROLLOS POR EL OPERADOR LOGISTICO VELOCES CON LA GUIA V4001872982</t>
  </si>
  <si>
    <t>25/11/2025 SE ESCALA AL COORDINADOR DE LA ZONA PARA ENTREGA EN SITIO | 28/11/2025 SE REALIZA ENTREGA DE 64 ROLLOS POR EL OPERADOR LOGISTICO VELOCES CON LA GUIA V4001872988</t>
  </si>
  <si>
    <t>25/11/2025 SE ESCALA AL COORDINADOR DE LA ZONA PARA ENTREGA EN SITIO | 28/11/2025 SE REALIZA ENTREGA DE 56 ROLLOS POR EL OPERADOR LOGISTICO VELOCES CON LA GUIA V4001873003</t>
  </si>
  <si>
    <t>25/11/2025 SE ESCALA AL COORDINADOR DE LA ZONA PARA ENTREGA EN SITIO | 28/11/2025 SE REALIZA ENTREGA DE 32 ROLLOS POR EL OPERADOR LOGISTICO VELOCES CON LA GUIA V4001873004</t>
  </si>
  <si>
    <t>21/11/2025 SE REALIZA ENVIO DE ROLLOS CON OPERADOR LOGISTICO | 28/11/2025 SE LE INFORMA EL NUMERO DE GUIA AL USUARIO, PENDIENTE CONFIRMACION | 28/11/2025 SE REALIZA ENVIO DE 64 ROLLOS, CON LA GUIA 2235596762 SERVIENTREGA. SE CONFIRMA ENTREGA EXITOSA POR PARTE DE LA TRANSPORTADORA</t>
  </si>
  <si>
    <t>27/11/2025 SE ESCALA AL COORDINADOR DE LA ZONA PARA ENTREGA EN SITIO | 28/11/2025 SE VISITA CB Y SE REALIZA ENTREGA DE 48 ROLLOS DE PAPEL TERMICO PARA DATÁFONO WOMPI</t>
  </si>
  <si>
    <t>28/11/2025 SE ESCALA A COORDINADOR DE ZONA PARA ENTREGA EN SITIO | 28/11/2025 SE REALIZA VISITA A COMERCIO Y SE ENTREGAN 32 ROLLOS</t>
  </si>
  <si>
    <t>27/11/2025 SE ESCALA AL COORDINADOR DE LA ZONA PARA ENTREGA EN SITIO | 28/11/2025 SE REALIZA ENTREGA DE 8 ROLLOS CON VISITA NO SE MANIPULA TERMINAL</t>
  </si>
  <si>
    <t>27/11/2025 SE CONFIRMAN DATOS, SE REALIZA ENVIO POR OPERADOR LOGISTICO | 28/11/2025 SE REALIZA ENTREGA DE 16 ROLLOS AL COMERCIO</t>
  </si>
  <si>
    <t>27/11/2025 SE ESCALA AL COORDINADOR DE LA ZONA PARA ENTREGA EN SITIO | 28/11/2025 ENTREGA DE 40 ROLLOS PARA DATAFONO</t>
  </si>
  <si>
    <t>25/11/2025 SE ESCALA AL COORDINADOR DE LA ZONA PARA ENTREGA EN SITIO | 28/11/2025 SE REALIZA ENTREGA DE 24 ROLLOS</t>
  </si>
  <si>
    <t>25/11/2025 SE CONFIRMAN DATOS, SE REALIZA ENVIO POR OPERADOR LOGISTICO | 28/11/2025 SE INGRES SE ENTREGA 16 ROLLOS WOMPI</t>
  </si>
  <si>
    <t>28/11/2025 SE REALIZA VISITA, SE ENTREGAN 8 ROLLOS, DATAFONO NO SE ENCUENTRA EN LA DIRECCIÓN ENTREGA</t>
  </si>
  <si>
    <t>28/11/2025 SE PROCEDE A CERRAR YA QUE EN COMUNICACIÓN AL NÚMERO 3144456581 INFORMA QUE NO BRINDARÁ LOS DATOS. SE LE MANIFIESTA QUE SE PROCEDE A CERRAR LA SOLICITUD Y QUE DEBE COMUNICARSE NUEVAMENTE | 28/11/2025 SE PROCEDE A CERRAR YA QUE EN COMUNICACIÓN AL NÚMERO 3144456581 INFORMA QUE NO BRINDARÁ LOS DATOS. SE LE MANIFIESTA QUE SE PROCEDE A CERRAR LA SOLICITUD Y QUE DEBE COMUNICARSE NUEVAMENTE | 28/11/2025 SE PROCEDE A CERRAR YA QUE EN COMUNICACIÓN AL NÚMERO 3144456581 INFORMA QUE NO BRINDARÁ LOS DATOS. SE LE MANIFIESTA QUE SE PROCEDE A CERRAR LA SOLICITUD Y QUE DEBE COMUNICARSE NUEVAMENTE</t>
  </si>
  <si>
    <t>27/11/2025 SE ESCALA AL COORDINADOR DE LA ZONA PARA ENTREGA EN SITIO | 28/11/2025 SE VISITA COMERCIO Y SE ENTREGAN 16 ROLLOS OK</t>
  </si>
  <si>
    <t>25/11/2025 SE CONFIRMAN DATOS, SE REALIZA ENVIO POR OPERADOR LOGISTICO | 28/11/2025 SE INGRESA SE ENTREGA 40 ROLLOS WOMPI</t>
  </si>
  <si>
    <t>20/11/2025 SE ESCALA AL COORDINADOR DE LA ZONA PARA ENTREGA EN SITIO | 28/11/2025 SE ENTREGAN 24 ROLLOS EXITOSAMENTE</t>
  </si>
  <si>
    <t>26/11/2025 SE ESCALA AL COORDINADOR DE LA ZONA PARA ENTREGA EN SITIO | 28/11/2025 SE ENTREGAN 48 ROLLOS WOMPI</t>
  </si>
  <si>
    <t>28/11/2025 SE ESCALA A COORDINADOR DE ZONA PARA ENTREGA EN SITIO | 29/11/2025 SE ENTREGA 32 ROLLOS SIN NOVEDAD</t>
  </si>
  <si>
    <t>24/11/2025 SE CONFIRMAN DATOS, SE REALIZA ENVIO POR OPERADOR LOGISTICO | 27/11/2025 SE LE INFORMA EL NUMERO DE GUIA AL USUARIO, PENDIENTE CONFIRMACION | 29/11/2025 SE REALIZA ENVIO DE 24 ROLLOS, CON LA GUIA 2187690964 SERVIENTREGA. SE CONFIRMA ENTREGA EXITOSA POR PARTE DE LA TRANSPORTADORA</t>
  </si>
  <si>
    <t>25/11/2025 SE CONFIRMAN DATOS, SE REALIZA ENVIO POR OPERADOR LOGISTICO | 29/11/2025 SE REALIZA ENVIO DE 32 ROLLOS, CON LA GUIA 2187690972 SERVIENTREGA. SE CONFIRMA ENTREGA EXITOSA POR PARTE DE LA TRANSPORTADORA</t>
  </si>
  <si>
    <t>26/11/2025 SE CONFIRMAN DATOS, SE REALIZA ENVIO POR OPERADOR LOGISTICO | 29/11/2025 SE REALIZA ENVIO DE 16 ROLLOS, CON LA GUIA 2248145445 SERVIENTREGA. SE CONFIRMA ENTREGA EXITOSA POR PARTE DE LA TRANSPORTADORA</t>
  </si>
  <si>
    <t>25/11/2025 SE CONFIRMAN DATOS, SE REALIZA ENVIO POR OPERADOR LOGISTICO | 29/11/2025 SE REALIZA ENVIO DE 24 ROLLOS, CON LA GUIA 2235596832 SERVIENTREGA. SE CONFIRMA ENTREGA EXITOSA POR PARTE DE LA TRANSPORTADORA</t>
  </si>
  <si>
    <t>26/11/2025 SE CONFIRMAN DATOS, SE REALIZA ENVIO POR OPERADOR LOGISTICO | 29/11/2025 SE REALIZA ENVIO DE 32 ROLLOS, CON LA GUIA 2235596863 SERVIENTREGA. SE CONFIRMA ENTREGA EXITOSA POR PARTE DE LA TRANSPORTADORA</t>
  </si>
  <si>
    <t>29/11/2025 SE REALIZA ENVIO DE 40 ROLLOS, CON LA GUIA 2235596853 SERVIENTREGA. SE CONFIRMA ENTREGA EXITOSA POR PARTE DE LA TRANSPORTADORA</t>
  </si>
  <si>
    <t>29/11/2025 SE REALIZA ENVIO DE 16 ROLLOS, CON LA GUIA 2235596851 SERVIENTREGA. SE CONFIRMA ENTREGA EXITOSA POR PARTE DE LA TRANSPORTADORA</t>
  </si>
  <si>
    <t>26/11/2025 SE CONFIRMAN DATOS, SE REALIZA ENVIO POR OPERADOR LOGISTICO | 29/11/2025 SE REALIZA ENVIO DE 56 ROLLOS, CON LA GUIA 2235596841 SERVIENTREGA. SE CONFIRMA ENTREGA EXITOSA POR PARTE DE LA TRANSPORTADORA</t>
  </si>
  <si>
    <t>26/11/2025 SE CONFIRMAN DATOS, SE REALIZA ENVIO POR OPERADOR LOGISTICO | 29/11/2025 SE REALIZA ENVIO DE 24 ROLLOS, CON LA GUIA 2235596842 SERVIENTREGA. SE CONFIRMA ENTREGA EXITOSA POR PARTE DE LA TRANSPORTADORA</t>
  </si>
  <si>
    <t>26/11/2025 SE CONFIRMAN DATOS, SE REALIZA ENVIO POR OPERADOR LOGISTICO | 29/11/2025 SE REALIZA ENVIO DE 48 ROLLOS, CON LA GUIA 2235596864 SERVIENTREGA. SE CONFIRMA ENTREGA EXITOSA POR PARTE DE LA TRANSPORTADORA</t>
  </si>
  <si>
    <t>26/11/2025 SE CONFIRMAN DATOS, SE REALIZA ENVIO POR OPERADOR LOGISTICO | 29/11/2025 SE REALIZA ENVIO DE 24 ROLLOS, CON LA GUIA 2235596866 SERVIENTREGA. SE CONFIRMA ENTREGA EXITOSA POR PARTE DE LA TRANSPORTADORA</t>
  </si>
  <si>
    <t>26/11/2025 SE CONFIRMAN DATOS, SE REALIZA ENVIO POR OPERADOR LOGISTICO | 29/11/2025 SE REALIZA ENVIO DE 48 ROLLOS, CON LA GUIA 2235596867 SERVIENTREGA. SE CONFIRMA ENTREGA EXITOSA POR PARTE DE LA TRANSPORTADORA</t>
  </si>
  <si>
    <t>27/11/2025 SE CONFIRMAN DATOS, SE REALIZA ENVIO POR OPERADOR LOGISTICO | 29/11/2025 SE REALIZA ENVIO DE 24 ROLLOS, CON LA GUIA 2235596861 SERVIENTREGA. SE CONFIRMA ENTREGA EXITOSA POR PARTE DE LA TRANSPORTADORA</t>
  </si>
  <si>
    <t>27/11/2025 SE CONFIRMAN DATOS, SE REALIZA ENVIO POR OPERADOR LOGISTICO | 29/11/2025 SE REALIZA ENVIO DE 24 ROLLOS, CON LA GUIA 2235596847 SERVIENTREGA. SE CONFIRMA ENTREGA EXITOSA POR PARTE DE LA TRANSPORTADORA</t>
  </si>
  <si>
    <t>28/11/2025 ENVÍO EXITOSO DE 64 ROLLOS POR INTERRAPIDICIMO</t>
  </si>
  <si>
    <t>24/11/2025 SE CONFIRMAN DATOS, SE REALIZA ENVIO POR OPERADOR LOGISTICO | 25/11/2025 SE REALIZA ENVÍO DE 32 ROLLOS WOMPI POR LA TRANSPORTADORA INTERRAPIDISIMO CON GUÍA 700175989489</t>
  </si>
  <si>
    <t>01/12/2025 SE CONFIRMAN DATOS, SE REALIZA ENVIO POR OPERADOR LOGISTICO | 29/11/2025 SE REALIZA ENVIO DE 16 ROLLOS, CON LA GUIA 2235596854 SERVIENTREGA. SE CONFIRMA ENTREGA EXITOSA POR PARTE DE LA TRANSPORTADORA</t>
  </si>
  <si>
    <t>28/11/2025 SE ESCALA A COORDINADOR DE ZONA PARA ENTREGA EN SITIO | 29/11/2025 SE REALIZA ENTRE DE 24 ROLLOS WOMPI SIN VISITA.</t>
  </si>
  <si>
    <t>28/11/2025 SE ESCALA A COORDINADOR DE ZONA PARA ENTREGA EN SITIO | 29/11/2025 SE ENTREGAN 64 ROLLOS TODO OK</t>
  </si>
  <si>
    <t>28/11/2025 SE CONFIRMAN DATOS, SE REALIZA ENVIO POR OPERADOR LOGISTICO | 29/11/2025 SE VISITA COMERCIO SE REALIZÓ ENTREGA DE 16 ROLLOS WOMPI</t>
  </si>
  <si>
    <t>28/11/2025 SE ESCALA A COORDINADOR DE ZONA PARA ENTREGA EN SITIO | 29/11/2025 SE ENTREGA 32 ROLLOS WOMPI</t>
  </si>
  <si>
    <t>28/11/2025 SE ESCALA AL COORDINADOR DE LA ZONA PARA ENTREGA EN SITIO | 29/11/2025 SE ENTREGAN 16 ROLLOS WOMPI CON VISITA OK</t>
  </si>
  <si>
    <t>28/11/2025 SE ESCALA AL COORDINADOR DE LA ZONA PARA ENTREGA EN SITIO | 29/11/2025 VISITAMOS COMERCIO REALIZAMOS ENTREGA DE 64 ROLLOS.</t>
  </si>
  <si>
    <t>28/11/2025 SE ESCALA AL COORDINADOR DE LA ZONA PARA ENTREGA EN SITIO | 29/11/2025 SE REALIZA ENTREGA DE ROLLOS WOMPI NO SE MANIPULA DATAFONO</t>
  </si>
  <si>
    <t>28/11/2025 SE ESCALA AL COORDINADOR DE LA ZONA PARA ENTREGA EN SITIO | 29/11/2025 SE REALIZA VISITA AL COMERCIO Y SE ENTREGA 24 ROLLOS WOMPI TODO OK</t>
  </si>
  <si>
    <t>28/11/2025 SE ESCALA AL COORDINADOR DE LA ZONA PARA ENTREGA EN SITIO | 29/11/2025 EN LA VISITA TÉCNICA SE REALIZÓ LA ENTREGA DE 24 ROLLOS DE WOMPI PARA EL CB.</t>
  </si>
  <si>
    <t>27/11/2025 SE ESCALA AL COORDINADOR DE LA ZONA PARA ENTREGA EN SITIO | 29/11/2025 SE VISITA CORRESPONSAL Y SE REALIZA ENTREGA DE 40 ROLLOS</t>
  </si>
  <si>
    <t>27/11/2025 SE ESCALA AL COORDINADOR DE LA ZONA PARA ENTREGA EN SITIO | 29/11/2025 SE REALIZA VISITA SE PROCEDE A ENTREGAR 48 ROLLOS WOMPI,CB OPERATIVO</t>
  </si>
  <si>
    <t>27/11/2025 SE ESCALA AL COORDINADOR DE LA ZONA PARA ENTREGA EN SITIO | 29/11/2025 SE ENTREGAN 48 ROLLOS WOMPI CON VISITA OK</t>
  </si>
  <si>
    <t>27/11/2025 SE ESCALA AL COORDINADOR DE LA ZONA PARA ENTREGA EN SITIO | 29/11/2025 SE ENTREGAN 56 ROLLOS EN BUEN ESTADO</t>
  </si>
  <si>
    <t>29/11/2025 SE  VISITA COMERCIO SE REALIZÓ ENTREGA DE 32 ROLLOS WOMPI, NO SE ANEXA BAUCHER YA QUE AUNQUE SE ENTREGÓ EN COMERCIO NO ESTÁ LA PERSONA ENCARGADA DEL CORRESPONSAL Y LO QUE TIENEN BAUCHER DISPONIBLES EN EL MOMENTO</t>
  </si>
  <si>
    <t>29/11/2025 SE REALIZA VISITA AL COMERCIO Y SE HIZO ENTREGA DE 32 ROLLOS TODO OK</t>
  </si>
  <si>
    <t>27/11/2025 SE ESCALA AL COORDINADOR DE LA ZONA PARA ENTREGA EN SITIO | 29/11/2025 SE REALIZA ENTREGA DE 8 ROLLOS CON VISITA</t>
  </si>
  <si>
    <t>27/11/2025 SE ESCALA AL COORDINADOR DE LA ZONA PARA ENTREGA EN SITIO | 29/11/2025 SE REALIZA ENTREGA DE 32 ROLLOS CON VISITA, SE ENTREGAN EN LOCAL DE AL LADO POR SOLICITUD DEL CLIENTE YA QUE EL CB SE ENCUENTRA CERRADO.</t>
  </si>
  <si>
    <t>27/11/2025 SE ESCALA AL COORDINADOR DE LA ZONA PARA ENTREGA EN SITIO | 29/11/2025 SE VISITA SITIO SE VERIFICA INFORMACIÓN SE REALIZA ENTREGA DE ROLLOS, NO SE MANIPULA EQUIPOS. FIRMA QUIEN RECIBE LOS ROLLOS.</t>
  </si>
  <si>
    <t>27/11/2025 SE ESCALA AL COORDINADOR DE LA ZONA PARA ENTREGA EN SITIO | 29/11/2025 SE ENTREGAN 48 ROLLOS A JAIRO GARCIA</t>
  </si>
  <si>
    <t>27/11/2025 SE CONFIRMAN DATOS, SE REALIZA ENVIO POR OPERADOR LOGISTICO | 29/11/2025 SE REALIZA ENTREGA DE 64 ROLLOS WOMPI EN SITIO ENTREGA EXITOSA</t>
  </si>
  <si>
    <t>27/11/2025 SE ESCALA AL COORDINADOR DE LA ZONA PARA ENTREGA EN SITIO | 29/11/2025 SE REALIZA ENTREGA DE ROLLOS WOMPI NO SE MANIPULA DATAFONO</t>
  </si>
  <si>
    <t>28/11/2025 SE ESCALA AL COORDINADOR DE LA ZONA PARA ENTREGA EN SITIO | 29/11/2025 SE VISITA COMERCIO SE ENTREGA 64 ROLLOS WOMPI</t>
  </si>
  <si>
    <t>25/11/2025 SE ESCALA AL COORDINADOR DE LA ZONA PARA ENTREGA EN SITIO | 29/11/2025 SE REALIZA ENTREGA DE 24 ROLLOS PARA DATÁFONO A SATISFACCIÓN DEL CLIENTE</t>
  </si>
  <si>
    <t>27/11/2025 SE VISITA COMERCIO, SE ENCUENTRA CERRADO 3044529499 SE LLAMA Y NO AHÍ RESPUESTA, SE REPROGRAMA.
29/11/2025 SE VISITA COMERCIO CB BANCOLOMBIA WOMPI, SE ENTREGAN ROLLOS DE PAPELERÍA SOLICITADOS PARA EL DATAFONO, NO UPS, NO SE MANIPULAN EQUIPOS.</t>
  </si>
  <si>
    <t>28/11/2025 SE ESCALA AL COORDINADOR DE LA ZONA PARA ENTREGA EN SITIO | 29/11/2025 SE VISITA COMERCIO Y SE HACE ENTREGA DE 32 ROLLOS A LA SEÑORA ERICA HERNÁNDEZ</t>
  </si>
  <si>
    <t>25/11/2025 SE CONFIRMAN DATOS, SE REALIZA ENVIO POR OPERADOR LOGISTICO | 29/11/2025 SE REALIZA ENVIO DE 16 ROLLOS, CON LA GUIA 2248145433 SERVIENTREGA. SE CONFIRMA ENTREGA EXITOSA POR PARTE DE LA TRANSPORTADORA</t>
  </si>
  <si>
    <t>25/11/2025 SE CONFIRMAN DATOS, SE REALIZA ENVIO POR OPERADOR LOGISTICO | 29/11/2025 SE REALIZA ENVIO DE 8 ROLLOS, CON LA GUIA 2235596821 SERVIENTREGA. SE CONFIRMA ENTREGA EXITOSA POR PARTE DE LA TRANSPORTADORA</t>
  </si>
  <si>
    <t>25/11/2025 SE REALIZA ENVIO DE ROLLOS POR  OPERADOR LOGISTICO | 29/11/2025 SE REALIZA ENVIO DE 8 ROLLOS, CON LA GUIA 2265100523 SERVIENTREGA. SE CONFIRMA ENTREGA EXITOSA POR PARTE DE LA TRANSPORTADORA</t>
  </si>
  <si>
    <t>29/11/2025 SE REALIZA ENVIO DE 64 ROLLOS, CON LA GUIA 2235596852 SERVIENTREGA. SE CONFIRMA ENTREGA EXITOSA POR PARTE DE LA TRANSPORTADORA</t>
  </si>
  <si>
    <t>29/11/2025 SE REALIZA ENVIO DE 64 ROLLOS, CON LA GUIA 2248145441 SERVIENTREGA. SE CONFIRMA ENTREGA EXITOSA POR PARTE DE LA TRANSPORTADORA</t>
  </si>
  <si>
    <t>27/11/2025 SE CONFIRMAN DATOS, SE REALIZA ENVIO POR OPERADOR LOGISTICO | 28/11/2025 ENVÍO DE 48 ROLLOS WOMPI EXITOSO</t>
  </si>
  <si>
    <t>25/11/2025 SE REALIZA ENVIO DE ROLLOS POR  OPERADOR LOGISTICO | 30/11/2025 SE REALIZA ENVIO DE 8 ROLLOS, CON LA GUIA 46778000192 COORDINADORA. SE CONFIRMA ENTREGA EXITOSA POR PARTE DE LA TRANSPORTADORA</t>
  </si>
  <si>
    <t>21/11/2025 SE REALIZA ENVIO DE ROLLOS CON OPERADOR LOGISTICO | 27/11/2025 SE LE INFORMA EL NUMERO DE GUIA AL USUARIO, PENDIENTE CONFIRMACIÓN | 27/11/2025 EN COMUNICACION CON EL USUARIO NOS CONFIRMA QUE AUN NO HA RECIBIDO LOS ROLLOS | 30/11/2025 SE REALIZA ENVIO DE 32 ROLLOS, CON LA GUIA 46778000172 COORDINADORA. SE CONFIRMA ENTREGA EXITOSA POR PARTE DE LA TRANSPORTADORA</t>
  </si>
  <si>
    <t>22/11/2025 SE ESCALA AL COORDINADOR DE LA ZONA PARA ENTREGA EN SITIO | 30/11/2025 SE REALIZA ENTREGA DE 48 ROLLOS POR EL OPERADOR LOGISTICO VELOCES CON LA GUIA V4001859491</t>
  </si>
  <si>
    <t>34</t>
  </si>
  <si>
    <t>MORENO MEDINA JUAN PABLO</t>
  </si>
  <si>
    <t>COLPAS MESA ELECTO JORGE</t>
  </si>
  <si>
    <t>ALVAREZ LOPEZ MARIANA | CASSIANI PEREZ RAUL RAMIRO</t>
  </si>
  <si>
    <t>MARIN QUINTERO BRAYAN ESTIVEN</t>
  </si>
  <si>
    <t>GARCIA CHAVARRIA TATIANA</t>
  </si>
  <si>
    <t>ANDRADE HERNANDEZ JUAN CARLOS | CORZO BUSTO KEVIN ALEXIS</t>
  </si>
  <si>
    <t>RUA ALVAREZ RICHARD ANDRES</t>
  </si>
  <si>
    <t>GARCIA CHAVARRIA TATIANA EDELMIRA | REMICIO AMADO JOHN HEBER</t>
  </si>
  <si>
    <t>PEREZ ANGULO MARIA ANDREA</t>
  </si>
  <si>
    <t>ORREGO BEDOYA YASMIN ADRIANA</t>
  </si>
  <si>
    <t>ARIAS QUILINDO JULIAN | VEGA MANRIQUE JONATAN MAURICIO</t>
  </si>
  <si>
    <t>LC-CS-25-004062</t>
  </si>
  <si>
    <t>LC-CS-25-004120</t>
  </si>
  <si>
    <t>LC-CS-25-004136</t>
  </si>
  <si>
    <t>LC-CS-25-004119</t>
  </si>
  <si>
    <t>LC-CS-25-004137</t>
  </si>
  <si>
    <t>LC-CS-25-004013</t>
  </si>
  <si>
    <t>LC-CS-25-004139</t>
  </si>
  <si>
    <t>LC-CS-25-004122</t>
  </si>
  <si>
    <t>LC-CS-25-004083</t>
  </si>
  <si>
    <t>LC-CS-25-004138</t>
  </si>
  <si>
    <t>LC-CS-25-004157</t>
  </si>
  <si>
    <t>LC-CS-25-004151</t>
  </si>
  <si>
    <t>LC-CS-25-004154</t>
  </si>
  <si>
    <t>LC-CS-25-004156</t>
  </si>
  <si>
    <t>LC-CS-25-004150</t>
  </si>
  <si>
    <t>LC-CS-25-004153</t>
  </si>
  <si>
    <t>LC-CS-25-004233</t>
  </si>
  <si>
    <t>LC-CS-25-004149</t>
  </si>
  <si>
    <t>LC-CS-25-004155</t>
  </si>
  <si>
    <t>LC-CS-25-004235</t>
  </si>
  <si>
    <t>LC-CS-25-004269</t>
  </si>
  <si>
    <t>LC-CS-25-004270</t>
  </si>
  <si>
    <t>LC-CS-25-004152</t>
  </si>
  <si>
    <t>LC-CS-25-004272</t>
  </si>
  <si>
    <t>LC-CS-25-004236</t>
  </si>
  <si>
    <t>TA-25-1296862</t>
  </si>
  <si>
    <t>LC-CS-25-004232</t>
  </si>
  <si>
    <t>LC-CS-25-004234</t>
  </si>
  <si>
    <t>LC-CS-25-004271</t>
  </si>
  <si>
    <t>LC-CS-25-004278</t>
  </si>
  <si>
    <t>LC-CS-25-004279</t>
  </si>
  <si>
    <t>TA-25-1312645</t>
  </si>
  <si>
    <t>LC-CS-25-004316</t>
  </si>
  <si>
    <t>LC-CS-25-004315</t>
  </si>
  <si>
    <t>LC-CS-25-004313</t>
  </si>
  <si>
    <t>LC-CS-25-004314</t>
  </si>
  <si>
    <t>LC-CS-25-004317</t>
  </si>
  <si>
    <t>LC-CS-25-004347</t>
  </si>
  <si>
    <t>LC-CS-25-004350</t>
  </si>
  <si>
    <t>LC-CS-25-004351</t>
  </si>
  <si>
    <t>LC-CS-25-004354</t>
  </si>
  <si>
    <t>LC-CS-25-004349</t>
  </si>
  <si>
    <t>LC-CS-25-007258</t>
  </si>
  <si>
    <t>LC-CS-25-004355</t>
  </si>
  <si>
    <t>LC-CS-25-004348</t>
  </si>
  <si>
    <t>LC-CS-25-004387</t>
  </si>
  <si>
    <t>LC-CS-25-007248</t>
  </si>
  <si>
    <t>LC-CS-25-004352</t>
  </si>
  <si>
    <t>LC-CS-25-004353</t>
  </si>
  <si>
    <t>LC-CS-25-004375</t>
  </si>
  <si>
    <t>LC-CS-25-004374</t>
  </si>
  <si>
    <t>LC-CS-25-007249</t>
  </si>
  <si>
    <t>LC-CS-25-010028</t>
  </si>
  <si>
    <t>LC-CS-25-004385</t>
  </si>
  <si>
    <t>LC-CS-25-010026</t>
  </si>
  <si>
    <t>LC-CS-25-010125</t>
  </si>
  <si>
    <t>LC-CS-25-010124</t>
  </si>
  <si>
    <t>DROGUERIA ETICA EN SALUD</t>
  </si>
  <si>
    <t>BARBERIA Y TIENDA DEL PELUQUERO MM</t>
  </si>
  <si>
    <t>BARRIO PRIMAVERA VILLAVICENCIO</t>
  </si>
  <si>
    <t>BARRIO CABECERA BUCARAMANGA 17</t>
  </si>
  <si>
    <t>BARRIO LOS LACHES BOGOTA 1</t>
  </si>
  <si>
    <t>BARRIO CENTRO SINCELEJO 2</t>
  </si>
  <si>
    <t>droguería apteka</t>
  </si>
  <si>
    <t>BARRIO PROTECHO IBAGUE</t>
  </si>
  <si>
    <t>BARRIO CENTRO BARRANQUILLA 51</t>
  </si>
  <si>
    <t>BARRIO EL REPOSO FLORIDBLANCA</t>
  </si>
  <si>
    <t>BARRIO CORPOVISUR 2 FLORIDABLANCA 1</t>
  </si>
  <si>
    <t>MISCELANEA MULTISERVICIOS.CO</t>
  </si>
  <si>
    <t>BARRIO SAN BLAS BOGOTA</t>
  </si>
  <si>
    <t>BARRIO EL DORADO FLORIDABLANCA 1</t>
  </si>
  <si>
    <t>BARRIO NUEVA COLOMBIA 1 VILLAVICENCIO</t>
  </si>
  <si>
    <t>BARRIO SAN RAFAEL - NEMOCÓN</t>
  </si>
  <si>
    <t>BARRIO RICAURTE PARTE BAJA IBAGUE 3</t>
  </si>
  <si>
    <t>BARRIO CIUDAD MODESTO BARRANQUILLA 1</t>
  </si>
  <si>
    <t>BARRIO LA POLA - RIONEGRO</t>
  </si>
  <si>
    <t>BARRIO CIUDAD JARDIN POPAYAN 1</t>
  </si>
  <si>
    <t>BARRIO OLAYA HERRERA CALI 1</t>
  </si>
  <si>
    <t>BARRIO SEVILLA SINCELEJO</t>
  </si>
  <si>
    <t>BARRIO BOSTON MEDELLIN</t>
  </si>
  <si>
    <t>BARRIO VILLA MARIA SUBA BOGOTA</t>
  </si>
  <si>
    <t>BARRIO LAS DELICIAS SINCELEJO 1</t>
  </si>
  <si>
    <t>BARRIO SAN EDUARDO POPAYAN 2</t>
  </si>
  <si>
    <t>BARRIO COLARADOS LOS PATIOS</t>
  </si>
  <si>
    <t>BARRIO SANTIAGO LONDOÑO DOSQUEBRADAS  1</t>
  </si>
  <si>
    <t>FUSAGASUGÁ LUXEMBURGO</t>
  </si>
  <si>
    <t>BARRIO SANTA ISABEL BOGOTA 6</t>
  </si>
  <si>
    <t>BARRIO VALDES TAVERA SOGAMOSO</t>
  </si>
  <si>
    <t>BARRIO SAN LUIS GONZAGA IBAGUE</t>
  </si>
  <si>
    <t>BARRIO CENTRO 60 PASTO</t>
  </si>
  <si>
    <t>BARRIO EDUARDO SANTOS BOGOTA 4</t>
  </si>
  <si>
    <t>BARRIO VILLA MARIA I MOSQUERA</t>
  </si>
  <si>
    <t>BARRIO EL LAGO POPAYAN</t>
  </si>
  <si>
    <t>BARRIO TOSCANA MEDELLIN 1</t>
  </si>
  <si>
    <t>PEREIRA CONDINA BATARA PLAZA</t>
  </si>
  <si>
    <t>BARRIO SAN DIEGO MEDELLIN 7</t>
  </si>
  <si>
    <t>BARRIO ENCISO MEDELLIN 5</t>
  </si>
  <si>
    <t>BARRIO TOLEDO PLATA CUCUTA 2</t>
  </si>
  <si>
    <t>BARRIO SANTA TERESITA DOSQUEBRADAS 1</t>
  </si>
  <si>
    <t>BARRIO BELLO HORIZONTE POPAYAN 9</t>
  </si>
  <si>
    <t>BARRIO CENTRO VILLANUEVA 8</t>
  </si>
  <si>
    <t>BARRIO LA PLAZUELA RISARALDA 1</t>
  </si>
  <si>
    <t>BARRIO PARQUES DE BOLIVAR ARMENIA</t>
  </si>
  <si>
    <t>BARRIO MANRIQUE MEDELLIN 15</t>
  </si>
  <si>
    <t>BARRIO CICERON MAESTRE VALLEDUPAR</t>
  </si>
  <si>
    <t>BARRIO BELLAVISTA GIRON 1</t>
  </si>
  <si>
    <t>FO-25-1739823</t>
  </si>
  <si>
    <t>FO-25-1756946</t>
  </si>
  <si>
    <t>FO-25-1765809</t>
  </si>
  <si>
    <t>FO-25-1774139 | FO-25-1756951</t>
  </si>
  <si>
    <t>FO-25-1765812</t>
  </si>
  <si>
    <t>FO-25-1733964 | FO-25-1724417</t>
  </si>
  <si>
    <t>FO-25-1765804</t>
  </si>
  <si>
    <t>FO-25-1756944</t>
  </si>
  <si>
    <t>FO-25-1751097 | FO-25-1747296</t>
  </si>
  <si>
    <t>FO-25-1724413 | FO-25-1740755 | FO-25-1728803</t>
  </si>
  <si>
    <t>FO-25-1765807</t>
  </si>
  <si>
    <t>FO-25-1796962</t>
  </si>
  <si>
    <t>FO-25-1796973</t>
  </si>
  <si>
    <t>FO-25-1796975</t>
  </si>
  <si>
    <t>FO-25-1796967</t>
  </si>
  <si>
    <t>FO-25-1796965</t>
  </si>
  <si>
    <t>FO-25-1796958</t>
  </si>
  <si>
    <t>FO-25-1805571</t>
  </si>
  <si>
    <t>FO-25-1796953</t>
  </si>
  <si>
    <t>FO-25-1796952</t>
  </si>
  <si>
    <t>FO-25-1805564</t>
  </si>
  <si>
    <t>FO-25-1818663</t>
  </si>
  <si>
    <t>FO-25-1818666</t>
  </si>
  <si>
    <t>FO-25-1796970</t>
  </si>
  <si>
    <t>FO-25-1818661</t>
  </si>
  <si>
    <t>FO-25-1805569</t>
  </si>
  <si>
    <t>FO-25-1828669</t>
  </si>
  <si>
    <t>FO-25-1824899 | FO-25-1805556</t>
  </si>
  <si>
    <t>FO-25-1805561</t>
  </si>
  <si>
    <t>FO-25-1818668</t>
  </si>
  <si>
    <t>FO-25-1822775</t>
  </si>
  <si>
    <t>FO-25-1822776</t>
  </si>
  <si>
    <t>FO-25-1845424</t>
  </si>
  <si>
    <t>FO-25-1840803</t>
  </si>
  <si>
    <t>FO-25-1840812</t>
  </si>
  <si>
    <t>FO-25-1840800</t>
  </si>
  <si>
    <t>FO-25-1840810</t>
  </si>
  <si>
    <t>FO-25-1840793</t>
  </si>
  <si>
    <t>FO-25-1852147</t>
  </si>
  <si>
    <t>FO-25-1861185 | FO-25-1852150</t>
  </si>
  <si>
    <t>FO-25-1868873 | FO-25-1852140</t>
  </si>
  <si>
    <t>FO-25-1852141</t>
  </si>
  <si>
    <t>FO-25-1852144</t>
  </si>
  <si>
    <t>FO-25-1884001</t>
  </si>
  <si>
    <t>FO-25-1852136</t>
  </si>
  <si>
    <t>FO-25-1852151</t>
  </si>
  <si>
    <t>FO-25-1870714</t>
  </si>
  <si>
    <t>FO-25-1878332</t>
  </si>
  <si>
    <t>FO-25-1852155</t>
  </si>
  <si>
    <t>FO-25-1896314 | FO-25-1852134</t>
  </si>
  <si>
    <t>FO-25-1858454</t>
  </si>
  <si>
    <t>FO-25-1858456 | FO-25-1895298</t>
  </si>
  <si>
    <t>FO-25-1878334</t>
  </si>
  <si>
    <t>FO-25-1898261 | FO-25-1906430</t>
  </si>
  <si>
    <t>FO-25-1870716</t>
  </si>
  <si>
    <t>FO-25-1898260</t>
  </si>
  <si>
    <t>FO-25-1902978</t>
  </si>
  <si>
    <t>FO-25-1902946</t>
  </si>
  <si>
    <t>RETIRO VOLUNTARIO</t>
  </si>
  <si>
    <t>ILOCALIZADO</t>
  </si>
  <si>
    <t>27/10/2025 SE ESCALA PARA VISITA. CONFIRMAR DATOS PARA LA RECOLECCION DE EQUIPOS | 01/11/2025 SE REALIZA CIERRE DE CORRESPONSAL BANCARIO SE RETIRA DATAFONO FUENTE PUBLICIDAD FUE DESTRUIDA EN SITIO CIERRE EXITOSO</t>
  </si>
  <si>
    <t>30/10/2025 SE ESCALA PARA VISITA. CONFIRMAR DATOS PARA LA RECOLECCION DE EQUIPOS | 01/11/2025 SE REALIZA CIERRE DE CB, USUARIO RESPONSABLE NO ESTÁ PRESENTE, POR ENDE NO HAY TIRILLA DE EQUIPO YA QUE DATÁFONO CUENTA CON CLAVE Y PERSONAL QUE ENTREGA NO TIENEN CONOCIMIENTO</t>
  </si>
  <si>
    <t>31/10/2025 SE ESCALA PARA VISITA. CONFIRMAR DATOS PARA LA RECOLECCION DE EQUIPOS | 01/11/2025 SE REALIZA CIERRE OK SIN NOVEDADES SE REALIZA RETIRO DATÁFONO SIN NOVEDAD</t>
  </si>
  <si>
    <t>30/10/2025 SE ESCALA PARA VISITA. CONFIRMAR DATOS PARA LA RECOLECCION DE EQUIPOS | 31/10/2025 SE HACE PRESENCIA EN COMERCIO SE HABLA CON EL SEÑOR ESAUL SUÁREZ QUIEN INFORMA QUE DESCONOCE LAS CAUSAS POR LA CUAL LE ESTAN HACIENDO EL CIERRE DEL CORRESPONSAL NO ENTREGA EQUIPOS HASTA QUE SE LE NOTIFIQUE | 05/11/2025 SE HACE PRESENCIA EN COMERCIO CLIENTE INFORMA QUE NO HACE ENTREGA DE LOS EQUIPOS DEBIDO A QUE NO LE HAN INFORMADO POR QUE LE VAN HA CERRAR EL CORRESPONSAL SE ESCALA CON EL COORDINADOR DE ZONA Y SE PROCEDE A CERRAR ORDEN
05/11/2025 SE RETIRA DATÁFONO CON SU RESPECTIVA FUENTE , SIN CAJA , CIERRE EXITOSO</t>
  </si>
  <si>
    <t>31/10/2025 SE ESCALA PARA VISITA. CONFIRMAR DATOS PARA LA RECOLECCION DE EQUIPOS | 05/11/2025 SE RETIRA DATÁFONO,</t>
  </si>
  <si>
    <t>23/10/2025 SE ESCALA PARA VISITA. CONFIRMAR DATOS PARA LA RECOLECCION DE EQUIPOS | 25/10/2025 SE VISITA SITIO SE VERIFICA INFORMACIÓN, COMERCIO CERRADO, SE INTENTA COMUNICACION SIN ÉXITO.
05/11/2025 SE VISITA LA DIRECCIÓN RELACIONADA POR WOMPI CALLE 32 #34-129, BARRIO SINCELEJITO, PARA RECOLECCIÓN DE EQUIPO WOMPI, COMERCIO SIN PUBLICIDAD. SE RETIRA EQUIPO FUNCIONAL EN SU CAJA Y FUENTE PODER.</t>
  </si>
  <si>
    <t>31/10/2025 SE ESCALA PARA VISITA. CONFIRMAR DATOS PARA LA RECOLECCION DE EQUIPOS | 05/11/2025 SE REALIZA VISITA AL COMERCIO SE RETIRA DATAFONO WOMPI CON SUS RESPECTIVOS ACCESORIOS</t>
  </si>
  <si>
    <t>30/10/2025 SE ESCALA PARA VISITA. CONFIRMAR DATOS PARA LA RECOLECCION DE EQUIPOS | 05/11/2025 SE REALIZÓ VISITA AL COMERCIO Y SE RETIRA EQUIPO WOMPII Y SUS RESPECTIVOS ASESORÍAS, PUBLICIDAD BANCOLOMBIA FUE DESTRUIDA POR EL CLIENTE POR SU MAL ESTADO</t>
  </si>
  <si>
    <t>28/10/2025 SE ESCALA PARA VISITA. CONFIRMAR DATOS PARA LA RECOLECCION DE EQUIPOS | 29/10/2025 SE VISITA DIRECCIÓN INDICADA DE CB LA PERSONA QUE ATIENDE ES LA ENCARGADA, QUIEN SE COMUNICA CON PROPIETARIO LE INFORMA QUE NO AUTORIZA EL RETIRO, YA QUE QUIERE ESTAR PRESENTE PARA SABER EL PORQUÉ
07/11/2025 SE REALIZA CIERRE POR SOLICITUD DEL CLIENTE, SE RETIRA DATÁFONO WOMPI, PUBLICIDAD.</t>
  </si>
  <si>
    <t>31/10/2025 SE REALIZA VISITA NUEVAMENTE AL PUNTO, PERSONA EN ENCARGADA INDICA QUE EL TITULAR TODAVÍA NO SE ENCUENTRA EN LA CIUDAD PIDE Y SE REPROGRAME VISITA NUEVAMENTE.
06/11/2025 COMUNICACIÓN VÍA TELEFÓNICA CON LA SEÑOR ANDRÉS  CLAROS AL NÚMERO 3214125939 TITULAR INDICA QUE TODAVÍA NO SE ENCUENTRA EN LA CIUDAD CONTINUA DE VIAJE  PIDE PASAR NUEVAMENTE EL DÍA DE MAÑANA VIERNES 07 DE NOVIEMBRE DESPUÉS DE LAS 2PM | 07/11/2025 SE REALIZA VISITA AL PUNTO, PERSONA ENCARGADA DE EL PUNTO INDICA QUE EL TITULAR NO ESTÁ Y QUE NO DEJÓ EL EQUIPO PARA REALIZAR ENTREGA VISITA FALLIDA .
23/10/2025 SE ESCALA PARA VISITA. CONFIRMAR DATOS PARA LA RECOLECCION DE EQUIPOS | 08/11/2025 SE REALIZA VISITA AL PUNTO, PERSONA ENCARGADA INDICA QUE LA TITULAR NO SE ENCUENTRA, SE COMUNICA DIRECTAMENTE CON LA TITULAR Y ELLA NOS INDICA QUE NOS PUEDE RECIBIR A PARTIR DEL LUNES YA QUE NO SE ENCUENTRA EN LA CIUDAD</t>
  </si>
  <si>
    <t>31/10/2025 SE ESCALA PARA VISITA. CONFIRMAR DATOS PARA LA RECOLECCION DE EQUIPOS | 07/11/2025 SE REALIZA RETIRO DE EQUIPO WOMPI CON SU RESPECTIVO CARGADOR Y CAJA.</t>
  </si>
  <si>
    <t>08/11/2025 SE REALIZA VISITA SE PROCEDE A RECIBIR PUBLICIDAD DEL CIERRE: A ISO EXTERIOR ,FLANGED ,DISPLAY LEGAL (SE DESTRUYE EN SITIO) SE RECIBEN EQUIPOS ,DATAFONO ,CARGADOR (CON CONECTORES UNIVERSALES) BATERÍA, TAPA TRASERA DEL DATAFONO, PROTECTOR DEL TECLADO,1 ROLLO, SE ENTREGA CAJA DEL EQUIPO, CIERRE EXITOSO, RECUPERACIÓN DE EQUIPOS OK
NOTA: NO SE SACA TIRILLA DE PRUEBA YA QUE EL EQUIPO ESTÁ BLOQUEADO NO PERMITE REALIZAR TRX DE PRUEBA PARA VERIFICAR DATOS.</t>
  </si>
  <si>
    <t>10/11/2025 OMAR MEJÍA</t>
  </si>
  <si>
    <t>10/11/2025 SE RETIRA DATÁFONO WOMPI, CON ACCESORIOS, Y CAJA CIERRE EXITOSO</t>
  </si>
  <si>
    <t>10/11/2025 VISITAMOS COMERCIO RETIRAMOS DATAFONO WOMPI, OCHO ROLLOS DESMONTAMOS AVISO EXTERIOR, FLANGGER Y DISPLAY LEGAL (HORARIO) LA DESTRUIMOS EN EL PUNTO.</t>
  </si>
  <si>
    <t>10/11/2025 SE RETIRA CORRESPONSAL WONPI</t>
  </si>
  <si>
    <t>08/11/2025 SE REALIZA LANDA TELEFÓNICA AL NÚMERO INDICADO EN ORDEN 3183734118 LEYDI MABEL SOCHA PARA EL RETIRO DE EL EQUIPO , PERO NOS INDICO QUE EL DÍA DE HOY SÁBADO  NO SE ENCUENTRA PARA LA ENTREGA PERO NOS INDICA QUE SI ES POSIBLE EL LUNES YA PODEMOS PASAR A RECOGER | 10/11/2025 SE REALIZA RETIRO DE DATÁFONO WOMPI, CAJA Y ACCESORIOS, POR CAMBIO DE RAZÓN SOCIAL, NO SE PUEDE SACAR TIRILLA YA QUE LA PERSONA ENCARGADA NO LE PERMITE EL INGRESO AL MÓDULO.</t>
  </si>
  <si>
    <t>11/11/2025 SE ESCALA PARA VISITA. CONFIRMAR DATOS PARA LA RECOLECCION DE EQUIPOS | 11/11/2025 SE REALIZA RETIRO DE EQUIPOS POR CIERRE DEL CORRESPONSAL SE ENTREGARÁN A BODEGA VILLAVICENCIO</t>
  </si>
  <si>
    <t>11/11/2025 SE REALIZA RETIRO DE DATAFONO WOMPI POR CIERRE DEL CB DATAFONO INALÁMBRICO SIN PUBLICIDAD EN FACHADA YA HABIA SIDO BAJADA POR CLIENTE Y SE DAÑÓ POR LO VIEJA INDICA ERA LA AMARILLA</t>
  </si>
  <si>
    <t>11/11/2025 SE REALIZA CIERRE POR SOLICITUD DEL CLIENTE, SE RETIRA DATÁFONO SIN SU CAJA E IGUALMENTE NO SE RETIRA ROLLOS, SE RETIRA PUBLICIDAD EXISTENTE. NO ES POSIBLE SACAR TIRILLA DE PRUEBA DEBIDO A QUE EL CLIENTE FALLECIÓ Y TENÍA LA INFORMACIÓN.</t>
  </si>
  <si>
    <t>11/11/2025 SE ESCALA PARA VISITA. CONFIRMAR DATOS PARA LA RECOLECCION DE EQUIPOS | 11/11/2025 SE REALIZA VISITA SE PROCEDE A RECIBIR ,PUBLICIDAD ,AVISO EXTERIOR ,FLANGED ,DISPLAY LEGAL( SE DESTRUYE EN SITIO, EQUIPOS SE RETIRA DATAFONO WOMPI, INGENICO DX 4000 CON SU BATERÍA ,1 ROLLO, PROTECTOR DE CLAVE, CONECTORES UNIVERSALES, CIERRE EXITOSO RECUPERACIÓN DE EQUIPOS OK</t>
  </si>
  <si>
    <t>12/11/2025 SE ESCALA PARA VISITA. CONFIRMAR DATOS PARA LA RECOLECCION DE EQUIPOS | 13/11/2025 SE VISITA EL COMERCIO, SE REALIZA CIERRE WOMPI POR SOLICITUD DEL BANCO, SE RETIRA EQUIPOS EN BUEN ESTADO. SE DESTRUYE EN SITIO EL AVISO EXTERIOR, FLANGER, DISPLAY HORARIO</t>
  </si>
  <si>
    <t>12/11/2025 SE ESCALA PARA VISITA. CONFIRMAR DATOS PARA LA RECOLECCION DE EQUIPOS | 13/11/2025 SE RETIRA EQUIPO WOMPI CORRECTAMENTE.</t>
  </si>
  <si>
    <t>13/11/2025 SE INGRESA SE RECOGE EQUIPO ESTADO OK NO SE TOMAN TIRILLA DE PRUEBA YA QUE EL CLIENTE NO RECUERDA SU CONTRASEÑA PARA INGRESARNAR AL DATAFONO</t>
  </si>
  <si>
    <t>12/11/2025 SE ESCALA PARA VISITA. CONFIRMAR DATOS PARA LA RECOLECCION DE EQUIPOS | 13/11/2025 SE REALIZA CIERRE DE CB BANCOLOMBIA PURO, SE RETIRA EQUIPO, ACCESORIOS Y PUBLICIDAD, EL EQUIPO ES TRASLADADO A BODEGA DE LÍNEA COMUNICACIONES SEDE CALI, LA PUBLICIDAD RETIRADA ES DESTRUIDA EN SITIO.</t>
  </si>
  <si>
    <t>11/11/2025 SE ESCALA PARA VISITA. CONFIRMAR DATOS PARA LA RECOLECCION DE EQUIPOS | 14/11/2025 SE LLEGA A SITIO, SE RETIRA DATAFONO WOMPI</t>
  </si>
  <si>
    <t>14/11/2025 SE VISITA COMERCIO, SE HACE EL CIERRE DEL CB, SE RETIRA EQUIPO WOMPI, SE RETIRA DATAFONO, NO SE RETIRA PUBLICIDAD, ENCARGADA INDICA QUE NO TENÍA ROLLOS, SE RETIRAN LOS EQUIPOS EN LA DIRECCIÓN CRA 15D # 5-85.</t>
  </si>
  <si>
    <t>11/11/2025 SE ESCALA PARA VISITA. CONFIRMAR DATOS PARA LA RECOLECCION DE EQUIPOS | 13/11/2025 VISITA FALLIDA COMERCIO CERRADO, SE INTENTA CONTACTAR CLIENTE EN DISTINTOS NÚMEROS Y NO FUE POSIBLE. SE ESPERA EN SITIO, NO ABREN
15/11/2025 SE RETIRA EQUIPO WOMPI CORRECTAMENTE.</t>
  </si>
  <si>
    <t>11/11/2025 SE ESCALA PARA VISITA. CONFIRMAR DATOS PARA LA RECOLECCION DE EQUIPOS | 15/11/2025 SE LLEGA A LA DIRECCIÓN INDICADA Y SE REALIZA RETIRO DE DATAFONDX4000 SN 254MMD4W8221 LA SRA DIANA GUZMÁN INDICA QUE EL COMERCIO CAMBIO DE RAZÓN SOCIAL Y EL ANTERIOR REPRESENTANTE SOLAMENTE LE DEJO EL EQUIPO CON CARGADOR , SIN CAJA , SIN PROTECTOR SIN ACCESORIOS. SE RECIBE EL EQUIPO COMPLETAMENTE DESCARGADO NO SE RETIRA PUBLICIDAD CB REALIZÓ DISPOSICIÓN FINAL</t>
  </si>
  <si>
    <t>12/11/2025 SE ESCALA PARA VISITA. CONFIRMAR DATOS PARA LA RECOLECCION DE EQUIPOS | 15/11/2025 SE VISITA COMERCIO, SE HACE EL CIERRE DEL CB, SE RETIRA EL EQUIPO WOMPI, SE RETIRA DATAFONO, SE RETIRA PUBLICIDAD Y SE DESTRUYE EN SITIO, ENCARGADA INDICA QUE NO TENÍA ROLLOS.</t>
  </si>
  <si>
    <t>15/11/2025 SE INGRESA SE RECOGE DATAFONO OK AVISO EXTERIOR SE RECOGE Y DESTRUYE EN SITIO</t>
  </si>
  <si>
    <t>15/11/2025 SE REALIZA VISITA, SE RETIRA DATAFONO WOMPI</t>
  </si>
  <si>
    <t>19/11/2025 VISITAMOS COMERCIO RETIRAMOS DATÁFONO WOMPI NO RETIRAMOS NADA DE PUBLICIDAD YA QUE LA DESTRUYERON EN EL CIERRE DE REDEBAN.</t>
  </si>
  <si>
    <t>19/11/2025 SE VISITA COMERCIO, SE RETIRA DATÁFONO WOMPI</t>
  </si>
  <si>
    <t>19/11/2025 CLIENTE REALIZA ENTREGA DEL EQUIPO YA QUE ESTÁ BLOQUEADA INDICA NO SABER EL MOTIVO PERO DE IGUAL MANERA REALIZA ENTREGA DE EL EQUIPO CON LOS ACCESORIOS 
DATAFONO 6165 ADAPTADOR PROTECTOR DE DATAFONO  Y CAJA DEL EQUIPO</t>
  </si>
  <si>
    <t>19/11/2025 SE REALIZA RETIRO DE EQUIPO Y PUBLICIDAD.</t>
  </si>
  <si>
    <t>19/11/2025 SE REALIZA CIERRE POR SOLICITUD DEL CLIENTE, SE RETIRA DATÁFONO Y CAJA CON ACCESORIOS. SE RETIRA AVISO EXTERIOR Y DISPLAY LEGAL. NO ES POSIBLE SACAR TIRILLA CLIENTE ENTREGA DATAFONO BLOQUEADO.</t>
  </si>
  <si>
    <t>19/11/2025 SE VISITA COMERCIO SE REALIZA CIERRE CB WOMPI SE RETIRA DATÁFONO Y 20 ROLLOS DE PAPEL PARA DATÁFONO WOMPI SE DESTRUYE PUBLICIDAD EN SITIO</t>
  </si>
  <si>
    <t>20/11/2025 SE ESCALA PARA VISITA. CONFIRMAR DATOS PARA LA RECOLECCION DE EQUIPOS | 21/11/2025 SE VISITA EL COMERCIO PARA REALIZAR CIERRE DEL CB, SE RETIRA DATÁFONO CON CARGADOR, SE RETIRA Y DESTRUYE AVISO, CIERRE OK SIN NOVEDAD</t>
  </si>
  <si>
    <t>20/11/2025 SE ESCALA PARA VISITA. CONFIRMAR DATOS PARA LA RECOLECCION DE EQUIPOS | 22/11/2025 CB INDICA QUE NO SE ENCUENTRA EL ENCARGADO PARA REALIZAR LA ENTREGA DEL EQUIPO, IGUALMENTE ESTÁN ESPERANDO RESPUESTA DEL ASESOR CON RESPECTO AL CIERRE DEL PUNTO
22/11/2025 SE REALIZA LLAMADA AL NÚMERO 3202128908 DONDE INDICAN QUE NO VAN A ENTREGAR DATÁFONOS YA QUE EL ENCARGADO NO HA AUTORIZADO LA ENTREGA</t>
  </si>
  <si>
    <t>20/11/2025 SE ESCALA PARA VISITA. CONFIRMAR DATOS PARA LA RECOLECCION DE EQUIPOS | 24/11/2025 SE LLEGA A LA DIRECCIÓN INDICADA Y SE ENCUENTRA COMERCIO CERRADO, COMUNICACIÓN NO EXITOSA, SE ESPERA 20 MINUTOS PERO COMERCIO CONTINUA CERRADO.
25/11/2025 SE LLEGA A COMERCIO EL CUAL SE ENCUENTRA CERRADO COMUNICACIÓN NO POSIBLE YA QUE NO SE CUENTA CON NINGUNA NÚMERO DE CONTACTO EN ORDEN DE TRABAJO SE PREGUNTA EN COMERCIO VECINO EL CUAL INFORMA QUE DUEÑA EL COMERCIO SE ENCUENTRA INCAPACITADA Y EL COMERCIO LLEVA MÁS DE UNA SEMANA CERRADO SE ESCALA Y SE CIERRA</t>
  </si>
  <si>
    <t>20/11/2025 SE ESCALA PARA VISITA. CONFIRMAR DATOS PARA LA RECOLECCION DE EQUIPOS | 25/11/2025 SE INGRESA SE DESINTALA EQUIPO WOMPI RECOGIDO OK AVISO EXTERIOR OK FLANGED OK</t>
  </si>
  <si>
    <t>20/11/2025 SE ESCALA PARA VISITA. CONFIRMAR DATOS PARA LA RECOLECCION DE EQUIPOS | 26/11/2025 SE LLEGA AL LUGAR DE LA UBICACIÓN, LA ADMINISTRADORA INFORMA QUE ELLA YA NO TIENE LOCAL EN EL SITIO YA EXISTE OTRO COMERCIO</t>
  </si>
  <si>
    <t>26/11/2025 SE ESCALA PARA VISITA. CONFIRMAR DATOS PARA LA RECOLECCION DE EQUIPOS | 26/11/2025 VISITAMOS COMERCIO RETIRAMOS DATÁFONO WOMPI CON LA CAJA Y TODOS LOS ACCESORIOS SOLO FALTO EL CARTÓN DONDE SE UBICA EL DATAFONO DENTRO DE LA CAJA, NO RETIRAMOS PUBLICIDAD YA QUE ES UN CIERRE POR CAMBIO DE RAZÓN SOCIAL Y YA ESTA OPERATIVO EL OTRO CORRESPONSAL.</t>
  </si>
  <si>
    <t>20/11/2025 SE ESCALA PARA VISITA. CONFIRMAR DATOS PARA LA RECOLECCION DE EQUIPOS | 26/11/2025 SE RETIRA UN EQUIPO WOMPI.</t>
  </si>
  <si>
    <t>20/11/2025 SE ESCALA PARA VISITA. CONFIRMAR DATOS PARA LA RECOLECCION DE EQUIPOS | 26/11/2025 SE RETIRA UN EQUIPO WOMPI CORRECTAMENTE.</t>
  </si>
  <si>
    <t>24/11/2025 SE ESCALA PARA VISITA. CONFIRMAR DATOS PARA LA RECOLECCION DE EQUIPOS | 26/11/2025 SE VISITA COMERCIO, SE REALIZA RETIRO DE DATAFONO WOMPI, ACCESORIOS, PUBLICIDAD DESTRUIDA POR EL CLIENTE.</t>
  </si>
  <si>
    <t>25/11/2025 SE ESCALA PARA VISITA. CONFIRMAR DATOS PARA LA RECOLECCION DE EQUIPOS | 26/11/2025 SE VISITA COMERCIO SE REALIZA CIERRE CB SE RETIRA DATÁFONO CON CARGADOR Y 4 ROLLOS PARA DATÁFONO WOMPI</t>
  </si>
  <si>
    <t>20/11/2025 SE ESCALA PARA VISITA. CONFIRMAR DATOS PARA LA RECOLECCION DE EQUIPOS | 26/11/2025 SE INGRESA SE RECOGE AVISO EXTERIOR Y DATAFONO ESTADO OK</t>
  </si>
  <si>
    <t>27/11/2025 SE RETIRA DATÁFONO WOMP CON CARGADORI Y AVISO EXTERIOR, EL FLANGER Y EL DISPLAY LEGAL INDICA EL CLIENTE QUE SE LE PERDIERON, EL AVISO SE DESTRUYE EN SITIO.</t>
  </si>
  <si>
    <t>28/11/2025 CLIENTE INFORMA QUE NO TENÍA CONOCIMIENTO DEL CIERRE YA QUE EL NO LO HA SOLICITADO, EL INDICA QUE PROCEDERÁ A COMUNICARSE CON EL ASESOR COMERCIAL PARA ACLARAR DUDAS CORRESPONDIENTES AL RESPECTO.</t>
  </si>
  <si>
    <t>25/11/2025 SE ESCALA PARA VISITA. CONFIRMAR DATOS PARA LA RECOLECCION DE EQUIPOS | 27/11/2025 SE RETIRA DATAFONO WOMPI NO SE RETIRA PUBLICIDAD YA NO LA TIENE EL EQUIPO OK</t>
  </si>
  <si>
    <t>27/11/2025 SE ESCALA PARA VISITA. CONFIRMAR DATOS PARA LA RECOLECCION DE EQUIPOS | 28/11/2025 SE LLEGA A COMERCIO SE ENCUENTRA CERRADO, SE LLAMA A CONTACTO HE INDICA QUE EN EL MOMENTO NO TIENE ABIERTO QUE PODRÍAN ATENDER DESPUÉS DE LAS 5 PM.</t>
  </si>
  <si>
    <t>24/11/2025 SE ESCALA PARA VISITA. CONFIRMAR DATOS PARA LA RECOLECCION DE EQUIPOS | 28/11/2025 SE REALIZA CIERRE DE CB WOMPI SE RECOGE 1 DATAFONO CON CAJA Y SUS ACC USUARIO HACE DISPOSICIÓN FINAL DE LA PUBLICIDAD OK</t>
  </si>
  <si>
    <t>27/11/2025 SE ESCALA PARA VISITA. CONFIRMAR DATOS PARA LA RECOLECCION DE EQUIPOS | 28/11/2025 SE RETIRA DATÁFONO, SE DESMONTA Y DESTRUYE PUBLICIDAD EN SITIO</t>
  </si>
  <si>
    <t>28/11/2025 SE ESCALA PARA VISITA. CONFIRMAR DATOS PARA LA RECOLECCION DE EQUIPOS | 29/11/2025 SE REALIZA CIERRE DE CB WOMPI, SE RECOGE DATAFONO CON SUS ACCESORIOS EN CAJA, SE RETIRA Y SE DESTRUYE PUBLICIDAD, NO SE RECOGEN ROLLOS YA QUE EL CLIENTE MANIFIESTA QUE NO CUENTA CON ELLOS.</t>
  </si>
  <si>
    <t>28/11/2025 SE ESCALA PARA VISITA. CONFIRMAR DATOS PARA LA RECOLECCION DE EQUIPOS | 29/11/2025 SE REALIZA VISITA A COMERCIO Y SE RETIRA DATAFONO, FUENTE Y CAJA, NO SE RETIRA PUBLICIDAD CLIENTE INDICA QUE YA LA DESTRUYÓ.</t>
  </si>
  <si>
    <t>COPETE CORDOBA DIEGO ALEJANDRO</t>
  </si>
  <si>
    <t>20/11/2025 SE ESCALA PARA VISITA. CONFIRMAR DATOS PARA LA RECOLECCION DE EQUIPOS | 26/11/2025 SE REALIZA CONTACTO TELEFÓNICO CON EL CLIENTE Y NOS ES POSIBLE SE REALIZA VISITA Y COMERCIO SE ENUENTRA CERRADO
27/11/2025 SE REALIZA RETIRO DE EQUIPOS A SOLICITUD DE CLIENTE.</t>
  </si>
  <si>
    <t>BARRIO CENTRO FONTIBON BOGOTA</t>
  </si>
  <si>
    <t>BARRIO EL TRIANGULO MANIZALES</t>
  </si>
  <si>
    <t>BARRIO QUIRIGUA BOGOTA 9</t>
  </si>
  <si>
    <t>BARRIO CENTRO MEDELLIN 41</t>
  </si>
  <si>
    <t>BARRIO QUINTA MUTIS BOGOTA 1</t>
  </si>
  <si>
    <t>BARRIO VILLA DEL NORTE POPAYAN 5</t>
  </si>
  <si>
    <t>TRP. TORNILLOS RACORES Y PERNOS</t>
  </si>
  <si>
    <t>BARRIO VILLA JULIANA VILLAVICENCIO 1</t>
  </si>
  <si>
    <t>BARRIO LA BOMBA</t>
  </si>
  <si>
    <t>BARRIO ROBLEDO BELLO HORIZONTE MEDELLIN 2</t>
  </si>
  <si>
    <t>BARRIO SANTA MARIA III - ITAGUI</t>
  </si>
  <si>
    <t>BARRIO EL LLANO CUCUTA 18</t>
  </si>
  <si>
    <t>BARRIO CHIRIAIMO SAN DIEGO</t>
  </si>
  <si>
    <t>BARRIO EL PINO BOGOTA</t>
  </si>
  <si>
    <t>BARRIO ALMENDROS BOGOTA</t>
  </si>
  <si>
    <t>PARQUEADERO Y AUTOLAVADO EL PINAR</t>
  </si>
  <si>
    <t>BARRIO TUNA BAJA BOGOTA 1</t>
  </si>
  <si>
    <t>ESTACION DE SERVICIO LA CORALINA HERVELA</t>
  </si>
  <si>
    <t>BARRIO GRANADA CIENAGA DE ORO</t>
  </si>
  <si>
    <t>BARRIO SAN MIGUEL CUCUTA 7</t>
  </si>
  <si>
    <t>CIGARRERIA REY DE COPAS</t>
  </si>
  <si>
    <t>CHICALA NEIVA 1</t>
  </si>
  <si>
    <t>BARRIO EL PEDREGAL - IBAGUÉ</t>
  </si>
  <si>
    <t>BARRIO SAN LUIS CUCUTA  32</t>
  </si>
  <si>
    <t>BARRIO MAPORITA VILLAVICENCIO</t>
  </si>
  <si>
    <t>FO-25-1751112</t>
  </si>
  <si>
    <t>FO-25-1747867</t>
  </si>
  <si>
    <t>FO-25-1753045</t>
  </si>
  <si>
    <t>FO-25-1782595</t>
  </si>
  <si>
    <t>FO-25-1779606</t>
  </si>
  <si>
    <t>FO-25-1791072</t>
  </si>
  <si>
    <t>FO-25-1796489</t>
  </si>
  <si>
    <t>FO-25-1763300</t>
  </si>
  <si>
    <t>FO-25-1769701</t>
  </si>
  <si>
    <t>FO-25-1783337</t>
  </si>
  <si>
    <t>FO-25-1794512</t>
  </si>
  <si>
    <t>FO-25-1799069</t>
  </si>
  <si>
    <t>FO-25-1779608</t>
  </si>
  <si>
    <t>FO-25-1808134</t>
  </si>
  <si>
    <t>FO-25-1810407</t>
  </si>
  <si>
    <t>FO-25-1811082</t>
  </si>
  <si>
    <t>FO-25-1815170</t>
  </si>
  <si>
    <t>FO-25-1803307</t>
  </si>
  <si>
    <t>FO-25-1811460</t>
  </si>
  <si>
    <t>FO-25-1711338</t>
  </si>
  <si>
    <t>FO-25-1795166</t>
  </si>
  <si>
    <t>FO-25-1817269</t>
  </si>
  <si>
    <t>FO-25-1799274</t>
  </si>
  <si>
    <t>FO-25-1818560</t>
  </si>
  <si>
    <t>FO-25-1823396</t>
  </si>
  <si>
    <t>FO-25-1813484</t>
  </si>
  <si>
    <t>FO-25-1821444</t>
  </si>
  <si>
    <t>FO-25-1822952</t>
  </si>
  <si>
    <t>FO-25-1826962</t>
  </si>
  <si>
    <t>FO-25-1829271</t>
  </si>
  <si>
    <t>FO-25-1821445</t>
  </si>
  <si>
    <t>FO-25-1825103</t>
  </si>
  <si>
    <t>FO-25-1825104</t>
  </si>
  <si>
    <t>FO-25-1841046</t>
  </si>
  <si>
    <t>FO-25-1843929</t>
  </si>
  <si>
    <t>FO-25-1822950</t>
  </si>
  <si>
    <t>FO-25-1846385</t>
  </si>
  <si>
    <t>FO-25-1845283</t>
  </si>
  <si>
    <t>FO-25-1848523</t>
  </si>
  <si>
    <t>FO-25-1841638</t>
  </si>
  <si>
    <t>FO-25-1858902</t>
  </si>
  <si>
    <t>FO-25-1836534</t>
  </si>
  <si>
    <t>FO-25-1858278</t>
  </si>
  <si>
    <t>FO-25-1859614</t>
  </si>
  <si>
    <t>FO-25-1852616</t>
  </si>
  <si>
    <t>FO-25-1883302</t>
  </si>
  <si>
    <t>FO-25-1853491</t>
  </si>
  <si>
    <t>FO-25-1858284</t>
  </si>
  <si>
    <t>FO-25-1852621</t>
  </si>
  <si>
    <t>FO-25-1885046 | FO-25-1874127</t>
  </si>
  <si>
    <t>FO-25-1859615</t>
  </si>
  <si>
    <t>FO-25-1896551 | FO-25-1881997</t>
  </si>
  <si>
    <t>FO-25-1882319</t>
  </si>
  <si>
    <t>FO-25-1882320</t>
  </si>
  <si>
    <t>FO-25-1902330</t>
  </si>
  <si>
    <t>FO-25-1897299</t>
  </si>
  <si>
    <t>FO-25-1903746</t>
  </si>
  <si>
    <t>FO-25-1879239</t>
  </si>
  <si>
    <t>29/10/2025 POR FAVOR, COMUNICARSE CON USUARIO PARA CONFIRMAR UBICACION, SOLICITUD Y PROGRAMAR VISITA TECNICA | 01/11/2025 SE REALIZA VISITA AL COMERCIO SE INSTALA AVISO EXTERIOR DEBIDO A QUE SE LO ROBARON</t>
  </si>
  <si>
    <t>28/10/2025 POR FAVOR, COMUNICARSE CON USUARIO PARA CONFIRMAR UBICACION, SOLICITUD Y PROGRAMAR VISITA TECNICA | 04/11/2025 SE INSTALA AVISO POR REPETIDOS ROBOS</t>
  </si>
  <si>
    <t>29/10/2025 POR FAVOR, COMUNICARSE CON USUARIO PARA CONFIRMAR UBICACION, SOLICITUD Y PROGRAMAR VISITA TECNICA | 06/11/2025 SE REALIZA INSTALACIÓN DE AVISO EXTERIOR YA QUE EL ANTERIOR SE LO DAÑARON INDICA COMERCIO</t>
  </si>
  <si>
    <t>05/11/2025 POR FAVOR, COMUNICARSE CON USUARIO PARA CONFIRMAR UBICACION, SOLICITUD Y PROGRAMAR VISITA TECNICA | 06/11/2025 EN LA VISITA TÉCNICA SE REALIZÓ LA INSTALACIÓN DE EL AVISO EXTERIOR YA QUE EL ANTERIOR SE LO HABÍAN ROBADO.</t>
  </si>
  <si>
    <t>05/11/2025 POR FAVOR, COMUNICARSE CON USUARIO PARA CONFIRMAR UBICACION, SOLICITUD Y PROGRAMAR VISITA TECNICA | 07/11/2025 SE INSTALA AVISO EXTERIOR</t>
  </si>
  <si>
    <t>06/11/2025 POR FAVOR, COMUNICARSE CON USUARIO PARA CONFIRMAR UBICACION, SOLICITUD Y PROGRAMAR VISITA TECNICA | 08/11/2025 INSTALACIÓN DE AVISO EXTERIOR POR ROBO OK</t>
  </si>
  <si>
    <t>07/11/2025 POR FAVOR, COMUNICARSE CON USUARIO PARA CONFIRMAR UBICACION, SOLICITUD Y PROGRAMAR VISITA TECNICA | 08/11/2025 SE REALIZA INSTALACIÓN DE AVISO EXTERIOR A SATISFACCIÓN DEL CLIENTE</t>
  </si>
  <si>
    <t>31/10/2025 POR FAVOR, COMUNICARSE CON USUARIO PARA CONFIRMAR UBICACION, SOLICITUD Y PROGRAMAR VISITA TECNICA | 08/11/2025 SE REALIZA VISITA TÉCNICA, SE INSTALA PUBLICIDAD AVISO EXTERIOR.</t>
  </si>
  <si>
    <t>01/11/2025 POR FAVOR, COMUNICARSE CON USUARIO PARA CONFIRMAR UBICACION, SOLICITUD Y PROGRAMAR VISITA TECNICA | 10/11/2025 COMERCIO CERRADO, EN COMUNICACIÓN CON LA LÍNEA 3143435898 EL SEÑOR ESTIVEN ALEJANDRO CHAPARRO INDICA QUE SE LE ESPERE, PER DESPUÉS DE MEDIA HORA SE LLAMA DE NUEVO INDICA QUE SE DEMORA Y ABRE HASTA MEDIO DÍA</t>
  </si>
  <si>
    <t>05/11/2025 POR FAVOR, COMUNICARSE CON USUARIO PARA CONFIRMAR UBICACION, SOLICITUD Y PROGRAMAR VISITA TECNICA | 10/11/2025 SE REALIZÓ INSTALACIÓN DE AVISO EXTERIOR NO SE MANIPULÓ TERMINAL</t>
  </si>
  <si>
    <t>07/11/2025 POR FAVOR, COMUNICARSE CON USUARIO PARA CONFIRMAR UBICACION, SOLICITUD Y PROGRAMAR VISITA TECNICA | 10/11/2025 SE REALIZA VISITA SE PROCEDE A INSTALAR AVISO EXTERIOR ,YA QUE EL Q TENÍA SE LO ROBARON ,SE COLOCA AVISO EXTERIOR CB OPERATIVO,PUBLICIDAD OK</t>
  </si>
  <si>
    <t>08/11/2025 POR FAVOR, COMUNICARSE CON USUARIO PARA CONFIRMAR UBICACION, SOLICITUD Y PROGRAMAR VISITA TECNICA | 11/11/2025 SE REALIZA VISITA AL COMERCIO SE INSTALA AVISO EXTERIOR DEBIDO A QUE SE PARTIÓ</t>
  </si>
  <si>
    <t>05/11/2025 POR FAVOR, COMUNICARSE CON USUARIO PARA CONFIRMAR UBICACION, SOLICITUD Y PROGRAMAR VISITA TECNICA | 10/11/2025 SE INGRESA SE INSTALA AVISO EXTERIOR</t>
  </si>
  <si>
    <t>10/11/2025 POR FAVOR, COMUNICARSE CON USUARIO PARA CONFIRMAR UBICACION, SOLICITUD Y PROGRAMAR VISITA TECNICA | 11/11/2025 SE VISITA CORRESPONSAL Y SE PROCEDE A REALIZA INSTALACIÓN AVISO EXTERIOR.</t>
  </si>
  <si>
    <t>11/11/2025 POR FAVOR, COMUNICARSE CON USUARIO PARA CONFIRMAR UBICACION, SOLICITUD Y PROGRAMAR VISITA TECNICA | 12/11/2025 SE INSTALA AVISO EXTERIOR POR ROBÓ  DE PUBLICIDAD</t>
  </si>
  <si>
    <t>11/11/2025 POR FAVOR, COMUNICARSE CON USUARIO PARA CONFIRMAR UBICACION, SOLICITUD Y PROGRAMAR VISITA TECNICA | 12/11/2025 SE REALIZA INSTALACIÓN DE AVISO EXTERIOR EN LUGAR INDICADO POR COMERCIO NO SE MANIPULA EQUIPOS  SIN NOVEDAD EN INSTALACIÓN</t>
  </si>
  <si>
    <t>12/11/2025 POR FAVOR, COMUNICARSE CON USUARIO PARA CONFIRMAR UBICACION, SOLICITUD Y PROGRAMAR VISITA TECNICA | 12/11/2025 SE REALIZA INSTALACIÓN AVISO EXTERIOR WOMPI</t>
  </si>
  <si>
    <t>10/11/2025 POR FAVOR, COMUNICARSE CON USUARIO PARA CONFIRMAR UBICACION, SOLICITUD Y PROGRAMAR VISITA TECNICA | 12/11/2025 SE LLEGA A SITIO, SE INSTALA AVISO EXTERIOR</t>
  </si>
  <si>
    <t>11/11/2025 POR FAVOR, COMUNICARSE CON USUARIO PARA CONFIRMAR UBICACION, SOLICITUD Y PROGRAMAR VISITA TECNICA | 12/11/2025 SE INSTALA AVISO EXTERIOR OK SIN NOVEDADES SE LO ROBARON</t>
  </si>
  <si>
    <t>21/10/2025 EN COMUNICACIÓN CON EL SR LUIS ORDOÑEZ AL NÚMERO 3165275534 NOS CONFIRMA LA SOLICITUD, DATOS CORRECTOS, SE ESCALA PARA VISITA | 27/10/2025 DEBIDO A QUE ES UNA ZONA CON PRESENCIA DE GRUPOS ARMADOS SE ESTA VALIDANDO CON EL CLIENTE PARA PODER VALIDAR DESPLAZAMIENTO | 12/11/2025 SE ENVIA AVISO POR TRANSPORTADORA INTERRAPIDISIMO POR TEMA DE ORDEN PUBLICO CLIENTE INFORMA YA LO RECLAMO Y YA LO INSTALO OK</t>
  </si>
  <si>
    <t>07/11/2025 POR FAVOR, COMUNICARSE CON USUARIO PARA CONFIRMAR UBICACION, SOLICITUD Y PROGRAMAR VISITA TECNICA | 13/11/2025 SE VISITA SITIO SE VERIFICA INFORMACIÓN SE REALIZA INSTALACIÓN DE AVISO EXTERIOR ÚNICAMENTE, NO SE MANIPULA EQUIPOS.</t>
  </si>
  <si>
    <t>12/11/2025 POR FAVOR, COMUNICARSE CON USUARIO PARA CONFIRMAR UBICACION, SOLICITUD Y PROGRAMAR VISITA TECNICA | 13/11/2025 SE REALIZA INSTALACIÓN DE NUEVO AVISO EXTERIOR EN CB BANCOLOMBIA DEBIDO A QUE EL ANTERIOR FUE ROBADO.</t>
  </si>
  <si>
    <t>08/11/2025 POR FAVOR, COMUNICARSE CON USUARIO PARA CONFIRMAR UBICACION, SOLICITUD Y PROGRAMAR VISITA TECNICA | 14/11/2025 INSTALACIÓN DE AVISO EXTERIOR OK</t>
  </si>
  <si>
    <t>12/11/2025 POR FAVOR, COMUNICARSE CON USUARIO PARA CONFIRMAR UBICACION, SOLICITUD Y PROGRAMAR VISITA TECNICA | 14/11/2025 SE INSTALA AVISO EXTERIOR SIN MARCO POR ZONA ROJA, APROBACIÓN DE LA ENTIDAD.</t>
  </si>
  <si>
    <t>13/11/2025 POR FAVOR, COMUNICARSE CON USUARIO PARA CONFIRMAR UBICACION, SOLICITUD Y PROGRAMAR VISITA TECNICA | 14/11/2025 SE LLEGA A LA DIRECCIÓN Y SE ENCUENTRA QUE EL CB YA TIENE UN AVISO EXTERIOR INSTALADO EN BUEN ESTADO. AL HABLAR CON LA SEÑORA, EXPRESA QUE ELLA MO SOLICITO PUBLICIDAD, SINO BASTANTE ROLLOS POR QUE SE LE ACABAN RAPIDO.</t>
  </si>
  <si>
    <t>11/11/2025 SE INTENTA COMUNICACIÓN CON CLIENTE VIA LLAMADA Y WHATSAPP SIN ÉXITO, SE VISITA EN FRIO | 15/11/2025 SE INSTALA NUEVO AVISO EXTERIOR</t>
  </si>
  <si>
    <t>13/11/2025 POR FAVOR, COMUNICARSE CON USUARIO PARA CONFIRMAR UBICACION, SOLICITUD Y PROGRAMAR VISITA TECNICA | 15/11/2025 INSTALACIÓN DE AVISO EXTERIOR OK</t>
  </si>
  <si>
    <t>13/11/2025 POR FAVOR, COMUNICARSE CON USUARIO PARA CONFIRMAR UBICACION, SOLICITUD Y PROGRAMAR VISITA TECNICA | 15/11/2025 AV 9 7-95</t>
  </si>
  <si>
    <t>14/11/2025 POR FAVOR, COMUNICARSE CON USUARIO PARA CONFIRMAR UBICACION, SOLICITUD Y PROGRAMAR VISITA TECNICA | 15/11/2025 SE REALIZA INSTALACIÓN DE SVISO EXTERIOR</t>
  </si>
  <si>
    <t>14/11/2025 POR FAVOR, COMUNICARSE CON USUARIO PARA CONFIRMAR UBICACION, SOLICITUD Y PROGRAMAR VISITA TECNICA | 18/11/2025 SE REALIZA INSTALACIÓN DE AVISO EXTERNO EN EL CORRESPONSAL CON CU: 75298</t>
  </si>
  <si>
    <t>13/11/2025 POR FAVOR, COMUNICARSE CON USUARIO PARA CONFIRMAR UBICACION, SOLICITUD Y PROGRAMAR VISITA TECNICA | 18/11/2025 INSTALACIÓN DE AVISO EXTERIOR OK NO SE MANIPULAN EQUIPOS</t>
  </si>
  <si>
    <t>13/11/2025 POR FAVOR, COMUNICARSE CON USUARIO PARA CONFIRMAR UBICACION, SOLICITUD Y PROGRAMAR VISITA TECNICA | 18/11/2025 SE REALIZA LA INSTALACIÓN DE UN AVISO EXTERNO, MOTIVO. REEMPLAZADO POR ROBO</t>
  </si>
  <si>
    <t>13/11/2025 POR FAVOR, COMUNICARSE CON USUARIO PARA CONFIRMAR UBICACION, SOLICITUD Y PROGRAMAR VISITA TECNICA | 18/11/2025 SE REALIZA LA INSTALACIÓN DEL AVISO EXTERNO EN EL CB. MOTIVO DEL REEMPLAZO ROBO DEL AVISO</t>
  </si>
  <si>
    <t>18/11/2025 POR FAVOR, COMUNICARSE CON USUARIO PARA CONFIRMAR UBICACION, SOLICITUD Y PROGRAMAR VISITA TECNICA | 19/11/2025 SE INSTALA AVISO EXTERIOR  POR ROBO</t>
  </si>
  <si>
    <t>19/11/2025 POR FAVOR, COMUNICARSE CON USUARIO PARA CONFIRMAR UBICACION, SOLICITUD Y PROGRAMAR VISITA TECNICA | 19/11/2025 SE VISITA COMERCIO SE REALIZA INSTALACIÓN AVISO EXTERIOR</t>
  </si>
  <si>
    <t>13/11/2025 POR FAVOR, COMUNICARSE CON USUARIO PARA CONFIRMAR UBICACION, SOLICITUD Y PROGRAMAR VISITA TECNICA | 19/11/2025 SE REALIZA LA INSTALACIÓN DE AVISO AVISO EXTERIOR OK</t>
  </si>
  <si>
    <t>19/11/2025 POR FAVOR, COMUNICARSE CON USUARIO PARA CONFIRMAR UBICACION, SOLICITUD Y PROGRAMAR VISITA TECNICA | 20/11/2025 SE REALIZA INSTALACIÓN DE AVISO EXTERIOR.</t>
  </si>
  <si>
    <t>19/11/2025 POR FAVOR, COMUNICARSE CON USUARIO PARA CONFIRMAR UBICACION, SOLICITUD Y PROGRAMAR VISITA TECNICA | 20/11/2025 SE INSTALA AVISO DE WONPI POR QUÉ LE ROBARON EL QUE TENÍA PUESTO</t>
  </si>
  <si>
    <t>19/11/2025 POR FAVOR, COMUNICARSE CON USUARIO PARA CONFIRMAR UBICACION, SOLICITUD Y PROGRAMAR VISITA TECNICA | 22/11/2025 INSTALACIÓN DE AVISO EXTERIOR</t>
  </si>
  <si>
    <t>18/11/2025 POR FAVOR, COMUNICARSE CON USUARIO PARA CONFIRMAR UBICACION, SOLICITUD Y PROGRAMAR VISITA TECNICA | 24/11/2025 SE INSTALA AVISO EXTERIOR</t>
  </si>
  <si>
    <t>21/11/2025 POR FAVOR, COMUNICARSE CON USUARIO PARA CONFIRMAR UBICACION, SOLICITUD Y PROGRAMAR VISITA TECNICA | 24/11/2025 SE REALIZA INSTALACION DE AVISO WOMPI</t>
  </si>
  <si>
    <t>17/11/2025 POR FAVOR, COMUNICARSE CON USUARIO PARA CONFIRMAR UBICACION, SOLICITUD Y PROGRAMAR VISITA TECNICA | 24/11/2025 SE INGRESA SE INSTALA AVISO EXTERIOR  OK</t>
  </si>
  <si>
    <t>21/11/2025 POR FAVOR, COMUNICARSE CON USUARIO PARA CONFIRMAR UBICACION, SOLICITUD Y PROGRAMAR VISITA TECNICA | 26/11/2025 SE INSTALA AVISO EXTERIOR OK CB SE ENCUENTRA TRABAJANDO CON LA RED DE RBM</t>
  </si>
  <si>
    <t>21/11/2025 POR FAVOR, COMUNICARSE CON USUARIO PARA CONFIRMAR UBICACION, SOLICITUD Y PROGRAMAR VISITA TECNICA | 26/11/2025 SE VISITA COMERCIO, SE INSTALA AVISO EXTERIOR</t>
  </si>
  <si>
    <t>20/11/2025 POR FAVOR, COMUNICARSE CON USUARIO PARA CONFIRMAR UBICACION, SOLICITUD Y PROGRAMAR VISITA TECNICA | 26/11/2025 SE REALIZA INSTALACIÓN AVISO EXTERIOR</t>
  </si>
  <si>
    <t>26/11/2025 POR FAVOR, COMUNICARSE CON USUARIO PARA CONFIRMAR UBICACION, SOLICITUD Y PROGRAMAR VISITA TECNICA | 27/11/2025 SE REALIZA INSTALACIÓN DE AVISO EXTERIRO POR HURTO</t>
  </si>
  <si>
    <t>20/11/2025 POR FAVOR, COMUNICARSE CON USUARIO PARA CONFIRMAR UBICACION, SOLICITUD Y PROGRAMAR VISITA TECNICA | 27/11/2025 SE GESTIONÓ COMUNICACIÓN CON EL CLIENTE MEDIANTE LLAMADA TELEFÓNICA Y MENSAJE POR WHATSAPP PARA CONFIRMAR LA INSTALACIÓN DEL AVISO EXTERIOR DEL CORRESPONSAL BANCOLOMBIA, SIN OBTENER RESPUESTA. POSTERIORMENTE SE REALIZÓ VISITA PRESENCIAL AL PUNTO, ENCONTRÁNDOSE EL ESTABLECIMIENTO CERRADO; SIN EMBARGO, DURANTE LA VERIFICACIÓN SE CONSTATÓ QUE EL AVISO EXTERIOR SE ENCUENTRA INSTALADO Y EN BUEN ESTADO, CUMPLIENDO CON LOS LINEAMIENTOS ESTABLECIDOS.</t>
  </si>
  <si>
    <t>21/11/2025 POR FAVOR, COMUNICARSE CON USUARIO PARA CONFIRMAR UBICACION, SOLICITUD Y PROGRAMAR VISITA TECNICA | 27/11/2025 SE GESTIONÓ COMUNICACIÓN CON EL CLIENTE MEDIANTE LLAMADA TELEFÓNICA Y MENSAJE POR WHATSAPP PARA CONFIRMAR LA INSTALACIÓN DEL AVISO EXTERIOR DEL CORRESPONSAL BANCOLOMBIA, SIN OBTENER RESPUESTA. POSTERIORMENTE SE REALIZÓ VISITA PRESENCIAL AL PUNTO, ENCONTRÁNDOSE EL ESTABLECIMIENTO CERRADO; SIN EMBARGO, DURANTE LA VERIFICACIÓN SE CONSTATÓ QUE EL AVISO EXTERIOR SE ENCUENTRA INSTALADO Y EN BUEN ESTADO, CUMPLIENDO CON LOS LINEAMIENTOS ESTABLECIDOS.</t>
  </si>
  <si>
    <t>20/11/2025 POR FAVOR, COMUNICARSE CON USUARIO PARA CONFIRMAR UBICACION, SOLICITUD Y PROGRAMAR VISITA TECNICA | 27/11/2025 ALTO FLUJO DE VEHÍCULOS POR ACCIDENTE DE TRÁNSITO. | 27/11/2025 SE REALIZA VISITA DE CAMPO DONDE SE INSTALA AVISO EXTERIOR SIN NOVEDAD, NO SE MANIPULA EQUIPOS</t>
  </si>
  <si>
    <t>25/11/2025 POR FAVOR, COMUNICARSE CON USUARIO PARA CONFIRMAR UBICACION, SOLICITUD Y PROGRAMAR VISITA TECNICA | 26/11/2025 SE REALIZA VISITA AL COMERCIO Y SE ENCUENTRA COMERCIO CERRADO, SE REALIZAN LLAMADAS TELEFÓNICA AL NÚMERO ASIGNADO Y TELÉFONO SE ENCUENTRA APAGADO
27/11/2025 SE REALIZA VISITA AL COMERCIO Y SE INSTALA AVISO EXTERIOR OK</t>
  </si>
  <si>
    <t>21/11/2025 POR FAVOR, COMUNICARSE CON USUARIO PARA CONFIRMAR UBICACION, SOLICITUD Y PROGRAMAR VISITA TECNICA | 27/11/2025 SE REALIZA VISITA DE CAMPO DONDE SE INSTALA AVISO EXTERIOR SIN NOVEDAD NO SE MANIPULA EQUIPOS.</t>
  </si>
  <si>
    <t>26/11/2025 POR FAVOR, COMUNICARSE CON USUARIO PARA CONFIRMAR UBICACION, SOLICITUD Y PROGRAMAR VISITA TECNICA | 26/11/2025 SE ESTABLECE COMUNICACIÓN CON CLIENTE QUIEN INDICA QUE EL AVISO EXTERIOR SE LO ROBARON CONFIRMA TENER LA DISPONIBILIDAD PARA ATENDER LA VISITA EL DÍA DE MAÑANA. | 27/11/2025 SE LLEGA AL PUNTO ENCONTRANDO EL COMERCIO CERRADO NÚMERO DE CONTACTO REGISTRADO AL CUAL SE CONFIRMÓ VISITA EL DÍA ANTERIOR SE ENCUENTRA APAGADO. | 27/11/2025 SE VISTA PUNTO ENCONTRANDO EL COMERCIO CERRADO NÚMERO DE CONTACTO AL CUAL SE CONFIRMÓ LA VISITA EL DÍA ANTERIOR SE ENCUENTRA APAGADO SE DEJA MENSAJE POR WHATSAPP INDICANDO SOBRE LA VISITA CLIENTE LUEGO DE UN TIEMPO RESPONDE INDICANDO QUE NO VA ABRIR EL DÍA DE HOY YA QUE SE LE PRESENTO UN INCONVENIENTE Y SE ENCUENTRA EN URGENCIAS NO CUENTA CON NADIE PARA QUE RECIBA LA VISITA INDICA REPROGRAMAR PARA EL DÍA DE MAÑANA.
28/11/2025 SE EJECUTA INSTALACIÓN AVISO EXTERIOR NUEVO POR ROBO PRUEBAS OK CLIENTE CONFORME</t>
  </si>
  <si>
    <t>26/11/2025 POR FAVOR, COMUNICARSE CON USUARIO PARA CONFIRMAR UBICACION, SOLICITUD Y PROGRAMAR VISITA TECNICA | 28/11/2025 SE REALIZA VISITA AL PUNTO SE IMPLEMENTA CON ÉXITO AVISO EXTERIOR</t>
  </si>
  <si>
    <t>26/11/2025 POR FAVOR, COMUNICARSE CON USUARIO PARA CONFIRMAR UBICACION, SOLICITUD Y PROGRAMAR VISITA TECNICA | 28/11/2025 SE INSTALA AVISO EXTERIOR SIN NOVEDAD</t>
  </si>
  <si>
    <t>28/11/2025 POR FAVOR, COMUNICARSE CON USUARIO PARA CONFIRMAR UBICACION, SOLICITUD Y PROGRAMAR VISITA TECNICA | 29/11/2025 SE INSTALA AVISO EXTERIOR SIN PROBLEMA</t>
  </si>
  <si>
    <t>27/11/2025 POR FAVOR, COMUNICARSE CON USUARIO PARA CONFIRMAR UBICACION, SOLICITUD Y PROGRAMAR VISITA TECNICA | 28/11/2025 SE REALIZA VISITA AL COMERCIO Y SE INSTALA AVISO EXTERIOR TODO OK</t>
  </si>
  <si>
    <t>28/11/2025 POR FAVOR, COMUNICARSE CON USUARIO PARA CONFIRMAR UBICACION, SOLICITUD Y PROGRAMAR VISITA TECNICA | 29/11/2025 SE REALIZA INSTALACIÓN DE AVISO EXTERIOR</t>
  </si>
  <si>
    <t>25/11/2025 POR FAVOR, COMUNICARSE CON USUARIO PARA CONFIRMAR UBICACION, SOLICITUD Y PROGRAMAR VISITA TECNICA | 29/11/2025 SE REALIZA LA VISITA PARA INSTALACIÓN DE PUBLICIDAD EL USUARIO INFORMA QUE SE LE FIJE BIEN EL LETRERO AL MARCO Y EL MARCO EN SÍ A LA BASE DONDE ESTÁ PUESTO YA QUE LA BRISA LO TUMBA CONSTANTEMENTE, SE FIJA EL LETRERO CON TORNILLOS A LA BASE DE HIERRO Y EL LETRERO AL MARCO TAMBIÉN CON TORNILLOS, SE INSTALA LETRERO A SATISFACCIÓN DEL CLIENTE</t>
  </si>
  <si>
    <t>BARRIO SIMON BOLIVAR PASTO 1</t>
  </si>
  <si>
    <t>BARRIO CENTRO LA JAGUA DEL PILAR</t>
  </si>
  <si>
    <t>BARRIO BACHUE BOGOTA 10</t>
  </si>
  <si>
    <t>BARRIO PALERMO MANIZALES 7</t>
  </si>
  <si>
    <t>BARRIO ROBLEDO VILLA FLORA MEDELLIN 5</t>
  </si>
  <si>
    <t>BARRIO CENTRO DUITAMA 21</t>
  </si>
  <si>
    <t>FO-25-1742966</t>
  </si>
  <si>
    <t>FO-25-1742970</t>
  </si>
  <si>
    <t>FO-25-1778706</t>
  </si>
  <si>
    <t>FO-25-1813489</t>
  </si>
  <si>
    <t>FO-25-1842047</t>
  </si>
  <si>
    <t>FO-25-1842045</t>
  </si>
  <si>
    <t>FO-25-1828865</t>
  </si>
  <si>
    <t>FO-25-1841884</t>
  </si>
  <si>
    <t>FO-25-1828858</t>
  </si>
  <si>
    <t>FO-25-1842049</t>
  </si>
  <si>
    <t>FO-25-1897998</t>
  </si>
  <si>
    <t>28/10/2025 SE INTENTO COMUNICACIÓN A LOS NÚMEROS 3046132076 - 3116262023 PERO NO HAY RESPUESTA.  POR FAVOR, COMUNICARSE CON USUARIO PARA CONFIRMAR UBICACION, SOLICITUD Y PROGRAMAR VISITA TECNICA 04/10/2025 SE REALIZA VISITA PARA REALIZAR EL TRASLADO DEL DATAFONO, SE REALIZA PRUEBAS, SE VALIDA LA DIRECCIÓN Y SE EJECUTA LA ACTIVIDAD EXITOSAMENTE</t>
  </si>
  <si>
    <t>28/10/2025 EN COMUNICACIÓN CON LA SEÑORA LUZ MARIA  DE LAFONT AL NÚMERO 3117230238 CONFIRMA SOLICITUD, DATOS CORRECTOS . SE ESCALA PARA VISITA, SOLICITA ATENCIÓN CUANTO ANTES | 04/11/2025 PROBLEMA CON LA SINCRONIZACION | 04/11/2025 SE VISITA CB, SE REALIZA TRASLADO EXTERNO OK, NO SE PUDO REALIZAR PRUEBAS YA QUE LA PEROSNA QUE STABA NO TENIA ACCESO A LA APP</t>
  </si>
  <si>
    <t>10/11/2025 SE  REALIZA TRASLADO CB WOMPI , SE INGRESA CON LAS CREDENCIALES DEL CLIENTE SE EVIDENCIA NUEVA DIRECCIÓN, SE HACEN PRUEBAS DEJANDO TODO OK, CLIENTE NO TIENE PUBLICIDAD POR DAÑO, SE COMUNICARÁ PATA SOLICITAR AVISO</t>
  </si>
  <si>
    <t>11/11/2025 POR FAVOR, COMUNICARSE CON USUARIO PARA CONFIRMAR UBICACION, SOLICITUD Y PROGRAMAR VISITA TECNICA 13/11/2025 VISITAMOS COMERCIO REALIZAMOS TRASLADO DE DATAFONO WOMPI A LA DIRECCIÓN CL 35 # 7b-13 REALIZAMOS PRUEBAS OK</t>
  </si>
  <si>
    <t>18/11/2025 POR FAVOR, COMUNICARSE CON USUARIO PARA CONFIRMAR UBICACION, SOLICITUD Y PROGRAMAR VISITA TECNICA</t>
  </si>
  <si>
    <t>18/11/2025 POR FAVOR, COMUNICARSE CON USUARIO PARA CONFIRMAR UBICACION, SOLICITUD Y PROGRAMAR VISITA TECNICA | 19/11/2025 BUENOS DÍAS SE VISITA CB Y SE LE HACE TRASLADO DE CORRESPONSAL</t>
  </si>
  <si>
    <t>20/11/2025 SE LLEGA A LA DIRECCIÓN INDICADA Y SE REALIZA TRASLADO DE CB , CREDENCIALES OK , SE REALIZAN PRUEBAS EXITOSAS.</t>
  </si>
  <si>
    <t>18/11/2025 SE CONFIRMAN DATOS Y SOLICITUD, SE ESCALA PARA VISITA | 21/11/2025 SE REALIZA VISITA, SE TRASLADA DATAFONO WOMPI Y ACCESORIOS, USUARIO CON PUBLICIDAD INSTALADA, SE HACEN PRUEBAS DE CONSULTA DE SALDO SOLAMENTE YA QUE USUARIO NO CUENTA CON HERRAMIENTAS PARA REALIZAR RETIRO RECAUDO NI CONSIGNACIÓN SERVICIO OK, SE ADJUNTA TIRILLA CON DIRECCIÓN ACTUALIZADA</t>
  </si>
  <si>
    <t>14/11/2025 SE REALIZA TRASLADO EXITOSO</t>
  </si>
  <si>
    <t>18/11/2025 POR FAVOR, COMUNICARSE CON USUARIO PARA CONFIRMAR UBICACION, SOLICITUD Y PROGRAMAR VISITA TECNICA | 22/11/2025 SE REALIZA TRASLADO EXITO, SE LLAMA A LÍNEA DE ATENCIÓN PARA SOLICITAR DESBLOQUEO DE CB PARA REALIZAR PRUEBAS YA QUE SE ENCUENTRA BLOQUEADO POR TRASLADO PERO NO LO DESBLOQUEAN.</t>
  </si>
  <si>
    <t>27/11/2025 POR FAVOR, COMUNICARSE CON USUARIO PARA CONFIRMAR UBICACION, SOLICITUD Y PROGRAMAR VISITA TECNICA | 29/11/2025 SE REALIZA VISITA AL COMERCIO, SE REALIZA TRASLADO DE EQUIPOS Y PUBLICIDAD, SE BORRA CACHE Y SE ACTUALIZA EQUIPO A ULTIMA VERSION, SE VALIDA QUE LA DIRECCION NO CAMBIO, SE ESCALA EL CASO A LA ENTIDAD PARA QUE SE HAGA EL CAMBIO DE LA DIRECCIÓN, ENTIDAD INDICA QUE REALIZARA EL CAMBIO Y QUEDARA PENDIENTE COMUNICARSE CON EL CLIENTE PARA REALIZAR LA CONFIGURACIÓN, AUTORIZADO POR MANUELA ARROYAVE.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</si>
</sst>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 #,##0;[Red]\-&quot;$&quot;\ #,##0"/>
    <numFmt numFmtId="44" formatCode="_-&quot;$&quot;\ * #,##0.00_-;\-&quot;$&quot;\ * #,##0.00_-;_-&quot;$&quot;\ * &quot;-&quot;??_-;_-@_-"/>
    <numFmt numFmtId="164" formatCode="&quot;$&quot;\ #,##0"/>
    <numFmt numFmtId="165" formatCode="_-&quot;$&quot;\ * #,##0_-;\-&quot;$&quot;\ * #,##0_-;_-&quot;$&quot;\ * &quot;-&quot;??_-;_-@_-"/>
    <numFmt numFmtId="167" formatCode="yyyy\-mm\-dd;@"/>
  </numFmts>
  <fonts count="23" x14ac:knownFonts="1">
    <font>
      <sz val="11"/>
      <color theme="1"/>
      <name val="Calibri"/>
      <family val="2"/>
      <scheme val="minor"/>
    </font>
    <font>
      <b/>
      <sz val="11"/>
      <color rgb="FF000000"/>
      <name val="Calibri"/>
      <family val="2"/>
      <scheme val="minor"/>
    </font>
    <font>
      <sz val="11"/>
      <color rgb="FF000000"/>
      <name val="Calibri"/>
      <family val="2"/>
      <scheme val="minor"/>
    </font>
    <font>
      <b/>
      <sz val="11"/>
      <color rgb="FF000000"/>
      <name val="Gelion Thin"/>
    </font>
    <font>
      <sz val="11"/>
      <color rgb="FF000000"/>
      <name val="Gelion Thin"/>
    </font>
    <font>
      <b/>
      <i/>
      <sz val="11"/>
      <color rgb="FFFFFFFF"/>
      <name val="Century Gothic"/>
      <family val="2"/>
    </font>
    <font>
      <sz val="10"/>
      <color rgb="FF000000"/>
      <name val="Century Gothic"/>
      <family val="2"/>
    </font>
    <font>
      <sz val="11"/>
      <color rgb="FF000000"/>
      <name val="Calibri"/>
      <family val="2"/>
    </font>
    <font>
      <sz val="11"/>
      <name val="Calibri Light"/>
      <family val="2"/>
      <scheme val="major"/>
    </font>
    <font>
      <b/>
      <sz val="10"/>
      <name val="Gelion Thin"/>
    </font>
    <font>
      <sz val="10"/>
      <name val="Gelion Thin"/>
    </font>
    <font>
      <sz val="11"/>
      <color theme="1"/>
      <name val="Calibri Light"/>
      <family val="2"/>
      <scheme val="major"/>
    </font>
    <font>
      <b/>
      <sz val="11"/>
      <name val="Gelion Thin"/>
    </font>
    <font>
      <sz val="11"/>
      <color theme="1"/>
      <name val="Calibri"/>
      <family val="2"/>
      <scheme val="minor"/>
    </font>
    <font>
      <sz val="11"/>
      <color rgb="FF00B050"/>
      <name val="Calibri"/>
      <family val="2"/>
      <scheme val="minor"/>
    </font>
    <font>
      <sz val="11"/>
      <name val="Calibri"/>
      <family val="2"/>
      <scheme val="minor"/>
    </font>
    <font>
      <b/>
      <sz val="11"/>
      <color rgb="FF00B050"/>
      <name val="Calibri"/>
      <family val="2"/>
      <scheme val="minor"/>
    </font>
    <font>
      <sz val="12"/>
      <name val="Aptos Narrow"/>
      <family val="2"/>
    </font>
    <font>
      <sz val="11"/>
      <color rgb="FF00CC00"/>
      <name val="Calibri"/>
      <family val="2"/>
      <scheme val="minor"/>
    </font>
    <font>
      <sz val="11"/>
      <color rgb="FF00CC00"/>
      <name val="Calibri Light"/>
      <family val="2"/>
      <scheme val="major"/>
    </font>
    <font>
      <b/>
      <sz val="11"/>
      <color rgb="FF00CC00"/>
      <name val="Calibri"/>
      <family val="2"/>
      <scheme val="minor"/>
    </font>
    <font>
      <b/>
      <sz val="11"/>
      <color rgb="FF00CC00"/>
      <name val="Calibri Light"/>
      <family val="2"/>
      <scheme val="major"/>
    </font>
    <font>
      <sz val="12"/>
      <color rgb="FF00CC00"/>
      <name val="Aptos Narrow"/>
      <family val="2"/>
    </font>
  </fonts>
  <fills count="8">
    <fill>
      <patternFill patternType="none"/>
    </fill>
    <fill>
      <patternFill patternType="gray125"/>
    </fill>
    <fill>
      <patternFill patternType="solid">
        <fgColor rgb="FFD9E1F2"/>
        <bgColor rgb="FFD9E1F2"/>
      </patternFill>
    </fill>
    <fill>
      <patternFill patternType="solid">
        <fgColor rgb="FF305496"/>
        <bgColor rgb="FF000000"/>
      </patternFill>
    </fill>
    <fill>
      <patternFill patternType="solid">
        <fgColor rgb="FF00B0F0"/>
        <bgColor rgb="FF000000"/>
      </patternFill>
    </fill>
    <fill>
      <patternFill patternType="solid">
        <fgColor rgb="FF92D050"/>
        <bgColor rgb="FF000000"/>
      </patternFill>
    </fill>
    <fill>
      <patternFill patternType="solid">
        <fgColor rgb="FFFFFF00"/>
        <bgColor rgb="FF000000"/>
      </patternFill>
    </fill>
    <fill>
      <patternFill patternType="solid">
        <fgColor rgb="FFA6A6A6"/>
        <bgColor rgb="FF000000"/>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rgb="FF000000"/>
      </right>
      <top/>
      <bottom style="thin">
        <color rgb="FF000000"/>
      </bottom>
      <diagonal/>
    </border>
    <border>
      <left style="thin">
        <color indexed="64"/>
      </left>
      <right/>
      <top/>
      <bottom/>
      <diagonal/>
    </border>
    <border>
      <left/>
      <right/>
      <top style="thin">
        <color indexed="64"/>
      </top>
      <bottom style="thin">
        <color indexed="64"/>
      </bottom>
      <diagonal/>
    </border>
    <border>
      <left style="thin">
        <color rgb="FF000000"/>
      </left>
      <right style="thin">
        <color rgb="FF000000"/>
      </right>
      <top style="thin">
        <color rgb="FF000000"/>
      </top>
      <bottom/>
      <diagonal/>
    </border>
    <border>
      <left/>
      <right/>
      <top/>
      <bottom style="thin">
        <color indexed="64"/>
      </bottom>
      <diagonal/>
    </border>
    <border>
      <left style="thin">
        <color rgb="FF000000"/>
      </left>
      <right style="thin">
        <color rgb="FF000000"/>
      </right>
      <top/>
      <bottom style="thin">
        <color rgb="FF000000"/>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rgb="FF000000"/>
      </left>
      <right style="thin">
        <color rgb="FF000000"/>
      </right>
      <top/>
      <bottom/>
      <diagonal/>
    </border>
    <border>
      <left/>
      <right/>
      <top style="thin">
        <color indexed="64"/>
      </top>
      <bottom/>
      <diagonal/>
    </border>
    <border>
      <left/>
      <right style="thin">
        <color rgb="FF000000"/>
      </right>
      <top style="thin">
        <color rgb="FF000000"/>
      </top>
      <bottom style="thin">
        <color rgb="FF000000"/>
      </bottom>
      <diagonal/>
    </border>
  </borders>
  <cellStyleXfs count="3">
    <xf numFmtId="0" fontId="0" fillId="0" borderId="0"/>
    <xf numFmtId="44" fontId="13" fillId="0" borderId="0" applyFont="0" applyFill="0" applyBorder="0" applyAlignment="0" applyProtection="0"/>
    <xf numFmtId="9" fontId="13" fillId="0" borderId="0" applyFont="0" applyFill="0" applyBorder="0" applyAlignment="0" applyProtection="0"/>
  </cellStyleXfs>
  <cellXfs count="113">
    <xf numFmtId="0" fontId="0" fillId="0" borderId="0" xfId="0"/>
    <xf numFmtId="0" fontId="1" fillId="2" borderId="0" xfId="0" applyFont="1" applyFill="1"/>
    <xf numFmtId="0" fontId="2" fillId="0" borderId="0" xfId="0" applyFont="1"/>
    <xf numFmtId="6" fontId="2" fillId="0" borderId="0" xfId="0" applyNumberFormat="1" applyFont="1" applyAlignment="1">
      <alignment horizontal="right"/>
    </xf>
    <xf numFmtId="0" fontId="3" fillId="0" borderId="2" xfId="0" applyFont="1" applyBorder="1"/>
    <xf numFmtId="0" fontId="3" fillId="0" borderId="3" xfId="0" applyFont="1" applyBorder="1"/>
    <xf numFmtId="0" fontId="4" fillId="0" borderId="4" xfId="0" applyFont="1" applyBorder="1"/>
    <xf numFmtId="0" fontId="4" fillId="0" borderId="5" xfId="0" applyFont="1" applyBorder="1"/>
    <xf numFmtId="0" fontId="5" fillId="3" borderId="2" xfId="0" applyFont="1" applyFill="1" applyBorder="1" applyAlignment="1">
      <alignment wrapText="1"/>
    </xf>
    <xf numFmtId="0" fontId="5" fillId="3" borderId="3" xfId="0" applyFont="1" applyFill="1" applyBorder="1" applyAlignment="1">
      <alignment wrapText="1"/>
    </xf>
    <xf numFmtId="0" fontId="6" fillId="0" borderId="4" xfId="0" applyFont="1" applyBorder="1"/>
    <xf numFmtId="0" fontId="6" fillId="4" borderId="5" xfId="0" applyFont="1" applyFill="1" applyBorder="1"/>
    <xf numFmtId="0" fontId="6" fillId="0" borderId="5" xfId="0" applyFont="1" applyBorder="1"/>
    <xf numFmtId="0" fontId="7" fillId="0" borderId="6" xfId="0" applyFont="1" applyBorder="1"/>
    <xf numFmtId="0" fontId="7" fillId="0" borderId="0" xfId="0" applyFont="1"/>
    <xf numFmtId="0" fontId="6" fillId="5" borderId="5" xfId="0" applyFont="1" applyFill="1" applyBorder="1"/>
    <xf numFmtId="0" fontId="6" fillId="6" borderId="5" xfId="0" applyFont="1" applyFill="1" applyBorder="1"/>
    <xf numFmtId="0" fontId="10" fillId="0" borderId="2" xfId="0" applyFont="1" applyBorder="1"/>
    <xf numFmtId="0" fontId="10" fillId="0" borderId="9" xfId="0" applyFont="1" applyBorder="1"/>
    <xf numFmtId="0" fontId="9" fillId="7" borderId="4" xfId="0" applyFont="1" applyFill="1" applyBorder="1"/>
    <xf numFmtId="0" fontId="9" fillId="7" borderId="1" xfId="0" applyFont="1" applyFill="1" applyBorder="1"/>
    <xf numFmtId="0" fontId="10" fillId="0" borderId="4" xfId="0" applyFont="1" applyBorder="1"/>
    <xf numFmtId="6" fontId="10" fillId="0" borderId="11" xfId="0" applyNumberFormat="1" applyFont="1" applyBorder="1"/>
    <xf numFmtId="6" fontId="9" fillId="0" borderId="11" xfId="0" applyNumberFormat="1" applyFont="1" applyBorder="1"/>
    <xf numFmtId="0" fontId="8" fillId="4" borderId="1" xfId="0" applyFont="1" applyFill="1" applyBorder="1" applyAlignment="1">
      <alignment horizontal="center" wrapText="1"/>
    </xf>
    <xf numFmtId="0" fontId="0" fillId="0" borderId="0" xfId="0" applyAlignment="1">
      <alignment horizontal="center"/>
    </xf>
    <xf numFmtId="0" fontId="0" fillId="0" borderId="0" xfId="0" applyAlignment="1">
      <alignment wrapText="1"/>
    </xf>
    <xf numFmtId="0" fontId="8" fillId="4" borderId="9" xfId="0" applyFont="1" applyFill="1" applyBorder="1" applyAlignment="1">
      <alignment horizontal="center" wrapText="1"/>
    </xf>
    <xf numFmtId="0" fontId="8" fillId="0" borderId="1" xfId="0" applyFont="1" applyBorder="1" applyAlignment="1">
      <alignment horizontal="center" vertical="center"/>
    </xf>
    <xf numFmtId="6" fontId="8" fillId="0" borderId="1" xfId="0" applyNumberFormat="1" applyFont="1" applyBorder="1" applyAlignment="1">
      <alignment horizontal="center" vertical="center"/>
    </xf>
    <xf numFmtId="0" fontId="0" fillId="0" borderId="0" xfId="0" pivotButton="1"/>
    <xf numFmtId="164" fontId="0" fillId="0" borderId="0" xfId="0" applyNumberFormat="1"/>
    <xf numFmtId="0" fontId="15" fillId="0" borderId="0" xfId="0" applyFont="1"/>
    <xf numFmtId="0" fontId="12" fillId="4" borderId="14" xfId="0" applyFont="1" applyFill="1" applyBorder="1" applyAlignment="1">
      <alignment horizontal="center" vertical="center" wrapText="1"/>
    </xf>
    <xf numFmtId="0" fontId="12" fillId="4" borderId="15"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15" fillId="0" borderId="0" xfId="0" applyFont="1" applyAlignment="1">
      <alignment horizontal="center" vertical="center"/>
    </xf>
    <xf numFmtId="6" fontId="16" fillId="0" borderId="0" xfId="0" applyNumberFormat="1" applyFont="1"/>
    <xf numFmtId="0" fontId="17" fillId="0" borderId="0" xfId="0" applyFont="1"/>
    <xf numFmtId="0" fontId="8" fillId="4" borderId="2" xfId="0" applyFont="1" applyFill="1" applyBorder="1" applyAlignment="1">
      <alignment horizontal="center" wrapText="1"/>
    </xf>
    <xf numFmtId="0" fontId="8" fillId="0" borderId="2" xfId="0" applyFont="1" applyBorder="1" applyAlignment="1">
      <alignment horizontal="center"/>
    </xf>
    <xf numFmtId="0" fontId="8" fillId="0" borderId="0" xfId="0" applyFont="1" applyAlignment="1">
      <alignment horizontal="center"/>
    </xf>
    <xf numFmtId="0" fontId="15" fillId="0" borderId="0" xfId="0" applyFont="1" applyAlignment="1">
      <alignment horizontal="center"/>
    </xf>
    <xf numFmtId="0" fontId="14" fillId="0" borderId="0" xfId="0" applyFont="1" applyAlignment="1">
      <alignment horizontal="center"/>
    </xf>
    <xf numFmtId="14" fontId="8" fillId="0" borderId="0" xfId="0" applyNumberFormat="1" applyFont="1" applyAlignment="1">
      <alignment horizontal="center"/>
    </xf>
    <xf numFmtId="14" fontId="9" fillId="4" borderId="15" xfId="0" applyNumberFormat="1" applyFont="1" applyFill="1" applyBorder="1" applyAlignment="1">
      <alignment horizontal="center" vertical="center" wrapText="1"/>
    </xf>
    <xf numFmtId="14" fontId="8" fillId="0" borderId="1" xfId="0" applyNumberFormat="1" applyFont="1" applyBorder="1" applyAlignment="1">
      <alignment horizontal="center" vertical="center"/>
    </xf>
    <xf numFmtId="165" fontId="9" fillId="4" borderId="15" xfId="1" applyNumberFormat="1" applyFont="1" applyFill="1" applyBorder="1" applyAlignment="1">
      <alignment horizontal="center" vertical="center" wrapText="1"/>
    </xf>
    <xf numFmtId="165" fontId="8" fillId="0" borderId="1" xfId="1" applyNumberFormat="1" applyFont="1" applyBorder="1" applyAlignment="1">
      <alignment horizontal="center" vertical="center"/>
    </xf>
    <xf numFmtId="165" fontId="0" fillId="0" borderId="0" xfId="1" applyNumberFormat="1" applyFont="1"/>
    <xf numFmtId="165" fontId="8" fillId="4" borderId="2" xfId="1" applyNumberFormat="1" applyFont="1" applyFill="1" applyBorder="1" applyAlignment="1">
      <alignment horizontal="center" wrapText="1"/>
    </xf>
    <xf numFmtId="165" fontId="8" fillId="0" borderId="2" xfId="1" applyNumberFormat="1" applyFont="1" applyBorder="1" applyAlignment="1">
      <alignment horizontal="center"/>
    </xf>
    <xf numFmtId="0" fontId="8" fillId="0" borderId="0" xfId="0" applyFont="1" applyAlignment="1">
      <alignment wrapText="1"/>
    </xf>
    <xf numFmtId="0" fontId="11" fillId="0" borderId="0" xfId="0" applyFont="1"/>
    <xf numFmtId="14" fontId="8" fillId="4" borderId="9" xfId="0" applyNumberFormat="1" applyFont="1" applyFill="1" applyBorder="1" applyAlignment="1">
      <alignment horizontal="center" wrapText="1"/>
    </xf>
    <xf numFmtId="14" fontId="0" fillId="0" borderId="0" xfId="0" applyNumberFormat="1"/>
    <xf numFmtId="0" fontId="15" fillId="0" borderId="0" xfId="0" applyFont="1" applyAlignment="1">
      <alignment wrapText="1"/>
    </xf>
    <xf numFmtId="165" fontId="8" fillId="4" borderId="9" xfId="1" applyNumberFormat="1" applyFont="1" applyFill="1" applyBorder="1" applyAlignment="1">
      <alignment horizontal="center" wrapText="1"/>
    </xf>
    <xf numFmtId="0" fontId="10" fillId="0" borderId="16" xfId="0" applyFont="1" applyBorder="1"/>
    <xf numFmtId="6" fontId="10" fillId="0" borderId="17" xfId="0" applyNumberFormat="1" applyFont="1" applyBorder="1"/>
    <xf numFmtId="6" fontId="10" fillId="0" borderId="2" xfId="0" applyNumberFormat="1" applyFont="1" applyBorder="1"/>
    <xf numFmtId="0" fontId="10" fillId="0" borderId="8" xfId="0" applyFont="1" applyBorder="1" applyAlignment="1">
      <alignment horizontal="center"/>
    </xf>
    <xf numFmtId="0" fontId="9" fillId="7" borderId="10" xfId="0" applyFont="1" applyFill="1" applyBorder="1" applyAlignment="1">
      <alignment horizontal="center"/>
    </xf>
    <xf numFmtId="0" fontId="10" fillId="0" borderId="10" xfId="0" applyFont="1" applyBorder="1" applyAlignment="1">
      <alignment horizontal="center"/>
    </xf>
    <xf numFmtId="0" fontId="10" fillId="0" borderId="0" xfId="0" applyFont="1" applyAlignment="1">
      <alignment horizontal="center"/>
    </xf>
    <xf numFmtId="0" fontId="10" fillId="0" borderId="2" xfId="0" applyFont="1" applyBorder="1" applyAlignment="1">
      <alignment horizontal="center"/>
    </xf>
    <xf numFmtId="0" fontId="2" fillId="0" borderId="2" xfId="0" applyFont="1" applyBorder="1" applyAlignment="1">
      <alignment vertical="center" wrapText="1"/>
    </xf>
    <xf numFmtId="6" fontId="2" fillId="5" borderId="2" xfId="0" applyNumberFormat="1" applyFont="1" applyFill="1" applyBorder="1" applyAlignment="1">
      <alignment vertical="center"/>
    </xf>
    <xf numFmtId="0" fontId="2" fillId="0" borderId="0" xfId="0" applyFont="1" applyAlignment="1">
      <alignment vertical="center"/>
    </xf>
    <xf numFmtId="0" fontId="2" fillId="0" borderId="2" xfId="0" applyFont="1" applyBorder="1" applyAlignment="1">
      <alignment horizontal="left" vertical="center" wrapText="1"/>
    </xf>
    <xf numFmtId="0" fontId="0" fillId="0" borderId="2" xfId="0" applyBorder="1"/>
    <xf numFmtId="0" fontId="10" fillId="0" borderId="9" xfId="0" applyFont="1" applyBorder="1" applyAlignment="1">
      <alignment horizontal="center"/>
    </xf>
    <xf numFmtId="0" fontId="10" fillId="0" borderId="18" xfId="0" applyFont="1" applyBorder="1" applyAlignment="1">
      <alignment horizontal="center"/>
    </xf>
    <xf numFmtId="0" fontId="9" fillId="7" borderId="2" xfId="0" applyFont="1" applyFill="1" applyBorder="1" applyAlignment="1">
      <alignment horizontal="center"/>
    </xf>
    <xf numFmtId="165" fontId="10" fillId="0" borderId="2" xfId="1" applyNumberFormat="1" applyFont="1" applyBorder="1" applyAlignment="1">
      <alignment horizontal="center"/>
    </xf>
    <xf numFmtId="165" fontId="9" fillId="7" borderId="2" xfId="1" applyNumberFormat="1" applyFont="1" applyFill="1" applyBorder="1" applyAlignment="1">
      <alignment horizontal="center"/>
    </xf>
    <xf numFmtId="165" fontId="10" fillId="0" borderId="2" xfId="0" applyNumberFormat="1" applyFont="1" applyBorder="1"/>
    <xf numFmtId="0" fontId="10" fillId="0" borderId="13" xfId="0" applyFont="1" applyBorder="1"/>
    <xf numFmtId="0" fontId="10" fillId="0" borderId="3" xfId="0" applyFont="1" applyBorder="1"/>
    <xf numFmtId="0" fontId="9" fillId="0" borderId="13" xfId="0" applyFont="1" applyBorder="1"/>
    <xf numFmtId="0" fontId="9" fillId="0" borderId="3" xfId="0" applyFont="1" applyBorder="1"/>
    <xf numFmtId="0" fontId="9" fillId="7" borderId="7" xfId="0" applyFont="1" applyFill="1" applyBorder="1" applyAlignment="1">
      <alignment horizontal="center"/>
    </xf>
    <xf numFmtId="0" fontId="9" fillId="7" borderId="0" xfId="0" applyFont="1" applyFill="1" applyAlignment="1">
      <alignment horizontal="center"/>
    </xf>
    <xf numFmtId="0" fontId="9" fillId="0" borderId="12" xfId="0" applyFont="1" applyBorder="1"/>
    <xf numFmtId="0" fontId="9" fillId="0" borderId="10" xfId="0" applyFont="1" applyBorder="1"/>
    <xf numFmtId="0" fontId="18" fillId="0" borderId="0" xfId="0" applyFont="1"/>
    <xf numFmtId="14" fontId="18" fillId="0" borderId="0" xfId="0" applyNumberFormat="1" applyFont="1"/>
    <xf numFmtId="165" fontId="18" fillId="0" borderId="0" xfId="1" applyNumberFormat="1" applyFont="1"/>
    <xf numFmtId="165" fontId="20" fillId="0" borderId="0" xfId="1" applyNumberFormat="1" applyFont="1"/>
    <xf numFmtId="9" fontId="8" fillId="0" borderId="1" xfId="2" applyFont="1" applyBorder="1" applyAlignment="1">
      <alignment horizontal="center" vertical="center"/>
    </xf>
    <xf numFmtId="44" fontId="0" fillId="0" borderId="0" xfId="1" applyFont="1"/>
    <xf numFmtId="0" fontId="19" fillId="0" borderId="0" xfId="0" applyFont="1"/>
    <xf numFmtId="0" fontId="11" fillId="4" borderId="1" xfId="0" applyFont="1" applyFill="1" applyBorder="1" applyAlignment="1">
      <alignment horizontal="center" wrapText="1"/>
    </xf>
    <xf numFmtId="0" fontId="11" fillId="0" borderId="1" xfId="0" applyFont="1" applyBorder="1" applyAlignment="1">
      <alignment horizontal="center"/>
    </xf>
    <xf numFmtId="14" fontId="8" fillId="4" borderId="1" xfId="0" applyNumberFormat="1" applyFont="1" applyFill="1" applyBorder="1" applyAlignment="1">
      <alignment horizontal="center" wrapText="1"/>
    </xf>
    <xf numFmtId="14" fontId="11" fillId="0" borderId="1" xfId="0" applyNumberFormat="1" applyFont="1" applyBorder="1" applyAlignment="1">
      <alignment horizontal="center"/>
    </xf>
    <xf numFmtId="165" fontId="8" fillId="4" borderId="1" xfId="1" applyNumberFormat="1" applyFont="1" applyFill="1" applyBorder="1" applyAlignment="1">
      <alignment horizontal="center" wrapText="1"/>
    </xf>
    <xf numFmtId="165" fontId="11" fillId="0" borderId="1" xfId="1" applyNumberFormat="1" applyFont="1" applyBorder="1" applyAlignment="1">
      <alignment horizontal="center"/>
    </xf>
    <xf numFmtId="165" fontId="11" fillId="0" borderId="0" xfId="1" applyNumberFormat="1" applyFont="1"/>
    <xf numFmtId="165" fontId="21" fillId="0" borderId="0" xfId="1" applyNumberFormat="1" applyFont="1"/>
    <xf numFmtId="0" fontId="22" fillId="0" borderId="0" xfId="0" applyFont="1"/>
    <xf numFmtId="11" fontId="22" fillId="0" borderId="0" xfId="0" applyNumberFormat="1" applyFont="1"/>
    <xf numFmtId="167" fontId="8" fillId="4" borderId="2" xfId="0" applyNumberFormat="1" applyFont="1" applyFill="1" applyBorder="1" applyAlignment="1">
      <alignment horizontal="center" wrapText="1"/>
    </xf>
    <xf numFmtId="167" fontId="8" fillId="0" borderId="2" xfId="0" applyNumberFormat="1" applyFont="1" applyBorder="1" applyAlignment="1">
      <alignment horizontal="center"/>
    </xf>
    <xf numFmtId="167" fontId="8" fillId="0" borderId="0" xfId="0" applyNumberFormat="1" applyFont="1" applyAlignment="1">
      <alignment horizontal="center"/>
    </xf>
    <xf numFmtId="165" fontId="15" fillId="0" borderId="0" xfId="1" applyNumberFormat="1" applyFont="1" applyBorder="1" applyAlignment="1">
      <alignment horizontal="center"/>
    </xf>
    <xf numFmtId="165" fontId="20" fillId="0" borderId="0" xfId="1" applyNumberFormat="1" applyFont="1" applyBorder="1" applyAlignment="1">
      <alignment horizontal="center"/>
    </xf>
    <xf numFmtId="6" fontId="20" fillId="0" borderId="0" xfId="0" applyNumberFormat="1" applyFont="1"/>
    <xf numFmtId="6" fontId="8" fillId="0" borderId="19" xfId="0" applyNumberFormat="1" applyFont="1" applyBorder="1" applyAlignment="1">
      <alignment horizontal="center" vertical="center"/>
    </xf>
    <xf numFmtId="167" fontId="8" fillId="4" borderId="9" xfId="0" applyNumberFormat="1" applyFont="1" applyFill="1" applyBorder="1" applyAlignment="1">
      <alignment horizontal="center" wrapText="1"/>
    </xf>
    <xf numFmtId="167" fontId="0" fillId="0" borderId="0" xfId="0" applyNumberFormat="1"/>
    <xf numFmtId="167" fontId="8" fillId="0" borderId="1" xfId="0" applyNumberFormat="1" applyFont="1" applyBorder="1" applyAlignment="1">
      <alignment horizontal="center" vertical="center"/>
    </xf>
    <xf numFmtId="0" fontId="8" fillId="0" borderId="1" xfId="0" applyFont="1" applyFill="1" applyBorder="1" applyAlignment="1">
      <alignment horizontal="center" vertical="center"/>
    </xf>
  </cellXfs>
  <cellStyles count="3">
    <cellStyle name="Moneda" xfId="1" builtinId="4"/>
    <cellStyle name="Normal" xfId="0" builtinId="0"/>
    <cellStyle name="Porcentaje" xfId="2" builtinId="5"/>
  </cellStyles>
  <dxfs count="6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64" formatCode="&quot;$&quot;\ #,##0"/>
    </dxf>
  </dxfs>
  <tableStyles count="0" defaultTableStyle="TableStyleMedium2" defaultPivotStyle="PivotStyleLight16"/>
  <colors>
    <mruColors>
      <color rgb="FF00CC00"/>
      <color rgb="FF33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9.680767939812" createdVersion="8" refreshedVersion="8" minRefreshableVersion="3" recordCount="152" xr:uid="{12DBC171-8ED6-4616-B587-4347E7DF410F}">
  <cacheSource type="worksheet">
    <worksheetSource ref="A1:Z1048576" sheet="APERTURAS"/>
  </cacheSource>
  <cacheFields count="25">
    <cacheField name="CIUDAD SEDE" numFmtId="0">
      <sharedItems containsBlank="1"/>
    </cacheField>
    <cacheField name="CENTRO_COSTO" numFmtId="0">
      <sharedItems containsBlank="1"/>
    </cacheField>
    <cacheField name="DESCRIPCION CENTRO DE COSTOS" numFmtId="0">
      <sharedItems containsBlank="1" count="8">
        <s v="Wompi Suroccidente"/>
        <s v="Wompi Eje Cafetero"/>
        <s v="Wompi Centro"/>
        <s v="Wompi Costa"/>
        <s v="Wompi Oriente"/>
        <s v="Wompi Santander"/>
        <s v="Wompi Noroccidente"/>
        <m/>
      </sharedItems>
    </cacheField>
    <cacheField name="CÓDIGO DANE" numFmtId="0">
      <sharedItems containsString="0" containsBlank="1" containsNumber="1" containsInteger="1" minValue="5001" maxValue="85010"/>
    </cacheField>
    <cacheField name="TA/CODIGO ACTIVIDAD" numFmtId="0">
      <sharedItems containsBlank="1"/>
    </cacheField>
    <cacheField name="CODIGO CB" numFmtId="0">
      <sharedItems containsString="0" containsBlank="1" containsNumber="1" containsInteger="1" minValue="49302" maxValue="81955"/>
    </cacheField>
    <cacheField name="ACTIVIDAD" numFmtId="0">
      <sharedItems containsBlank="1" count="2">
        <s v="APERTURA"/>
        <m/>
      </sharedItems>
    </cacheField>
    <cacheField name="TIPO DE APERTURA" numFmtId="0">
      <sharedItems containsBlank="1"/>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LISTA" numFmtId="14">
      <sharedItems containsNonDate="0" containsDate="1" containsString="0" containsBlank="1" minDate="2025-09-01T00:00:00" maxDate="2025-10-23T00:00:00"/>
    </cacheField>
    <cacheField name="FECHA ULTIMA ACTUALIZACION" numFmtId="14">
      <sharedItems containsNonDate="0" containsDate="1" containsString="0" containsBlank="1" minDate="2025-10-01T00:00:00" maxDate="2025-11-01T00:00:00"/>
    </cacheField>
    <cacheField name="ESTADO" numFmtId="0">
      <sharedItems containsBlank="1"/>
    </cacheField>
    <cacheField name="OBSERVACIONES CLIENTE" numFmtId="0">
      <sharedItems containsBlank="1" longText="1"/>
    </cacheField>
    <cacheField name="FORMA DE ATENCIÓN" numFmtId="0">
      <sharedItems containsBlank="1"/>
    </cacheField>
    <cacheField name="TERMINALES" numFmtId="0">
      <sharedItems containsBlank="1"/>
    </cacheField>
    <cacheField name="TIPOLOGIA" numFmtId="0">
      <sharedItems containsBlank="1"/>
    </cacheField>
    <cacheField name="TIPO DE TRAYECTO" numFmtId="0">
      <sharedItems containsBlank="1"/>
    </cacheField>
    <cacheField name="NOMBRE DEL TECNICO " numFmtId="0">
      <sharedItems containsBlank="1"/>
    </cacheField>
    <cacheField name="DIAS DE VISITA" numFmtId="0">
      <sharedItems containsString="0" containsBlank="1" containsNumber="1" containsInteger="1" minValue="1" maxValue="3"/>
    </cacheField>
    <cacheField name="VALOR DIAS ACTIVIDAD" numFmtId="165">
      <sharedItems containsString="0" containsBlank="1" containsNumber="1" containsInteger="1" minValue="367716" maxValue="598334"/>
    </cacheField>
    <cacheField name="VALOR TOTAL" numFmtId="165">
      <sharedItems containsString="0" containsBlank="1" containsNumber="1" containsInteger="1" minValue="367716" maxValue="7482900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9.680767939812" createdVersion="8" refreshedVersion="8" minRefreshableVersion="3" recordCount="569" xr:uid="{7A1A7002-02F2-4D04-9D48-AF913884AC17}">
  <cacheSource type="worksheet">
    <worksheetSource ref="A1:AA1048576" sheet="INCIDENTES"/>
  </cacheSource>
  <cacheFields count="27">
    <cacheField name="CIUDAD SEDE" numFmtId="0">
      <sharedItems containsBlank="1"/>
    </cacheField>
    <cacheField name="CENTRO_COSTO" numFmtId="0">
      <sharedItems containsBlank="1"/>
    </cacheField>
    <cacheField name="DESCRIPCION CENTRO DE COSTOS" numFmtId="0">
      <sharedItems containsBlank="1" count="8">
        <s v="Wompi Noroccidente"/>
        <s v="Wompi Santander"/>
        <s v="Wompi Eje Cafetero"/>
        <s v="Wompi Suroccidente"/>
        <s v="Wompi Oriente"/>
        <s v="Wompi Centro"/>
        <s v="Wompi Costa"/>
        <m/>
      </sharedItems>
    </cacheField>
    <cacheField name="CÓDIGO DANE" numFmtId="0">
      <sharedItems containsString="0" containsBlank="1" containsNumber="1" containsInteger="1" minValue="5001" maxValue="85250"/>
    </cacheField>
    <cacheField name="TA/CODIGO ACTIVIDAD" numFmtId="0">
      <sharedItems containsBlank="1" containsMixedTypes="1" containsNumber="1" containsInteger="1" minValue="2751274" maxValue="2962304"/>
    </cacheField>
    <cacheField name="CODIGO CB" numFmtId="0">
      <sharedItems containsString="0" containsBlank="1" containsNumber="1" containsInteger="1" minValue="10157" maxValue="81619"/>
    </cacheField>
    <cacheField name="ACTIVIDAD" numFmtId="0">
      <sharedItems containsBlank="1" count="2">
        <s v="INCIDENTE"/>
        <m/>
      </sharedItems>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ASIGNACION A LINEA COMUNICACIONES" numFmtId="14">
      <sharedItems containsNonDate="0" containsDate="1" containsString="0" containsBlank="1" minDate="2025-09-17T08:00:00" maxDate="2025-10-31T09:30:00"/>
    </cacheField>
    <cacheField name="FECHA DEL CIERRE DEL TICKET (DD/MM/AAAA)" numFmtId="14">
      <sharedItems containsNonDate="0" containsDate="1" containsString="0" containsBlank="1" minDate="2025-10-01T08:35:00" maxDate="2025-10-31T16:35:00"/>
    </cacheField>
    <cacheField name="SOLICITUD" numFmtId="0">
      <sharedItems containsBlank="1"/>
    </cacheField>
    <cacheField name="GRUPO_FALLA" numFmtId="14">
      <sharedItems containsBlank="1"/>
    </cacheField>
    <cacheField name="CATEGORÍA" numFmtId="14">
      <sharedItems containsBlank="1"/>
    </cacheField>
    <cacheField name="FALLA" numFmtId="14">
      <sharedItems containsBlank="1"/>
    </cacheField>
    <cacheField name="OBSERVACION" numFmtId="14">
      <sharedItems containsBlank="1" longText="1"/>
    </cacheField>
    <cacheField name="FORMA DE ATENCIÓN" numFmtId="14">
      <sharedItems containsBlank="1"/>
    </cacheField>
    <cacheField name="INVENTARIO ACTUAL DE ROLLOS" numFmtId="0">
      <sharedItems containsString="0" containsBlank="1" containsNumber="1" containsInteger="1" minValue="0" maxValue="64"/>
    </cacheField>
    <cacheField name="TIPOLOGIA" numFmtId="14">
      <sharedItems containsBlank="1"/>
    </cacheField>
    <cacheField name="TIPO DE TRAYECTO" numFmtId="14">
      <sharedItems containsBlank="1"/>
    </cacheField>
    <cacheField name="NOMBRE DEL TECNICO " numFmtId="14">
      <sharedItems containsBlank="1"/>
    </cacheField>
    <cacheField name="DIAS DE ACTIVIDAD" numFmtId="0">
      <sharedItems containsString="0" containsBlank="1" containsNumber="1" containsInteger="1" minValue="1" maxValue="3"/>
    </cacheField>
    <cacheField name="VALOR DIAS ACTIVIDAD " numFmtId="0">
      <sharedItems containsString="0" containsBlank="1" containsNumber="1" containsInteger="1" minValue="22000" maxValue="452148"/>
    </cacheField>
    <cacheField name="  VALOR TOTAL  " numFmtId="0">
      <sharedItems containsString="0" containsBlank="1" containsNumber="1" containsInteger="1" minValue="22000" maxValue="41590853"/>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9.680768402781" createdVersion="8" refreshedVersion="8" minRefreshableVersion="3" recordCount="2332" xr:uid="{58DF7622-EC00-4075-BC63-5144BD3029D5}">
  <cacheSource type="worksheet">
    <worksheetSource ref="A1:AA1048576" sheet="OC PAPALERÍA"/>
  </cacheSource>
  <cacheFields count="27">
    <cacheField name="CIUDAD SEDE" numFmtId="0">
      <sharedItems containsBlank="1"/>
    </cacheField>
    <cacheField name="CENTRO_COSTO" numFmtId="0">
      <sharedItems containsBlank="1"/>
    </cacheField>
    <cacheField name="DESCRIPCION CENTRO DE COSTOS" numFmtId="0">
      <sharedItems containsBlank="1" count="8">
        <s v="Wompi Costa"/>
        <s v="Wompi Santander"/>
        <s v="Wompi Oriente"/>
        <s v="Wompi Noroccidente"/>
        <s v="Wompi Suroccidente"/>
        <s v="Wompi Centro"/>
        <s v="Wompi Eje Cafetero"/>
        <m/>
      </sharedItems>
    </cacheField>
    <cacheField name="CÓDIGO DANE" numFmtId="0">
      <sharedItems containsString="0" containsBlank="1" containsNumber="1" containsInteger="1" minValue="5001" maxValue="85430"/>
    </cacheField>
    <cacheField name="TA/CODIGO ACTIVIDAD" numFmtId="0">
      <sharedItems containsString="0" containsBlank="1" containsNumber="1" containsInteger="1" minValue="2737599" maxValue="2961331"/>
    </cacheField>
    <cacheField name="CODIGO CB" numFmtId="0">
      <sharedItems containsString="0" containsBlank="1" containsNumber="1" containsInteger="1" minValue="10037" maxValue="81577"/>
    </cacheField>
    <cacheField name="ACTIVIDAD" numFmtId="0">
      <sharedItems containsBlank="1" count="2">
        <s v="ORDEN DE CAMBIO"/>
        <m/>
      </sharedItems>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ASIGNACION A LINEA COMUNICACIONES" numFmtId="14">
      <sharedItems containsNonDate="0" containsDate="1" containsString="0" containsBlank="1" minDate="2025-09-13T10:34:00" maxDate="2025-10-31T08:00:00"/>
    </cacheField>
    <cacheField name="FECHA DEL CIERRE DEL TICKET (DD/MM/AAAA)" numFmtId="14">
      <sharedItems containsNonDate="0" containsDate="1" containsString="0" containsBlank="1" minDate="2025-10-01T08:12:00" maxDate="2025-10-31T16:08:00"/>
    </cacheField>
    <cacheField name="SOLICITUD" numFmtId="0">
      <sharedItems containsBlank="1" count="2">
        <s v="ROLLOS"/>
        <m/>
      </sharedItems>
    </cacheField>
    <cacheField name="DESCRIPCIÓN" numFmtId="0">
      <sharedItems containsBlank="1"/>
    </cacheField>
    <cacheField name="ESTADO" numFmtId="0">
      <sharedItems containsBlank="1"/>
    </cacheField>
    <cacheField name="CAUSAL ESTADO" numFmtId="0">
      <sharedItems containsBlank="1"/>
    </cacheField>
    <cacheField name="OBSERVACION" numFmtId="0">
      <sharedItems containsBlank="1" longText="1"/>
    </cacheField>
    <cacheField name="FORMA DE ATENCIÓN" numFmtId="0">
      <sharedItems containsBlank="1"/>
    </cacheField>
    <cacheField name="CANTIDAD DE ROLLOS" numFmtId="0">
      <sharedItems containsString="0" containsBlank="1" containsNumber="1" containsInteger="1" minValue="0" maxValue="120"/>
    </cacheField>
    <cacheField name="TIPOLOGIA" numFmtId="0">
      <sharedItems containsBlank="1"/>
    </cacheField>
    <cacheField name="TIPO DE TRAYECTO" numFmtId="0">
      <sharedItems containsBlank="1"/>
    </cacheField>
    <cacheField name="NOMBRE DEL TECNICO " numFmtId="0">
      <sharedItems containsBlank="1"/>
    </cacheField>
    <cacheField name="DIAS DE ACTIVIDAD" numFmtId="0">
      <sharedItems containsString="0" containsBlank="1" containsNumber="1" containsInteger="1" minValue="0" maxValue="2"/>
    </cacheField>
    <cacheField name="VALOR DIAS ACTIVIDAD " numFmtId="165">
      <sharedItems containsString="0" containsBlank="1" containsNumber="1" containsInteger="1" minValue="22000" maxValue="40250"/>
    </cacheField>
    <cacheField name="  VALOR TOTAL  " numFmtId="165">
      <sharedItems containsString="0" containsBlank="1" containsNumber="1" containsInteger="1" minValue="22000" maxValue="78241253"/>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9.680768402781" createdVersion="8" refreshedVersion="8" minRefreshableVersion="3" recordCount="42" xr:uid="{CCE56C9C-A977-4F41-8872-7BC6934B8311}">
  <cacheSource type="worksheet">
    <worksheetSource ref="A1:AA1048576" sheet="OC CIERRES"/>
  </cacheSource>
  <cacheFields count="27">
    <cacheField name="CIUDAD SEDE" numFmtId="0">
      <sharedItems containsBlank="1"/>
    </cacheField>
    <cacheField name="CENTRO_COSTO" numFmtId="0">
      <sharedItems containsBlank="1"/>
    </cacheField>
    <cacheField name="DESCRIPCION CENTRO DE COSTOS" numFmtId="0">
      <sharedItems containsBlank="1" count="8">
        <s v="Wompi Oriente"/>
        <s v="Wompi Noroccidente"/>
        <s v="Wompi Santander"/>
        <s v="Wompi Costa"/>
        <s v="Wompi Suroccidente"/>
        <s v="Wompi Eje Cafetero"/>
        <s v="Wompi Centro"/>
        <m/>
      </sharedItems>
    </cacheField>
    <cacheField name="CÓDIGO DANE" numFmtId="0">
      <sharedItems containsString="0" containsBlank="1" containsNumber="1" containsInteger="1" minValue="5001" maxValue="76248"/>
    </cacheField>
    <cacheField name="TA/CODIGO ACTIVIDAD" numFmtId="0">
      <sharedItems containsBlank="1"/>
    </cacheField>
    <cacheField name="CODIGO CB" numFmtId="0">
      <sharedItems containsString="0" containsBlank="1" containsNumber="1" containsInteger="1" minValue="12549" maxValue="81554"/>
    </cacheField>
    <cacheField name="ACTIVIDAD" numFmtId="0">
      <sharedItems containsBlank="1" count="2">
        <s v="ORDEN DE CAMBIO"/>
        <m/>
      </sharedItems>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ASIGNACION A LINEA COMUNICACIONES" numFmtId="14">
      <sharedItems containsNonDate="0" containsDate="1" containsString="0" containsBlank="1" minDate="2025-09-30T12:49:00" maxDate="2025-10-30T10:14:00"/>
    </cacheField>
    <cacheField name="FECHA DEL CIERRE DEL TICKET (DD/MM/AAAA)" numFmtId="14">
      <sharedItems containsNonDate="0" containsDate="1" containsString="0" containsBlank="1" minDate="2025-10-01T10:25:00" maxDate="2025-10-31T12:52:00"/>
    </cacheField>
    <cacheField name="SOLICITUD" numFmtId="0">
      <sharedItems containsBlank="1" count="2">
        <s v="CIERRE"/>
        <m/>
      </sharedItems>
    </cacheField>
    <cacheField name="DESCRIPCIÓN" numFmtId="0">
      <sharedItems containsBlank="1"/>
    </cacheField>
    <cacheField name="ESTADO" numFmtId="0">
      <sharedItems containsBlank="1"/>
    </cacheField>
    <cacheField name="CAUSAL ESTADO" numFmtId="0">
      <sharedItems containsBlank="1"/>
    </cacheField>
    <cacheField name="OBSERVACION" numFmtId="0">
      <sharedItems containsBlank="1" longText="1"/>
    </cacheField>
    <cacheField name="FORMA DE ATENCIÓN" numFmtId="0">
      <sharedItems containsBlank="1"/>
    </cacheField>
    <cacheField name="CANTIDAD DE ROLLOS" numFmtId="0">
      <sharedItems containsString="0" containsBlank="1" containsNumber="1" containsInteger="1" minValue="0" maxValue="0"/>
    </cacheField>
    <cacheField name="TIPOLOGIA" numFmtId="0">
      <sharedItems containsBlank="1"/>
    </cacheField>
    <cacheField name="TIPO DE TRAYECTO" numFmtId="0">
      <sharedItems containsBlank="1"/>
    </cacheField>
    <cacheField name="NOMBRE DEL TECNICO " numFmtId="0">
      <sharedItems containsBlank="1"/>
    </cacheField>
    <cacheField name="DIAS DE ACTIVIDAD" numFmtId="0">
      <sharedItems containsString="0" containsBlank="1" containsNumber="1" containsInteger="1" minValue="1" maxValue="3"/>
    </cacheField>
    <cacheField name="VALOR DIAS ACTIVIDAD " numFmtId="0">
      <sharedItems containsString="0" containsBlank="1" containsNumber="1" containsInteger="1" minValue="101766" maxValue="707110"/>
    </cacheField>
    <cacheField name="  VALOR TOTAL  " numFmtId="0">
      <sharedItems containsString="0" containsBlank="1" containsNumber="1" containsInteger="1" minValue="101766" maxValue="9070672"/>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9.680768402781" createdVersion="8" refreshedVersion="8" minRefreshableVersion="3" recordCount="31" xr:uid="{5ACD882D-719E-45EC-A84B-E40E8F47F544}">
  <cacheSource type="worksheet">
    <worksheetSource ref="A1:AA1048576" sheet="OC PUBLICIDAD"/>
  </cacheSource>
  <cacheFields count="27">
    <cacheField name="CIUDAD SEDE" numFmtId="0">
      <sharedItems containsBlank="1"/>
    </cacheField>
    <cacheField name="CENTRO_COSTO" numFmtId="0">
      <sharedItems containsBlank="1"/>
    </cacheField>
    <cacheField name="DESCRIPCION CENTRO DE COSTOS" numFmtId="0">
      <sharedItems containsBlank="1" count="8">
        <s v="Wompi Noroccidente"/>
        <s v="Wompi Oriente"/>
        <s v="Wompi Costa"/>
        <s v="Wompi Suroccidente"/>
        <s v="Wompi Centro"/>
        <s v="Wompi Santander"/>
        <s v="Wompi Eje Cafetero"/>
        <m/>
      </sharedItems>
    </cacheField>
    <cacheField name="CÓDIGO DANE" numFmtId="0">
      <sharedItems containsString="0" containsBlank="1" containsNumber="1" containsInteger="1" minValue="5001" maxValue="76520"/>
    </cacheField>
    <cacheField name="TA/CODIGO ACTIVIDAD" numFmtId="0">
      <sharedItems containsString="0" containsBlank="1" containsNumber="1" containsInteger="1" minValue="2815580" maxValue="2951365"/>
    </cacheField>
    <cacheField name="CODIGO CB" numFmtId="0">
      <sharedItems containsString="0" containsBlank="1" containsNumber="1" containsInteger="1" minValue="18129" maxValue="81451"/>
    </cacheField>
    <cacheField name="ACTIVIDAD" numFmtId="0">
      <sharedItems containsBlank="1" count="2">
        <s v="ORDEN DE CAMBIO"/>
        <m/>
      </sharedItems>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ASIGNACION A LINEA COMUNICACIONES" numFmtId="14">
      <sharedItems containsNonDate="0" containsDate="1" containsString="0" containsBlank="1" minDate="2025-09-30T12:13:00" maxDate="2025-10-29T09:36:00"/>
    </cacheField>
    <cacheField name="FECHA DEL CIERRE DEL TICKET (DD/MM/AAAA)" numFmtId="14">
      <sharedItems containsNonDate="0" containsDate="1" containsString="0" containsBlank="1" minDate="2025-10-01T16:57:00" maxDate="2025-10-30T14:56:00"/>
    </cacheField>
    <cacheField name="SOLICITUD" numFmtId="0">
      <sharedItems containsBlank="1" count="2">
        <s v="PUBLICIDAD"/>
        <m/>
      </sharedItems>
    </cacheField>
    <cacheField name="DESCRIPCIÓN" numFmtId="0">
      <sharedItems containsBlank="1"/>
    </cacheField>
    <cacheField name="ESTADO" numFmtId="0">
      <sharedItems containsBlank="1"/>
    </cacheField>
    <cacheField name="CAUSAL ESTADO" numFmtId="0">
      <sharedItems containsBlank="1"/>
    </cacheField>
    <cacheField name="OBSERVACION" numFmtId="0">
      <sharedItems containsBlank="1" longText="1"/>
    </cacheField>
    <cacheField name="FORMA DE ATENCIÓN" numFmtId="0">
      <sharedItems containsBlank="1"/>
    </cacheField>
    <cacheField name="CANTIDAD DE ROLLOS" numFmtId="0">
      <sharedItems containsString="0" containsBlank="1" containsNumber="1" containsInteger="1" minValue="0" maxValue="0"/>
    </cacheField>
    <cacheField name="TIPOLOGIA" numFmtId="0">
      <sharedItems containsBlank="1"/>
    </cacheField>
    <cacheField name="TIPO DE TRAYECTO" numFmtId="0">
      <sharedItems containsBlank="1"/>
    </cacheField>
    <cacheField name="NOMBRE DEL TECNICO " numFmtId="0">
      <sharedItems containsBlank="1"/>
    </cacheField>
    <cacheField name="DIAS DE ACTIVIDAD" numFmtId="0">
      <sharedItems containsString="0" containsBlank="1" containsNumber="1" containsInteger="1" minValue="1" maxValue="1"/>
    </cacheField>
    <cacheField name="VALOR DIAS ACTIVIDAD " numFmtId="165">
      <sharedItems containsString="0" containsBlank="1" containsNumber="1" containsInteger="1" minValue="22000" maxValue="551974"/>
    </cacheField>
    <cacheField name="  VALOR TOTAL  " numFmtId="165">
      <sharedItems containsString="0" containsBlank="1" containsNumber="1" containsInteger="1" minValue="22000" maxValue="4765410"/>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9.68204861111" createdVersion="8" refreshedVersion="8" minRefreshableVersion="3" recordCount="14" xr:uid="{859242CE-4081-435C-BA61-9CD3D9A749ED}">
  <cacheSource type="worksheet">
    <worksheetSource ref="A1:AA1048576" sheet="OC TRASLADOS"/>
  </cacheSource>
  <cacheFields count="27">
    <cacheField name="CIUDAD SEDE" numFmtId="0">
      <sharedItems containsBlank="1"/>
    </cacheField>
    <cacheField name="CENTRO_COSTO" numFmtId="0">
      <sharedItems containsBlank="1"/>
    </cacheField>
    <cacheField name="DESCRIPCION CENTRO DE COSTOS" numFmtId="0">
      <sharedItems containsBlank="1" count="6">
        <s v="Wompi Noroccidente"/>
        <s v="Wompi Suroccidente"/>
        <s v="Wompi Centro"/>
        <s v="Wompi Santander"/>
        <s v="Wompi Oriente"/>
        <m/>
      </sharedItems>
    </cacheField>
    <cacheField name="CÓDIGO DANE" numFmtId="0">
      <sharedItems containsString="0" containsBlank="1" containsNumber="1" containsInteger="1" minValue="5001" maxValue="54001"/>
    </cacheField>
    <cacheField name="TA/CODIGO ACTIVIDAD" numFmtId="0">
      <sharedItems containsString="0" containsBlank="1" containsNumber="1" containsInteger="1" minValue="14048373" maxValue="14256898"/>
    </cacheField>
    <cacheField name="CODIGO CB" numFmtId="0">
      <sharedItems containsString="0" containsBlank="1" containsNumber="1" containsInteger="1" minValue="13577" maxValue="79211"/>
    </cacheField>
    <cacheField name="ACTIVIDAD" numFmtId="0">
      <sharedItems containsBlank="1" count="2">
        <s v="ORDEN DE CAMBIO"/>
        <m/>
      </sharedItems>
    </cacheField>
    <cacheField name="DEPARTAMENTO" numFmtId="0">
      <sharedItems containsBlank="1"/>
    </cacheField>
    <cacheField name="CIUDAD" numFmtId="0">
      <sharedItems containsBlank="1"/>
    </cacheField>
    <cacheField name="NOMBRE  DEL CB " numFmtId="0">
      <sharedItems containsBlank="1"/>
    </cacheField>
    <cacheField name="RED" numFmtId="0">
      <sharedItems containsBlank="1"/>
    </cacheField>
    <cacheField name="FO" numFmtId="0">
      <sharedItems containsBlank="1"/>
    </cacheField>
    <cacheField name="FECHA ASIGNACION A LINEA COMUNICACIONES" numFmtId="14">
      <sharedItems containsNonDate="0" containsDate="1" containsString="0" containsBlank="1" minDate="2025-10-01T15:54:00" maxDate="2025-10-29T11:31:00"/>
    </cacheField>
    <cacheField name="FECHA DEL CIERRE DEL TICKET (DD/MM/AAAA)" numFmtId="14">
      <sharedItems containsNonDate="0" containsDate="1" containsString="0" containsBlank="1" minDate="2025-10-04T11:07:00" maxDate="2025-10-31T14:49:00"/>
    </cacheField>
    <cacheField name="SOLICITUD" numFmtId="0">
      <sharedItems containsBlank="1" count="2">
        <s v="TRASLADO"/>
        <m/>
      </sharedItems>
    </cacheField>
    <cacheField name="DESCRIPCIÓN" numFmtId="0">
      <sharedItems containsBlank="1"/>
    </cacheField>
    <cacheField name="ESTADO" numFmtId="0">
      <sharedItems containsBlank="1"/>
    </cacheField>
    <cacheField name="CAUSAL ESTADO" numFmtId="0">
      <sharedItems containsBlank="1"/>
    </cacheField>
    <cacheField name="OBSERVACION" numFmtId="0">
      <sharedItems containsBlank="1" longText="1"/>
    </cacheField>
    <cacheField name="FORMA DE ATENCIÓN" numFmtId="0">
      <sharedItems containsBlank="1"/>
    </cacheField>
    <cacheField name="CANTIDAD DE ROLLOS" numFmtId="0">
      <sharedItems containsString="0" containsBlank="1" containsNumber="1" containsInteger="1" minValue="0" maxValue="0"/>
    </cacheField>
    <cacheField name="TIPOLOGIA" numFmtId="0">
      <sharedItems containsBlank="1"/>
    </cacheField>
    <cacheField name="TIPO DE TRAYECTO" numFmtId="0">
      <sharedItems containsBlank="1"/>
    </cacheField>
    <cacheField name="NOMBRE DEL TECNICO " numFmtId="0">
      <sharedItems containsBlank="1"/>
    </cacheField>
    <cacheField name="DIAS DE ACTIVIDAD" numFmtId="0">
      <sharedItems containsString="0" containsBlank="1" containsNumber="1" containsInteger="1" minValue="1" maxValue="1"/>
    </cacheField>
    <cacheField name="VALOR DIAS ACTIVIDAD " numFmtId="0">
      <sharedItems containsString="0" containsBlank="1" containsNumber="1" containsInteger="1" minValue="59451" maxValue="462012"/>
    </cacheField>
    <cacheField name="  VALOR TOTAL  " numFmtId="0">
      <sharedItems containsString="0" containsBlank="1" containsNumber="1" containsInteger="1" minValue="59451" maxValue="2446663"/>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9.682419907411" createdVersion="8" refreshedVersion="8" minRefreshableVersion="3" recordCount="78" xr:uid="{47FB501C-9591-444F-B69C-3B9EBB6E437E}">
  <cacheSource type="worksheet">
    <worksheetSource ref="C3:D81" sheet="TD"/>
  </cacheSource>
  <cacheFields count="2">
    <cacheField name="CENTRO DE COSTOS" numFmtId="0">
      <sharedItems containsBlank="1" count="8">
        <s v="Wompi Centro"/>
        <s v="Wompi Costa"/>
        <s v="Wompi Eje Cafetero"/>
        <s v="Wompi Noroccidente"/>
        <s v="Wompi Oriente"/>
        <s v="Wompi Santander"/>
        <s v="Wompi Suroccidente"/>
        <m/>
      </sharedItems>
    </cacheField>
    <cacheField name="VALOR" numFmtId="0">
      <sharedItems containsString="0" containsBlank="1" containsNumber="1" containsInteger="1" minValue="59451" maxValue="1623703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2">
  <r>
    <s v="CALI"/>
    <s v="0036-0003"/>
    <x v="0"/>
    <n v="76520"/>
    <s v="TA-25-1046221"/>
    <n v="81148"/>
    <x v="0"/>
    <s v="CB CRECIMIENTO - OTRAS LISTAS"/>
    <s v="VALLE DEL CAUCA"/>
    <s v="PALMIRA"/>
    <s v="BARRIO LA SULTANA PALMIRA"/>
    <s v="WOMPI"/>
    <s v="FO-25-1457847"/>
    <d v="2025-09-01T00:00:00"/>
    <d v="2025-10-09T00:00:00"/>
    <s v="EJECUTADO"/>
    <s v="12-09 SE REALIZA LLAMADA AL CLIENTE, SE HABLA CON AURA ELENA BENAVIDES ROJAS  EL CUAL INDICA QUE EL CORREO CON LAS CREDENCIALES POR PARTE DE WOMPI AUN NO HA LLEGADO 22-09 SE HABLA CON LA SRA  AURA ELENA BENAVIDES ROJAS LA CUAL INDICA QUE AUN NO TIENE EL CORREO 08-10 SE REALIZA LLAMADA AL CLIENTE, SE HABLA CON LA SRA AURA ELENA BENAVIDES ROJAS. SE VALIDA DIRECCIÓN OK, CANAL OK, DISPONIBILIDAD TOTAL, LLAMAR EL DÍA LA INSTALACIÓN PARA CONFIRMAR VISITA, AVISO EXTERIOR ALTURA APROX 2 METROS; CREDENCIALES: NO 9/10/2025 SE REALIZA INSTALACIÓN DE CORRESPONSAL, SE INSTALAN EQUIPOS CON PRUEBAS EXITOSAS, SE CAPACITA Y SE EVALÚA AL CLIENTE, SE INSTALA PUBLICIDAD COMPLETA, CB QUEDA OPERATIVO. USUARIO SOMOS BANCOLOMBIA ACTIVO"/>
    <s v="VISITA_TÉCNICA"/>
    <s v="254MMD4X2530"/>
    <s v="PRINCIPAL"/>
    <s v="TERRESTRE"/>
    <s v="MONTERO MUESES GIAN CARLO"/>
    <n v="1"/>
    <n v="367716"/>
    <n v="367716"/>
  </r>
  <r>
    <s v="PEREIRA"/>
    <s v="0036-0002"/>
    <x v="1"/>
    <n v="66001"/>
    <s v="TA-25-1187978"/>
    <n v="81418"/>
    <x v="0"/>
    <s v="CB CRECIMIENTO - NUEVO"/>
    <s v="RISARALDA"/>
    <s v="PEREIRA"/>
    <s v="BARRIO LOS ANGELES PEREIRA"/>
    <s v="WOMPI"/>
    <s v="FO-25-1646754"/>
    <d v="2025-09-08T00:00:00"/>
    <d v="2025-10-09T00:00:00"/>
    <s v="EJECUTADO"/>
    <s v="12-09 SE REALIZA LLAMADA AL CLIENTE, SE HABLA CON LA SRA MARIA MANUELA LARGO SOTO  EL CUAL INDICA QUE EL CORREO CON LAS CREDENCIALES POR PARTE DE WOMPI AUN NO HA LLEGADO // 22/09/2025 SE REALIZA LLAMADA AL NUMERO DE LA LISTA SE HABLA CON LA SEÑORA MARIA QUIEN INDICA QUE NO LES HA LLEGADO EL CORREO CON LAS CREDENCIALES, YA BUSCARON EN TODO EL BUZON Y NADA 08-10 SE REALIZA LLAMADA AL CLIENTE, SE HABLA CON LA SRA MARIA MANUELA LARGO SOTO. SE VALIDA DIRECCIÓN OK, CANAL OK, DISPONIBILIDAD TOTAL, LLAMAR EL DÍA LA INSTALACIÓN PARA CONFIRMAR VISITA, AVISO EXTERIOR ALTURA APROX 1 METROS; CREDENCIALES: SI 9/10/2025 SE REALIZA INSTALACIÓN DE CORRESPONSAL, SE INSTALAN EQUIPOS CON PRUEBAS EXITOSAS, SE CAPACITA Y SE EVALÚA AL CLIENTE, SE INSTALA PUBLICIDAD COMPLETA, CB QUEDA OPERATIVO. USUARIO SOMOS BANCOLOMBIA ACTIVO"/>
    <s v="VISITA_TÉCNICA"/>
    <s v="254MMD4X0196"/>
    <s v="PRINCIPAL"/>
    <s v="TERRESTRE"/>
    <s v="ARROYAVE CANO MANUEL GUILLERMO"/>
    <n v="1"/>
    <n v="367716"/>
    <n v="367716"/>
  </r>
  <r>
    <s v="BOGOTA"/>
    <s v="0036-0004"/>
    <x v="2"/>
    <n v="25843"/>
    <s v="TA-25-1100744"/>
    <n v="81453"/>
    <x v="0"/>
    <s v="CB CRECIMIENTO - NUEVO"/>
    <s v="CUNDINAMARCA"/>
    <s v="VILLA DE SAN DIEGO DE UBATE"/>
    <s v="BARRIO JUAN JOSE NEIRA VILLA DE SAN DIEGO DE UBATE  5"/>
    <s v="WOMPI"/>
    <s v="FO-25-1668980"/>
    <d v="2025-09-08T00:00:00"/>
    <d v="2025-10-30T00:00:00"/>
    <s v="EJECUTADO"/>
    <s v="12-09 SE REALIZA LLAMADA AL CLIENTE, SE HABLA CON LA SR  JHON FERNANDO GONZALEZ LANCHEROS SE VALIDA DIRECCIÓN OK, CANAL OK, DISPONIBILIDAD TOTAL, USUARIO Y CONTRASEÑA WOMPI OK, LLAMAR EL DÍA LA INSTALACIÓN PARA CONFIRMAR VISITA, AVISO EXTERIOR ALTURA APROX 2 METROS 16-09 SE VISITA COMERCIO, EN EL SITIO EL CLIENTE NOS MANIFIESTA QUE NO LE HA LLEGADO EL CORREO DE WOMPI PARA HABILITAR LAS CREDENCIALES, POR LO QUE SE ESCALA AL COORDINADOR DANDO LOS DATOS DEL CLIENTE JUNTO CON EL CORREO PERO TAMBIÉN SE EVIDENCIA YA EN EL EQUIPO QUE EL CORREO QUE TOMARON AL PARECER POR PARTE DE WOMPI ESTÁ MAL (CORREO CORRECTO: GONZALEZJOHN046@GMAIL.COM) (CORREO ERRADO: GONZALEZJHONN04@GMAIL.COM), SE ESCALA PARA QUE SE RESUELVA EL DATO PERO INDICAN TIEMPO DE RESPUESTA DE 1 A 3 DÍAS HÁBILES POR LO QUE SE ESPERARA RESPUESTA DEL ÁREA ENCARGADA Y SE REPROGRAMADA ACTIVIDAD. 19-09 EL DÍA DE HOY LLEGA CORREO CON LA SIGUIENTE RESPUESTA: &quot;CASO N° 465292, CON ASUNTO CORREO SATURADO DEL COMERCIO, NO TIENE LAS CREDENCIALES HA SIDO SOLUCIONADO&quot; EN COMUNICACIÓN CON EL COMERCIO, MANIFIESTA NO LE HA LLEGADO CORREO  CON LA INFORMACIÓN 08-10 SE REALIZA LLAMADA AL CLIENTE, SE HABLA CON LA SRA NELLY OPAYOME. SE VALIDA DIRECCIÓN OK, CANAL OK, DISPONIBILIDAD TOTAL, LLAMAR EL DÍA LA INSTALACIÓN PARA CONFIRMAR VISITA, AVISO EXTERIOR ALTURA APROX 2 METROS; CREDENCIALES: NO 10-10 RESUMEN DEL CASO: SE REALIZA APERTURA WOMPI DONDE AL LLEGAR AL COMERCIO CLIENTE CONFIRMA NO HA RECIBIDO CORREO DE COMPLETA TU REGISTRO AL VALIDAR EL CORREO REGISTRADO EN EL DATÁFONO REGISTRA GONZALEZJHONN04@GMAIL.COM Y EL CORREO  CORRECTO ES GONZALEZJOHN046@GMAIL.COM POR LO QUE NO LLEGA EL CORREO DE ACTIVACION  EN CREDENCIALES SERIAL: 254UMX3181  TICKET N° (471570), | EN NUEVA COMUNICACIÓN CON EL USUARIO INDICA QUE YA TIENE EL CORREO POR PARTE DE WOMPI, ALTURA DEL AVISO 2 MT  | 30/10/2025 SE REALIZA INSTALACIÓN DE CORRESPONSAL, SE INSTALAN EQUIPOS CON PRUEBAS EXITOSAS, SE CAPACITA Y SE EVALÚA AL CLIENTE, SE INSTALA PUBLICIDAD COMPLETA, CB QUEDA OPERATIVO. USUARIO SOMOS BANCOLOMBIA ACTIVO"/>
    <s v="VISITA_TÉCNICA"/>
    <s v="254MMD4X3181"/>
    <s v="INTERMEDIA"/>
    <s v="TERRESTRE"/>
    <s v="ROMERO ROJAS BREIDY JHOHAN"/>
    <n v="3"/>
    <n v="488953"/>
    <n v="1466859"/>
  </r>
  <r>
    <s v="MONTERIA"/>
    <s v="0036-0001"/>
    <x v="3"/>
    <n v="23670"/>
    <s v="TA-25-1100787"/>
    <n v="81431"/>
    <x v="0"/>
    <s v="CB CRECIMIENTO - NUEVO"/>
    <s v="CORDOBA"/>
    <s v="SAN ANDRES SOTAVENTO"/>
    <s v="BARRIO BOCA CANOA SAN ANDRES DE SOTAVENTO"/>
    <s v="WOMPI"/>
    <s v="FO-25-1554843"/>
    <d v="2025-09-08T00:00:00"/>
    <d v="2025-10-10T00:00:00"/>
    <s v="EJECUTADO"/>
    <s v="12-09 SE REALIZA LLAMADA AL CLIENTE, SE HABLA CON LA SRA DIANA RAMIREZ HOYOS SE VALIDA DIRECCIÓN OK, CANAL OK, DISPONIBILIDAD TOTAL, USUARIO Y CONTRASEÑA WOMPI OK, LLAMAR EL DÍA LA INSTALACIÓN PARA CONFIRMAR VISITA, AVISO EXTERIOR ALTURA APROX 3.5 METROS - COMUNICACIÓN POR WPP 16/09/2025 SE VISITA COMERCIO PERO NO ES POSIBLE REALIZAR LA INSTALACIÓN, SE CREAN CREDENCIALES, SE INGRESA A LA APLICACIÓN CON EL USUARIO PERO NO MUESTRA EL MENÚ TRANSACCIONAL EN EL EQUIPO, SE HACE ESCALAMIENTO MEDIANTE AL TICKET N° (465381), DESPUÉS DE 40 MINUTOS NO TUVIMOS RESPUESTA, POR LO QUE  EL COORDINADOR NOS INDICA QUE NOS PODEMOS RETIRAR DEL SITIO. 08-10 SE SE PROGRAMA ACTIVIDAD POR SOLICITUD DE WOMPI, INDICAN QUE YA ESTA TODO LISTO PARA CONFIGURAR EL EQUIPO 10-10 SE REALIZA INSTALACIÓN DE CORRESPONSAL, SE INSTALAN EQUIPOS CON PRUEBAS EXITOSAS, SE CAPACITA Y SE EVALÚA AL CLIENTE, SE INSTALA PUBLICIDAD COMPLETA, CB QUEDA OPERATIVO. USUARIO SOMOS BANCOLOMBIA ACTIVO"/>
    <s v="VISITA_TÉCNICA"/>
    <s v="254UMD4X8138"/>
    <s v="INTERMEDIA"/>
    <s v="TERRESTRE"/>
    <s v="CACERES HERNANDEZ ANDRES"/>
    <n v="2"/>
    <n v="488953"/>
    <n v="977906"/>
  </r>
  <r>
    <s v="NEIVA"/>
    <s v="0036-0006"/>
    <x v="4"/>
    <n v="41001"/>
    <s v="TA-25-1187980"/>
    <n v="81412"/>
    <x v="0"/>
    <s v="CB CRECIMIENTO - NUEVO"/>
    <s v="HUILA"/>
    <s v="NEIVA"/>
    <s v="BARRIO LA GAITANA NEIVA 1"/>
    <s v="WOMPI"/>
    <s v="FO-25-1659812"/>
    <d v="2025-09-08T00:00:00"/>
    <d v="2025-10-30T00:00:00"/>
    <s v="EJECUTADO"/>
    <s v="12-09 SE REALIZA LLAMADA AL CLIENTE, SE HABLA CON LA SRA DANIELA RUBIANO VASQUEZ LA CUAL INDICA QUE NO PUEDE VERIFICAR LOS DATOS POR QUE SE ENCUNTRA OCUPADA Y QUE ELLA NO HA RECIBIDO HASTA AHORA NINGUN CORREO - COMUNICACIÓN POR WPP // 22/09/2025 SE REALIZA LLAMADA AL NUMERO DE LA LISTA SE HABLA CON EL ESPOSO DE LA SEÑORA DANIELA QUIEN INDICA QUE EL CORREO CON EL QUE HICIERON LA SOLICITUD TIENE NOVEDAD, SOLICITA QUE LE CAMBIEN EL CORREO PARA PODER RECIBIR LA APERTURA (rubivadani@gmail.com) 08-10 SE SE PROGRAMA ACTIVIDAD POR SOLICITUD DE WOMPI, INDICAN QUE YA ESTA TODO LISTO PARA CONFIGURAR EL EQUIPO 9/10/2025 SE VISTA EL CB PARA IMPLEMENTACIÓN, PERO EL USUARIO INDICA QUE EL CORREO REGISTRADO LO PERDIÓ, POR LO QUE NO FUE POSIBLE ACCEDER Y ACTIVAR LAS CREDENCIALES, EL USUARIO INDICA QUE EL CORREO QUE TIENE ACTUALMENTE ES RUBIVADANI@GMAIL.COM. | 28/10/2025 EN NUEVA COMUNIACIÓN CON LA USUARIA POR WPP INDICA QUE YA TIENE EL CORREO POR PARTE DE WOMPI  - COMUNICACIÓN POR WPP | 30-10 SE REALIZA INSTALACIÓN DE CORRESPONSAL, SE INSTALAN EQUIPOS CON PRUEBAS EXITOSAS, SE CAPACITA Y SE EVALÚA AL CLIENTE, SE INSTALA PUBLICIDAD COMPLETA, CB QUEDA OPERATIVO. USUARIO SOMOS BANCOLOMBIA ACTIVO"/>
    <s v="VISITA_TÉCNICA"/>
    <s v="254UMD4X6246"/>
    <s v="PRINCIPAL"/>
    <s v="TERRESTRE"/>
    <s v="DEVIA REINOSO JUAN CARLOS"/>
    <n v="2"/>
    <n v="367716"/>
    <n v="735432"/>
  </r>
  <r>
    <s v="BUCARAMANGA"/>
    <s v="0036-0007"/>
    <x v="5"/>
    <n v="68001"/>
    <s v="TA-25-1187982"/>
    <n v="81380"/>
    <x v="0"/>
    <s v="CB CRECIMIENTO - NUEVO"/>
    <s v="SANTANDER"/>
    <s v="BUCARAMANGA"/>
    <s v="BARRIO SAN FRANCISCO BUCARAMANGA 20"/>
    <s v="WOMPI"/>
    <s v="FO-25-1646760"/>
    <d v="2025-09-08T00:00:00"/>
    <d v="2025-10-31T00:00:00"/>
    <s v="EJECUTADO"/>
    <s v="12-09 SE REALIZA LLAMADA AL CLIENTE, SE HABLA CON LA SRA LENIS DAYANA DURAN FARFAN  LA CUAL INIDCA QUE EL CORREO ESTA ERRADO, EL CORREO CORRECTO ES lenis120417@gmail.com 22-09 SE REALIZA LLAMADA AL CLIENTE, SE HABLA CON LA SRA LENIS DAYANA DURAN FARFAN LA CUAL INDICA QUE NO TIENE EL CORREO POR PARTE DE WOMPI 08-10 SE REALIZA CONTACTO POR WPP CON LA SRA LENIS DAYANA DURAN FARFAN. SE VALIDA DIRECCIÓN OK, CANAL OK, DISPONIBILIDAD TOTAL, LLAMAR EL DÍA LA INSTALACIÓN PARA CONFIRMAR VISITA, AVISO EXTERIOR ALTURA APROX 2.5 METROS; CREDENCIALES: SI 09/10/2025 RESUMEN DEL CASO: CLIENTE INDICA QUE NO LE HA LLEGADO CORREO CON LAS CREDENCIALES INFORMA QUE EL CORREO NO ES EL CORRECTO  CORREO EXACTO ES LENIS120417@GMAIL.COM SE REALIZAN PRUEBAS A DICHO CORREO EXITOSAS SE INTENTA REGISTRO A WOMPI POR MEDIO DEL LINK Y NO DEJA ESCRIBIR  SERIAL: 254MMD4W8890 TICKET N° (471140),   | 28-10 EN NUEVA COMUNICACIÓN CON EL USUARIO INDICA QUE YA TIENE EL CORREO DE WOMPI, ALTURA DEL AVISO 3.5 MT  | 31/10/2025 SE REALIZA INSTALACIÓN DE CORRESPONSAL, SE INSTALAN EQUIPOS CON PRUEBAS EXITOSAS, SE CAPACITA Y SE EVALÚA AL CLIENTE, SE INSTALA PUBLICIDAD COMPLETA, CB QUEDA OPERATIVO. USUARIO SOMOS BANCOLOMBIA ACTIVO"/>
    <s v="VISITA_TÉCNICA"/>
    <s v="254MMD4W8890"/>
    <s v="PRINCIPAL"/>
    <s v="TERRESTRE"/>
    <s v="MARIÑO PABON JORGE ENRIQUE"/>
    <n v="1"/>
    <n v="367716"/>
    <n v="367716"/>
  </r>
  <r>
    <s v="BOGOTA"/>
    <s v="0036-0004"/>
    <x v="2"/>
    <n v="11001"/>
    <s v="TA-25-1100805"/>
    <n v="81375"/>
    <x v="0"/>
    <s v="CB CRECIMIENTO - NUEVO"/>
    <s v="CUNDINAMARCA"/>
    <s v="BOGOTA"/>
    <s v="BARRIO EL TROPEZON BOGOTA 1"/>
    <s v="WOMPI"/>
    <s v="FO-25-1554883"/>
    <d v="2025-09-08T00:00:00"/>
    <d v="2025-10-09T00:00:00"/>
    <s v="EJECUTADO"/>
    <s v="12-09  SE REALIZA LLAMDA AL CLIENTE, SE HABLA CON EL SR  ISAAC KAMILO VALERA MORENO DIRECCIÓN OK, CANAL OK, DISPONIBILIDAD TOTAL, USUARIO Y CONTRASEÑA WOMPI OK, LLAMAR EL DÍA LA INSTALACIÓN PARA CONFIRMAR VISITA, AVISO EXTERIOR ALTURA APROX 2 METROS 16/09/2025 SE REALIZA CIERRE DE VISITA YA QUE NO HAN LLEGADO CORREO DE CREDENCIALES INDICA QUE LO RECIBIO PERO ELIMINO UNOS CORREOS Y NO SE DIO CUENTA. SE ESCALA CASO A COORDINADOR WILLIAM ROZO QUIEN AUTORIZA TICKET 465275 19-09 EL DÍA DE HOY LLEGA CORREO CON LA SIGUIENTE RESPUESTA: &quot;SU CASO N° 465275, CON ASUNTO COMERCIO INFORMA NO LE LLEGARON LAS CREDENCIALES HA SIDO SOLUCIONADO&quot; DE ACUERDO CON LA VALIDACIÓN CON EL COMERCIO, INFORMA NO LE HA LLEGADO INFORMACIÓN COMO LO DICE EL CORREO, ACTIVIDAD SIGUE PENDIENTE 08-10 SE REALIZA LLAMADA AL CLIENTE, SE HABLA CON EL SR ISAAC KAMILO VALERA MORENO. SE VALIDA DIRECCIÓN OK, CANAL OK, DISPONIBILIDAD TOTAL, LLAMAR EL DÍA LA INSTALACIÓN PARA CONFIRMAR VISITA, AVISO EXTERIOR ALTURA APROX 2.5 METROS; CREDENCIALES: NO 9/10/2025 SE REALIZA INSTALACIÓN DE CORRESPONSAL, SE INSTALAN EQUIPOS CON PRUEBAS EXITOSAS, SE CAPACITA Y SE EVALÚA AL CLIENTE, SE INSTALA PUBLICIDAD COMPLETA, CB QUEDA OPERATIVO. USUARIO SOMOS BANCOLOMBIA NO ACTIVO , SE CAPACITA CON EL DE PRUEBA"/>
    <s v="VISITA_TÉCNICA"/>
    <s v="254MMD4X3304"/>
    <s v="PRINCIPAL"/>
    <s v="TERRESTRE"/>
    <s v="HERNANDEZ NARANJO OSCAR EDUARDO"/>
    <n v="2"/>
    <n v="367716"/>
    <n v="735432"/>
  </r>
  <r>
    <s v="VILLAVICENCIO"/>
    <s v="0036-0006"/>
    <x v="4"/>
    <n v="50568"/>
    <s v="TA-25-1187984"/>
    <n v="81424"/>
    <x v="0"/>
    <s v="CB CRECIMIENTO - NUEVO"/>
    <s v="META"/>
    <s v="PUERTO GAITAN"/>
    <s v="BARRIO ALTOS DEL MANACACIAS PUERTO GAITAN"/>
    <s v="WOMPI"/>
    <s v="FO-25-1646763"/>
    <d v="2025-09-08T00:00:00"/>
    <d v="2025-10-10T00:00:00"/>
    <s v="EJECUTADO"/>
    <s v="12-09 EN COMUNICACIÓN VIA WHATSAPP, SE HABLA CON LA SRA YINEHT SELENA BARRERA MURCIA  SE VALIDA DIRECCIÓN OK, CANAL OK, DISPONIBILIDAD TOTAL, USUARIO Y CONTRASEÑA WOMPI NO LE HA LLEGADO, INDICA QUE EL CORREO QUE SE ENCUENTRA EN LA LISTA DE CHEQUEO ESTÁ ERRADO, SU CORREO Selenabm18@gmail.com // 22/09/2025 SE REALIZA LLAMADA AL NUMERO DE LA LISTA SE HABLA CON LA SEÑORA SELENA SOLICITA QUE LE CAMBIEN EL CORREO (Selenabm18@gmail.com), EL OTRO ESTA ERRADO 08-10 SE REALIZA LLAMADA AL CLIENTE, SE HABLA CON LA SRA YINEHT SELENA BARRERA MURCIA SE VALIDA DIRECCIÓN OK, CANAL OK, DISPONIBILIDAD TOTAL 10/10/2025 SE REALIZA INSTALACIÓN DE CORRESPONSAL, SE INSTALAN EQUIPOS CON PRUEBAS EXITOSAS, SE CAPACITA Y SE EVALÚA AL CLIENTE, SE INSTALA PUBLICIDAD COMPLETA, CB QUEDA OPERATIVO. USUARIO SOMOS BANCOLOMBIA ACTIVO. COMERCIO SIN AVISO PUBLICITARIO, SIN EMBARGO SI ES EL MISMO OBJETIVO COMERCIAL, LA DIRECCION COINCIDE Y LA CÁMARA DE COMERCIO TAMBIEN TIENE EL MISMO NOMBRE DE LISTA DE CHEQUEO."/>
    <s v="VISITA_TÉCNICA"/>
    <s v="254UMD4X8310"/>
    <s v="LEJANA"/>
    <s v="TERRESTRE"/>
    <s v="ROZO JIMENEZ EDGAR ARMANDO"/>
    <n v="1"/>
    <n v="598334"/>
    <n v="598334"/>
  </r>
  <r>
    <s v="MONTERIA"/>
    <s v="0036-0001"/>
    <x v="3"/>
    <n v="23001"/>
    <s v="TA-25-1187986"/>
    <n v="81410"/>
    <x v="0"/>
    <s v="CB CRECIMIENTO - NUEVO"/>
    <s v="CORDOBA"/>
    <s v="MONTERIA"/>
    <s v="BARRIO CENTRO MONTERIA 61"/>
    <s v="WOMPI"/>
    <s v="FO-25-1646765"/>
    <d v="2025-09-08T00:00:00"/>
    <d v="2025-10-09T00:00:00"/>
    <s v="EJECUTADO"/>
    <s v="12-09 SE REALIZA LLAMADA AL CLIENTE, SE HABLA CON EL SR JAMIS JABID MARTINEZ ORTEGA SE VALIDA DIRECCIÓN OK, CANAL OK, DISPONIBILIDAD TOTAL, USUARIO Y CONTRASEÑA WOMPI NO LE HA LLEGADO-INSTALACIÓN SIN PROGRAMAR // 22/09/2025 SE REALIZA LLAMADA AL NUMERO DE LA LISTA SE HABLA CON EL SEÑOR JAMIS, SE LE CONFIRMA EL CORREO INDICA ESTAR BIEN, SE PREGUNTA POR CORREO DE WOMPI ME DICE QUE NO LE HA LLEGADO, HACE BUSQUEDA POR EL BUSCADOR Y ME SIGUE INDICANDO QUE NO LO TIENEN EN NINGUNA BANDEJA DE MENSAJES 08-10 SE REALIZA LLAMADA AL CLIENTE, SE HABLA CON LA SR JAMIS JABID MARTINEZ ORTEGA SE VALIDA DIRECCIÓN OK, CANAL OK, DISPONIBILIDAD TOTAL, YA TIENE CORREO CON CREDENCIALES  9/10/2025 SE REALIZA INSTALACIÓN DE CORRESPONSAL, SE INSTALAN EQUIPOS CON PRUEBAS EXITOSAS, SE CAPACITA Y SE EVALÚA AL CLIENTE, SE INSTALA PUBLICIDAD COMPLETA, CB QUEDA OPERATIVO. USUARIO SOMOS BANCOLOMBIA NO ACTIVO, SE CAPACITA CON EL DE PRUEBA"/>
    <s v="VISITA_TÉCNICA"/>
    <s v="254UMD4X8492"/>
    <s v="PRINCIPAL"/>
    <s v="TERRESTRE"/>
    <s v="COGOLLO VERTEL EDER LUIS"/>
    <n v="1"/>
    <n v="367716"/>
    <n v="367716"/>
  </r>
  <r>
    <s v="BUCARAMANGA"/>
    <s v="0036-0007"/>
    <x v="5"/>
    <n v="68092"/>
    <s v="TA-25-1100984"/>
    <n v="81369"/>
    <x v="0"/>
    <s v="CB CRECIMIENTO - NUEVO"/>
    <s v="SANTANDER"/>
    <s v="BETULIA"/>
    <s v="SAN BERNARDO BETULIA"/>
    <s v="WOMPI"/>
    <s v="FO-25-1554914"/>
    <d v="2025-09-08T00:00:00"/>
    <d v="2025-10-10T00:00:00"/>
    <s v="EJECUTADO"/>
    <s v="12-09 EN COMUNICACIÓN VIA WHATSAPP, SE HABLA CON LA SRA PAULA ANDREA GARCIA CRUZSE VALIDA DIRECCIÓN OK, CANAL OK, DISPONIBILIDAD TOTAL, USUARIO Y CONTRASEÑA WOMPI OK, LLAMAR EL DÍA LA INSTALACIÓN PARA CONFIRMAR VISITA, AVISO EXTERIOR ALTURA APROX 2.5 METROS 17/09/2025 SE LLEGA AL SITIO Y SE REALIZA EL PROCESO DE IDENTIFICACIÓN. SE ACCEDE CORRECTAMENTE AL CORREO ELECTRÓNICO DEL USUARIO. SE GENERA EL LINK PARA LA ACTIVACIÓN DEL CORRESPONSAL. AL MOMENTO DE INGRESAR AL ENLACE, LA APLICACIÓN NO PERMITE MODIFICAR NI DIGITAR LOS SIGUIENTES CAMPOS: NOMBRE DE USUARIO, CORREO ELECTRÓNICO, WHATSAPP. ACCIONES REALIZADAS: SE EJECUTA BORRADO DE CACHÉ DE LA APLICACIÓN WOMPI. SE REALIZA LA ACTUALIZACIÓN DE LA APLICACIÓN A LA ÚLTIMA VERSIÓN DISPONIBLE. SE LOGRA EL CAMBIO DE CONTRASEÑA CORRECTAMENTE. SIN EMBARGO, AL INTENTAR COMPLETAR LA ACTIVACIÓN, LA APP MUESTRA EL SIGUIENTE MENSAJE DE ERROR: &quot;¡UPS! ALGO SALIÓ MAL&quot;. EL PROCESO NO SE PUEDE COMPLETAR DEBIDO A UN POSIBLE FALLO EN LA PLATAFORMA O CONFLICTO CON LA APP, PESE A QUE LOS PASOS ANTERIORES SE EJECUTARON CORRECTAMENTE. ESCALAR EL CASO AL SOPORTE TÉCNICO DE WOMPI PARA SU REVISIÓN Y SOLUCIÓN. 08-10 SE REALIZA LLAMADA AL CLIENTE, SE HABLA CON LA SRA PAULA ANDREA GARCIA CRUZ ORTEGA SE VALIDA DIRECCIÓN OK, CANAL OK, DISPONIBILIDAD TOTAL, YA TIENE CORREO CON CREDENCIALES 09-10 SE COMUNICA CON LA SEÑORITA CON LA SEÑORITA PAULA AL NÚMERO DE TELÉFONO 3138266161 , SE CONFIRMA QUE LA USUARIA CUENTA CON LAS CREDENCIALES WOMPI, SE VALIDA EN OFICINA CON COORDINADOR Y SI DEJA INGRESAR, SE PROCEDE A REALIZAR LA APERTURA EN BETULIA 10-10 SE REALIZA INSTALACIÓN DE CORRESPONSAL, SE INSTALAN EQUIPOS CON PRUEBAS EXITOSAS, SE CAPACITA Y SE EVALÚA AL CLIENTE, SE INSTALA PUBLICIDAD COMPLETA, CB QUEDA OPERATIVO. USUARIO SOMOS BANCOLOMBIA ACTIVO"/>
    <s v="VISITA_TÉCNICA"/>
    <s v="254MMD4W8945"/>
    <s v="LEJANA"/>
    <s v="TERRESTRE"/>
    <s v="HERRERA LUQUE SAUL JAVIER"/>
    <n v="1"/>
    <n v="598334"/>
    <n v="598334"/>
  </r>
  <r>
    <s v="TUNJA"/>
    <s v="0036-0007"/>
    <x v="5"/>
    <n v="15001"/>
    <s v="TA-25-1187992"/>
    <n v="81446"/>
    <x v="0"/>
    <s v="CB CRECIMIENTO - NUEVO"/>
    <s v="BOYACA"/>
    <s v="TUNJA"/>
    <s v="BARRIO SAN CARLOS TUNJA 3"/>
    <s v="WOMPI"/>
    <s v="FO-25-1646768"/>
    <d v="2025-09-08T00:00:00"/>
    <d v="2025-10-31T00:00:00"/>
    <s v="EJECUTADO/CANCELADO"/>
    <s v="12-09 SE REALIZA LLAMADA AL CLIENTE, SE HABLA CON LA SRA JENNY ANGELICA MORENO CALDAS  SE VALIDA DIRECCIÓN OK, CANAL OK, DISPONIBILIDAD TOTAL, USUARIO Y CONTRASEÑA WOMPI NO LE HA LLEGADO-INSTALACIÓN SIN PROGRAMAR 22-09 SE REALIZA LLAMADA AL CLIENTE, SE HABLA CON LA SRA JENNY ANGELICA MORENO CALDAS LA CUAL INDICA EL CORREO CORRECTO ES angelicamoreno83@hotmail.com NO TIENE ACCESO AL OTRO CORREO 08-10 SE REALIZA LLAMADA AL CLIENTE, SE HABLA CON LA SRA JENNY ANGELICA MORENO CALDAS SE VALIDA DIRECCIÓN OK, CANAL OK, DISPONIBILIDAD TOTAL, CORREO ESTA ERRADO 09-10 RESUMEN DEL CASO: CLIENTE INFORMA QUE EL CORREO DE LA ACTIVIDAD DEBE SER ANGELICAMORENO83@HOTMAIL.COM, YA QUE EL OTRO CORREO NO LE SIRVE. ACTUALIZAR CORREO A ANGELICAMORENO83@HOTMAIL.COM SERIAL: 254MMD4W7987 TICKET N° (471147) | 28/10/2025 EN NUEVA COMUNICACIÓN CON LA USUARIA INDICA QUE YA TIENE EL CORREO POR PARTE DE WOMPI, NO IDNICA ALTURA DEL AVISO | 31/10/2025 VISITAMOS EL SITIO Y VERIFICAMOS QUE LA DIRECCIÓN REGISTRADA EN LA ORDEN CORRESPONDE A CL 6 SUR #7–09, SAN CARLOS, LA MISMA QUE FIGURA EN LA CÁMARA DE COMERCIO. SIN EMBARGO, AL VALIDAR LA NOMENCLATURA DIRECTAMENTE EN EL SITIO, SE EVIDENCIA QUE LA DIRECCIÓN CORRECTA ES CL 6 SUR #9–07. SE CANCELA ACTIVIDAD POR DIRECCION ERRADA"/>
    <s v="VISITA_TÉCNICA"/>
    <s v="254MMD4W7987"/>
    <s v="PRINCIPAL"/>
    <s v="TERRESTRE"/>
    <s v="HERRERA GARZON JEYSON STEVENT"/>
    <n v="1"/>
    <n v="367716"/>
    <n v="367716"/>
  </r>
  <r>
    <s v="BOGOTA"/>
    <s v="0036-0004"/>
    <x v="2"/>
    <n v="11001"/>
    <s v="TA-25-1187994"/>
    <n v="81373"/>
    <x v="0"/>
    <s v="CB CRECIMIENTO - NUEVO"/>
    <s v="CUNDINAMARCA"/>
    <s v="BOGOTA"/>
    <s v="BARRIO NUEVA MARSELLA BOGOTA 3"/>
    <s v="WOMPI"/>
    <s v="FO-25-1646770"/>
    <d v="2025-09-08T00:00:00"/>
    <d v="2025-10-09T00:00:00"/>
    <s v="EJECUTADO"/>
    <s v="12-09 SE REALIZA LLAMADA AL CLIENTE, SE HABLA CON LA SRA BETTY YAJAIRA GRAZZIANI HERNANDEZ SE VALIDA DIRECCIÓN OK, CANAL OK, DISPONIBILIDAD TOTAL, USUARIO Y CONTRASEÑA WOMPI NO LE HA LLEGADO-INSTALACIÓN SIN PROGRAMAR 22-09 SE REALIZA LLAMADA AL CLIENTE, SE HABLA CON LA SRA BETTY YAJAIRA GRAZZIANI HERNANDEZ LA CUAL INDICA QUE AUN NO TIENE EL CORREO DE PARTE DE WOMPI  08-10 SE REALIZA LLAMADA AL CLIENTE, SE HABLA CON LA SRA BETTY YAJAIRA GRAZZIANI HERNANDEZ SE VALIDA DIRECCIÓN OK, CANAL OK, DISPONIBILIDAD TOTAL 9/10/2025 SE REALIZA INSTALACIÓN DE CORRESPONSAL, SE INSTALAN EQUIPOS CON PRUEBAS EXITOSAS, SE CAPACITA Y SE EVALÚA AL CLIENTE, SE INSTALA PUBLICIDAD COMPLETA, CB QUEDA OPERATIVO. USUARIO SOMOS BANCOLOMBIA ACTIVO. COMERCIO SIN AVISO COMERCIAL"/>
    <s v="VISITA_TÉCNICA"/>
    <s v="254UMD4X6466"/>
    <s v="PRINCIPAL"/>
    <s v="TERRESTRE"/>
    <s v="HERNANDEZ NARANJO OSCAR EDUARDO"/>
    <n v="1"/>
    <n v="367716"/>
    <n v="367716"/>
  </r>
  <r>
    <s v="VALLEDUPAR"/>
    <s v="0036-0001"/>
    <x v="3"/>
    <n v="44650"/>
    <s v="TA-25-1101005"/>
    <n v="81433"/>
    <x v="0"/>
    <s v="CB CRECIMIENTO - NUEVO"/>
    <s v="LA GUAJIRA"/>
    <s v="SAN JUAN DEL CESAR"/>
    <s v="BARRIO LA ESPERANZA SAN JUAN DEL  CESAR"/>
    <s v="WOMPI"/>
    <s v="FO-25-1554939"/>
    <d v="2025-09-08T00:00:00"/>
    <d v="2025-10-10T00:00:00"/>
    <s v="EJECUTADO"/>
    <s v="12-09  SE REALIZA LLAMDA AL CLIENTE, SE HABLA CON LA SRA ROSNAIRA DEL CARMEN SANCHEZ MENDOZA  DIRECCIÓN OK, CANAL OK, DISPONIBILIDAD TOTAL, USUARIO Y CONTRASEÑA WOMPI OK, LLAMAR EL DÍA LA INSTALACIÓN PARA CONFIRMAR VISITA, AVISO EXTERIOR NO INDICA ALTURA  15/09/2025 SE VISITA COMERCIO Y NO SE PUEDE EJECUTAR LA ACTIVIDAD DEBIDO A UNA FALLA EN LA ACTIVACIÓN DEL CORRESPONSAL &quot;HUBO UN PROBLEMA AL PROCESAR TU SOLICITUD, POR FAVOR INTENTALO NUEVAMENTE. 08-10 SE REALIZA LLAMADA AL CLIENTE, SE HABLA CON EL ESPOSO DE LA SRA ROSNAIRA DEL CARMEN SANCHEZ MENDOZA  SE VALIDA DIRECCIÓN OK, CANAL OK, DISPONIBILIDAD TOTAL,  10-10 SE REALIZA INSTALACIÓN DE CORRESPONSAL, SE INSTALAN EQUIPOS CON PRUEBAS EXITOSAS, SE CAPACITA Y SE EVALÚA AL CLIENTE, SE INSTALA PUBLICIDAD COMPLETA, CB QUEDA OPERATIVO. USUARIO SOMOS BANCOLOMBIA ACTIVO"/>
    <s v="VISITA_TÉCNICA"/>
    <s v="254UMD4X7793"/>
    <s v="INTERMEDIA"/>
    <s v="TERRESTRE"/>
    <s v="MONTES DIAZ JOHN FRED"/>
    <n v="2"/>
    <n v="488953"/>
    <n v="977906"/>
  </r>
  <r>
    <s v="IBAGUE"/>
    <s v="0036-0006"/>
    <x v="4"/>
    <n v="73001"/>
    <s v="TA-25-1187995"/>
    <n v="81402"/>
    <x v="0"/>
    <s v="CB CRECIMIENTO - NUEVO"/>
    <s v="TOLIMA"/>
    <s v="IBAGUE"/>
    <s v="BARRIO LA FLORESTA IBAGUE 2"/>
    <s v="WOMPI"/>
    <s v="FO-25-1646774"/>
    <d v="2025-09-08T00:00:00"/>
    <d v="2025-10-10T00:00:00"/>
    <s v="EJECUTADO/CANCELADO"/>
    <s v="12-09 SE REALIZA LLAMADA AL CLIENTE, SE HABLA CON JUAN SEBASTIÁN RODRÍGUEZ VALENCIA EL  CUAL INDICA QUE EL CORREO CON LAS CREDENCIALES POR PARTE DE WOMPI AUN NO HA LLEGADO - COMUNICACIÓN POR WPP 22-09 SE REALIZA LLAMADA AL CLIENTE, SE HABLA CON EL SR JUAN SEBASTIÁN RODRÍGUEZ VALENCIA EL CUAL INDICA QUE AUN NO TIENE EL CORREO 08-10 SE REALIZA LLAMADA AL CLIENTE, SE HABLA CON JUAN SEBASTIÁN RODRÍGUEZ VALENCIA  SE VALIDA DIRECCIÓN OK, CANAL OK, DISPONIBILIDAD TOTAL,  10/10/2025 SE VISITA COMERCIO PARA INSTALACIÓN DEL CB 81402, Y EL TÉCNICO NOS INDICA QUE HACE UNOS DÍAS SE INSTALÓ EL CB 81658 DE DISTRICOL, SE HIZO GESTIÓN TELEFÓNICA CON EL SEÑOR JUAN SEBASTIAN VALENCIA 3213727006, NOS INDICA QUE YA TENÍA INSTALADO UN CB DE DISTRICOL “81658”, SE VALIDA Y ESTE FUE INSTALADO EL 25/09/2025. POR TAL MOTIVO SE CANCELA"/>
    <s v="VISITA_TÉCNICA"/>
    <s v="254MMD4W9694"/>
    <s v="PRINCIPAL"/>
    <s v="TERRESTRE"/>
    <s v="GUTIERREZ  CAMILO ANDRES"/>
    <n v="1"/>
    <n v="367716"/>
    <n v="367716"/>
  </r>
  <r>
    <s v="NEIVA"/>
    <s v="0036-0006"/>
    <x v="4"/>
    <n v="41807"/>
    <s v="TA-25-1187997"/>
    <n v="81611"/>
    <x v="0"/>
    <s v="CB CRECIMIENTO - NUEVO"/>
    <s v="HUILA"/>
    <s v="TIMANA"/>
    <s v="BARRIO CENTRO TIMANA 12"/>
    <s v="WOMPI"/>
    <s v="FO-25-1663018"/>
    <d v="2025-09-23T00:00:00"/>
    <d v="2025-10-30T00:00:00"/>
    <s v="EJECUTADO"/>
    <s v="25-09 SE REALIZA LLAMADA AL CLIENTE, SE HABLA CON LA SRA ALICIA FERNANDA LA CUAL INDICA QUE AUN NO LLEGA EL CORREO  VALIDANDO CON ELLA INFORMA QUE EL CORREO  ALICIAFERNANDAHERNANDEZ075@GMAIL.COM  POR ESTA RAZON NO HA LLEGADO EL CORREO DE INSCRIPCIÓN A WOMPI  SE VALIDA DIRECCIÓN OK, CANAL O 08-10 SE REALIZA LLAMADA AL CLIENTE, SE HABLA CON  ALICIA FERNANDA HERNANDEZ PLAZA  SE VALIDA DIRECCIÓN OK, CANAL OK, DISPONIBILIDAD TOTAL,  9/10/2025 SE LLEGA AL PUNTO , SE PIDE AL CLIENTE REALIZAR REGISTRO POR MEDIO DEL CORREO PERO A ELLA NO LE HA LLEGADO CORREO , SE VALIDA DÓNDE SE ENCUENTRA QUE CORREO ESTÁ ERRADO . EN LA ORDEN ESTÁ EL CORREO: ALICIAFERNANDEZ@GMAIL.COM PERO EL CORREO CORRECTO ES: ALICIAFERNANDAHERNANDEZ075@GMAIL.COM POR LO TANTO NO IBA LLEGAR CORREO DE REGISTRO, SE ESCALA CON EL COORDINADOR DÓNDE LO ESCALA CON TICKET N.º 471317. SE ESTÁ A LA ESPERA QUE SE HAGA CORRECCION DEL CORREO PARA QUE NUEVAMENTE SALGA LA ORDEN PARA LA INSTALACIÓN . | EN NUEVA COMUNICACIÓN CON LA USUARIA IDNICA QUE YA TIENE EL CORREO POR PARTE DE WOMPI, ALTURA DEL AVISO 4 MT | 30-10 SE REALIZA INSTALACIÓN DE CORRESPONSAL, SE INSTALAN EQUIPOS CON PRUEBAS EXITOSAS, SE CAPACITA Y SE EVALÚA AL CLIENTE, SE INSTALA PUBLICIDAD COMPLETA, CB QUEDA OPERATIVO. USUARIO SOMOS BANCOLOMBIA ACTIVO"/>
    <s v="VISITA_TÉCNICA"/>
    <s v="254UMD4X8408"/>
    <s v="LEJANA"/>
    <s v="TERRESTRE"/>
    <s v="ANDRADE HERNANDEZ JUAN CARLOS"/>
    <n v="2"/>
    <n v="598334"/>
    <n v="1196668"/>
  </r>
  <r>
    <s v="BUCARAMANGA"/>
    <s v="0036-0007"/>
    <x v="5"/>
    <n v="81001"/>
    <s v="TA-25-1153039"/>
    <n v="81537"/>
    <x v="0"/>
    <s v="CB CRECIMIENTO - NUEVO"/>
    <s v="ARAUCA"/>
    <s v="ARAUCA"/>
    <s v="BARRIO CENTRO ARAUCA  14"/>
    <s v="WOMPI"/>
    <s v="FO-25-1587630"/>
    <d v="2025-09-23T00:00:00"/>
    <d v="2025-10-02T00:00:00"/>
    <s v="EJECUTADO"/>
    <s v="25-09 SE REALIZA LLAMADA AL CLIENTE, SE HABLA CON LA SRA  KIARA JOHANA TORRECILLA BLANCO   SE VALIDA DIRECCIÓN OK, CANAL OK, DISPONIBILIDAD TOTAL, USUARIO Y CONTRASEÑA WOMPI OK, LLAMAR EL DÍA LA INSTALACIÓN PARA CONFIRMAR VISITA, AVISO EXTERIOR ALTURA APROX 2 METROS 02/10/2025 SE REALIZA INSTALACIÓN DE CORRESPONSAL, SE INSTALAN EQUIPOS CON PRUEBAS EXITOSAS, SE CAPACITA Y SE EVALÚA AL CLIENTE, SE INSTALA PUBLICIDAD COMPLETA, CB QUEDA OPERATIVO. USUARIO SOMOS BANCOLOMBIA ACTIVO"/>
    <s v="VISITA_TÉCNICA"/>
    <s v="254MMD4W8903"/>
    <s v="LEJANA"/>
    <s v="AEREO"/>
    <s v="HERRERA LUQUE SAUL JAVIER"/>
    <n v="1"/>
    <n v="598334"/>
    <n v="598334"/>
  </r>
  <r>
    <s v="BUCARAMANGA"/>
    <s v="0036-0007"/>
    <x v="5"/>
    <n v="81001"/>
    <s v="TA-25-1153041"/>
    <n v="81536"/>
    <x v="0"/>
    <s v="CB CRECIMIENTO - NUEVO"/>
    <s v="ARAUCA"/>
    <s v="ARAUCA"/>
    <s v="BARRIO CABAÑAS DEL RIO ARAUCA"/>
    <s v="WOMPI"/>
    <s v="FO-25-1587636"/>
    <d v="2025-09-23T00:00:00"/>
    <d v="2025-10-02T00:00:00"/>
    <s v="EJECUTADO"/>
    <s v="25-09 13:35SE REALIZA LLAMADA AL CLIENTE, SE HABLA CON LA SRA  EMPERATRIZ PEREZ CERON  SE VALIDA DIRECCIÓN OK, CANAL OK, DISPONIBILIDAD TOTAL, USUARIO Y CONTRASEÑA WOMPI OK, LLAMAR EL DÍA LA INSTALACIÓN PARA CONFIRMAR VISITA, AVISO EXTERIOR ALTURA APROX 2 METROS 02/10/2025 SE REALIZA INSTALACIÓN DE CORRESPONSAL, SE INSTALAN EQUIPOS CON PRUEBAS EXITOSAS, SE CAPACITA Y SE EVALÚA AL CLIENTE, SE INSTALA PUBLICIDAD COMPLETA, CB QUEDA OPERATIVO. USUARIO SOMOS BANCOLOMBIA ACTIVO"/>
    <s v="VISITA_TÉCNICA"/>
    <s v="254MMD4W8924"/>
    <s v="LEJANA"/>
    <s v="AEREO"/>
    <s v="HERRERA LUQUE SAUL JAVIER"/>
    <n v="1"/>
    <n v="598334"/>
    <n v="598334"/>
  </r>
  <r>
    <s v="BUCARAMANGA"/>
    <s v="0036-0007"/>
    <x v="5"/>
    <n v="81794"/>
    <s v="TA-25-1153043"/>
    <n v="81610"/>
    <x v="0"/>
    <s v="CB CRECIMIENTO - NUEVO"/>
    <s v="ARAUCA"/>
    <s v="TAME"/>
    <s v="BARRIO PUERTO JORDAN TAME"/>
    <s v="WOMPI"/>
    <s v="FO-25-1587640"/>
    <d v="2025-09-23T00:00:00"/>
    <d v="2025-10-01T00:00:00"/>
    <s v="EJECUTADO"/>
    <s v="25-09 SE REALIZA LLAMADA AL CLIENTE, SE HABLA CON LA SR  EULER JAVIER QUINTERO ROMERO  SE VALIDA DIRECCIÓN OK, CANAL OK, DISPONIBILIDAD TOTAL, USUARIO Y CONTRASEÑA WOMPI OK, LLAMAR EL DÍA LA INSTALACIÓN PARA CONFIRMAR VISITA, AVISO EXTERIOR ALTURA APROX 2 METROS 1/10/2025 SE REALIZA INSTALACIÓN DE CORRESPONSAL, SE INSTALAN EQUIPOS CON PRUEBAS EXITOSAS, SE CAPACITA Y SE EVALÚA AL CLIENTE, SE INSTALA PUBLICIDAD COMPLETA, CB QUEDA OPERATIVO. USUARIO SOMOS BANCOLOMBIA ACTIVO"/>
    <s v="VISITA_TÉCNICA"/>
    <s v="254MMD4W7955"/>
    <s v="LEJANA"/>
    <s v="AEREO"/>
    <s v="HERRERA LUQUE SAUL JAVIER"/>
    <n v="1"/>
    <n v="598334"/>
    <n v="598334"/>
  </r>
  <r>
    <s v="CUCUTA"/>
    <s v="0036-0007"/>
    <x v="5"/>
    <n v="54001"/>
    <s v="TA-25-1187999"/>
    <n v="81551"/>
    <x v="0"/>
    <s v="CB CRECIMIENTO - NUEVO"/>
    <s v="NORTE DE SANTANDER"/>
    <s v="CUCUTA"/>
    <s v="BARRIO LA CEIBA CUCUTA 7"/>
    <s v="WOMPI"/>
    <s v="FO-25-1646780"/>
    <d v="2025-09-23T00:00:00"/>
    <d v="2025-10-09T00:00:00"/>
    <s v="EJECUTADO"/>
    <s v="26-09-2025 SE REALIZA LLAMADA AL NUMERO DE LA LISTA SE HABLA CON LA SEÑORA ISABEL QUIEN INDICA QUE NO LE HA LLEGADO CORREO, COLOCO LA PALABRA WOMPI EN EL BUSCADOR SIN EMBARGO NO LE SALE NINGUN RESULTADO DE COMPLETA TU REGISTRO 08-10 SE REALIZA LLAMADA AL CLIENTE, SE HABLA CON  ISABEL CRISTINA ROMANI ALARCON  SE VALIDA DIRECCIÓN OK, CANAL OK, DISPONIBILIDAD TOTAL,  9/10/2025 SE REALIZA INSTALACIÓN DE CORRESPONSAL, SE INSTALAN EQUIPOS CON PRUEBAS EXITOSAS, SE CAPACITA Y SE EVALÚA AL CLIENTE, SE INSTALA PUBLICIDAD COMPLETA, CB QUEDA OPERATIVO. USUARIO SOMOS BANCOLOMBIA ACTIVO"/>
    <s v="VISITA_TÉCNICA"/>
    <s v="254MMD4W8460"/>
    <s v="PRINCIPAL"/>
    <s v="TERRESTRE"/>
    <s v="NARANJO AFANADOR RUBEN JESUS"/>
    <n v="1"/>
    <n v="367716"/>
    <n v="367716"/>
  </r>
  <r>
    <s v="BOGOTA"/>
    <s v="0036-0004"/>
    <x v="2"/>
    <n v="25843"/>
    <s v="TA-25-1188001"/>
    <n v="81615"/>
    <x v="0"/>
    <s v="CB CRECIMIENTO - NUEVO"/>
    <s v="CUNDINAMARCA"/>
    <s v="VILLA DE SAN DIEGO DE UBATE"/>
    <s v="BARRIO UBATE VILLA SAN DIEGO DE UBATE"/>
    <s v="WOMPI"/>
    <s v="FO-25-1668330"/>
    <d v="2025-09-23T00:00:00"/>
    <d v="2025-10-30T00:00:00"/>
    <s v="EJECUTADO"/>
    <s v="25-09 SE REALIZA LLAMADA AL NUMERO DE LA LISTA, SE CONFIRMA EL CORREO CON EL CLIENTE QUIEN INDICA QUE ESTA ERRADA, EL CORREO CORRECTO ES: KENEDY.RODRIGUEZ93@GMAIL.COM 08-10-2025 SE REALIZA LLAMADA A LOS NUMEROS DE LA LISTA SE HABLA CON EL SEÑOR KENNEDY RODRIGUEZ GONZALEZ, SE PROGRAMA VISITA PARA EL DIA: 10/10/2025 10/10/2025 RESUMEN DEL CASO: SE REALIZA APERTURA WOMPI DONDE AL LLEGAR AL COMERCIO CLIENTE CONFIRMA NO HA RECIBIDO CORREO DE COMPLETA TU REGISTRO AL VALIDAR EL CORREO REGISTRADO EN EL DATÁFONO REGISTRA KENNEDY.RODRIGUEZ@GMAIL.COM Y EL CORREO  CORRECTO ES KENEDY.RODRIGUEZ93@GMAIL.COM POR LO QUE NO LLEGA EL CORREO DE ACTIVACIOND EN CREDENCIALES  SERIAL: 254UMX4709 TICKET N° (471547), | EN NUEVA COMUNICACIÓN CON EL USUARIO INDICA QUE YA TIENE EL CORREO DE WOMPI, ALTURA DEL AVISO 2.50 | 30/10/2025 SE REALIZA INSTALACIÓN DE CORRESPONSAL, SE INSTALAN EQUIPOS CON PRUEBAS EXITOSAS, SE CAPACITA Y SE EVALÚA AL CLIENTE, SE INSTALA PUBLICIDAD COMPLETA, CB QUEDA OPERATIVO. USUARIO SOMOS BANCOLOMBIA ACTIVO"/>
    <s v="VISITA_TÉCNICA"/>
    <s v="254KMD4W4709"/>
    <s v="INTERMEDIA"/>
    <s v="TERRESTRE"/>
    <s v="ROMERO ROJAS BREIDY JHOHAN"/>
    <n v="2"/>
    <n v="488953"/>
    <n v="977906"/>
  </r>
  <r>
    <s v="BUCARAMANGA"/>
    <s v="0036-0007"/>
    <x v="5"/>
    <n v="68855"/>
    <s v="TA-25-1188002"/>
    <n v="81612"/>
    <x v="0"/>
    <s v="CB CRECIMIENTO - NUEVO"/>
    <s v="SANTANDER"/>
    <s v="VALLE DE SAN JOSE"/>
    <s v="BARRIO LA PALMA VALLE DE SAN JOSE"/>
    <s v="WOMPI"/>
    <s v="FO-25-1646791"/>
    <d v="2025-09-23T00:00:00"/>
    <d v="2025-10-30T00:00:00"/>
    <s v="EJECUTADO"/>
    <s v="25-09 SE REALIZA LLAMADA AL NUMERO DE LA LISTA SE HABLA CON LA SEÑORA LAURA QUIEN AL CONFIRMAR EL CORREO ELECTRONICO ME INDICA QUE ESTA ERRADO, POR TAL MOTIVO NO LE HA LLEGADO EL CORREO DE WOMPI, EL CORREO CORRECTO ES:JUANDA092927@GMAIL.COM 08-10-2025 SE REALIZA LLAMADA A LOS NUMEROS DE LA LISTA SE HABLA CON LA SEÑORA LAURA GALVIZ, SE PROGRAMA VISITA PARA EL DIA: 09/10/2025 09-10 RESUMEN DEL CASO: CLIENTE INDICA QUE NO LE A LLEGADO CORREO CON LAS CREDENCIALES, SE REALIZA PRUEBAS A CORREO CLIENTE JUANDA092927@GMAIL.COM, EXITOSA, SE INTENTA REGISTRO A WOMPI POR MEDIO DEL LINK Y NO DEJA ESCRIBIR. SERIAL: 254MMD4W8934 TICKET N° (471133) | 28/10/2025 EN NUEVA COMUNICACIÓN CON LA USUARIA IDNICA QUE AUN NO TIENE EL CORREO POR PARTE WOMPI | 30-10 SE REALIZA INSTALACIÓN DE CORRESPONSAL, SE INSTALAN EQUIPOS CON PRUEBAS EXITOSAS, SE CAPACITA Y SE EVALÚA AL CLIENTE, SE INSTALA PUBLICIDAD COMPLETA, CB QUEDA OPERATIVO. USUARIO SOMOS BANCOLOMBIA INACTIVO, SE CAPACITA CON EL DE PRUEBA POR CORREO ERRADO"/>
    <s v="VISITA_TÉCNICA"/>
    <s v="254MMD4W8934"/>
    <s v="LEJANA"/>
    <s v="TERRESTRE"/>
    <s v="GONZALEZ ESTUPIÑAN YEISON WALTER ANTONIO"/>
    <n v="1"/>
    <n v="598334"/>
    <n v="598334"/>
  </r>
  <r>
    <s v="PASTO"/>
    <s v="0036-0003"/>
    <x v="0"/>
    <n v="52110"/>
    <s v="TA-25-1153136"/>
    <n v="81543"/>
    <x v="0"/>
    <s v="CB CRECIMIENTO - NUEVO"/>
    <s v="NARIÑO"/>
    <s v="BUESACO"/>
    <s v="BARRIO CORR SANTA FE BUESACO"/>
    <s v="WOMPI"/>
    <s v="FO-25-1587865"/>
    <d v="2025-09-23T00:00:00"/>
    <d v="2025-10-02T00:00:00"/>
    <s v="EJECUTADO"/>
    <s v="25-09 EN COMUNICACIÓN VIA WHATSAPP, SE HABLA CON LA SRA NATHALIA FERNANDA MEDINA MONTENEGRO SE VALIDA DIRECCIÓN OK, CANAL OK, DISPONIBILIDAD TOTAL, USUARIO Y CONTRASEÑA WOMPI OK, LLAMAR EL DÍA LA INSTALACIÓN PARA CONFIRMAR VISITA, AVISO EXTERIOR ALTURA APROX 2 METROS 30/09/2025 SE HABLA CON LA CLIENTE Y SE DEBE ESPERAR VALIDAR EL TRANSPORTE EL DIA DE MAÑANA O EL JUEVES YA QUE PARA EL CORREGIMIENTO NO SALE TRANSPORTE TODOS LOS DIAS, SOLO CIERTOS DIAS 02/10/2025 SE REALIZA INSTALACIÓN DE CORRESPONSAL, SE INSTALAN EQUIPOS CON PRUEBAS EXITOSAS, SE CAPACITA Y SE EVALÚA AL CLIENTE, SE INSTALA PUBLICIDAD COMPLETA, CB QUEDA OPERATIVO. USUARIO SOMOS BANCOLOMBIA ACTIVO"/>
    <s v="VISITA_TÉCNICA"/>
    <s v="254MMD4X2327"/>
    <s v="INTERMEDIA"/>
    <s v="TERRESTRE"/>
    <s v="PAZ MARTINEZ RICHARD HUMBERTO"/>
    <n v="1"/>
    <n v="488953"/>
    <n v="488953"/>
  </r>
  <r>
    <s v="BOGOTA"/>
    <s v="0036-0004"/>
    <x v="2"/>
    <n v="25899"/>
    <s v="TA-25-1153144"/>
    <n v="81620"/>
    <x v="0"/>
    <s v="CB CRECIMIENTO - NUEVO"/>
    <s v="CUNDINAMARCA"/>
    <s v="ZIPAQUIRA"/>
    <s v="BARRIO ESMERALDA ZIPAQUIRA"/>
    <s v="WOMPI"/>
    <s v="FO-25-1601318"/>
    <d v="2025-09-23T00:00:00"/>
    <d v="2025-10-01T00:00:00"/>
    <s v="EJECUTADO"/>
    <s v="25-09 SE REALIZA LLAMADA AL CLIENTE, SE HABLA CON EL SR JAIRO JOSE VILLAMIL SOTELO  SE VALIDA DIRECCIÓN OK, CANAL OK, DISPONIBILIDAD TOTAL, USUARIO Y CONTRASEÑA WOMPI OK, LLAMAR EL DÍA LA INSTALACIÓN PARA CONFIRMAR VISITA, AVISO EXTERIOR ALTURA APROX 3 METROS  29-09 SE VISITA COMERCIO PARA REALIZAR LA INSTALACIÓN DEL CB BANCOLOMBIA WOMPI, EN EL PUNTO SE EVIDENCIA QUE EL CLIENTE NO TIENE INTERNET PROPIO SINO QUE SE AFERRA A UNA RED CERCANA, SE LE INDICA QUE EL EQUIPO AL SER INALÁMBRICO PIDE QUE LA SEÑAL SEA ESTABLE Y BUENA Y ADICIONAL A ELLO QUE EN LO POSIBLE SEA LA PROPIA DEL CLIENTE, TRATANDO DE VALIDAR EL EQUIPO NO DETECTA LA RED A LA QUE EL CLIENTE SE AFERRA POR LO QUE EL CLIENTE PIDE SE REPROGRAME LA VISITA PARA EL DÍA JUEVES 2 DE OCTUBRE FECHA EN LA QUE YA TENDRÁ SOLUCIONADO EL TEMA DEL SERVICIO DE INTERNET PARA INSTALAR EL CB BANCOLOMBIA, SE ESCALA CON EL COORDINADOR QUIEN DA EL AVAL PARA DICHA FECHA REPROGRAMAR. 01-10 SE REALIZA INSTALACIÓN DE CORRESPONSAL, SE INSTALAN EQUIPOS CON PRUEBAS EXITOSAS, SE CAPACITA Y SE EVALÚA AL CLIENTE, SE INSTALA PUBLICIDAD COMPLETA, CB QUEDA OPERATIVO. USUARIO SOMOS BANCOLOMBIA ACTIVO"/>
    <s v="VISITA_TÉCNICA"/>
    <s v="254KMD4W4684"/>
    <s v="INTERMEDIA"/>
    <s v="TERRESTRE"/>
    <s v="VEGA MANRIQUE JONATAN MAURICIO"/>
    <n v="2"/>
    <n v="488953"/>
    <n v="977906"/>
  </r>
  <r>
    <s v="BUCARAMANGA"/>
    <s v="0036-0007"/>
    <x v="5"/>
    <n v="68500"/>
    <s v="TA-25-1188006"/>
    <n v="81584"/>
    <x v="0"/>
    <s v="CB CRECIMIENTO - NUEVO"/>
    <s v="SANTANDER"/>
    <s v="OIBA"/>
    <s v="BARRIO OIBA SANTANDER OIBA"/>
    <s v="WOMPI"/>
    <s v="FO-25-1646805"/>
    <d v="2025-09-23T00:00:00"/>
    <d v="2025-10-15T00:00:00"/>
    <s v="EJECUTADO"/>
    <s v="25-09 EN COMUNICACIÓN VIA WHATSAPP, SE HABLA CON LA SRA KAREN PATRICIA GARCES FRANCO INDICA QUE NO HA EL CORREO CON LAS CREDENCIALES 08-10-2025 SE REALIZA LLAMADA A LOS NUMEROS DE LA LISTA SE HABLA CON LA SEÑOR KAREN, SE PROGRAMA VISITA PARA EL DIA: 14/10/2025 POR DISPONIBILIDAD DEL CLIENTE YA QUE NO SE ENCURNTRA EN LA CIUDAD 14-10 EN COMUNICACIÓN CON LA SEÑORITA KAREN , NOS INFORMA Q NOS ATIENDE MAÑANA 15 DE OCTUBRE DESPUÉS DE LAS 10 AM 15/10/2025 SE REALIZA INSTALACIÓN DE CORRESPONSAL, SE INSTALAN EQUIPOS CON PRUEBAS EXITOSAS, SE CAPACITA Y SE EVALÚA AL CLIENTE, SE INSTALA PUBLICIDAD COMPLETA, CB QUEDA OPERATIVO. USUARIO SOMOS BANCOLOMBIA ACTIVO. COMERCIO SIN AVISO PUBLICITARIO, SIN EMBARGO SI ES EL MISMO OBJETIVO COMERCIAL, LA DIRECCION COINCIDE Y LA CÁMARA DE COMERCIO TAMBIEN TIENE EL MISMO NOMBRE DE LISTA DE CHEQUEO."/>
    <s v="VISITA_TÉCNICA"/>
    <s v="254MMD4W8928"/>
    <s v="LEJANA"/>
    <s v="TERRESTRE"/>
    <s v="GELVEZ MOGOLLON JOSE ELISEO"/>
    <n v="1"/>
    <n v="598334"/>
    <n v="598334"/>
  </r>
  <r>
    <s v="PEREIRA"/>
    <s v="0036-0002"/>
    <x v="1"/>
    <n v="76054"/>
    <s v="TA-25-1153053"/>
    <n v="81538"/>
    <x v="0"/>
    <s v="CB CRECIMIENTO - NUEVO"/>
    <s v="VALLE DEL CAUCA"/>
    <s v="ARGELIA"/>
    <s v="BARRIO CENTRO ARGELIA 2"/>
    <s v="WOMPI"/>
    <s v="FO-25-1587680"/>
    <d v="2025-09-23T00:00:00"/>
    <d v="2025-10-06T00:00:00"/>
    <s v="EJECUTADO"/>
    <s v="25-09 EN COMUNICACIÓN VIA WHATSAPP, SE HABLA CON LA SRA BLANCA NUBIA PERDOMO PERDOMO  SE VALIDA DIRECCIÓN OK, CANAL OK, DISPONIBILIDAD TOTAL, USUARIO Y CONTRASEÑA WOMPI OK, LLAMAR EL DÍA LA INSTALACIÓN PARA CONFIRMAR VISITA, AVISO EXTERIOR ALTURA ARPOX 2.50 METROS 06/10/2025 SE REALIZA INSTALACIÓN DE CORRESPONSAL, SE INSTALAN EQUIPOS CON PRUEBAS EXITOSAS, SE CAPACITA Y SE EVALÚA AL CLIENTE, SE INSTALA PUBLICIDAD COMPLETA, CB QUEDA OPERATIVO. USUARIO SOMOS BANCOLOMBIA ACTIVO"/>
    <s v="VISITA_TÉCNICA"/>
    <s v="254UMD4X8958"/>
    <s v="LEJANA"/>
    <s v="TERRESTRE"/>
    <s v="FRANCO CAÑAVERAL YAMID RAUL"/>
    <n v="1"/>
    <n v="598334"/>
    <n v="598334"/>
  </r>
  <r>
    <s v="NEIVA"/>
    <s v="0036-0006"/>
    <x v="4"/>
    <n v="41551"/>
    <s v="TA-25-1188008"/>
    <n v="81591"/>
    <x v="0"/>
    <s v="CB CRECIMIENTO - NUEVO"/>
    <s v="HUILA"/>
    <s v="PITALITO"/>
    <s v="BARRIO LAS ACACIAS PITALITO"/>
    <s v="WOMPI"/>
    <s v="FO-25-1665614"/>
    <d v="2025-09-23T00:00:00"/>
    <d v="2025-10-31T00:00:00"/>
    <s v="EJECUTADO"/>
    <s v="25-09 EN COMUNICACIÓN CON EL SR GILBERTO SANCHEZ CHANDILLO NOS INFORMA QUE AL  CORREO QUE ESTA EN LA LISTA PERDIÓ EL ACCESO, QUE SU NUEVO CORREO ES SBETO8965@GMAIL.COM 08-10-2025 SE REALIZA LLAMADA A LOS NUMEROS DE LA LISTA SE HABLA CON EL SEÑOR GILBERTO SANCHEZ CHANDILLO, SE PROGRAMA VISITA PARA EL DIA: 10/10/2025 10/10/2025 SE VISTA EL CB PARA IMPLEMENTACIÓN, PERO EL USUARIO INDICA QUE EL CORREO REGISTRADO LO PERDIÓ, POR LO QUE NO FUE POSIBLE ACCEDER Y ACTIVAR LAS CREDENCIALES, EL USUARIO INDICA QUE EL CORREO QUE TIENE ACTUALMENTE ES SBETO8965@GMAIL.COM.  TICKET DE ESCALAMIENTO:  471487 28/10/2025 EN NUEVA COMUNICACIÓN CON EL USUARIO INDIC QUE YA TIENE EL CORREO POR PARTE DE WOMPI, ALRURA DEL AVISO 2 MT  | 31/10/2025 SE REALIZA INSTALACIÓN DE CORRESPONSAL, SE INSTALAN EQUIPOS CON PRUEBAS EXITOSAS, SE CAPACITA Y SE EVALÚA AL CLIENTE, SE INSTALA PUBLICIDAD COMPLETA, CB QUEDA OPERATIVO. USUARIO SOMOS BANCOLOMBIA ACTIVO"/>
    <s v="VISITA_TÉCNICA"/>
    <s v="254UMD4X8596"/>
    <s v="LEJANA"/>
    <s v="TERRESTRE"/>
    <s v="DEVIA REINOSO JUAN CARLOS"/>
    <n v="2"/>
    <n v="598334"/>
    <n v="1196668"/>
  </r>
  <r>
    <s v="CALI"/>
    <s v="0036-0003"/>
    <x v="0"/>
    <n v="19001"/>
    <s v="TA-25-1153056"/>
    <n v="81593"/>
    <x v="0"/>
    <s v="CB CRECIMIENTO - NUEVO"/>
    <s v="CAUCA"/>
    <s v="POPAYAN"/>
    <s v="BARRIO LOS JAZMINES POPOYAN"/>
    <s v="WOMPI"/>
    <s v="FO-25-1587695"/>
    <d v="2025-09-23T00:00:00"/>
    <d v="2025-10-06T00:00:00"/>
    <s v="EJECUTADO"/>
    <s v="25-09 SE REALIZA LLAMADA AL CLIENTE, SE HABLA CON LA SRA  YUNI YULIETH BOLAÑOS ORDOÑEZ SE VALIDA DIRECCIÓN OK, CANAL OK, DISPONIBILIDAD TOTAL, USUARIO Y CONTRASEÑA WOMPI OK, LLAMAR EL DÍA LA INSTALACIÓN PARA CONFIRMAR VISITA, AVISO EXTERIOR ALTURA APROX 4 METROS 3/10/2025 LA APERTURA NO SE PUDO LLEVAR A CABO DADO QUE POR PROBLEMAS DE MOVILIDAD HACIA LA ZONA DEL CAUCA NO SE LOGRA LLEGAR, CLIENTE INDICA VISITAR EL DIA LUNES. 6/10/2025 SE REALIZA INSTALACIÓN DE CORRESPONSAL, SE INSTALAN EQUIPOS CON PRUEBAS EXITOSAS, SE CAPACITA Y SE EVALÚA AL CLIENTE, SE INSTALA PUBLICIDAD COMPLETA, CB QUEDA OPERATIVO. USUARIO SOMOS BANCOLOMBIA ACTIVO. AL LLEGAR AL SITIO SE ENCUENTRA QUE LA CASA ES UNA SOLA ESTRUCTURA Y CUENTA EN SU INTERIOR CON DOS LOCALES, LA FERRETERIA QUE ES EL LOCAL DONDE SE INSTALARA EL CORRESPONSAL Y A LA CUAL CORRESPONDE TODA LA INFORMACION SE COMUNICA CON EL INGRESO A LA VIVIENDA QUE ES DONDE ESTA LA NOMENCLATURA."/>
    <s v="VISITA_TÉCNICA"/>
    <s v="254MMD4W8957"/>
    <s v="LEJANA"/>
    <s v="TERRESTRE"/>
    <s v="GIMBUEL LASSO LUIS GERMAN"/>
    <n v="1"/>
    <n v="598334"/>
    <n v="598334"/>
  </r>
  <r>
    <s v="PEREIRA"/>
    <s v="0036-0002"/>
    <x v="1"/>
    <n v="66001"/>
    <s v="TA-25-1153150"/>
    <n v="81589"/>
    <x v="0"/>
    <s v="CB CRECIMIENTO - NUEVO"/>
    <s v="RISARALDA"/>
    <s v="PEREIRA"/>
    <s v="BARRIO AV 30 AGOSTO C C LAS GARZAS  PEREIRA"/>
    <s v="WOMPI"/>
    <s v="FO-25-1587905"/>
    <d v="2025-09-23T00:00:00"/>
    <d v="2025-10-03T00:00:00"/>
    <s v="EJECUTADO"/>
    <s v="25-09 SE REALIZA LLAMADA AL CLIENTE, SE HABLA CON LA SRA ELIZABETH MORALES JURADO SE VALIDA DIRECCIÓN OK, CANAL OK, DISPONIBILIDAD TOTAL, USUARIO Y CONTRASEÑA WOMPI OK, LLAMAR EL DÍA LA INSTALACIÓN PARA CONFIRMAR VISITA, AVISO EXTERIOR ALTURA APROX 2 METROS 29/09/2025 EN COMUNICACIÓN CON LA SR ELIZABETH, INDICA QUE HOY NO NOS PUEDE ATENDER YA QUE COMO SON INTERRAPIDISIMO EN LA TARDE ESTÁN REPARTIENDO LA MERCANCÍA Y NO NOS PUEDE ATENDER, SE REPROGRAMA LA ACTIVIDAD 03/10/2025 SE REALIZA INSTALACIÓN DE CORRESPONSAL, SE INSTALAN EQUIPOS CON PRUEBAS EXITOSAS, SE CAPACITA Y SE EVALÚA AL CLIENTE, SE INSTALA PUBLICIDAD COMPLETA, CB QUEDA OPERATIVO. USUARIO SOMOS BANCOLOMBIA ACTIVO"/>
    <s v="VISITA_TÉCNICA"/>
    <s v="254UMD4X8945"/>
    <s v="PRINCIPAL"/>
    <s v="TERRESTRE"/>
    <s v="FRANCO CAÑAVERAL YAMID RAUL"/>
    <n v="1"/>
    <n v="367716"/>
    <n v="367716"/>
  </r>
  <r>
    <s v="PASTO"/>
    <s v="0036-0003"/>
    <x v="0"/>
    <n v="52427"/>
    <s v="TA-25-1153060"/>
    <n v="81576"/>
    <x v="0"/>
    <s v="CB CRECIMIENTO - NUEVO"/>
    <s v="NARIÑO"/>
    <s v="MAGUI"/>
    <s v="BARRIO CGT DE SOLEDAD MAGUI"/>
    <s v="WOMPI"/>
    <s v="FO-25-1587713"/>
    <d v="2025-09-23T00:00:00"/>
    <d v="2025-10-08T00:00:00"/>
    <s v="EJECUTADO"/>
    <s v="25-09 SE REALIZA LLAMADA AL CLIENTE, SE HABLA CON LA SR LUIS ARMANDO ANGULO CASTILLO SE VALIDA DIRECCIÓN OK, CANAL OK, DISPONIBILIDAD TOTAL, USUARIO Y CONTRASEÑA WOMPI OK, LLAMAR EL DÍA LA INSTALACIÓN PARA CONFIRMAR VISITA, AVISO EXTERIOR ALTURA APROX 2 METROS - COMUNICACIÓN POR WPP 06-10 POR DEMORAS Y LEJANIA DEL COMERCIO NO SE HA PODIDO LLEGAR, SE INTENTA COMUNICACIÓN CON EL USUARIO PERO LA SEÑAL ES MUY MALA. SE ESTARIA REALIZANDO INSTALACIÓN ENTRE EL 07 Y 08 DE OCTUBRE  8/10/2025 SE REALIZA INSTALACIÓN DE CORRESPONSAL, SE INSTALAN EQUIPOS CON PRUEBAS EXITOSAS, SE CAPACITA Y SE EVALÚA AL CLIENTE, SE INSTALA PUBLICIDAD COMPLETA, CB QUEDA OPERATIVO. USUARIO SOMOS BANCOLOMBIA ACTIVO. COMERCIO SIN AVISO COMERCIAL, PERO EL COMERCIO ESTA EN EL ESTABLECIMIENTO COMERCIAL Y PRESTA LA MISMA ACTIVIDAD ECONOMICA "/>
    <s v="VISITA_TÉCNICA"/>
    <s v="254MMD4X2355"/>
    <s v="LEJANA"/>
    <s v="FLUVIAL"/>
    <s v="PAZ MARTINEZ RICHARD HUMBERTO"/>
    <n v="1"/>
    <n v="598334"/>
    <n v="598334"/>
  </r>
  <r>
    <s v="PASTO"/>
    <s v="0036-0003"/>
    <x v="0"/>
    <n v="52378"/>
    <s v="TA-25-1188010"/>
    <n v="81571"/>
    <x v="0"/>
    <s v="CB CRECIMIENTO - NUEVO"/>
    <s v="NARIÑO"/>
    <s v="LA CRUZ"/>
    <s v="BARRIO CENTRO LA CRUZ 4"/>
    <s v="WOMPI"/>
    <s v="FO-25-1646813"/>
    <d v="2025-09-23T00:00:00"/>
    <d v="2025-10-09T00:00:00"/>
    <s v="EJECUTADO"/>
    <s v="25-09 SE REALIZA LLAMADA AL CLIENTE, SE HABLA CON LA SRA OMAR MAURICIO ORDOÑEZ IBARRA EL CUAL INDICA QUE EL CORREO REGISTRADO YA NO TIENE ACCESO POR QUE NO LE LLEGAN LOS CORREO, PIDE ACTULIZAR OMARMAURICIOORDONEZIBARRA@GMAIL.COM 08-10-2025 SE REALIZA LLAMADA A LOS NUMEROS DE LA LISTA SE HABLA CON EL SEÑOR OMAR MAURICIO ORDOÑEZ IBARRA, SE PROGRAMA VISITA PARA EL DIA: 09/10/2025 10/10/2025 SE REALIZA INSTALACIÓN DE CORRESPONSAL, SE INSTALAN EQUIPOS CON PRUEBAS EXITOSAS, SE CAPACITA Y SE EVALÚA AL CLIENTE, SE INSTALA PUBLICIDAD COMPLETA, CB QUEDA OPERATIVO. USUARIO SOMOS BANCOLOMBIA ACTIVO. COMERCIO SIN AVISO COMERCIAL, SIN EMBARGO SI ES EL MISMO OBJETIVO COMERCIAL, LA DIRECCION COINCIDE Y LA CÁMARA DE COMERCIO TAMBIÉN TIENE EL MISMO NOMBRE DE LISTA DE CHEQUEO."/>
    <s v="VISITA_TÉCNICA"/>
    <s v="254MMD4X0806"/>
    <s v="LEJANA"/>
    <s v="TERRESTRE"/>
    <s v="GUERRERO RAMIREZ OSCAR DARIO"/>
    <n v="1"/>
    <n v="598334"/>
    <n v="598334"/>
  </r>
  <r>
    <s v="BARRANQUILLA"/>
    <s v="0036-0001"/>
    <x v="3"/>
    <n v="8758"/>
    <s v="TA-25-1153160"/>
    <n v="81607"/>
    <x v="0"/>
    <s v="CB CRECIMIENTO - NUEVO"/>
    <s v="ATLANTICO"/>
    <s v="SOLEDAD"/>
    <s v="BARRIO CIUDAD BONITA SOLEDAD"/>
    <s v="WOMPI"/>
    <s v="FO-25-1599814"/>
    <d v="2025-09-23T00:00:00"/>
    <d v="2025-10-20T00:00:00"/>
    <s v="EJECUTADO/CANCELADO"/>
    <s v="25-09 SE REALIZA LLAMADA AL CLIENTE, SE HABLA CON LA SR MISAEL MENESES VALLEJO SE VALIDA DIRECCIÓN OK, CANAL OK, DISPONIBILIDAD TOTAL, USUARIO Y CONTRASEÑA WOMPI OK, LLAMAR EL DÍA LA INSTALACIÓN PARA CONFIRMAR VISITA, AVISO EXTERIOR ALTURA APROX 2 METROS 08-10 SE VALIDA NUEVAMENTE CON WOMPI E INDICAN QUE LA ACTIVIDAD DEBE CONTINUAR APLAZADA POR TEMAS INTERNO 15/10/2025 INSTALACIÓN NO PROGRAMADA POR SOLICITUD DE WOMPI (TEMAS INTERNOS) |20-10 SE RECIBE CORREO POR PARTE DE WOMPI, DONDE INDICAN QUE LA ACTIVIDAD SE DEBE CANCELAR: AGRADECEMOS SU APOYO PARA CANCELAR LAS VEINTE (20) INSTALACIONES QUE SE TIENEN PENDIENTES POR TEMAS INTERNOS."/>
    <s v="VISITA_TÉCNICA"/>
    <s v="254UMD4X8080"/>
    <s v="PRINCIPAL"/>
    <s v="TERRESTRE"/>
    <s v="PEÑALOZA GUTIERREZ RAFAEL GUSTAVO"/>
    <n v="1"/>
    <n v="367716"/>
    <n v="367716"/>
  </r>
  <r>
    <s v="BOGOTA"/>
    <s v="0036-0004"/>
    <x v="2"/>
    <n v="25754"/>
    <s v="TA-25-1188011"/>
    <n v="81606"/>
    <x v="0"/>
    <s v="CB CRECIMIENTO - NUEVO"/>
    <s v="CUNDINAMARCA"/>
    <s v="SOACHA"/>
    <s v="BARRIO SAN MATEO SOACHA 30"/>
    <s v="WOMPI"/>
    <s v="FO-25-1646816"/>
    <d v="2025-09-23T00:00:00"/>
    <d v="2025-10-09T00:00:00"/>
    <s v="EJECUTADO"/>
    <s v="25-09 SE REALIZA LLAMADA AL CLIENTE, SE HABLA CON LA SR CRISTHIAN FELIPE LASSO GUALDRON EL CUAL INDICA QUE AUN NO TIENE EL CORREO CON LAS CREDENCIALES POR PARTE DEL WOMPI  08-10-2025 SE REALIZA LLAMADA A LOS NUMEROS DE LA LISTA SE HABLA CON EL SEÑOR CRISTHIAN FELIPE LASSO GUALDRON, SE PROGRAMA VISITA PARA EL DIA: 09/10/2025 9/10/2025 SE REALIZA INSTALACIÓN DE CORRESPONSAL, SE INSTALAN EQUIPOS CON PRUEBAS EXITOSAS, SE CAPACITA Y SE EVALÚA AL CLIENTE, SE INSTALA PUBLICIDAD COMPLETA, CB QUEDA OPERATIVO. USUARIO SOMOS BANCOLOMBIA ACTIVO"/>
    <s v="VISITA_TÉCNICA"/>
    <s v="254KMD4W4675"/>
    <s v="PRINCIPAL"/>
    <s v="TERRESTRE"/>
    <s v="ORTIZ MARTINEZ STIVEN"/>
    <n v="1"/>
    <n v="367716"/>
    <n v="367716"/>
  </r>
  <r>
    <s v="BOGOTA"/>
    <s v="0036-0004"/>
    <x v="2"/>
    <n v="25286"/>
    <s v="TA-25-1153175"/>
    <n v="81562"/>
    <x v="0"/>
    <s v="CB CRECIMIENTO - NUEVO"/>
    <s v="CUNDINAMARCA"/>
    <s v="FUNZA"/>
    <s v="BARRIO FUNZA FUNZA"/>
    <s v="WOMPI"/>
    <s v="FO-25-1599057"/>
    <d v="2025-09-23T00:00:00"/>
    <d v="2025-10-20T00:00:00"/>
    <s v="EJECUTADO/CANCELADO"/>
    <s v="25-09 SE REALIZA LLAMADA AL CLIENTE, SE HABLA CON LA SR MARIO ALEJANDRO QUEVEDO LOPEZ  SE VALIDA DIRECCIÓN OK, CANAL OK, DISPONIBILIDAD TOTAL, USUARIO Y CONTRASEÑA WOMPI OK, LLAMAR EL DÍA LA INSTALACIÓN PARA CONFIRMAR VISITA, AVISO EXTERIOR ALTURA APROX 4 METROS 29/09/2025SE REALIZA VISITA DE CAMPO CON EL FIN DE HACER APERTURA DE CB, AL MOMENTO DE INGRESAR CREDENCIALES A LA APP SE QUEDA CARGANDO Y SE SALE, POR LO ANTERIOR SE REALIZA RESTABLECIMIENTO DE CONTRASEÑA Y NUEVAMENTE INGRESAR CREDENCIALES LAS CUALES CARGAN CON ÉXITO PERO INGRESAN A OTRO MENÚ DIFERENTE DEL CB, SE REALIZA ESCALAMIENTO A SUPERVISOR QUIEN UTILIZA REPROGRAMACIÓN DE VISITA BAJO TICKET 468508. 08-10 SE VALIDA NUEVAMENTE CON WOMPI E INDICAN QUE LA ACTIVIDAD DEBE CONTINUAR APLAZADA POR TEMAS INTERNO |20-10 SE RECIBE CORREO POR PARTE DE WOMPI, DONDE INDICAN QUE LA ACTIVIDAD SE DEBE CANCELAR: AGRADECEMOS SU APOYO PARA CANCELAR LAS VEINTE (20) INSTALACIONES QUE SE TIENEN PENDIENTES POR TEMAS INTERNOS."/>
    <s v="VISITA_TÉCNICA"/>
    <s v="254KMD4W4664"/>
    <s v="INTERMEDIA"/>
    <s v="TERRESTRE"/>
    <s v="LOZADA ROJAS CHRISTIAN ANDRES"/>
    <n v="1"/>
    <n v="488953"/>
    <n v="488953"/>
  </r>
  <r>
    <s v="CUCUTA"/>
    <s v="0036-0007"/>
    <x v="5"/>
    <n v="54001"/>
    <s v="TA-25-1153167"/>
    <n v="81552"/>
    <x v="0"/>
    <s v="CB CRECIMIENTO - NUEVO"/>
    <s v="NORTE DE SANTANDER"/>
    <s v="CUCUTA"/>
    <s v="BARRIO PUEBLO NUEVO CUCUTA 2"/>
    <s v="WOMPI"/>
    <s v="FO-25-1600898"/>
    <d v="2025-09-23T00:00:00"/>
    <d v="2025-10-10T00:00:00"/>
    <s v="EJECUTADO"/>
    <s v="25-09 EN COMUNICACIÓN VIA WHATSAPP, SE HABLA CON LA SRA AYDE ARÉVALO GARCÍA SE VALIDA DIRECCIÓN OK, CANAL OK, DISPONIBILIDAD TOTAL, USUARIO Y CONTRASEÑA WOMPI OK, LLAMAR EL DÍA LA INSTALACIÓN PARA CONFIRMAR VISITA, AVISO EXTERIOR ALTURA ARPOX 1.70 METROS  29/09/2025 SE ESCALA CASO:  TENGO UN PROBLEMA AL INGRESAR A WOMPI. INGRESO EL USUARIO Y LA CONTRASEÑA CORRECTAMENTE, CARGA EL MENÚ, PERO A LOS POCOS SEGUNDOS ME SACA Y VUELVE A PEDIRME QUE INICIE SESIÓN. YA PROBÉ ACTUALIZANDO APP Y BORRANDO CACHÉ, PERO EL PROBLEMA PERSISTE. 08-10-2025 SE REALIZA LLAMADA A LOS NUMEROS DE LA LISTA SE HABLA CON LA SEÑORA AYDE ARÉVALO GARCÍA, SE PROGRAMA VISITA PARA EL DIA: 09/10/2025 // CONTACTO POR WHATSAPP 09-10  EN COMUNICACIÓN CON EL CLIENTE SE PROGRAMA VISITA CON LA SRA AYDE ARÉVALO GARCÍA 3204098047 PARA DESPUÉS DE LAS 14:00 POR DISPONIBILIDAD DEL COMERCIO PARA EL 10-10 10-10 SE REALIZA INSTALACIÓN DE CORRESPONSAL, SE INSTALAN EQUIPOS CON PRUEBAS EXITOSAS, SE CAPACITA Y SE EVALÚA AL CLIENTE, SE INSTALA PUBLICIDAD COMPLETA, CB QUEDA OPERATIVO. USUARIO SOMOS BANCOLOMBIA ACTIVO. COMERCIO SIN AVISO PUBLICITARIO, SIN EMBARGO SI ES EL MISMO OBJETIVO COMERCIAL, LA DIRECCION COINCIDE Y LA CÁMARA DE COMERCIO TAMBIEN TIENE EL MISMO NOMBRE DE LISTA DE CHEQUEO."/>
    <s v="VISITA_TÉCNICA"/>
    <s v="254MMD4W6947"/>
    <s v="PRINCIPAL"/>
    <s v="TERRESTRE"/>
    <s v="DURAN ACOSTA FRANK YONNY"/>
    <n v="2"/>
    <n v="367716"/>
    <n v="735432"/>
  </r>
  <r>
    <s v="PASTO"/>
    <s v="0036-0003"/>
    <x v="0"/>
    <n v="52079"/>
    <s v="TA-25-1153078"/>
    <n v="81367"/>
    <x v="0"/>
    <s v="CB CRECIMIENTO - OTRAS LISTAS"/>
    <s v="NARIÑO"/>
    <s v="BARBACOAS"/>
    <s v="BARRIO AV LOS ESTUDIANTES BARBACOAS"/>
    <s v="WOMPI"/>
    <s v="FO-25-1587732"/>
    <d v="2025-09-23T00:00:00"/>
    <d v="2025-10-09T00:00:00"/>
    <s v="EJECUTADO"/>
    <s v="25-09 SE REALIZA LLAMADA AL CLIENTE, SE HABLA CON LA SRA MARCELA SOBRINA DEL SR CRISTIAN ANDRES BENALCAZAR CORTES SE VALIDA DIRECCIÓN OK, CANAL OK, DISPONIBILIDAD TOTAL, USUARIO Y CONTRASEÑA WOMPI OK, LLAMAR EL DÍA LA INSTALACIÓN PARA CONFIRMAR VISITA, AVISO EXTERIOR ALTURA APROX 3.50 METROS 06-10 POR DEMORAS Y LEJANIA DEL COMERCIO NO SE HA PODIDO LLEGAR, SE INTENTA COMUNICACIÓN CON EL USUARIO PERO LA SEÑAL ES MUY MALA. SE ESTARIA REALIZANDO INSTALACIÓN ENTRE EL 08 Y 09 DE OCTUBRE  9/10/2025 SE REALIZA INSTALACIÓN DE CORRESPONSAL, SE INSTALAN EQUIPOS CON PRUEBAS EXITOSAS, SE CAPACITA Y SE EVALÚA AL CLIENTE, SE INSTALA PUBLICIDAD COMPLETA, CB QUEDA OPERATIVO. USUARIO SOMOS BANCOLOMBIA ACTIVO"/>
    <s v="VISITA_TÉCNICA"/>
    <s v="254MMD4X2314"/>
    <s v="LEJANA"/>
    <s v="TERRESTRE"/>
    <s v="PAZ MARTINEZ RICHARD HUMBERTO"/>
    <n v="1"/>
    <n v="598334"/>
    <n v="598334"/>
  </r>
  <r>
    <s v="MEDELLIN"/>
    <s v="0036-0005"/>
    <x v="6"/>
    <n v="5001"/>
    <s v="TA-25-1186026"/>
    <n v="49302"/>
    <x v="0"/>
    <s v="DATAFONO ADICIONAL"/>
    <s v="ANTIOQUIA"/>
    <s v="MEDELLIN"/>
    <s v="BARRIO MILAGROSA MEDELLIN 3"/>
    <s v="WOMPI"/>
    <s v="FO-25-1643762"/>
    <d v="2025-10-08T00:00:00"/>
    <d v="2025-10-08T00:00:00"/>
    <s v="EJECUTADO"/>
    <s v="8/10/2025 SE MONTA SOLICITUD POR SOLICITU DE WOMPI 8/10/2025 SE REALIZA INSTALACIÓN DE DAT ADICIONAL, PRUEBAS EXITOSAS, CB QUEDA OPERATIVO"/>
    <s v="VISITA_TÉCNICA"/>
    <s v="254MMD4X1571"/>
    <s v="PRINCIPAL"/>
    <s v="TERRESTRE"/>
    <s v="BARRIENTOS HERNANDEZ CRISTIAN HORACIO"/>
    <n v="1"/>
    <n v="367716"/>
    <n v="367716"/>
  </r>
  <r>
    <s v="BOGOTA"/>
    <s v="0036-0004"/>
    <x v="2"/>
    <n v="11001"/>
    <s v="TA-25-1195645"/>
    <n v="81755"/>
    <x v="0"/>
    <s v="CB CRECIMIENTO - NUEVO"/>
    <s v="CUNDINAMARCA"/>
    <s v="BOGOTA"/>
    <s v="BARRIO DIANA TURBAY BOGOTA 10"/>
    <s v="WOMPI"/>
    <s v="FO-25-1669829"/>
    <d v="2025-10-02T00:00:00"/>
    <d v="2025-10-14T00:00:00"/>
    <s v="EJECUTADO"/>
    <s v="10-10 SE REALIZA LLAMADA AL CLIENTE, SE HABLA CON LA SR EDWARD ADELZO BRICEÑO MOSQUEDASE VALIDA DIRECCIÓN OK, CANAL OK, DISPONIBILIDAD TOTAL, USUARIO Y CONTRASEÑA WOMPI OK, LLAMAR EL DÍA LA INSTALACIÓN PARA CONFIRMAR VISITA, AVISO EXTERIOR ALTURA APROX 2 METROS- COMUNICACIÓN POR WPP 14-10 SE REALIZA INSTALACIÓN DE CORRESPONSAL, SE INSTALAN EQUIPOS CON PRUEBAS EXITOSAS, SE CAPACITA Y SE EVALÚA AL CLIENTE, SE INSTALA PUBLICIDAD COMPLETA, CB QUEDA OPERATIVO. USUARIO SOMOS BANCOLOMBIA ACTIVO"/>
    <s v="VISITA_TÉCNICA"/>
    <s v="254KMD4W4701"/>
    <s v="PRINCIPAL"/>
    <s v="TERRESTRE"/>
    <s v="ORTIZ YARA FRANKLYN ISRAEL"/>
    <n v="1"/>
    <n v="367716"/>
    <n v="367716"/>
  </r>
  <r>
    <s v="BUCARAMANGA"/>
    <s v="0036-0007"/>
    <x v="5"/>
    <n v="81001"/>
    <s v="TA-25-1195646"/>
    <n v="81749"/>
    <x v="0"/>
    <s v="CB CRECIMIENTO - NUEVO"/>
    <s v="ARAUCA"/>
    <s v="ARAUCA"/>
    <s v="BARRIO CRISTO REY ARAUCA 1"/>
    <s v="WOMPI"/>
    <s v="FO-25-1669839"/>
    <d v="2025-10-02T00:00:00"/>
    <d v="2025-10-17T00:00:00"/>
    <s v="EJECUTADO"/>
    <s v="10-10 SE REALIZA LLAMADA AL CLIENTE, SE HABLA CON LA SRA MARIA DORA SARMIENTO PIRATOBA  SE VALIDA DIRECCIÓN OK, CANAL OK, DISPONIBILIDAD TOTAL, USUARIO Y CONTRASEÑA WOMPI OK, LLAMAR EL DÍA LA INSTALACIÓN PARA CONFIRMAR VISITA, AVISO EXTERIOR ALTURA APROX 3 MT - COMUNICACIÓN POR WPP 17-10 SE REALIZA INSTALACIÓN DE CORRESPONSAL, SE INSTALAN EQUIPOS CON PRUEBAS EXITOSAS, SE CAPACITA Y SE EVALÚA AL CLIENTE, SE INSTALA PUBLICIDAD COMPLETA, CB QUEDA OPERATIVO. USUARIO SOMOS BANCOLOMBIA ACTIVO"/>
    <s v="VISITA_TÉCNICA"/>
    <s v="254UMD4X8152"/>
    <s v="LEJANA"/>
    <s v="AEREO"/>
    <s v="MARTINEZ FLOREZ DONIS ALBERTO"/>
    <n v="1"/>
    <n v="598334"/>
    <n v="598334"/>
  </r>
  <r>
    <s v="BUCARAMANGA"/>
    <s v="0036-0007"/>
    <x v="5"/>
    <n v="13670"/>
    <s v="TA-25-1195647"/>
    <n v="81781"/>
    <x v="0"/>
    <s v="CB CRECIMIENTO - NUEVO"/>
    <s v="BOLIVAR"/>
    <s v="SAN PABLO"/>
    <s v="BARRIO EL CENTRO SAN PABLO"/>
    <s v="WOMPI"/>
    <s v="FO-25-1669846"/>
    <d v="2025-10-02T00:00:00"/>
    <d v="2025-10-16T00:00:00"/>
    <s v="EJECUTADO"/>
    <s v="10-10 SE REALIZA LLAMADA AL CLIENTE, SE HABLA CON LA SR ALEXANDER PINEDA PEREZ SE VALIDA DIRECCIÓN OK, CANAL OK, DISPONIBILIDAD TOTAL, USUARIO Y CONTRASEÑA WOMPI OK, LLAMAR EL DÍA LA INSTALACIÓN PARA CONFIRMAR VISITA, AVISO EXTERIOR ALTURA APROX 3 METROS 15-10 EN COMUNICACIÓN CON EL SEÑOR ALEXANDER PINEDA EL NÚMERO DE CONTACTO 3143772073, COMENTA QUE NOS PUEDE ATENDER A PARTIR DEL DÍA 16 DE OCTUBRE DEL PRESENTE AÑO YA QUE TIENE DISPONIBILIDAD TOTAL A PARTIR DE ESE DÍA  16/10/2025 SE REALIZA INSTALACIÓN DE CORRESPONSAL, SE INSTALAN EQUIPOS CON PRUEBAS EXITOSAS, SE CAPACITA Y SE EVALÚA AL CLIENTE, SE INSTALA PUBLICIDAD COMPLETA, CB QUEDA OPERATIVO. USUARIO SOMOS BANCOLOMBIA ACTIVO"/>
    <s v="VISITA_TÉCNICA"/>
    <s v="254UMD4X8461"/>
    <s v="LEJANA"/>
    <s v="TERRESTRE/FLUVIAL"/>
    <s v="GONZALEZ ESTUPIÑAN YEISON WALTER ANTONIO"/>
    <n v="1"/>
    <n v="598334"/>
    <n v="598334"/>
  </r>
  <r>
    <s v="VALLEDUPAR"/>
    <s v="0036-0001"/>
    <x v="3"/>
    <n v="20001"/>
    <s v="TA-25-1195648"/>
    <n v="81792"/>
    <x v="0"/>
    <s v="CB CRECIMIENTO - NUEVO"/>
    <s v="CESAR"/>
    <s v="VALLEDUPAR"/>
    <s v="BARRIO SABANAS DEL VALLE VALLEDUPAR"/>
    <s v="WOMPI"/>
    <s v="FO-25-1740654"/>
    <d v="2025-10-02T00:00:00"/>
    <d v="2025-10-27T00:00:00"/>
    <s v="EJECUTADO"/>
    <s v="10-10 SE REALIZA LLAMADA AL CLIENTE, SE HABLA CON LA SR JOAQUIN STEVEN ROJAS MERIÑO SE VALIDA DIRECCIÓN OK, CANAL OK, DISPONIBILIDAD TOTAL, USUARIO Y CONTRASEÑA WOMPI OK, LLAMAR EL DÍA LA INSTALACIÓN PARA CONFIRMAR VISITA, AVISO EXTERIOR ALTURA APROX 2 METROS - COMUNICACIÓN POR WPP 14-10  SE VISITA COMERCIO PERO SE ENCUENTRA CERRADO, SE PROCEDE A LLAMAR Y ATIENDE LA SEÑORA ISABEL GARCÍA, LA CUÁL MANIFIESTA QUE LE NOTIFICARON LA INSTALACIÓN PARA EL DÍA DE MAÑANA 15 DE OCTUBRE 2025POR LO CUAL ESTÁN DISPONIBLES  ESE DIA, SE GESTIONA ACTIVIDAD COMO NOVEDAD DE AGENDAMIENTO 20/10/2025 AUN TENEMOS AFECTACION POR PARTE DE AWS, ESTE COMPORTAMIENTO VA CONTINUAR HASTA QUE EL SERVICIO YA NO TENGA INTERMITENCIAS. 21/10/2025 SE REALIZA VISITA POR IMPLEMENTACIÓN DE CB ,NO ES POSIBLE INGRESAR CON USUARIO Y CONTRASEÑA AL EQUIPO SE ESCALA NOVEDAD COM WOMPI A LAS 9:50 AM SIENDO LA 1:22 PM NO SE TIENE AUN RESPUESTAS POR PARTE DE WOMPI,SE RETIRA DE SITIO Y SE RETIRA PUBLICADO Y EQUIPO (REPROGRAMAR)  | 27-10 SE REALIZA INSTALACIÓN DE CORRESPONSAL, SE INSTALAN EQUIPOS CON PRUEBAS EXITOSAS, SE CAPACITA Y SE EVALÚA AL CLIENTE, SE INSTALA PUBLICIDAD COMPLETA, CB QUEDA OPERATIVO. USUARIO SOMOS BANCOLOMBIA ACTIVO"/>
    <s v="VISITA_TÉCNICA"/>
    <s v="254KMD4W4971"/>
    <s v="PRINCIPAL"/>
    <s v="TERRESTRE"/>
    <s v="MAESTRE MENGUAL EDGAR ENRIQUE"/>
    <n v="3"/>
    <n v="367716"/>
    <n v="1103148"/>
  </r>
  <r>
    <s v="BUCARAMANGA"/>
    <s v="0036-0007"/>
    <x v="5"/>
    <n v="68547"/>
    <s v="TA-25-1195649"/>
    <n v="81776"/>
    <x v="0"/>
    <s v="CB CRECIMIENTO - NUEVO"/>
    <s v="SANTANDER"/>
    <s v="PIEDECUESTA"/>
    <s v="BARRIO LA ARGENTINA PIEDECUESTA PIEDECUESTA"/>
    <s v="WOMPI"/>
    <s v="FO-25-1669862"/>
    <d v="2025-10-02T00:00:00"/>
    <d v="2025-10-15T00:00:00"/>
    <s v="EJECUTADO"/>
    <s v="10-10 SE REALIZA LLAMADA AL CLIENTE, SE HABLA CON EL SR YOSSE SANTIAGO CAMACHO RUEDA SE VALIDA DIRECCIÓN OK, CANAL OK, DISPONIBILIDAD TOTAL, LLAMAR EL DÍA LA INSTALACIÓN PARA CONFIRMAR VISITA, AVISO EXTERIOR ALTURA APROX 2 METROS; CREDENCIALES: SI 15/10/2025 SE REALIZA INSTALACIÓN DE CORRESPONSAL, SE INSTALAN EQUIPOS CON PRUEBAS EXITOSAS, SE CAPACITA Y SE EVALÚA AL CLIENTE, SE INSTALA PUBLICIDAD COMPLETA, CB QUEDA OPERATIVO. USUARIO SOMOS BANCOLOMBIA ACTIVO"/>
    <s v="VISITA_TÉCNICA"/>
    <s v="254UMD4X8481"/>
    <s v="INTERMEDIA"/>
    <s v="TERRESTRE"/>
    <s v="HERRERA LUQUE SAUL JAVIER"/>
    <n v="1"/>
    <n v="488953"/>
    <n v="488953"/>
  </r>
  <r>
    <s v="CUCUTA"/>
    <s v="0036-0007"/>
    <x v="5"/>
    <n v="54003"/>
    <s v="TA-25-1246643"/>
    <n v="81746"/>
    <x v="0"/>
    <s v="CB CRECIMIENTO - NUEVO"/>
    <s v="NORTE DE SANTANDER"/>
    <s v="ABREGO"/>
    <s v="BARRIO SAN ANTONIO ABREGO"/>
    <s v="WOMPI"/>
    <s v="FO-25-1748410"/>
    <d v="2025-10-02T00:00:00"/>
    <d v="2025-10-30T00:00:00"/>
    <s v="EJECUTADO"/>
    <s v="10-10 SE REALIZA LLAMADA AL CLIENTE, SE HABLA CON LA SRA ERIKA PAOLA LOPEZ GONZALEZ EL CUAL IDNICA QUE EL CORREO ESTA ERRADO, EL CORRECTO ES agropuntosanantonio@gmail.com | 28/10/2025 EN NUEVA COMUNICACIÓN CON EL USUARIO VIA WPP INDICA QUE YA TIENE EL CORREO POR PARTE DE WOMPI , ALTURA DEL AVISO 3 MT  || 30/10/2025 SE REALIZA INSTALACIÓN DE CORRESPONSAL, SE INSTALAN EQUIPOS CON PRUEBAS EXITOSAS, SE CAPACITA Y SE EVALÚA AL CLIENTE, SE INSTALA PUBLICIDAD COMPLETA, CB QUEDA OPERATIVO. USUARIO SOMOS BANCOLOMBIA ACTIVO"/>
    <s v="VISITA_TÉCNICA"/>
    <s v="254MMD4W6871"/>
    <s v="LEJANA"/>
    <s v="TERRESTRE"/>
    <s v="MORA VEGA JEAMPIER"/>
    <n v="1"/>
    <n v="598334"/>
    <n v="598334"/>
  </r>
  <r>
    <s v="PASTO"/>
    <s v="0036-0003"/>
    <x v="0"/>
    <n v="52678"/>
    <s v="TA-25-1195650"/>
    <n v="81780"/>
    <x v="0"/>
    <s v="CB CRECIMIENTO - NUEVO"/>
    <s v="NARIÑO"/>
    <s v="SAMANIEGO"/>
    <s v="BARRIO EL PROGRESO SAMANIEGO"/>
    <s v="WOMPI"/>
    <s v="FO-25-1669870"/>
    <d v="2025-10-02T00:00:00"/>
    <d v="2025-10-20T00:00:00"/>
    <s v="EJECUTADO"/>
    <s v="10-10 SE REALIZA LLAMADA AL CLIENTE, SE HABLA CON LA SRA JULIETH KAROLINA BURBANO DELGADO SE VALIDA DIRECCIÓN OK, CANAL OK, DISPONIBILIDAD TOTAL, USUARIO Y CONTRASEÑA WOMPI OK, LLAMAR EL DÍA LA INSTALACIÓN PARA CONFIRMAR VISITA, AVISO EXTERIOR ALTURA APROX 5 METROS - COMUNICACIÓN POR WPP 18-10 SE REALIZARA DESPLAZAMIENTO EL DIA 20 DE OCTUBRE YA QUE NO SE LOGRA CONSEGUIR TRANSPORTE ANTES. 20/10/2025 SE REALIZA INSTALACIÓN DE CORRESPONSAL, SE INSTALAN EQUIPOS CON PRUEBAS EXITOSAS, SE CAPACITA Y SE EVALÚA AL CLIENTE, SE INSTALA PUBLICIDAD COMPLETA, CB QUEDA OPERATIVO. USUARIO SOMOS BANCOLOMBIA ACTIVO"/>
    <s v="VISITA_TÉCNICA"/>
    <s v="254MMD4X2334"/>
    <s v="LEJANA"/>
    <s v="TERRESTRE"/>
    <s v="CASTILLO HERRERA ALEX RICARDO"/>
    <n v="1"/>
    <n v="598334"/>
    <n v="598334"/>
  </r>
  <r>
    <s v="BOGOTA"/>
    <s v="0036-0004"/>
    <x v="2"/>
    <n v="25867"/>
    <s v="TA-25-1195651"/>
    <n v="81783"/>
    <x v="0"/>
    <s v="CB CRECIMIENTO - NUEVO"/>
    <s v="CUNDINAMARCA"/>
    <s v="VIANI"/>
    <s v="BARRIO CENTRO VIANI 1"/>
    <s v="WOMPI"/>
    <s v="FO-25-1669878"/>
    <d v="2025-10-02T00:00:00"/>
    <d v="2025-10-20T00:00:00"/>
    <s v="EJECUTADO"/>
    <s v="10-10 SE REALIZA LLAMADA AL CLIENTE, SE HABLA CON LA SRA LUISA FERNANDA CRUZ BELTRAN  SE VALIDA DIRECCIÓN OK, CANAL OK, DISPONIBILIDAD TOTAL, USUARIO Y CONTRASEÑA WOMPI OK, LLAMAR EL DÍA LA INSTALACIÓN PARA CONFIRMAR VISITA, AVISO EXTERIOR ALTURA APROX 2.30 METROS - COMUNICACIÓN POR WPP 20/10/2025 SE REALIZA INSTALACIÓN DE CORRESPONSAL, SE INSTALAN EQUIPOS CON PRUEBAS EXITOSAS, SE CAPACITA Y SE EVALÚA AL CLIENTE, SE INSTALA PUBLICIDAD COMPLETA, CB QUEDA OPERATIVO. USUARIO SOMOS BANCOLOMBIA ACTIVO"/>
    <s v="VISITA_TÉCNICA"/>
    <s v="254KMD4W4703"/>
    <s v="LEJANA"/>
    <s v="TERRESTRE"/>
    <s v="HERNANDEZ NARANJO OSCAR EDUARDO"/>
    <n v="1"/>
    <n v="598334"/>
    <n v="598334"/>
  </r>
  <r>
    <s v="CALI"/>
    <s v="0036-0003"/>
    <x v="0"/>
    <n v="76520"/>
    <s v="TA-25-1246644"/>
    <n v="81775"/>
    <x v="0"/>
    <s v="CB CRECIMIENTO - NUEVO"/>
    <s v="VALLE DEL CAUCA"/>
    <s v="PALMIRA"/>
    <s v="BARRIO SENDEROS DE LA ITALIA PALMIRA"/>
    <s v="WOMPI"/>
    <s v="FO-25-1748412"/>
    <d v="2025-10-02T00:00:00"/>
    <d v="2025-10-30T00:00:00"/>
    <s v="EJECUTADO"/>
    <s v="10-10 SE REALIZA LLAMADA AL CLIENTE, SE HABLA CON LA SRA LINA YAMILE RAMIREZ TABORDA LA CUAL INDICA QUE TIENE INCONVENIENTE CON EL CORREO REGISTRADO YA QUE EL CELULAR DONDE LO TIENE SE LE DAÑO Y NO LO PUEDE ABRIR EN OTRO LUGAR POR QUE NO SE SABE LA CONTRASEÑA, INFORMA OTRO CORREO Lassodaniela90@gmail.com. COMUNICACIÓN POR WPP | 28/10/2025 SE ESTABLECE COMUNICACIÓN CON LA USUARIA LA CUAL INDICA QUE YA TIENE EL CORREO POR PARTE DE WOMPI - NO INDICA ALTURA DEL AVISO  | 30/10/2025 SE REALIZA INSTALACIÓN DE CORRESPONSAL, SE INSTALAN EQUIPOS CON PRUEBAS EXITOSAS, SE CAPACITA Y SE EVALÚA AL CLIENTE, SE INSTALA PUBLICIDAD COMPLETA, CB QUEDA OPERATIVO. USUARIO SOMOS BANCOLOMBIA ACTIVO"/>
    <s v="VISITA_TÉCNICA"/>
    <s v="254UMD4X7557"/>
    <s v="PRINCIPAL"/>
    <s v="TERRESTRE"/>
    <s v="MONTERO MUESES GIAN CARLO"/>
    <n v="1"/>
    <n v="367716"/>
    <n v="367716"/>
  </r>
  <r>
    <s v="MANIZALES"/>
    <s v="0036-0002"/>
    <x v="1"/>
    <n v="17001"/>
    <s v="TA-25-1195652"/>
    <n v="81771"/>
    <x v="0"/>
    <s v="CB CRECIMIENTO - NUEVO"/>
    <s v="CALDAS"/>
    <s v="MANIZALES"/>
    <s v="BARRIO GUAYACANES MANIZALES 2"/>
    <s v="WOMPI"/>
    <s v="FO-25-1669886"/>
    <d v="2025-10-02T00:00:00"/>
    <d v="2025-10-14T00:00:00"/>
    <s v="EJECUTADO"/>
    <s v="10-10 SE REALIZA LLAMADA AL CLIENTE, SE HABLA CON LA SR RICARDO CORREDOR BERNAL NZALEZ SE VALIDA DIRECCIÓN OK, CANAL OK, DISPONIBILIDAD TOTAL, USUARIO Y CONTRASEÑA WOMPI OK, LLAMAR EL DÍA LA INSTALACIÓN PARA CONFIRMAR VISITA, AVISO EXTERIOR ALTURA APROX 2 METROS 14/10/2025 SE REALIZA INSTALACIÓN DE CORRESPONSAL, SE INSTALAN EQUIPOS CON PRUEBAS EXITOSAS, SE CAPACITA Y SE EVALÚA AL CLIENTE, SE INSTALA PUBLICIDAD COMPLETA, CB QUEDA OPERATIVO. USUARIO SOMOS BANCOLOMBIA ACTIVO"/>
    <s v="VISITA_TÉCNICA"/>
    <s v="254UMD4X8967"/>
    <s v="PRINCIPAL"/>
    <s v="TERRESTRE"/>
    <s v="AGUIRRE HENAO RAUL EDUARDO"/>
    <n v="1"/>
    <n v="367716"/>
    <n v="367716"/>
  </r>
  <r>
    <s v="PEREIRA"/>
    <s v="0036-0002"/>
    <x v="1"/>
    <n v="66088"/>
    <s v="TA-25-1195653"/>
    <n v="81752"/>
    <x v="0"/>
    <s v="CB CRECIMIENTO - NUEVO"/>
    <s v="RISARALDA"/>
    <s v="BELEN DE UMBRIA"/>
    <s v="BARRIO CENTRO BELEN DE UMBRIA 4"/>
    <s v="WOMPI"/>
    <s v="FO-25-1669894"/>
    <d v="2025-10-02T00:00:00"/>
    <d v="2025-10-14T00:00:00"/>
    <s v="EJECUTADO"/>
    <s v="10-10 SE REALIZA LLAMADA AL CLIENTE, SE HABLA CON LA SRA MARIA AURORA CARDONA GUTIERREZ  SE VALIDA DIRECCIÓN OK, CANAL OK, DISPONIBILIDAD TOTAL, USUARIO Y CONTRASEÑA WOMPI OK, LLAMAR EL DÍA LA INSTALACIÓN PARA CONFIRMAR VISITA, AVISO EXTERIOR ALTURA APROX 2 METROS - COMUICACIÓN POR WPP 14/10/2025 SE REALIZA INSTALACIÓN DE CORRESPONSAL, SE INSTALAN EQUIPOS CON PRUEBAS EXITOSAS, SE CAPACITA Y SE EVALÚA AL CLIENTE, SE INSTALA PUBLICIDAD COMPLETA, CB QUEDA OPERATIVO. USUARIO SOMOS BANCOLOMBIA ACTIVO"/>
    <s v="VISITA_TÉCNICA"/>
    <s v="254MMD4X0178"/>
    <s v="INTERMEDIA"/>
    <s v="TERRESTRE"/>
    <s v="FRANCO CAÑAVERAL YAMID RAUL"/>
    <n v="1"/>
    <n v="488953"/>
    <n v="488953"/>
  </r>
  <r>
    <s v="BOGOTA"/>
    <s v="0036-0004"/>
    <x v="2"/>
    <n v="25754"/>
    <s v="TA-25-1195654"/>
    <n v="81786"/>
    <x v="0"/>
    <s v="CB CRECIMIENTO - NUEVO"/>
    <s v="CUNDINAMARCA"/>
    <s v="SOACHA"/>
    <s v="BARRIO OLIVOS SOACHA"/>
    <s v="WOMPI"/>
    <s v="FO-25-1669901"/>
    <d v="2025-10-02T00:00:00"/>
    <d v="2025-10-14T00:00:00"/>
    <s v="EJECUTADO"/>
    <s v="10-10 SE REALIZA LLAMADA AL CLIENTE, SE HABLA CON LA SRA ERIKA PAOLA LOPEZ GONZALEZ SE VALIDA DIRECCIÓN OK, CANAL OK, DISPONIBILIDAD TOTAL, USUARIO Y CONTRASEÑA WOMPI OK, LLAMAR EL DÍA LA INSTALACIÓN PARA CONFIRMAR VISITA, AVISO EXTERIOR ALTURA APROX 50 DE ALTURA, COMUNICACIÓN POR WPP 14/10/2025 SE REALIZA INSTALACIÓN DE CORRESPONSAL, SE INSTALAN EQUIPOS CON PRUEBAS EXITOSAS, SE CAPACITA Y SE EVALÚA AL CLIENTE, SE INSTALA PUBLICIDAD COMPLETA, CB QUEDA OPERATIVO. USUARIO SOMOS BANCOLOMBIA ACTIVO. COMERCIO SIN AVISO PUBLICITARIO, SIN EMBARGO SI ES EL MISMO OBJETIVO COMERCIAL, LA DIRECCION COINCIDE Y LA CÁMARA DE COMERCIO TAMBIEN TIENE EL MISMO NOMBRE DE LISTA DE CHEQUEO."/>
    <s v="VISITA_TÉCNICA"/>
    <s v="254KMD4W4680"/>
    <s v="PRINCIPAL"/>
    <s v="TERRESTRE"/>
    <s v="BUSTOS MORA DIEGO MANUEL"/>
    <n v="1"/>
    <n v="367716"/>
    <n v="367716"/>
  </r>
  <r>
    <s v="MEDELLIN"/>
    <s v="0036-0005"/>
    <x v="6"/>
    <n v="5001"/>
    <s v="TA-25-1195655"/>
    <n v="81795"/>
    <x v="0"/>
    <s v="CB CRECIMIENTO - NUEVO"/>
    <s v="ANTIOQUIA"/>
    <s v="MEDELLIN"/>
    <s v="BARRIO CENTRO HUECO MEDELLIN"/>
    <s v="WOMPI"/>
    <s v="FO-25-1669909"/>
    <d v="2025-10-02T00:00:00"/>
    <d v="2025-10-14T00:00:00"/>
    <s v="EJECUTADO"/>
    <s v="10-10 SE REALIZA LLAMADA AL CLIENTE, SE HABLA CON LA SR SANTIAGO ACEVEDO AGUILAR SE VALIDA DIRECCIÓN OK, CANAL OK, DISPONIBILIDAD TOTAL, USUARIO Y CONTRASEÑA WOMPI OK, LLAMAR EL DÍA LA INSTALACIÓN PARA CONFIRMAR VISITA, AVISO EXTERIOR ALTURA: NO INDICA ALTURA, COMUNICACIÓN POR WPP 14/10/2025 SE REALIZA INSTALACIÓN DE CORRESPONSAL, SE INSTALAN EQUIPOS CON PRUEBAS EXITOSAS, SE CAPACITA Y SE EVALÚA AL CLIENTE, SE INSTALA PUBLICIDAD COMPLETA, CB QUEDA OPERATIVO. USUARIO SOMOS BANCOLOMBIA ACTIVO. COMERCIO SIN AVISO PUBLICITARIO, SIN EMBARGO SI ES EL MISMO OBJETIVO COMERCIAL, LA DIRECCION COINCIDE Y LA CÁMARA DE COMERCIO TAMBIEN TIENE EL MISMO NOMBRE DE LISTA DE CHEQUEO."/>
    <s v="VISITA_TÉCNICA"/>
    <s v="254MMD4W7755"/>
    <s v="PRINCIPAL"/>
    <s v="TERRESTRE"/>
    <s v="BARRIENTOS HERNANDEZ CRISTIAN HORACIO"/>
    <n v="1"/>
    <n v="367716"/>
    <n v="367716"/>
  </r>
  <r>
    <s v="MONTERIA"/>
    <s v="0036-0001"/>
    <x v="3"/>
    <n v="5250"/>
    <s v="TA-25-1195656"/>
    <n v="81762"/>
    <x v="0"/>
    <s v="CB CRECIMIENTO - NUEVO"/>
    <s v="ANTIOQUIA"/>
    <s v="EL BAGRE"/>
    <s v="BARRIO BIJAO EL BAGRE 6"/>
    <s v="WOMPI"/>
    <s v="FO-25-1669915"/>
    <d v="2025-10-02T00:00:00"/>
    <d v="2025-10-16T00:00:00"/>
    <s v="EJECUTADO"/>
    <s v="10-10 SE REALIZA LLAMADA AL CLIENTE, SE HABLA CON LA SR ADOLFO RAFAEL ALVAREZ ZAMBRANO   SE VALIDA DIRECCIÓN OK, CANAL OK, DISPONIBILIDAD TOTAL, USUARIO Y CONTRASEÑA WOMPI OK, LLAMAR EL DÍA LA INSTALACIÓN PARA CONFIRMAR VISITA, AVISO EXTERIOR ALTURA APROX 2.20 METROS - COMUICACIÓN POR WPP 15-10 SE REALIZÓ LLAMADA DE VALIDACIÓN (3167787084) Y EL SEÑOR ADOLFO ÁLVAREZ INFORMA &quot;SE ME PRESENTO UN INCONVENIENTE EL DÍA DE HOY Y NO PUEDO ESTAR, LE  PIDO EL FAVOR QUE LO PROGRAMEMOS PARA EL DÍA DE MAÑANA&quot;. 16-10 SE REALIZA INSTALACIÓN DE CORRESPONSAL, SE INSTALAN EQUIPOS CON PRUEBAS EXITOSAS, SE CAPACITA Y SE EVALÚA AL CLIENTE, SE INSTALA PUBLICIDAD COMPLETA, CB QUEDA OPERATIVO. USUARIO SOMOS BANCOLOMBIA ACTIVO"/>
    <s v="VISITA_TÉCNICA"/>
    <s v="254UMD4X8507"/>
    <s v="LEJANA"/>
    <s v="TERRESTRE"/>
    <s v="CALDERA SALCEDO CARLOS JULIO"/>
    <n v="1"/>
    <n v="598334"/>
    <n v="598334"/>
  </r>
  <r>
    <s v="VALLEDUPAR"/>
    <s v="0036-0001"/>
    <x v="3"/>
    <n v="20001"/>
    <s v="TA-25-1195657"/>
    <n v="81791"/>
    <x v="0"/>
    <s v="CB CRECIMIENTO - NUEVO"/>
    <s v="CESAR"/>
    <s v="VALLEDUPAR"/>
    <s v="BARRIO VILLA ADRIANA VALLEDUPAR"/>
    <s v="WOMPI"/>
    <s v="FO-25-1669923"/>
    <d v="2025-10-02T00:00:00"/>
    <d v="2025-10-14T00:00:00"/>
    <s v="EJECUTADO"/>
    <s v="10-10 SE REALIZA LLAMADA AL CLIENTE, SE HABLA CON LA SRA DORIS PAIVA VAQUERO SE VALIDA DIRECCIÓN OK, CANAL OK, DISPONIBILIDAD TOTAL, USUARIO Y CONTRASEÑA WOMPI OK, LLAMAR EL DÍA LA INSTALACIÓN PARA CONFIRMAR VISITA, AVISO EXTERIOR ALTURA APROX 2 METROS - COMUNICACIÓN POR WPP 14/10/2025 SE REALIZA INSTALACIÓN DE CORRESPONSAL, SE INSTALAN EQUIPOS CON PRUEBAS EXITOSAS, SE CAPACITA Y SE EVALÚA AL CLIENTE, SE INSTALA PUBLICIDAD COMPLETA, CB QUEDA OPERATIVO. USUARIO SOMOS BANCOLOMBIA ACTIVO"/>
    <s v="VISITA_TÉCNICA"/>
    <s v="254KMD4W4843"/>
    <s v="PRINCIPAL"/>
    <s v="TERRESTRE"/>
    <s v="BENITEZ CARVAJAL ALVARO JAVIER"/>
    <n v="1"/>
    <n v="367716"/>
    <n v="367716"/>
  </r>
  <r>
    <s v="CUCUTA"/>
    <s v="0036-0007"/>
    <x v="5"/>
    <n v="54874"/>
    <s v="TA-25-1246647"/>
    <n v="81793"/>
    <x v="0"/>
    <s v="CB CRECIMIENTO - NUEVO"/>
    <s v="NORTE DE SANTANDER"/>
    <s v="VILLA DEL ROSARIO"/>
    <s v="BARRIO LA PALMITA VILLA DEL ROSARIO 4"/>
    <s v="WOMPI"/>
    <s v="FO-25-1748417"/>
    <d v="2025-10-02T00:00:00"/>
    <d v="2025-10-31T00:00:00"/>
    <s v="EJECUTADO"/>
    <s v="10-10 SE REALIZA LLAMADA AL CLIENTE, SE HABLA CON LA SRA ANGIE STEFANIA NARVAEZ DIAZ, INDICA NO TENER LAS CREDENCIALES DE ACCESO WOMPI. CORREO CORRECTO (COMUNICACION POR WPP) | 28/10/2025 EN NUEVA COMUNICACIÓN CON EL USUARIO INDICA QUE YA TIENE EL CORREO POR PARTE DE WOMPI. NO INDICA ALTURA DEL AVISO 31-10 SE REALIZA INSTALACIÓN DE CORRESPONSAL, SE INSTALAN EQUIPOS CON PRUEBAS EXITOSAS, SE CAPACITA Y SE EVALÚA AL CLIENTE, SE INSTALA PUBLICIDAD COMPLETA, CB QUEDA OPERATIVO. USUARIO SOMOS BANCOLOMBIA ACTIVO "/>
    <s v="VISITA_TÉCNICA"/>
    <s v="254MMD4W7840"/>
    <s v="PRINCIPAL"/>
    <s v="TERRESTRE"/>
    <s v="PACHECO BUITRAGO JAVIER ALONSO"/>
    <n v="1"/>
    <n v="367716"/>
    <n v="367716"/>
  </r>
  <r>
    <s v="VALLEDUPAR"/>
    <s v="0036-0001"/>
    <x v="3"/>
    <n v="20013"/>
    <s v="TA-25-1195658"/>
    <n v="81748"/>
    <x v="0"/>
    <s v="CB CRECIMIENTO - NUEVO"/>
    <s v="CESAR"/>
    <s v="AGUSTIN CODAZZI"/>
    <s v="BARRIO EL CARMEN AGUSTIN CODAZZI 2"/>
    <s v="WOMPI"/>
    <s v="FO-25-1669930"/>
    <d v="2025-10-02T00:00:00"/>
    <d v="2025-10-21T00:00:00"/>
    <s v="EJECUTADO"/>
    <s v="10-10 SE REALIZA LLAMADA AL CLIENTE, SE HABLA CON LA SR JULIO CESAR VILLADA TORRES SE VALIDA DIRECCIÓN OK, CANAL OK, DISPONIBILIDAD TOTAL, USUARIO Y CONTRASEÑA WOMPI OK, LLAMAR EL DÍA LA INSTALACIÓN PARA CONFIRMAR VISITA, AVISO EXTERIOR ALTURA APROX 2 METROS - COMUNICACIÓN POR WPP 15/10/2025BUENAS SE LLAMA PARA LA INSTALACIÓN DEL CORRESPONSAL Y ATIENDE LA SEÑORA GINA AGAME E INFORMA QUE EN EL PUEBLO NO HABRÁ FLUIDO ELÉCTRICO DURANTE TODO EL DÍA POR LO CUAL PIDE REAGENDAR LA INSTALACIÓN PARA OTRO DÍA CON EL CUAL YA CUENTEN CON LA ENERGÍA | 21-10 SE REALIZA INSTALACIÓN DE CORRESPONSAL, SE INSTALAN EQUIPOS CON PRUEBAS EXITOSAS, SE CAPACITA Y SE EVALÚA AL CLIENTE, SE INSTALA PUBLICIDAD COMPLETA, CB QUEDA OPERATIVO. USUARIO SOMOS BANCOLOMBIA ACTIVO"/>
    <s v="VISITA_TÉCNICA"/>
    <s v="254KMD4W5034"/>
    <s v="INTERMEDIA"/>
    <s v="TERRESTRE"/>
    <s v="MAESTRE MENGUAL EDGAR ENRIQUE"/>
    <n v="1"/>
    <n v="488953"/>
    <n v="488953"/>
  </r>
  <r>
    <s v="CALI"/>
    <s v="0036-0003"/>
    <x v="0"/>
    <n v="76890"/>
    <s v="TA-25-1195660"/>
    <n v="81796"/>
    <x v="0"/>
    <s v="CB CRECIMIENTO - NUEVO"/>
    <s v="VALLE DEL CAUCA"/>
    <s v="YOTOCO"/>
    <s v="BARRIO SANTA BARBARA YOTOCO"/>
    <s v="WOMPI"/>
    <s v="FO-25-1669937"/>
    <d v="2025-10-02T00:00:00"/>
    <d v="2025-10-15T00:00:00"/>
    <s v="EJECUTADO"/>
    <s v="10-10 SE REALIZA LLAMADA AL CLIENTE, SE HABLA CON LA SRA EUNICE GRIJALBA GOMEZ SE VALIDA DIRECCIÓN OK, CANAL OK, DISPONIBILIDAD TOTAL, USUARIO Y CONTRASEÑA WOMPI OK, LLAMAR EL DÍA LA INSTALACIÓN PARA CONFIRMAR VISITA, AVISO EXTERIOR ALTURA APROX 2 METROS - COMUNICACIÓN POR WPP 15/10/2025 SE REALIZA INSTALACIÓN DE CORRESPONSAL, SE INSTALAN EQUIPOS CON PRUEBAS EXITOSAS, SE CAPACITA Y SE EVALÚA AL CLIENTE, SE INSTALA PUBLICIDAD COMPLETA, CB QUEDA OPERATIVO. USUARIO SOMOS BANCOLOMBIA ACTIVO. COMERCIO SIN AVISO PUBLICITARIO, SIN EMBARGO SI ES EL MISMO OBJETIVO COMERCIAL, LA DIRECCION COINCIDE Y LA CÁMARA DE COMERCIO TAMBIEN TIENE EL MISMO NOMBRE DE LISTA DE CHEQUEO."/>
    <s v="VISITA_TÉCNICA"/>
    <s v="254UMD4X7672"/>
    <s v="INTERMEDIA"/>
    <s v="TERRESTRE"/>
    <s v="TORRES GARCIA JENDRY JOSE"/>
    <n v="1"/>
    <n v="488953"/>
    <n v="488953"/>
  </r>
  <r>
    <s v="IBAGUE"/>
    <s v="0036-0006"/>
    <x v="4"/>
    <n v="73001"/>
    <s v="TA-25-1195663"/>
    <n v="81767"/>
    <x v="0"/>
    <s v="CB CRECIMIENTO - NUEVO"/>
    <s v="TOLIMA"/>
    <s v="IBAGUE"/>
    <s v="BARRIO LAS AMERICAS IBAGUE"/>
    <s v="WOMPI"/>
    <s v="FO-25-1669946"/>
    <d v="2025-10-02T00:00:00"/>
    <d v="2025-10-15T00:00:00"/>
    <s v="EJECUTADO"/>
    <s v="10-10 SE REALIZA LLAMADA AL CLIENTE, SE HABLA CON LA SRA LADY CATHERINE OLIVEROS LUGO  SE VALIDA DIRECCIÓN OK, CANAL OK, DISPONIBILIDAD TOTAL, USUARIO Y CONTRASEÑA WOMPI OK, LLAMAR EL DÍA LA INSTALACIÓN PARA CONFIRMAR VISITA, AVISO EXTERIOR ALTURA APROX 3 METROS - COMUNICACIÓN POR WPP 15/10/2025 SE REALIZA INSTALACIÓN DE CORRESPONSAL, SE INSTALAN EQUIPOS CON PRUEBAS EXITOSAS, SE CAPACITA Y SE EVALÚA AL CLIENTE, SE INSTALA PUBLICIDAD COMPLETA, CB QUEDA OPERATIVO. USUARIO SOMOS BANCOLOMBIA ACTIVO"/>
    <s v="VISITA_TÉCNICA"/>
    <s v="254MMD4W9493"/>
    <s v="PRINCIPAL"/>
    <s v="TERRESTRE"/>
    <s v="VARGAS HERRERA JHON JAIRO"/>
    <n v="1"/>
    <n v="367716"/>
    <n v="367716"/>
  </r>
  <r>
    <s v="NEIVA"/>
    <s v="0036-0006"/>
    <x v="4"/>
    <n v="41001"/>
    <s v="TA-25-1195666"/>
    <n v="81774"/>
    <x v="0"/>
    <s v="CB CRECIMIENTO - NUEVO"/>
    <s v="HUILA"/>
    <s v="NEIVA"/>
    <s v="BARRIO CANAIMA NEIVA 9"/>
    <s v="WOMPI"/>
    <s v="FO-25-1669956"/>
    <d v="2025-10-02T00:00:00"/>
    <d v="2025-10-15T00:00:00"/>
    <s v="EJECUTADO"/>
    <s v="10-10 SE REALIZA LLAMADA AL CLIENTE, SE HABLA CON LA SR JHON FREDDY ABELLA HERRAN  SE VALIDA DIRECCIÓN OK, CANAL OK, DISPONIBILIDAD TOTAL, USUARIO Y CONTRASEÑA WOMPI OK, LLAMAR EL DÍA LA INSTALACIÓN PARA CONFIRMAR VISITA, AVISO EXTERIOR ALTURA APROX 2 METROS - COMUNICACIÓN POR WPP 15/10/2025 SE REALIZA INSTALACIÓN DE CORRESPONSAL, SE INSTALAN EQUIPOS CON PRUEBAS EXITOSAS, SE CAPACITA Y SE EVALÚA AL CLIENTE, SE INSTALA PUBLICIDAD COMPLETA, CB QUEDA OPERATIVO. USUARIO SOMOS BANCOLOMBIA ACTIVO"/>
    <s v="VISITA_TÉCNICA"/>
    <s v="254UMD4X8585"/>
    <s v="PRINCIPAL"/>
    <s v="TERRESTRE"/>
    <s v="DIAZ VARGAS JONATHAN MIGUEL"/>
    <n v="1"/>
    <n v="367716"/>
    <n v="367716"/>
  </r>
  <r>
    <s v="CALI"/>
    <s v="0036-0003"/>
    <x v="0"/>
    <n v="76001"/>
    <s v="TA-25-1195668"/>
    <n v="81757"/>
    <x v="0"/>
    <s v="CB CRECIMIENTO - NUEVO"/>
    <s v="VALLE DEL CAUCA"/>
    <s v="CALI"/>
    <s v="BARRIO MARROQUIN I CALI I"/>
    <s v="WOMPI"/>
    <s v="FO-25-1669964"/>
    <d v="2025-10-02T00:00:00"/>
    <d v="2025-10-14T00:00:00"/>
    <s v="EJECUTADO"/>
    <s v="10-10 SE REALIZA LLAMADA AL CLIENTE, SE HABLA CON LA SRA  YASMIN GONZALEZ MUÑOZ  SE VALIDA DIRECCIÓN OK, CANAL OK, DISPONIBILIDAD TOTAL, USUARIO Y CONTRASEÑA WOMPI OK, LLAMAR EL DÍA LA INSTALACIÓN PARA CONFIRMAR VISITA, AVISO EXTERIOR ALTURA APROX 2 METROS - COMUNICACIÓN POR WPP 14/10/2025 SE REALIZA INSTALACIÓN DE CORRESPONSAL, SE INSTALAN EQUIPOS CON PRUEBAS EXITOSAS, SE CAPACITA Y SE EVALÚA AL CLIENTE, SE INSTALA PUBLICIDAD COMPLETA, CB QUEDA OPERATIVO. USUARIO SOMOS BANCOLOMBIA ACTIVO.COMERCIO SIN AVISO PUBLICITARIO, SIN EMBARGO SI ES EL MISMO OBJETIVO COMERCIAL, LA DIRECCION COINCIDE Y LA CÁMARA DE COMERCIO TAMBIEN TIENE EL MISMO NOMBRE DE LISTA DE CHEQUEO."/>
    <s v="VISITA_TÉCNICA"/>
    <s v="254UMD4X7643"/>
    <s v="PRINCIPAL"/>
    <s v="TERRESTRE"/>
    <s v="PAREDES CASTILLO DIEGO"/>
    <n v="1"/>
    <n v="367716"/>
    <n v="367716"/>
  </r>
  <r>
    <s v="BOGOTA"/>
    <s v="0036-0004"/>
    <x v="2"/>
    <n v="11001"/>
    <s v="TA-25-1195670"/>
    <n v="81753"/>
    <x v="0"/>
    <s v="CB CRECIMIENTO - NUEVO"/>
    <s v="CUNDINAMARCA"/>
    <s v="BOGOTA"/>
    <s v="BARRIO VERGEL BOGOTA 2"/>
    <s v="WOMPI"/>
    <s v="FO-25-1669971"/>
    <d v="2025-10-02T00:00:00"/>
    <d v="2025-10-14T00:00:00"/>
    <s v="EJECUTADO"/>
    <s v="10-10 SE REALIZA LLAMADA AL CLIENTE, SE HABLA CON LA SRA YEINER ELIAN CARRERO BAUTISTA SE VALIDA DIRECCIÓN OK, CANAL OK, DISPONIBILIDAD TOTAL, LLAMAR EL DÍA LA INSTALACIÓN PARA CONFIRMAR VISITA, AVISO EXTERIOR ALTURA APROX 2 METROS; CREDENCIALES: SI (CONTACTO POR WPP) 14/10/2025 SE REALIZA INSTALACIÓN DE CORRESPONSAL, SE INSTALAN EQUIPOS CON PRUEBAS EXITOSAS, SE CAPACITA Y SE EVALÚA AL CLIENTE, SE INSTALA PUBLICIDAD COMPLETA, CB QUEDA OPERATIVO. USUARIO SOMOS BANCOLOMBIA ACTIVO"/>
    <s v="VISITA_TÉCNICA"/>
    <s v="254KMD4W4688"/>
    <s v="PRINCIPAL"/>
    <s v="TERRESTRE"/>
    <s v="ARIAS QUILINDO JULIAN"/>
    <n v="1"/>
    <n v="367716"/>
    <n v="367716"/>
  </r>
  <r>
    <s v="NEIVA"/>
    <s v="0036-0006"/>
    <x v="4"/>
    <n v="18592"/>
    <s v="TA-25-1195672"/>
    <n v="81778"/>
    <x v="0"/>
    <s v="CB CRECIMIENTO - NUEVO"/>
    <s v="CAQUETA"/>
    <s v="PUERTO RICO"/>
    <s v="BARRIO 7 DE AGOSTO PUERTO RICO 1"/>
    <s v="WOMPI"/>
    <s v="FO-25-1669980"/>
    <d v="2025-10-02T00:00:00"/>
    <d v="2025-10-21T00:00:00"/>
    <s v="EJECUTADO"/>
    <s v="10-10 SE REALIZA LLAMADA AL CLIENTE, SE HABLA CON LA SRA DANNA LICZETH ROCHA CARDENAS SE VALIDA DIRECCIÓN OK, CANAL OK, DISPONIBILIDAD TOTAL, LLAMAR EL DÍA LA INSTALACIÓN PARA CONFIRMAR VISITA, AVISO EXTERIOR ALTURA APROX 2 METROS; CREDENCIALES: SI (COMUNICACION POR WPP) 21-10 SE REALIZA INSTALACIÓN DE CORRESPONSAL, SE INSTALAN EQUIPOS CON PRUEBAS EXITOSAS, SE CAPACITA Y SE EVALÚA AL CLIENTE, SE INSTALA PUBLICIDAD COMPLETA, CB QUEDA OPERATIVO. USUARIO SOMOS BANCOLOMBIA ACTIVO"/>
    <s v="VISITA_TÉCNICA"/>
    <s v="254MMD4X0473"/>
    <s v="LEJANA"/>
    <s v="TERRESTRE"/>
    <s v="BERMUDEZ SANCHEZ JOSE NEYBER"/>
    <n v="1"/>
    <n v="598334"/>
    <n v="598334"/>
  </r>
  <r>
    <s v="TUNJA"/>
    <s v="0036-0007"/>
    <x v="5"/>
    <n v="15001"/>
    <s v="TA-25-1246649"/>
    <n v="81790"/>
    <x v="0"/>
    <s v="CB CRECIMIENTO - NUEVO"/>
    <s v="BOYACA"/>
    <s v="TUNJA"/>
    <s v="BARRIO LOS MUISCAS TUNJA 10"/>
    <s v="WOMPI"/>
    <s v="FO-25-1748419"/>
    <d v="2025-10-02T00:00:00"/>
    <d v="2025-10-30T00:00:00"/>
    <s v="EJECUTADO"/>
    <s v="10-10 SE REALIZA LLAMADA AL CLIENTE, SE HABLA CON LA SRA ANA SOFIA PIRATOBA RUIZ, INDICA NO TENER LAS CREDENCIALES DE ACCESO WOMPI. CORREO CORRECTO // 28-10 SE REALIZA LLAMADA AL CLIENTE, SE HABLA CON LA SRA ANA SOFIA PIRATOBA RUIZ   SE VALIDA DIRECCIÓN OK, CANAL OK, DISPONIBILIDAD TOTAL, USUARIO Y CONTRASEÑA WOMPI OK, LLAMAR EL DÍA LA INSTALACIÓN PARA CONFIRMAR VISITA, AVISO EXTERIOR ALTURA APROX 2 METROS  | 30/10/2025 SE REALIZA INSTALACIÓN DE CORRESPONSAL, SE INSTALAN EQUIPOS CON PRUEBAS EXITOSAS, SE CAPACITA Y SE EVALÚA AL CLIENTE, SE INSTALA PUBLICIDAD COMPLETA, CB QUEDA OPERATIVO. USUARIO SOMOS BANCOLOMBIA ACTIVO"/>
    <s v="VISITA_TÉCNICA"/>
    <s v="254KMD4W6153"/>
    <s v="PRINCIPAL"/>
    <s v="TERRESTRE"/>
    <s v="ALVARADO MORENO CRISTHIAN"/>
    <n v="1"/>
    <n v="367716"/>
    <n v="367716"/>
  </r>
  <r>
    <s v="PEREIRA"/>
    <s v="0036-0002"/>
    <x v="1"/>
    <n v="66594"/>
    <s v="TA-25-1195674"/>
    <n v="81779"/>
    <x v="0"/>
    <s v="CB CRECIMIENTO - NUEVO"/>
    <s v="RISARALDA"/>
    <s v="QUINCHIA"/>
    <s v="BARRIO LA PLAZUELA QUINCHIA"/>
    <s v="WOMPI"/>
    <s v="FO-25-1669988"/>
    <d v="2025-10-02T00:00:00"/>
    <d v="2025-10-15T00:00:00"/>
    <s v="EJECUTADO"/>
    <s v="11-10 SE REALIZA LLAMADA AL CLIENTE, SE HABLA CON LA SRA VIVIANA ALEXANDRA MOSQUERA SANCHEZ SE VALIDA DIRECCIÓN OK, CANAL OK, DISPONIBILIDAD TOTAL, LLAMAR EL DÍA LA INSTALACIÓN PARA CONFIRMAR VISITA, AVISO EXTERIOR ALTURA APROX 2.5 METROS; CREDENCIALES: SI (COMUNICACION POR WPP) 15/10/2025 SE REALIZA INSTALACIÓN DE CORRESPONSAL, SE INSTALAN EQUIPOS CON PRUEBAS EXITOSAS, SE CAPACITA Y SE EVALÚA AL CLIENTE, SE INSTALA PUBLICIDAD COMPLETA, CB QUEDA OPERATIVO. USUARIO SOMOS BANCOLOMBIA ACTIVO"/>
    <s v="VISITA_TÉCNICA"/>
    <s v="254MMD4X0132"/>
    <s v="INTERMEDIA"/>
    <s v="TERRESTRE"/>
    <s v="ARROYAVE CANO MANUEL GUILLERMO"/>
    <n v="1"/>
    <n v="488953"/>
    <n v="488953"/>
  </r>
  <r>
    <s v="CALI"/>
    <s v="0036-0003"/>
    <x v="0"/>
    <n v="76364"/>
    <s v="TA-25-1195676"/>
    <n v="81769"/>
    <x v="0"/>
    <s v="CB CRECIMIENTO - NUEVO"/>
    <s v="VALLE DEL CAUCA"/>
    <s v="JAMUNDI"/>
    <s v="BARRIO BELALCAZAR ETAPA 1 JAMUNDÍ"/>
    <s v="WOMPI"/>
    <s v="FO-25-1669996"/>
    <d v="2025-10-02T00:00:00"/>
    <d v="2025-10-15T00:00:00"/>
    <s v="EJECUTADO"/>
    <s v="11-10 SE REALIZA LLAMADA AL CLIENTE, SE HABLA CON LA SRA LUZ DARY CALLE SE VALIDA DIRECCIÓN OK, CANAL OK, DISPONIBILIDAD TOTAL, LLAMAR EL DÍA LA INSTALACIÓN PARA CONFIRMAR VISITA, AVISO EXTERIOR ALTURA APROX 2 METROS; CREDENCIALES: SI (COMUNICACION POR WPP) 15/10/2025 SE REALIZA INSTALACIÓN DE CORRESPONSAL, SE INSTALAN EQUIPOS CON PRUEBAS EXITOSAS, SE CAPACITA Y SE EVALÚA AL CLIENTE, SE INSTALA PUBLICIDAD COMPLETA, CB QUEDA OPERATIVO. USUARIO SOMOS BANCOLOMBIA ACTIVO. COMERCIO SIN AVISO PUBLICITARIO, SIN EMBARGO SI ES EL MISMO OBJETIVO COMERCIAL, LA DIRECCION COINCIDE Y LA CÁMARA DE COMERCIO TAMBIEN TIENE EL MISMO NOMBRE DE LISTA DE CHEQUEO."/>
    <s v="VISITA_TÉCNICA"/>
    <s v="254UMD4X7656"/>
    <s v="INTERMEDIA"/>
    <s v="TERRESTRE"/>
    <s v="MONTERO MUESES GIAN CARLO"/>
    <n v="1"/>
    <n v="488953"/>
    <n v="488953"/>
  </r>
  <r>
    <s v="YOPAL"/>
    <s v="0036-0006"/>
    <x v="4"/>
    <n v="85010"/>
    <s v="TA-25-1246650"/>
    <n v="81747"/>
    <x v="0"/>
    <s v="CB CRECIMIENTO - NUEVO"/>
    <s v="CASANARE"/>
    <s v="AGUAZUL"/>
    <s v="BARRIO CENTRO AGUAZUL 3"/>
    <s v="WOMPI"/>
    <s v="FO-25-1748421"/>
    <d v="2025-10-02T00:00:00"/>
    <d v="2025-10-30T00:00:00"/>
    <s v="EJECUTADO"/>
    <s v="10-10 SE REALIZA LLAMADA AL CLIENTE, SE HABLA CON LA SRA MARYI LIZETH RINCON DELGADO, INDICA NO TENER LAS CREDENCIALES DE ACCESO WOMPI. CORREO CORRECTO // 28-10 SE REALIZA LLAMADA AL CLIENTE, SE HABLA CON LA SRA  MARYI LIZETH RINCON DELGADO   SE VALIDA DIRECCIÓN OK, CANAL OK, DISPONIBILIDAD TOTAL, USUARIO Y CONTRASEÑA WOMPI OK, LLAMAR EL DÍA LA INSTALACIÓN PARA CONFIRMAR VISITA, AVISO EXTERIOR ALTURA APROX 3 METROS | 30/10/2025 SE REALIZA INSTALACIÓN DE CORRESPONSAL, SE INSTALAN EQUIPOS CON PRUEBAS EXITOSAS, SE CAPACITA Y SE EVALÚA AL CLIENTE, SE INSTALA PUBLICIDAD COMPLETA, CB QUEDA OPERATIVO. USUARIO SOMOS BANCOLOMBIA ACTIVO. NO SE REALIZA PRUEBA DE TRANSFERENCIA NO SE CUENTA CON TARJETA"/>
    <s v="VISITA_TÉCNICA"/>
    <s v="254UMD4X6958"/>
    <s v="INTERMEDIA"/>
    <s v="TERRESTRE"/>
    <s v="BERNAL ELAICA EDGAR ALEXIS"/>
    <n v="1"/>
    <n v="488953"/>
    <n v="488953"/>
  </r>
  <r>
    <s v="BUCARAMANGA"/>
    <s v="0036-0007"/>
    <x v="5"/>
    <n v="68167"/>
    <s v="TA-25-1195677"/>
    <n v="81759"/>
    <x v="0"/>
    <s v="CB CRECIMIENTO - NUEVO"/>
    <s v="SANTANDER"/>
    <s v="CHARALA"/>
    <s v="BARRIO CHARALA CHARALA 1"/>
    <s v="WOMPI"/>
    <s v="FO-25-1670001"/>
    <d v="2025-10-02T00:00:00"/>
    <d v="2025-10-30T00:00:00"/>
    <s v="EJECUTADO"/>
    <s v="10-10 SE REALIZA LLAMADA AL CLIENTE, SE HABLA CON LA SRA TERESA LEON GOMEZ SE VALIDA DIRECCIÓN OK, CANAL OK, DISPONIBILIDAD TOTAL, LLAMAR EL DÍA LA INSTALACIÓN PARA CONFIRMAR VISITA, AVISO EXTERIOR ALTURA APROX 2 METROS; CREDENCIALES: SI 14-10 EN COMUNICACION CON CLIENTE AL.NUMERO 3106872155, NOS INFORMA Q NOS ATIENDE EL DIA 16 DE OCTUBRE A LAS 8 AM 16-10 EN COMUNICACIÓN CON LA SEÑORA TERESA NUEVAMENTE PARA CONFIRMA CREDECIALES MANIFIESTA Q NO LE HAN LLEGADO, SE HABLÓ CON LA SEÑORA TERESA AL NÚMERO  310 6872155 QUIEN INDICÓ QUE EL CORREO ELECTRÓNICO REGISTRADO EN LA LISTA DE CRECIMIENTO SEGÚN LA DESCRIPCIÓN DEL CORREO GIRATAPAPALERIA29@GMAIL.COM NO LE PERTENECE. LA CLIENTE CONFIRMA QUE DICHO CORREO NO ES CORRECTO Y SOLICITA LA ACTUALIZACIÓN  DEL MISMO PARA PODER RECIBIR LAS CREDENCIALES CORRESPONDIENTES  CORREO GIRATAPAPELERIA29@GMAIL.COM  INFORMADO POR EL CLIENTE // 28-10 SE REALIZA LLAMADA AL CLIENTE, SE HABLA CON LA SRA TERESA LEON GOMEZ   SE VALIDA DIRECCIÓN OK, CANAL OK, DISPONIBILIDAD TOTAL, USUARIO Y CONTRASEÑA WOMPI OK, LLAMAR EL DÍA LA INSTALACIÓN PARA CONFIRMAR VISITA, AVISO EXTERIOR ALTURA APROX 2-3 METROS | 30/10/2025 SE REALIZA INSTALACIÓN DE CORRESPONSAL, SE INSTALAN EQUIPOS CON PRUEBAS EXITOSAS, SE CAPACITA Y SE EVALÚA AL CLIENTE, SE INSTALA PUBLICIDAD COMPLETA, CB QUEDA OPERATIVO. USUARIO SOMOS BANCOLOMBIA NO, SE CAPACITA CON EL DE PRUEBA| SOMOS BANCOLOMBIA NO SE PUDO DEJAR FUNCIONANDO YA QUE NO SE HA ACTUALIZADO LA CORRECCIÓN DEL CORREO ELECTRÓNICO DEL CLIENTE EL CUAL DEBE ESPERAR MÍNIMO DOS DÍAS PARA QUE PUEDA VOLVERSE A COMUNICAR CON LA LÍNEA 01 8000 Y LE PUEDAN DAR ACCESO A DICHA PLATAFORMA - COMERCIO SIN AVISO PUBLICITARIO, SIN EMBARGO SI ES EL MISMO OBJETIVO COMERCIAL, LA DIRECCION COINCIDE Y LA CÁMARA DE COMERCIO TAMBIEN TIENE EL MISMO NOMBRE DE LISTA DE CHEQUEO."/>
    <s v="VISITA_TÉCNICA"/>
    <s v="254UMD4X8144"/>
    <s v="LEJANA"/>
    <s v="TERRESTRE"/>
    <s v="GONZALEZ ESTUPIÑAN YEISON WALTER ANTONIO"/>
    <n v="1"/>
    <n v="598334"/>
    <n v="598334"/>
  </r>
  <r>
    <s v="MEDELLIN"/>
    <s v="0036-0005"/>
    <x v="6"/>
    <n v="5120"/>
    <s v="TA-25-1246651"/>
    <n v="81766"/>
    <x v="0"/>
    <s v="CB CRECIMIENTO - NUEVO"/>
    <s v="ANTIOQUIA"/>
    <s v="CACERES"/>
    <s v="BARRIO EL CARMEN CÁCERES"/>
    <s v="WOMPI"/>
    <s v="FO-25-1748424"/>
    <d v="2025-10-02T00:00:00"/>
    <d v="2025-10-31T00:00:00"/>
    <s v="EJECUTADO"/>
    <s v="10-10 SE REALIZA LLAMADA AL CLIENTE, SE HABLA CON LA SRA PAOLA ANDREA ISAZA VASQUEZ, INDICA NO TENER LAS CREDENCIALES DE ACCESO WOMPI. CORREO CORRECTO // 28-10 SE REALIZA LLAMADA AL CLIENTE, SE HABLA CON LA SRA  PAOLA ANDREA ISAZA VASQUEZ   SE VALIDA DIRECCIÓN OK, CANAL OK, DISPONIBILIDAD TOTAL, USUARIO Y CONTRASEÑA WOMPI OK, LLAMAR EL DÍA LA INSTALACIÓN PARA CONFIRMAR VISITA, AVISO EXTERIOR ALTURA APROX 2,50 METROS | 31/10/2025 SE REALIZA INSTALACIÓN DE CORRESPONSAL, SE INSTALAN EQUIPOS CON PRUEBAS EXITOSAS, SE CAPACITA Y SE EVALÚA AL CLIENTE, SE INSTALA PUBLICIDAD COMPLETA, CB QUEDA OPERATIVO. USUARIO SOMOS BANCOLOMBIA ACTIVO"/>
    <s v="VISITA_TÉCNICA"/>
    <s v="254MMD4W7764"/>
    <s v="LEJANA"/>
    <s v="TERRESTRE"/>
    <s v="MARTINEZ TOVAR OSCAR DAVID"/>
    <n v="1"/>
    <n v="598334"/>
    <n v="598334"/>
  </r>
  <r>
    <s v="CALI"/>
    <s v="0036-0003"/>
    <x v="0"/>
    <n v="76001"/>
    <s v="TA-25-1195678"/>
    <n v="81758"/>
    <x v="0"/>
    <s v="CB CRECIMIENTO - NUEVO"/>
    <s v="VALLE DEL CAUCA"/>
    <s v="CALI"/>
    <s v="BARRIO LA UNION CALI 5"/>
    <s v="WOMPI"/>
    <s v="FO-25-1670007"/>
    <d v="2025-10-02T00:00:00"/>
    <d v="2025-10-14T00:00:00"/>
    <s v="EJECUTADO"/>
    <s v="10-10 SE REALIZA LLAMADA AL CLIENTE, SE HABLA CON LA SRA LUISA FERNANDA ROJAS GARCIA SE VALIDA DIRECCIÓN OK, CANAL OK, DISPONIBILIDAD TOTAL, LLAMAR EL DÍA LA INSTALACIÓN PARA CONFIRMAR VISITA, AVISO EXTERIOR ALTURA APROX 2 METROS; CREDENCIALES: SI. CONTACTO POR WPP 14-10 SE REALIZA INSTALACIÓN DE CORRESPONSAL, SE INSTALAN EQUIPOS CON PRUEBAS EXITOSAS, SE CAPACITA Y SE EVALÚA AL CLIENTE, SE INSTALA PUBLICIDAD COMPLETA, CB QUEDA OPERATIVO. USUARIO SOMOS BANCOLOMBIA ACTIVO"/>
    <s v="VISITA_TÉCNICA"/>
    <s v="254UMD4X7673"/>
    <s v="PRINCIPAL"/>
    <s v="TERRESTRE"/>
    <s v="BOLAÑOS TABORDA JORGE ENRIQUE"/>
    <n v="1"/>
    <n v="367716"/>
    <n v="367716"/>
  </r>
  <r>
    <s v="BOGOTA"/>
    <s v="0036-0004"/>
    <x v="2"/>
    <n v="25754"/>
    <s v="TA-25-1195679"/>
    <n v="81785"/>
    <x v="0"/>
    <s v="CB CRECIMIENTO - NUEVO"/>
    <s v="CUNDINAMARCA"/>
    <s v="SOACHA"/>
    <s v="BARRIO CIUDAD VERDE SOACHA 11"/>
    <s v="WOMPI"/>
    <s v="FO-25-1670017"/>
    <d v="2025-10-02T00:00:00"/>
    <d v="2025-10-14T00:00:00"/>
    <s v="EJECUTADO"/>
    <s v="10-10 SE REALIZA LLAMADA AL CLIENTE, SE HABLA CON LA SRA DILMA CASTILLO MURCIA SE VALIDA DIRECCIÓN OK, CANAL OK, DISPONIBILIDAD TOTAL, LLAMAR EL DÍA LA INSTALACIÓN PARA CONFIRMAR VISITA, AVISO EXTERIOR ALTURA APROX 2 METROS; CREDENCIALES: SI. CONTACTO POR WPP 14-10 SE REALIZA INSTALACIÓN DE CORRESPONSAL, SE INSTALAN EQUIPOS CON PRUEBAS EXITOSAS, SE CAPACITA Y SE EVALÚA AL CLIENTE, SE INSTALA PUBLICIDAD COMPLETA, CB QUEDA OPERATIVO. USUARIO SOMOS BANCOLOMBIA ACTIVO"/>
    <s v="VISITA_TÉCNICA"/>
    <s v="254MMD4X2266"/>
    <s v="PRINCIPAL"/>
    <s v="TERRESTRE"/>
    <s v="BUSTOS MORA DIEGO MANUEL"/>
    <n v="1"/>
    <n v="367716"/>
    <n v="367716"/>
  </r>
  <r>
    <s v="BOGOTA"/>
    <s v="0036-0004"/>
    <x v="2"/>
    <n v="11001"/>
    <s v="TA-25-1195680"/>
    <n v="81754"/>
    <x v="0"/>
    <s v="CB CRECIMIENTO - NUEVO"/>
    <s v="CUNDINAMARCA"/>
    <s v="BOGOTA"/>
    <s v="BARRIO EL AMPARO (KENNEDY) BOGOTA"/>
    <s v="WOMPI"/>
    <s v="FO-25-1670025"/>
    <d v="2025-10-02T00:00:00"/>
    <d v="2025-10-14T00:00:00"/>
    <s v="EJECUTADO"/>
    <s v="10-10 SE REALIZA LLAMADA AL CLIENTE, SE HABLA CON LA SRA NORELYS CAROLINA BOLAÑOS PEREZ SE VALIDA DIRECCIÓN OK, CANAL OK, DISPONIBILIDAD TOTAL, LLAMAR EL DÍA LA INSTALACIÓN PARA CONFIRMAR VISITA, AVISO EXTERIOR ALTURA APROX 2 METROS; CREDENCIALES: SI. COMUNICACION POR WPP 14/10/2025 SE REALIZA INSTALACIÓN DE CORRESPONSAL, SE INSTALAN EQUIPOS CON PRUEBAS EXITOSAS, SE CAPACITA Y SE EVALÚA AL CLIENTE, SE INSTALA PUBLICIDAD COMPLETA, CB QUEDA OPERATIVO. USUARIO SOMOS BANCOLOMBIA ACTIVO. COMERCIO SIN AVISO PUBLICITARIO, SIN EMBARGO SI ES EL MISMO OBJETIVO COMERCIAL, LA DIRECCION COINCIDE Y LA CÁMARA DE COMERCIO TAMBIEN TIENE EL MISMO NOMBRE DE LISTA DE CHEQUEO."/>
    <s v="VISITA_TÉCNICA"/>
    <s v="254MMD4X2264"/>
    <s v="PRINCIPAL"/>
    <s v="TERRESTRE"/>
    <s v="HERNANDEZ NARANJO OSCAR EDUARDO"/>
    <n v="1"/>
    <n v="367716"/>
    <n v="367716"/>
  </r>
  <r>
    <s v="VALLEDUPAR"/>
    <s v="0036-0001"/>
    <x v="3"/>
    <n v="20570"/>
    <s v="TA-25-1195681"/>
    <n v="81777"/>
    <x v="0"/>
    <s v="CB CRECIMIENTO - NUEVO"/>
    <s v="CESAR"/>
    <s v="PUEBLO BELLO"/>
    <s v="BARRIO LA PISTA PUEBLO BELLO"/>
    <s v="WOMPI"/>
    <s v="FO-25-1670036"/>
    <d v="2025-10-02T00:00:00"/>
    <d v="2025-10-15T00:00:00"/>
    <s v="EJECUTADO"/>
    <s v="11-10 SE REALIZA LLAMADA AL CLIENTE, SE HABLA CON EL SR DANIEL GUERRA MESA SE VALIDA DIRECCIÓN OK, CANAL OK, DISPONIBILIDAD TOTAL, LLAMAR EL DÍA LA INSTALACIÓN PARA CONFIRMAR VISITA, AVISO EXTERIOR ALTURA APROX 2 METROS; CREDENCIALES: SI (COMUNICACION POR WPP: 3178615673) 15/10/2025 SE REALIZA INSTALACIÓN DE CORRESPONSAL, SE INSTALAN EQUIPOS CON PRUEBAS EXITOSAS, SE CAPACITA Y SE EVALÚA AL CLIENTE, SE INSTALA PUBLICIDAD COMPLETA, CB QUEDA OPERATIVO. USUARIO SOMOS BANCOLOMBIA ACTIVO"/>
    <s v="VISITA_TÉCNICA"/>
    <s v="254KMD4W5023"/>
    <s v="LEJANA"/>
    <s v="TERRESTRE"/>
    <s v="MAESTRE MENGUAL EDGAR ENRIQUE"/>
    <n v="1"/>
    <n v="598334"/>
    <n v="598334"/>
  </r>
  <r>
    <s v="NEIVA"/>
    <s v="0036-0006"/>
    <x v="4"/>
    <n v="18001"/>
    <s v="TA-25-1246652"/>
    <n v="81765"/>
    <x v="0"/>
    <s v="CB CRECIMIENTO - NUEVO"/>
    <s v="CAQUETA"/>
    <s v="FLORENCIA"/>
    <s v="BARRIO VENTILADOR FLORENCIA"/>
    <s v="WOMPI"/>
    <s v="FO-25-1748426"/>
    <d v="2025-10-02T00:00:00"/>
    <d v="2025-10-31T00:00:00"/>
    <s v="EJECUTADO"/>
    <s v="10-10 SE REALIZA LLAMADA AL CLIENTE, SE HABLA CON LA SRA JANICE ZULENNY CORREA GUTIERREZ, INDICA NO TENER LAS CREDENCIALES DE ACCESO WOMPI. CORREO CORRECTO // 28-10 SE REALIZA LLAMADA AL CLIENTE, SE HABLA CON LA SRA  JANICE ZULENNY CORREA GUTIERREZ   SE VALIDA DIRECCIÓN OK, CANAL OK, DISPONIBILIDAD TOTAL, USUARIO Y CONTRASEÑA WOMPI OK, LLAMAR EL DÍA LA INSTALACIÓN PARA CONFIRMAR VISITA, AVISO EXTERIOR ALTURA APROX 2,50 METROS  | 31/10/2025 SE REALIZA INSTALACIÓN DE CORRESPONSAL, SE INSTALAN EQUIPOS CON PRUEBAS EXITOSAS, SE CAPACITA Y SE EVALÚA AL CLIENTE, SE INSTALA PUBLICIDAD COMPLETA, CB QUEDA OPERATIVO. USUARIO SOMOS BANCOLOMBIA ACTIVO"/>
    <s v="VISITA_TÉCNICA"/>
    <s v="254MMD4X0477"/>
    <s v="LEJANA"/>
    <s v="TERRESTRE"/>
    <s v="BERMUDEZ SANCHEZ JOSE NEYBER"/>
    <n v="1"/>
    <n v="598334"/>
    <n v="598334"/>
  </r>
  <r>
    <s v="NEIVA"/>
    <s v="0036-0006"/>
    <x v="4"/>
    <n v="18247"/>
    <s v="TA-25-1195682"/>
    <n v="81764"/>
    <x v="0"/>
    <s v="CB CRECIMIENTO - NUEVO"/>
    <s v="CAQUETA"/>
    <s v="EL DONCELLO"/>
    <s v="BARRIO CENTRO EL DONCELLO 3"/>
    <s v="WOMPI"/>
    <s v="FO-25-1670046"/>
    <d v="2025-10-02T00:00:00"/>
    <d v="2025-10-16T00:00:00"/>
    <s v="EJECUTADO"/>
    <s v="10-10 SE REALIZA LLAMADA AL CLIENTE, SE HABLA CON LA SRA MARYURY RODRIGUEZ TAPIEROS SE VALIDA DIRECCIÓN OK, CANAL OK, DISPONIBILIDAD TOTAL, LLAMAR EL DÍA LA INSTALACIÓN PARA CONFIRMAR VISITA, AVISO EXTERIOR ALTURA APROX 2 METROS; CREDENCIALES: SI. COMUNICACION POR WPP 16/10/2025 SE REALIZA INSTALACIÓN DE CORRESPONSAL, SE INSTALAN EQUIPOS CON PRUEBAS EXITOSAS, SE CAPACITA Y SE EVALÚA AL CLIENTE, SE INSTALA PUBLICIDAD COMPLETA, CB QUEDA OPERATIVO. USUARIO SOMOS BANCOLOMBIA ACTIVO"/>
    <s v="VISITA_TÉCNICA"/>
    <s v="254MMD4X0661"/>
    <s v="LEJANA"/>
    <s v="TERRESTRE"/>
    <s v="BERMUDEZ SANCHEZ JOSE NEYBER"/>
    <n v="1"/>
    <n v="598334"/>
    <n v="598334"/>
  </r>
  <r>
    <s v="BOGOTA"/>
    <s v="0036-0004"/>
    <x v="2"/>
    <n v="11001"/>
    <s v="TA-25-1195683"/>
    <n v="81756"/>
    <x v="0"/>
    <s v="CB CRECIMIENTO - NUEVO"/>
    <s v="CUNDINAMARCA"/>
    <s v="BOGOTA"/>
    <s v="BARRIO MARANDU BOGOTA 3"/>
    <s v="WOMPI"/>
    <s v="FO-25-1670053"/>
    <d v="2025-10-02T00:00:00"/>
    <d v="2025-10-14T00:00:00"/>
    <s v="EJECUTADO"/>
    <s v="10-10 SE REALIZA LLAMADA AL CLIENTE, SE HABLA CON EL SR DIDIMO ALBEIRO PAEZ AVENDAÑO SE VALIDA DIRECCIÓN OK, CANAL OK, DISPONIBILIDAD TOTAL, LLAMAR EL DÍA LA INSTALACIÓN PARA CONFIRMAR VISITA, AVISO EXTERIOR ALTURA APROX 2 METROS; CREDENCIALES: SI. COMUNICACION POR WPP 14/10/2025 SE REALIZA INSTALACIÓN DE CORRESPONSAL, SE INSTALAN EQUIPOS CON PRUEBAS EXITOSAS, SE CAPACITA Y SE EVALÚA AL CLIENTE, SE INSTALA PUBLICIDAD COMPLETA, CB QUEDA OPERATIVO. USUARIO SOMOS BANCOLOMBIA ACTIVO"/>
    <s v="VISITA_TÉCNICA"/>
    <s v="254MMD4X2534"/>
    <s v="PRINCIPAL"/>
    <s v="TERRESTRE"/>
    <s v="VEGA MANRIQUE JONATAN MAURICIO"/>
    <n v="1"/>
    <n v="367716"/>
    <n v="367716"/>
  </r>
  <r>
    <s v="BUCARAMANGA"/>
    <s v="0036-0007"/>
    <x v="5"/>
    <n v="68720"/>
    <s v="TA-25-1195684"/>
    <n v="81782"/>
    <x v="0"/>
    <s v="CB CRECIMIENTO - NUEVO"/>
    <s v="SANTANDER"/>
    <s v="SANTA HELENA DEL OPON"/>
    <s v="BARRIO SANTA HELENA DEL OPON"/>
    <s v="WOMPI"/>
    <s v="FO-25-1670064"/>
    <d v="2025-10-02T00:00:00"/>
    <d v="2025-10-16T00:00:00"/>
    <s v="EJECUTADO"/>
    <s v="10-10 SE REALIZA LLAMADA AL CLIENTE, SE HABLA CON LA SRA DAMARIS ARCINIEGAS BELTRAN SE VALIDA DIRECCIÓN OK, CANAL OK, DISPONIBILIDAD TOTAL, LLAMAR EL DÍA LA INSTALACIÓN PARA CONFIRMAR VISITA, AVISO EXTERIOR ALTURA APROX 2.5 METROS; CREDENCIALES: SI 15-10 EN COMUNICACION CON CLIENTE AL NUMERO 3112895868 NOS CONTESTA LA SEÑOEA DAMARIS INFORMADOLE QUE DEBIDO AL DESPLAZAMIENTO QUE ES UNA ACTIVIDAD LEGANA NO SE ALCANZA A LLEGAR EL DIA DE HOY SE LE INFORMA Q SE LE ESTARA VISITANDO EL DIA DE 16 DE OCTUBRE  EN EL TRANSCURSO DEL DIA , DEBIDO A Q E SUNA ZONA DE DIFICIL LLEGADA Y POCO TRANSPORTE , CLIENTE NOS INFORMA Q NO HAY NINGUN PROBLEMA 16-10 SE REALIZA INSTALACIÓN DE CORRESPONSAL, SE INSTALAN EQUIPOS CON PRUEBAS EXITOSAS, SE CAPACITA Y SE EVALÚA AL CLIENTE, SE INSTALA PUBLICIDAD COMPLETA, CB QUEDA OPERATIVO. USUARIO SOMOS BANCOLOMBIA ACTIVO"/>
    <s v="VISITA_TÉCNICA"/>
    <s v="254UMD4X8477"/>
    <s v="LEJANA"/>
    <s v="TERRESTRE"/>
    <s v="GELVEZ MOGOLLON JOSE ELISEO"/>
    <n v="1"/>
    <n v="598334"/>
    <n v="598334"/>
  </r>
  <r>
    <s v="MEDELLIN"/>
    <s v="0036-0005"/>
    <x v="6"/>
    <n v="5001"/>
    <s v="TA-25-1195686"/>
    <n v="81794"/>
    <x v="0"/>
    <s v="CB CRECIMIENTO - NUEVO"/>
    <s v="ANTIOQUIA"/>
    <s v="MEDELLIN"/>
    <s v="BARRIO LA AMERICA MEDELLIN"/>
    <s v="WOMPI"/>
    <s v="FO-25-1670073"/>
    <d v="2025-10-02T00:00:00"/>
    <d v="2025-10-14T00:00:00"/>
    <s v="EJECUTADO"/>
    <s v="10-10 SE REALIZA LLAMADA AL CLIENTE, SE HABLA CON LA SRA MARIA DEL SOCORRO RESTREPO SUAREZ SE VALIDA DIRECCIÓN OK, CANAL OK, DISPONIBILIDAD TOTAL, LLAMAR EL DÍA LA INSTALACIÓN PARA CONFIRMAR VISITA, AVISO EXTERIOR ALTURA APROX 2 METROS; CREDENCIALES: SI. COMUNICACION POR WPP 14/10/2025 SE REALIZA INSTALACIÓN DE CORRESPONSAL, SE INSTALAN EQUIPOS CON PRUEBAS EXITOSAS, SE CAPACITA Y SE EVALÚA AL CLIENTE, SE INSTALA PUBLICIDAD COMPLETA, CB QUEDA OPERATIVO. USUARIO SOMOS BANCOLOMBIA ACTIVO"/>
    <s v="VISITA_TÉCNICA"/>
    <s v="254MMD4W7717"/>
    <s v="PRINCIPAL"/>
    <s v="TERRESTRE"/>
    <s v="BADEL ACUÑA LUIS ALBERTO"/>
    <n v="1"/>
    <n v="367716"/>
    <n v="367716"/>
  </r>
  <r>
    <s v="MONTERIA"/>
    <s v="0036-0001"/>
    <x v="3"/>
    <n v="5659"/>
    <s v="TA-25-1195687"/>
    <n v="81594"/>
    <x v="0"/>
    <s v="CB CRECIMIENTO - OTRAS LISTAS"/>
    <s v="ANTIOQUIA"/>
    <s v="SAN JUAN DE URABA"/>
    <s v="BARRIO LA FLORESTA SAN JUAN DE URABA 1"/>
    <s v="WOMPI"/>
    <s v="FO-25-1670080"/>
    <d v="2025-10-02T00:00:00"/>
    <d v="2025-10-14T00:00:00"/>
    <s v="EJECUTADO"/>
    <s v="10-10 SE REALIZA LLAMADA AL CLIENTE, SE HABLA CON EL SR HERNANDO DE JESUS BUELVAS MORALES SE VALIDA DIRECCIÓN OK, CANAL OK, DISPONIBILIDAD TOTAL, LLAMAR EL DÍA LA INSTALACIÓN PARA CONFIRMAR VISITA, AVISO EXTERIOR ALTURA APROX 2 METROS; CREDENCIALES: SI. COMUNICACION POR WPP 14-10 SE REALIZA INSTALACIÓN DE CORRESPONSAL, SE INSTALAN EQUIPOS CON PRUEBAS EXITOSAS, SE CAPACITA Y SE EVALÚA AL CLIENTE, SE INSTALA PUBLICIDAD COMPLETA, CB QUEDA OPERATIVO. USUARIO SOMOS BANCOLOMBIA ACTIVO"/>
    <s v="VISITA_TÉCNICA"/>
    <s v="254UMD4X8478"/>
    <s v="INTERMEDIA"/>
    <s v="TERRESTRE"/>
    <s v="CALDERA SALCEDO CARLOS JULIO"/>
    <n v="1"/>
    <n v="488953"/>
    <n v="488953"/>
  </r>
  <r>
    <s v="PASTO"/>
    <s v="0036-0003"/>
    <x v="0"/>
    <n v="52835"/>
    <s v="TA-25-1195688"/>
    <n v="81293"/>
    <x v="0"/>
    <s v="CB CRECIMIENTO - OTRAS LISTAS"/>
    <s v="NARIÑO"/>
    <s v="SAN ANDRES DE TUMACO"/>
    <s v="BARRIO CORR DE INDIA ZABALETA  SAN ANDRES DE TUMACO"/>
    <s v="WOMPI"/>
    <s v="FO-25-1744040"/>
    <d v="2025-10-02T00:00:00"/>
    <d v="2025-10-29T00:00:00"/>
    <s v="EJECUTADO"/>
    <s v="11-10 SE REALIZA LLAMADA AL CLIENTE, SE HABLA CON LA SRA MARIELA RINCON (3226337074) SE VALIDA DIRECCIÓN OK, CANAL OK, DISPONIBILIDAD TOTAL, LLAMAR EL DÍA LA INSTALACIÓN PARA CONFIRMAR VISITA, AVISO EXTERIOR ALTURA APROX 2 METROS; CREDENCIALES: SI 21/10/2025 SE REALIZA DESPLAZAMIENTO HASTA EL SITIO PERO AL LLEGAR EL CLIENTE INFORMA QUE NO LE HA LLEGADO NINGÚN CORREO CON LAS CREDENCIALES DEBIDO A QUE EL CORREO ESTÁ ERRÓNEO PERO QUE EL YA SOLICITÓ CAMBIO DE CORREO CUANDO LO CONTACTARON, QUE EL CORREO CORRECTO ES ADRIANJOSEG086@GMAIL.COM PARA QUE POR FAVOR LE HAGAN LA CORRECCIÓN NUEVAMENTE PORQUE YA LLEVA TIEMPO ESPERANDO EL CB POR LO CUAL SE ESCALA LA NOVEDAD Y INFORMAN QUE NO SE PUEDE REALIZAR LA APERTURA HASTA QUE SE REALICE LA CORRECCIÓN DE DICHO CORREO. | 29-10 SE REALIZA INSTALACIÓN DE CORRESPONSAL, SE INSTALAN EQUIPOS CON PRUEBAS EXITOSAS, SE CAPACITA Y SE EVALÚA AL CLIENTE, SE INSTALA PUBLICIDAD COMPLETA, CB QUEDA OPERATIVO. USUARIO SOMOS BANCOLOMBIA ACTIVO"/>
    <s v="VISITA_TÉCNICA"/>
    <s v="254MMD4X2358"/>
    <s v="LEJANA"/>
    <s v="TERRESTRE"/>
    <s v="PAZ MARTINEZ RICHARD HUMBERTO"/>
    <n v="2"/>
    <n v="598334"/>
    <n v="1196668"/>
  </r>
  <r>
    <s v="CUCUTA"/>
    <s v="0036-0007"/>
    <x v="5"/>
    <n v="54405"/>
    <s v="TA-25-1195689"/>
    <n v="81830"/>
    <x v="0"/>
    <s v="CB CRECIMIENTO - NUEVO"/>
    <s v="NORTE DE SANTANDER"/>
    <s v="LOS PATIOS"/>
    <s v="BARRIO LA SABANA LOS PATIOS 6"/>
    <s v="WOMPI"/>
    <s v="FO-25-1670096"/>
    <d v="2025-10-06T00:00:00"/>
    <d v="2025-10-14T00:00:00"/>
    <s v="EJECUTADO"/>
    <s v="10-10 SE REALIZA LLAMADA AL CLIENTE, SE HABLA CON LA SRA RAQUEL MONTERO SE VALIDA DIRECCIÓN OK, CANAL OK, DISPONIBILIDAD TOTAL, LLAMAR EL DÍA LA INSTALACIÓN PARA CONFIRMAR VISITA, AVISO EXTERIOR ALTURA APROX 2.5 METROS; CREDENCIALES: SI (COMUNICACION POR WPP) 14-10 SE REALIZA INSTALACIÓN DE CORRESPONSAL, SE INSTALAN EQUIPOS CON PRUEBAS EXITOSAS, SE CAPACITA Y SE EVALÚA AL CLIENTE, SE INSTALA PUBLICIDAD COMPLETA, CB QUEDA OPERATIVO. USUARIO SOMOS BANCOLOMBIA ACTIVO"/>
    <s v="VISITA_TÉCNICA"/>
    <s v="254MMD4W8481"/>
    <s v="PRINCIPAL"/>
    <s v="TERRESTRE"/>
    <s v="PACHECO BUITRAGO JAVIER ALONSO"/>
    <n v="1"/>
    <n v="367716"/>
    <n v="367716"/>
  </r>
  <r>
    <s v="MEDELLIN"/>
    <s v="0036-0005"/>
    <x v="6"/>
    <n v="5001"/>
    <s v="TA-25-1195690"/>
    <n v="81844"/>
    <x v="0"/>
    <s v="CB CRECIMIENTO - NUEVO"/>
    <s v="ANTIOQUIA"/>
    <s v="MEDELLIN"/>
    <s v="BARRIO BELEN MEDELLIN 19"/>
    <s v="WOMPI"/>
    <s v="FO-25-1670108"/>
    <d v="2025-10-06T00:00:00"/>
    <d v="2025-10-14T00:00:00"/>
    <s v="EJECUTADO"/>
    <s v="10-10 SE REALIZA LLAMADA AL CLIENTE, SE HABLA CON EL SR JAMES ALBERTO BELTRAN BETANCUR SE VALIDA DIRECCIÓN OK, CANAL OK, DISPONIBILIDAD TOTAL, USUARIO Y CONTRASEÑA WOMPI OK, LLAMAR EL DÍA LA INSTALACIÓN PARA CONFIRMAR VISITA, AVISO EXTERIOR ALTURA APROX 2 METROS 14/10/2025 SE REALIZA INSTALACIÓN DE CORRESPONSAL, SE INSTALAN EQUIPOS CON PRUEBAS EXITOSAS, SE CAPACITA Y SE EVALÚA AL CLIENTE, SE INSTALA PUBLICIDAD COMPLETA, CB QUEDA OPERATIVO. USUARIO SOMOS BANCOLOMBIA ACTIVO"/>
    <s v="VISITA_TÉCNICA"/>
    <s v="254MMD4X1559"/>
    <s v="PRINCIPAL"/>
    <s v="TERRESTRE"/>
    <s v="BADEL ACUÑA LUIS ALBERTO"/>
    <n v="1"/>
    <n v="367716"/>
    <n v="367716"/>
  </r>
  <r>
    <s v="BOGOTA"/>
    <s v="0036-0004"/>
    <x v="2"/>
    <n v="25299"/>
    <s v="TA-25-1195691"/>
    <n v="81829"/>
    <x v="0"/>
    <s v="CB CRECIMIENTO - NUEVO"/>
    <s v="CUNDINAMARCA"/>
    <s v="GAMA"/>
    <s v="BARRIO CENTRO GAMA 3"/>
    <s v="WOMPI"/>
    <s v="FO-25-1670121"/>
    <d v="2025-10-06T00:00:00"/>
    <d v="2025-10-20T00:00:00"/>
    <s v="EJECUTADO"/>
    <s v="10-10 SE REALIZA LLAMADA AL CLIENTE, SE HABLA CON EL SR ELKIN ALFONSO RAMIREZ RODRIGUEZ SE VALIDA DIRECCIÓN OK, CANAL OK, DISPONIBILIDAD TOTAL, USUARIO Y CONTRASEÑA WOMPI OK, LLAMAR EL DÍA LA INSTALACIÓN PARA CONFIRMAR VISITA, AVISO EXTERIOR ALTURA APROX 2-3 METROS 20-10 SE REALIZA INSTALACIÓN DE CORRESPONSAL, SE INSTALAN EQUIPOS CON PRUEBAS EXITOSAS, SE CAPACITA Y SE EVALÚA AL CLIENTE, SE INSTALA PUBLICIDAD COMPLETA, CB QUEDA OPERATIVO. USUARIO SOMOS BANCOLOMBIA ACTIVO"/>
    <s v="VISITA_TÉCNICA"/>
    <s v="254MMD4X2516"/>
    <s v="LEJANA"/>
    <s v="TERRESTRE"/>
    <s v="ALARCON AREVALO JOHAN STIVEN"/>
    <n v="1"/>
    <n v="598334"/>
    <n v="598334"/>
  </r>
  <r>
    <s v="PASTO"/>
    <s v="0036-0003"/>
    <x v="0"/>
    <n v="52786"/>
    <s v="TA-25-1195692"/>
    <n v="81843"/>
    <x v="0"/>
    <s v="CB CRECIMIENTO - NUEVO"/>
    <s v="NARIÑO"/>
    <s v="TAMINANGO"/>
    <s v="BARRIO FATIMA TAMINANGO 2"/>
    <s v="WOMPI"/>
    <s v="FO-25-1670133"/>
    <d v="2025-10-06T00:00:00"/>
    <d v="2025-10-15T00:00:00"/>
    <s v="EJECUTADO"/>
    <s v="10-10 SE REALIZA LLAMADA AL CLIENTE, SE HABLA CON LA SRA HILLARY NAYID ROSALES BOLAÑOS SE VALIDA DIRECCIÓN OK, CANAL OK, DISPONIBILIDAD TOTAL, LLAMAR EL DÍA LA INSTALACIÓN PARA CONFIRMAR VISITA, AVISO EXTERIOR ALTURA APROX 2 METROS; CREDENCIALES: SI. COMUNICACION POR WPP15/10/2025 SE REALIZA INSTALACIÓN DE CORRESPONSAL, SE INSTALAN EQUIPOS CON PRUEBAS EXITOSAS, SE CAPACITA Y SE EVALÚA AL CLIENTE, SE INSTALA PUBLICIDAD COMPLETA, CB QUEDA OPERATIVO. USUARIO SOMOS BANCOLOMBIA ACTIVO. COMERCIO SIN AVISO PUBLICITARIO, SIN EMBARGO SI ES EL MISMO OBJETIVO COMERCIAL, LA DIRECCION COINCIDE Y LA CÁMARA DE COMERCIO TAMBIEN TIENE EL MISMO NOMBRE DE LISTA DE CHEQUEO."/>
    <s v="VISITA_TÉCNICA"/>
    <s v="254MMD4X2357"/>
    <s v="INTERMEDIA"/>
    <s v="TERRESTRE"/>
    <s v="GUERRERO RAMIREZ OSCAR DARIO"/>
    <n v="1"/>
    <n v="488953"/>
    <n v="488953"/>
  </r>
  <r>
    <s v="PEREIRA"/>
    <s v="0036-0002"/>
    <x v="1"/>
    <n v="66170"/>
    <s v="TA-25-1195694"/>
    <n v="81828"/>
    <x v="0"/>
    <s v="CB CRECIMIENTO - NUEVO"/>
    <s v="RISARALDA"/>
    <s v="DOSQUEBRADAS"/>
    <s v="BARRIO AV SIMON BOLIVAR DOSQUEBRADAS"/>
    <s v="WOMPI"/>
    <s v="FO-25-1670143"/>
    <d v="2025-10-06T00:00:00"/>
    <d v="2025-10-14T00:00:00"/>
    <s v="EJECUTADO"/>
    <s v="10-10 SE REALIZA LLAMADA AL CLIENTE, SE HABLA CON LA SRA DIANA PATRICIA HERNANDEZ ARENAS SE VALIDA DIRECCIÓN OK, CANAL OK, DISPONIBILIDAD TOTAL, USUARIO Y CONTRASEÑA WOMPI OK, LLAMAR EL DÍA LA INSTALACIÓN PARA CONFIRMAR VISITA, AVISO EXTERIOR ALTURA APROX 2-2,50 METROS 14/10/2025 SE REALIZA INSTALACIÓN DE CORRESPONSAL, SE INSTALAN EQUIPOS CON PRUEBAS EXITOSAS, SE CAPACITA Y SE EVALÚA AL CLIENTE, SE INSTALA PUBLICIDAD COMPLETA, CB QUEDA OPERATIVO. USUARIO SOMOS BANCOLOMBIA ACTIVO"/>
    <s v="VISITA_TÉCNICA"/>
    <s v="254MMD4X0165"/>
    <s v="PRINCIPAL"/>
    <s v="TERRESTRE"/>
    <s v="LOAIZA LOPEZ JHON FREDDY"/>
    <n v="1"/>
    <n v="367716"/>
    <n v="367716"/>
  </r>
  <r>
    <s v="BOGOTA"/>
    <s v="0036-0004"/>
    <x v="2"/>
    <n v="25718"/>
    <s v="TA-25-1195695"/>
    <n v="81839"/>
    <x v="0"/>
    <s v="CB CRECIMIENTO - NUEVO"/>
    <s v="CUNDINAMARCA"/>
    <s v="SASAIMA"/>
    <s v="BARRIO CENTRO SASAIMA 4"/>
    <s v="WOMPI"/>
    <s v="FO-25-1670158"/>
    <d v="2025-10-06T00:00:00"/>
    <d v="2025-10-14T00:00:00"/>
    <s v="EJECUTADO"/>
    <s v="10-10 SE REALIZA LLAMADA AL CLIENTE, SE HABLA CON LA SRA JULIETH LETTI VARGAS BARRANTES SE VALIDA DIRECCIÓN OK, CANAL OK, DISPONIBILIDAD TOTAL, USUARIO Y CONTRASEÑA WOMPI OK, LLAMAR EL DÍA LA INSTALACIÓN PARA CONFIRMAR VISITA, AVISO EXTERIOR ALTURA APROX 2 METROS; CREDENCIALES: SI 14/10/2025 SE REALIZA INSTALACIÓN DE CORRESPONSAL, SE INSTALAN EQUIPOS CON PRUEBAS EXITOSAS, SE CAPACITA Y SE EVALÚA AL CLIENTE, SE INSTALA PUBLICIDAD COMPLETA, CB QUEDA OPERATIVO. USUARIO SOMOS BANCOLOMBIA ACTIVO"/>
    <s v="VISITA_TÉCNICA"/>
    <s v="254MMD4X2507"/>
    <s v="INTERMEDIA"/>
    <s v="TERRESTRE"/>
    <s v="GOMEZ VEGA DAVID SNEYDER"/>
    <n v="1"/>
    <n v="488953"/>
    <n v="488953"/>
  </r>
  <r>
    <s v="CALI"/>
    <s v="0036-0003"/>
    <x v="0"/>
    <n v="76001"/>
    <s v="TA-25-1195696"/>
    <n v="81823"/>
    <x v="0"/>
    <s v="CB CRECIMIENTO - NUEVO"/>
    <s v="VALLE DEL CAUCA"/>
    <s v="CALI"/>
    <s v="BARRIO POBLADO 1 CALI 3"/>
    <s v="WOMPI"/>
    <s v="FO-25-1670167"/>
    <d v="2025-10-06T00:00:00"/>
    <d v="2025-10-14T00:00:00"/>
    <s v="EJECUTADO"/>
    <s v="10-10 SE REALIZA LLAMADA AL CLIENTE, SE HABLA CON LA  ESPOSA DEL SR JUAN PABLO RAMIREZ GUERRERO SE VALIDA DIRECCIÓN OK, CANAL OK, DISPONIBILIDAD TOTAL, USUARIO Y CONTRASEÑA WOMPI OK, LLAMAR EL DÍA LA INSTALACIÓN PARA CONFIRMAR VISITA, AVISO EXTERIOR ALTURA APROX 2 METROS 14/10/2025 SE REALIZA INSTALACIÓN DE CORRESPONSAL, SE INSTALAN EQUIPOS CON PRUEBAS EXITOSAS, SE CAPACITA Y SE EVALÚA AL CLIENTE, SE INSTALA PUBLICIDAD COMPLETA, CB QUEDA OPERATIVO. USUARIO SOMOS BANCOLOMBIA ACTIVO"/>
    <s v="VISITA_TÉCNICA"/>
    <s v="254UMD4X7523"/>
    <s v="PRINCIPAL"/>
    <s v="TERRESTRE"/>
    <s v="TORRES GARCIA JENDRY JOSE"/>
    <n v="1"/>
    <n v="367716"/>
    <n v="367716"/>
  </r>
  <r>
    <s v="MANIZALES"/>
    <s v="0036-0002"/>
    <x v="1"/>
    <n v="17524"/>
    <s v="TA-25-1195698"/>
    <n v="81842"/>
    <x v="0"/>
    <s v="CB CRECIMIENTO - NUEVO"/>
    <s v="CALDAS"/>
    <s v="PALESTINA"/>
    <s v="BARRIO ARAUCA PALESTINA 3"/>
    <s v="WOMPI"/>
    <s v="FO-25-1670177"/>
    <d v="2025-10-06T00:00:00"/>
    <d v="2025-10-16T00:00:00"/>
    <s v="EJECUTADO"/>
    <s v="10-10 SE REALIZA LLAMADA AL CLIENTE, SE HABLA CON LA SRA MARIA GLADIS ORTIZ VALENCIA SE VALIDA DIRECCIÓN OK, CANAL OK, DISPONIBILIDAD TOTAL, USUARIO Y CONTRASEÑA WOMPI OK, LLAMAR EL DÍA LA INSTALACIÓN PARA CONFIRMAR VISITA, AVISO EXTERIOR ALTURA APROX 2,50-3 METROS 15-10 NO SE PUEDE REALIZAR DESPLAZAMIENTO EL DIA DE HOY POR PROBLEMAS DE TRANSPORTE HACIA EL CORREGIMIENTO DE ARAUCA , SE REALIZARA DESPLZAMIENTO EL DIA DE MAÑANA 16/10/2025 SE REALIZA INSTALACIÓN DE CORRESPONSAL, SE INSTALAN EQUIPOS CON PRUEBAS EXITOSAS, SE CAPACITA Y SE EVALÚA AL CLIENTE, SE INSTALA PUBLICIDAD COMPLETA, CB QUEDA OPERATIVO. USUARIO SOMOS BANCOLOMBIA ACTIVO"/>
    <s v="VISITA_TÉCNICA"/>
    <s v="254UMD4X8893"/>
    <s v="INTERMEDIA"/>
    <s v="TERRESTRE"/>
    <s v="AGUIRRE HENAO RAUL EDUARDO"/>
    <n v="1"/>
    <n v="488953"/>
    <n v="488953"/>
  </r>
  <r>
    <s v="CALI"/>
    <s v="0036-0003"/>
    <x v="0"/>
    <n v="76001"/>
    <s v="TA-25-1195699"/>
    <n v="81824"/>
    <x v="0"/>
    <s v="CB CRECIMIENTO - NUEVO"/>
    <s v="VALLE DEL CAUCA"/>
    <s v="CALI"/>
    <s v="BARRIO VERGEL CALI"/>
    <s v="WOMPI"/>
    <s v="FO-25-1670187"/>
    <d v="2025-10-06T00:00:00"/>
    <d v="2025-10-14T00:00:00"/>
    <s v="EJECUTADO"/>
    <s v="10-10 SE REALIZA LLAMADA AL CLIENTE, SE HABLA CON LA SRA VALERIA LOBOA RODRIGUEZ SE VALIDA DIRECCIÓN OK, CANAL OK, DISPONIBILIDAD TOTAL, USUARIO Y CONTRASEÑA WOMPI OK, LLAMAR EL DÍA LA INSTALACIÓN PARA CONFIRMAR VISITA, AVISO EXTERIOR ALTURA APROX 1,70 METROS 14/10/2025 SE REALIZA INSTALACIÓN DE CORRESPONSAL, SE INSTALAN EQUIPOS CON PRUEBAS EXITOSAS, SE CAPACITA Y SE EVALÚA AL CLIENTE, SE INSTALA PUBLICIDAD COMPLETA, CB QUEDA OPERATIVO. USUARIO SOMOS BANCOLOMBIA ACTIVO. COMERCIO SIN AVISO PUBLICITARIO, SIN EMBARGO SI ES EL MISMO OBJETIVO COMERCIAL, LA DIRECCION COINCIDE Y LA CÁMARA DE COMERCIO TAMBIEN TIENE EL MISMO NOMBRE DE LISTA DE CHEQUEO."/>
    <s v="VISITA_TÉCNICA"/>
    <s v="254UMD4X7604"/>
    <s v="PRINCIPAL"/>
    <s v="TERRESTRE"/>
    <s v="BOLAÑOS TABORDA JORGE ENRIQUE"/>
    <n v="1"/>
    <n v="367716"/>
    <n v="367716"/>
  </r>
  <r>
    <s v="CALI"/>
    <s v="0036-0003"/>
    <x v="0"/>
    <n v="76001"/>
    <s v="TA-25-1195700"/>
    <n v="81825"/>
    <x v="0"/>
    <s v="CB CRECIMIENTO - NUEVO"/>
    <s v="VALLE DEL CAUCA"/>
    <s v="CALI"/>
    <s v="BARRIO MARROQUIN II CALI  2"/>
    <s v="WOMPI"/>
    <s v="FO-25-1670198"/>
    <d v="2025-10-06T00:00:00"/>
    <d v="2025-10-14T00:00:00"/>
    <s v="EJECUTADO"/>
    <s v="10-10 SE REALIZA LLAMADA AL CLIENTE, SE HABLA CON EL SR DAVID LONDOÑO TORRESSE VALIDA DIRECCIÓN OK, CANAL OK, DISPONIBILIDAD TOTAL, USUARIO Y CONTRASEÑA WOMPI OK, LLAMAR EL DÍA LA INSTALACIÓN PARA CONFIRMAR VISITA, AVISO EXTERIOR ALTURA APROX 2 METROS 14-10 SE REALIZA INSTALACIÓN DE CORRESPONSAL, SE INSTALAN EQUIPOS CON PRUEBAS EXITOSAS, SE CAPACITA Y SE EVALÚA AL CLIENTE, SE INSTALA PUBLICIDAD COMPLETA, CB QUEDA OPERATIVO. USUARIO SOMOS BANCOLOMBIA ACTIVO"/>
    <s v="VISITA_TÉCNICA"/>
    <s v="254UMD4X7665"/>
    <s v="PRINCIPAL"/>
    <s v="TERRESTRE"/>
    <s v="PAREDES CASTILLO DIEGO"/>
    <n v="1"/>
    <n v="367716"/>
    <n v="367716"/>
  </r>
  <r>
    <s v="BOGOTA"/>
    <s v="0036-0004"/>
    <x v="2"/>
    <n v="11001"/>
    <s v="TA-25-1195701"/>
    <n v="81816"/>
    <x v="0"/>
    <s v="CB CRECIMIENTO - NUEVO"/>
    <s v="CUNDINAMARCA"/>
    <s v="BOGOTA"/>
    <s v="BARRIO VILLA GLADYS BOGOTA"/>
    <s v="WOMPI"/>
    <s v="FO-25-1670208"/>
    <d v="2025-10-06T00:00:00"/>
    <d v="2025-10-14T00:00:00"/>
    <s v="EJECUTADO"/>
    <s v="10-10 SE REALIZA LLAMADA AL CLIENTE, SE HABLA CON LA SRA ROSA MERCEDES ROJAS SANABRIA SE VALIDA DIRECCIÓN OK, CANAL OK, DISPONIBILIDAD TOTAL, USUARIO Y CONTRASEÑA WOMPI OK, LLAMAR EL DÍA LA INSTALACIÓN PARA CONFIRMAR VISITA, AVISO EXTERIOR ALTURA APROX 2 METROS 14/10/2025SE REALIZA INSTALACIÓN DE CORRESPONSAL, SE INSTALAN EQUIPOS CON PRUEBAS EXITOSAS, SE CAPACITA Y SE EVALÚA AL CLIENTE, SE INSTALA PUBLICIDAD COMPLETA, CB QUEDA OPERATIVO. USUARIO SOMOS BANCOLOMBIA ACTIVO"/>
    <s v="VISITA_TÉCNICA"/>
    <s v="254MMD4X2527"/>
    <s v="PRINCIPAL"/>
    <s v="TERRESTRE"/>
    <s v="VEGA MANRIQUE JONATAN MAURICIO"/>
    <n v="1"/>
    <n v="367716"/>
    <n v="367716"/>
  </r>
  <r>
    <s v="CALI"/>
    <s v="0036-0003"/>
    <x v="0"/>
    <n v="19001"/>
    <s v="TA-25-1195702"/>
    <n v="81838"/>
    <x v="0"/>
    <s v="CB CRECIMIENTO - NUEVO"/>
    <s v="CAUCA"/>
    <s v="POPAYAN"/>
    <s v="BARRIO RINCON DEL BOSQUE POPAYAN"/>
    <s v="WOMPI"/>
    <s v="FO-25-1670217"/>
    <d v="2025-10-06T00:00:00"/>
    <d v="2025-10-21T00:00:00"/>
    <s v="EJECUTADO"/>
    <s v="10-10 SE REALIZA LLAMADA AL CLIENTE, SE HABLA CON EL SR WILLIAM ANDRES HERNANDEZ MAMIAN SE VALIDA DIRECCIÓN OK, CANAL OK, DISPONIBILIDAD TOTAL, USUARIO Y CONTRASEÑA WOMPI OK, LLAMAR EL DÍA LA INSTALACIÓN PARA CONFIRMAR VISITA, AVISO EXTERIOR ALTURA APROX 2 METROS 21/10/2025 SE REALIZA INSTALACIÓN DE CORRESPONSAL, SE INSTALAN EQUIPOS CON PRUEBAS EXITOSAS, SE CAPACITA Y SE EVALÚA AL CLIENTE, SE INSTALA PUBLICIDAD COMPLETA, CB QUEDA OPERATIVO. USUARIO SOMOS BANCOLOMBIA ACTIVO"/>
    <s v="VISITA_TÉCNICA"/>
    <s v="254MMD4W8415"/>
    <s v="LEJANA"/>
    <s v="TERRESTRE"/>
    <s v="GIMBUEL LASSO LUIS GERMAN"/>
    <n v="1"/>
    <n v="598334"/>
    <n v="598334"/>
  </r>
  <r>
    <s v="CUCUTA"/>
    <s v="0036-0007"/>
    <x v="5"/>
    <n v="54405"/>
    <s v="TA-25-1195703"/>
    <n v="81831"/>
    <x v="0"/>
    <s v="CB CRECIMIENTO - NUEVO"/>
    <s v="NORTE DE SANTANDER"/>
    <s v="LOS PATIOS"/>
    <s v="BARRIO TIERRA LINDA LOS PATIOS 7"/>
    <s v="WOMPI"/>
    <s v="FO-25-1670229"/>
    <d v="2025-10-06T00:00:00"/>
    <d v="2025-10-15T00:00:00"/>
    <s v="EJECUTADO"/>
    <s v="10-10 SE REALIZA LLAMADA AL CLIENTE, SE HABLA CON EL SR FRANK ALEXANDER CONTRERAS GAFARO SE VALIDA DIRECCIÓN OK, CANAL OK, DISPONIBILIDAD TOTAL, USUARIO Y CONTRASEÑA WOMPI OK, LLAMAR EL DÍA LA INSTALACIÓN PARA CONFIRMAR VISITA, AVISO EXTERIOR ALTURA APROX 2 METROS 15-10 SE REALIZA INSTALACIÓN DE CORRESPONSAL, SE INSTALAN EQUIPOS CON PRUEBAS EXITOSAS, SE CAPACITA Y SE EVALÚA AL CLIENTE, SE INSTALA PUBLICIDAD COMPLETA, CB QUEDA OPERATIVO. USUARIO SOMOS BANCOLOMBIA ACTIVO"/>
    <s v="VISITA_TÉCNICA"/>
    <s v="254MMD4W8476"/>
    <s v="PRINCIPAL"/>
    <s v="TERRESTRE"/>
    <s v="PACHECO BUITRAGO JAVIER ALONSO"/>
    <n v="1"/>
    <n v="367716"/>
    <n v="367716"/>
  </r>
  <r>
    <s v="BOGOTA"/>
    <s v="0036-0004"/>
    <x v="2"/>
    <n v="25099"/>
    <s v="TA-25-1195704"/>
    <n v="81821"/>
    <x v="0"/>
    <s v="CB CRECIMIENTO - NUEVO"/>
    <s v="CUNDINAMARCA"/>
    <s v="BOJACA"/>
    <s v="BARRIO GAINAT BOJACA"/>
    <s v="WOMPI"/>
    <s v="FO-25-1670242"/>
    <d v="2025-10-06T00:00:00"/>
    <d v="2025-10-14T00:00:00"/>
    <s v="EJECUTADO"/>
    <s v="10-10 SE REALIZA LLAMADA AL CLIENTE, SE HABLA CON LA SRA JEIMY YULIED ACOSTA MESA SE VALIDA DIRECCIÓN OK, CANAL OK, DISPONIBILIDAD TOTAL, USUARIO Y CONTRASEÑA WOMPI OK, LLAMAR EL DÍA LA INSTALACIÓN PARA CONFIRMAR VISITA, AVISO EXTERIOR ALTURA APROX 2-2,50 METROS 14/10/2025 SE REALIZA INSTALACIÓN DE CORRESPONSAL, SE INSTALAN EQUIPOS CON PRUEBAS EXITOSAS, SE CAPACITA Y SE EVALÚA AL CLIENTE, SE INSTALA PUBLICIDAD COMPLETA, CB QUEDA OPERATIVO. USUARIO SOMOS BANCOLOMBIA ACTIVO.COMERCIO SIN AVISO PUBLICITARIO, SIN EMBARGO SI ES EL MISMO OBJETIVO COMERCIAL, LA DIRECCION COINCIDE Y LA CÁMARA DE COMERCIO TAMBIEN TIENE EL MISMO NOMBRE DE LISTA DE CHEQUEO."/>
    <s v="VISITA_TÉCNICA"/>
    <s v="254MMD4X2535"/>
    <s v="INTERMEDIA"/>
    <s v="TERRESTRE"/>
    <s v="ORTIZ MARTINEZ STIVEN"/>
    <n v="1"/>
    <n v="488953"/>
    <n v="488953"/>
  </r>
  <r>
    <s v="CALI"/>
    <s v="0036-0003"/>
    <x v="0"/>
    <n v="76616"/>
    <s v="TA-25-1195705"/>
    <n v="81840"/>
    <x v="0"/>
    <s v="CB CRECIMIENTO - NUEVO"/>
    <s v="VALLE DEL CAUCA"/>
    <s v="RIOFRIO"/>
    <s v="BARRIO SAN JOSE RIOFRIO"/>
    <s v="WOMPI"/>
    <s v="FO-25-1670253"/>
    <d v="2025-10-06T00:00:00"/>
    <d v="2025-10-15T00:00:00"/>
    <s v="EJECUTADO"/>
    <s v="11-10 SE REALIZA LLAMADA AL CLIENTE, SE HABLA CON LA SRA LICETH STEFANIA POSADA GIRALDO, SE VALIDA DIRECCIÓN OK, CANAL OK, DISPONIBILIDAD TOTAL, USUARIO Y CONTRASEÑA WOMPI OK, LLAMAR EL DÍA LA INSTALACIÓN PARA CONFIRMAR VISITA, AVISO EXTERIOR ALTURA APROX 2 METROS (COMUNICACION POR WPP) 15-10 SE REALIZA INSTALACIÓN DE CORRESPONSAL, SE INSTALAN EQUIPOS CON PRUEBAS EXITOSAS, SE CAPACITA Y SE EVALÚA AL CLIENTE, SE INSTALA PUBLICIDAD COMPLETA, CB QUEDA OPERATIVO. USUARIO SOMOS BANCOLOMBIA ACTIVO"/>
    <s v="VISITA_TÉCNICA"/>
    <s v="254UMD4X7669"/>
    <s v="INTERMEDIA"/>
    <s v="TERRESTRE"/>
    <s v="PAREDES CASTILLO DIEGO"/>
    <n v="1"/>
    <n v="488953"/>
    <n v="488953"/>
  </r>
  <r>
    <s v="PEREIRA"/>
    <s v="0036-0002"/>
    <x v="1"/>
    <n v="76622"/>
    <s v="TA-25-1195706"/>
    <n v="81841"/>
    <x v="0"/>
    <s v="CB CRECIMIENTO - NUEVO"/>
    <s v="VALLE DEL CAUCA"/>
    <s v="ROLDANILLO"/>
    <s v="BARRIO LA ASUNCION ROLDANILLO 1"/>
    <s v="WOMPI"/>
    <s v="FO-25-1670262"/>
    <d v="2025-10-06T00:00:00"/>
    <d v="2025-10-21T00:00:00"/>
    <s v="EJECUTADO"/>
    <s v="11-10 SE REALIZA LLAMADA AL CLIENTE, SE HABLA CON EL SRBRAYAN STIVEN FORERO GALVIS, SE VALIDA DIRECCIÓN OK, CANAL OK, DISPONIBILIDAD TOTAL, USUARIO Y CONTRASEÑA WOMPI OK, LLAMAR EL DÍA LA INSTALACIÓN PARA CONFIRMAR VISITA, AVISO EXTERIOR ALTURA APROX 2 METROS (COMUNICACION POR WPP) 21/10/2025 SE REALIZA INSTALACIÓN DE CORRESPONSAL, SE INSTALAN EQUIPOS CON PRUEBAS EXITOSAS, SE CAPACITA Y SE EVALÚA AL CLIENTE, SE INSTALA PUBLICIDAD COMPLETA, CB QUEDA OPERATIVO. USUARIO SOMOS BANCOLOMBIA ACTIVO"/>
    <s v="VISITA_TÉCNICA"/>
    <s v="254MMD4X0193"/>
    <s v="LEJANA"/>
    <s v="TERRESTRE"/>
    <s v="FRANCO CAÑAVERAL YAMID RAUL"/>
    <n v="1"/>
    <n v="598334"/>
    <n v="598334"/>
  </r>
  <r>
    <s v="MANIZALES"/>
    <s v="0036-0002"/>
    <x v="1"/>
    <n v="17001"/>
    <s v="TA-25-1195707"/>
    <n v="81832"/>
    <x v="0"/>
    <s v="CB CRECIMIENTO - NUEVO"/>
    <s v="CALDAS"/>
    <s v="MANIZALES"/>
    <s v="BARRIO VIVEROS MANIZALES"/>
    <s v="WOMPI"/>
    <s v="FO-25-1670271"/>
    <d v="2025-10-06T00:00:00"/>
    <d v="2025-10-15T00:00:00"/>
    <s v="EJECUTADO"/>
    <s v="10-10 SE REALIZA LLAMADA AL CLIENTE, SE HABLA CON LA SRA SANDRA MILENA GRAJALES GONZALEZ SE VALIDA DIRECCIÓN OK, CANAL OK, DISPONIBILIDAD TOTAL, USUARIO Y CONTRASEÑA WOMPI OK, LLAMAR EL DÍA LA INSTALACIÓN PARA CONFIRMAR VISITA, AVISO EXTERIOR ALTURA APROX 12,50 METROS  15/10/2025 SE REALIZA INSTALACIÓN DE CORRESPONSAL, SE INSTALAN EQUIPOS CON PRUEBAS EXITOSAS, SE CAPACITA Y SE EVALÚA AL CLIENTE, SE INSTALA PUBLICIDAD COMPLETA, CB QUEDA OPERATIVO. USUARIO SOMOS BANCOLOMBIA ACTIVO"/>
    <s v="VISITA_TÉCNICA"/>
    <s v="254UMD4X8847"/>
    <s v="PRINCIPAL"/>
    <s v="TERRESTRE"/>
    <s v="AGUIRRE HENAO RAUL EDUARDO"/>
    <n v="1"/>
    <n v="367716"/>
    <n v="367716"/>
  </r>
  <r>
    <s v="MONTERIA"/>
    <s v="0036-0001"/>
    <x v="3"/>
    <n v="23001"/>
    <s v="TA-25-1195708"/>
    <n v="81835"/>
    <x v="0"/>
    <s v="CB CRECIMIENTO - NUEVO"/>
    <s v="CORDOBA"/>
    <s v="MONTERIA"/>
    <s v="BARRIO RANCHO GRANDE MONTERIA 7"/>
    <s v="WOMPI"/>
    <s v="FO-25-1670279"/>
    <d v="2025-10-06T00:00:00"/>
    <d v="2025-10-14T00:00:00"/>
    <s v="EJECUTADO"/>
    <s v="10-10 SE REALIZA LLAMADA AL CLIENTE, SE HABLA CON LA SRA DIOSELINA DIAZ HERRERASE VALIDA DIRECCIÓN OK, CANAL OK, DISPONIBILIDAD TOTAL, USUARIO Y CONTRASEÑA WOMPI OK, LLAMAR EL DÍA LA INSTALACIÓN PARA CONFIRMAR VISITA, AVISO EXTERIOR ALTURA APROX 1.80 METROS - COMUNICACIÓN POR WPP 14/10/2025 SE REALIZA INSTALACIÓN DE CORRESPONSAL, SE INSTALAN EQUIPOS CON PRUEBAS EXITOSAS, SE CAPACITA Y SE EVALÚA AL CLIENTE, SE INSTALA PUBLICIDAD COMPLETA, CB QUEDA OPERATIVO. USUARIO SOMOS BANCOLOMBIA ACTIVO"/>
    <s v="VISITA_TÉCNICA"/>
    <s v="254UMD4X8140"/>
    <s v="PRINCIPAL"/>
    <s v="TERRESTRE"/>
    <s v="CASSIANI PEREZ RAUL RAMIRO"/>
    <n v="1"/>
    <n v="367716"/>
    <n v="367716"/>
  </r>
  <r>
    <s v="MONTERIA"/>
    <s v="0036-0001"/>
    <x v="3"/>
    <n v="23555"/>
    <s v="TA-25-1195709"/>
    <n v="81836"/>
    <x v="0"/>
    <s v="CB CRECIMIENTO - NUEVO"/>
    <s v="CORDOBA"/>
    <s v="PLANETA RICA"/>
    <s v="BARRIO JERUSALEN PLANETA RICA 1"/>
    <s v="WOMPI"/>
    <s v="FO-25-1670288"/>
    <d v="2025-10-06T00:00:00"/>
    <d v="2025-10-15T00:00:00"/>
    <s v="EJECUTADO"/>
    <s v="10-10 SE REALIZA LLAMADA AL CLIENTE, SE HABLA CON LA SRA NIDIA ROSA CUARTAS DUQUE SE VALIDA DIRECCIÓN OK, CANAL OK, DISPONIBILIDAD TOTAL, USUARIO Y CONTRASEÑA WOMPI OK, LLAMAR EL DÍA LA INSTALACIÓN PARA CONFIRMAR VISITA, AVISO EXTERIOR ALTURA APROX 2 METROS - COMUNICACIÓN POR WPP 15/10/2025 SE REALIZA INSTALACIÓN DE CORRESPONSAL, SE INSTALAN EQUIPOS CON PRUEBAS EXITOSAS, SE CAPACITA Y SE EVALÚA AL CLIENTE, SE INSTALA PUBLICIDAD COMPLETA, CB QUEDA OPERATIVO. USUARIO SOMOS BANCOLOMBIA ACTIVO"/>
    <s v="VISITA_TÉCNICA"/>
    <s v="254UMD4X8480"/>
    <s v="INTERMEDIA"/>
    <s v="TERRESTRE"/>
    <s v="CASSIANI PEREZ RAUL RAMIRO"/>
    <n v="1"/>
    <n v="488953"/>
    <n v="488953"/>
  </r>
  <r>
    <s v="PEREIRA"/>
    <s v="0036-0002"/>
    <x v="1"/>
    <n v="66170"/>
    <s v="TA-25-1195710"/>
    <n v="81827"/>
    <x v="0"/>
    <s v="CB CRECIMIENTO - NUEVO"/>
    <s v="RISARALDA"/>
    <s v="DOSQUEBRADAS"/>
    <s v="BARRIO TEJARES DE LA LOMA DOSQUEBRADAS"/>
    <s v="WOMPI"/>
    <s v="FO-25-1670300"/>
    <d v="2025-10-06T00:00:00"/>
    <d v="2025-10-14T00:00:00"/>
    <s v="EJECUTADO"/>
    <s v="10-10 SE REALIZA LLAMADA AL CLIENTE, SE HABLA CON LA SRA MARIA DEL PILAR VALENCIA OSPINA SE VALIDA DIRECCIÓN OK, CANAL OK, DISPONIBILIDAD TOTAL, USUARIO Y CONTRASEÑA WOMPI OK, LLAMAR EL DÍA LA INSTALACIÓN PARA CONFIRMAR VISITA, AVISO EXTERIOR ALTURA APROX 2 METROS - COMUNICACIÓN POR WPP 14-10 SE REALIZA INSTALACIÓN DE CORRESPONSAL, SE INSTALAN EQUIPOS CON PRUEBAS EXITOSAS, SE CAPACITA Y SE EVALÚA AL CLIENTE, SE INSTALA PUBLICIDAD COMPLETA, CB QUEDA OPERATIVO. USUARIO SOMOS BANCOLOMBIA ACTIVO. COMERCIO SIN AVISO PUBLICITARIO, SIN EMBARGO SI ES EL MISMO OBJETIVO COMERCIAL, LA DIRECCION COINCIDE Y LA CÁMARA DE COMERCIO TAMBIEN TIENE EL MISMO NOMBRE DE LISTA DE CHEQUEO."/>
    <s v="VISITA_TÉCNICA"/>
    <s v="254MMD4X0209"/>
    <s v="PRINCIPAL"/>
    <s v="TERRESTRE"/>
    <s v="LOAIZA LOPEZ JHON FREDDY"/>
    <n v="1"/>
    <n v="367716"/>
    <n v="367716"/>
  </r>
  <r>
    <s v="MEDELLIN"/>
    <s v="0036-0005"/>
    <x v="6"/>
    <n v="27361"/>
    <s v="TA-25-1195711"/>
    <n v="81834"/>
    <x v="0"/>
    <s v="CB CRECIMIENTO - NUEVO"/>
    <s v="CHOCO"/>
    <s v="ISTMINA"/>
    <s v="BARR SAN AGUSTIN ENTRADA ISTMINA CHOCO ISTMINA"/>
    <s v="WOMPI"/>
    <s v="FO-25-1670307"/>
    <d v="2025-10-06T00:00:00"/>
    <d v="2025-10-17T00:00:00"/>
    <s v="EJECUTADO"/>
    <s v="10-10 SE REALIZA LLAMADA AL CLIENTE, SE HABLA CON LA SR EDGAR MAURICIO BENITEZ RIVAS SE VALIDA DIRECCIÓN OK, CANAL OK, DISPONIBILIDAD TOTAL, USUARIO Y CONTRASEÑA WOMPI OK, LLAMAR EL DÍA LA INSTALACIÓN PARA CONFIRMAR VISITA, AVISO EXTERIOR ALTURA APROX 2 METROS - COMUNICACIÓN POR WPP 17/10/2025 SE REALIZA INSTALACIÓN DE CORRESPONSAL, SE INSTALAN EQUIPOS CON PRUEBAS EXITOSAS, SE CAPACITA Y SE EVALÚA AL CLIENTE, SE INSTALA PUBLICIDAD COMPLETA, CB QUEDA OPERATIVO. USUARIO SOMOS BANCOLOMBIA ACTIVO"/>
    <s v="VISITA_TÉCNICA"/>
    <s v="254MMD4X1562"/>
    <s v="LEJANA"/>
    <s v="AEREO"/>
    <s v="ROBLEDO DIAZ ANDRES FELIPE"/>
    <n v="1"/>
    <n v="598334"/>
    <n v="598334"/>
  </r>
  <r>
    <s v="MANIZALES"/>
    <s v="0036-0002"/>
    <x v="1"/>
    <n v="17001"/>
    <s v="TA-25-1195712"/>
    <n v="81833"/>
    <x v="0"/>
    <s v="CB CRECIMIENTO - NUEVO"/>
    <s v="CALDAS"/>
    <s v="MANIZALES"/>
    <s v="BARRIO VILLA HERMOSA MANIZALES 4"/>
    <s v="WOMPI"/>
    <s v="FO-25-1670316"/>
    <d v="2025-10-06T00:00:00"/>
    <d v="2025-10-15T00:00:00"/>
    <s v="EJECUTADO"/>
    <s v="10-10 SE REALIZA LLAMADA AL CLIENTE, SE HABLA CON LA SRA MARIA NUBIOLA RAMIREZ JARAMILLO SE VALIDA DIRECCIÓN OK, CANAL OK, DISPONIBILIDAD TOTAL, USUARIO Y CONTRASEÑA WOMPI OK, LLAMAR EL DÍA LA INSTALACIÓN PARA CONFIRMAR VISITA, AVISO EXTERIOR ALTURA APROX: NO INDICA ALTURA - COMUNICACIÓN POR WPP 15-10 SE REALIZA INSTALACIÓN DE CORRESPONSAL, SE INSTALAN EQUIPOS CON PRUEBAS EXITOSAS, SE CAPACITA Y SE EVALÚA AL CLIENTE, SE INSTALA PUBLICIDAD COMPLETA, CB QUEDA OPERATIVO. USUARIO SOMOS BANCOLOMBIA ACTIVO"/>
    <s v="VISITA_TÉCNICA"/>
    <s v="254UMD4X8848"/>
    <s v="PRINCIPAL"/>
    <s v="TERRESTRE"/>
    <s v="AGUIRRE HENAO RAUL EDUARDO"/>
    <n v="1"/>
    <n v="367716"/>
    <n v="367716"/>
  </r>
  <r>
    <s v="CALI"/>
    <s v="0036-0003"/>
    <x v="0"/>
    <n v="76001"/>
    <s v="TA-25-1195713"/>
    <n v="81822"/>
    <x v="0"/>
    <s v="CB CRECIMIENTO - NUEVO"/>
    <s v="VALLE DEL CAUCA"/>
    <s v="CALI"/>
    <s v="BARRIO MANUELA BELTRAN CALI 4"/>
    <s v="WOMPI"/>
    <s v="FO-25-1670324"/>
    <d v="2025-10-06T00:00:00"/>
    <d v="2025-10-14T00:00:00"/>
    <s v="EJECUTADO"/>
    <s v="10-10 SE REALIZA LLAMADA AL CLIENTE, SE HABLA CON LA SRA INGRID TATIANA SANDOVAL SERNA  SE VALIDA DIRECCIÓN OK, CANAL OK, DISPONIBILIDAD TOTAL, USUARIO Y CONTRASEÑA WOMPI OK, LLAMAR EL DÍA LA INSTALACIÓN PARA CONFIRMAR VISITA, AVISO EXTERIOR ALTURA APROX 2 METROS - COMUNICACIÓN POR WPP 14-10 SE REALIZA INSTALACIÓN DE CORRESPONSAL, SE INSTALAN EQUIPOS CON PRUEBAS EXITOSAS, SE CAPACITA Y SE EVALÚA AL CLIENTE, SE INSTALA PUBLICIDAD COMPLETA, CB QUEDA OPERATIVO. USUARIO SOMOS BANCOLOMBIA ACTIVO"/>
    <s v="VISITA_TÉCNICA"/>
    <s v="254UMD4X7637"/>
    <s v="PRINCIPAL"/>
    <s v="TERRESTRE"/>
    <s v="TORRES GARCIA JENDRY JOSE"/>
    <n v="1"/>
    <n v="367716"/>
    <n v="367716"/>
  </r>
  <r>
    <s v="BOGOTA"/>
    <s v="0036-0004"/>
    <x v="2"/>
    <n v="11001"/>
    <s v="TA-25-1195714"/>
    <n v="81819"/>
    <x v="0"/>
    <s v="CB CRECIMIENTO - NUEVO"/>
    <s v="CUNDINAMARCA"/>
    <s v="BOGOTA"/>
    <s v="BARRIO SAN ANTONIO SUR BOGOTA 2"/>
    <s v="WOMPI"/>
    <s v="FO-25-1670333"/>
    <d v="2025-10-06T00:00:00"/>
    <d v="2025-10-14T00:00:00"/>
    <s v="EJECUTADO"/>
    <s v="10-10 SE REALIZA LLAMADA AL CLIENTE, SE HABLA CON LA SRA ESTER SOLINA GIL SANCHEZ  SE VALIDA DIRECCIÓN OK, CANAL OK, DISPONIBILIDAD TOTAL, USUARIO Y CONTRASEÑA WOMPI OK, LLAMAR EL DÍA LA INSTALACIÓN PARA CONFIRMAR VISITA, AVISO EXTERIOR ALTURA APROX 3 METROS  14/10/2025 SE REALIZA INSTALACIÓN DE CORRESPONSAL, SE INSTALAN EQUIPOS CON PRUEBAS EXITOSAS, SE CAPACITA Y SE EVALÚA AL CLIENTE, SE INSTALA PUBLICIDAD COMPLETA, CB QUEDA OPERATIVO. USUARIO SOMOS BANCOLOMBIA ACTIVO"/>
    <s v="VISITA_TÉCNICA"/>
    <s v="254MMD4X2523"/>
    <s v="PRINCIPAL"/>
    <s v="TERRESTRE"/>
    <s v="ARIAS QUILINDO JULIAN"/>
    <n v="1"/>
    <n v="367716"/>
    <n v="367716"/>
  </r>
  <r>
    <s v="CALI"/>
    <s v="0036-0003"/>
    <x v="0"/>
    <n v="76036"/>
    <s v="TA-25-1195715"/>
    <n v="81815"/>
    <x v="0"/>
    <s v="CB CRECIMIENTO - NUEVO"/>
    <s v="VALLE DEL CAUCA"/>
    <s v="ANDALUCIA"/>
    <s v="BARRIO CENTRO ANDALUCIA 8"/>
    <s v="WOMPI"/>
    <s v="FO-25-1670341"/>
    <d v="2025-10-06T00:00:00"/>
    <d v="2025-10-15T00:00:00"/>
    <s v="EJECUTADO"/>
    <s v="10-10 SE REALIZA LLAMADA AL CLIENTE, SE HABLA CON LA SRA YAMILETH DOMINGUEZ VELASCO  SE VALIDA DIRECCIÓN OK, CANAL OK, DISPONIBILIDAD TOTAL, USUARIO Y CONTRASEÑA WOMPI OK, LLAMAR EL DÍA LA INSTALACIÓN PARA CONFIRMAR VISITA, AVISO EXTERIOR ALTURA APROX 2 METROS - COMUNICACIÓN POR WPP 15/10/2025 SE REALIZA INSTALACIÓN DE CORRESPONSAL, SE INSTALAN EQUIPOS CON PRUEBAS EXITOSAS, SE CAPACITA Y SE EVALÚA AL CLIENTE, SE INSTALA PUBLICIDAD COMPLETA, CB QUEDA OPERATIVO. USUARIO SOMOS BANCOLOMBIA ACTIVO"/>
    <s v="VISITA_TÉCNICA"/>
    <s v="254UMD4X7660"/>
    <s v="INTERMEDIA"/>
    <s v="TERRESTRE"/>
    <s v="BOLAÑOS TABORDA JORGE ENRIQUE"/>
    <n v="1"/>
    <n v="488953"/>
    <n v="488953"/>
  </r>
  <r>
    <s v="CUCUTA"/>
    <s v="0036-0007"/>
    <x v="5"/>
    <n v="54001"/>
    <s v="TA-25-1246653"/>
    <n v="81906"/>
    <x v="0"/>
    <s v="CB CRECIMIENTO - NUEVO"/>
    <s v="NORTE DE SANTANDER"/>
    <s v="CUCUTA"/>
    <s v="BARRIO COMUNEROS CUCUTA 14"/>
    <s v="WOMPI"/>
    <s v="FO-25-1748429"/>
    <d v="2025-10-20T00:00:00"/>
    <d v="2025-10-30T00:00:00"/>
    <s v="EJECUTADO"/>
    <s v="21-10 SE REALIZA LLAMADA AL CLIENTE, SE HABLA CON LA SRA CARMEN ESTHER BAUTISTA FERRER , EL CUAL INDICA QUE EL CORREO ESTA CORRECTO PERO NO LE HA LLEGADO NADA DE WOMPI -COMUNICACIÓN POR WPP | 28-10 EN NUEVA COMUNICACIÓN CON LA SRA CARMEN LA CUAL INDICA QUE YA TIENE EL CORREO DE WOMPI  | 30-10 SE REALIZA INSTALACIÓN DE CORRESPONSAL, SE INSTALAN EQUIPOS CON PRUEBAS EXITOSAS, SE CAPACITA Y SE EVALÚA AL CLIENTE, SE INSTALA PUBLICIDAD COMPLETA, CB QUEDA OPERATIVO. USUARIO SOMOS BANCOLOMBIA ACTIVO"/>
    <s v="VISITA_TÉCNICA"/>
    <s v="254MMD4X1943"/>
    <s v="PRINCIPAL"/>
    <s v="TERRESTRE"/>
    <s v="NARANJO AFANADOR RUBEN JESUS"/>
    <n v="1"/>
    <n v="367716"/>
    <n v="367716"/>
  </r>
  <r>
    <s v="TUNJA"/>
    <s v="0036-0007"/>
    <x v="5"/>
    <n v="68572"/>
    <s v="TA-25-1246656"/>
    <n v="81924"/>
    <x v="0"/>
    <s v="CB CRECIMIENTO - NUEVO"/>
    <s v="SANTANDER"/>
    <s v="PUENTE NACIONAL"/>
    <s v="BARRIO PUENTE NACIONAL PUENTE NACIONAL 1"/>
    <s v="WOMPI"/>
    <s v="FO-25-1748432"/>
    <d v="2025-10-20T00:00:00"/>
    <d v="2025-10-30T00:00:00"/>
    <s v="EJECUTADO"/>
    <s v="21-10 SE REALIZA LLAMADA AL CLIENTE, SE HABLA CON EL SR JHON ALEXANDER GAMBA PEÑA  EL CUAL INDICA QUE EL CORREO ESTA CORRECTO PERO NO LE HA LLEGADO NADA DE WOMPI -COMUNICACIÓN POR WPP | 28-10 SE ESTABLECE NUEVA COMUNICACIÓN CON EL USUARIO EL CUAL INDICA QUE YA TIENE EL CORRREO POR PARTE DE WOMPI, ALTURA DEL AVISO 2.20 | 30/10/2025 SE REALIZA INSTALACIÓN DE CORRESPONSAL, SE INSTALAN EQUIPOS CON PRUEBAS EXITOSAS, SE CAPACITA Y SE EVALÚA AL CLIENTE, SE INSTALA PUBLICIDAD COMPLETA, CB QUEDA OPERATIVO. USUARIO SOMOS BANCOLOMBIA ACTIVO"/>
    <s v="VISITA_TÉCNICA"/>
    <s v="254KMD4W6127"/>
    <s v="INTERMEDIA"/>
    <s v="TERRESTRE"/>
    <s v="HERRERA GARZON JEYSON STEVENT"/>
    <n v="1"/>
    <n v="488953"/>
    <n v="488953"/>
  </r>
  <r>
    <s v="CARTAGENA"/>
    <s v="0036-0001"/>
    <x v="3"/>
    <n v="13001"/>
    <s v="TA-25-1227893"/>
    <n v="81901"/>
    <x v="0"/>
    <s v="CB CRECIMIENTO - NUEVO"/>
    <s v="BOLIVAR"/>
    <s v="CARTAGENA"/>
    <s v="BARRIO SAN JOSE DE LOS CAMPANOS CARTAGENA DE INDIAS 6"/>
    <s v="WOMPI"/>
    <s v="FO-25-1716178"/>
    <d v="2025-10-20T00:00:00"/>
    <d v="2025-10-23T00:00:00"/>
    <s v="EJECUTADO"/>
    <s v="21-10 SE REALIZA LLAMADA AL CLIENTE, SE HABLA CON LA SRA JISSELA MENECES JIMENEZ  SE VALIDA DIRECCIÓN OK, CANAL OK, DISPONIBILIDAD TOTAL, USUARIO Y CONTRASEÑA WOMPI OK, LLAMAR EL DÍA LA INSTALACIÓN PARA CONFIRMAR VISITA, AVISO EXTERIOR ALTURA APROX 2.30 METROS - COMUNICACIÓN POR WPP 23/10/2025 SE REALIZA INSTALACIÓN DE CORRESPONSAL, SE INSTALAN EQUIPOS CON PRUEBAS EXITOSAS, SE CAPACITA Y SE EVALÚA AL CLIENTE, SE INSTALA PUBLICIDAD COMPLETA, CB QUEDA OPERATIVO. USUARIO SOMOS BANCOLOMBIA ACTIVO"/>
    <s v="VISITA_TÉCNICA"/>
    <s v="254UMD4X5956"/>
    <s v="PRINCIPAL"/>
    <s v="TERRESTRE"/>
    <s v="MARTINEZ SALGUEDO ANDRES AUGUSTO"/>
    <n v="1"/>
    <n v="367716"/>
    <n v="367716"/>
  </r>
  <r>
    <s v="CARTAGENA"/>
    <s v="0036-0001"/>
    <x v="3"/>
    <n v="13001"/>
    <s v="TA-25-1227895"/>
    <n v="81903"/>
    <x v="0"/>
    <s v="CB CRECIMIENTO - NUEVO"/>
    <s v="BOLIVAR"/>
    <s v="CARTAGENA"/>
    <s v="BARRIO OLAYA SEC RAFAEL NUÑEZ CARTAGENA DE INDIAS"/>
    <s v="WOMPI"/>
    <s v="FO-25-1716179"/>
    <d v="2025-10-20T00:00:00"/>
    <d v="2025-10-23T00:00:00"/>
    <s v="EJECUTADO"/>
    <s v="21-10 SE REALIZA LLAMADA AL CLIENTE, SE HABLA CON LA SRA ERIKA PAOLA LOPEZ GONZALEZ SE VALIDA DIRECCIÓN OK, CANAL OK, DISPONIBILIDAD TOTAL, USUARIO Y CONTRASEÑA WOMPI OK, LLAMAR EL DÍA LA INSTALACIÓN PARA CONFIRMAR VISITA, AVISO EXTERIOR ALTURA : NO INDICA ALTURA  23/10/2025 SE REALIZA INSTALACIÓN DE CORRESPONSAL, SE INSTALAN EQUIPOS CON PRUEBAS EXITOSAS, SE CAPACITA Y SE EVALÚA AL CLIENTE, SE INSTALA PUBLICIDAD COMPLETA, CB QUEDA OPERATIVO. USUARIO SOMOS BANCOLOMBIA ACTIVO"/>
    <s v="VISITA_TÉCNICA"/>
    <s v="254UMD4X5951"/>
    <s v="PRINCIPAL"/>
    <s v="TERRESTRE"/>
    <s v="MARTINEZ SALGUEDO ANDRES AUGUSTO"/>
    <n v="1"/>
    <n v="367716"/>
    <n v="367716"/>
  </r>
  <r>
    <s v="PEREIRA"/>
    <s v="0036-0002"/>
    <x v="1"/>
    <n v="66170"/>
    <s v="TA-25-1227897"/>
    <n v="81909"/>
    <x v="0"/>
    <s v="CB CRECIMIENTO - NUEVO"/>
    <s v="RISARALDA"/>
    <s v="DOSQUEBRADAS"/>
    <s v="BARRIO LA PLAYITA FRAILES DOSQUEBRADAS"/>
    <s v="WOMPI"/>
    <s v="FO-25-1716181"/>
    <d v="2025-10-20T00:00:00"/>
    <d v="2025-10-23T00:00:00"/>
    <s v="EJECUTADO"/>
    <s v="21-10 SE REALIZA LLAMADA AL CLIENTE, SE HABLA CON LA SR BRAYAN STEVEN DUQUE POSADASE VALIDA DIRECCIÓN OK, CANAL OK, DISPONIBILIDAD TOTAL, USUARIO Y CONTRASEÑA WOMPI OK, LLAMAR EL DÍA LA INSTALACIÓN PARA CONFIRMAR VISITA, AVISO EXTERIOR ALTURA APROX 2 METROS - COMUNICACIÓN POR WPP 23/10/2025 SE REALIZA INSTALACIÓN DE CORRESPONSAL, SE INSTALAN EQUIPOS CON PRUEBAS EXITOSAS, SE CAPACITA Y SE EVALÚA AL CLIENTE, SE INSTALA PUBLICIDAD COMPLETA, CB QUEDA OPERATIVO. USUARIO SOMOS BANCOLOMBIA ACTIVO"/>
    <s v="VISITA_TÉCNICA"/>
    <s v="254MMD4X0201"/>
    <s v="PRINCIPAL"/>
    <s v="TERRESTRE"/>
    <s v="ARROYAVE CANO MANUEL GUILLERMO"/>
    <n v="1"/>
    <n v="367716"/>
    <n v="367716"/>
  </r>
  <r>
    <s v="BOGOTA"/>
    <s v="0036-0004"/>
    <x v="2"/>
    <n v="11001"/>
    <s v="TA-25-1227898"/>
    <n v="81894"/>
    <x v="0"/>
    <s v="CB CRECIMIENTO - NUEVO"/>
    <s v="CUNDINAMARCA"/>
    <s v="BOGOTA"/>
    <s v="BARRIO LIJACA BOGOTA 2"/>
    <s v="WOMPI"/>
    <s v="FO-25-1716183"/>
    <d v="2025-10-20T00:00:00"/>
    <d v="2025-10-24T00:00:00"/>
    <s v="EJECUTADO"/>
    <s v="21-10 SE REALIZA LLAMADA AL CLIENTE, SE HABLA CON LA SRA  MIRTA ALEJANDRA PEÑA ROMERO  SE VALIDA DIRECCIÓN OK, CANAL OK, DISPONIBILIDAD TOTAL, USUARIO Y CONTRASEÑA WOMPI OK, LLAMAR EL DÍA LA INSTALACIÓN PARA CONFIRMAR VISITA, AVISO EXTERIOR ALTURA APROX 5 METROS  -COMUNICACIÓN POR WPP | 24/10/2025 SE REALIZA INSTALACIÓN DE CORRESPONSAL, SE INSTALAN EQUIPOS CON PRUEBAS EXITOSAS, SE CAPACITA Y SE EVALÚA AL CLIENTE, SE INSTALA PUBLICIDAD COMPLETA, CB QUEDA OPERATIVO. USUARIO SOMOS BANCOLOMBIA ACTIVO"/>
    <s v="VISITA_TÉCNICA"/>
    <s v="254MMD4X2536"/>
    <s v="PRINCIPAL"/>
    <s v="TERRESTRE"/>
    <s v="VEGA MANRIQUE JONATAN MAURICIO"/>
    <n v="1"/>
    <n v="367716"/>
    <n v="367716"/>
  </r>
  <r>
    <s v="MANIZALES"/>
    <s v="0036-0002"/>
    <x v="1"/>
    <n v="17001"/>
    <s v="TA-25-1227899"/>
    <n v="81914"/>
    <x v="0"/>
    <s v="CB CRECIMIENTO - NUEVO"/>
    <s v="CALDAS"/>
    <s v="MANIZALES"/>
    <s v="BARRIO COLINAS MANIZALES 1"/>
    <s v="WOMPI"/>
    <s v="FO-25-1716185"/>
    <d v="2025-10-20T00:00:00"/>
    <d v="2025-10-23T00:00:00"/>
    <s v="EJECUTADO"/>
    <s v="21-10 SE REALIZA LLAMADA AL CLIENTE, SE HABLA CON LA SRA OLGA CRISTINA PEREZ CASTRO SE VALIDA DIRECCIÓN OK, CANAL OK, DISPONIBILIDAD TOTAL, USUARIO Y CONTRASEÑA WOMPI OK, LLAMAR EL DÍA LA INSTALACIÓN PARA CONFIRMAR VISITA, AVISO EXTERIOR ALTURA APROX 2.15 METROS - COMUNICACIÓN POR WPP 23/10/2025 SE REALIZA INSTALACIÓN DE CORRESPONSAL, SE INSTALAN EQUIPOS CON PRUEBAS EXITOSAS, SE CAPACITA Y SE EVALÚA AL CLIENTE, SE INSTALA PUBLICIDAD COMPLETA, CB QUEDA OPERATIVO. USUARIO SOMOS BANCOLOMBIA ACTIVO"/>
    <s v="VISITA_TÉCNICA"/>
    <s v="254UMD4X8902"/>
    <s v="PRINCIPAL"/>
    <s v="TERRESTRE"/>
    <s v="AGUIRRE HENAO RAUL EDUARDO"/>
    <n v="1"/>
    <n v="367716"/>
    <n v="367716"/>
  </r>
  <r>
    <s v="MEDELLIN"/>
    <s v="0036-0005"/>
    <x v="6"/>
    <n v="5001"/>
    <s v="TA-25-1227900"/>
    <n v="81930"/>
    <x v="0"/>
    <s v="CB CRECIMIENTO - NUEVO"/>
    <s v="ANTIOQUIA"/>
    <s v="MEDELLIN"/>
    <s v="BARRIO BELEN NOGAL MEDELLIN"/>
    <s v="WOMPI"/>
    <s v="FO-25-1716187"/>
    <d v="2025-10-20T00:00:00"/>
    <d v="2025-10-23T00:00:00"/>
    <s v="EJECUTADO"/>
    <s v="21-10 SE REALIZA LLAMADA AL CLIENTE, SE HABLA CON EL SR RAFAEL ALCIDES GUTIERREZ PEREZ SE VALIDA DIRECCIÓN OK, CANAL OK, DISPONIBILIDAD TOTAL, USUARIO Y CONTRASEÑA WOMPI OK, LLAMAR EL DÍA LA INSTALACIÓN PARA CONFIRMAR VISITA, AVISO EXTERIOR ALTURA APROX 2.20  METROS - COMUNICACIÓN POR WPP | 23-10 SE REALIZA INSTALACIÓN DE CORRESPONSAL, SE INSTALAN EQUIPOS CON PRUEBAS EXITOSAS, SE CAPACITA Y SE EVALÚA AL CLIENTE, SE INSTALA PUBLICIDAD COMPLETA, CB QUEDA OPERATIVO. USUARIO SOMOS BANCOLOMBIA ACTIVO. NO SE REALIZAN TODAS LAS TRANSACCIONES DE PRUEBA YA QUE NO SE TIENEN LAS HERRAMIENTAS PARA REALIZARLAS, SE PREGUNTA A CLIENTE E INDICA QUE NO TIENE | COMERCIO SIN AVISO PUBLICITARIO, SIN EMBARGO SI ES EL MISMO OBJETIVO COMERCIAL, LA DIRECCION COINCIDE Y LA CÁMARA DE COMERCIO TAMBIEN TIENE EL MISMO NOMBRE DE LISTA DE CHEQUEO."/>
    <s v="VISITA_TÉCNICA"/>
    <s v="254MMD4X1581"/>
    <s v="PRINCIPAL"/>
    <s v="TERRESTRE"/>
    <s v="BADEL ACUÑA LUIS ALBERTO"/>
    <n v="1"/>
    <n v="367716"/>
    <n v="367716"/>
  </r>
  <r>
    <s v="BOGOTA"/>
    <s v="0036-0004"/>
    <x v="2"/>
    <n v="25473"/>
    <s v="TA-25-1227901"/>
    <n v="81917"/>
    <x v="0"/>
    <s v="CB CRECIMIENTO - NUEVO"/>
    <s v="CUNDINAMARCA"/>
    <s v="MOSQUERA"/>
    <s v="BARRIO EL POBLADO MOSQUERA 5"/>
    <s v="WOMPI"/>
    <s v="FO-25-1716191"/>
    <d v="2025-10-20T00:00:00"/>
    <d v="2025-10-24T00:00:00"/>
    <s v="EJECUTADO"/>
    <s v="21-10 SE REALIZA LLAMADA AL CLIENTE, SE HABLA CON EL SR DIEGO ALEJANDRO MORA SALDAÑA SE VALIDA DIRECCIÓN OK, CANAL OK, DISPONIBILIDAD TOTAL, USUARIO Y CONTRASEÑA WOMPI OK, LLAMAR EL DÍA LA INSTALACIÓN PARA CONFIRMAR VISITA, AVISO EXTERIOR ALTURA : NO INDICA ALTURA - COMUNICACIÓN POR WPP | 24/10/2025 SE REALIZA INSTALACIÓN DE CORRESPONSAL, SE INSTALAN EQUIPOS, SE CAPACITA Y SE EVALÚA AL CLIENTE, SE INSTALA PUBLICIDAD COMPLETA, CB QUEDA OPERATIVO. USUARIO SOMOS BANCOLOMBIA ACTIVO. SE VALIDA CAÍDA A NIVEL NACIONAL DE OPERACIONES DE BANCOLOMBIA  POR TAL MOTIVO NO ES POSIBLE REALIZAR TRANSACCIÓN DE PRUEBA EFECTIVAS SE LE INFORMA AL CLIENTE DEL FALLO | SE REALIZA COMUNIACION CON EL USUARIO EL CUAL INDICA QUE YA EL DATAFONO LE PERMITE REALIZAR TX"/>
    <s v="VISITA_TÉCNICA"/>
    <s v="254MMD4X2520"/>
    <s v="PRINCIPAL"/>
    <s v="TERRESTRE"/>
    <s v="GOMEZ VEGA DAVID SNEYDER"/>
    <n v="1"/>
    <n v="367716"/>
    <n v="367716"/>
  </r>
  <r>
    <s v="BOGOTA"/>
    <s v="0036-0004"/>
    <x v="2"/>
    <n v="11001"/>
    <s v="TA-25-1227902"/>
    <n v="81891"/>
    <x v="0"/>
    <s v="CB CRECIMIENTO - NUEVO"/>
    <s v="CUNDINAMARCA"/>
    <s v="BOGOTA"/>
    <s v="BARRIO LA VICTORIA NORTE BOGOTA"/>
    <s v="WOMPI"/>
    <s v="FO-25-1716193"/>
    <d v="2025-10-20T00:00:00"/>
    <d v="2025-10-24T00:00:00"/>
    <s v="EJECUTADO"/>
    <s v="21-10 SE REALIZA LLAMADA AL CLIENTE, SE HABLA CON LA SRA ZAIDA XIMENA TELLEZ AVILA SE VALIDA DIRECCIÓN OK, CANAL OK, DISPONIBILIDAD TOTAL, USUARIO Y CONTRASEÑA WOMPI OK, LLAMAR EL DÍA LA INSTALACIÓN PARA CONFIRMAR VISITA, AVISO EXTERIOR ALTURA APROX 2.50 METROS - COMUNICACIÓN POR WPP |24/10/2025 SE REALIZA INSTALACIÓN DE CORRESPONSAL, SE INSTALAN EQUIPOS CON PRUEBAS EXITOSAS, SE CAPACITA Y SE EVALÚA AL CLIENTE, SE INSTALA PUBLICIDAD COMPLETA, CB QUEDA OPERATIVO. USUARIO SOMOS BANCOLOMBIA ACTIVO"/>
    <s v="VISITA_TÉCNICA"/>
    <s v="254MMD4X2532"/>
    <s v="PRINCIPAL"/>
    <s v="TERRESTRE"/>
    <s v="VEGA MANRIQUE JONATAN MAURICIO"/>
    <n v="1"/>
    <n v="367716"/>
    <n v="367716"/>
  </r>
  <r>
    <s v="CALI"/>
    <s v="0036-0003"/>
    <x v="0"/>
    <n v="76001"/>
    <s v="TA-25-1227903"/>
    <n v="81898"/>
    <x v="0"/>
    <s v="CB CRECIMIENTO - NUEVO"/>
    <s v="VALLE DEL CAUCA"/>
    <s v="CALI"/>
    <s v="BARRIO VILLA DEL PRADO CALI 3"/>
    <s v="WOMPI"/>
    <s v="FO-25-1716197"/>
    <d v="2025-10-20T00:00:00"/>
    <d v="2025-10-23T00:00:00"/>
    <s v="EJECUTADO"/>
    <s v="21-10 SE REALIZA LLAMADA AL CLIENTE, SE HABLA CON EL SR JAVIER DARIO BONILLA HURTADO SE VALIDA DIRECCIÓN OK, CANAL OK, DISPONIBILIDAD TOTAL, USUARIO Y CONTRASEÑA WOMPI OK, LLAMAR EL DÍA LA INSTALACIÓN PARA CONFIRMAR VISITA, AVISO EXTERIOR ALTURA APROX 2.40 METROS - COMUNICACIÓN POR WPP | 23-10 SE REALIZA INSTALACIÓN DE CORRESPONSAL, SE INSTALAN EQUIPOS CON PRUEBAS EXITOSAS, SE CAPACITA Y SE EVALÚA AL CLIENTE, SE INSTALA PUBLICIDAD COMPLETA, CB QUEDA OPERATIVO. USUARIO SOMOS BANCOLOMBIA ACTIVO"/>
    <s v="VISITA_TÉCNICA"/>
    <s v="254UMD4X7646"/>
    <s v="PRINCIPAL"/>
    <s v="TERRESTRE"/>
    <s v="BOLAÑOS TABORDA JORGE ENRIQUE"/>
    <n v="1"/>
    <n v="367716"/>
    <n v="367716"/>
  </r>
  <r>
    <s v="BOGOTA"/>
    <s v="0036-0004"/>
    <x v="2"/>
    <n v="11001"/>
    <s v="TA-25-1227904"/>
    <n v="81892"/>
    <x v="0"/>
    <s v="CB CRECIMIENTO - NUEVO"/>
    <s v="CUNDINAMARCA"/>
    <s v="BOGOTA"/>
    <s v="BARRIO BOSA SANTAFE BOGOTA 4"/>
    <s v="WOMPI"/>
    <s v="FO-25-1716199"/>
    <d v="2025-10-20T00:00:00"/>
    <d v="2025-10-24T00:00:00"/>
    <s v="EJECUTADO"/>
    <s v="21-10 SE REALIZA LLAMADA AL CLIENTE, SE HABLA CON LA SRA EDNA KATERINE POLANCO DELGADO SE VALIDA DIRECCIÓN OK, CANAL OK, DISPONIBILIDAD TOTAL, USUARIO Y CONTRASEÑA WOMPI OK, LLAMAR EL DÍA LA INSTALACIÓN PARA CONFIRMAR VISITA, AVISO EXTERIOR ALTURA APROX 2 METROS - COMUNICACIÓN POR WPP | 24/10/2025 SE REALIZA INSTALACIÓN DE CORRESPONSAL, SE INSTALAN EQUIPOS CON PRUEBAS EXITOSAS, SE CAPACITA Y SE EVALÚA AL CLIENTE, SE INSTALA PUBLICIDAD COMPLETA, CB QUEDA OPERATIVO. USUARIO SOMOS BANCOLOMBIA ACTIVO"/>
    <s v="VISITA_TÉCNICA"/>
    <s v="254MMD4X2362"/>
    <s v="PRINCIPAL"/>
    <s v="TERRESTRE"/>
    <s v="ORTIZ MARTINEZ STIVEN"/>
    <n v="1"/>
    <n v="367716"/>
    <n v="367716"/>
  </r>
  <r>
    <s v="BOGOTA"/>
    <s v="0036-0004"/>
    <x v="2"/>
    <n v="11001"/>
    <s v="TA-25-1246661"/>
    <n v="81893"/>
    <x v="0"/>
    <s v="CB CRECIMIENTO - NUEVO"/>
    <s v="CUNDINAMARCA"/>
    <s v="BOGOTA"/>
    <s v="BARRIO SABANA GRANDE BOGOTA 1"/>
    <s v="WOMPI"/>
    <s v="FO-25-1748441"/>
    <d v="2025-10-20T00:00:00"/>
    <d v="2025-10-30T00:00:00"/>
    <s v="EJECUTADO"/>
    <s v="21-10 SE REALIZA LLAMADA AL CLIENTE, SE HABLA CON EL SR WILMAR MOGOLLON GALEANO, INDICA QUE NO TIENE LAS CREDENCIALES DE ACCESO (CORREO CORRECTO) // 28-10 SE REALIZA LLAMADA AL CLIENTE, SE HABLA CON LA ESPOSA DEL  WILMAR MOGOLLON GALEANO   SE VALIDA DIRECCIÓN OK, CANAL OK, DISPONIBILIDAD TOTAL, USUARIO Y CONTRASEÑA WOMPI OK, LLAMAR EL DÍA LA INSTALACIÓN PARA CONFIRMAR VISITA, AVISO EXTERIOR ALTURA APROX 2 METROS | 30/10/2025 SE REALIZA INSTALACIÓN DE CORRESPONSAL, SE INSTALAN EQUIPOS CON PRUEBAS EXITOSAS, SE CAPACITA Y SE EVALÚA AL CLIENTE, SE INSTALA PUBLICIDAD COMPLETA, CB QUEDA OPERATIVO. USUARIO SOMOS BANCOLOMBIA ACTIVO. PRUEBAS CON UNA CONSULTA DE SALDO NO SE PUEDEN HACER RETIRO NI CONSIGNACIÓN"/>
    <s v="VISITA_TÉCNICA"/>
    <s v="254MMD4X2522"/>
    <s v="PRINCIPAL"/>
    <s v="TERRESTRE"/>
    <s v="BUSTOS MORA DIEGO MANUEL"/>
    <n v="1"/>
    <n v="367716"/>
    <n v="367716"/>
  </r>
  <r>
    <s v="PASTO"/>
    <s v="0036-0003"/>
    <x v="0"/>
    <n v="52001"/>
    <s v="TA-25-1227905"/>
    <n v="81919"/>
    <x v="0"/>
    <s v="CB CRECIMIENTO - NUEVO"/>
    <s v="NARIÑO"/>
    <s v="PASTO"/>
    <s v="BARRIO ANGANOY PASTO 2"/>
    <s v="WOMPI"/>
    <s v="FO-25-1716202"/>
    <d v="2025-10-20T00:00:00"/>
    <d v="2025-10-23T00:00:00"/>
    <s v="EJECUTADO"/>
    <s v="21-10 SE REALIZA LLAMADA AL CLIENTE, SE HABLA CON EL SR EVER FERNANDO VALLEJO INSANDARA, SE VALIDA DIRECCIÓN OK, CANAL OK, DISPONIBILIDAD TOTAL, USUARIO Y CONTRASEÑA WOMPI OK, LLAMAR EL DÍA LA INSTALACIÓN PARA CONFIRMAR VISITA. AVISO EXTERIOR A 2 METROS APROX DE ALTURA 23/10/2025 SE REALIZA INSTALACIÓN DE CORRESPONSAL, SE INSTALAN EQUIPOS CON PRUEBAS EXITOSAS, SE CAPACITA Y SE EVALÚA AL CLIENTE, SE INSTALA PUBLICIDAD COMPLETA, CB QUEDA OPERATIVO. USUARIO SOMOS BANCOLOMBIA ACTIVO"/>
    <s v="VISITA_TÉCNICA"/>
    <s v="254MMD4X1628"/>
    <s v="PRINCIPAL"/>
    <s v="TERRESTRE"/>
    <s v="REMICIO AMADO JOHN HEBER"/>
    <n v="1"/>
    <n v="367716"/>
    <n v="367716"/>
  </r>
  <r>
    <s v="BOGOTA"/>
    <s v="0036-0004"/>
    <x v="2"/>
    <n v="11001"/>
    <s v="TA-25-1227907"/>
    <n v="81895"/>
    <x v="0"/>
    <s v="CB CRECIMIENTO - NUEVO"/>
    <s v="CUNDINAMARCA"/>
    <s v="BOGOTA"/>
    <s v="BARRIO BOSA BRASIL BOGOTA 9"/>
    <s v="WOMPI"/>
    <s v="FO-25-1716205"/>
    <d v="2025-10-20T00:00:00"/>
    <d v="2025-10-24T00:00:00"/>
    <s v="EJECUTADO"/>
    <s v="21-10 SE HABLA CON LA SRA JULIETA BARRERA HERRERA, SE VALIDA DIRECCIÓN OK, CANAL OK, DISPONIBILIDAD TOTAL, USUARIO Y CONTRASEÑA WOMPI OK, LLAMAR EL DÍA LA INSTALACIÓN PARA CONFIRMAR VISITA. AVISO EXTERIOR A 2 METROS APROX DE ALTURA (COMUNICACIÓN POR WPP) | 24/10/2025 SE REALIZA INSTALACIÓN DE CORRESPONSAL, SE INSTALA EQUIPO CON PRUEBAS EXITOSAS, SE CAPACITA Y SE EVALÚA AL CLIENTE, SE INSTALA PUBLICIDAD COMPLETA, CB QUEDA OPERATIVO. USUARIO SOMOS BANCOLOMBIA ACTIVO | SE REALIZA COMUNIACION CON EL USUARIO EL CUAL INDICA QUE YA EL DATAFONO LE PERMITE REALIZAR TX"/>
    <s v="VISITA_TÉCNICA"/>
    <s v="254MMD4X2528"/>
    <s v="PRINCIPAL"/>
    <s v="TERRESTRE"/>
    <s v="ORTIZ MARTINEZ STIVEN"/>
    <n v="1"/>
    <n v="367716"/>
    <n v="367716"/>
  </r>
  <r>
    <s v="MEDELLIN"/>
    <s v="0036-0005"/>
    <x v="6"/>
    <n v="5266"/>
    <s v="TA-25-1227909"/>
    <n v="81929"/>
    <x v="0"/>
    <s v="CB CRECIMIENTO - NUEVO"/>
    <s v="ANTIOQUIA"/>
    <s v="ENVIGADO"/>
    <s v="BARRIO ALTO DE LA FLORES ENVIGADO"/>
    <s v="WOMPI"/>
    <s v="FO-25-1716209"/>
    <d v="2025-10-20T00:00:00"/>
    <d v="2025-10-23T00:00:00"/>
    <s v="EJECUTADO"/>
    <s v="21-10 SE HABLA CON LA SRA MARIA DEL CONSUELO MONSALVE MONTOYA, SE VALIDA DIRECCIÓN OK, CANAL OK, DISPONIBILIDAD TOTAL, USUARIO Y CONTRASEÑA WOMPI OK, LLAMAR EL DÍA LA INSTALACIÓN PARA CONFIRMAR VISITA. AVISO EXTERIOR A 2.5 METROS APROX DE ALTURA (COMUNICACIÓN POR WPP) 23/10/2025 SE REALIZA INSTALACIÓN DE CORRESPONSAL, SE INSTALAN EQUIPOS CON PRUEBAS EXITOSAS, SE CAPACITA Y SE EVALÚA AL CLIENTE, SE INSTALA PUBLICIDAD COMPLETA, CB QUEDA OPERATIVO. USUARIO SOMOS BANCOLOMBIA ACTIVO. NO SE REALIZAN TODAS LAS TRANSACCIONES DE PRUEBA YA QUE NO SE TIENEN LAS HERRAMIENTAS PARA REALIZARLAS, SE PREGUNTA A CLIENTE E INDICA QUE NO TIENE"/>
    <s v="VISITA_TÉCNICA"/>
    <s v="254MMD4X1560"/>
    <s v="PRINCIPAL"/>
    <s v="TERRESTRE"/>
    <s v="BADEL ACUÑA LUIS ALBERTO"/>
    <n v="1"/>
    <n v="367716"/>
    <n v="367716"/>
  </r>
  <r>
    <s v="CUCUTA"/>
    <s v="0036-0007"/>
    <x v="5"/>
    <n v="54001"/>
    <s v="TA-25-1228092"/>
    <n v="81908"/>
    <x v="0"/>
    <s v="CB CRECIMIENTO - NUEVO"/>
    <s v="NORTE DE SANTANDER"/>
    <s v="CUCUTA"/>
    <s v="BARRIO JUANA RANGEL CUCUTA"/>
    <s v="WOMPI"/>
    <s v="FO-25-1716657"/>
    <d v="2025-10-20T00:00:00"/>
    <d v="2025-10-23T00:00:00"/>
    <s v="EJECUTADO"/>
    <s v="22-10 SE HABLA CON EL SR CRISTIAN SEBASTIAN GALINDO SANCHEZ, SE VALIDA DIRECCIÓN OK, CANAL OK, DISPONIBILIDAD TOTAL, USUARIO Y CONTRASEÑA WOMPI OK, LLAMAR EL DÍA LA INSTALACIÓN PARA CONFIRMAR VISITA. AVISO EXTERIOR A 2 METROS APROX DE ALTURA (COMUNICACIÓN POR WPP) | 23/10/2025 SE REALIZA INSTALACIÓN DE CORRESPONSAL, SE INSTALA EQUIPO CON PRUEBAS EXITOSAS, SE CAPACITA Y SE EVALÚA AL CLIENTE, SE INSTALA PUBLICIDAD COMPLETA, CB QUEDA OPERATIVO. USUARIO SOMOS BANCOLOMBIA ACTIVO"/>
    <s v="VISITA_TÉCNICA"/>
    <s v="254MMD4X1955"/>
    <s v="PRINCIPAL"/>
    <s v="TERRESTRE"/>
    <s v="MORA VEGA JEAMPIER"/>
    <n v="1"/>
    <n v="367716"/>
    <n v="367716"/>
  </r>
  <r>
    <s v="BOGOTA"/>
    <s v="0036-0004"/>
    <x v="2"/>
    <n v="25718"/>
    <s v="TA-25-1227910"/>
    <n v="81926"/>
    <x v="0"/>
    <s v="CB CRECIMIENTO - NUEVO"/>
    <s v="CUNDINAMARCA"/>
    <s v="SASAIMA"/>
    <s v="BARRIO CENTRO SASAIMA 5"/>
    <s v="WOMPI"/>
    <s v="FO-25-1716211"/>
    <d v="2025-10-20T00:00:00"/>
    <d v="2025-10-23T00:00:00"/>
    <s v="EJECUTADO"/>
    <s v="21-10 SE HABLA CON LA SRA DIANA MARIA DELGADO ALGECIRA, SE VALIDA DIRECCIÓN OK, CANAL OK, DISPONIBILIDAD TOTAL, USUARIO Y CONTRASEÑA WOMPI OK, LLAMAR EL DÍA LA INSTALACIÓN PARA CONFIRMAR VISITA. AVISO EXTERIOR A 2 METROS APROX DE ALTURA (COMUNICACIÓN POR WPP) 23/10/2025 SE REALIZA INSTALACIÓN DE CORRESPONSAL, SE INSTALAN EQUIPOS CON PRUEBAS EXITOSAS, SE CAPACITA Y SE EVALÚA AL CLIENTE, SE INSTALA PUBLICIDAD COMPLETA, CB QUEDA OPERATIVO. USUARIO SOMOS BANCOLOMBIA ACTIVO"/>
    <s v="VISITA_TÉCNICA"/>
    <s v="254UMD4X7016"/>
    <s v="INTERMEDIA"/>
    <s v="TERRESTRE"/>
    <s v="BUSTOS MORA DIEGO MANUEL"/>
    <n v="1"/>
    <n v="488953"/>
    <n v="488953"/>
  </r>
  <r>
    <s v="BOGOTA"/>
    <s v="0036-0004"/>
    <x v="2"/>
    <n v="25286"/>
    <s v="TA-25-1227911"/>
    <n v="81911"/>
    <x v="0"/>
    <s v="CB CRECIMIENTO - NUEVO"/>
    <s v="CUNDINAMARCA"/>
    <s v="FUNZA"/>
    <s v="BARRIO VILLA PAOLA FUNZA 2"/>
    <s v="WOMPI"/>
    <s v="FO-25-1716215"/>
    <d v="2025-10-20T00:00:00"/>
    <d v="2025-10-24T00:00:00"/>
    <s v="EJECUTADO"/>
    <s v="21-10 SE REALIZA LLAMADA AL CLIENTE, SE HABLA CON LA SRA SARA LILIANA LOZANO LEON, SE VALIDA DIRECCIÓN OK, CANAL OK, DISPONIBILIDAD TOTAL, USUARIO Y CONTRASEÑA WOMPI OK, LLAMAR EL DÍA LA INSTALACIÓN PARA CONFIRMAR VISITA. AVISO EXTERIOR A 2 METROS APROX DE ALTURA | 24/10/2025 SE REALIZA INSTALACIÓN DE CORRESPONSAL, SE INSTALAN EQUIPOS CON PRUEBAS EXITOSAS, SE CAPACITA Y SE EVALÚA AL CLIENTE, SE INSTALA PUBLICIDAD COMPLETA, CB QUEDA OPERATIVO. USUARIO SOMOS BANCOLOMBIA ACTIVO"/>
    <s v="VISITA_TÉCNICA"/>
    <s v="254UMD4X6082"/>
    <s v="INTERMEDIA"/>
    <s v="TERRESTRE"/>
    <s v="GOMEZ VEGA DAVID SNEYDER"/>
    <n v="1"/>
    <n v="488953"/>
    <n v="488953"/>
  </r>
  <r>
    <s v="MANIZALES"/>
    <s v="0036-0002"/>
    <x v="1"/>
    <n v="17001"/>
    <s v="TA-25-1227912"/>
    <n v="81915"/>
    <x v="0"/>
    <s v="CB CRECIMIENTO - NUEVO"/>
    <s v="CALDAS"/>
    <s v="MANIZALES"/>
    <s v="BARRIO LA ASUNCION MANIZALES 2"/>
    <s v="WOMPI"/>
    <s v="FO-25-1716217"/>
    <d v="2025-10-20T00:00:00"/>
    <d v="2025-10-23T00:00:00"/>
    <s v="EJECUTADO"/>
    <s v="21-10 SE HABLA CON EL SR LUIS CARLOS OLARTE CRUZ, SE VALIDA DIRECCIÓN OK, CANAL OK, DISPONIBILIDAD TOTAL, USUARIO Y CONTRASEÑA WOMPI OK, LLAMAR EL DÍA LA INSTALACIÓN PARA CONFIRMAR VISITA. AVISO EXTERIOR A 2 METROS APROX DE ALTURA (COMUNICACIÓN POR WPP) 23/10/2025 SE REALIZA INSTALACIÓN DE CORRESPONSAL, SE INSTALAN EQUIPOS CON PRUEBAS EXITOSAS, SE CAPACITA Y SE EVALÚA AL CLIENTE, SE INSTALA PUBLICIDAD COMPLETA, CB QUEDA OPERATIVO. USUARIO SOMOS BANCOLOMBIA ACTIVO"/>
    <s v="VISITA_TÉCNICA"/>
    <s v="254UMD4X8878"/>
    <s v="PRINCIPAL"/>
    <s v="TERRESTRE"/>
    <s v="AGUIRRE HENAO RAUL EDUARDO"/>
    <n v="1"/>
    <n v="367716"/>
    <n v="367716"/>
  </r>
  <r>
    <s v="PASTO"/>
    <s v="0036-0003"/>
    <x v="0"/>
    <n v="52079"/>
    <s v="TA-25-1227913"/>
    <n v="81890"/>
    <x v="0"/>
    <s v="CB CRECIMIENTO - NUEVO"/>
    <s v="NARIÑO"/>
    <s v="BARBACOAS"/>
    <s v="BARRIO CRR DEL DIVINO NIÑO BARBACOAS"/>
    <s v="WOMPI"/>
    <s v="FO-25-1716221"/>
    <d v="2025-10-20T00:00:00"/>
    <d v="2025-10-30T00:00:00"/>
    <s v="EJECUTADO"/>
    <s v="21-10 SE HABLA CON EL SR GUSTAVO GUILLERMO BERMEO, SE VALIDA DIRECCIÓN OK, CANAL OK, DISPONIBILIDAD TOTAL, USUARIO Y CONTRASEÑA WOMPI OK, LLAMAR EL DÍA LA INSTALACIÓN PARA CONFIRMAR VISITA. AVISO EXTERIOR A 4 METROS APROX DE ALTURA (COMUNICACION POR WPP)  | 30-10 SE REALIZA INSTALACIÓN DE CORRESPONSAL, SE INSTALAN EQUIPOS CON PRUEBAS EXITOSAS, SE CAPACITA Y SE EVALÚA AL CLIENTE, SE INSTALA PUBLICIDAD COMPLETA, CB QUEDA OPERATIVO. USUARIO SOMOS BANCOLOMBIA ACTIVO- COMERCIO SIN AVISO PUBLICITARIO, SIN EMBARGO SI ES EL MISMO OBJETIVO COMERCIAL, LA DIRECCION COINCIDE Y LA CÁMARA DE COMERCIO TAMBIEN TIENE EL MISMO NOMBRE DE LISTA DE CHEQUEO."/>
    <s v="VISITA_TÉCNICA"/>
    <s v="254MMD4X2310"/>
    <s v="LEJANA"/>
    <s v="TERRESTRE"/>
    <s v="PAZ MARTINEZ RICHARD HUMBERTO"/>
    <n v="1"/>
    <n v="598334"/>
    <n v="598334"/>
  </r>
  <r>
    <s v="CUCUTA"/>
    <s v="0036-0007"/>
    <x v="5"/>
    <n v="54001"/>
    <s v="TA-25-1227914"/>
    <n v="81907"/>
    <x v="0"/>
    <s v="CB CRECIMIENTO - NUEVO"/>
    <s v="NORTE DE SANTANDER"/>
    <s v="CUCUTA"/>
    <s v="BARRIO LAS AMERICAS CUCUTA 2"/>
    <s v="WOMPI"/>
    <s v="FO-25-1716223"/>
    <d v="2025-10-20T00:00:00"/>
    <d v="2025-10-23T00:00:00"/>
    <s v="EJECUTADO"/>
    <s v="21-10 SE REALIZA LLAMADA AL CLIENTE, SE HABLA CON LA SRA KAREN MARGARITA RAMIREZ COLMENARES, SE VALIDA DIRECCIÓN OK, CANAL OK, DISPONIBILIDAD TOTAL, USUARIO Y CONTRASEÑA WOMPI OK, LLAMAR EL DÍA LA INSTALACIÓN PARA CONFIRMAR VISITA. AVISO EXTERIOR A 2 METROS APROX DE ALTURA 23/10/2025 SE REALIZA INSTALACIÓN DE CORRESPONSAL, SE INSTALAN EQUIPOS CON PRUEBAS EXITOSAS, SE CAPACITA Y SE EVALÚA AL CLIENTE, SE INSTALA PUBLICIDAD COMPLETA, CB QUEDA OPERATIVO. USUARIO SOMOS BANCOLOMBIA ACTIVO"/>
    <s v="VISITA_TÉCNICA"/>
    <s v="254MMD4X1577"/>
    <s v="PRINCIPAL"/>
    <s v="TERRESTRE"/>
    <s v="NARANJO AFANADOR RUBEN JESUS"/>
    <n v="1"/>
    <n v="367716"/>
    <n v="367716"/>
  </r>
  <r>
    <s v="CARTAGENA"/>
    <s v="0036-0001"/>
    <x v="3"/>
    <n v="13001"/>
    <s v="TA-25-1227915"/>
    <n v="81902"/>
    <x v="0"/>
    <s v="CB CRECIMIENTO - NUEVO"/>
    <s v="BOLIVAR"/>
    <s v="CARTAGENA"/>
    <s v="BARRIO MANZANILLO DEL MAR  LO CARTAGENA DE INDIAS"/>
    <s v="WOMPI"/>
    <s v="FO-25-1716227"/>
    <d v="2025-10-20T00:00:00"/>
    <d v="2025-10-24T00:00:00"/>
    <s v="EJECUTADO"/>
    <s v="21-10 SE HABLA CON EL SR EDWIN LUNA LOPEZ, SE VALIDA DIRECCIÓN OK, CANAL OK, DISPONIBILIDAD TOTAL, USUARIO Y CONTRASEÑA WOMPI OK, LLAMAR EL DÍA LA INSTALACIÓN PARA CONFIRMAR VISITA. AVISO EXTERIOR A 2.5 METROS APROX DE ALTURA (COMUNICACIÓN POR WPP) | 24/10/2025 SE REALIZA INSTALACIÓN DE CORRESPONSAL, SE INSTALAN EQUIPOS, SE CAPACITA Y SE EVALÚA AL CLIENTE, SE INSTALA PUBLICIDAD COMPLETA, CB QUEDA OPERATIVO. USUARIO SOMOS BANCOLOMBIA ACTIVO. SE INTENTA REALIZAR PRUEBAS Y SALE ERROR POR CAÍDA MASIVA DE LA LINEA DE BANCOLOMBIA | SE REALIZA COMUNIACION CON EL USUARIO EL CUAL INDICA QUE YA EL DATAFONO LE PERMITE REALIZAR TX"/>
    <s v="VISITA_TÉCNICA"/>
    <s v="254UMD4X5950"/>
    <s v="PRINCIPAL"/>
    <s v="TERRESTRE"/>
    <s v="MARTINEZ SALGUEDO ANDRES AUGUSTO"/>
    <n v="1"/>
    <n v="367716"/>
    <n v="367716"/>
  </r>
  <r>
    <s v="CARTAGENA"/>
    <s v="0036-0001"/>
    <x v="3"/>
    <n v="13001"/>
    <s v="TA-25-1227916"/>
    <n v="81900"/>
    <x v="0"/>
    <s v="CB CRECIMIENTO - NUEVO"/>
    <s v="BOLIVAR"/>
    <s v="CARTAGENA"/>
    <s v="BARRIO SAN PEDRO CARTAGENA DE INDIAS 1"/>
    <s v="WOMPI"/>
    <s v="FO-25-1716231"/>
    <d v="2025-10-20T00:00:00"/>
    <d v="2025-10-24T00:00:00"/>
    <s v="EJECUTADO"/>
    <s v="21-10 SE REALIZA LLAMADA AL CLIENTE, SE HABLA CON LA SRA DEISY PAOLA RUEDA MORALES SE VALIDA DIRECCIÓN OK, CANAL OK, DISPONIBILIDAD TOTAL, USUARIO Y CONTRASEÑA WOMPI OK, LLAMAR EL DÍA LA INSTALACIÓN PARA CONFIRMAR VISITA, AVISO EXTERIOR ALTURA APROX 2 METROS - COMUNICACIÓN POR WPP | 24/10/2025 SE REALIZA INSTALACIÓN DE CORRESPONSAL, SE INSTALAN EQUIPOS CON PRUEBAS EXITOSAS, SE CAPACITA Y SE EVALÚA AL CLIENTE, SE INSTALA PUBLICIDAD COMPLETA, CB QUEDA OPERATIVO. USUARIO SOMOS BANCOLOMBIA ACTIVO"/>
    <s v="VISITA_TÉCNICA"/>
    <s v="254UMD4X5947"/>
    <s v="PRINCIPAL"/>
    <s v="TERRESTRE"/>
    <s v="MARTINEZ SALGUEDO ANDRES AUGUSTO"/>
    <n v="1"/>
    <n v="367716"/>
    <n v="367716"/>
  </r>
  <r>
    <s v="MEDELLIN"/>
    <s v="0036-0005"/>
    <x v="6"/>
    <n v="5042"/>
    <s v="TA-25-1227918"/>
    <n v="81910"/>
    <x v="0"/>
    <s v="CB CRECIMIENTO - NUEVO"/>
    <s v="ANTIOQUIA"/>
    <s v="SANTA FE DE ANTIOQUIA"/>
    <s v="BARRIO LA MAQUEA SANTA FE DE ANTIOQUIA 1"/>
    <s v="WOMPI"/>
    <s v="FO-25-1716233"/>
    <d v="2025-10-20T00:00:00"/>
    <d v="2025-10-24T00:00:00"/>
    <s v="EJECUTADO"/>
    <s v="21-10 SE HABLA CON LA SRA ERIKA MARYURIS VASQUEZ, SE VALIDA DIRECCIÓN OK, CANAL OK, DISPONIBILIDAD TOTAL, USUARIO Y CONTRASEÑA WOMPI OK, LLAMAR EL DÍA LA INSTALACIÓN PARA CONFIRMAR VISITA. AVISO EXTERIOR A 2.5 METROS APROX DE ALTURA (COMUNICACIÓN POR WPP) | 24/10/2025 SE REALIZA INSTALACIÓN DE CORRESPONSAL, SE INSTALAN EQUIPOS CON PRUEBAS EXITOSAS, SE CAPACITA Y SE EVALÚA AL CLIENTE, SE INSTALA PUBLICIDAD COMPLETA, CB QUEDA OPERATIVO. USUARIO SOMOS BANCOLOMBIA ACTIVO"/>
    <s v="VISITA_TÉCNICA"/>
    <s v="254MMD4X1558"/>
    <s v="INTERMEDIA"/>
    <s v="TERRESTRE"/>
    <s v="QUINTERO SANCHEZ JUAN SEBASTIAN"/>
    <n v="1"/>
    <n v="488953"/>
    <n v="488953"/>
  </r>
  <r>
    <s v="BOGOTA"/>
    <s v="0036-0004"/>
    <x v="2"/>
    <n v="25290"/>
    <s v="TA-25-1227919"/>
    <n v="81912"/>
    <x v="0"/>
    <s v="CB CRECIMIENTO - NUEVO"/>
    <s v="CUNDINAMARCA"/>
    <s v="FUSAGASUGA"/>
    <s v="BARRIO SAN FERNANDO FUSAGASUGA 2"/>
    <s v="WOMPI"/>
    <s v="FO-25-1716236"/>
    <d v="2025-10-20T00:00:00"/>
    <d v="2025-10-23T00:00:00"/>
    <s v="EJECUTADO"/>
    <s v="21-10 SE REALIZA LLAMADA AL CLIENTE, SE HABLA CON LA SRA ROCIO CATALINA CHACON LEON, SE VALIDA DIRECCIÓN OK, CANAL OK, DISPONIBILIDAD TOTAL, USUARIO Y CONTRASEÑA WOMPI OK, LLAMAR EL DÍA LA INSTALACIÓN PARA CONFIRMAR VISITA. AVISO EXTERIOR A 2 METROS APROX DE ALTURA 23/10/2025 SE REALIZA INSTALACIÓN DE CORRESPONSAL, SE INSTALAN EQUIPOS CON PRUEBAS EXITOSAS, SE CAPACITA Y SE EVALÚA AL CLIENTE, SE INSTALA PUBLICIDAD COMPLETA, CB QUEDA OPERATIVO. USUARIO SOMOS BANCOLOMBIA ACTIVO"/>
    <s v="VISITA_TÉCNICA"/>
    <s v="254UMD4X6998"/>
    <s v="INTERMEDIA"/>
    <s v="TERRESTRE"/>
    <s v="ORTIZ MARTINEZ STIVEN"/>
    <n v="1"/>
    <n v="488953"/>
    <n v="488953"/>
  </r>
  <r>
    <s v="PEREIRA"/>
    <s v="0036-0002"/>
    <x v="1"/>
    <n v="63130"/>
    <s v="TA-25-1227920"/>
    <n v="81896"/>
    <x v="0"/>
    <s v="CB CRECIMIENTO - NUEVO"/>
    <s v="QUINDIO"/>
    <s v="CALARCA"/>
    <s v="BARRIO LLANITOS DE GUARALA CALARCA"/>
    <s v="WOMPI"/>
    <s v="FO-25-1716237"/>
    <d v="2025-10-20T00:00:00"/>
    <d v="2025-10-23T00:00:00"/>
    <s v="EJECUTADO"/>
    <s v="21-10 SE REALIZA LLAMADA AL CLIENTE, SE HABLA CON LA SRA DIANA PATRICIA CASTELLANOS HENAO  SE VALIDA DIRECCIÓN OK, CANAL OK, DISPONIBILIDAD TOTAL, USUARIO Y CONTRASEÑA WOMPI OK, LLAMAR EL DÍA LA INSTALACIÓN PARA CONFIRMAR VISITA, AVISO EXTERIOR ALTURA APROX 4-5 METROS 23/10/2025 23-10 SE REALIZA INSTALACIÓN DE CORRESPONSAL, SE INSTALAN EQUIPOS CON PRUEBAS EXITOSAS, SE CAPACITA Y SE EVALÚA AL CLIENTE, SE INSTALA PUBLICIDAD COMPLETA, CB QUEDA OPERATIVO. USUARIO SOMOS BANCOLOMBIA ACTIVO"/>
    <s v="VISITA_TÉCNICA"/>
    <s v="254KMD4W5010"/>
    <s v="INTERMEDIA"/>
    <s v="TERRESTRE"/>
    <s v="SANCHEZ SOLORZANO JUAN SEBASTIAN"/>
    <n v="1"/>
    <n v="488953"/>
    <n v="488953"/>
  </r>
  <r>
    <s v="APARTADO"/>
    <s v="0036-0005"/>
    <x v="6"/>
    <n v="5490"/>
    <s v="TA-25-1227921"/>
    <n v="81905"/>
    <x v="0"/>
    <s v="CB CRECIMIENTO - NUEVO"/>
    <s v="ANTIOQUIA"/>
    <s v="NECOCLI"/>
    <s v="BARRIO LA UNION NECOCLI"/>
    <s v="WOMPI"/>
    <s v="FO-25-1716239"/>
    <d v="2025-10-20T00:00:00"/>
    <d v="2025-10-23T00:00:00"/>
    <s v="EJECUTADO/CANCELADO"/>
    <s v="21-10 SE REALIZA LLAMADA AL CLIENTE, SE HABLA CON EL SR PEDRO LUIS MEJIA OQUENDO  SE VALIDA DIRECCIÓN OK, CANAL OK, DISPONIBILIDAD TOTAL, USUARIO Y CONTRASEÑA WOMPI OK, LLAMAR EL DÍA LA INSTALACIÓN PARA CONFIRMAR VISITA, AVISO EXTERIOR ALTURA APROX 2 METROS 23/10/2025 VISITAMOS SITIO ENCONTRANDO QUE AL FRENTE HAY UN CB 43457 PTM NECOCLI ALMACEN BENAIA. SE RELACIONAN COORDENADAS TOMADAS DE APLICACIÓN. | ENTIDAD NO APRUEBA INSTALACIÓN"/>
    <s v="VISITA_TÉCNICA"/>
    <s v="254UMD4X8168"/>
    <s v="INTERMEDIA"/>
    <s v="TERRESTRE"/>
    <s v="SALDARRIAGA MIRANDA SANTIAGO"/>
    <n v="1"/>
    <n v="488953"/>
    <n v="488953"/>
  </r>
  <r>
    <s v="CALI"/>
    <s v="0036-0003"/>
    <x v="0"/>
    <n v="76001"/>
    <s v="TA-25-1227922"/>
    <n v="81897"/>
    <x v="0"/>
    <s v="CB CRECIMIENTO - NUEVO"/>
    <s v="VALLE DEL CAUCA"/>
    <s v="CALI"/>
    <s v="BARRIO SAN NICOLAS CALI  15"/>
    <s v="WOMPI"/>
    <s v="FO-25-1716241"/>
    <d v="2025-10-20T00:00:00"/>
    <d v="2025-10-23T00:00:00"/>
    <s v="EJECUTADO"/>
    <s v="21-10 SE REALIZA LLAMADA AL CLIENTE, SE HABLA CON LA SRA VANESSA VALENCIA DUQUE  SE VALIDA DIRECCIÓN OK, CANAL OK, DISPONIBILIDAD TOTAL, USUARIO Y CONTRASEÑA WOMPI OK, LLAMAR EL DÍA LA INSTALACIÓN PARA CONFIRMAR VISITA, AVISO EXTERIOR ALTURA APROX 2 METROS 23/10/2025 SE REALIZA INSTALACIÓN DE CORRESPONSAL, SE INSTALAN EQUIPOS CON PRUEBAS EXITOSAS, SE CAPACITA Y SE EVALÚA AL CLIENTE, SE INSTALA PUBLICIDAD COMPLETA, CB QUEDA OPERATIVO. USUARIO SOMOS BANCOLOMBIA ACTIVO"/>
    <s v="VISITA_TÉCNICA"/>
    <s v="254UMD4X7674"/>
    <s v="PRINCIPAL"/>
    <s v="TERRESTRE"/>
    <s v="BOLAÑOS TABORDA JORGE ENRIQUE"/>
    <n v="1"/>
    <n v="367716"/>
    <n v="367716"/>
  </r>
  <r>
    <s v="PEREIRA"/>
    <s v="0036-0002"/>
    <x v="1"/>
    <n v="63470"/>
    <s v="TA-25-1227923"/>
    <n v="81916"/>
    <x v="0"/>
    <s v="CB CRECIMIENTO - NUEVO"/>
    <s v="QUINDIO"/>
    <s v="MONTENEGRO"/>
    <s v="BARRIO CENTRO MONTENEGRO 12"/>
    <s v="WOMPI"/>
    <s v="FO-25-1716243"/>
    <d v="2025-10-20T00:00:00"/>
    <d v="2025-10-24T00:00:00"/>
    <s v="EJECUTADO"/>
    <s v="21-10 SE REALIZA LLAMADA AL CLIENTE, SE HABLA CON EL SR HUBER DE JESUS TONUZCO SERNA  SE VALIDA DIRECCIÓN OK, CANAL OK, DISPONIBILIDAD TOTAL, USUARIO Y CONTRASEÑA WOMPI OK, LLAMAR EL DÍA LA INSTALACIÓN PARA CONFIRMAR VISITA, AVISO EXTERIOR ALTURA APROX 2,50 METROS 24/10/2025 SE REALIZA INSTALACIÓN DE CORRESPONSAL, SE INSTALAN EQUIPOS, SE CAPACITA Y SE EVALÚA AL CLIENTE, SE INSTALA PUBLICIDAD COMPLETA, CB QUEDA OPERATIVO. USUARIO SOMOS BANCOLOMBIA ACTIVO. NO SE PUEDEN HACER PRUEBAS EXITOSAS  DE TRANSACCIÓN POR PROBLEMAS ACTUAL DE LA ENTIDAD. | SE REALIZA COMUNIACION CON EL USUARIO EL CUAL INDICA QUE YA EL DATAFONO LE PERMITE REALIZAR TX"/>
    <s v="VISITA_TÉCNICA"/>
    <s v="254KMD4W5009"/>
    <s v="INTERMEDIA"/>
    <s v="TERRESTRE"/>
    <s v="SANCHEZ SOLORZANO JUAN SEBASTIAN"/>
    <n v="1"/>
    <n v="488953"/>
    <n v="488953"/>
  </r>
  <r>
    <s v="CALI"/>
    <s v="0036-0003"/>
    <x v="0"/>
    <n v="19001"/>
    <s v="TA-25-1227924"/>
    <n v="81922"/>
    <x v="0"/>
    <s v="CB CRECIMIENTO - NUEVO"/>
    <s v="CAUCA"/>
    <s v="POPAYAN"/>
    <s v="BARRIO MACHANGARA POPAYAN 3"/>
    <s v="WOMPI"/>
    <s v="FO-25-1716246"/>
    <d v="2025-10-20T00:00:00"/>
    <d v="2025-10-29T00:00:00"/>
    <s v="EJECUTADO"/>
    <s v="21-10 SE REALIZA LLAMADA AL CLIENTE, SE HABLA CON EL SR CRISTIAN ANDRES VIVAS OROZCO  SE VALIDA DIRECCIÓN OK, CANAL OK, DISPONIBILIDAD TOTAL, USUARIO Y CONTRASEÑA WOMPI OK, LLAMAR EL DÍA LA INSTALACIÓN PARA CONFIRMAR VISITA, AVISO EXTERIOR ALTURA APROX 2 METROS // CONTACTO POR WHATSAPP-CEL 3167687840 Y WHASAP 3217367436 | 27-10 POR NOVEDAD PRESENTADA CON EL SERIAL ASIGNADO PARA LA ACTIVIDAD SE REPROGRAMA ACTIVIDAD  | 29/10/2025 SE REALIZA INSTALACIÓN DE CORRESPONSAL, SE INSTALAN EQUIPOS CON PRUEBAS EXITOSAS, SE CAPACITA Y SE EVALÚA AL CLIENTE, SE INSTALA PUBLICIDAD COMPLETA, CB QUEDA OPERATIVO. USUARIO SOMOS BANCOLOMBIA ACTIVO"/>
    <s v="VISITA_TÉCNICA"/>
    <s v="254MMD4W8973"/>
    <s v="LEJANA"/>
    <s v="TERRESTRE"/>
    <s v="GIMBUEL LASSO LUIS GERMAN"/>
    <n v="1"/>
    <n v="598334"/>
    <n v="598334"/>
  </r>
  <r>
    <s v="PASTO"/>
    <s v="0036-0003"/>
    <x v="0"/>
    <n v="52001"/>
    <s v="TA-25-1246663"/>
    <n v="81918"/>
    <x v="0"/>
    <s v="CB CRECIMIENTO - NUEVO"/>
    <s v="NARIÑO"/>
    <s v="PASTO"/>
    <s v="BARRIO EL PILAR PASTO 4"/>
    <s v="WOMPI"/>
    <s v="FO-25-1748444"/>
    <d v="2025-10-20T00:00:00"/>
    <d v="2025-10-30T00:00:00"/>
    <s v="EJECUTADO"/>
    <s v="22-10-2025 SE REALIZA LLAMADA AL NUMERO DE LA LISTA SE HABLA CON LA SEÑORA LORENA, INDICA QUE DESPUES DE AMPLIAR EL ALMACENAMIENTO DEL CORREO SIGUE SIN RECIBIR EL CORREO DE WOMPI, REALIZA LA BUSQUEDA PERO NO LO TIENE// 28-10 SE REALIZA CONTACTO POR WHATSAPP AL CLIENTE, SE HABLA CON LA SR LORENA   SE VALIDA DIRECCIÓN OK, CANAL OK, DISPONIBILIDAD TOTAL, USUARIO Y CONTRASEÑA WOMPI OK, LLAMAR EL DÍA LA INSTALACIÓN PARA CONFIRMAR VISITA, AVISO EXTERIOR ALTURA APROX 2 METROS | 30/10/2025 SE REALIZA INSTALACIÓN DE CORRESPONSAL, SE INSTALAN EQUIPOS CON PRUEBAS EXITOSAS, SE CAPACITA Y SE EVALÚA AL CLIENTE, SE INSTALA PUBLICIDAD COMPLETA, CB QUEDA OPERATIVO. USUARIO SOMOS BANCOLOMBIA ACTIVO"/>
    <s v="VISITA_TÉCNICA"/>
    <s v="254MMD4X2330"/>
    <s v="PRINCIPAL"/>
    <s v="TERRESTRE"/>
    <s v="BRAVO MADROÑERO OSCAR ESTEBAN"/>
    <n v="1"/>
    <n v="367716"/>
    <n v="367716"/>
  </r>
  <r>
    <s v="MEDELLIN"/>
    <s v="0036-0005"/>
    <x v="6"/>
    <n v="5649"/>
    <s v="TA-25-1227926"/>
    <n v="81923"/>
    <x v="0"/>
    <s v="CB CRECIMIENTO - NUEVO"/>
    <s v="ANTIOQUIA"/>
    <s v="SAN CARLOS"/>
    <s v="BARRIO EL JORDAN SAN CARLOS 1"/>
    <s v="WOMPI"/>
    <s v="FO-25-1716248"/>
    <d v="2025-10-20T00:00:00"/>
    <d v="2025-10-23T00:00:00"/>
    <s v="EJECUTADO"/>
    <s v="21-10 SE REALIZA LLAMADA AL CLIENTE, SE HABLA CON LA SRA NIDIA MABELY GARCES ARROYAVE  SE VALIDA DIRECCIÓN OK, CANAL OK, DISPONIBILIDAD TOTAL, USUARIO Y CONTRASEÑA WOMPI OK, LLAMAR EL DÍA LA INSTALACIÓN PARA CONFIRMAR VISITA, AVISO EXTERIOR ALTURA APROX 2 METROS | 23-10 SE REALIZA INSTALACIÓN DE CORRESPONSAL, SE INSTALAN EQUIPOS CON PRUEBAS EXITOSAS, SE CAPACITA Y SE EVALÚA AL CLIENTE, SE INSTALA PUBLICIDAD COMPLETA, CB QUEDA OPERATIVO. USUARIO SOMOS BANCOLOMBIA ACTIVO"/>
    <s v="VISITA_TÉCNICA"/>
    <s v="254MMD4X1572"/>
    <s v="LEJANA"/>
    <s v="TERRESTRE"/>
    <s v="BARRIENTOS HERNANDEZ CRISTIAN HORACIO"/>
    <n v="1"/>
    <n v="598334"/>
    <n v="598334"/>
  </r>
  <r>
    <s v="PASTO"/>
    <s v="0036-0003"/>
    <x v="0"/>
    <n v="52835"/>
    <s v="TA-25-1227929"/>
    <n v="81928"/>
    <x v="0"/>
    <s v="CB CRECIMIENTO - NUEVO"/>
    <s v="NARIÑO"/>
    <s v="SAN ANDRES DE TUMACO"/>
    <s v="BARRIO EL JARDIN SAN ANDRES DE TUMACO 1"/>
    <s v="WOMPI"/>
    <s v="FO-25-1716250"/>
    <d v="2025-10-20T00:00:00"/>
    <d v="2025-10-29T00:00:00"/>
    <s v="EJECUTADO"/>
    <s v="22-10 SE REALIZA LLAMADA AL CLIENTE, SE HABLA CON LA SRA PAOLA ANDREA ACOSTA RIOS  SE VALIDA DIRECCIÓN OK, CANAL OK, DISPONIBILIDAD TOTAL, USUARIO Y CONTRASEÑA WOMPI OK, LLAMAR EL DÍA LA INSTALACIÓN PARA CONFIRMAR VISITA, AVISO EXTERIOR ALTURA APROX 2,50-3 METROS | 29/10/2025 SE REALIZA INSTALACIÓN DE CORRESPONSAL, SE INSTALAN EQUIPOS CON PRUEBAS EXITOSAS, SE CAPACITA Y SE EVALÚA AL CLIENTE, SE INSTALA PUBLICIDAD COMPLETA, CB QUEDA OPERATIVO. USUARIO SOMOS BANCOLOMBIA ACTIVO"/>
    <s v="VISITA_TÉCNICA"/>
    <s v="254MMD4X2322"/>
    <s v="LEJANA"/>
    <s v="TERRESTRE"/>
    <s v="PAZ MARTINEZ RICHARD HUMBERTO"/>
    <n v="1"/>
    <n v="598334"/>
    <n v="598334"/>
  </r>
  <r>
    <s v="PASTO"/>
    <s v="0036-0003"/>
    <x v="0"/>
    <n v="52001"/>
    <s v="TA-25-1227930"/>
    <n v="81920"/>
    <x v="0"/>
    <s v="CB CRECIMIENTO - NUEVO"/>
    <s v="NARIÑO"/>
    <s v="PASTO"/>
    <s v="BARRIO SANTA FE I PASTO"/>
    <s v="WOMPI"/>
    <s v="FO-25-1716253"/>
    <d v="2025-10-20T00:00:00"/>
    <d v="2025-10-24T00:00:00"/>
    <s v="EJECUTADO"/>
    <s v="21-10 SE REALIZA LLAMADA AL CLIENTE, SE HABLA CON LA SRA JENNYFER LILIANA BENAVIDES CALDERON  SE VALIDA DIRECCIÓN OK, CANAL OK, DISPONIBILIDAD TOTAL, USUARIO Y CONTRASEÑA WOMPI OK, LLAMAR EL DÍA LA INSTALACIÓN PARA CONFIRMAR VISITA, AVISO EXTERIOR ALTURA APROX 3 METROS | 24/10/2025 SE REALIZA INSTALACIÓN DE CORRESPONSAL, SE INSTALAN EQUIPOS CON PRUEBAS EXITOSAS, SE CAPACITA Y SE EVALÚA AL CLIENTE, SE INSTALA PUBLICIDAD COMPLETA, CB QUEDA OPERATIVO. USUARIO SOMOS BANCOLOMBIA ACTIVO"/>
    <s v="VISITA_TÉCNICA"/>
    <s v="254MMD4X2315"/>
    <s v="PRINCIPAL"/>
    <s v="TERRESTRE"/>
    <s v="REMICIO AMADO JOHN HEBER"/>
    <n v="1"/>
    <n v="367716"/>
    <n v="367716"/>
  </r>
  <r>
    <s v="IBAGUE"/>
    <s v="0036-0006"/>
    <x v="4"/>
    <n v="17380"/>
    <s v="TA-25-1227931"/>
    <n v="81826"/>
    <x v="0"/>
    <s v="CB CRECIMIENTO - OTRAS LISTAS"/>
    <s v="CALDAS"/>
    <s v="LA DORADA"/>
    <s v="BARRIO SAN ANTONIO LA DORADA 1"/>
    <s v="WOMPI"/>
    <s v="FO-25-1716255"/>
    <d v="2025-10-20T00:00:00"/>
    <d v="2025-10-23T00:00:00"/>
    <s v="EJECUTADO"/>
    <s v="22-10 SE REALIZA LLAMADA AL CLIENTE, SE HABLA CON LA SRA VIANNY JINETH BEDOYA VIRGUEZ  SE VALIDA DIRECCIÓN OK, CANAL OK, DISPONIBILIDAD TOTAL, USUARIO Y CONTRASEÑA WOMPI OK, LLAMAR EL DÍA LA INSTALACIÓN PARA CONFIRMAR VISITA, AVISO EXTERIOR ALTURA APROX 2-3 METROS | 23-10 SE REALIZA INSTALACIÓN DE CORRESPONSAL, SE INSTALAN EQUIPOS CON PRUEBAS EXITOSAS, SE CAPACITA Y SE EVALÚA AL CLIENTE, SE INSTALA PUBLICIDAD COMPLETA, CB QUEDA OPERATIVO. USUARIO SOMOS BANCOLOMBIA ACTIVO. COMERCIO SIN AVISO PUBLICITARIO, SIN EMBARGO SI ES EL MISMO OBJETIVO COMERCIAL, LA DIRECCION COINCIDE Y LA CÁMARA DE COMERCIO TAMBIEN TIENE EL MISMO NOMBRE DE LISTA DE CHEQUEO."/>
    <s v="VISITA_TÉCNICA"/>
    <s v="254MMD4W9496"/>
    <s v="LEJANA"/>
    <s v="TERRESTRE"/>
    <s v="GUTIERREZ  CAMILO ANDRES"/>
    <n v="1"/>
    <n v="598334"/>
    <n v="598334"/>
  </r>
  <r>
    <s v="TUNJA"/>
    <s v="0036-0007"/>
    <x v="5"/>
    <n v="15325"/>
    <s v="TA-25-1233730"/>
    <n v="81954"/>
    <x v="0"/>
    <s v="CB CRECIMIENTO - NUEVO"/>
    <s v="BOYACA"/>
    <s v="GUAYATA"/>
    <s v="BARRIO CENTRO GUAYATÁ"/>
    <s v="WOMPI"/>
    <s v="FO-25-1724172"/>
    <d v="2025-10-22T00:00:00"/>
    <d v="2025-10-27T00:00:00"/>
    <s v="EJECUTADO"/>
    <s v="23-10 SE REALIZA LLAMADA AL CLIENTE, SE HABLA CON LA SRA NIDIA ALCIRA MORENO PIÑEROSSE VALIDA DIRECCIÓN OK, CANAL OK, DISPONIBILIDAD TOTAL, USUARIO Y CONTRASEÑA WOMPI OK, LLAMAR EL DÍA LA INSTALACIÓN PARA CONFIRMAR VISITA, AVISO EXTERIOR ALTURA APROX 2 METROS - COMUNICACIÓN POR WPP | 27-10 SE REALIZA INSTALACIÓN DE CORRESPONSAL, SE INSTALAN EQUIPOS CON PRUEBAS EXITOSAS, SE CAPACITA Y SE EVALÚA AL CLIENTE, SE INSTALA PUBLICIDAD COMPLETA, CB QUEDA OPERATIVO. USUARIO SOMOS BANCOLOMBIA ACTIVO"/>
    <s v="VISITA_TÉCNICA"/>
    <s v="254KMD4W6159"/>
    <s v="LEJANA"/>
    <s v="TERRESTRE"/>
    <s v="SOLER HOYOS CRISTIAN LEONARDO"/>
    <n v="1"/>
    <n v="598334"/>
    <n v="598334"/>
  </r>
  <r>
    <s v="PEREIRA"/>
    <s v="0036-0002"/>
    <x v="1"/>
    <n v="66001"/>
    <s v="TA-25-1233731"/>
    <n v="81955"/>
    <x v="0"/>
    <s v="CB CRECIMIENTO - NUEVO"/>
    <s v="RISARALDA"/>
    <s v="PEREIRA"/>
    <s v="BARRIO BATARA PLAZA PEREIRA"/>
    <s v="WOMPI"/>
    <s v="FO-25-1724175"/>
    <d v="2025-10-22T00:00:00"/>
    <d v="2025-10-27T00:00:00"/>
    <s v="EJECUTADO"/>
    <s v="23-10 SE REALIZA LLAMADA AL CLIENTE, SE HABLA CON LA SRA NATALIA CARREÑO MONTOYA SE VALIDA DIRECCIÓN OK, CANAL OK, DISPONIBILIDAD TOTAL, USUARIO Y CONTRASEÑA WOMPI OK, LLAMAR EL DÍA LA INSTALACIÓN PARA CONFIRMAR VISITA, AVISO EXTERIOR ALTURA APROX 3 METROS - COMUNICACIÓN POR WPP | 27-10 SE REALIZA INSTALACIÓN DE CORRESPONSAL, SE INSTALAN EQUIPOS CON PRUEBAS EXITOSAS, SE CAPACITA Y SE EVALÚA AL CLIENTE, SE INSTALA PUBLICIDAD COMPLETA, CB QUEDA OPERATIVO. USUARIO SOMOS BANCOLOMBIA ACTIVO"/>
    <s v="VISITA_TÉCNICA"/>
    <s v="254MMD4X0188"/>
    <s v="PRINCIPAL"/>
    <s v="TERRESTRE"/>
    <s v="FRANCO CAÑAVERAL YAMID RAUL"/>
    <n v="1"/>
    <n v="367716"/>
    <n v="367716"/>
  </r>
  <r>
    <s v="CUCUTA"/>
    <s v="0036-0007"/>
    <x v="5"/>
    <n v="54001"/>
    <s v="TA-25-1233732"/>
    <n v="81953"/>
    <x v="0"/>
    <s v="CB CRECIMIENTO - NUEVO"/>
    <s v="NORTE DE SANTANDER"/>
    <s v="CUCUTA"/>
    <s v="BARRIO GARCIA HERREROS CUCUTA 1"/>
    <s v="WOMPI"/>
    <s v="FO-25-1724178"/>
    <d v="2025-10-22T00:00:00"/>
    <d v="2025-10-27T00:00:00"/>
    <s v="EJECUTADO"/>
    <s v="23-10 SE REALIZA LLAMADA AL CLIENTE, SE HABLA CON LA SR JESUS ADRIAN PEÑARANDA PEREZ SE VALIDA DIRECCIÓN OK, CANAL OK, DISPONIBILIDAD TOTAL, USUARIO Y CONTRASEÑA WOMPI OK, LLAMAR EL DÍA LA INSTALACIÓN PARA CONFIRMAR VISITA, AVISO EXTERIOR ALTURA NO INDICA ALTURA | 27/10/2025 SE REALIZA INSTALACIÓN DE CORRESPONSAL, SE INSTALAN EQUIPOS CON PRUEBAS EXITOSAS, SE CAPACITA Y SE EVALÚA AL CLIENTE, SE INSTALA PUBLICIDAD COMPLETA, CB QUEDA OPERATIVO. USUARIO SOMOS BANCOLOMBIA ACTIVO"/>
    <s v="VISITA_TÉCNICA"/>
    <s v="254MMD4X1438"/>
    <s v="PRINCIPAL"/>
    <s v="TERRESTRE"/>
    <s v="DURAN ACOSTA FRANK YONNY"/>
    <n v="1"/>
    <n v="367716"/>
    <n v="367716"/>
  </r>
  <r>
    <s v="CALI"/>
    <s v="0036-0003"/>
    <x v="0"/>
    <n v="76001"/>
    <s v="TA-25-1233733"/>
    <n v="81952"/>
    <x v="0"/>
    <s v="CB CRECIMIENTO - NUEVO"/>
    <s v="VALLE DEL CAUCA"/>
    <s v="CALI"/>
    <s v="BARRIO LA INDEPENDENCIA CALI 2"/>
    <s v="WOMPI"/>
    <s v="FO-25-1724179"/>
    <d v="2025-10-22T00:00:00"/>
    <d v="2025-10-27T00:00:00"/>
    <s v="EJECUTADO"/>
    <s v="23-10 SE REALIZA LLAMADA AL CLIENTE, SE HABLA CON LA SR JUAN MANUEL HERNANDEZ RAMIREZ SE VALIDA DIRECCIÓN OK, CANAL OK, DISPONIBILIDAD TOTAL, USUARIO Y CONTRASEÑA WOMPI OK, LLAMAR EL DÍA LA INSTALACIÓN PARA CONFIRMAR VISITA, AVISO EXTERIOR ALTURA: NO INDICA - COMUICACIÓN POR WPP  | 27/10/2025 SE REALIZA INSTALACIÓN DE CORRESPONSAL, SE INSTALAN EQUIPOS CON PRUEBAS EXITOSAS, SE CAPACITA Y SE EVALÚA AL CLIENTE, NO SE INSTALA PUBLICIDAD YA QUE EL USUARIO LA TENIA INSTALADA, CB QUEDA OPERATIVO. USUARIO SOMOS BANCOLOMBIA ACTIVO"/>
    <s v="VISITA_TÉCNICA"/>
    <s v="254KMD4W5114"/>
    <s v="PRINCIPAL"/>
    <s v="TERRESTRE"/>
    <s v="HERRERA MONAR GEOVANNY"/>
    <n v="1"/>
    <n v="367716"/>
    <n v="367716"/>
  </r>
  <r>
    <s v="BOGOTA"/>
    <s v="0036-0004"/>
    <x v="2"/>
    <n v="11001"/>
    <s v="TA-25-1233734"/>
    <n v="81951"/>
    <x v="0"/>
    <s v="CB CRECIMIENTO - NUEVO"/>
    <s v="CUNDINAMARCA"/>
    <s v="BOGOTA"/>
    <s v="BARRIO BOSA BRASIL BOGOTA 8"/>
    <s v="WOMPI"/>
    <s v="FO-25-1724182"/>
    <d v="2025-10-22T00:00:00"/>
    <d v="2025-10-28T00:00:00"/>
    <s v="EJECUTADO"/>
    <s v="23-10 SE REALIZA LLAMADA AL CLIENTE, SE HABLA CON LA SR JOSE LUIS SOTELO RUEDA  SE VALIDA DIRECCIÓN OK, CANAL OK, DISPONIBILIDAD TOTAL, USUARIO Y CONTRASEÑA WOMPI OK, LLAMAR EL DÍA LA INSTALACIÓN PARA CONFIRMAR VISITA, AVISO EXTERIOR ALTURA APROX 2.80 METROS - COMUNICACIÓN POR WPP | 28/10/2025 SE REALIZA INSTALACIÓN DE CORRESPONSAL, SE INSTALAN EQUIPOS CON PRUEBAS EXITOSAS, SE CAPACITA Y SE EVALÚA AL CLIENTE, NO SE INSTALA PUBLICIDAD USUARIO YA LA TENIA INSTALADA, SE REGRESA A BODEGA, CB QUEDA OPERATIVO. USUARIO SOMOS BANCOLOMBIA ACTIVO"/>
    <s v="VISITA_TÉCNICA"/>
    <s v="254UMD4X7013"/>
    <s v="PRINCIPAL"/>
    <s v="TERRESTRE"/>
    <s v="ALARCON AREVALO JOHAN STIVEN"/>
    <n v="1"/>
    <n v="367716"/>
    <n v="367716"/>
  </r>
  <r>
    <s v="TUNJA"/>
    <s v="0036-0007"/>
    <x v="5"/>
    <n v="15455"/>
    <s v="TA-25-1246668"/>
    <n v="81773"/>
    <x v="0"/>
    <s v="CB CRECIMIENTO - OTRAS LISTAS"/>
    <s v="BOYACA"/>
    <s v="MIRAFLORES"/>
    <s v="BARRIO CENTRO MIRAFLORES 5"/>
    <s v="WOMPI"/>
    <s v="FO-25-1748447"/>
    <d v="2025-10-22T00:00:00"/>
    <d v="2025-10-31T00:00:00"/>
    <s v="EJECUTADO"/>
    <s v="23/10/2025 SE ESTABLECE COMUNICACIÓN CONNIDIA MAYERLIN VARGAS TENJO VIA WPP, EL CUAL INDICA QUE EL CORREO ESTA BIEN PERO NO LE HA LLEGADO CORREO PARA COMPLETAR REGISTRO POR PARTE DE WOMPI // 28-10 SE REALIZA LLAMADA AL CLIENTE, SE HABLA CON LA SRA  NIDIA MAYERLIN VARGAS TENJO   SE VALIDA DIRECCIÓN OK, CANAL OK, DISPONIBILIDAD TOTAL, USUARIO Y CONTRASEÑA WOMPI OK, LLAMAR EL DÍA LA INSTALACIÓN PARA CONFIRMAR VISITA, AVISO EXTERIOR ALTURA APROX 2 METROS | 30-10 SE ESTABLECE COMUNICACIÓN CON LA SEÑORA NIDIA MAYERLIN VARGAS AL NÚMERO DE CONTACTO 3227950796 SE LE INDICA QUE POR TEMAS DE TRASPORTE Y DESPLAZAMIENTOS HACIA LA ZONA NO ES POSIBLE REALIZAR VISITA EL DÍA DE HOY CLIENTE CONFIRMA LA DISPONIBILIDAD PARA EL DÍA DE MAÑANA EN AM CLIENTE CONFORME | 31/10/2025 SE REALIZA INSTALACIÓN DE CORRESPONSAL, SE INSTALAN EQUIPOS CON PRUEBAS EXITOSAS, SE CAPACITA Y SE EVALÚA AL CLIENTE, SE INSTALA PUBLICIDAD COMPLETA, CB QUEDA OPERATIVO. USUARIO SOMOS BANCOLOMBIA ACTIVO"/>
    <s v="VISITA_TÉCNICA"/>
    <s v="254MMD4W7964"/>
    <s v="LEJANA"/>
    <s v="TERRESTRE"/>
    <s v="RODRIGUEZ MURCIA YERSON IVAN"/>
    <n v="1"/>
    <n v="598334"/>
    <n v="598334"/>
  </r>
  <r>
    <s v="IBAGUE"/>
    <s v="0036-0006"/>
    <x v="4"/>
    <n v="73504"/>
    <s v="TA-25-1233735"/>
    <n v="81587"/>
    <x v="0"/>
    <s v="CB CRECIMIENTO - OTRAS LISTAS"/>
    <s v="TOLIMA"/>
    <s v="ORTEGA"/>
    <s v="BARRIO CENTRO ORTEGA 12"/>
    <s v="WOMPI"/>
    <s v="FO-25-1724184"/>
    <d v="2025-10-22T00:00:00"/>
    <d v="2025-10-27T00:00:00"/>
    <s v="EJECUTADO"/>
    <s v="23-10 SE REALIZA LLAMADA AL CLIENTE, SE HABLA CON LA SRA LUZ MIRYAN DELGADO SUÁREZ SE VALIDA DIRECCIÓN OK, CANAL OK, DISPONIBILIDAD TOTAL, USUARIO Y CONTRASEÑA WOMPI OK, LLAMAR EL DÍA LA INSTALACIÓN PARA CONFIRMAR VISITA, AVISO EXTERIOR ALTURA: NO INDICA ALTURA - COMUNICACIÓN POR WPP | 27/10/2025 SE REALIZA INSTALACIÓN DE CORRESPONSAL, SE INSTALAN EQUIPOS CON PRUEBAS EXITOSAS, SE CAPACITA Y SE EVALÚA AL CLIENTE, SE INSTALA PUBLICIDAD COMPLETA, CB QUEDA OPERATIVO. USUARIO SOMOS BANCOLOMBIA ACTIVO. NO SE PUEDE ABRIR SOMOS BANCOLOMBIA Y CAPACITAR A LA SEÑORA LUZ DELGADO EN EL MISMO, POR PROBLEMAS DE LA PLATAFORMA. SE LLAMA A LA 018000953344 Y LE INDICA QUE EN UNA SEMANA PUEDE ABRIRLA CON AYUDA DE ELLOS."/>
    <s v="VISITA_TÉCNICA"/>
    <s v="254MMD4W9486"/>
    <s v="LEJANA"/>
    <s v="TERRESTRE"/>
    <s v="VARGAS HERRERA JHON JAIRO"/>
    <n v="1"/>
    <n v="598334"/>
    <n v="598334"/>
  </r>
  <r>
    <s v="YOPAL"/>
    <s v="0036-0006"/>
    <x v="4"/>
    <n v="85001"/>
    <s v="TA-25-1233736"/>
    <n v="81619"/>
    <x v="0"/>
    <s v="CB CRECIMIENTO - OTRAS LISTAS"/>
    <s v="CASANARE"/>
    <s v="YOPAL"/>
    <s v="BARRIO BICENTENARIO YOPAL 1"/>
    <s v="WOMPI"/>
    <s v="FO-25-1724186"/>
    <d v="2025-10-22T00:00:00"/>
    <d v="2025-10-28T00:00:00"/>
    <s v="EJECUTADO"/>
    <s v="23-10 SE REALIZA LLAMADA AL CLIENTE, SE HABLA CON LA SRA NOHORA FUENTES CORDOBA  SE VALIDA DIRECCIÓN OK, CANAL OK, DISPONIBILIDAD TOTAL, USUARIO Y CONTRASEÑA WOMPI OK, LLAMAR EL DÍA LA INSTALACIÓN PARA CONFIRMAR VISITA, AVISO EXTERIOR ALTURA: NO INDICA ALTURA 28/10/2025 SE REALIZA INSTALACIÓN DE CORRESPONSAL, SE INSTALAN EQUIPOS CON PRUEBAS EXITOSAS, SE CAPACITA Y SE EVALÚA AL CLIENTE, SE INSTALA PUBLICIDAD COMPLETA, CB QUEDA OPERATIVO. USUARIO SOMOS BANCOLOMBIA ACTIVO. NO SE REALIZA PRUEBA DE TRANSFERENCIA NO SE CUENTA CON TARJETA."/>
    <s v="VISITA_TÉCNICA"/>
    <s v="254UMD4X6968"/>
    <s v="PRINCIPAL"/>
    <s v="TERRESTRE"/>
    <s v="BERNAL ELAICA EDGAR ALEXIS"/>
    <n v="1"/>
    <n v="367716"/>
    <n v="367716"/>
  </r>
  <r>
    <s v="CALI"/>
    <s v="0036-0003"/>
    <x v="0"/>
    <n v="76001"/>
    <s v="TA-25-1246672"/>
    <n v="81546"/>
    <x v="0"/>
    <s v="CB CRECIMIENTO - OTRAS LISTAS"/>
    <s v="VALLE DEL CAUCA"/>
    <s v="CALI"/>
    <s v="BARRIO TERRON COLORADO CALI 4 "/>
    <s v="WOMPI"/>
    <s v="FO-25-1748449"/>
    <d v="2025-10-22T00:00:00"/>
    <d v="2025-10-30T00:00:00"/>
    <s v="EJECUTADO"/>
    <s v="23-10 SE HABLA CON LA SRA MARLY YULIANA MUÑOZ MUÑOZ, INDICA QUE SU CORREO CORRECTO ES: CHISKATASCON@GMAIL.COM. FAVOR REALIZAR ENVIO DE CREDENCIALES |  28/10/2025 EN NUEVA COMUNICACIÓN CON EL USUARIO INDICA QUE YA TIENE EL CORREO POR PARTE DE WOMPI, NO INDICA ALTURA | 30/10/2025 SE REALIZA INSTALACIÓN DE CORRESPONSAL, SE INSTALAN EQUIPOS CON PRUEBAS EXITOSAS, SE CAPACITA Y SE EVALÚA AL CLIENTE, SE INSTALA PUBLICIDAD COMPLETA, CB QUEDA OPERATIVO. USUARIO SOMOS BANCOLOMBIA ACTIVO"/>
    <s v="VISITA_TÉCNICA"/>
    <s v="254KMD4W5111"/>
    <s v="PRINCIPAL"/>
    <s v="TERRESTRE"/>
    <s v="TORRES GARCIA JENDRY JOSE"/>
    <n v="1"/>
    <n v="367716"/>
    <n v="367716"/>
  </r>
  <r>
    <s v="VALLEDUPAR"/>
    <s v="0036-0001"/>
    <x v="3"/>
    <n v="20001"/>
    <s v="TA-25-1233738"/>
    <n v="81613"/>
    <x v="0"/>
    <s v="CB CRECIMIENTO - OTRAS LISTAS"/>
    <s v="CESAR"/>
    <s v="VALLEDUPAR"/>
    <s v="BARRIO CENTRO VALLEDUPAR 20"/>
    <s v="WOMPI"/>
    <s v="FO-25-1724191"/>
    <d v="2025-10-22T00:00:00"/>
    <d v="2025-10-27T00:00:00"/>
    <s v="EJECUTADO"/>
    <s v="23-10 SE REALIZA LLAMADA AL CLIENTE, SE HABLA CON EL SR RODOLFO RAFAEL SOLANO BRITO, SE VALIDA DIRECCIÓN OK, CANAL OK, DISPONIBILIDAD TOTAL, USUARIO Y CONTRASEÑA WOMPI OK, LLAMAR EL DÍA LA INSTALACIÓN PARA CONFIRMAR VISITA. AVISO EXTERIOR A 2 METROS DE ALTURA APROX | 27/10/2025 SE REALIZA INSTALACIÓN DE CORRESPONSAL, SE INSTALAN EQUIPOS CON PRUEBAS EXITOSAS, SE CAPACITA Y SE EVALÚA AL CLIENTE, SE INSTALA PUBLICIDAD COMPLETA, CB QUEDA OPERATIVO. USUARIO SOMOS BANCOLOMBIA ACTIVO"/>
    <s v="VISITA_TÉCNICA"/>
    <s v="254KMD4W5022"/>
    <s v="PRINCIPAL"/>
    <s v="TERRESTRE"/>
    <s v="MAESTRE MENGUAL EDGAR ENRIQUE"/>
    <n v="1"/>
    <n v="367716"/>
    <n v="367716"/>
  </r>
  <r>
    <s v="MEDELLIN"/>
    <s v="0036-0005"/>
    <x v="6"/>
    <n v="5360"/>
    <s v="TA-25-1233739"/>
    <n v="81550"/>
    <x v="0"/>
    <s v="CB CRECIMIENTO - OTRAS LISTAS"/>
    <s v="ANTIOQUIA"/>
    <s v="ITAGUI"/>
    <s v="BARRIO ITAGUI ITAGUI 32"/>
    <s v="WOMPI"/>
    <s v="FO-25-1724194"/>
    <d v="2025-10-22T00:00:00"/>
    <d v="2025-10-28T00:00:00"/>
    <s v="EJECUTADO"/>
    <s v="23-10 SE HABLA CON LA SRA EVELYN YULIANA PALACIO ZULUAGA, SE VALIDA DIRECCIÓN OK, CANAL OK, DISPONIBILIDAD TOTAL, USUARIO Y CONTRASEÑA WOMPI OK, LLAMAR EL DÍA LA INSTALACIÓN PARA CONFIRMAR VISITA. AVISO EXTERIOR A 1.5 METROS DE ALTURA APROX (COMUNICACION POR WPP) | 28/10/2025 SE REALIZA INSTALACIÓN DE CORRESPONSAL, SE INSTALAN EQUIPOS CON PRUEBAS EXITOSAS, SE CAPACITA Y SE EVALÚA AL CLIENTE, SE INSTALA PUBLICIDAD COMPLETA, CB QUEDA OPERATIVO. USUARIO SOMOS BANCOLOMBIA ACTIVO"/>
    <s v="VISITA_TÉCNICA"/>
    <s v="254MMD4X1561"/>
    <s v="PRINCIPAL"/>
    <s v="TERRESTRE"/>
    <s v="QUINTERO SANCHEZ JUAN SEBASTIAN"/>
    <n v="1"/>
    <n v="367716"/>
    <n v="367716"/>
  </r>
  <r>
    <s v="APARTADO"/>
    <s v="0036-0005"/>
    <x v="6"/>
    <n v="5837"/>
    <s v="TA-25-1233741"/>
    <n v="81556"/>
    <x v="0"/>
    <s v="CB CRECIMIENTO - OTRAS LISTAS"/>
    <s v="ANTIOQUIA"/>
    <s v="TURBO"/>
    <s v="BARRIO PUEBLO NUEVO CURRULAO TURBO"/>
    <s v="WOMPI"/>
    <s v="FO-25-1724196"/>
    <d v="2025-10-22T00:00:00"/>
    <d v="2025-10-28T00:00:00"/>
    <s v="EJECUTADO"/>
    <s v="23-10 SE HABLA CON LA SRA LUISA FERNANDA VELOZA RIVAS, SE VALIDA DIRECCIÓN OK, CANAL OK, DISPONIBILIDAD TOTAL, USUARIO Y CONTRASEÑA WOMPI OK, LLAMAR EL DÍA LA INSTALACIÓN PARA CONFIRMAR VISITA. AVISO EXTERIOR A 2 METROS DE ALTURA APROX (COMUNICACION POR WPP)  | 28/10/2025 SE REALIZA INSTALACIÓN DE CORRESPONSAL, SE INSTALAN EQUIPOS CON PRUEBAS EXITOSAS, SE CAPACITA Y SE EVALÚA AL CLIENTE, SE INSTALA PUBLICIDAD COMPLETA, CB QUEDA OPERATIVO. USUARIO SOMOS BANCOLOMBIA ACTIVO"/>
    <s v="VISITA_TÉCNICA"/>
    <s v="254UMD4X8141"/>
    <s v="INTERMEDIA"/>
    <s v="TERRESTRE"/>
    <s v="SALDARRIAGA MIRANDA SANTIAGO"/>
    <n v="1"/>
    <n v="488953"/>
    <n v="488953"/>
  </r>
  <r>
    <s v="TUNJA"/>
    <s v="0036-0007"/>
    <x v="5"/>
    <n v="15599"/>
    <s v="TA-25-1246673"/>
    <n v="81595"/>
    <x v="0"/>
    <s v="CB CRECIMIENTO - OTRAS LISTAS"/>
    <s v="BOYACA"/>
    <s v="RAMIRIQUI"/>
    <s v="BARRIO CENTRO RAMIRIQUI 3"/>
    <s v="WOMPI"/>
    <s v="FO-25-1748452"/>
    <d v="2025-10-22T00:00:00"/>
    <d v="2025-10-30T00:00:00"/>
    <s v="EJECUTADO"/>
    <s v="23/10/2025 SE ESTABLECE COMUNICACIÓN CON FARIDES RASEDA PÉREZ VIA WPP, EL CUAL INDICA QUE EL CORREO ESTA BIEN PERO NO LE HA LLEGADO CORREO PARA COMPLETAR REGISTRO POR PARTE DE WOMPI // 28-10 SE REALIZA CONTACTO POR WHATSAPP AL CLIENTE, SE HABLA CON EL SR FARIDES RASEDA PÉREZ   SE VALIDA DIRECCIÓN OK, CANAL OK, DISPONIBILIDAD TOTAL, USUARIO Y CONTRASEÑA WOMPI OK, LLAMAR EL DÍA LA INSTALACIÓN PARA CONFIRMAR VISITA, AVISO EXTERIOR ALTURA APROX 2 METROS | 30/10/2025 SE REALIZA INSTALACIÓN DE CORRESPONSAL, SE INSTALAN EQUIPOS CON PRUEBAS EXITOSAS, SE CAPACITA Y SE EVALÚA AL CLIENTE, SE INSTALA PUBLICIDAD COMPLETA, CB QUEDA OPERATIVO. USUARIO SOMOS BANCOLOMBIA ACTIVO"/>
    <s v="VISITA_TÉCNICA"/>
    <s v="254MMD4W8952"/>
    <s v="INTERMEDIA"/>
    <s v="TERRESTRE"/>
    <s v="RODRIGUEZ MURCIA YERSON IVAN"/>
    <n v="1"/>
    <n v="488953"/>
    <n v="488953"/>
  </r>
  <r>
    <m/>
    <m/>
    <x v="7"/>
    <m/>
    <m/>
    <m/>
    <x v="1"/>
    <m/>
    <m/>
    <m/>
    <m/>
    <m/>
    <m/>
    <m/>
    <m/>
    <m/>
    <m/>
    <m/>
    <m/>
    <m/>
    <m/>
    <m/>
    <m/>
    <m/>
    <n v="74829004"/>
  </r>
  <r>
    <m/>
    <m/>
    <x v="7"/>
    <m/>
    <m/>
    <m/>
    <x v="1"/>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9">
  <r>
    <s v="MEDELLIN"/>
    <s v="0036-0005"/>
    <x v="0"/>
    <n v="5088"/>
    <n v="2777957"/>
    <n v="21427"/>
    <x v="0"/>
    <s v="ANTIOQUIA"/>
    <s v="BELLO"/>
    <s v="JHOMAR"/>
    <s v="WOMPI"/>
    <s v="FO-25-1573859 | FO-25-1568169"/>
    <d v="2025-09-23T08:00:00"/>
    <d v="2025-10-01T08:35:00"/>
    <s v="INCIDENTE"/>
    <s v="LECTURA"/>
    <s v="NO LEE NINGUNA FACTURA"/>
    <s v="SUCIEDAD EN LA CAMARA"/>
    <s v="23/09/2025 SE EVIDENCIA QUE EL EQUIPO NO LEE FACTURAS EPM NI DEL FONDO NACIONAL DEL AHORRO, OTRAS SI, DATÁFONO ACTUALIZADO, SE ESCALA A WOMPI CON TICKET 467172._x000a_01/10/2025 ELECTRÓNICO._x000a__x000a__x0009__x000a_JESUS DAVID JUVINAO PEREZ (WOMPI COLOMBIA)_x000a_30 SEPT 2025, 8:58 A. M. GMT-5_x000a__x000a_HOLA BROLIN, ¿CÓMO ESTÁS?_x000a_QUIERO COMENTARTE QUE JUNTO CON EL EQUIPO HEMOS REVISADO EN DETALLE LA SITUACIÓN QUE NOS REPORTASTE Y, TRAS EL ANÁLISIS, IDENTIFICAMOS EL PROBLEMA. ACTUALMENTE YA SE ESTÁ TRABAJANDO EN UNA SOLUCIÓN DEFINITIVA, NO SOLO PARA ESTE CASO PUNTUAL, SINO TAMBIÉN PARA OTROS INCONVENIENTES RELACIONADOS CON EL FUNCIONAMIENTO DEL LECTOR DE CÓDIGOS DE BARRAS._x000a_MIENTRAS TANTO, COMO MEDIDA TEMPORAL Y RÁPIDA, LES RECOMENDAMOS REINICIAR EL DATÁFONO ANTES DE REALIZAR CADA LECTURA. ESTO PERMITE LIBERAR MEMORIA Y EVITAR QUE SE GENERE RUIDO EN LA CAPTURA DE LA IMAGEN, LO CUAL PUEDE PROVOCAR QUE EL ESCANEO SE VEA BORROSO O NO SE LEA CORRECTAMENTE. TAMBIÉN ES IMPORTANTE ASEGURARSE DE CONTAR CON UNA BUENA ILUMINACIÓN AL MOMENTO DE ES"/>
    <s v="VISITA_TÉCNICA"/>
    <n v="40"/>
    <s v="PRINCIPAL"/>
    <s v="TERRESTRE"/>
    <s v="CARDONA MOLINA BROLIN STIVEN"/>
    <n v="2"/>
    <n v="51282"/>
    <n v="102564"/>
  </r>
  <r>
    <s v="BUCARAMANGA"/>
    <s v="0036-0007"/>
    <x v="1"/>
    <n v="68001"/>
    <n v="2814842"/>
    <n v="74106"/>
    <x v="0"/>
    <s v="SANTANDER"/>
    <s v="BUCARAMANGA"/>
    <s v="BARRIO REAL DE MINAS BUCARAMANGA 3"/>
    <s v="WOMPI"/>
    <s v="FO-25-1604069"/>
    <d v="2025-09-30T10:53:00"/>
    <d v="2025-10-01T08:39:00"/>
    <s v="INCIDENTE"/>
    <s v="CREDENCIALES DE ACCESO (USUARIO/CONTRASEÑA)"/>
    <s v="INGRESO DE CREDENCIALES ERRADAS"/>
    <s v="EL USUARIO NO RECUERDA LA CONTRASEÑA O EL USUARIO"/>
    <s v="01/10/2025 EN COMUNICACIÓN TELEFÓNICA AL NÚMERO 3187878933 SE ESTABLECE COMUNICACIÓN CON LA SEÑORA MILENA JIMÉNEZ LO CUAL NOS INDICA QUE NO ES NECESARIO REALIZAR LA VISITA TÉCNICA DEBIDO A QUE YA ESTÁ FUNCIONANDO CORRECTAMENTE EL DATAFONO INDICA QUE LLAMO A LA LÍNEA PARA CANCELAR LA VISITA TÉCNICA"/>
    <s v="SOPORTE_TELEFÓNICO"/>
    <n v="32"/>
    <s v="PRINCIPAL"/>
    <s v="TERRESTRE"/>
    <s v="MARIÑO PABON JORGE ENRIQUE"/>
    <n v="1"/>
    <n v="22000"/>
    <n v="22000"/>
  </r>
  <r>
    <s v="PEREIRA"/>
    <s v="0036-0002"/>
    <x v="2"/>
    <n v="66001"/>
    <n v="2801979"/>
    <n v="64295"/>
    <x v="0"/>
    <s v="RISARALDA"/>
    <s v="PEREIRA"/>
    <s v="DISTRIBUIDORA SAN MIGUEL O"/>
    <s v="WOMPI"/>
    <s v="FO-25-1593834 | FO-25-1591064"/>
    <d v="2025-09-27T09:00:00"/>
    <d v="2025-10-01T08:44:58"/>
    <s v="INCIDENTE"/>
    <s v="NAVEGACION LENTA"/>
    <s v="USUARIO NO PUEDE NAVEGAR ENTRE PANTALLAS O LA APP NO ABRE SE QUEDA CARGANDO"/>
    <s v="CACHE"/>
    <s v="27/09/2025 SE LLEGA AL PUNTO, SE REPROGRAMA ACTIVIDAD YA QUE TOCA ESCALARLO CON WOMPI , SE EVIDENCIA QUE EL EQUIPO TRABAJA LENTO YA SEA CONECTADO CON EL WIFI DEL PUNTO O CON LA RED COMPARTIDA DEL TELÉFONO PERSONAL, SE REALIZA TRX DEPÓSITO Y EN SOMOS SALE COMO SI SE HUBIERA REALIZADO DOS VECES LA MISMA TRANSACCIÓN, SE PRUEBA UN RETIRO DE NEQUI Y EN EL DATÁFONO SALE RECHAZO, PERO AL REVISAR EN SOMOS SALE APROBADO._x000a_01/10/2025 EN COMUNICACIÓN CON LA SR SE LE INDICA QUE WOMPI DICE QUE EL PROBLEMA NO ES DEL EQUIPO, NI DEL CANAL DE INTERNET DEL COMERCIO, EL PROBLEMA ES DEL APLICATIVO DE WOMPI Y QUE SE DEBE ESPERAR A LA ACTUALIZACIÓN DE LA APP"/>
    <s v="VISITA_TÉCNICA"/>
    <n v="40"/>
    <s v="PRINCIPAL"/>
    <s v="TERRESTRE"/>
    <s v="FRANCO CAÑAVERAL YAMID RAUL"/>
    <n v="2"/>
    <n v="51282"/>
    <n v="102564"/>
  </r>
  <r>
    <s v="CALI"/>
    <s v="0036-0003"/>
    <x v="3"/>
    <n v="76001"/>
    <n v="2815169"/>
    <n v="78269"/>
    <x v="0"/>
    <s v="VALLE DEL CAUCA"/>
    <s v="CALI"/>
    <s v="H.J IMPRESORES"/>
    <s v="WOMPI"/>
    <s v="FO-25-1604472"/>
    <d v="2025-09-30T11:34:00"/>
    <d v="2025-10-01T09:32:00"/>
    <s v="INCIDENTE"/>
    <s v="CONEXIÓN"/>
    <s v="CONEXIÓN DEFICIENTE WIFI"/>
    <s v="WIFI"/>
    <s v="01/10/2025 SE LLEGA AL COMERCIO CLIENTE ME MUESTRA VIDEOS DE QUE EL EQUIPO DURO 5 MINUTOS EN SACAR TIRILLA SE REVISA EL EQUIPO Y SE HACEN PRUEBAS TIRILLA SALE A LOS 5 SEGUNDO SE LE EXPLICA AL CLIENTE QUE PODRÍA SER QUE EN ESE MOMENTO EL INTERNET ESTABA LENTO QUEDA FUNCIONANDO CORRECTAMENTE"/>
    <s v="VISITA_TÉCNICA"/>
    <n v="32"/>
    <s v="PRINCIPAL"/>
    <s v="TERRESTRE"/>
    <s v="CUERO RUIZ JHONNY"/>
    <n v="1"/>
    <n v="51282"/>
    <n v="51282"/>
  </r>
  <r>
    <s v="VILLAVICENCIO"/>
    <s v="0036-0006"/>
    <x v="4"/>
    <n v="50001"/>
    <n v="2814599"/>
    <n v="58407"/>
    <x v="0"/>
    <s v="META"/>
    <s v="VILLAVICENCIO"/>
    <s v="MECELL"/>
    <s v="WOMPI"/>
    <s v="FO-25-1604081"/>
    <d v="2025-09-30T10:42:00"/>
    <d v="2025-10-01T09:37:00"/>
    <s v="INCIDENTE"/>
    <s v="CONEXIÓN"/>
    <s v="CONEXIÓN DEFICIENTE WIFI"/>
    <s v="WIFI"/>
    <s v="01/10/2025 SE REALIZA VISITA A COMERCIO SE REALIZA ACTUALIZACIÓN DE SISTEMA OPERATIVO SE REALIZA BORRADO DE CACHÉ SE LE BRINDA ASESORÍA TÉCNICA A CLIENTE SOBRE EL CORRECTO USO DEL DATÁFONO"/>
    <s v="VISITA_TÉCNICA"/>
    <n v="64"/>
    <s v="PRINCIPAL"/>
    <s v="TERRESTRE"/>
    <s v="CASTRILLON URREA LONDIER LEANDRO"/>
    <n v="1"/>
    <n v="51282"/>
    <n v="51282"/>
  </r>
  <r>
    <s v="NEIVA"/>
    <s v="0036-0006"/>
    <x v="4"/>
    <n v="41001"/>
    <s v="TA-25-1160168"/>
    <n v="62389"/>
    <x v="0"/>
    <s v="HUILA"/>
    <s v="NEIVA"/>
    <s v="FOTOCOPIAS HELIO'S"/>
    <s v="WOMPI"/>
    <s v="FO-25-1602438"/>
    <d v="2025-09-25T16:11:00"/>
    <d v="2025-10-01T10:07:00"/>
    <s v="INCIDENTE"/>
    <s v="SOFTWARE"/>
    <s v="APP ELIMINADA"/>
    <s v="APP ELIMINADA POR EL CB"/>
    <s v="01/10/2025 SE REALIZA CAMBIO DE QUIPO POR AUTORIZACION DE WOMPI"/>
    <s v="VISITA_TÉCNICA"/>
    <n v="24"/>
    <s v="PRINCIPAL"/>
    <s v="TERRESTRE"/>
    <s v="DIAZ VARGAS JONATHAN MIGUEL"/>
    <n v="1"/>
    <n v="51282"/>
    <n v="51282"/>
  </r>
  <r>
    <s v="CUCUTA"/>
    <s v="0036-0007"/>
    <x v="1"/>
    <n v="54001"/>
    <n v="2798806"/>
    <n v="67824"/>
    <x v="0"/>
    <s v="NORTE DE SANTANDER"/>
    <s v="CUCUTA"/>
    <s v="TECNICELL CASI TODO"/>
    <s v="WOMPI"/>
    <s v="FO-25-1591907 | FO-25-1588202"/>
    <d v="2025-09-26T10:20:00"/>
    <d v="2025-10-01T10:45:35"/>
    <s v="INCIDENTE"/>
    <s v="IMPRESIÓN"/>
    <s v="DAÑO FÍSICO DE LA IMPRESORA"/>
    <s v="MALA MANIPULACIÓN DEL DATAFONO"/>
    <s v="26/09/2025 INCIDENTE_x000a__x000a_CB: 67824_x000a__x000a_RESUMEN DEL CASO:_x000a_REPORTE TÉCNICO_x000a_RESUMEN DE ACTIVIDAD:_x000a_SE REALIZÓ ACTUALIZACIÓN DE VERSIÓN DEL SISTEMA OK _x000a_SE PROCEDIÓ CON EL BORRADO DE CACHÉ DEL DISPOSITIVO._x000a_SE CONECTÓ EL EQUIPO A DATOS MÓVILES._x000a_SE EFECTUARON PRUEBAS FUNCIONALES EXITOSAS (CONECTIVIDAD, MENÚS, OPERACIONES, ETC.)._x000a__x000a_ INCIDENCIA DETECTADA:_x000a_AL MOMENTO DE ENVIAR LA IMPRESIÓN DEL RECIBO, EL EQUIPO SE REINICIÓ INESPERADAMENTE._x000a_SE REALIZARON PRUEBAS CON VARIOS ROLLOS DE PAPEL TÉRMICO._x000a_CLIENTE INDICA QUE EL EQUIPO DEJÓ DE IMPRIMIR COMPLETAMENTE._x000a_AL INTENTAR IMPRIMIR NUEVAMENTE, LA IMPRESIÓN SALE EN BLANCO (ROLLO AVANZA PERO NO IMPRIME CONTENIDO)._x000a__x000a_? GESTIÓN REALIZADA:_x000a_SE BRINDÓ ASISTENCIA TELEFÓNICA AL CLIENTE PARA PRUEBAS Y VERIFICACIÓN DE FALLAS. SIN EXITO _x000a_SE REALIZÓ VISITA TÉCNICA PRESENCIAL EN ESTA GESTIÓN._x000a_._x000a_SERIAL: 254MMD4W8169_x000a__x000a_TICKET 468198_x000a_01/10/2025 SE REALIZA CAMBIO DE DATAFONO POR DAÑO EN LA IMPRESORA, PRUEBAS OK"/>
    <s v="VISITA_TÉCNICA"/>
    <n v="32"/>
    <s v="PRINCIPAL"/>
    <s v="TERRESTRE"/>
    <s v="DURAN ACOSTA FRANK YONNY"/>
    <n v="2"/>
    <n v="51282"/>
    <n v="102564"/>
  </r>
  <r>
    <s v="MEDELLIN"/>
    <s v="0036-0005"/>
    <x v="0"/>
    <n v="5001"/>
    <n v="2818691"/>
    <n v="27011"/>
    <x v="0"/>
    <s v="ANTIOQUIA"/>
    <s v="MEDELLÍN"/>
    <s v="MERCADO UNION 2"/>
    <s v="WOMPI"/>
    <s v="FO-25-1608433"/>
    <d v="2025-10-01T08:00:00"/>
    <d v="2025-10-01T10:53:00"/>
    <s v="INCIDENTE"/>
    <s v="NAVEGACION LENTA"/>
    <s v="USUARIO NO PUEDE NAVEGAR ENTRE PANTALLAS O LA APP NO ABRE SE QUEDA CARGANDO"/>
    <s v="CACHE"/>
    <s v="01/10/2025 ANTES EL DATÁFONO ESTABA CON EL SISTEMA LENTO Y NO DEJABA INGRESAR EL USUARIO, APARTIR DE HOY AUNQUE SIGUE LENTO FUNCIONA CORRECTAMENTE."/>
    <s v="VISITA_TÉCNICA"/>
    <n v="32"/>
    <s v="PRINCIPAL"/>
    <s v="TERRESTRE"/>
    <s v="HENAO JARAMILLO JUAN JOSE"/>
    <n v="1"/>
    <n v="51282"/>
    <n v="51282"/>
  </r>
  <r>
    <s v="MEDELLIN"/>
    <s v="0036-0005"/>
    <x v="0"/>
    <n v="5088"/>
    <n v="2818710"/>
    <n v="74187"/>
    <x v="0"/>
    <s v="ANTIOQUIA"/>
    <s v="BELLO"/>
    <s v="DOCTORFARMA NORTE"/>
    <s v="WOMPI"/>
    <s v="FO-25-1608456"/>
    <d v="2025-10-01T08:00:00"/>
    <d v="2025-10-01T10:56:00"/>
    <s v="INCIDENTE"/>
    <s v="NAVEGACION LENTA"/>
    <s v="USUARIO NO PUEDE NAVEGAR ENTRE PANTALLAS O LA APP NO ABRE SE QUEDA CARGANDO"/>
    <s v="CACHE"/>
    <s v="01/10/2025 SE REALIZA ACTUALIZACIÓN Y BORRADO DE CACHÉ YA QUE INFORMABA QUE NO LE DABA AYER EL ACCESO A LA APLICACIÓN, ADICIONAL EN OCASIONES BUSCA NÚMERO DE CONVENIO DE EPM Y NO SALE, PERO TODO YA ESTÁ FUNCIONANDO CORRECTAMENTE."/>
    <s v="VISITA_TÉCNICA"/>
    <n v="48"/>
    <s v="PRINCIPAL"/>
    <s v="TERRESTRE"/>
    <s v="RAMIREZ TABARES JUAN DIEGO"/>
    <n v="1"/>
    <n v="51282"/>
    <n v="51282"/>
  </r>
  <r>
    <s v="CALI"/>
    <s v="0036-0003"/>
    <x v="3"/>
    <n v="76001"/>
    <n v="2817239"/>
    <n v="64018"/>
    <x v="0"/>
    <s v="VALLE DEL CAUCA"/>
    <s v="CALI"/>
    <s v="ESTILO LIBRE PELUQUERIA UNISEX"/>
    <s v="WOMPI"/>
    <s v="FO-25-1606542"/>
    <d v="2025-09-30T15:28:00"/>
    <d v="2025-10-01T11:00:00"/>
    <s v="INCIDENTE"/>
    <s v="IMPRESIÓN"/>
    <s v="ROLLO MAL PUESTO"/>
    <s v="MALA MANIPULACIÓN DEL DATAFONO"/>
    <s v="01/10/2025 SE LLEGA AL COMERCIO CLIENTE INDICA QUE TIENE QUE CORTAR EL RECIBO CON TIJERAS YA QUE EL BAUCHER QUEDA ATASCADO SE LE EXPLICA LA MANERA CORRECTA DE CORTAR LA TIRILLA HACE PRUEVAS Y QUEDA OK SE LE EXPLICA COMO SE DEBE DE PONER EL EQUIPO PARA QUE LEA LOS CODIGOS DE BARRAS HACE PRUEBAS QUEDA OK EL DATAFONO QUEDA FUNCIONANDO CORRECTAMENTE"/>
    <s v="VISITA_TÉCNICA"/>
    <n v="24"/>
    <s v="PRINCIPAL"/>
    <s v="TERRESTRE"/>
    <s v="CUERO RUIZ JHONNY"/>
    <n v="1"/>
    <n v="51282"/>
    <n v="51282"/>
  </r>
  <r>
    <s v="BOGOTA"/>
    <s v="0036-0004"/>
    <x v="5"/>
    <n v="11001"/>
    <n v="2817195"/>
    <n v="59897"/>
    <x v="0"/>
    <s v="CUNDINAMARCA"/>
    <s v="BOGOTÁ"/>
    <s v="DROGUERIA SU SALUD PRIMERO"/>
    <s v="WOMPI"/>
    <s v="FO-25-1606282"/>
    <d v="2025-09-30T15:27:00"/>
    <d v="2025-10-01T11:04:00"/>
    <s v="INCIDENTE"/>
    <s v="CONEXIÓN"/>
    <s v="CONEXIÓN DEFICIENTE WIFI"/>
    <s v="FALLAS EN CANAL DE COMUNICACIÓN DEL CLIENTE (INTERNET)"/>
    <s v="01/10/2025 SE LLEGA COMERCIO SE REALIZAN VALIDACIONES DE WIFI DEL CLIENTE SE LE INFLA QUE EL MODNE ESTÁ A MUCHA DISTANCIA ADICIONAL ESTÁ CON MUCHOS OBSTÁCULOS METÁLICOS DEL COMERCIO SE LE REALIZAN PRUEBAS CERCA AL MÓDEM OK Y CON LOS DATOS MOVILES OK SE LE REALIZA ACTUALIZACIÓN  VERSIÓN Y PRUEBAS OK"/>
    <s v="VISITA_TÉCNICA"/>
    <n v="32"/>
    <s v="PRINCIPAL"/>
    <s v="TERRESTRE"/>
    <s v="GOMEZ VEGA DAVID SNEYDER"/>
    <n v="1"/>
    <n v="51282"/>
    <n v="51282"/>
  </r>
  <r>
    <s v="BARRANQUILLA"/>
    <s v="0036-0001"/>
    <x v="6"/>
    <n v="8001"/>
    <n v="2816012"/>
    <n v="60460"/>
    <x v="0"/>
    <s v="ATLANTICO"/>
    <s v="BARRANQUILLA"/>
    <s v="PORTAL DE CEVILLAR"/>
    <s v="WOMPI"/>
    <s v="FO-25-1605140"/>
    <d v="2025-09-30T13:08:00"/>
    <d v="2025-10-01T11:09:00"/>
    <s v="INCIDENTE"/>
    <s v="CONEXIÓN"/>
    <s v="CONEXIÓN DEFICIENTE WIFI"/>
    <s v="WIFI"/>
    <s v="01/10/2025 SE REALIZA VISITA AL COMERCIO SE ENCUENTRA DATÁFONO CON PROBLEMAS DE LENTITUD POR INTERNET VERIFICO QUE  EL MÓDEM SE ENCUENTRA  RETIRADO DEL DATAFONO COMO A 5 METROS SE REALIZA UNA PRUEBA CERCA AL MÓDEM Y SALE PERFECTAMENTE SE LE DICE AL CLIENTE SI PUEDE RODAR EL MÓDEM LO CUAL ME MANIFIESTA QUE VA LLEMAR A SU PRESTADOR DE SERVICIO SE REALIZAN PRUEBAS Y EL CB QUEDA OPERATIVO"/>
    <s v="VISITA_TÉCNICA"/>
    <n v="56"/>
    <s v="PRINCIPAL"/>
    <s v="TERRESTRE"/>
    <s v="PEÑALOZA GUTIERREZ RAFAEL GUSTAVO"/>
    <n v="1"/>
    <n v="51282"/>
    <n v="51282"/>
  </r>
  <r>
    <s v="TUNJA"/>
    <s v="0036-0007"/>
    <x v="1"/>
    <n v="15001"/>
    <n v="2760623"/>
    <n v="69853"/>
    <x v="0"/>
    <s v="BOYACA"/>
    <s v="TUNJA"/>
    <s v="SUPERMERCADO LOS HÉROES"/>
    <s v="WOMPI"/>
    <s v="FO-25-1553187 | FO-25-1548594"/>
    <d v="2025-09-18T11:20:00"/>
    <d v="2025-10-01T11:17:00"/>
    <s v="INCIDENTE"/>
    <s v="CONEXION AL DATAFONO"/>
    <s v="USUARIO NO PUEDE NAVEGAR ENTRE PANTALLAS O LA APP NO ABRE SE QUEDA CARGANDO"/>
    <s v="MALA MANIPULACION DEL ESTABLECIMIENTO"/>
    <s v="19/09/2025 SE LLEGA AL SITIO Y SE CONFIRMA EL BORRADO DE LA APP POR PARTE DEL CLIENTE._x000a_SE PROCEDE A ESCALAR EL CASO COMO INCIDENTE._x000a_CASO ESCALADO._x000a_SE ENVÍA FORMATO DE ORDEN (FO) Y SE REPROGRAMA LA VISITA SEGÚN INDICACIONES DE WOMPI._x000a__x000a__x000a_CB:69853_x000a__x000a_RESUMEN DEL CASO:_x000a_LA APP DE WOMPI FUE BORRADA DEL SISTEMA, NO APARECE HACIENDO TEM CALL_x000a__x000a_SERIAL:254MMD4X2815_x000a__x000a_ECALADO QUEREMOS CONTARLE QUE CREAMOS EL TICKET N° (466214),  PARA DAR SEGUIMIENTO A LA ATENCIÓN DE SU COMERCI_x000a_01/10/2025 SE LLAMA A LA LÍNEA DE CONTACTO 3106666976 CLIENTE CONFIRMA QUE EL SERVICIO FUNCIONA PERFECTAMENTE, COMPARTE BAUCHER VÍA WHATSAPP, SE CIERRA ORDEN EXITOSA"/>
    <s v="VISITA_TÉCNICA"/>
    <n v="16"/>
    <s v="PRINCIPAL"/>
    <s v="TERRESTRE"/>
    <s v="HERNANDEZ GUARIN MIGUEL JULIAN"/>
    <n v="2"/>
    <n v="51282"/>
    <n v="102564"/>
  </r>
  <r>
    <s v="MEDELLIN"/>
    <s v="0036-0005"/>
    <x v="0"/>
    <n v="5761"/>
    <n v="2818456"/>
    <n v="62255"/>
    <x v="0"/>
    <s v="ANTIOQUIA"/>
    <s v="SOPETRAN"/>
    <s v="BARRIO SOPETRAN SOPETRAN"/>
    <s v="WOMPI"/>
    <s v="FO-25-1607193"/>
    <d v="2025-10-01T08:00:00"/>
    <d v="2025-10-01T11:26:00"/>
    <s v="INCIDENTE"/>
    <s v="NAVEGACION LENTA"/>
    <s v="USUARIO NO PUEDE NAVEGAR ENTRE PANTALLAS O LA APP NO ABRE SE QUEDA CARGANDO"/>
    <s v="CACHE"/>
    <s v="01/10/2025 SE REALIZA VERIFICACIÓN DE EQUIPO PRESENTA CONSUMÓ NORMAL DE BATERÍA, SE INDICA A USUARIO QUE EL CONSUMÓ ES NORMAL EN MOMENTOS QUE HACE MÁS USO DEL EQUIPO"/>
    <s v="VISITA_TÉCNICA"/>
    <n v="64"/>
    <s v="INTERMEDIA"/>
    <s v="TERRESTRE"/>
    <s v="HERNANDEZ CHAVARRIA JUAN CAMILO"/>
    <n v="1"/>
    <n v="172989"/>
    <n v="172989"/>
  </r>
  <r>
    <s v="BOGOTA"/>
    <s v="0036-0004"/>
    <x v="5"/>
    <n v="11001"/>
    <n v="2820364"/>
    <n v="44901"/>
    <x v="0"/>
    <s v="CUNDINAMARCA"/>
    <s v="BOGOTÁ"/>
    <s v="TODO REPUESTOS HB SAS"/>
    <s v="WOMPI"/>
    <s v="FO-25-1609208"/>
    <d v="2025-10-01T09:07:00"/>
    <d v="2025-10-01T11:46:00"/>
    <s v="INCIDENTE"/>
    <s v="SOFTWARE"/>
    <s v="VERSIÓN DESACTUALIZADA"/>
    <s v="VERSIÓN NO ACTUALIZADA"/>
    <s v="01/10/2025 SE REALIZA VISITA A COMERCIO SE REALIZA ACTUALIZACIÓN DE APLICACION SE BORRA CACHE. SE REALIZAN PRUEBAS DE TRANSACCIÓN"/>
    <s v="VISITA_TÉCNICA"/>
    <n v="16"/>
    <s v="PRINCIPAL"/>
    <s v="TERRESTRE"/>
    <s v="JAIMES VALERO NELSON RICARDO"/>
    <n v="1"/>
    <n v="51282"/>
    <n v="51282"/>
  </r>
  <r>
    <s v="CALI"/>
    <s v="0036-0003"/>
    <x v="3"/>
    <n v="76001"/>
    <n v="2815722"/>
    <n v="33042"/>
    <x v="0"/>
    <s v="VALLE DEL CAUCA"/>
    <s v="CALI"/>
    <s v="BARRIO HOLGUINES CALI 1"/>
    <s v="WOMPI"/>
    <s v="FO-25-1604818"/>
    <d v="2025-09-30T12:17:00"/>
    <d v="2025-10-01T11:58:00"/>
    <s v="INCIDENTE"/>
    <s v="NAVEGACION LENTA"/>
    <s v="USUARIO NO PUEDE NAVEGAR ENTRE PANTALLAS O LA APP NO ABRE SE QUEDA CARGANDO"/>
    <s v="CACHE"/>
    <s v="01/10/2025 SE REALIZA ACTUALIZACIÓN DE APLICACIÓN WPI CON BORRADO DE CACHÉ Y REINICIO EL DISPOSITIVO SE REALIZAN PRUEBAS Y LOS DISPOSITIVOS QUEDAN OK"/>
    <s v="VISITA_TÉCNICA"/>
    <n v="64"/>
    <s v="PRINCIPAL"/>
    <s v="TERRESTRE"/>
    <s v="ESCOBAR LENIS JUAN SEBASTIAN"/>
    <n v="1"/>
    <n v="51282"/>
    <n v="51282"/>
  </r>
  <r>
    <s v="MEDELLIN"/>
    <s v="0036-0005"/>
    <x v="0"/>
    <n v="5001"/>
    <n v="2815940"/>
    <n v="79677"/>
    <x v="0"/>
    <s v="ANTIOQUIA"/>
    <s v="MEDELLÍN"/>
    <s v="MOTO Z"/>
    <s v="WOMPI"/>
    <s v="FO-25-1605133"/>
    <d v="2025-09-30T13:17:00"/>
    <d v="2025-10-01T12:09:00"/>
    <s v="INCIDENTE"/>
    <s v="LECTOR DE TARJETAS"/>
    <s v="NO LEE TARJETAS"/>
    <s v="DAÑO DEL LECTOR DE TARJETAS"/>
    <s v="01/10/2025 SE LLAMA A CLIENTE PARA CONFIRMAR VISITA Y SE HABLA CON EL SEÑOR ANDRES ZAPATA Y COMENTA QUE EL DATAFONO YA FUNCIONA CORRECTAMENTE"/>
    <s v="SOPORTE_TELEFÓNICO"/>
    <n v="16"/>
    <s v="PRINCIPAL"/>
    <s v="TERRESTRE"/>
    <s v="BADEL ACUÑA LUIS ALBERTO"/>
    <n v="1"/>
    <n v="22000"/>
    <n v="22000"/>
  </r>
  <r>
    <s v="CALI"/>
    <s v="0036-0003"/>
    <x v="3"/>
    <n v="76001"/>
    <n v="2758595"/>
    <n v="73384"/>
    <x v="0"/>
    <s v="VALLE DEL CAUCA"/>
    <s v="CALI"/>
    <s v="VARIEDADES ROSSY CALI"/>
    <s v="WOMPI"/>
    <s v="FO-25-1547354"/>
    <d v="2025-09-18T08:45:00"/>
    <d v="2025-10-01T12:20:00"/>
    <s v="INCIDENTE"/>
    <s v="CREDENCIALES DE ACCESO (USUARIO/CONTRASEÑA)"/>
    <s v="NO FUNCIONA EL USUARIO O CONTRASEÑA"/>
    <s v="HAY UNA FALLA EN LA OPCIÓN DE OLVIDO DE CONTRASEÑA O USUARIO"/>
    <s v="01/10/2025 CLIENTE TENÍA PROBLEMAS DE CREDENCIALES SE LE LLAMA EL DÍA DE HOY Y CONFIRMA QUE YA PUEDE INGRESAR A HACER TRANSACCIONES"/>
    <s v="SOPORTE_TELEFÓNICO"/>
    <n v="48"/>
    <s v="PRINCIPAL"/>
    <s v="TERRESTRE"/>
    <s v="CUERO RUIZ JHONNY"/>
    <n v="1"/>
    <n v="22000"/>
    <n v="22000"/>
  </r>
  <r>
    <s v="PEREIRA"/>
    <s v="0036-0002"/>
    <x v="2"/>
    <n v="66001"/>
    <n v="2821663"/>
    <n v="64295"/>
    <x v="0"/>
    <s v="RISARALDA"/>
    <s v="PEREIRA"/>
    <s v="DISTRIBUIDORA SAN MIGUEL O"/>
    <s v="WOMPI"/>
    <s v="FO-25-1609730"/>
    <d v="2025-10-01T10:41:00"/>
    <d v="2025-10-01T12:20:00"/>
    <s v="INCIDENTE"/>
    <s v="NAVEGACION LENTA"/>
    <s v="USUARIO NO PUEDE NAVEGAR ENTRE PANTALLAS O LA APP NO ABRE SE QUEDA CARGANDO"/>
    <s v="CACHE"/>
    <s v="01/10/2025 EN COMUNICACIÓN CON LA SR LORENA SE LE INDICA QUE LA RESPUESTA AL CASO POR PARTE WOMPI ES QUE LA FALLA NO ES DEL EQUIPO, NI DEL CANAL DE INTERNET, ES UN TEMA DE APLICATIVO Y QUE VAN A MANDAR UNA NUEVA ACTUALIZACIÓN DE LA APP."/>
    <s v="SOPORTE_TELEFÓNICO"/>
    <n v="40"/>
    <s v="PRINCIPAL"/>
    <s v="TERRESTRE"/>
    <s v="FRANCO CAÑAVERAL YAMID RAUL"/>
    <n v="1"/>
    <n v="22000"/>
    <n v="22000"/>
  </r>
  <r>
    <s v="MEDELLIN"/>
    <s v="0036-0005"/>
    <x v="0"/>
    <n v="5360"/>
    <n v="2751274"/>
    <n v="13351"/>
    <x v="0"/>
    <s v="ANTIOQUIA"/>
    <s v="ITAGUI"/>
    <s v="DISTRIBUIDORA PRICIPE PIO"/>
    <s v="WOMPI"/>
    <s v="FO-25-1574112 | FO-25-1540352"/>
    <d v="2025-09-17T08:00:00"/>
    <d v="2025-10-01T12:24:00"/>
    <s v="INCIDENTE"/>
    <s v="NAVEGACION LENTA"/>
    <s v="USUARIO NO PUEDE NAVEGAR ENTRE PANTALLAS O LA APP NO ABRE SE QUEDA CARGANDO"/>
    <s v="CACHE"/>
    <s v="23/09/2025 SE REALIZÓ VISITA AMBOS EQUIPOS SE ENCUENTRA ACTUALIZADO RED DE INTERNET ESTABLE NOS EXPRESAN QUE SE DEMORA MUCHO PARA ARROJAR LA IMPRESIÓN APARTE LOS CÓDIGOS DE BARRAS NO LOS LEE CONSTANTEMENTE ESTÁN ACTUALIZANDO Y BORRANDO CACHE LO QUE GENERALMENTE LES QUITA MUCHO TIEMPO, SE REALIZA PRUEBA POS OK, TICKET GENERADO EN PLATAFORMA 467156._x000a_01/10/2025 SE CONTACTO AL CORRESPONSAL Y SE LE INFORMA LA RESPUESTA DE WOMPY_x000a__x000a_HOLA CARLOS, ¿CÓMO ESTÁS?_x000a_QUIERO COMENTARTE QUE JUNTO CON EL EQUIPO HEMOS REVISADO EN DETALLE LA SITUACIÓN QUE NOS REPORTASTE Y, TRAS EL ANÁLISIS, IDENTIFICAMOS EL PROBLEMA. ACTUALMENTE YA SE ESTÁ TRABAJANDO EN UNA SOLUCIÓN DEFINITIVA, NO SOLO PARA ESTE CASO PUNTUAL, SINO TAMBIÉN PARA OTROS INCONVENIENTES RELACIONADOS CON EL FUNCIONAMIENTO DEL LECTOR DE CÓDIGOS DE BARRAS._x000a_MIENTRAS TANTO, COMO MEDIDA TEMPORAL Y RÁPIDA, LES RECOMENDAMOS REINICIAR EL DATÁFONO ANTES DE REALIZAR CADA LECTURA. ESTO PERMITE LIBERAR MEMORIA Y EVITAR QUE SE GENERE RUIDO EN LA CAPTURA DE LA IMAGEN, LO"/>
    <s v="VISITA_TÉCNICA"/>
    <n v="64"/>
    <s v="PRINCIPAL"/>
    <s v="TERRESTRE"/>
    <s v="CASTAÑEDA PALACIO CARLOS FELIPE"/>
    <n v="2"/>
    <n v="51282"/>
    <n v="102564"/>
  </r>
  <r>
    <s v="MANIZALES"/>
    <s v="0036-0002"/>
    <x v="2"/>
    <n v="17001"/>
    <n v="2818807"/>
    <n v="55442"/>
    <x v="0"/>
    <s v="CALDAS"/>
    <s v="MANIZALES"/>
    <s v="SOLUCIONES Y TRANSPORTES ANDREA OROZCO SAS"/>
    <s v="WOMPI"/>
    <s v="FO-25-1608447"/>
    <d v="2025-10-01T08:00:00"/>
    <d v="2025-10-01T12:28:00"/>
    <s v="INCIDENTE"/>
    <s v="NAVEGACION LENTA"/>
    <s v="USUARIO NO PUEDE NAVEGAR ENTRE PANTALLAS O LA APP NO ABRE SE QUEDA CARGANDO"/>
    <s v="CACHE"/>
    <s v="01/10/2025 SE LLEGA AL COMERCIO EL CUAL SE ENCUENTRA CERRADO, SE LLAMA USUARIO PARA VALIDAR ATENCION DE LA VISITA, INDICA QUE POR UNA CALAMIDAD DOMÉSTICA TUVO QUE SALIR Y NO SABE A QUE HORA LLEGUE EN DIA DE HOY, SE LE INDICA QUE EN CASO TAL DE SEGUIR PRESENTANDO FALLAS, LLAMAS PARA SOLICITAR VISITA NUEVAMENTE"/>
    <s v="VISITA_TÉCNICA"/>
    <n v="32"/>
    <s v="PRINCIPAL"/>
    <s v="TERRESTRE"/>
    <s v="AGUIRRE HENAO RAUL EDUARDO"/>
    <n v="1"/>
    <n v="51282"/>
    <n v="51282"/>
  </r>
  <r>
    <s v="BARRANQUILLA"/>
    <s v="0036-0001"/>
    <x v="6"/>
    <n v="8001"/>
    <n v="2817110"/>
    <n v="76874"/>
    <x v="0"/>
    <s v="ATLANTICO"/>
    <s v="BARRANQUILLA"/>
    <s v="FABRICA DE CALZADO SHAMA"/>
    <s v="WOMPI"/>
    <s v="FO-25-1606224"/>
    <d v="2025-09-30T15:07:00"/>
    <d v="2025-10-01T12:34:00"/>
    <s v="INCIDENTE"/>
    <s v="CONEXIÓN"/>
    <s v="CONEXIÓN DEFICIENTE WIFI"/>
    <s v="FALLAS EN CANAL DE COMUNICACIÓN DEL CLIENTE (INTERNET)"/>
    <s v="01/10/2025 SE REALIZA VISITA AL COMERCIO SE ENCUENTRA DATÁFONO CON INCONVENIENTES CON INTERNET YA QUE EL CLIENTE CUENTA CON EL MÓDEM A 6 METROS DE DISTANCIA SE LE DICE AL CLIENTE QUE BUSQUE RODAR EL MÓDEM MÁS CERCA DEL DATAFONO PARA QUE SE LE MEJORE LA CONEXIÓN DE INTERNET SE REALIZAN PRUEBAS CERCA AL MÓDEM Y EL DATÁFONO TIENE MEJOR RESPUESTA SE REALIZAN PRUEBAS EXITOSAS Y EL CB QUEDA OPERATIVO"/>
    <s v="VISITA_TÉCNICA"/>
    <n v="32"/>
    <s v="PRINCIPAL"/>
    <s v="TERRESTRE"/>
    <s v="PEÑALOZA GUTIERREZ RAFAEL GUSTAVO"/>
    <n v="1"/>
    <n v="51282"/>
    <n v="51282"/>
  </r>
  <r>
    <s v="SANTA MARTA"/>
    <s v="0036-0001"/>
    <x v="6"/>
    <n v="47001"/>
    <n v="2817162"/>
    <n v="75318"/>
    <x v="0"/>
    <s v="MAGDALENA"/>
    <s v="SANTA MARTA"/>
    <s v="BARRIO LUIS R CALVO SANTA MARTA 1"/>
    <s v="WOMPI"/>
    <s v="FO-25-1606214"/>
    <d v="2025-09-30T15:18:00"/>
    <d v="2025-10-01T12:39:00"/>
    <s v="INCIDENTE"/>
    <s v="CREDENCIALES DE ACCESO (USUARIO/CONTRASEÑA)"/>
    <s v="INGRESO DE CREDENCIALES ERRADAS"/>
    <s v="ERROR INICIO DE SESIÓN"/>
    <s v="01/10/2025 SE HACE GESTIÓN TELEFÓNICA PARA CONFIRMAR DIRECCIÓN Y ATENCIÓN POR PARTE DEL USUARIO, , EL USUARIO ELIAS RODRÍGUEZ INFORMA QUE YA EL DATÁFONO ESTÁ FUNCIONANDO Y YA LOGRO ACCEDER A LA CUENTA E INICIAR SESIÓN QUE NO ES NECESARIO QUE LE HAGAN A VISITA YA QUE EL INCONVENIENTE SE SOLUCIONÓ"/>
    <s v="SOPORTE_TELEFÓNICO"/>
    <n v="32"/>
    <s v="PRINCIPAL"/>
    <s v="TERRESTRE"/>
    <s v="THOMAS  CAMPO SIGIFREDO SEGUNDO"/>
    <n v="1"/>
    <n v="22000"/>
    <n v="22000"/>
  </r>
  <r>
    <s v="MEDELLIN"/>
    <s v="0036-0005"/>
    <x v="0"/>
    <n v="5001"/>
    <n v="2793759"/>
    <n v="71504"/>
    <x v="0"/>
    <s v="ANTIOQUIA"/>
    <s v="MEDELLIN"/>
    <s v="BARRIO LA FLORESTASECTOR LA PRADERA"/>
    <s v="WOMPI"/>
    <s v="FO-25-1588462 | FO-25-1583341"/>
    <d v="2025-09-25T11:58:00"/>
    <d v="2025-10-01T12:49:01"/>
    <s v="INCIDENTE"/>
    <s v="CONEXIÓN"/>
    <s v="APARECEN ERRORES EN PANTALLA: HUBO UNA DESCONEXION DE LA RED"/>
    <s v="WIFI"/>
    <s v="26/09/2025 CLIENTE INSTALO NUEVO CANAL SOLO PARA EL EQUIPO EQUIPO SE CONECTA CORRECTAMENTE A LA RED 2.4 DEL MODEM Y NO NAVEGA CORRECTAMENTE SOLO NAVEGA CON CELULAR DE PUENTE ENTRE MODEM Y DATAFONO DE ESCALA A WOMPI LA SITUACIÓN EN EL PUNTO TICKET 468046_x000a_01/10/2025 SE LLAMA AL CLIENTE Y SE LE INFORMA QUE WOMPI YA NOS DIÓ UNA RESPUESTA CON RESPECTO AL CASO Y ES QUE IDENTIFICARON QUE EL PROBLEMA ERA CON EL APLICATIVO Y QUE EN LOS PRÓXIMOS DÍAS SE ESTARÁ LANZANDO UNA VERSIONA PARA SOLVENTAR ESTOS PROBLEMAS DE LENTITUD DE NAVEGACION"/>
    <s v="VISITA_TÉCNICA"/>
    <n v="48"/>
    <s v="PRINCIPAL"/>
    <s v="TERRESTRE"/>
    <s v="ALVAREZ ARENAS VICTOR HUGO"/>
    <n v="2"/>
    <n v="51282"/>
    <n v="102564"/>
  </r>
  <r>
    <s v="MEDELLIN"/>
    <s v="0036-0005"/>
    <x v="0"/>
    <n v="5001"/>
    <n v="2795564"/>
    <n v="78308"/>
    <x v="0"/>
    <s v="ANTIOQUIA"/>
    <s v="MEDELLÍN"/>
    <s v="EMERTECNICAS EXPRESS"/>
    <s v="WOMPI"/>
    <s v="FO-25-1589990 | FO-25-1585338"/>
    <d v="2025-09-25T16:04:00"/>
    <d v="2025-10-01T12:51:14"/>
    <s v="INCIDENTE"/>
    <s v="NAVEGACION LENTA"/>
    <s v="USUARIO NO PUEDE NAVEGAR ENTRE PANTALLAS O LA APP NO ABRE SE QUEDA CARGANDO"/>
    <s v="CACHE"/>
    <s v="26/09/2025 SE BORRA CACHE SE VERIFICA VERSIÓN Y SE DETECTA QUE SIGUE LA LENTITUD EN LA NAVEGACIÓN Y QUE SE CONGELA LA PANTALLA AÚN COMPARTIENDO DATOS YA QUE DÓNDE SE ESTÁ TAMBIÉN HAY MALA SEÑAL DE OPERADOR DE SE HACEN PRUEBAS CON CANAL Y SE EVIDENCIA MALA CONEXIÓN DEBIDO A LA CONGESTIÓN DE LA RED 2.4 POR LO QUE NO SE LOGRA DAR UNA DAR UNA SOLUCIÓN REAL AL USUARIO Y SE ESCALA A WOMPI TICKET 468095_x000a_01/10/2025 SE LLAMA AL CLIENTE Y SE LE INFORMA QUE WOMPI YA NOS DIÓ UNA RESPUESTA CON RESPECTO AL CASO Y ES QUE IDENTIFICARON QUE EL PROBLEMA ERA CON EL APLICATIVO Y QUE EN LOS PRÓXIMOS DÍAS SE ESTARÁ LANZANDO UNA VERSION PARA SOLVENTAR ESTOS PROBLEMAS DE LENTITUD DE NAVEGACION"/>
    <s v="VISITA_TÉCNICA"/>
    <n v="32"/>
    <s v="PRINCIPAL"/>
    <s v="TERRESTRE"/>
    <s v="ALVAREZ ARENAS VICTOR HUGO"/>
    <n v="2"/>
    <n v="51282"/>
    <n v="102564"/>
  </r>
  <r>
    <s v="VILLAVICENCIO"/>
    <s v="0036-0006"/>
    <x v="4"/>
    <n v="50001"/>
    <n v="2813758"/>
    <n v="74472"/>
    <x v="0"/>
    <s v="META"/>
    <s v="VILLAVICENCIO"/>
    <s v="BARRIO AMARAL VILLAVICENCIO"/>
    <s v="WOMPI"/>
    <s v="FO-25-1603471"/>
    <d v="2025-09-30T09:49:00"/>
    <d v="2025-10-01T13:07:00"/>
    <s v="INCIDENTE"/>
    <s v="SOFTWARE"/>
    <s v="APP ELIMINADA"/>
    <s v="APP ELIMINADA POR EL CB"/>
    <s v="01/10/2025 SE REALIZA VISTA AL CB POR SOLICITUD DE INCIDENTE LA USUARIA HABÍA ELIMINADO LA APP, SE ESCALA EL CASO AL JEFE DE ZONA EL TICKET N° (469030), SE ESPERA UN TIEMPO PARA QUE ENVÍE LA APP AL DATÁFONO CARGAN LA APP Y SE REALIZAN LAS PRUEBAS TODO OK"/>
    <s v="VISITA_TÉCNICA"/>
    <n v="32"/>
    <s v="PRINCIPAL"/>
    <s v="TERRESTRE"/>
    <s v="MOLINA CASTRO JAVIER ALBERTO"/>
    <n v="1"/>
    <n v="51282"/>
    <n v="51282"/>
  </r>
  <r>
    <s v="MEDELLIN"/>
    <s v="0036-0005"/>
    <x v="0"/>
    <n v="5001"/>
    <n v="2817862"/>
    <n v="10419"/>
    <x v="0"/>
    <s v="ANTIOQUIA"/>
    <s v="MEDELLÍN"/>
    <s v="TIENDA YULAHEN"/>
    <s v="WOMPI"/>
    <s v="FO-25-1608423 | FO-25-1606842"/>
    <d v="2025-09-30T16:33:00"/>
    <d v="2025-10-01T13:13:27"/>
    <s v="INCIDENTE"/>
    <s v="NAVEGACION LENTA"/>
    <s v="USUARIO NO PUEDE NAVEGAR ENTRE PANTALLAS O LA APP NO ABRE SE QUEDA CARGANDO"/>
    <s v="CACHE"/>
    <s v="01/10/2025 APERTURA/INCIDENTE_x000a__x000a_CB: 78308_x000a_TA:2817862_x000a__x000a_RESUMEN DEL CASO:_x000a_*SE LLEGA AL PUNTO SE ENCUENTRA QUE EL PUNTO YA A TENIDO CUATROS CASOS POR LENTITUD DEBIDO A ESTO A TENIDO DESCUADRES POR Q A VECES SE DEMORA DEMACIADO EN ARROJAR LOS BAUCHER 10 A 15 MINUTOS EN ARROJAR UN BAUCHER Y LOS CLIENTES NO ESPERAN EN ESTOS MOMENTOS TIENEN UN DESCUADRE DE 1.900.000 EN LAS TA ANTERIORES A TENIDO SOPORTE TELEFÓNICOS VISITAS EN LAS QUE BORRAN CACHE OTRAS EN LAS QUE COMPARTEN DATOS DE CELULAR INCONVENIENTES PERSISTE _x000a_TA DE VISITAS 2718616-2735905-2795512-2811590_x000a_SE ADJUNTAS PRUEBAS DE WIFI _x000a_Y VÍDEO _x000a__x000a_SERIAL : 254MMD4W7352_x000a__x000a_TICKET 469016_x000a_01/10/2025 SE LLAMA AL CLIENTE Y SE LE INFORMA QUE WOMPI YA DIÓ UNA RESPUESTA AL CASO EL CUAL FUE VALIDAMOS EL CASO Y CONFIRMAMOS QUE ESTE COMPORTAMIENTO YA FUE IDENTIFICADO PREVIAMENTE, POR LO CUAL NUESTRO EQUIPO DE DESARROLLO TRABAJÓ EN UN AJUSTE QUE ESTARÁ INCLUIDO EN LA PRÓXIMA ACTUALIZACIÓN DE LA APLICACIÓN._x000a_ _x000a_ENTRE ESTA SEMANA Y LA SIGUIENTE SE ESTARÁ DESPLEGANDO UNA NUEVA"/>
    <s v="VISITA_TÉCNICA"/>
    <n v="56"/>
    <s v="PRINCIPAL"/>
    <s v="TERRESTRE"/>
    <s v="ALVAREZ ARENAS VICTOR HUGO"/>
    <n v="2"/>
    <n v="51282"/>
    <n v="102564"/>
  </r>
  <r>
    <s v="MANIZALES"/>
    <s v="0036-0002"/>
    <x v="2"/>
    <n v="17001"/>
    <n v="2818859"/>
    <n v="74849"/>
    <x v="0"/>
    <s v="CALDAS"/>
    <s v="MANIZALES"/>
    <s v="BARRIO SAN CAYETANO MANIZALES 2"/>
    <s v="WOMPI"/>
    <s v="FO-25-1608402"/>
    <d v="2025-10-01T08:00:00"/>
    <d v="2025-10-01T13:19:00"/>
    <s v="INCIDENTE"/>
    <s v="CREDENCIALES DE ACCESO (USUARIO/CONTRASEÑA)"/>
    <s v="NO FUNCIONA EL USUARIO O CONTRASEÑA"/>
    <s v="EL USUARIO NO RECUERDA LA CONTRASEÑA O EL USUARIO"/>
    <s v="01/10/2025 SE REALIZA LLAMADA AL CB Y SE ENCUENTRA QUE EL CB SE LE OLVIDE LA CONTRASEÑA, SE LE EXPLICA COMO RECUPERAR LA CONTRASEÑA, SE CREA UNA NUEVA CONTRASEÑA Y EL CLIENTE INGRESA SIN PROBLEMA REALIZA TRANSACCION EXITOSA."/>
    <s v="SOPORTE_TELEFÓNICO"/>
    <n v="24"/>
    <s v="PRINCIPAL"/>
    <s v="TERRESTRE"/>
    <s v="HENAO CARDONA DIEGO FERNANDO"/>
    <n v="1"/>
    <n v="22000"/>
    <n v="22000"/>
  </r>
  <r>
    <s v="MEDELLIN"/>
    <s v="0036-0005"/>
    <x v="0"/>
    <n v="5129"/>
    <n v="2784191"/>
    <n v="77654"/>
    <x v="0"/>
    <s v="ANTIOQUIA"/>
    <s v="CALDAS"/>
    <s v="VARIEDADES DESTELLOS DE LUZ"/>
    <s v="WOMPI"/>
    <s v="FO-25-1605920 | FO-25-1574838"/>
    <d v="2025-09-24T08:00:00"/>
    <d v="2025-10-01T13:27:00"/>
    <s v="INCIDENTE"/>
    <s v="LECTURA"/>
    <s v="NO LEE NINGUNA FACTURA"/>
    <s v="SUCIEDAD EN LA CAMARA"/>
    <s v="30/09/2025 SE VISITA CORRESPONSAL DATÁFONO SE ENCUENTRA ACTUALIZADO CB NOS EXPRESA QUE NO LEE FACTURA DE EPM, INDUSTRIA Y COMERCIO, Y PREDIAL, SE LIMPIA CÁMARA SE INTENTA INTENTAR NUEVAMENTE LEER FACTURAS EN DISTINTAS POSICIONES Y FACTURA DIGITAL Y NO LAS LEE. SE ESCALA A WOMPI CON TICKET 468870_x000a_01/10/2025 SE REALIZÓ GESTIÓN TELEFÓNICA SE LE INFORMA AL CORRESPONSAL LA SOLUCIÓN COMPARTIDA POR WOMPY _x000a_GRACIAS POR EL DETALLE DE LA INFORMACIÓN Y POR COMPARTIRNOS LAS EVIDENCIAS,  VALIDAMOS EL CASO Y CONFIRMAMOS QUE ESTE COMPORTAMIENTO YA FUE IDENTIFICADO PREVIAMENTE, POR LO CUAL NUESTRO EQUIPO DE DESARROLLO TRABAJÓ EN UN AJUSTE QUE ESTARÁ INCLUIDO EN LA PRÓXIMA ACTUALIZACIÓN DE LA APLICACIÓN._x000a_ _x000a_ENTRE ESTA SEMANA Y LA SIGUIENTE SE ESTARÁ DESPLEGANDO UNA NUEVA VERSIÓN PARA TODOS LOS CORRESPONSALES, LA CUAL CORRIGE ESTE TIPO DE DEMORAS EN LA GENERACIÓN DE LOS VOUCHERS Y EVITARÁ DESCUADRES COMO EL QUE SE PRESENTÓ EN EL PUNTO CON SERIAL 254MMD4W9791._x000a_APENAS LA ACTUALIZACIÓN ESTÉ DISPONIBLE, TE ESTAREM"/>
    <s v="VISITA_TÉCNICA"/>
    <n v="40"/>
    <s v="PRINCIPAL"/>
    <s v="TERRESTRE"/>
    <s v="CASTAÑEDA PALACIO CARLOS FELIPE"/>
    <n v="2"/>
    <n v="51282"/>
    <n v="102564"/>
  </r>
  <r>
    <s v="CALI"/>
    <s v="0036-0003"/>
    <x v="3"/>
    <n v="76001"/>
    <n v="2818809"/>
    <n v="60607"/>
    <x v="0"/>
    <s v="VALLE DEL CAUCA"/>
    <s v="CALI"/>
    <s v="COLMENA Y MISCELANEA PAULA CASTRO"/>
    <s v="WOMPI"/>
    <s v="FO-25-1608441"/>
    <d v="2025-10-01T08:00:00"/>
    <d v="2025-10-01T14:26:00"/>
    <s v="INCIDENTE"/>
    <s v="CONEXIÓN"/>
    <s v="CONEXIÓN DEFICIENTE WIFI"/>
    <s v="FALLAS EN CANAL DE COMUNICACIÓN DEL CLIENTE (INTERNET)"/>
    <s v="01/10/2025 SE LLAMA AL CLIENTE E INDICA QUE LA FALLA QUE PRESENTABA ERA POR QUE NO HABÍA A INTERNET EN EL BARRIO INDICA QUE EL DATAFONO FUNCIONA CORRECTAMENTE"/>
    <s v="SOPORTE_TELEFÓNICO"/>
    <n v="32"/>
    <s v="PRINCIPAL"/>
    <s v="TERRESTRE"/>
    <s v="CUERO RUIZ JHONNY"/>
    <n v="1"/>
    <n v="22000"/>
    <n v="22000"/>
  </r>
  <r>
    <s v="BUCARAMANGA"/>
    <s v="0036-0007"/>
    <x v="1"/>
    <n v="68001"/>
    <n v="2818109"/>
    <n v="61519"/>
    <x v="0"/>
    <s v="SANTANDER"/>
    <s v="BUCARAMANGA"/>
    <s v="ALAIA STORE ACCESORIOS"/>
    <s v="WOMPI"/>
    <s v="FO-25-1606960"/>
    <d v="2025-09-30T16:48:00"/>
    <d v="2025-10-01T16:43:00"/>
    <s v="INCIDENTE"/>
    <s v="NAVEGACION LENTA"/>
    <s v="USUARIO NO PUEDE NAVEGAR ENTRE PANTALLAS O LA APP NO ABRE SE QUEDA CARGANDO"/>
    <s v="CACHE"/>
    <s v="01/10/2025 SE ESTABLECE COMUNICACIÓN CON LA EL SEÑOR ISMAR VELÁZQUEZ SE LE INDICA COMO HACER EL BORRADO DE CACHE Y ACTUALIZACION APP SE REALIZAN PRUEBAS OK"/>
    <s v="SOPORTE_TELEFÓNICO"/>
    <n v="24"/>
    <s v="PRINCIPAL"/>
    <s v="TERRESTRE"/>
    <s v="MARIÑO PABON JORGE ENRIQUE"/>
    <n v="1"/>
    <n v="22000"/>
    <n v="22000"/>
  </r>
  <r>
    <s v="NEIVA"/>
    <s v="0036-0006"/>
    <x v="4"/>
    <n v="41001"/>
    <n v="2818294"/>
    <n v="64148"/>
    <x v="0"/>
    <s v="HUILA"/>
    <s v="NEIVA"/>
    <s v="BARRIO EL LIMONAR NEIVA"/>
    <s v="WOMPI"/>
    <s v="FO-25-1607156"/>
    <d v="2025-10-01T08:00:00"/>
    <d v="2025-10-01T17:25:00"/>
    <s v="INCIDENTE"/>
    <s v="NAVEGACION LENTA"/>
    <s v="USUARIO NO PUEDE NAVEGAR ENTRE PANTALLAS O LA APP NO ABRE SE QUEDA CARGANDO"/>
    <s v="CACHE"/>
    <s v="01/10/2025 SE REALIZA VISITA AL PUNTO, CLIENTE REPORTA LENTITUD EN EL FUNCIONAMIENTO DEL EQUIPO, SE REALIZA ACTUALIZACION DE APP POR TEM CALL, SE BORRA CACHE, SE REALIZAN PRUEBAS OK, CB OPERATIVO"/>
    <s v="VISITA_TÉCNICA"/>
    <n v="48"/>
    <s v="PRINCIPAL"/>
    <s v="TERRESTRE"/>
    <s v="DEVIA REINOSO JUAN CARLOS"/>
    <n v="1"/>
    <n v="51282"/>
    <n v="51282"/>
  </r>
  <r>
    <s v="IBAGUE"/>
    <s v="0036-0006"/>
    <x v="4"/>
    <n v="73124"/>
    <n v="2817118"/>
    <n v="41575"/>
    <x v="0"/>
    <s v="TOLIMA"/>
    <s v="CAJAMARCA"/>
    <s v="BARRIO ANAIME CAJAMARCA CAJAMARCA"/>
    <s v="WOMPI"/>
    <s v="FO-25-1606221"/>
    <d v="2025-09-30T15:10:00"/>
    <d v="2025-10-01T17:31:00"/>
    <s v="INCIDENTE"/>
    <s v="SOFTWARE"/>
    <s v="APP ELIMINADA"/>
    <s v="APP ELIMINADA POR EL CB"/>
    <s v="01/10/2025 SE DEJA NUEVAMENTE EL DATÁFONO CON LA APP DE WOMPI, PORQUE EL CLIENTE LO BORRO. SE HACEN LAS PRUEBAS DE TRANSACCIONES TODO OK"/>
    <s v="VISITA_TÉCNICA"/>
    <n v="0"/>
    <s v="INTERMEDIA"/>
    <s v="TERRESTRE"/>
    <s v="VARGAS HERRERA JHON JAIRO"/>
    <n v="1"/>
    <n v="172989"/>
    <n v="172989"/>
  </r>
  <r>
    <s v="CALI"/>
    <s v="0036-0003"/>
    <x v="3"/>
    <n v="76275"/>
    <n v="2813626"/>
    <n v="30983"/>
    <x v="0"/>
    <s v="VALLE DEL CAUCA"/>
    <s v="FLORIDA"/>
    <s v="BARRIO LA CABAÑA  2 FLORIDA"/>
    <s v="WOMPI"/>
    <s v="FO-25-1602529"/>
    <d v="2025-09-30T09:30:00"/>
    <d v="2025-10-01T23:20:00"/>
    <s v="INCIDENTE"/>
    <s v="PANTALLA"/>
    <s v="TÁCTIL"/>
    <s v="NO RESPONDE LA PANTALLA TÁCTIL"/>
    <s v="01/10/2025 SE LLEGO AL CB Y SE ENCONTRÓ EL EQUIPO FUNCIONANDO DE FORMA CORRECTA Y EL TECLADO TACTIL TAMBIÉN, SE REALIZO VARIAS TRANSACCIONES  Y PRUEBAS Y TODO FUNCIONO OK"/>
    <s v="VISITA_TÉCNICA"/>
    <n v="32"/>
    <s v="INTERMEDIA"/>
    <s v="TERRESTRE"/>
    <s v="PAREDES CASTILLO DIEGO"/>
    <n v="1"/>
    <n v="172989"/>
    <n v="172989"/>
  </r>
  <r>
    <s v="BOGOTA"/>
    <s v="0036-0004"/>
    <x v="5"/>
    <n v="11001"/>
    <n v="2807248"/>
    <n v="59900"/>
    <x v="0"/>
    <s v="CUNDINAMARCA"/>
    <s v="BOGOTÁ"/>
    <s v="ERIKA JAZMIN RIAÑO RODRIGUEZ"/>
    <s v="WOMPI"/>
    <s v="FO-25-1605709 | FO-25-1598711"/>
    <d v="2025-09-29T10:38:00"/>
    <d v="2025-10-01T23:25:12"/>
    <s v="INCIDENTE"/>
    <s v="NAVEGACION LENTA"/>
    <s v="USUARIO NO PUEDE NAVEGAR ENTRE PANTALLAS O LA APP NO ABRE SE QUEDA CARGANDO"/>
    <s v="CACHE"/>
    <s v="30/09/2025 SE REALIZA VISITA POR LENTITUD DEL DATAFONO WOMPI SE REALIZAN VALIDACIONES ENCONTRANDO QUE EL DISPOSITIVO PRESENTA LENTITUD (INTERMITENTE) AL IMPRIMIR, SE REALIZAN PRUEBAS CON LA RED DEL USUARIO APROXIMADAMENTE A 3METROS Y A 9 METROS DEL MÓDEM MANTENIENDO ESTABILIDAD EN EL TES DE VELOCIDAD (94 MB), DISPOSITIVO PRESENTA (LÍNEAS) SOBRE LA PANTALLA, NO AFECTA FUNCIONAMIENTO DE TOUCH, NO SE LOGRA VERIFICAR SI SON RAYONES INTERNOS O DAÑO SOBRE LA PANTALLA_x000a_01/10/2025 SE VISITA COMERCIO POR SEGUIMIENTO DE CASO POR LENTITUD AL LLEGAR AL COMERCIO CLIENTE INDICA  QUE CUANDO N LAS INDICACIONES SUMINISTRADAS POR EL TÉCNICO DE BORRADO  DE CACHÉ CUANDO PRESENTA LENTITUD Y FUNCIONA DE MANERA CORRECTA,SE REALIN TRANSACCIONES DE PRUEBA OK Y SE DEJA CB OPERANDO SIN MÁS NOVEDAD"/>
    <s v="VISITA_TÉCNICA"/>
    <n v="24"/>
    <s v="PRINCIPAL"/>
    <s v="TERRESTRE"/>
    <s v="ROMERO ROJAS BREIDY JHOHAN"/>
    <n v="2"/>
    <n v="51282"/>
    <n v="102564"/>
  </r>
  <r>
    <s v="MEDELLIN"/>
    <s v="0036-0005"/>
    <x v="0"/>
    <n v="5001"/>
    <n v="2818479"/>
    <n v="18482"/>
    <x v="0"/>
    <s v="ANTIOQUIA"/>
    <s v="MEDELLÍN"/>
    <s v="GRANERO Y ABARROTES LA 30 DE ENCISO"/>
    <s v="WOMPI"/>
    <s v="FO-25-1608463"/>
    <d v="2025-10-01T08:00:00"/>
    <d v="2025-10-01T23:28:00"/>
    <s v="INCIDENTE"/>
    <s v="NAVEGACION LENTA"/>
    <s v="USUARIO NO PUEDE NAVEGAR ENTRE PANTALLAS O LA APP NO ABRE SE QUEDA CARGANDO"/>
    <s v="CACHE"/>
    <s v="01/10/2025 SE HABLA CON LA SEÑORA ROSA, SE INDICA QUE BORRE CACHE DE LA APP, ACTUALICE Y VUELVA A TRANSACCIONAR"/>
    <s v="SOPORTE_TELEFÓNICO"/>
    <n v="32"/>
    <s v="PRINCIPAL"/>
    <s v="TERRESTRE"/>
    <s v="BADEL ACUÑA LUIS ALBERTO"/>
    <n v="1"/>
    <n v="22000"/>
    <n v="22000"/>
  </r>
  <r>
    <s v="TUNJA"/>
    <s v="0036-0007"/>
    <x v="1"/>
    <n v="15001"/>
    <n v="2768734"/>
    <n v="21706"/>
    <x v="0"/>
    <s v="BOYACA"/>
    <s v="TUNJA"/>
    <s v="MARTÍN ANDRÉS PARRA LEMUS"/>
    <s v="WOMPI"/>
    <s v="FO-25-1559570 | FO-25-1557297"/>
    <d v="2025-09-20T09:00:00"/>
    <d v="2025-10-02T10:02:00"/>
    <s v="INCIDENTE"/>
    <s v="RECHAZO GENERAL"/>
    <s v="NO ESTA LLEGANDO LOS VOUCHERS QUE SE ESTAN ENVIANDO"/>
    <s v="AFECTACION GENERALIZADA DE LOS SERVICIOS DE VOUCHER - ERROR EN LA APLICACION"/>
    <s v="20/09/2025 SE REALIZÓ VISITA EN FRÍO YA QUE ES TIPOLOGÍA 1 CIUDAD BASE TUNJA POR NO FUE POSIBLE LA COMUNICACIÓN CON EL CLIENTE , SE  LA FALLA GENRADA POR EL USUARIO ES QUE NO SALE NOMBRE DEL COMERCIO EN EL VAUCHER (QUE ES PAPELERÍA LOS ÁNGELES TUNJA) LE SALE ES EL NOMBRE DEL DUEÑO DEL CORRESPONSAL , HE INDICA QUE POR FAVOR  LE ACTUALICEN LA INFORMACIÓN DEL NOMBRE PARA QUE SALGA EN EL VAUCHER , SE DEJA NOVEDAD EN ESCALAMIENTO CON LA RED WOMPI_x000a_02/10/2025 LA ORDEN SE ENCONTRABAN ESCALADA CON LA RED POR INFORMACIÓN ERRONIA EN LOS VACUHER CON EL NOMBRE DEL COMERCIO SE VALIDA EN COMUNICACION CON EL CLIENTE LA SEÑORA ROSA , SE LE INDICA QUE YA LA RED LE REALIZO LA ACTUALIZACIÓN DE LA INFORMACIÓN DEL NOMBRE DEL COMERCIO DONDE EL CLIENTE CONFIRMA QUE EL PROCESO FUE EXITOSO , CLIENTE COMPARTE TIRILLA DE PRUEBA E INDICA QUE EL EL PUNTO SE ENCUENTRA OPERATIVO , CLIENTE CONFORME , SE PROCEDE A CERRAR ORDEN"/>
    <s v="VISITA_TÉCNICA"/>
    <n v="32"/>
    <s v="PRINCIPAL"/>
    <s v="TERRESTRE"/>
    <s v="ALVARADO MORENO CRISTHIAN"/>
    <n v="2"/>
    <n v="51282"/>
    <n v="102564"/>
  </r>
  <r>
    <s v="CALI"/>
    <s v="0036-0003"/>
    <x v="3"/>
    <n v="76001"/>
    <n v="2823011"/>
    <n v="57564"/>
    <x v="0"/>
    <s v="VALLE DEL CAUCA"/>
    <s v="CALI"/>
    <s v="VANEMART"/>
    <s v="WOMPI"/>
    <s v="FO-25-1610929"/>
    <d v="2025-10-01T12:31:00"/>
    <d v="2025-10-02T11:21:00"/>
    <s v="INCIDENTE"/>
    <s v="CONEXIÓN"/>
    <s v="CONEXIÓN DEFICIENTE WIFI"/>
    <s v="WIFI"/>
    <s v="02/10/2025 SE LLEGA AL COMERCIO Y CLIENTE PRESENTABA LENTITUD A LA HORA DE IMPRIMIR EL RECIBO SE HACEN PRUEBAS Y EL RECIBO SALE BIEN SE LE EXPLICA QUE PUDO HABER SIDO UNA FALLA DEL WI-FI ? Y QUEDA FUNCIONANDO CORRECTAMENTE"/>
    <s v="VISITA_TÉCNICA"/>
    <n v="48"/>
    <s v="PRINCIPAL"/>
    <s v="TERRESTRE"/>
    <s v="CUERO RUIZ JHONNY"/>
    <n v="1"/>
    <n v="51282"/>
    <n v="51282"/>
  </r>
  <r>
    <s v="CARTAGENA"/>
    <s v="0036-0001"/>
    <x v="6"/>
    <n v="13001"/>
    <n v="2823023"/>
    <n v="15358"/>
    <x v="0"/>
    <s v="BOLIVAR"/>
    <s v="CARTAGENA"/>
    <s v="BARRIO BLAS DE LESO II CARTAGENA"/>
    <s v="WOMPI"/>
    <s v="FO-25-1610921"/>
    <d v="2025-10-01T12:48:00"/>
    <d v="2025-10-02T11:24:00"/>
    <s v="INCIDENTE"/>
    <s v="CREDENCIALES DE ACCESO (USUARIO/CONTRASEÑA)"/>
    <s v="INGRESO DE CREDENCIALES ERRADAS"/>
    <s v="EL USUARIO NO RECUERDA LA CONTRASEÑA O EL USUARIO"/>
    <s v="02/10/2025 CLIENTE TENÍA PROBLEMA CON EL USUARIO LA ESTABA COLOCANDO MAL SE LE EXPLICA EL INGRESO SE HACEN PRUEBAS TODO OK"/>
    <s v="VISITA_TÉCNICA"/>
    <n v="64"/>
    <s v="PRINCIPAL"/>
    <s v="TERRESTRE"/>
    <s v="CANEDO HERRERA ALEXANDER"/>
    <n v="1"/>
    <n v="51282"/>
    <n v="51282"/>
  </r>
  <r>
    <s v="MEDELLIN"/>
    <s v="0036-0005"/>
    <x v="0"/>
    <n v="5631"/>
    <n v="2823419"/>
    <n v="75039"/>
    <x v="0"/>
    <s v="ANTIOQUIA"/>
    <s v="SABANETA"/>
    <s v="DROGUERIA HEALTH FARMA DEL SUR"/>
    <s v="WOMPI"/>
    <s v="FO-25-1611319"/>
    <d v="2025-10-01T13:47:00"/>
    <d v="2025-10-02T12:21:00"/>
    <s v="INCIDENTE"/>
    <s v="NAVEGACION LENTA"/>
    <s v="USUARIO NO PUEDE NAVEGAR ENTRE PANTALLAS O LA APP NO ABRE SE QUEDA CARGANDO"/>
    <s v="CACHE"/>
    <s v="02/10/2025 SE REALIZA ACTUALIZACIÓN DE EQUIPO Y POSTERIORMENTE BORRADO DE CACHE PARA MEJOR RENDIMIENTO DEL EQUIPO, SE INDICA A USUARIO FORMA CORRECTA DEL MANEJO DE LA CÁMARA PARA UNA MEJOR LECTURA DE LOS CÓDIGOS DE BARRAS"/>
    <s v="VISITA_TÉCNICA"/>
    <n v="40"/>
    <s v="PRINCIPAL"/>
    <s v="TERRESTRE"/>
    <s v="HERNANDEZ CHAVARRIA JUAN CAMILO"/>
    <n v="1"/>
    <n v="51282"/>
    <n v="51282"/>
  </r>
  <r>
    <s v="BARRANQUILLA"/>
    <s v="0036-0001"/>
    <x v="6"/>
    <n v="8758"/>
    <n v="2823296"/>
    <n v="78829"/>
    <x v="0"/>
    <s v="ATLANTICO"/>
    <s v="SOLEDAD"/>
    <s v="BARRIO LA CENTRAL SOLEDAD 1"/>
    <s v="WOMPI"/>
    <s v="FO-25-1611315"/>
    <d v="2025-10-01T13:49:00"/>
    <d v="2025-10-02T12:25:00"/>
    <s v="INCIDENTE"/>
    <s v="CONEXIÓN"/>
    <s v="CONEXIÓN DEFICIENTE WIFI"/>
    <s v="FALLAS EN CANAL DE COMUNICACIÓN DEL CLIENTE (INTERNET)"/>
    <s v="02/10/2025 SE REALIZA VISITA AL COMERCIO SE ENCUENTRA DATÁFONO CON PROBLEMAS DE CONEXIÓN DE INTERNET LO CUAL VERIFICO QUE EL MÓDEM SE ENCUENTRA 6 METROS DE DISTANCIA EL CLIENTE CUENTA A LA MANO CON UN REPETIDOR LO CUAL SE INSTALA CERCA AL DATÁFONO LO CUAL MEJORA LA CONEXIÓN SE REALIZAN PRUEBAS EXITOSAS Y EL CB QUEDA OPERATIVO"/>
    <s v="VISITA_TÉCNICA"/>
    <n v="48"/>
    <s v="PRINCIPAL"/>
    <s v="TERRESTRE"/>
    <s v="PEÑALOZA GUTIERREZ RAFAEL GUSTAVO"/>
    <n v="1"/>
    <n v="51282"/>
    <n v="51282"/>
  </r>
  <r>
    <s v="PEREIRA"/>
    <s v="0036-0002"/>
    <x v="2"/>
    <n v="66001"/>
    <n v="2826036"/>
    <n v="65799"/>
    <x v="0"/>
    <s v="RISARALDA"/>
    <s v="PEREIRA"/>
    <s v="BARRIO LA FLORIDA PEREIRA"/>
    <s v="WOMPI"/>
    <s v="FO-25-1613660"/>
    <d v="2025-10-02T08:00:00"/>
    <d v="2025-10-02T12:29:00"/>
    <s v="INCIDENTE"/>
    <s v="SOFTWARE"/>
    <s v="APP ELIMINADA"/>
    <s v="APP ELIMINADA POR EL CB"/>
    <s v="02/10/2025 EN COMUNICACIÓN TELEFÓNICA CON LA SEÑORA ETELVINA AL NÚMERO 3218176547 INFORMA QUE BORRA APLICACIÓN SE ESCALA A WOMPI SE REESTABLECE APLICACIONES"/>
    <s v="SOPORTE_TELEFÓNICO"/>
    <n v="24"/>
    <s v="PRINCIPAL"/>
    <s v="TERRESTRE"/>
    <s v="LOAIZA LOPEZ JHON FREDDY"/>
    <n v="1"/>
    <n v="22000"/>
    <n v="22000"/>
  </r>
  <r>
    <s v="MONTERIA"/>
    <s v="0036-0001"/>
    <x v="6"/>
    <n v="23001"/>
    <n v="2825969"/>
    <n v="79396"/>
    <x v="0"/>
    <s v="CORDOBA"/>
    <s v="MONTERIA"/>
    <s v="BARRIO URB VILLA NOVA MONTERIA"/>
    <s v="WOMPI"/>
    <s v="FO-25-1613654"/>
    <d v="2025-10-02T08:00:00"/>
    <d v="2025-10-02T12:35:00"/>
    <s v="INCIDENTE"/>
    <s v="PANTALLA"/>
    <s v="DISPLAY BLANCO U OSCURO"/>
    <s v="NO RESPONDE LA PANTALLA TÁCTIL"/>
    <s v="02/10/2025 SE VISITA SITIO, CB INDICA QUE DATAFONO  PRESENTABA PANTALLA BLANCA AL REALIZAR OPERACIONES, SE REALIZA BORRADO DE MEMORIA CACHE Y VERIFICA QUE SE ENCUENTRE ACTUALIZADO, SE REALIZA PRUEBA DE CONSULTA DE SALDO EXITOSA._x000a_SE CIERRA ORDEN, Y SE DEJA BAJO OBSERVACIÓN."/>
    <s v="VISITA_TÉCNICA"/>
    <n v="8"/>
    <s v="PRINCIPAL"/>
    <s v="TERRESTRE"/>
    <s v="COGOLLO VERTEL EDER LUIS"/>
    <n v="1"/>
    <n v="51282"/>
    <n v="51282"/>
  </r>
  <r>
    <s v="VILLAVICENCIO"/>
    <s v="0036-0006"/>
    <x v="4"/>
    <n v="50001"/>
    <n v="2824847"/>
    <n v="53028"/>
    <x v="0"/>
    <s v="META"/>
    <s v="VILLAVICENCIO"/>
    <s v="TALLER DE JOYERIA MARIA ISABEL"/>
    <s v="WOMPI"/>
    <s v="FO-25-1612704"/>
    <d v="2025-10-01T16:03:00"/>
    <d v="2025-10-02T12:38:00"/>
    <s v="INCIDENTE"/>
    <s v="SOFTWARE"/>
    <s v="APP ELIMINADA"/>
    <s v="APP ELIMINADA POR EL CB"/>
    <s v="02/10/2025 SE REALIZA VISITA AL CB POR SOLICITUD DE APP ELIMINADA, SE VERIFICA EL EQUIPO PARA CORROBORAR Y SE EVIDENCIA QUE NO ESTÁ EN EL EQUIPO LA APP SE ESCALA EL CASO CON EL JEFE DE ZONA BRINDANDO EL   TICKET N° (469416) SE ESPERA UN TIEMPO, NOS INFORMAN QUE YA FUE ENVIADA SE REALIZAN PRUEBAS Y TODO OK"/>
    <s v="VISITA_TÉCNICA"/>
    <n v="40"/>
    <s v="PRINCIPAL"/>
    <s v="TERRESTRE"/>
    <s v="MOLINA CASTRO JAVIER ALBERTO"/>
    <n v="1"/>
    <n v="51282"/>
    <n v="51282"/>
  </r>
  <r>
    <s v="MEDELLIN"/>
    <s v="0036-0005"/>
    <x v="0"/>
    <n v="5088"/>
    <n v="2824456"/>
    <n v="21262"/>
    <x v="0"/>
    <s v="ANTIOQUIA"/>
    <s v="BELLO"/>
    <s v="SOLUCIONES INFORMATICAS HERMES"/>
    <s v="WOMPI"/>
    <s v="FO-25-1612026"/>
    <d v="2025-10-01T15:14:00"/>
    <d v="2025-10-02T12:41:00"/>
    <s v="INCIDENTE"/>
    <s v="NAVEGACION LENTA"/>
    <s v="USUARIO NO PUEDE NAVEGAR ENTRE PANTALLAS O LA APP NO ABRE SE QUEDA CARGANDO"/>
    <s v="CACHE"/>
    <s v="02/10/2025 SE REALIZÓ BORRADO DE CACHE EQUIPO FUNCIONA MÁS FLUIDO POS OK"/>
    <s v="VISITA_TÉCNICA"/>
    <n v="64"/>
    <s v="PRINCIPAL"/>
    <s v="TERRESTRE"/>
    <s v="CASTAÑEDA PALACIO CARLOS FELIPE"/>
    <n v="1"/>
    <n v="51282"/>
    <n v="51282"/>
  </r>
  <r>
    <s v="SINCELEJO"/>
    <s v="0036-0001"/>
    <x v="6"/>
    <n v="70001"/>
    <n v="2820183"/>
    <n v="26931"/>
    <x v="0"/>
    <s v="SUCRE"/>
    <s v="SINCELEJO"/>
    <s v="BARRIO CENTRO SINCELEJO"/>
    <s v="WOMPI"/>
    <s v="FO-25-1609216"/>
    <d v="2025-10-01T09:06:00"/>
    <d v="2025-10-02T12:43:00"/>
    <s v="INCIDENTE"/>
    <s v="SOFTWARE"/>
    <s v="APP ELIMINADA"/>
    <s v="VERSIÓN NO ACTUALIZADA"/>
    <s v="02/10/2025 SE VISITA COMERCIO POR FALLA, SE REALIZA VALIDACIÓN, SE ACTUALIZA LA VERSIÓN, SE REALIZAN PRUEBAS CON DATOS MÓVILES, SE HACE BORRADO DE CACHE Y SE LE EXPLICA EL PROCEDIMIENTO, SE CONECTA A UN REPETIDOR Y QUEDA FUNCIONANDO, SE REALIZAN PRUEBAS OK."/>
    <s v="VISITA_TÉCNICA"/>
    <n v="16"/>
    <s v="PRINCIPAL"/>
    <s v="TERRESTRE"/>
    <s v="CACERES HERNANDEZ ANDRES"/>
    <n v="1"/>
    <n v="51282"/>
    <n v="51282"/>
  </r>
  <r>
    <s v="CALI"/>
    <s v="0036-0003"/>
    <x v="3"/>
    <n v="19001"/>
    <n v="2815058"/>
    <n v="45344"/>
    <x v="0"/>
    <s v="CAUCA"/>
    <s v="POPAYAN"/>
    <s v="BARRIO YANACONAS POPAYAN"/>
    <s v="WOMPI"/>
    <s v="FO-25-1604479"/>
    <d v="2025-09-30T11:22:00"/>
    <d v="2025-10-02T12:46:00"/>
    <s v="INCIDENTE"/>
    <s v="CONEXIÓN"/>
    <s v="CONEXIÓN DEFICIENTE WIFI"/>
    <s v="FALLAS EN CANAL DE COMUNICACIÓN DEL CLIENTE (INTERNET)"/>
    <s v="02/10/2025 SE LLAMA AL CLIENTE INFORMA PRESENTA PROBLEMAS DE LENTITUD SE HACE EL PROCESO BORRADO MEMORIA CACHE SE HACEN PRUEBAS OK TELECARGA DRNA"/>
    <s v="SOPORTE_TELEFÓNICO"/>
    <n v="64"/>
    <s v="LEJANA"/>
    <s v="TERRESTRE"/>
    <s v="GIMBUEL LASSO LUIS GERMAN"/>
    <n v="1"/>
    <n v="22000"/>
    <n v="22000"/>
  </r>
  <r>
    <s v="BOGOTA"/>
    <s v="0036-0004"/>
    <x v="5"/>
    <n v="11001"/>
    <n v="2817558"/>
    <n v="49070"/>
    <x v="0"/>
    <s v="CUNDINAMARCA"/>
    <s v="BOGOTÁ"/>
    <s v="PAPELERÍA EL MUNDO PEQUE"/>
    <s v="WOMPI"/>
    <s v="FO-25-1609642 | FO-25-1606561"/>
    <d v="2025-09-30T16:02:00"/>
    <d v="2025-10-02T12:49:00"/>
    <s v="INCIDENTE"/>
    <s v="SOFTWARE"/>
    <s v="APP ELIMINADA"/>
    <s v="VERSIÓN NO ACTUALIZADA"/>
    <s v="01/10/2025 SE REALIZA VISITA AL LLEGAR A COMERCIO SE ENCUENTRA CERRADO . SE REALIZA COMUNICACIÓN CON PERSONA ENCARGADA AL NUMERO 3203887435 INDICA QUE TUVO URGENCIA MEDIA EL CUAL LLEGA DESPUÉS DE LAS 12 DEL DIA. SE ESCALA CON COORDINADOR SE DEJA REGISTRO FOTOGRÁFICO_x000a_02/10/2025 SE VALIDA EL ESTADO DEL EQUIPO, SE BORRA CACHE Y SE VALIDAN ACTUALIZACIÓNES DEL EQUIPO"/>
    <s v="VISITA_TÉCNICA"/>
    <n v="64"/>
    <s v="PRINCIPAL"/>
    <s v="TERRESTRE"/>
    <s v="ROZO ROZO WILLIAM ASDRUBAL"/>
    <n v="2"/>
    <n v="51282"/>
    <n v="102564"/>
  </r>
  <r>
    <s v="NEIVA"/>
    <s v="0036-0006"/>
    <x v="4"/>
    <n v="41001"/>
    <n v="2798217"/>
    <n v="54251"/>
    <x v="0"/>
    <s v="HUILA"/>
    <s v="NEIVA"/>
    <s v="TIENDA Y MISCELANEA LA 70"/>
    <s v="WOMPI"/>
    <s v="FO-25-1587309"/>
    <d v="2025-09-26T09:34:00"/>
    <d v="2025-10-02T12:53:00"/>
    <s v="INCIDENTE"/>
    <s v="CREDENCIALES DE ACCESO (USUARIO/CONTRASEÑA)"/>
    <s v="NO FUNCIONA EL USUARIO O CONTRASEÑA"/>
    <s v="EL USUARIO NO RECUERDA LA CONTRASEÑA O EL USUARIO"/>
    <s v="02/10/2025 SE LLEGA AL PUNTO , CLIENTE INDICA DATAFONO ESTÁ OPERANDO NORMAL , SE REALIZA PRUEBAS OK"/>
    <s v="VISITA_TÉCNICA"/>
    <n v="32"/>
    <s v="PRINCIPAL"/>
    <s v="TERRESTRE"/>
    <s v="ANDRADE HERNANDEZ JUAN CARLOS"/>
    <n v="1"/>
    <n v="51282"/>
    <n v="51282"/>
  </r>
  <r>
    <s v="TUNJA"/>
    <s v="0036-0007"/>
    <x v="1"/>
    <n v="15238"/>
    <n v="2753893"/>
    <n v="61504"/>
    <x v="0"/>
    <s v="BOYACA"/>
    <s v="DUITAMA"/>
    <s v="TECHNOLOGY SHOPS"/>
    <s v="WOMPI"/>
    <s v="FO-25-1557275 | FO-25-1542502"/>
    <d v="2025-09-17T10:48:00"/>
    <d v="2025-10-02T15:32:00"/>
    <s v="INCIDENTE"/>
    <s v="VOUCHER"/>
    <s v="NO ESTA LLEGANDO LOS VOUCHERS QUE SE ESTAN ENVIANDO"/>
    <s v="AFECTACION GENERALIZADA DE LOS SERVICIOS DE VOUCHER"/>
    <s v="26/09/2025 SE VISITA PUNTO EVIDENCIANDO QUE LA DIRECCIÓN QUE APARECE EN LA VAUCHER WOMPI NO CORRESPONDE CON LA DIRECCIÓN REAL DEL ESTABLECIMIENTO DIRECCIÓN CORRECTA CL5  36B - 140 UNIDAD 22 LC11 SE DEJA CASO ESCALADO A LA ENTIDAD PARA QUE REALICEN LAS CORRECCIONES CORRESPONDIENTES._x000a_02/10/2025 SE ESTABLECE COMUNICACION CON EL SEÑOR SALOMÓN QUIEN NOS MANIFIESTA QUE EL ERROR YA FUE CORRIGIDO Y  LA DIRECCION SE ENCUENTRA BIEN, CLIENTE ENVIA PRUEBAS OK."/>
    <s v="VISITA_TÉCNICA"/>
    <n v="64"/>
    <s v="INTERMEDIA"/>
    <s v="TERRESTRE"/>
    <s v="SOLER HOYOS CRISTIAN LEONARDO"/>
    <n v="2"/>
    <n v="172989"/>
    <n v="345978"/>
  </r>
  <r>
    <s v="PEREIRA"/>
    <s v="0036-0002"/>
    <x v="2"/>
    <n v="63001"/>
    <n v="2810021"/>
    <n v="50841"/>
    <x v="0"/>
    <s v="QUINDIO"/>
    <s v="ARMENIA"/>
    <s v="BARRIO LA VIRGINIA ARMENIA"/>
    <s v="WOMPI"/>
    <s v="FO-25-1600501"/>
    <d v="2025-09-29T15:13:00"/>
    <d v="2025-10-02T15:41:00"/>
    <s v="INCIDENTE"/>
    <s v="CREDENCIALES DE ACCESO (USUARIO/CONTRASEÑA)"/>
    <s v="NO FUNCIONA EL USUARIO O CONTRASEÑA"/>
    <s v="ERROR INICIO DE SESIÓN"/>
    <s v="02/10/2025 SE REALIZA VALIDACION CON EL CLIENTE Y SE ENCUENTRA NOVEDAD, QUE CADA QUE VA A INGRESAR SE LE BLOQUEA EL USUARIO, SE ESCALA CASO A WOMPI, REALIZAN REINSTALACION DE LA APLICACION, SE VALIDA CON EL CLIENTE Y CONFIRMA HASTA EL MOMENTO EL SERVICIO OPERATIVO, EL USUARIO INGRESANDO SIN NOVEDAD."/>
    <s v="SOPORTE_TELEFÓNICO"/>
    <n v="24"/>
    <s v="INTERMEDIA"/>
    <s v="TERRESTRE"/>
    <s v="CORZO BUSTO KEVIN ALEXIS"/>
    <n v="1"/>
    <n v="22000"/>
    <n v="22000"/>
  </r>
  <r>
    <s v="CALI"/>
    <s v="0036-0003"/>
    <x v="3"/>
    <n v="76130"/>
    <n v="2830127"/>
    <n v="59877"/>
    <x v="0"/>
    <s v="VALLE DEL CAUCA"/>
    <s v="CANDELARIA"/>
    <s v="BARRIO POBLADO CAMPESTRE CANDELARIA 3"/>
    <s v="WOMPI"/>
    <s v="FO-25-1615852"/>
    <d v="2025-10-02T12:05:00"/>
    <d v="2025-10-02T15:53:00"/>
    <s v="INCIDENTE"/>
    <s v="CONEXIÓN"/>
    <s v="CONEXIÓN DEFICIENTE WIFI"/>
    <s v="FALLAS EN CANAL DE COMUNICACIÓN DEL CLIENTE (INTERNET)"/>
    <s v="02/10/2025 SE LLEGA AL COMERCIO Y EL EQUIPO ESTA FUNCIONANDO BIEN CLIENTE INDICA QUE DEMORA MUCHO SACANDO TIRILLAS QUE SE QUEDA PEGADO A VECES NO SALE NI APROBADO LA TRANSACCIÓN SE HACEN PRUEBAS Y TODO OK SE LE INDICA QUE PUDO SER UNA FALLA EN EL INTERNET"/>
    <s v="VISITA_TÉCNICA"/>
    <n v="0"/>
    <s v="INTERMEDIA"/>
    <s v="TERRESTRE"/>
    <s v="CUERO RUIZ JHONNY"/>
    <n v="1"/>
    <n v="172989"/>
    <n v="172989"/>
  </r>
  <r>
    <s v="CUCUTA"/>
    <s v="0036-0007"/>
    <x v="1"/>
    <n v="54720"/>
    <n v="2828596"/>
    <n v="39109"/>
    <x v="0"/>
    <s v="NORTE DE SANTANDER"/>
    <s v="SARDINATA"/>
    <s v="BARRIO SAN FRANCISCO SARDINATA"/>
    <s v="WOMPI"/>
    <s v="FO-25-1614901"/>
    <d v="2025-10-02T10:14:00"/>
    <d v="2025-10-02T15:58:00"/>
    <s v="INCIDENTE"/>
    <s v="LECTURA"/>
    <s v="ERROR LECTURA CODIGO DE BARRAS"/>
    <s v="NO LEE CODIGOS DE BARRAS LARGOS"/>
    <s v="02/10/2025 SE LLAMA AL 3123590148 Y SE HABLA CON EL SEÑOR MARCOLINO QUIEN NOS INFORMA QUE EN EL MOMENTO DE LA INSTALACIÓN DEL DATAFONO NO LE EXPLICARON CÓMO SE DEBIAN DE LEER LOS CÓDIGOS DE BARRAS, SE LE ENVIA POR WHATSAPP EL VÍDEO DE LA CORRECTA LECTURA DE BARRAS Y EL CLIENTE NOS INFORMA QUE YA EL DATAFONO ESTÁ LEYENDO LAS FACTURAS CORRECTAMENT, TODO OK."/>
    <s v="SOPORTE_TELEFÓNICO"/>
    <n v="0"/>
    <s v="INTERMEDIA"/>
    <s v="TERRESTRE"/>
    <s v="TORRES MANTILLA JOSE DANIEL"/>
    <n v="1"/>
    <n v="22000"/>
    <n v="22000"/>
  </r>
  <r>
    <s v="CUCUTA"/>
    <s v="0036-0007"/>
    <x v="1"/>
    <n v="54418"/>
    <n v="2826897"/>
    <n v="71338"/>
    <x v="0"/>
    <s v="NORTE DE SANTANDER"/>
    <s v="LOURDES"/>
    <s v="BARRIO EL CENTRO LOURDES  2"/>
    <s v="WOMPI"/>
    <s v="FO-25-1613843"/>
    <d v="2025-10-02T08:17:00"/>
    <d v="2025-10-02T16:01:00"/>
    <s v="INCIDENTE"/>
    <s v="CREDENCIALES DE ACCESO (USUARIO/CONTRASEÑA)"/>
    <s v="INGRESO DE CREDENCIALES ERRADAS"/>
    <s v="ERROR INICIO DE SESIÓN"/>
    <s v="02/10/2025 SE REALIZA LLAMADA AL 321 4548535 Y SE HABLA CON LA SEÑORA NIDIA QUIEN NOS INFORMA QUE EL ASESOR QUE LE INSTALÓ EL DATAFONO LE DIÓ UN USUARIO Y UNA CLAVE QUE FUNCIONÓ SOLO UN DÍA, SE REALIZA VÍDEO LLAMADA Y SE LE INDICA COMO REALIZAR EL CAMBIO DE CLAVE, CLIENTE REALIZA PRUEBAS Y EL DATAFONO QUEDA OPERATIVO."/>
    <s v="SOPORTE_TELEFÓNICO"/>
    <n v="0"/>
    <s v="LEJANA"/>
    <s v="TERRESTRE"/>
    <s v="TORRES MANTILLA JOSE DANIEL"/>
    <n v="1"/>
    <n v="22000"/>
    <n v="22000"/>
  </r>
  <r>
    <s v="CUCUTA"/>
    <s v="0036-0007"/>
    <x v="1"/>
    <n v="54001"/>
    <n v="2827786"/>
    <n v="26384"/>
    <x v="0"/>
    <s v="NORTE DE SANTANDER"/>
    <s v="CUCUTA"/>
    <s v="DROGUERIA FARMACOMUNEROS"/>
    <s v="WOMPI"/>
    <s v="FO-25-1614933"/>
    <d v="2025-10-02T09:21:00"/>
    <d v="2025-10-02T16:14:00"/>
    <s v="INCIDENTE"/>
    <s v="CREDENCIALES DE ACCESO (USUARIO/CONTRASEÑA)"/>
    <s v="NO FUNCIONA EL USUARIO O CONTRASEÑA"/>
    <s v="ERROR INICIO DE SESIÓN"/>
    <s v="02/10/2025 SE LLAMA AL 3027722428 Y SE HABLA CON EL SEÑOR JORGE QUIEN NOS INFORMA QUE EL DATAFONO NO CONECTA A WIFI, SE REALIZA VÍDEO LLAMADA Y SE LE INDICA COMO REALIZAR LA CONEXIÓN A WIFI ATRÁS VEZ DE LA RED PORTÁTIL DEL CELULAR, SE INGRESAN CREDENCIALES LAS CUALES NO FUNCIONAN, MUESTRA MENSAJE UPS ALGO SALIÓ MAL, SE LE INDICA COMO REALIZAR EL CAMBIO DE CLAVE, SE INGRESA AL MÓDULO DE CB Y SE REALIZAN PRUEBAS TODO OK."/>
    <s v="SOPORTE_TELEFÓNICO"/>
    <n v="64"/>
    <s v="PRINCIPAL"/>
    <s v="TERRESTRE"/>
    <s v="TORRES MANTILLA JOSE DANIEL"/>
    <n v="1"/>
    <n v="22000"/>
    <n v="22000"/>
  </r>
  <r>
    <s v="BOGOTA"/>
    <s v="0036-0004"/>
    <x v="5"/>
    <n v="11001"/>
    <n v="2777859"/>
    <n v="66600"/>
    <x v="0"/>
    <s v="CUNDINAMARCA"/>
    <s v="BOGOTÁ"/>
    <s v="DANIEL ARTURO RODRIGUEZ MARTINEZ"/>
    <s v="WOMPI"/>
    <s v="FO-25-1574621 | FO-25-1568160"/>
    <d v="2025-09-23T08:00:00"/>
    <d v="2025-10-02T18:01:00"/>
    <s v="INCIDENTE"/>
    <s v="LECTURA"/>
    <s v="NO LEE NINGUNA FACTURA"/>
    <s v="SUCIEDAD EN LA CAMARA"/>
    <s v="23/09/2025 INCIDENTE  TICKET N° (467270)_x000a__x000a_CB: 66600_x000a__x000a_RESUMEN DEL CASO:_x000a_SE VISITÓ CORRESPONSAL FACTURA DE GAS NATURAL  Y FACTURA DE  ENEL CODENSA ARROJA ERROR CON EL CODIGO DE COVENIO*_x000a__x000a_SERIAL: 254MMD4W9364_x000a_02/10/2025 SE REALIZA VISITA A COMERCIO SE REVISA EQUIPO SE CAPACITA A USUARIO DE CÓMO LEER CÓDIGOS DE BARRAS DE FORMA HORIZONTAL Y VERTICAL CORRECTAMENTE .SE REALIZAN PRUEBAS OK"/>
    <s v="VISITA_TÉCNICA"/>
    <n v="32"/>
    <s v="PRINCIPAL"/>
    <s v="TERRESTRE"/>
    <s v="JAIMES VALERO NELSON RICARDO"/>
    <n v="2"/>
    <n v="51282"/>
    <n v="102564"/>
  </r>
  <r>
    <s v="PASTO"/>
    <s v="0036-0003"/>
    <x v="3"/>
    <n v="52001"/>
    <n v="2825831"/>
    <n v="19074"/>
    <x v="0"/>
    <s v="NARIÑO"/>
    <s v="PASTO"/>
    <s v="ASESORÍAS EN SEGUROS AMP"/>
    <s v="WOMPI"/>
    <s v="FO-25-1613050"/>
    <d v="2025-10-02T08:00:00"/>
    <d v="2025-10-02T18:06:00"/>
    <s v="INCIDENTE"/>
    <s v="CAPACITACIÓN"/>
    <s v="MALA MANIPULACIÓN POS"/>
    <s v="FALTA CAPACITACIÓN USUARIO CB"/>
    <s v="02/10/2025 SE VERIFICÓ FALLA DE SISTEMA DE ANULACIÓN,EL SISTEMA SE ENCUENTRA FUNCIONANDO CORRECTAMENTE Y SE ENCUENTRA ACTUALIZANDO, SE LE EXPLICO AL CLIENTE QUE LA ANULACIÓN SE REALIZA SOLO EN LOS 30 MINUTOS QUE SE REALIZÓ MAL LA TX YA QUE EN EL SISTEMA DEL DATÁFONO EN MOVIMIENTOS ESA OPCIÓN DESAPARECE DESPUÉS DE PASADO EL TIEMPO DE REALIZADA LA TX, SE DEBE HACER LA SOLICITUD DE FORMA INMEDIATA, SE EJECUTAN PRUEBAS TX EXITOSAS QUEDA OPERATIVO."/>
    <s v="VISITA_TÉCNICA"/>
    <n v="16"/>
    <s v="PRINCIPAL"/>
    <s v="TERRESTRE"/>
    <s v="REMICIO AMADO JOHN HEBER"/>
    <n v="1"/>
    <n v="51282"/>
    <n v="51282"/>
  </r>
  <r>
    <s v="CUCUTA"/>
    <s v="0036-0007"/>
    <x v="1"/>
    <n v="54001"/>
    <n v="2827967"/>
    <n v="52895"/>
    <x v="0"/>
    <s v="NORTE DE SANTANDER"/>
    <s v="CUCUTA"/>
    <s v="PAPELERIA VILLAL"/>
    <s v="WOMPI"/>
    <s v="FO-25-1614935"/>
    <d v="2025-10-02T09:17:00"/>
    <d v="2025-10-02T18:08:00"/>
    <s v="INCIDENTE"/>
    <s v="CONEXIÓN"/>
    <s v="CONEXIÓN DEFICIENTE WIFI"/>
    <s v="FALLAS EN CANAL DE COMUNICACIÓN DEL CLIENTE (INTERNET)"/>
    <s v="02/10/2025 SE LLAMA AL 3102332920 Y LA SEÑORA YESICA NOS INFORMA QUE EL DAÑO QUE PRESENTABA ERA POR EL PROVEEDOR DE SERVICIOS DE INTERNET, QUE YA SE LE RESTABLECIO Y EL DATAFONO ESTÁ FUNCIONANDO OPERATIVO."/>
    <s v="SOPORTE_TELEFÓNICO"/>
    <n v="32"/>
    <s v="PRINCIPAL"/>
    <s v="TERRESTRE"/>
    <s v="TORRES MANTILLA JOSE DANIEL"/>
    <n v="1"/>
    <n v="22000"/>
    <n v="22000"/>
  </r>
  <r>
    <s v="BOGOTA"/>
    <s v="0036-0004"/>
    <x v="5"/>
    <n v="11001"/>
    <n v="2761202"/>
    <n v="37025"/>
    <x v="0"/>
    <s v="CUNDINAMARCA"/>
    <s v="BOGOTÁ"/>
    <s v="THE PAPER SHOP"/>
    <s v="WOMPI"/>
    <s v="FO-25-1548992"/>
    <d v="2025-09-18T12:16:00"/>
    <d v="2025-10-03T08:07:00"/>
    <s v="INCIDENTE"/>
    <s v="NAVEGACION LENTA"/>
    <s v="USUARIO NO PUEDE NAVEGAR ENTRE PANTALLAS O LA APP NO ABRE SE QUEDA CARGANDO"/>
    <s v="CACHE"/>
    <s v="03/10/2025 SE REALIZO SOPORTE SOBRE LENTITUD BORRANDO CACHE Y ACTUALIZANDO LA APP SE REALIZA ESCALAMIENTO A WOMPI CON EL TICKET 466116 Y POR CORREO ELECTRONICO DONDE INDICAN QUE MIENTRAS SE TIENE LOS ACCESORIOS PARA REPOSICION CB PUEDE SEGUIR TRABAJANDO CON EL CARGADOR DE SU MOVIL PARA QUE EL CB NO DEJE DE OPERAR MIENTRAS LLEGAN LOS ACCESORIOS"/>
    <s v="SOPORTE_TELEFÓNICO"/>
    <n v="64"/>
    <s v="PRINCIPAL"/>
    <s v="TERRESTRE"/>
    <s v="GALINDO ROJAS LUIS FELIPE"/>
    <n v="1"/>
    <n v="22000"/>
    <n v="22000"/>
  </r>
  <r>
    <s v="BOGOTA"/>
    <s v="0036-0004"/>
    <x v="5"/>
    <n v="11001"/>
    <n v="2781447"/>
    <n v="31442"/>
    <x v="0"/>
    <s v="CUNDINAMARCA"/>
    <s v="BOGOTÁ"/>
    <s v="MULTISERVICIOS EDUARDOÑO"/>
    <s v="WOMPI"/>
    <s v="FO-25-1579660 | FO-25-1572509"/>
    <d v="2025-09-23T12:16:00"/>
    <d v="2025-10-03T08:45:00"/>
    <s v="INCIDENTE"/>
    <s v="CONEXIÓN"/>
    <s v="USUARIO NO PUEDE NAVEGAR ENTRE PANTALLAS O LA APP NO ABRE SE QUEDA CARGANDO"/>
    <s v="CACHE - WIFI"/>
    <s v="24/09/2025 SE REALIZA VISITA POR LENTITUD DEL DATAFONO WOMPI SE INICIA VALIDACIONES ENCONTRANDO QUE EL DATÁFONO SE PUEDE DEMORAR HASTA 2 MINUTOS EN INICIAR SESIÓN, NOS UBICAMOS A 1 METRO APROXIMADAMENTE DEL MODEM DONDE LA FALLA PERSISTE PERO DE MANERA INTERMITENTE, NOS CONECTAMOS A LA RED DEL USUARIO VALIDANDO QUE SOLO SE ENCUENTRA CONECTADO A ESTA MI CELULAR Y EL DATÁFONO SE REALIZA UN TEST DE VELOCIDAD DONDE MARCA APROXIMADAMENTE 60MB PERO SE VUELVE A REALIZAR Y SOLO DA 13MB SE VALIDA CON APP WIFI ANALISER SATURACION DE CANALES Y ES EVIDENTE INCLUSO LOS SALTOS QUÉ DAN LOS AP A CANALES MENOS CONGESTIONADOS MOSTRANDO POR QUE EN OCASIÓN PARECE IR BIEN Y OTRAS NO, SE ESCALA CON EVIDENCIA RECOLECTADA A WOMPI (467591)_x000a_03/10/2025 RESPUESTA WOMPI: VALIDAMOS EL CASO Y CONFIRMAMOS QUE ESTE COMPORTAMIENTO YA FUE IDENTIFICADO PREVIAMENTE, POR LO CUAL NUESTRO EQUIPO DE DESARROLLO TRABAJÓ EN UN AJUSTE QUE ESTARÁ INCLUIDO EN LA PRÓXIMA ACTUALIZACIÓN DE LA APLICACIÓN._x000a_ENTRE ESTA SEMANA Y LA SIGUIENTE SE ESTARÁ D"/>
    <s v="VISITA_TÉCNICA"/>
    <n v="40"/>
    <s v="PRINCIPAL"/>
    <s v="TERRESTRE"/>
    <s v="ROZO ROZO WILLIAM ASDRUBAL"/>
    <n v="2"/>
    <n v="51282"/>
    <n v="102564"/>
  </r>
  <r>
    <s v="IBAGUE"/>
    <s v="0036-0006"/>
    <x v="4"/>
    <n v="73001"/>
    <n v="2828533"/>
    <n v="48408"/>
    <x v="0"/>
    <s v="TOLIMA"/>
    <s v="IBAGUE"/>
    <s v="OFFICE SYA SERVICES"/>
    <s v="WOMPI"/>
    <s v="FO-25-1614905"/>
    <d v="2025-10-02T10:00:00"/>
    <d v="2025-10-03T09:44:00"/>
    <s v="INCIDENTE"/>
    <s v="NAVEGACION LENTA"/>
    <s v="UNA MISMA TRX ESTA PRESENTANDO FALLAS"/>
    <s v="AFECTACIÓN GENERALIZADA DE LOS SERVICIOS - CACHE"/>
    <s v="03/10/2025 SE VALIDA BORRADO DE CACHÉ Y VERIFICACIÓN DE ACTUALIZACIÓNES, SE REALIZA PRUEBAS DE FUNCIONAMIENTO OK."/>
    <s v="VISITA_TÉCNICA"/>
    <n v="16"/>
    <s v="PRINCIPAL"/>
    <s v="TERRESTRE"/>
    <s v="BARRAGAN TAFUR EDWIN ESTEBAN"/>
    <n v="1"/>
    <n v="51282"/>
    <n v="51282"/>
  </r>
  <r>
    <s v="CUCUTA"/>
    <s v="0036-0007"/>
    <x v="1"/>
    <n v="54660"/>
    <n v="2817032"/>
    <n v="78158"/>
    <x v="0"/>
    <s v="NORTE DE SANTANDER"/>
    <s v="SALAZAR"/>
    <s v="BARRIO PUENTE FORTUL SALAZAR 1"/>
    <s v="WOMPI"/>
    <s v="FO-25-1606227"/>
    <d v="2025-09-30T15:01:00"/>
    <d v="2025-10-03T09:55:00"/>
    <s v="INCIDENTE"/>
    <s v="CREDENCIALES DE ACCESO (USUARIO/CONTRASEÑA)"/>
    <s v="NO FUNCIONA EL USUARIO O CONTRASEÑA"/>
    <s v="ERROR INICIO DE SESIÓN"/>
    <s v="03/10/2025 SE REALIZA VÍDEO LLAMADA AL CLIENTE +57 311 5090786 Y SE HABLA CON EL SEÑOR EUGENIO A QUIEN SE LE INDICA REALIZAR EL CAMBIO DE CLAVE DESDE LA PLATAFORMA WEB DE WOMPI POR EL PC, SE REALIZA EL CAMBIO, SE INGRESA AL DATÁFONO, SE REALIZAN PRUEBAS OK. DATAFONO OPERATIVO."/>
    <s v="SOPORTE_TELEFÓNICO"/>
    <n v="0"/>
    <s v="INTERMEDIA"/>
    <s v="TERRESTRE"/>
    <s v="TORRES MANTILLA JOSE DANIEL"/>
    <n v="1"/>
    <n v="22000"/>
    <n v="22000"/>
  </r>
  <r>
    <s v="PASTO"/>
    <s v="0036-0003"/>
    <x v="3"/>
    <n v="52001"/>
    <n v="2825958"/>
    <n v="30797"/>
    <x v="0"/>
    <s v="NARIÑO"/>
    <s v="PASTO"/>
    <s v="BARRIO CHAMBU"/>
    <s v="WOMPI"/>
    <s v="FO-25-1613662"/>
    <d v="2025-10-02T08:00:00"/>
    <d v="2025-10-03T12:12:00"/>
    <s v="INCIDENTE"/>
    <s v="CREDENCIALES DE ACCESO (USUARIO/CONTRASEÑA)"/>
    <s v="NO FUNCIONA EL USUARIO O CONTRASEÑA"/>
    <s v="ERROR INICIO DE SESIÓN"/>
    <s v="03/10/2025 SE REALIZA VALIDACION CON EL CLIENTE,  DESPUES DEL ESCALAMIENTO GENERADO POR WOMPI, LA CLIENTE CONFIRMA QUE EL USUARIA LE ESTA FUNCIONANDO HASTA EL MOMENTO SIN NOVEDAD. SE CIERRA CASO"/>
    <s v="SOPORTE_TELEFÓNICO"/>
    <n v="64"/>
    <s v="PRINCIPAL"/>
    <s v="TERRESTRE"/>
    <s v="HENAO CARDONA DIEGO FERNANDO"/>
    <n v="1"/>
    <n v="22000"/>
    <n v="22000"/>
  </r>
  <r>
    <s v="MEDELLIN"/>
    <s v="0036-0005"/>
    <x v="0"/>
    <n v="5266"/>
    <n v="2831335"/>
    <n v="52714"/>
    <x v="0"/>
    <s v="ANTIOQUIA"/>
    <s v="ENVIGADO"/>
    <s v="VARIEDADES MONCIEL"/>
    <s v="WOMPI"/>
    <s v="FO-25-1616809"/>
    <d v="2025-10-02T14:36:00"/>
    <d v="2025-10-03T12:14:00"/>
    <s v="INCIDENTE"/>
    <s v="NAVEGACION LENTA"/>
    <s v="USUARIO NO PUEDE NAVEGAR ENTRE PANTALLAS O LA APP NO ABRE SE QUEDA CARGANDO"/>
    <s v="CACHE"/>
    <s v="03/10/2025 SE CONTACTA A LA SEÑORITA JESSICA VELEZ LA CUAL INDICA QUE LA FALLA TERMINÓ QUE ESTA TRABAJANDO SIN PROBLEMAS, USUARIO CONFIRMA QUE NO ES NECESARIA VISITA, CB OPERATIVO SIN PROBLEMAS"/>
    <s v="SOPORTE_TELEFÓNICO"/>
    <n v="40"/>
    <s v="PRINCIPAL"/>
    <s v="TERRESTRE"/>
    <s v="HERNANDEZ CHAVARRIA JUAN CAMILO"/>
    <n v="1"/>
    <n v="22000"/>
    <n v="22000"/>
  </r>
  <r>
    <s v="MEDELLIN"/>
    <s v="0036-0005"/>
    <x v="0"/>
    <n v="5001"/>
    <n v="2831370"/>
    <n v="10550"/>
    <x v="0"/>
    <s v="ANTIOQUIA"/>
    <s v="MEDELLIN"/>
    <s v="BARRIO LA CASTELLANA"/>
    <s v="WOMPI"/>
    <s v="FO-25-1616991"/>
    <d v="2025-10-02T14:42:00"/>
    <d v="2025-10-03T12:17:00"/>
    <s v="INCIDENTE"/>
    <s v="CONEXIÓN"/>
    <s v="CONEXIÓN DEFICIENTE WIFI"/>
    <s v="WIFI"/>
    <s v="03/10/2025 SE LLEGA AL PUNTO SE ENCUENTRA CERRADO SE LLAMA AL CLIENTE EL CUAL INFORMA QUE EL EN ESTOS MOMENTOS NO NOS PUEDE ATENDER QUE EL VUELVE A LLAMAR DESPUÉS POR LO QUE SE CIERRA VISITA"/>
    <s v="VISITA_TÉCNICA"/>
    <n v="24"/>
    <s v="PRINCIPAL"/>
    <s v="TERRESTRE"/>
    <s v="ALVAREZ ARENAS VICTOR HUGO"/>
    <n v="1"/>
    <n v="51282"/>
    <n v="51282"/>
  </r>
  <r>
    <s v="SINCELEJO"/>
    <s v="0036-0001"/>
    <x v="6"/>
    <n v="70001"/>
    <n v="2832984"/>
    <n v="77577"/>
    <x v="0"/>
    <s v="SUCRE"/>
    <s v="SINCELEJO"/>
    <s v="PAPELERIA Y VARIEDADES FUCSIA CHOCHO"/>
    <s v="WOMPI"/>
    <s v="FO-25-1619285"/>
    <d v="2025-10-03T08:00:00"/>
    <d v="2025-10-03T12:19:00"/>
    <s v="INCIDENTE"/>
    <s v="VOUCHER"/>
    <s v="INFORMACIÓN DEL CB ERRADA"/>
    <s v="HAY INFORMACIÓN ERRADA EN EL VOUCHER"/>
    <s v="03/10/2025 SE COMUNICA VIA WHATSAPP CON ERIKA HERNANDEZ 3107439454 QUE EL CASO FUE ESCALADO, DEBIDO A QUE SE REQUIERE CAMBIO DE NOMBRE DEL CB. SIN EMBARGO, SE LE COMENTA QUE EL TÉRMINO SUCCO SON ABREVIATURAS QUÉ SE GENERAN POR DEFECTO."/>
    <s v="SOPORTE_TELEFÓNICO"/>
    <n v="32"/>
    <s v="PRINCIPAL"/>
    <s v="TERRESTRE"/>
    <s v="SANTOS GUZMAN CHRISTIAN FELIPE"/>
    <n v="1"/>
    <n v="22000"/>
    <n v="22000"/>
  </r>
  <r>
    <s v="PASTO"/>
    <s v="0036-0003"/>
    <x v="3"/>
    <n v="52001"/>
    <n v="2833041"/>
    <n v="42030"/>
    <x v="0"/>
    <s v="NARIÑO"/>
    <s v="PASTO"/>
    <s v="TIENDA BENAVIDES NELLY"/>
    <s v="WOMPI"/>
    <s v="FO-25-1619278"/>
    <d v="2025-10-03T08:00:00"/>
    <d v="2025-10-03T12:24:00"/>
    <s v="INCIDENTE"/>
    <s v="SOFTWARE"/>
    <s v="APP ELIMINADA"/>
    <s v="APP ELIMINADA POR EL CB"/>
    <s v="03/10/2025 SE ENCUENTRA QUE EL CB ELIMINO LA APP POR EQUIVOCACION, SE VALIDA SE ESCALA CON WOMPI Y REINSTALAN LA APP, SE VALIDA CON EL CLENTE Y YA CONFIRMO OPERATIVIDAD."/>
    <s v="SOPORTE_TELEFÓNICO"/>
    <n v="64"/>
    <s v="PRINCIPAL"/>
    <s v="TERRESTRE"/>
    <s v="HENAO CARDONA DIEGO FERNANDO"/>
    <n v="1"/>
    <n v="22000"/>
    <n v="22000"/>
  </r>
  <r>
    <s v="CALI"/>
    <s v="0036-0003"/>
    <x v="3"/>
    <n v="76001"/>
    <n v="2834417"/>
    <n v="50037"/>
    <x v="0"/>
    <s v="VALLE DEL CAUCA"/>
    <s v="CALI"/>
    <s v="INTERNET VICTOR"/>
    <s v="WOMPI"/>
    <s v="FO-25-1619992"/>
    <d v="2025-10-03T09:10:00"/>
    <d v="2025-10-03T12:27:00"/>
    <s v="INCIDENTE"/>
    <s v="CONEXIÓN"/>
    <s v="CONEXIÓN DEFICIENTE WIFI"/>
    <s v="WIFI"/>
    <s v="03/10/2025 CLIENTE INDICA QUE EL DATAFONO ESTA ESTA FUNCIONANDO CORRECTAMENTE NO DEJA INGRESAR AL LOCAL NO SE INTERVIENE EQUIPOS"/>
    <s v="VISITA_TÉCNICA"/>
    <n v="64"/>
    <s v="PRINCIPAL"/>
    <s v="TERRESTRE"/>
    <s v="CUERO RUIZ JHONNY"/>
    <n v="1"/>
    <n v="51282"/>
    <n v="51282"/>
  </r>
  <r>
    <s v="BOGOTA"/>
    <s v="0036-0004"/>
    <x v="5"/>
    <n v="11001"/>
    <n v="2832495"/>
    <n v="19825"/>
    <x v="0"/>
    <s v="CUNDINAMARCA"/>
    <s v="BOGOTÁ"/>
    <s v="MISCELÁNEA Y PAPELERÍA CARITO"/>
    <s v="WOMPI"/>
    <s v="FO-25-1617956"/>
    <d v="2025-10-02T16:42:00"/>
    <d v="2025-10-03T12:33:00"/>
    <s v="INCIDENTE"/>
    <s v="NAVEGACION LENTA"/>
    <s v="USUARIO NO PUEDE NAVEGAR ENTRE PANTALLAS O LA APP NO ABRE SE QUEDA CARGANDO"/>
    <s v="CACHE"/>
    <s v="03/10/2025 SE REALIZA BORRADO DE CACHE CAMBIO DE RED SE PONE PAPELERÍA DATAFONO QUEDA OK"/>
    <s v="VISITA_TÉCNICA"/>
    <n v="64"/>
    <s v="PRINCIPAL"/>
    <s v="TERRESTRE"/>
    <s v="GONZALEZ FANDIÑO SANTIAGO ERNESTO"/>
    <n v="1"/>
    <n v="51282"/>
    <n v="51282"/>
  </r>
  <r>
    <s v="CALI"/>
    <s v="0036-0003"/>
    <x v="3"/>
    <n v="76130"/>
    <n v="2824818"/>
    <n v="76061"/>
    <x v="0"/>
    <s v="VALLE DEL CAUCA"/>
    <s v="CANDELARIA"/>
    <s v="BARRIO CORREGIMIENTO EL LAURO CANDELARIA 1"/>
    <s v="WOMPI"/>
    <s v="FO-25-1612707 | FO-25-1622985"/>
    <d v="2025-10-01T15:52:00"/>
    <d v="2025-10-03T12:55:00"/>
    <s v="INCIDENTE"/>
    <s v="CONEXIÓN"/>
    <s v="CONEXIÓN DEFICIENTE WIFI"/>
    <s v="FALLAS EN CANAL DE COMUNICACIÓN DEL CLIENTE (INTERNET)"/>
    <s v="03/10/2025 SE LLEGA AL COMERCIO Y EL EQUIPO NO INGRESA SE CONECTA CON MIS DATOS E INGRESA E IMPRIME RECIBO SE CONECTA A LA RED DEL CLIENTE Y NO FUNCIONA EL EQUIPO NO IMPRIME RECIBO CLIENTE TIENE INTERNET DE OPERADOR LOCAL EL INTERNET FUNCIONA PERO EN EL DATAFONO NO FUNCIONA SE LE DICE QUE TOCA ESPERAR LA ACTUALIZACIÓN DEL APLICATIVO SI NO LE FUNCIONA LLAMAR PARA INFORMAR Y ESCALAR CON WOMPI A VER QUE SE DEBE DE HACER EN ESE CASO YA QUE NO HAY MAS OPERADORES DE INTERNET EN EL CORREGIMIENTO"/>
    <s v="VISITA_TÉCNICA"/>
    <n v="0"/>
    <s v="INTERMEDIA"/>
    <s v="TERRESTRE"/>
    <s v="CUERO RUIZ JHONNY"/>
    <n v="2"/>
    <n v="172989"/>
    <n v="345978"/>
  </r>
  <r>
    <s v="BOGOTA"/>
    <s v="0036-0004"/>
    <x v="5"/>
    <n v="11001"/>
    <n v="2785203"/>
    <n v="60224"/>
    <x v="0"/>
    <s v="CUNDINAMARCA"/>
    <s v="BOGOTÁ"/>
    <s v="FRUTAS Y VERDURAS LA EXCELENCIA"/>
    <s v="WOMPI"/>
    <s v="FO-25-1586100 | FO-25-1575189"/>
    <d v="2025-09-24T08:00:00"/>
    <d v="2025-10-03T12:59:00"/>
    <s v="INCIDENTE"/>
    <s v="NAVEGACION LENTA"/>
    <s v="USUARIO NO PUEDE NAVEGAR ENTRE PANTALLAS O LA APP NO ABRE SE QUEDA CARGANDO"/>
    <s v="CACHE"/>
    <s v="25/09/2025 SE VISITA COMERCIO CB BANCOLOMBIA WOMPI, CLIENTE MANIFIESTA QUE SIGUE TENIENDO LENTITUD EN EL SERVICIO, TAMBIÉN AL MOMENTO DE IMPRIMIR EN OCASIONES NO APARECE CON RAPIDEZ LA OPCIÓN DE COMPARTIR PARA YA SEA IMPRIMIR O ENVIAR POR SMS SE REALIZAN PRUEBAS COMPARTIENDO DATOS PROPIOS AL DATÁFONO Y LA COMUNICACIÓN ES UN POCO MÁS ESTABLE PERO AÚN ASÍ MUESTRA LA MISMA FALLA, SE EVIDENCIA TAMBIEN QUE LA LECTURA DE CÓDIGOS DE BARRAS LARGOS NO ES POSIBLE POR MÁS QUE SE POSICIONE DE DIFERENTES MANERAS EL CÓDIGO A LEER, SE TOMAN EVIDENCIAS Y SE ESCALA EL CASO AL COORDINADOR PARA QUE SEA DIRIGIDO A WOMPI. _x000a_TICKET N° (467925),_x000a_03/10/2025 SE REALIZA COMUNICACIÓN CON LA SEÑORA GRISELDA ARANDA PARA VALIDAR RESPUESTA POR PARTE DE WOMPI CLIENTE INDICA QUE YA LE ESTÁ FUNCIONANDO DE MANERA CORRECTA EL DATAFONO"/>
    <s v="VISITA_TÉCNICA"/>
    <n v="64"/>
    <s v="PRINCIPAL"/>
    <s v="TERRESTRE"/>
    <s v="GALINDO ROJAS LUIS FELIPE"/>
    <n v="2"/>
    <n v="51282"/>
    <n v="102564"/>
  </r>
  <r>
    <s v="BOGOTA"/>
    <s v="0036-0004"/>
    <x v="5"/>
    <n v="11001"/>
    <n v="2833175"/>
    <n v="46937"/>
    <x v="0"/>
    <s v="CUNDINAMARCA"/>
    <s v="BOGOTÁ"/>
    <s v="MICAN PUBLICIDAD"/>
    <s v="WOMPI"/>
    <s v="FO-25-1619270"/>
    <d v="2025-10-03T08:00:00"/>
    <d v="2025-10-03T13:37:00"/>
    <s v="INCIDENTE"/>
    <s v="CONEXIÓN"/>
    <s v="CONEXIÓN DEFICIENTE WIFI"/>
    <s v="WIFI"/>
    <s v="03/10/2025 SE REALIZA VISITA SE REVISA EQUIPO SE REALIZA BORRADO DE CACHE ACTUALIZACIÓN DE APLICACION WOMPI, SE EVIDENCIA LA RED WIFI MUY BAJA NO INGRESA APLICACIÓN, CON DATOS INGRESA PERFECTAMENTE. SE REALIZA TEST Y SE DEJA CONECTADO AL WIFI QUEDANDO FUNCIONAL"/>
    <s v="VISITA_TÉCNICA"/>
    <n v="24"/>
    <s v="PRINCIPAL"/>
    <s v="TERRESTRE"/>
    <s v="JAIMES VALERO NELSON RICARDO"/>
    <n v="1"/>
    <n v="51282"/>
    <n v="51282"/>
  </r>
  <r>
    <s v="BOGOTA"/>
    <s v="0036-0004"/>
    <x v="5"/>
    <n v="11001"/>
    <n v="2835185"/>
    <n v="79607"/>
    <x v="0"/>
    <s v="CUNDINAMARCA"/>
    <s v="BOGOTA"/>
    <s v="BARRIO SAN CIPRIANO BOGOTA 4"/>
    <s v="WOMPI"/>
    <s v="FO-25-1620556"/>
    <d v="2025-10-03T10:26:00"/>
    <d v="2025-10-03T13:41:00"/>
    <s v="INCIDENTE"/>
    <s v="NAVEGACION LENTA"/>
    <s v="USUARIO NO PUEDE NAVEGAR ENTRE PANTALLAS O LA APP NO ABRE SE QUEDA CARGANDO"/>
    <s v="CACHE"/>
    <s v="03/10/2025 SE REALIZA VISITA A COMERCIO, SE VALIDA EQUIPO OPERANDO CON LENTITUD, SE PROCEDE A REALIZAR ACTUALIZACIÓN Y BORRADO DE CACHE, SE CORRIGE TECLADO (ENGLISH), SE REALIZA PRUEBAS CON CLIENTES OPERANDO CON NORMALIDAD  A CONFORMIDAD DEL USUARIO."/>
    <s v="VISITA_TÉCNICA"/>
    <n v="8"/>
    <s v="PRINCIPAL"/>
    <s v="TERRESTRE"/>
    <s v="ARIAS QUILINDO JULIAN"/>
    <n v="1"/>
    <n v="51282"/>
    <n v="51282"/>
  </r>
  <r>
    <s v="MEDELLIN"/>
    <s v="0036-0005"/>
    <x v="0"/>
    <n v="5440"/>
    <n v="2830580"/>
    <n v="17623"/>
    <x v="0"/>
    <s v="ANTIOQUIA"/>
    <s v="MARINILLA"/>
    <s v="BARRIO SECTOR GALERIA MARINILLA"/>
    <s v="WOMPI"/>
    <s v="FO-25-1616387"/>
    <d v="2025-10-02T13:44:00"/>
    <d v="2025-10-03T13:57:00"/>
    <s v="INCIDENTE"/>
    <s v="CAPACITACIÓN"/>
    <s v="MALA MANIPULACIÓN POS"/>
    <s v="FALTA CAPACITACIÓN USUARIO CB"/>
    <s v="03/10/2025 SE VÁLIDA MANIPULACIÓN DEL ROLLOS Y SE EVIDENCIA QUE EL ROLLO ESTÁBA AL REVÉS Y POR ESO NO IMPRIMÍA SE HACEN PRUEBAS OK"/>
    <s v="VISITA_TÉCNICA"/>
    <n v="64"/>
    <s v="INTERMEDIA"/>
    <s v="TERRESTRE"/>
    <s v="MONTOYA VELEZ ANDRES FELIPE"/>
    <n v="1"/>
    <n v="172989"/>
    <n v="172989"/>
  </r>
  <r>
    <s v="MEDELLIN"/>
    <s v="0036-0005"/>
    <x v="0"/>
    <n v="5266"/>
    <n v="2835813"/>
    <n v="51412"/>
    <x v="0"/>
    <s v="ANTIOQUIA"/>
    <s v="ENVIGADO"/>
    <s v="PAPELERIA Y VARIEDADES RIOS"/>
    <s v="WOMPI"/>
    <s v="FO-25-1622016"/>
    <d v="2025-10-03T11:14:00"/>
    <d v="2025-10-03T15:12:00"/>
    <s v="INCIDENTE"/>
    <s v="CREDENCIALES DE ACCESO (USUARIO/CONTRASEÑA)"/>
    <s v="NO FUNCIONA EL USUARIO O CONTRASEÑA"/>
    <s v="USUARIO CB"/>
    <s v="03/10/2025 SE VALIDA QUE EL CB NO PRESENTA INCIDENTE SINO QUE EL REPRESENTANTE DEL SITIO REQUIERE QUE LE ACTUALICE. LA DIRECCIÓN PARA QUE NO HAYA BLOQUEO EN EL POS Y ADEMÁS DE ESO, LA DIRECCIÓN DEBE SER DIAGONAL 32 #34SUR-30. SE VALIDA QUE YA TIENE UN TRASLADO PROGRAMADO Y QUE DEBERÍA TENER HABILITADO EL POS EL DÍA EN LO POSIBLE. ORDEN DE TRASLADO 14048373. USUARIO ESTÁ A LA ESPERA DE QUE BANCO LE ACTIVE PUNTO, TRASLADO YA ESTÁ REALIZADO Y SE ESCALO A WOMPI PARA ACTUALIZAR LA DIRECCION EN VAUCHER SE CIERRA ORDEN"/>
    <s v="VISITA_TÉCNICA"/>
    <n v="32"/>
    <s v="PRINCIPAL"/>
    <s v="TERRESTRE"/>
    <s v="MARIN PIEDRAHITA JIMMY ALEXIS"/>
    <n v="1"/>
    <n v="51282"/>
    <n v="51282"/>
  </r>
  <r>
    <s v="MEDELLIN"/>
    <s v="0036-0005"/>
    <x v="0"/>
    <n v="5360"/>
    <n v="2765500"/>
    <n v="79373"/>
    <x v="0"/>
    <s v="ANTIOQUIA"/>
    <s v="ITAGUI"/>
    <s v="BARRIO AUTIPISTA SUR - SECTOR MONTESACRO ITAGUI"/>
    <s v="WOMPI"/>
    <s v="FO-25-1620308 | FO-25-1552884"/>
    <d v="2025-09-19T10:09:00"/>
    <d v="2025-10-03T15:17:00"/>
    <s v="INCIDENTE"/>
    <s v="RECHAZO GENERAL"/>
    <s v="RECHAZO GENERAL"/>
    <s v="ERROR EN LA APLICACION"/>
    <s v="03/10/2025 EL EQUIPO DE SOPORTE DE WOMPI CONFIRMÓ QUE EL PROBLEMA REPORTADO FUE IDENTIFICADO Y CORREGIDO EN UNA NUEVA VERSIÓN DE LA APLICACIÓN, LA CUAL ESTÁ EN PROCESO DE DESPLIEGUE ESTA SEMANA. SE SOLICITÓ AGENDAR UNA LLAMADA PARA REVISAR ESTA ACTUALIZACIÓN CON LA PERSONA ENCARGADA, POR LO QUE SE DA POR CERRADA LA TA MIENTRAS SE ESPERA LA VALIDACIÓN DEL FUNCIONAMIENTO EN LA NUEVA VERSIÓN._x000a_04/10/2025 SE HACE CAMBIO EXITOSO DEL DATÁFONO, Y SE RETIRA EL DATÁFONO DE WOMPI ANTERIOR"/>
    <s v="VISITA_TÉCNICA"/>
    <n v="24"/>
    <s v="PRINCIPAL"/>
    <s v="TERRESTRE"/>
    <s v="HENAO JARAMILLO JUAN JOSE"/>
    <n v="2"/>
    <n v="51282"/>
    <n v="102564"/>
  </r>
  <r>
    <s v="CUCUTA"/>
    <s v="0036-0007"/>
    <x v="1"/>
    <n v="54001"/>
    <n v="2832904"/>
    <n v="70228"/>
    <x v="0"/>
    <s v="NORTE DE SANTANDER"/>
    <s v="CUCUTA"/>
    <s v="LUJOS Y FAROS L.A.C."/>
    <s v="WOMPI"/>
    <s v="FO-25-1618121"/>
    <d v="2025-10-03T08:00:00"/>
    <d v="2025-10-03T15:56:00"/>
    <s v="INCIDENTE"/>
    <s v="CONEXIÓN"/>
    <s v="CONEXIÓN DEFICIENTE WIFI"/>
    <s v="WIFI"/>
    <s v="03/10/2025 SE LLAMA AL 3138788930 Y SE HABLA CON LA SEÑORA SANDRA QUIEN NOS INFORMA LA INTERMITENCIA Y LENTITUD DEL DATAFONO, SE TODO SE DEBE A LA COMPAIBILIDAD DEL DATAFONO CON LA RED DEL COMERCIO, SE LE INDICA CONECTARSE A PUNTO DE ACCESO PORTÁTIL, SE REALIZAN PRUEBAS OK, DATAFONO OPERATIVO, SE DEJA INDICACIÓN COMUNICARSE CON EL PROVEEDOR DE INTERNET PARA QUE REALICEN LAS DEBIDAS CONFIGURACIÓNES EN EL ROUTER PARA MEJORAR LA COMPATIBILIDAD DE LA RED CON EL DATAFONO."/>
    <s v="SOPORTE_TELEFÓNICO"/>
    <n v="48"/>
    <s v="PRINCIPAL"/>
    <s v="TERRESTRE"/>
    <s v="TORRES MANTILLA JOSE DANIEL"/>
    <n v="1"/>
    <n v="22000"/>
    <n v="22000"/>
  </r>
  <r>
    <s v="NEIVA"/>
    <s v="0036-0006"/>
    <x v="4"/>
    <n v="41001"/>
    <n v="2835709"/>
    <n v="65602"/>
    <x v="0"/>
    <s v="HUILA"/>
    <s v="NEIVA"/>
    <s v="VARIEDADES ISLU 03"/>
    <s v="WOMPI"/>
    <s v="FO-25-1622027"/>
    <d v="2025-10-03T11:06:00"/>
    <d v="2025-10-03T16:27:00"/>
    <s v="INCIDENTE"/>
    <s v="NAVEGACION LENTA"/>
    <s v="USUARIO NO PUEDE NAVEGAR ENTRE PANTALLAS O LA APP NO ABRE SE QUEDA CARGANDO"/>
    <s v="MEMORIA LLENA"/>
    <s v="03/10/2025 SE REALIZA BORRADO DE CACHE Y SE LE EXPLICA AL CLIENTE REALIZARLO CONTINUAMENTE, SE EVIDENCIA QUE MEJORA MUCHO LA VELOCIDAD DEL DATAFONO REALIZANDO TRANSACCIONES DESPUÉS DE REALIZAR EL BORRADO DE CACHE."/>
    <s v="VISITA_TÉCNICA"/>
    <n v="40"/>
    <s v="PRINCIPAL"/>
    <s v="TERRESTRE"/>
    <s v="DIAZ VARGAS JONATHAN MIGUEL"/>
    <n v="1"/>
    <n v="51282"/>
    <n v="51282"/>
  </r>
  <r>
    <s v="MEDELLIN"/>
    <s v="0036-0005"/>
    <x v="0"/>
    <n v="5001"/>
    <n v="2837008"/>
    <n v="15607"/>
    <x v="0"/>
    <s v="ANTIOQUIA"/>
    <s v="MEDELLÍN"/>
    <s v="TODOCAR REPUESTOS"/>
    <s v="WOMPI"/>
    <s v="FO-25-1625740"/>
    <d v="2025-10-03T14:18:00"/>
    <d v="2025-10-04T10:02:00"/>
    <s v="INCIDENTE"/>
    <s v="CONEXIÓN"/>
    <s v="CONEXIÓN DEFICIENTE WIFI"/>
    <s v="WIFI"/>
    <s v="04/10/2025 RED DESCONECTADA DEL DATAFONO, SE BORRA CACHÉ, SE DESCARGA ACTUALIZACIÓN, SE REINICIO, CLIENTE INGRESA NUEVAMENTE Y QUEDA OPERATIVO"/>
    <s v="VISITA_TÉCNICA"/>
    <n v="32"/>
    <s v="PRINCIPAL"/>
    <s v="TERRESTRE"/>
    <s v="BADEL ACUÑA LUIS ALBERTO"/>
    <n v="1"/>
    <n v="51282"/>
    <n v="51282"/>
  </r>
  <r>
    <s v="CUCUTA"/>
    <s v="0036-0007"/>
    <x v="1"/>
    <n v="54405"/>
    <n v="2837424"/>
    <n v="60590"/>
    <x v="0"/>
    <s v="NORTE DE SANTANDER"/>
    <s v="LOS PATIOS"/>
    <s v="VARIEDADES FERLUS"/>
    <s v="WOMPI"/>
    <s v="FO-25-1626012"/>
    <d v="2025-10-03T15:00:00"/>
    <d v="2025-10-04T10:16:00"/>
    <s v="INCIDENTE"/>
    <s v="CONEXIÓN"/>
    <s v="CONEXIÓN DEFICIENTE WIFI"/>
    <s v="FALLAS EN CANAL DE COMUNICACIÓN DEL CLIENTE (INTERNET)"/>
    <s v="04/10/2025 SE LLAMA AL 3245594142 Y SE HABLA CON LA SEÑORA MARTHA QUIEN NOS INFORMA QUE EL DATAFONO EL DE HOY ESTÁ FUNCIONANDO CORRECTAMENTE."/>
    <s v="SOPORTE_TELEFÓNICO"/>
    <n v="32"/>
    <s v="PRINCIPAL"/>
    <s v="TERRESTRE"/>
    <s v="TORRES MANTILLA JOSE DANIEL"/>
    <n v="1"/>
    <n v="22000"/>
    <n v="22000"/>
  </r>
  <r>
    <s v="PASTO"/>
    <s v="0036-0003"/>
    <x v="3"/>
    <n v="52001"/>
    <n v="2830174"/>
    <n v="66922"/>
    <x v="0"/>
    <s v="NARIÑO"/>
    <s v="PASTO"/>
    <s v="BARRIO MORASURCO PASTO"/>
    <s v="WOMPI"/>
    <s v="FO-25-1616162"/>
    <d v="2025-10-02T12:24:00"/>
    <d v="2025-10-04T10:19:00"/>
    <s v="INCIDENTE"/>
    <s v="SOFTWARE"/>
    <s v="APP ELIMINADA"/>
    <s v="APP ELIMINADA POR EL CB"/>
    <s v="04/10/2025 SE REALIZA ESCALAMIENTO A WOMPI POR QUE EL CLIENTE ELIMMINO LA APP, WOMOPI RESINSTALA LA APP, SE VALIDA CON EL CLIENTE E INDICA QUE YA SE RESTABLECIO LA APP Y YA PUDO INGRESAR A ELLA,  SE CIERRA CASO"/>
    <s v="SOPORTE_TELEFÓNICO"/>
    <n v="16"/>
    <s v="PRINCIPAL"/>
    <s v="TERRESTRE"/>
    <s v="HENAO CARDONA DIEGO FERNANDO"/>
    <n v="1"/>
    <n v="22000"/>
    <n v="22000"/>
  </r>
  <r>
    <s v="MEDELLIN"/>
    <s v="0036-0005"/>
    <x v="0"/>
    <n v="5001"/>
    <n v="2838471"/>
    <n v="13412"/>
    <x v="0"/>
    <s v="ANTIOQUIA"/>
    <s v="MEDELLÍN"/>
    <s v="MERQUEPUEDES"/>
    <s v="WOMPI"/>
    <s v="FO-25-1627070"/>
    <d v="2025-10-04T09:00:00"/>
    <d v="2025-10-04T11:01:00"/>
    <s v="INCIDENTE"/>
    <s v="NAVEGACION LENTA"/>
    <s v="USUARIO NO PUEDE NAVEGAR ENTRE PANTALLAS O LA APP NO ABRE SE QUEDA CARGANDO"/>
    <s v="CACHE"/>
    <s v="04/10/2025 SE BORRA MEMORIA CACHÉ, SE ACTUALIZA, SE REINICIA. EQUIPOS OPERATIVOS"/>
    <s v="VISITA_TÉCNICA"/>
    <n v="64"/>
    <s v="PRINCIPAL"/>
    <s v="TERRESTRE"/>
    <s v="BADEL ACUÑA LUIS ALBERTO"/>
    <n v="1"/>
    <n v="51282"/>
    <n v="51282"/>
  </r>
  <r>
    <s v="MEDELLIN"/>
    <s v="0036-0005"/>
    <x v="0"/>
    <n v="5001"/>
    <n v="2838299"/>
    <n v="68653"/>
    <x v="0"/>
    <s v="ANTIOQUIA"/>
    <s v="MEDELLÍN"/>
    <s v="SCIROCO"/>
    <s v="WOMPI"/>
    <s v="FO-25-1627011"/>
    <d v="2025-10-04T09:00:00"/>
    <d v="2025-10-04T11:28:00"/>
    <s v="INCIDENTE"/>
    <s v="CONEXIÓN"/>
    <s v="CONEXIÓN DEFICIENTE WIFI"/>
    <s v="FALLAS EN CANAL DE COMUNICACIÓN DEL CLIENTE (INTERNET)"/>
    <s v="04/10/2025 SE HACE MANTENIMIENTO OK SE EVIDENCIA QUE LA FALLA ES DEL WIFI DEL CLIENTE QUE NO CONECTA POR RED WIFI. CLIENTE QUEDA OPERANDO CON DATOS MÓVILES PRUBAS OK. EQUIPO OPERATIVO"/>
    <s v="VISITA_TÉCNICA"/>
    <n v="24"/>
    <s v="PRINCIPAL"/>
    <s v="TERRESTRE"/>
    <s v="DIAZ ZABALA FRANCIS DUBAN"/>
    <n v="1"/>
    <n v="51282"/>
    <n v="51282"/>
  </r>
  <r>
    <s v="CALI"/>
    <s v="0036-0003"/>
    <x v="3"/>
    <n v="19001"/>
    <n v="2829592"/>
    <n v="55858"/>
    <x v="0"/>
    <s v="CAUCA"/>
    <s v="POPAYAN"/>
    <s v="GLOFER. NET"/>
    <s v="WOMPI"/>
    <s v="FO-25-1615874"/>
    <d v="2025-10-02T11:30:00"/>
    <d v="2025-10-04T12:08:00"/>
    <s v="INCIDENTE"/>
    <s v="IMPRESIÓN"/>
    <s v="ROLLO MAL PUESTO"/>
    <s v="MALA MANIPULACIÓN DEL DATAFONO"/>
    <s v="04/10/2025 SE VALIDA CON EL CLIENTE QUIEN INDICA QUE EL DATAFONO NO LE PERMITE IMPRIMIR SOLO LE PERMITE ENVIAR EL BOUCHER, SE VALIDA CON EL CLIENTE Y SE ENCUENTRA QUE EL ROLLO ESTA MAL PUESTO, SE CORRIGE POSISICION DEL ROLLO, EL CLIENTE REALIZA PRUEBAS DE UNA TRANSACCION Y EL DATAFONO IMPRIME SIN NOVEDAD, SE CIERRA CASO"/>
    <s v="SOPORTE_TELEFÓNICO"/>
    <n v="64"/>
    <s v="LEJANA"/>
    <s v="TERRESTRE"/>
    <s v="HENAO CARDONA DIEGO FERNANDO"/>
    <n v="1"/>
    <n v="22000"/>
    <n v="22000"/>
  </r>
  <r>
    <s v="MEDELLIN"/>
    <s v="0036-0005"/>
    <x v="0"/>
    <n v="5212"/>
    <n v="2836597"/>
    <n v="61261"/>
    <x v="0"/>
    <s v="ANTIOQUIA"/>
    <s v="COPACABANA"/>
    <s v="TIENDA SANZ"/>
    <s v="WOMPI"/>
    <s v="FO-25-1623869"/>
    <d v="2025-10-03T13:30:00"/>
    <d v="2025-10-04T13:44:00"/>
    <s v="INCIDENTE"/>
    <s v="IMPRESIÓN"/>
    <s v="DAÑO FÍSICO DE LA IMPRESORA"/>
    <s v="MALA MANIPULACIÓN DEL DATAFONO"/>
    <s v="04/10/2025 SE COMUNICA CON EL USUARIO PARA CONFIRMAR LA VISITA HE INDICA QUE EL MOMENTO NO SE ENCUENTRA EN EL COMERCIO YA QUE SE ENCUENTRA REALIZANDO UNAS DILIGENCIAS."/>
    <s v="SOPORTE_TELEFÓNICO"/>
    <n v="24"/>
    <s v="PRINCIPAL"/>
    <s v="TERRESTRE"/>
    <s v="ZAPATA LOPEZ EDWARD ASDRUBAL"/>
    <n v="1"/>
    <n v="22000"/>
    <n v="22000"/>
  </r>
  <r>
    <s v="MONTERIA"/>
    <s v="0036-0001"/>
    <x v="6"/>
    <n v="23001"/>
    <n v="2778678"/>
    <n v="74154"/>
    <x v="0"/>
    <s v="CORDOBA"/>
    <s v="MONTERIA"/>
    <s v="TIENDA MARIA JOSE 03"/>
    <s v="WOMPI"/>
    <s v="FO-25-1573798 | FO-25-1568255"/>
    <d v="2025-09-23T08:15:00"/>
    <d v="2025-10-06T09:17:00"/>
    <s v="INCIDENTE"/>
    <s v="LECTURA"/>
    <s v="NO LEE NINGUNA FACTURA"/>
    <s v="SUCIEDAD EN LA CAMARA"/>
    <s v="23/09/2025 SE REALIZÓ REVISIÓN DE EQUIPO, EL DATAFONO TOMA LA LECTURA DE LAS FACTURAS DIGITALES, PERO PRESENTA INCONVENIENTES PARA LEER LAS FACTURAS FÍSICAS, SE ENSAYÓ CON FACTURA DE ENERGÍA (AFINIA) Y FACTURA DE GAS (SURTIGAS). SE ADJUNTAN EVIDENCIAS DEL PROCEDIMIENTO. PRUEBAS OK. SE ESCALA CASO A WOMPI CON TICKET NO 467137._x000a_06/10/2025 BUENOS DÍAS,_x000a_ _x000a_ESTE CASO SE ENCUENTRA MAPEADO COMO UNA MEJORA TECNICA QUE ESTA LLEVANDO A CABO EL EQUIPO DE DESARROLLO, POR EL MOMENTO SE PUEDE RECOMENDAR QUE INTENTEN LA LECTURA CON BUENA ILUMINACIÓN, BUEN ENFOQUE E INTENTAR REINICIAR EL DISPOSITIVO PORQUE A VECES DE VARIOS INTENTOS SE BLOQUEA EL LECTOR._x000a_ _x000a_APENAS TENGAMOS EL AJUSTE DESARROLLADO PARA MEJORAR LAS LECTURAS LO INFORMAREMOS OPORTUNAMENTE. POR TAL MOTIVO CERRAMOS EL TICKET."/>
    <s v="VISITA_TÉCNICA"/>
    <n v="56"/>
    <s v="PRINCIPAL"/>
    <s v="TERRESTRE"/>
    <s v="CALDERA SALCEDO CARLOS JULIO"/>
    <n v="2"/>
    <n v="51282"/>
    <n v="102564"/>
  </r>
  <r>
    <s v="MONTERIA"/>
    <s v="0036-0001"/>
    <x v="6"/>
    <n v="23001"/>
    <n v="2783565"/>
    <n v="58874"/>
    <x v="0"/>
    <s v="CORDOBA"/>
    <s v="MONTERIA"/>
    <s v="IDEAS CREATIVAS A.G"/>
    <s v="WOMPI"/>
    <s v="FO-25-1576689 | FO-25-1573833"/>
    <d v="2025-09-23T16:14:00"/>
    <d v="2025-10-06T10:41:00"/>
    <s v="INCIDENTE"/>
    <s v="LECTURA"/>
    <s v="NO LEE NINGUNA FACTURA"/>
    <s v="SUCIEDAD EN LA CAMARA"/>
    <s v="24/09/2025 DATAFONO MUY LENTO, SE ACTUALIZA APLICACIÓN WOMPI VR 25.50.1-NEXT.0 SE MEJORA TEMA DE LENTITUD PERO LA FALLA DE NO LEER LOS CÓDIGOS DE BARRAS PERSISTE, SE REALIZAN PRUEBAS CON CÓDIGOS FISICOS Y DIGITALES Y PERSISTE LA FALLA, SE GENERA TICKERT NO 467434 DE ESCALAMIENTO A WOMPI_x000a_06/10/2025 SE ESCALA A WOMPI E INFORMAN_x000a__x000a_REALIZAMOS LA VALIDACIÓN CON LAS FACTURAS EN EL SISTEMA Y CONFIRMAMOS QUE LOS CÓDIGOS DE BARRAS SÍ ESTÁN APROBADOS Y SON LEÍDOS CORRECTAMENTE EN PRUEBAS PREVIAS (LO VERIFICAMOS EN LA IMAGEN QUE TE COMPATIMOS)._x000a_ _x000a_ADEMAS INDICAN QUE ESTE TIPO DE DATÁFONOS EN PARTICULAR SUELEN PRESENTAR PROBLEMAS RECURRENTES CON LA LECTURA DE CÓDIGOS DE BARRAS, TANTO IMPRESOS COMO DIGITALES. POR LO MISMO, EL INCONVENIENTE NO ESTARÍA RELACIONADO CON LAS FACTURAS EN SÍ, SINO CON EL LECTOR DEL DISPOSITIVO (SERIAL: 254MMD4X2942)._x000a_ _x000a_EN ESTE CASO, PERO VEMOS QUE LAS ULTIMAS TRANSACCIONES CON CODIGO DE BARRAS ESTAN SIENDO APROBADAS... INDICANDO QUE ES ALGO INTERMITENTE Y RELACIONADO AL HARDWARD DEL DA"/>
    <s v="VISITA_TÉCNICA"/>
    <n v="48"/>
    <s v="PRINCIPAL"/>
    <s v="TERRESTRE"/>
    <s v="COGOLLO ROSSO CAMILO ANDRES"/>
    <n v="2"/>
    <n v="51282"/>
    <n v="102564"/>
  </r>
  <r>
    <s v="CUCUTA"/>
    <s v="0036-0007"/>
    <x v="1"/>
    <n v="54001"/>
    <n v="2836605"/>
    <n v="52895"/>
    <x v="0"/>
    <s v="NORTE DE SANTANDER"/>
    <s v="CUCUTA"/>
    <s v="PAPELERIA VILLAL"/>
    <s v="WOMPI"/>
    <s v="FO-25-1623307"/>
    <d v="2025-10-03T12:52:00"/>
    <d v="2025-10-06T10:44:00"/>
    <s v="INCIDENTE"/>
    <s v="CONEXIÓN"/>
    <s v="APARECEN ERRORES EN PANTALLA: HUBO UNA DESCONEXION DE LA RED"/>
    <s v="FALLAS EN CANAL DE COMUNICACIÓN DEL CLIENTE (INTERNET)"/>
    <s v="06/10/2025 SE LLAMA AL 3102332920 Y LA SEÑORA YESICA NOS INFORMA QUE EL DAÑO QUE PRESENTABA ERA POR EL PROVEEDOR DE SERVICIOS DE INTERNET, QUE YA SE LE RESTABLECIO Y EL DATAFONO ESTÁ FUNCIONANDO OPERATIVO."/>
    <s v="SOPORTE_TELEFÓNICO"/>
    <n v="32"/>
    <s v="PRINCIPAL"/>
    <s v="TERRESTRE"/>
    <s v="TORRES MANTILLA JOSE DANIEL"/>
    <n v="1"/>
    <n v="22000"/>
    <n v="22000"/>
  </r>
  <r>
    <s v="CALI"/>
    <s v="0036-0003"/>
    <x v="3"/>
    <n v="76364"/>
    <n v="2839525"/>
    <n v="30273"/>
    <x v="0"/>
    <s v="VALLE DEL CAUCA"/>
    <s v="JAMUNDI"/>
    <s v="BARRIO JAMUNDI - JAMUNDÍ"/>
    <s v="WOMPI"/>
    <s v="FO-25-1629139"/>
    <d v="2025-10-04T11:07:00"/>
    <d v="2025-10-06T10:50:00"/>
    <s v="INCIDENTE"/>
    <s v="CONEXIÓN"/>
    <s v="CONEXIÓN DEFICIENTE WIFI"/>
    <s v="WIFI"/>
    <s v="06/10/2025 SE VISITÓ CORRESPONSAL Y EQUIPO  SE ENCONTRÓ OPERANDOCON PROBLEMAS DE CONEXIÓN, SE BORRA CACHE Y SE ACTUALIZA VERSIÓN. SE EXPLICA AL COMERCIO PASOS PARA SOLUCIONAR INCONVENIENTE Y QUEDA OPERANDO CORRECTAMENTE EL EQUIPO. CLIENTE REALIZA REUBICACION DEL PUNTO DE RED MÁS  CERCA DEL EQUIPO CON SU OPERADOR DE TELECOMMUNICATIONS"/>
    <s v="VISITA_TÉCNICA"/>
    <n v="64"/>
    <s v="INTERMEDIA"/>
    <s v="TERRESTRE"/>
    <s v="BOLAÑOS TABORDA JORGE ENRIQUE"/>
    <n v="1"/>
    <n v="172989"/>
    <n v="172989"/>
  </r>
  <r>
    <s v="VALLEDUPAR"/>
    <s v="0036-0001"/>
    <x v="6"/>
    <n v="20001"/>
    <n v="2840603"/>
    <n v="48069"/>
    <x v="0"/>
    <s v="CESAR"/>
    <s v="VALLEDUPAR"/>
    <s v="BARRIO VILLA DEL ROSARIO VALLEDUPAR"/>
    <s v="WOMPI"/>
    <s v="FO-25-1631218"/>
    <d v="2025-10-05T10:36:00"/>
    <d v="2025-10-06T10:52:00"/>
    <s v="INCIDENTE"/>
    <s v="CREDENCIALES DE ACCESO (USUARIO/CONTRASEÑA)"/>
    <s v="INGRESO DE CREDENCIALES ERRADAS"/>
    <s v="EL USUARIO NO RECUERDA LA CONTRASEÑA O EL USUARIO"/>
    <s v="06/10/2025 SE REALIZA VISITA POR SOLICITUD DE CLIENTE LA CUAL NOS INDICA QUE EL DIA QUE SE LE INSTALO EL DATAFONO PRESENTA LENTITUD AL REALIZAR TRANSACCIONES Y ADICIONAL SE LE OLVIDO LA CONTRASEÑA,SE LLEGA A SITIO SE REALIZA RECUPERACIÓN DE CONTRASEÑA AL REALIZAR PRUEBAS SE NOTE LENTITUD AL REALIZAR TRANSACCIONES,SE REALIZAN BORRADO DE CACHÉ ACTUALIZACIÓN DE EQUIPO Y PERSISTE LA FALLA, SE REALIZAN PRUEBAS CON DATOS DE CLIENTE Y EL EQUUPO FUNCIONA PERFECTAMENTE AL IGUAL LO CONECTO A MI CELULAR Y TAMBIEN FUNCIONA PERFECTAMENTE,SE LE DAN INDICACONES A CLIENTE QUE REALICE GESTION TECNICA CON EL OPERADOR DE CLARO, YA QUE SE EVIDENCIA SATURACIÓN EN EL CANAL DOSNE SE ENCUENTRA LA RED Y ADICIONAL LA RED 2.4 Y 5G TIENEN EL MISMO NOMBRE LA CUAL PODRIA CAUSAR CONFLICTO DE REDES"/>
    <s v="VISITA_TÉCNICA"/>
    <n v="32"/>
    <s v="PRINCIPAL"/>
    <s v="TERRESTRE"/>
    <s v="MAESTRE MENGUAL EDGAR ENRIQUE"/>
    <n v="1"/>
    <n v="51282"/>
    <n v="51282"/>
  </r>
  <r>
    <s v="CUCUTA"/>
    <s v="0036-0007"/>
    <x v="1"/>
    <n v="54660"/>
    <n v="2837743"/>
    <n v="78158"/>
    <x v="0"/>
    <s v="NORTE DE SANTANDER"/>
    <s v="SALAZAR"/>
    <s v="BARRIO PUENTE FORTUL SALAZAR 1"/>
    <s v="WOMPI"/>
    <s v="FO-25-1626453"/>
    <d v="2025-10-03T15:39:00"/>
    <d v="2025-10-06T11:55:00"/>
    <s v="INCIDENTE"/>
    <s v="CONEXIÓN"/>
    <s v="CONEXIÓN DEFICIENTE WIFI"/>
    <s v="FALLAS EN CANAL DE COMUNICACIÓN DEL CLIENTE (INTERNET)"/>
    <s v="06/10/2025 SE LLAMA AL +57 311 5090786 Y SE HABLA CON EL SEÑOR EUGENIO Y NOS INFORMA QUE AL EQUIPO LA SEÑAL DE WIFI ACEVES SE LE VA, SE IDENTIFICA QUE EL CLIENTE MANEJA UN ROUTER DOBLE BANDA, SE LE INDICA QUE SE CONECTE CON UN PUNTO DE ACCESO DESDE EL CELULAR Y EL EQUIPO FUNCIONÓ OK, SE LE DEJA INDICACIÓN LLAMAR AL PROVEEDOR DE INTERNET PARA QUE LE CONFIGUREN EL ROUTER CON UNA SOLA BANDA, DATÁFONO OPERATIVO."/>
    <s v="SOPORTE_TELEFÓNICO"/>
    <n v="0"/>
    <s v="INTERMEDIA"/>
    <s v="TERRESTRE"/>
    <s v="TORRES MANTILLA JOSE DANIEL"/>
    <n v="1"/>
    <n v="22000"/>
    <n v="22000"/>
  </r>
  <r>
    <s v="CARTAGENA"/>
    <s v="0036-0001"/>
    <x v="6"/>
    <n v="13001"/>
    <n v="2758530"/>
    <n v="76119"/>
    <x v="0"/>
    <s v="BOLIVAR"/>
    <s v="CARTAGENA"/>
    <s v="MISCELENA MILE S"/>
    <s v="WOMPI"/>
    <s v="FO-25-1601479 | FO-25-1546589"/>
    <d v="2025-09-18T08:27:00"/>
    <d v="2025-10-06T12:20:00"/>
    <s v="INCIDENTE"/>
    <s v="LECTURA"/>
    <s v="NO LEE NINGUNA FACTURA"/>
    <s v="SUCIEDAD EN LA CAMARA"/>
    <s v="29/09/2025 SE REALIZA VISITA AL PUNTO CLIENTE TENÍA PROBLEMA PARA LEER LOS RECIBOS SE LE EXPLICA COMO ES EL PROCESO SE ACTUALIZA EL EQUIPO SE HACEN PRUEBAS SE DEJA ESCALADO AL COORDINADOR EL TEMA CLIENTE LE SALE MENSAJE MOVIMIENTOS PENDIENTE POR REVISAR 469086_x000a_06/10/2025 SE REALIZA CONTACTO VIA WHATSAPP CON LA SRA ELENA AL 316 6209192 QUIEN CONFIRMA QUE YA NO LE APARECE LAS TRANSACCIONES PENDIENTES POR REVISAR SE REALIZA CIERRE DE CASO"/>
    <s v="VISITA_TÉCNICA"/>
    <n v="32"/>
    <s v="PRINCIPAL"/>
    <s v="TERRESTRE"/>
    <s v="HERNANDEZ ROJAS JOSE MAURICIO"/>
    <n v="2"/>
    <n v="51282"/>
    <n v="102564"/>
  </r>
  <r>
    <s v="MEDELLIN"/>
    <s v="0036-0005"/>
    <x v="0"/>
    <n v="5001"/>
    <n v="2777802"/>
    <n v="36659"/>
    <x v="0"/>
    <s v="ANTIOQUIA"/>
    <s v="MEDELLÍN"/>
    <s v="DROGUERÍA PUNTO CLAVE"/>
    <s v="WOMPI"/>
    <s v="FO-25-1569934 | FO-25-1568219"/>
    <d v="2025-09-23T08:00:00"/>
    <d v="2025-10-06T12:37:00"/>
    <s v="INCIDENTE"/>
    <s v="NAVEGACION LENTA"/>
    <s v="USUARIO NO PUEDE NAVEGAR ENTRE PANTALLAS O LA APP NO ABRE SE QUEDA CARGANDO"/>
    <s v="CACHE"/>
    <s v="23/09/2025 SE VISITA PUNTO Y COMERCIO MUY INCONFORME CON EL SERVICIO, SE ACTUALIZA APLICACIÓN, PERO LA FALLA PERSISTE ADEMÁS SE PRESENTA NOVEDAD EN EL PAGO DE FACTURAS EPM APARECE CONVENIO NO ENCONTRADO. SE HACE ESCALAMIENTO A WOMPI TICKET 467021. QUEDA ESCALADO EL CASO._x000a_06/10/2025 RESPUESTA WOMPI ESCALAMIENTO_x000a_ESTE CASO SE ENCUENTRA MAPEADO COMO UNA MEJORA TECNICA QUE ESTA LLEVANDO A CABO EL EQUIPO DE DESARROLLO, POR EL MOMENTO SE PUEDE RECOMENDAR QUE INTENTEN LA LECTURA CON BUENA ILUMINACIÓN, BUEN ENFOQUE E INTENTAR RECINCIAR EL DISPOSITIVO PORQUE A VECES DE VARIOS INTENTOS SE BLOQUEA EL LECTOR. _x000a_ _x000a_APENAS TENGAMOS EL AJUSTE DESARROLLADO PARA MEJORAR LAS LECTURAS LO INFORMAREMOS OPORTUNAMENTE_x000a__x000a_SE REALIZA CONTACTO CON LA SRA MARIA AL 3053060536 HE INDICA QUE YA ESTA OPERANDO BIEN EL DATAFONO SE CIERRA ORDEN"/>
    <s v="VISITA_TÉCNICA"/>
    <n v="32"/>
    <s v="PRINCIPAL"/>
    <s v="TERRESTRE"/>
    <s v="DIAZ ZABALA FRANCIS DUBAN"/>
    <n v="2"/>
    <n v="51282"/>
    <n v="102564"/>
  </r>
  <r>
    <s v="VILLAVICENCIO"/>
    <s v="0036-0006"/>
    <x v="4"/>
    <n v="50001"/>
    <n v="2789375"/>
    <n v="70224"/>
    <x v="0"/>
    <s v="META"/>
    <s v="VILLAVICENCIO"/>
    <s v="CACHARRERIA Y VARIEDADES VALEN"/>
    <s v="WOMPI"/>
    <s v="FO-25-1584746 | FO-25-1579362"/>
    <d v="2025-09-24T15:43:00"/>
    <d v="2025-10-06T12:58:00"/>
    <s v="INCIDENTE"/>
    <s v="NAVEGACION LENTA"/>
    <s v="USUARIO NO PUEDE NAVEGAR ENTRE PANTALLAS O LA APP NO ABRE SE QUEDA CARGANDO"/>
    <s v="CACHE"/>
    <s v="25/09/2025 SE VISITA CB Y SE VALIDA EL INCONVENIENTE. SE REALIZA ACTUALIZACIÓN, BORRADO DE CACHE, SE CONECTA A DIFERENTES REDES DE INTERNET 2.4 G, SE PRUEBA CON CONEXION DE DATOS DEL CELULAR PERO EL EQUIPO SIGUE LENTO. NO PERMITE HACER TRANSACCIONES SE DEMORA MUCHO PARA IMPRIMIR. ADICIONALMENTE QUEDO CON TRANSACCIONES PROCESANDO Y NO LAS REALIZÓ. SE ESCALA NOVEDAD CON WOMPI TICKET N° (467798)_x000a_06/10/2025 SEGUN RESPUESTA DE WOMPI BAJO TIECKET  #467798 NOS INDICAN: QUIERO INFORMARTE QUE HOY, DESDE LAS 12:30, SE PRESENTARON ALGUNAS LATENCIAS DEBIDO A UN DESPLIEGUE EN PRODUCCIÓN. ESTO AFECTÓ LAS TRANSACCIONES, Y COMO MENCIONÓ EL CORRESPONSAL, ALGUNAS QUEDARON EN ESTADO PENDIENTE._x000a_ADICIONALMENTE, TE INFORMO QUE EL INCIDENTE QUE TE MENCIONÉ ESTA TARDE YA HA SIDO SOLUCIONADO._x000a_POR TAL MOTIVO SE CIERRA."/>
    <s v="VISITA_TÉCNICA"/>
    <n v="48"/>
    <s v="PRINCIPAL"/>
    <s v="TERRESTRE"/>
    <s v="CORZO BUSTO KEVIN ALEXIS"/>
    <n v="2"/>
    <n v="51282"/>
    <n v="102564"/>
  </r>
  <r>
    <s v="VILLAVICENCIO"/>
    <s v="0036-0006"/>
    <x v="4"/>
    <n v="50001"/>
    <n v="2810960"/>
    <n v="62323"/>
    <x v="0"/>
    <s v="META"/>
    <s v="VILLAVICENCIO"/>
    <s v="INTERNET Y PAPELERÍA LAUREN MARIANA"/>
    <s v="WOMPI"/>
    <s v="FO-25-1605632 | FO-25-1600767"/>
    <d v="2025-09-29T16:28:00"/>
    <d v="2025-10-06T13:00:00"/>
    <s v="INCIDENTE"/>
    <s v="CONEXIÓN"/>
    <s v="CONEXIÓN DEFICIENTE WIFI"/>
    <s v="WIFI"/>
    <s v="30/09/2025 SE REALIZA VISITA A COMERCIO SE REALIZAN PRUEBAS SE EVIDENCIA NAVEGACIÓN LENTA SE REALIZA BORRADO CACHÉ VERSIÓN OK SE REALIZAN PRUEBAS CON WIFI PROPIO SE SIGUE EVIDENCIANDO NAVEGACIÓN LENTA   TICKET N° (468829)_x000a_06/10/2025 SEGÚN RESPUESTA DE WOMPI, PARA EL CASO #468829_x000a_INDICAN:_x000a_NUESTRO EQUIPO YA DESARROLLÓ UN AJUSTE PARA CORREGIR ESTA SITUACIÓN, EL CUAL ESTARÁ INCLUIDO EN LA PRÓXIMA ACTUALIZACIÓN DE LA APLICACIÓN. ESTA NUEVA VERSIÓN COMENZARÁ A DESPLEGARSE ENTRE ESTA SEMANA Y LA SIGUIENTE A TODOS LOS CORRESPONSALES, LO QUE PERMITIRÁ MEJORAR LOS TIEMPOS DE RESPUESTA Y ELIMINAR LAS DEMORAS QUE SE PRESENTAN ACTUALMENTE. _x000a_POR TAL RAZÓN SE CIERRA ORDEN."/>
    <s v="VISITA_TÉCNICA"/>
    <n v="64"/>
    <s v="PRINCIPAL"/>
    <s v="TERRESTRE"/>
    <s v="CORZO BUSTO KEVIN ALEXIS"/>
    <n v="2"/>
    <n v="51282"/>
    <n v="102564"/>
  </r>
  <r>
    <s v="BOGOTA"/>
    <s v="0036-0004"/>
    <x v="5"/>
    <n v="11001"/>
    <n v="2843626"/>
    <n v="78342"/>
    <x v="0"/>
    <s v="CUNDINAMARCA"/>
    <s v="BOGOTÁ"/>
    <s v="MISELANEA Y PAPELERIA LUTTY"/>
    <s v="WOMPI"/>
    <s v="FO-25-1634334"/>
    <d v="2025-10-06T10:36:00"/>
    <d v="2025-10-06T13:02:00"/>
    <s v="INCIDENTE"/>
    <s v="CREDENCIALES DE ACCESO (USUARIO/CONTRASEÑA)"/>
    <s v="NO FUNCIONA EL USUARIO O CONTRASEÑA"/>
    <s v="EL USUARIO NO RECUERDA LA CONTRASEÑA O EL USUARIO"/>
    <s v="06/10/2025 SE VISITA COMERCIO POR FALLA EN DATÁFONO NO ACCEDE CON LAS CREDENCIALES ASIGNADAS DE ONE PIECE Y SALE UPS TENEMOS UN ERROR SE PROCEDE A GENERAR BORRADO DE CACHÉ ACTUALIZACIÓN DE VERSIÓN SE REALIZA PROCESO PARA CAMBIO DE CONTRASEÑA DE FORMA EXITOSA SE REINICIA DATÁFONO SE PROCEDE A INGRESAR CON LAS CREDENCIALES REGISTRADAS Y CLIENTE ACCEDE SIN NOVEDAD SE REALIZA TRANSACCIÓN DE PRUEBA OKAY Y SE COMPLETA ACTIVIDAD SIN MÁS NOVEDAD"/>
    <s v="VISITA_TÉCNICA"/>
    <n v="24"/>
    <s v="PRINCIPAL"/>
    <s v="TERRESTRE"/>
    <s v="ROMERO ROJAS BREIDY JHOHAN"/>
    <n v="1"/>
    <n v="51282"/>
    <n v="51282"/>
  </r>
  <r>
    <s v="CUCUTA"/>
    <s v="0036-0007"/>
    <x v="1"/>
    <n v="54001"/>
    <n v="2842728"/>
    <n v="15712"/>
    <x v="0"/>
    <s v="NORTE DE SANTANDER"/>
    <s v="CUCUTA"/>
    <s v="MERKDOS"/>
    <s v="WOMPI"/>
    <s v="FO-25-1633407"/>
    <d v="2025-10-06T09:33:00"/>
    <d v="2025-10-06T13:06:00"/>
    <s v="INCIDENTE"/>
    <s v="CREDENCIALES DE ACCESO (USUARIO/CONTRASEÑA)"/>
    <s v="ESTE USUARIO/CORREO NO SE ENCUENTRA REGISTRADO"/>
    <s v="HAY UNA FALLA EN LA OPCIÓN DE OLVIDO DE CONTRASEÑA O USUARIO"/>
    <s v="06/10/2025 SE LLAMA AL 3203440106 SE HABLA CON EL SEÑOR OVIDIO CON EL CUAL SE REALIZA UNA VIDEO LLAMADA Y SE LE INDICA COMO REALIZAR EL CAMBIO DE CLAVE DESDE EL DATÁFONO, EL CUAL NO DEJABA ARROJABA ERROR CORREO NO REGISTRADO, SE LE ENVÍA LINK PARA REALIZAR EL CAMBIO DESDE EL PC, SE REALIZA EL CAMBIO POR UNA CONTRASEÑA QUE NO ALLÁ UTILIZADO, EL CLIENTE PUEDE INGRESAR AL MÓDULO DE CB Y REALIZA PRUEBAS TODO OK, DATAFONO OPERATIVO."/>
    <s v="SOPORTE_TELEFÓNICO"/>
    <n v="64"/>
    <s v="PRINCIPAL"/>
    <s v="TERRESTRE"/>
    <s v="TORRES MANTILLA JOSE DANIEL"/>
    <n v="1"/>
    <n v="22000"/>
    <n v="22000"/>
  </r>
  <r>
    <s v="MEDELLIN"/>
    <s v="0036-0005"/>
    <x v="0"/>
    <n v="5001"/>
    <n v="2839957"/>
    <n v="75028"/>
    <x v="0"/>
    <s v="ANTIOQUIA"/>
    <s v="MEDELLÍN"/>
    <s v="FACTORY MOTOS LH"/>
    <s v="WOMPI"/>
    <s v="FO-25-1630831"/>
    <d v="2025-10-05T09:00:00"/>
    <d v="2025-10-06T13:10:00"/>
    <s v="INCIDENTE"/>
    <s v="CONEXIÓN"/>
    <s v="CONEXIÓN DEFICIENTE WIFI"/>
    <s v="WIFI"/>
    <s v="06/10/2025 SE REALIZA ACTUALIZACIÓN DE LA APLICACIÓN Y SE BRINDAN INDICACIONES DE FUNCIONAMIENTO EN LAS REDES QUE TIENEN O PUEDEN TENER. EL CLIENTE VA A VALIDAR CON LA NUEVA VERSIÓN Y QUIERE QUE TENGAN EN CUENTA QUE SOLICITÓ ROLLOS Y ADEMÁS DE ESO LE DIJERON AL MOMENTO DE RECIBIR EL DATÁFONO QUE EN DOS O TRES SEMANAS LE IBAN A ENTREGAR UN SOPORTE PARA EL DATÁFONO."/>
    <s v="VISITA_TÉCNICA"/>
    <n v="16"/>
    <s v="PRINCIPAL"/>
    <s v="TERRESTRE"/>
    <s v="MARIN PIEDRAHITA JIMMY ALEXIS"/>
    <n v="1"/>
    <n v="51282"/>
    <n v="51282"/>
  </r>
  <r>
    <s v="PASTO"/>
    <s v="0036-0003"/>
    <x v="3"/>
    <n v="52001"/>
    <n v="2840714"/>
    <n v="16110"/>
    <x v="0"/>
    <s v="NARIÑO"/>
    <s v="PASTO"/>
    <s v="TIENDA VIVERES DORIS"/>
    <s v="WOMPI"/>
    <s v="FO-25-1632462"/>
    <d v="2025-10-06T08:00:00"/>
    <d v="2025-10-06T13:22:00"/>
    <s v="INCIDENTE"/>
    <s v="CONEXIÓN"/>
    <s v="APARECEN ERRORES EN PANTALLA: HUBO UNA DESCONEXION DE LA RED"/>
    <s v="AFECTACION GENERALIZADA DE LOS SERVICIOS DE VOUCHER - WIFI"/>
    <s v="06/10/2025 SE VERIFICÓ FALLA DE LENTITUD DEL SISTEMA AL IMPRIMIR SE BORRO CACHE, SE LE EXPLICO AL CLIENTE COMO VERIFICAR LOS MOVIMIENTOS E IMPRIMIR DUPLICADOS EN EL MENÚ DEL DATAFONO, A SU VEZ COMO REALIZAR EL BORRADO DE CACHE SE EJECUTAN PRUEBAS TX EXITOSAS QUEDA OPERATIVO."/>
    <s v="VISITA_TÉCNICA"/>
    <n v="56"/>
    <s v="PRINCIPAL"/>
    <s v="TERRESTRE"/>
    <s v="REMICIO AMADO JOHN HEBER"/>
    <n v="1"/>
    <n v="51282"/>
    <n v="51282"/>
  </r>
  <r>
    <s v="VALLEDUPAR"/>
    <s v="0036-0001"/>
    <x v="6"/>
    <n v="20013"/>
    <n v="2836849"/>
    <n v="53856"/>
    <x v="0"/>
    <s v="CESAR"/>
    <s v="AGUSTIN CODAZZI"/>
    <s v="BARRIO OBRERO AGUSTIN CODAZZI"/>
    <s v="WOMPI"/>
    <s v="FO-25-1630057 | FO-25-1624700"/>
    <d v="2025-10-03T13:57:00"/>
    <d v="2025-10-06T13:30:00"/>
    <s v="INCIDENTE"/>
    <s v="CREDENCIALES DE ACCESO (USUARIO/CONTRASEÑA)"/>
    <s v="NO FUNCIONA EL USUARIO O CONTRASEÑA"/>
    <s v="ERROR INICIO DE SESIÓN"/>
    <s v="04/10/2025 BUENAS TARDES SE VISITA CB Y SE EVIDENCIA QUE NO SE PUEDE INGRESAR A LA PLATAFORMA WOMPI POR MEDIO DEL DATAFONO,  SE PROCEDE A HACER CAMBIO DE CONTRASEÑA OK PERO AUN ASÍ TAMPOCO DEJA INGRESAR.SALE ERROR &quot;UPS ALGO SALIÓ MAL&quot; SE ESCALA AL COORDINADOR JOSE MAURICIO._x000a_ME HACE ENTREGA DE TICKET 469991 DE ESCALAMIENTO._x000a_06/10/2025 BUENAS TARDES SE LLAMA AL USUARIO QUÉ SÉ VISITÓ EL DIA SÁBADO 04 Y SE LE INFORMA QUE REESTABLESCA LA CONTRASEÑA DE LA MISMA MANERA QUE SE HIZO EN LA VISITA TÉCNICA Y AHORA SI FUNCIONA._x000a_ME INFORMA USUARIO QUE YA ESTÁ HACIENDO TRANSACCIONES CON EL DATAFONO. QUE TODO ESTÁ OK"/>
    <s v="VISITA_TÉCNICA"/>
    <n v="0"/>
    <s v="INTERMEDIA"/>
    <s v="TERRESTRE"/>
    <s v="BENITEZ CARVAJAL ALVARO JAVIER"/>
    <n v="2"/>
    <n v="172989"/>
    <n v="345978"/>
  </r>
  <r>
    <s v="CALI"/>
    <s v="0036-0003"/>
    <x v="3"/>
    <n v="76892"/>
    <n v="2840444"/>
    <n v="48622"/>
    <x v="0"/>
    <s v="VALLE DEL CAUCA"/>
    <s v="YUMBO"/>
    <s v="BARRIO LA NUEVA ESTANCIA YUMBO"/>
    <s v="WOMPI"/>
    <s v="FO-25-1631216"/>
    <d v="2025-10-05T10:43:00"/>
    <d v="2025-10-06T15:16:00"/>
    <s v="INCIDENTE"/>
    <s v="NAVEGACION LENTA"/>
    <s v="USUARIO NO PUEDE NAVEGAR ENTRE PANTALLAS O LA APP NO ABRE SE QUEDA CARGANDO"/>
    <s v="CANAL DE COMUNICACIÓN"/>
    <s v="06/10/2025 SE LLEGO AL CB Y SE ENCONTRÓ EL EQUIPO OPERANDO DE FORMA CORRECTA, LA CLIENTE INDICO QUE HOY LE VOLVIERON A CAMBIAR EL MODEM Y EL CABLEADO Y A PARTIR DEL CAMBIO EL EQUIPO EMPEZÓ A TRABAJAR MEJOR"/>
    <s v="VISITA_TÉCNICA"/>
    <n v="64"/>
    <s v="PRINCIPAL"/>
    <s v="TERRESTRE"/>
    <s v="PAREDES CASTILLO DIEGO"/>
    <n v="1"/>
    <n v="51282"/>
    <n v="51282"/>
  </r>
  <r>
    <s v="BARRANQUILLA"/>
    <s v="0036-0001"/>
    <x v="6"/>
    <n v="8001"/>
    <n v="2839399"/>
    <n v="57042"/>
    <x v="0"/>
    <s v="ATLANTICO"/>
    <s v="BARRANQUILLA"/>
    <s v="ESTADERO Y RESTAURANTE MR. MICHEL"/>
    <s v="WOMPI"/>
    <s v="FO-25-1629049"/>
    <d v="2025-10-04T10:31:00"/>
    <d v="2025-10-06T15:38:00"/>
    <s v="INCIDENTE"/>
    <s v="NAVEGACION LENTA"/>
    <s v="USUARIO NO PUEDE NAVEGAR ENTRE PANTALLAS O LA APP NO ABRE SE QUEDA CARGANDO"/>
    <s v="CACHE"/>
    <s v="06/10/2025 CLIENTE AFIRMA QUE SE PONE LENTO AL HACER LAS TRANSACCIONES,  SE LE HACE BORRADO DE MEMORIA,  Y SE LE INDICA QUE POR AHORA NO HAY CAMBIOS DE EQUIPOS QUE DEBE ESTAR HACIENDO EL BORRADO CONSTANTEMENTE PARA QUE TENGA UN MEJOR SERVICIO, SE HACEN PRUEBAS EN SITIOS Y TRABAJO MEJOR"/>
    <s v="VISITA_TÉCNICA"/>
    <n v="64"/>
    <s v="PRINCIPAL"/>
    <s v="TERRESTRE"/>
    <s v="DE AVILA SIADES ALBERTO ENRIQUE"/>
    <n v="1"/>
    <n v="51282"/>
    <n v="51282"/>
  </r>
  <r>
    <s v="CALI"/>
    <s v="0036-0003"/>
    <x v="3"/>
    <n v="76001"/>
    <n v="2810107"/>
    <n v="36681"/>
    <x v="0"/>
    <s v="VALLE DEL CAUCA"/>
    <s v="CALI"/>
    <s v="BARRIO VERSALLES CALI    1"/>
    <s v="WOMPI"/>
    <s v="FO-25-1600496"/>
    <d v="2025-09-29T15:16:00"/>
    <d v="2025-10-06T15:45:00"/>
    <s v="INCIDENTE"/>
    <s v="CONEXIÓN"/>
    <s v="CONEXIÓN DEFICIENTE WIFI"/>
    <s v="FALLAS EN CANAL DE COMUNICACIÓN DEL CLIENTE (INTERNET)"/>
    <s v="06/10/2025 EQUIPO ESTA IMPRIMIENDO BIEN SE DEJA ACTUALIZADO Y FUNCIONANDO CORRECTAMENTE"/>
    <s v="VISITA_TÉCNICA"/>
    <n v="64"/>
    <s v="PRINCIPAL"/>
    <s v="TERRESTRE"/>
    <s v="CUERO RUIZ JHONNY"/>
    <n v="1"/>
    <n v="51282"/>
    <n v="51282"/>
  </r>
  <r>
    <s v="IBAGUE"/>
    <s v="0036-0006"/>
    <x v="4"/>
    <n v="73124"/>
    <n v="2839858"/>
    <n v="65906"/>
    <x v="0"/>
    <s v="TOLIMA"/>
    <s v="CAJAMARCA"/>
    <s v="BARRIO CENTRO CAJAMARCA 10"/>
    <s v="WOMPI"/>
    <s v="FO-25-1630833"/>
    <d v="2025-10-05T09:00:00"/>
    <d v="2025-10-06T16:17:00"/>
    <s v="INCIDENTE"/>
    <s v="SOFTWARE"/>
    <s v="VERSIÓN DESACTUALIZADA"/>
    <s v="VERSIÓN NO ACTUALIZADA"/>
    <s v="06/10/2025 SE ACTUALIZA LA VERSIÓN, BORRADO DE CACHE REINICIA EQUIPO, USUARIO INGRESA A LA APLICACIÓN APARECE LA OPCIÓN DE COMPARTIR E IMPRIMIR BAUCHER"/>
    <s v="VISITA_TÉCNICA"/>
    <n v="24"/>
    <s v="INTERMEDIA"/>
    <s v="TERRESTRE"/>
    <s v="GUTIERREZ  CAMILO ANDRES"/>
    <n v="1"/>
    <n v="172989"/>
    <n v="172989"/>
  </r>
  <r>
    <s v="CUCUTA"/>
    <s v="0036-0007"/>
    <x v="1"/>
    <n v="54001"/>
    <n v="2843332"/>
    <n v="60343"/>
    <x v="0"/>
    <s v="NORTE DE SANTANDER"/>
    <s v="CUCUTA"/>
    <s v="TORNI REPUESTOS LAS AMERICAS"/>
    <s v="WOMPI"/>
    <s v="FO-25-1634133"/>
    <d v="2025-10-06T10:19:00"/>
    <d v="2025-10-06T16:30:00"/>
    <s v="INCIDENTE"/>
    <s v="CONEXIÓN"/>
    <s v="CONEXIÓN DEFICIENTE WIFI"/>
    <s v="FALLAS EN CANAL DE COMUNICACIÓN DEL CLIENTE (INTERNET)"/>
    <s v="06/10/2025 SE VISITA COMERCIO, SE ENCUENTRA INTERMITENCIA EN CONEXIONES INTERNAS DE INTERNET DEL COMERCIO, SE REINICIA MODEM Y EQUIPO, SE HACEN PRUEBAS EXITOSA, CB OPERATIVO."/>
    <s v="VISITA_TÉCNICA"/>
    <n v="16"/>
    <s v="PRINCIPAL"/>
    <s v="TERRESTRE"/>
    <s v="NARANJO AFANADOR RUBEN JESUS"/>
    <n v="1"/>
    <n v="51282"/>
    <n v="51282"/>
  </r>
  <r>
    <s v="MEDELLIN"/>
    <s v="0036-0005"/>
    <x v="0"/>
    <n v="5001"/>
    <n v="2844204"/>
    <n v="67191"/>
    <x v="0"/>
    <s v="ANTIOQUIA"/>
    <s v="MEDELLÍN"/>
    <s v="PAPELERIA EXPLORA"/>
    <s v="WOMPI"/>
    <s v="FO-25-1634644"/>
    <d v="2025-10-06T11:17:00"/>
    <d v="2025-10-06T16:34:00"/>
    <s v="INCIDENTE"/>
    <s v="CONEXIÓN"/>
    <s v="CONEXIÓN DEFICIENTE WIFI"/>
    <s v="WIFI"/>
    <s v="06/10/2025 SE REALIZA ACTUALIZACIÓN DE LA APLICACIÓN CON TEM CALL Y SE VALIDA UNA RED QUE PUEDA BRINDAR UN MEJOR FUNCIONAMIENTO."/>
    <s v="VISITA_TÉCNICA"/>
    <n v="64"/>
    <s v="PRINCIPAL"/>
    <s v="TERRESTRE"/>
    <s v="MARIN PIEDRAHITA JIMMY ALEXIS"/>
    <n v="1"/>
    <n v="51282"/>
    <n v="51282"/>
  </r>
  <r>
    <s v="CALI"/>
    <s v="0036-0003"/>
    <x v="3"/>
    <n v="76248"/>
    <n v="2843124"/>
    <n v="33394"/>
    <x v="0"/>
    <s v="VALLE DEL CAUCA"/>
    <s v="EL CERRITO"/>
    <s v="BARRIO SANTA BARBARA EL CERRITO"/>
    <s v="WOMPI"/>
    <s v="FO-25-1633875"/>
    <d v="2025-10-06T10:07:00"/>
    <d v="2025-10-06T16:39:00"/>
    <s v="INCIDENTE"/>
    <s v="CREDENCIALES DE ACCESO (USUARIO/CONTRASEÑA)"/>
    <s v="INGRESO DE CREDENCIALES ERRADAS"/>
    <s v="EL USUARIO NO RECUERDA LA CONTRASEÑA O EL USUARIO"/>
    <s v="06/10/2025 EN LA VISITA TÉCNICA SE REALIZÓ CON EL USUARIO EL CAMBIO DE LA CONTRASEÑA PARA INGRESAR A LA APP ,YA QUE EL USUARIO NO RECORDABA BIEN LA ANTERIOR Y EL DÍA DE HOY NO HABÍA PODIDO INGRESAR,AL CAMBIAR LA CONTRASEÑA PUDO INGRESAR CORRECTAMENTE Y REALIZAR NUEVAMENTE TRANSACCIONES OK, TAMBIÉN SE LE EXPLICÓ LA FORMA CORRECTA DE LEER LOS CÓDIGOS DE BARRAS,YA QUE EL USUARIO MANIFIESTA SE SIENTE MUY INCONFORME CON LA LENTITUD Y NEGLIGENCIA QUE PRESENTA EL DATÁFONO PARA LEER LOS CÓDIGOS DE BARRAS,EL SERVICIO QUEDÓ OPERATIVO."/>
    <s v="VISITA_TÉCNICA"/>
    <n v="0"/>
    <s v="INTERMEDIA"/>
    <s v="TERRESTRE"/>
    <s v="SANCHEZ URREGO ROBINSON DAVID"/>
    <n v="1"/>
    <n v="172989"/>
    <n v="172989"/>
  </r>
  <r>
    <s v="VALLEDUPAR"/>
    <s v="0036-0001"/>
    <x v="6"/>
    <n v="20621"/>
    <n v="2837143"/>
    <n v="63766"/>
    <x v="0"/>
    <s v="CESAR"/>
    <s v="LA PAZ"/>
    <s v="BARRIO SAN FRANCISCO LA PAZ"/>
    <s v="WOMPI"/>
    <s v="FO-25-1625934"/>
    <d v="2025-10-03T14:35:00"/>
    <d v="2025-10-06T16:47:00"/>
    <s v="INCIDENTE"/>
    <s v="CONEXIÓN"/>
    <s v="CONEXIÓN DEFICIENTE WIFI"/>
    <s v="FALLAS EN CANAL DE COMUNICACIÓN DEL CLIENTE (INTERNET)"/>
    <s v="06/10/2025 BUENAS TARDES SE VISITA CB Y SE EVIDENCIA LENTITUD EN EL DATAFONO EN ALGUNOS MOMENTOS, SE VALIDA LA NAVEGACIÓN DEL INTERNET HACIENDO TEST DE VELOCIDAD Y PRESENTA CAIDAS DE MEGAS LO QUE HACE COLOCAR LENTO AL DATAFONO, SE LE RECOMIENDA AL USUARIO QUE HABLE CON EL PROVEEDOR DE INTERNET PARA QUE LE DEJE EL SERVICIO EN EL CANAL MENOS SATURADO YA QUE CUANDO LA RED SE ENCUENTRA BIEN EL DATAFONO HACE LAS TRANSACCIÓNES NORMAL, DE LAS CUALES SE SUBEN EVIDENCIAS EN LA APP"/>
    <s v="VISITA_TÉCNICA"/>
    <n v="64"/>
    <s v="INTERMEDIA"/>
    <s v="TERRESTRE"/>
    <s v="BENITEZ CARVAJAL ALVARO JAVIER"/>
    <n v="1"/>
    <n v="172989"/>
    <n v="172989"/>
  </r>
  <r>
    <s v="MEDELLIN"/>
    <s v="0036-0005"/>
    <x v="0"/>
    <n v="5001"/>
    <n v="2815678"/>
    <n v="73783"/>
    <x v="0"/>
    <s v="ANTIOQUIA"/>
    <s v="MEDELLIN"/>
    <s v="BARRIO ROBLEDO BELLO HORIZONTE MEDELLIN 5"/>
    <s v="WOMPI"/>
    <s v="FO-25-1606660 | FO-25-1604970"/>
    <d v="2025-09-30T12:38:00"/>
    <d v="2025-10-06T16:52:00"/>
    <s v="INCIDENTE"/>
    <s v="SOFTWARE"/>
    <s v="APP ELIMINADA"/>
    <s v="APP ELIMINADA POR EL CB"/>
    <s v="30/09/2025 SE LLEGA AL CB _x000a_SE HACEN PRUEBAS DE LLAMADA DE ACTUALIZACIÓN CON EL INTERNET DEL USUARIO Y NO APARECE LA APP_x000a_SE HACE POR MEDIO DE MIS DATOS PERO NO APRECE LA APP SE HACE REINICIO DE DATAFONO SE VUELVE HACER LLAMADA DE ACTUALIZACIÓN Y NO APARECE  SE ESCALA CON EL SUPERVISOR PARA LA VALIDACIÓN DE LA APP O CAMBIO DE EQUIPO_x000a_TICKET: 468904_x000a_06/10/2025 SE REALIZA GESTION TELEFONICA AL 3113069947 RESPONDE SR DANIEL QUIEN INDICA QUE LA APP YA SE ENCUENTRA INSTALADA YA QUE SE HABIA DESINTALADO Y ESTA LABORANDO DE MANERA NORMAL SE REALIZA CIERRE DE ORDEN"/>
    <s v="VISITA_TÉCNICA"/>
    <n v="40"/>
    <s v="PRINCIPAL"/>
    <s v="TERRESTRE"/>
    <s v="MONTOYA VELEZ ANDRES FELIPE"/>
    <n v="2"/>
    <n v="51282"/>
    <n v="102564"/>
  </r>
  <r>
    <s v="BOGOTA"/>
    <s v="0036-0004"/>
    <x v="5"/>
    <n v="11001"/>
    <n v="2817312"/>
    <n v="31115"/>
    <x v="0"/>
    <s v="CUNDINAMARCA"/>
    <s v="BOGOTA"/>
    <s v="MANRESA.COM"/>
    <s v="WOMPI"/>
    <s v="FO-25-1609934 | FO-25-1606284"/>
    <d v="2025-09-30T15:21:00"/>
    <d v="2025-10-06T16:57:00"/>
    <s v="INCIDENTE"/>
    <s v="CONEXIÓN"/>
    <s v="CONEXIÓN DEFICIENTE WIFI"/>
    <s v="FALLAS EN CANAL DE COMUNICACIÓN DEL CLIENTE (INTERNET)"/>
    <s v="01/10/2025 TICKET N° (469067)_x000a_SE VISITA CRRESPONSAL POR INCIDENTE WOMPI, SE VERIFICA EQUIPOS REALIZANDOMPRUEBAS CORRESPONDIENTES Y SE OBSERVA UNA SOBRESATURACION EN LOS CANALES DE BANDA WIFI 2.4GHZ ADEMAS LA RED USADA (MANRESA3103) MANEHA UNA VELOCIDAD DE CARGA Y DESCARGA BAJA CON LATENCIA ENCIMA DEL PROMEDIO. NO SE FINALIZA VISITAS_x000a_06/10/2025 RESPUESTA WOMPI_x000a_GRACIAS POR EL DETALLE DE LA INFORMACIÓN Y POR COMPARTIRNOS LAS EVIDENCIAS (IMAGENES Y PRUEBAS DE RED). VALIDAMOS EL CASO Y CONFIRMAMOS QUE ESTE COMPORTAMIENTO YA FUE IDENTIFICADO PREVIAMENTE, POR LO CUAL NUESTRO EQUIPO DE DESARROLLO TRABAJÓ EN UN AJUSTE QUE ESTARÁ INCLUIDO EN LA PRÓXIMA ACTUALIZACIÓN DE LA APLICACIÓN._x000a_ENTRE ESTA SEMANA Y LA SIGUIENTE SE ESTARÁ DESPLEGANDO UNA NUEVA VERSIÓN PARA TODOS LOS CORRESPONSALES, LA CUAL CORRIGE ESTE TIPO DE DEMORAS EN LA GENERACIÓN DE LOS VOUCHERS Y EVITARÁ DESCUADRES COMO EL QUE SE PRESENTÓ EN EL PUNTO CON SERIAL 254MMD4X2625 - 254MMD4X3314._x000a_APENAS LA ACTUALIZACIÓN ESTÉ DISPONIBLE, TE ESTAREMOS NO"/>
    <s v="VISITA_TÉCNICA"/>
    <n v="64"/>
    <s v="PRINCIPAL"/>
    <s v="TERRESTRE"/>
    <s v="ROZO ROZO WILLIAM ASDRUBAL"/>
    <n v="2"/>
    <n v="51282"/>
    <n v="102564"/>
  </r>
  <r>
    <s v="MONTERIA"/>
    <s v="0036-0001"/>
    <x v="6"/>
    <n v="23001"/>
    <n v="2834354"/>
    <n v="79396"/>
    <x v="0"/>
    <s v="CORDOBA"/>
    <s v="MONTERIA"/>
    <s v="BARRIO URB VILLA NOVA MONTERIA"/>
    <s v="WOMPI"/>
    <s v="FO-25-1620006"/>
    <d v="2025-10-03T09:06:00"/>
    <d v="2025-10-06T18:07:00"/>
    <s v="INCIDENTE"/>
    <s v="PANTALLA"/>
    <s v="PANTALLA OSCURA O INTERMITENTE"/>
    <s v="NO RESPONDE LA PANTALLA TÁCTIL"/>
    <s v="06/10/2025 SE VISITA SITIO, SE REINSTALA APLICACIÓN OK. SE REALIZAN PRUEBAS EXITOSAS._x000a_SE DEJA OBSERVACIÓN POR POSIBLE FALLA EN PANTALLA."/>
    <s v="VISITA_TÉCNICA"/>
    <n v="8"/>
    <s v="PRINCIPAL"/>
    <s v="TERRESTRE"/>
    <s v="COGOLLO VERTEL EDER LUIS"/>
    <n v="1"/>
    <n v="51282"/>
    <n v="51282"/>
  </r>
  <r>
    <s v="BARRANQUILLA"/>
    <s v="0036-0001"/>
    <x v="6"/>
    <n v="8001"/>
    <n v="2823275"/>
    <n v="47262"/>
    <x v="0"/>
    <s v="ATLANTICO"/>
    <s v="BARRANQUILLA"/>
    <s v="BARRIO CARIBE VERDE BARRANQUILLA 1"/>
    <s v="WOMPI"/>
    <s v="FO-25-1615798 | FO-25-1611026"/>
    <d v="2025-10-01T13:31:00"/>
    <d v="2025-10-07T09:24:00"/>
    <s v="INCIDENTE"/>
    <s v="SOFTWARE"/>
    <s v="APP ELIMINADA"/>
    <s v="APP ELIMINADA POR EL CB"/>
    <s v="02/10/2025 SE REALIZA VISITA AL COMERCIO SE ENCUENTRA DATÁFONO SIN LA APLICACIÓN DE WOMPI SE ESCALÓ EL CASO CON  TICKET N° (469411) LO CUAL INSTALARON NUEVAMENTE LA APLICACIÓN PERO POR TEMAS DE ACCESO AL CORREO YA QUE LA PERSONA ENCARGADA NO SE ENCUENTRA EN SITIO PARA PODER CAMBIAR LA CONTRASEÑA SE LE DICE ALA PERSONA QUE CUANDO LA PERSONA ENCARGADA ESTÉ SITIO LLAME NUEVAMENTE_x000a_07/10/2025 EN COMUNICACIÓN CON KAREN BEJARANO AL NÚMERO 3104194044 ME MANIFIESTA QUE NO HAY PODIDO INGRESAR AL DATÁFONO YA QUE NO PODIDO RESTABLECER LA CONTRASEÑA PORQUE TIENE UN INCONVENIENTE EN EL CORREO LE MANIFIESTO QUE SE SE COMUNIQUE A LA LÍNEA DE SOPORTE PARA REAGENDAR UNA VISITA"/>
    <s v="VISITA_TÉCNICA"/>
    <n v="32"/>
    <s v="PRINCIPAL"/>
    <s v="TERRESTRE"/>
    <s v="PEÑALOZA GUTIERREZ RAFAEL GUSTAVO"/>
    <n v="2"/>
    <n v="51282"/>
    <n v="102564"/>
  </r>
  <r>
    <s v="BOGOTA"/>
    <s v="0036-0004"/>
    <x v="5"/>
    <n v="11001"/>
    <n v="2838359"/>
    <n v="79525"/>
    <x v="0"/>
    <s v="CUNDINAMARCA"/>
    <s v="BOGOTÁ"/>
    <s v="PABLO ELIAS BALLESTEROS DAZA"/>
    <s v="WOMPI"/>
    <s v="FO-25-1629578 | FO-25-1627008"/>
    <d v="2025-10-04T09:00:00"/>
    <d v="2025-10-07T09:30:00"/>
    <s v="INCIDENTE"/>
    <s v="VOUCHER"/>
    <s v="INFORMACIÓN DEL CB ERRADA"/>
    <s v="HAY INFORMACIÓN ERRADA EN EL VOUCHER"/>
    <s v="04/10/2025 SE REALIZA VISITA A CB PARA ATENDER INCIDENTE ATIENDE EL SEÑOR  PABLO ELIAS BALLESTEROS EL  CUAL INDICA QUE LE ESTA SALIENDO EN LOS BAUCHER EL NOMBRE DE EL Y QUIERE QUE LE SALGA A NOMBRE DEL COMERCIO &quot;OK COMUNICACIONES.COM&quot; COMO LO MUESTRA EN LA CAMARA DE COMERCIO,SE ADJUNTA CAMARA DE COMERCIO _x000a_SERIAL: 254MMD4W9921_x000a_07/10/2025 SE REALIZA CIERRE DEL CASO POR REPUESTA ANTE EL REQUERIMIENTO CON WOMPI SOBRE EL NOMBRE QUE APARECE EN LOS BAUCHER ,WOMPI INDICA QUE NO SE PUEDE CAMBIAR YA QUE ES EL NOMBRE QUE REGISTRA EN EL BANCO Y EL CLIENTE DEBE REALIZAR EL CAMBIO PRIMERO CON EL BANCO"/>
    <s v="VISITA_TÉCNICA"/>
    <n v="16"/>
    <s v="PRINCIPAL"/>
    <s v="TERRESTRE"/>
    <s v="GALINDO ROJAS LUIS FELIPE"/>
    <n v="2"/>
    <n v="51282"/>
    <n v="102564"/>
  </r>
  <r>
    <s v="CUCUTA"/>
    <s v="0036-0007"/>
    <x v="1"/>
    <n v="54001"/>
    <n v="2815000"/>
    <n v="76727"/>
    <x v="0"/>
    <s v="NORTE DE SANTANDER"/>
    <s v="CUCUTA"/>
    <s v="BARRIO VILLAS DEL TEJAR CUCUTA."/>
    <s v="WOMPI"/>
    <s v="FO-25-1609773 | FO-25-1604032"/>
    <d v="2025-09-30T11:07:00"/>
    <d v="2025-10-07T10:35:00"/>
    <s v="INCIDENTE"/>
    <s v="NAVEGACION LENTA"/>
    <s v="USUARIO NO PUEDE NAVEGAR ENTRE PANTALLAS O LA APP NO ABRE SE QUEDA CARGANDO"/>
    <s v="CACHE"/>
    <s v="01/10/2025 EN COMUNICACIÓN CON EL CLIENTE ME INFORMA EL SR JEFFERSON QUINTERO QUE YA LE HABÍAN BRINDADO SOPORTE DE ACTUALIZACIÓN Y BORRADO DE CACHE PERO LA NOVEDAD PERSISTE, SE REALIZO ESCALAMIENTO PARA UNA PRONTA SOLUCIÓN DEL INCONVENIENTE_x000a_07/10/2025 SE  VISITA SE REALIZA SOPORTE POR LENTITUD Y CÓDIGO DE BARRAS, SE REALIZA ACTUALIZACIÓN NUEVAMENTE BORRADO DE CACHE Y PRUEBAS DE LECTURA DE FORMA HORIZONTAL Y VERTICAL QUEDANDO TODO OK"/>
    <s v="VISITA_TÉCNICA"/>
    <n v="24"/>
    <s v="PRINCIPAL"/>
    <s v="TERRESTRE"/>
    <s v="HERNANDEZ GUARIN MIGUEL JULIAN"/>
    <n v="2"/>
    <n v="51282"/>
    <n v="102564"/>
  </r>
  <r>
    <s v="BARRANQUILLA"/>
    <s v="0036-0001"/>
    <x v="6"/>
    <n v="8078"/>
    <n v="2830985"/>
    <n v="37137"/>
    <x v="0"/>
    <s v="ATLANTICO"/>
    <s v="BARANOA"/>
    <s v="BARRIO CENTRO BARANOA"/>
    <s v="WOMPI"/>
    <s v="FO-25-1616835"/>
    <d v="2025-10-02T14:28:00"/>
    <d v="2025-10-07T10:37:00"/>
    <s v="INCIDENTE"/>
    <s v="CREDENCIALES DE ACCESO (USUARIO/CONTRASEÑA)"/>
    <s v="NO FUNCIONA EL USUARIO O CONTRASEÑA"/>
    <s v="USUARIO CB"/>
    <s v="07/10/2025 SE REALIZA VISITA TÉCNICA, SE VALIDA OPERATIVIDAD DEL EQUIPO, CLIENTE INDICA QUE YA PUDO INGRESAR CON EL USUARIO Y LA CONTRASEÑA, SE REALIZAN PRUEBAS EXITOSAS, EQUIPO FUNCIONA CORRECTAMENTE, CB OPERATIVO."/>
    <s v="VISITA_TÉCNICA"/>
    <n v="40"/>
    <s v="INTERMEDIA"/>
    <s v="TERRESTRE"/>
    <s v="DE AGUAS MUÑOZ DAVID JOSE"/>
    <n v="1"/>
    <n v="172989"/>
    <n v="172989"/>
  </r>
  <r>
    <s v="BOGOTA"/>
    <s v="0036-0004"/>
    <x v="5"/>
    <n v="11001"/>
    <n v="2844534"/>
    <n v="72532"/>
    <x v="0"/>
    <s v="CUNDINAMARCA"/>
    <s v="BOGOTÁ"/>
    <s v="PAPELERIA CRESPITOS"/>
    <s v="WOMPI"/>
    <s v="FO-25-1635170"/>
    <d v="2025-10-06T11:42:00"/>
    <d v="2025-10-07T11:14:00"/>
    <s v="INCIDENTE"/>
    <s v="SOFTWARE"/>
    <s v="CONFIGURACIÓN GENERAL"/>
    <s v="VERSIÓN NO ACTUALIZADA"/>
    <s v="07/10/2025 SE REVISA EL EQUIPO SE PROCEDE A LA ACTUALIZACIÓN DEL SOFTWARE, VERIFICACIÓN DE LA IMPRESORA Y PRUEBAS DE RED EN LA CUAL SE OBSERVA UNA SATURACIÓN MEDIA DE LAS REDES(14 REDES EN EL PUNTO) SE INFORMA Y SE PRUEBA EL EQUIPO DANDO TIEMPO DE RESPUESTA CORRECTOS."/>
    <s v="VISITA_TÉCNICA"/>
    <n v="32"/>
    <s v="PRINCIPAL"/>
    <s v="TERRESTRE"/>
    <s v="ALARCON AREVALO JOHAN STIVEN"/>
    <n v="1"/>
    <n v="51282"/>
    <n v="51282"/>
  </r>
  <r>
    <s v="TUNJA"/>
    <s v="0036-0007"/>
    <x v="1"/>
    <n v="15001"/>
    <n v="2845129"/>
    <n v="38488"/>
    <x v="0"/>
    <s v="BOYACA"/>
    <s v="TUNJA"/>
    <s v="BARRIO LAS NIEVES TUNJA"/>
    <s v="WOMPI"/>
    <s v="FO-25-1635166"/>
    <d v="2025-10-06T12:44:00"/>
    <d v="2025-10-07T11:24:00"/>
    <s v="INCIDENTE"/>
    <s v="LECTURA"/>
    <s v="NO LEE NINGUNA FACTURA"/>
    <s v="NO LEE CODIGOS DE BARRAS LARGOS"/>
    <s v="07/10/2025 SE  REALIZA BORRADO DE CACHE DEL EQUIPO , SE REALIZA ACTUALIZACIÓN DE LA APLICACION ,SE VALIDA CONECTIVIDAD CON EL INTERNET DEL CLIENTE VIA WIFI  Y LA INTENSIDAD DE SEÑAL NO ESTA AL 100%  PERO EL EQUIPO DESPUÉS DEL BORRADO SE EVIDENCIA QUE EL EQUIPO TRABAJA MAS OPTIMO , DEJANDO PRUEBAS OK"/>
    <s v="VISITA_TÉCNICA"/>
    <n v="64"/>
    <s v="PRINCIPAL"/>
    <s v="TERRESTRE"/>
    <s v="ALVARADO MORENO CRISTHIAN"/>
    <n v="1"/>
    <n v="51282"/>
    <n v="51282"/>
  </r>
  <r>
    <s v="MEDELLIN"/>
    <s v="0036-0005"/>
    <x v="0"/>
    <n v="5001"/>
    <n v="2820132"/>
    <n v="71463"/>
    <x v="0"/>
    <s v="ANTIOQUIA"/>
    <s v="MEDELLÍN"/>
    <s v="MERKA SANTA FE"/>
    <s v="WOMPI"/>
    <s v="FO-25-1609227"/>
    <d v="2025-10-01T08:53:00"/>
    <d v="2025-10-07T11:41:00"/>
    <s v="INCIDENTE"/>
    <s v="SOFTWARE"/>
    <s v="APP ELIMINADA"/>
    <s v="APP ELIMINADA POR EL CB"/>
    <s v="07/10/2025 SE REALIZA SOPORTE TELEFONICO CON LA SRA ANDREA AL 3156116633 INDICA QUE NO LE APARECE LA APP WOMPI SE HACE SOPORTE CON WOMPI DONDE ENVIAN LA APP REMOTAMENTE SE ESPERA INSTALACION SE REALIZA INGRESO Y PRUEBAS DE CB CORRESPONSAL QUEDA OPERATIVO SE CIERRA ORDEN"/>
    <s v="SOPORTE_TELEFÓNICO"/>
    <n v="32"/>
    <s v="PRINCIPAL"/>
    <s v="TERRESTRE"/>
    <s v="QUINTERO SANCHEZ JUAN SEBASTIAN"/>
    <n v="1"/>
    <n v="22000"/>
    <n v="22000"/>
  </r>
  <r>
    <s v="CALI"/>
    <s v="0036-0003"/>
    <x v="3"/>
    <n v="76001"/>
    <n v="2848140"/>
    <n v="26988"/>
    <x v="0"/>
    <s v="VALLE DEL CAUCA"/>
    <s v="CALI"/>
    <s v="MULTISERVICIOS Y DIVERSION"/>
    <s v="WOMPI"/>
    <s v="FO-25-1638467"/>
    <d v="2025-10-07T08:00:00"/>
    <d v="2025-10-07T11:57:00"/>
    <s v="INCIDENTE"/>
    <s v="IMPRESIÓN"/>
    <s v="ROLLO MAL PUESTO"/>
    <s v="MALA MANIPULACIÓN DEL DATAFONO"/>
    <s v="07/10/2025 SE VISITA CORRESPONSAL Y SE PROCEDE A ACTUALIZAR VERSIÓN DATÁFONO Y BORRADO DE CACHÉ"/>
    <s v="VISITA_TÉCNICA"/>
    <n v="64"/>
    <s v="PRINCIPAL"/>
    <s v="TERRESTRE"/>
    <s v="BOLAÑOS TABORDA JORGE ENRIQUE"/>
    <n v="1"/>
    <n v="51282"/>
    <n v="51282"/>
  </r>
  <r>
    <s v="BOGOTA"/>
    <s v="0036-0004"/>
    <x v="5"/>
    <n v="25286"/>
    <n v="2846091"/>
    <n v="76799"/>
    <x v="0"/>
    <s v="CUNDINAMARCA"/>
    <s v="FUNZA"/>
    <s v="BARRIO SAMARKANDA FUNZA 2"/>
    <s v="WOMPI"/>
    <s v="FO-25-1636353"/>
    <d v="2025-10-06T14:54:00"/>
    <d v="2025-10-07T12:07:00"/>
    <s v="INCIDENTE"/>
    <s v="NAVEGACION LENTA"/>
    <s v="USUARIO NO PUEDE NAVEGAR ENTRE PANTALLAS O LA APP NO ABRE SE QUEDA CARGANDO"/>
    <s v="CACHE"/>
    <s v="07/10/2025 SE REALIZA VISITA  A CORRESPONSAL PARA ATENDER  INCIDENTE REPORTADO POR CORRESPONSAL, AL REALIZAR VALIDACIONES ENCONTRAMOS QUE DATÁFONO DEMORA EN NAVEGAR ENTRE PANTALLAS O REALIZAR LA IMPRESIÓN DE LA TIRILLA, REALIZAMOS ACTUALIZACIÓN DE APP ADICIONAL BORRAMOS Y REINICIAMOS EL EQUIPO AL REALIZAR LAS PRUEBAS EVIDENCIMOS QUE EL DAÑO YA FUE SOLUCIONADO Y LAS PRUEBAS FUERON EXITOSAS SE BRINDA INFORMACIÓN AL CORRESPONSAL DE LOS PASOS REALIZADOS EN EL DATAFONO Y ELLOS LO PUEDEN HACER"/>
    <s v="VISITA_TÉCNICA"/>
    <n v="64"/>
    <s v="INTERMEDIA"/>
    <s v="TERRESTRE"/>
    <s v="GALEANO SORIANO JUAN DAVID"/>
    <n v="1"/>
    <n v="172989"/>
    <n v="172989"/>
  </r>
  <r>
    <s v="CALI"/>
    <s v="0036-0003"/>
    <x v="3"/>
    <n v="19001"/>
    <n v="2846285"/>
    <n v="69559"/>
    <x v="0"/>
    <s v="CAUCA"/>
    <s v="POPAYAN"/>
    <s v="BARRIO EL UVO POPAYAN 2"/>
    <s v="WOMPI"/>
    <s v="FO-25-1636350"/>
    <d v="2025-10-06T15:07:00"/>
    <d v="2025-10-07T12:20:00"/>
    <s v="INCIDENTE"/>
    <s v="CREDENCIALES DE ACCESO (USUARIO/CONTRASEÑA)"/>
    <s v="NO FUNCIONA EL USUARIO O CONTRASEÑA"/>
    <s v="EL USUARIO NO RECUERDA LA CONTRASEÑA O EL USUARIO"/>
    <s v="07/10/2025 SE INGRESA SE GENERA DESDE EL DATAFONO UN CÓDIGO AL CORREO DEL CLIENTE SE HACE NUEVA CONTRASEÑA PRUEBAS OK"/>
    <s v="VISITA_TÉCNICA"/>
    <n v="56"/>
    <s v="LEJANA"/>
    <s v="TERRESTRE"/>
    <s v="GIMBUEL LASSO LUIS GERMAN"/>
    <n v="1"/>
    <n v="452148"/>
    <n v="452148"/>
  </r>
  <r>
    <s v="MONTERIA"/>
    <s v="0036-0001"/>
    <x v="6"/>
    <n v="23001"/>
    <n v="2848759"/>
    <n v="64422"/>
    <x v="0"/>
    <s v="CORDOBA"/>
    <s v="MONTERIA"/>
    <s v="BARRIO CHUCHURUBI MONTERIA 4"/>
    <s v="WOMPI"/>
    <s v="FO-25-1638437"/>
    <d v="2025-10-07T08:15:00"/>
    <d v="2025-10-07T13:03:00"/>
    <s v="INCIDENTE"/>
    <s v="TRANSACCION ERROR"/>
    <s v="UNA MISMA TRX ESTA PRESENTANDO FALLAS"/>
    <s v="AFECTACIÓN GENERALIZADA DE LOS SERVICIOS"/>
    <s v="07/10/2025 SE REALIZA VISITA TÉCNICA Y SE CORRIGE MENSAJE DE TRANSACCIÓN PENDIENTE EN LA PANTALLA DEL DATÁFONO, LA SOLUCIÓN SE GENERA BAJO EL TICKET #470537 POR EL CUAL ENVÍAN UNA NUEVA VERSIÓN DE APP Y SE BORRA CACHE Y SE REINICIA EL EQUIPO, QUEDANDO ASÍ SOLUCIONADO EL INCONVENIENTE."/>
    <s v="VISITA_TÉCNICA"/>
    <n v="64"/>
    <s v="PRINCIPAL"/>
    <s v="TERRESTRE"/>
    <s v="CASSIANI PEREZ RAUL RAMIRO"/>
    <n v="1"/>
    <n v="51282"/>
    <n v="51282"/>
  </r>
  <r>
    <s v="MEDELLIN"/>
    <s v="0036-0005"/>
    <x v="0"/>
    <n v="5656"/>
    <n v="2842440"/>
    <n v="68763"/>
    <x v="0"/>
    <s v="ANTIOQUIA"/>
    <s v="SAN JERONIMO"/>
    <s v="SAN JERONIMO SAN JERONIMO"/>
    <s v="WOMPI"/>
    <s v="FO-25-1633367"/>
    <d v="2025-10-06T09:22:00"/>
    <d v="2025-10-07T13:07:00"/>
    <s v="INCIDENTE"/>
    <s v="IMPRESIÓN"/>
    <s v="ROLLO MAL PUESTO"/>
    <s v="MALA MANIPULACIÓN DEL DATAFONO"/>
    <s v="07/10/2025 SE REALIZÓ VISITA SE EVIDENCIA QUE EL DATAFONO IMPRIME NORMALMENTE SE LES EXPLICA BORRADO DE CACHE MIENTRAS SE ACTUALIZA A NUEVA VERSIÓN"/>
    <s v="VISITA_TÉCNICA"/>
    <n v="0"/>
    <s v="INTERMEDIA"/>
    <s v="TERRESTRE"/>
    <s v="CASTAÑEDA PALACIO CARLOS FELIPE"/>
    <n v="1"/>
    <n v="172989"/>
    <n v="172989"/>
  </r>
  <r>
    <s v="TUNJA"/>
    <s v="0036-0007"/>
    <x v="1"/>
    <n v="15001"/>
    <n v="2849867"/>
    <n v="47270"/>
    <x v="0"/>
    <s v="BOYACA"/>
    <s v="TUNJA"/>
    <s v="BARRIO SANTA INES TUNJA 1"/>
    <s v="WOMPI"/>
    <s v="FO-25-1639436"/>
    <d v="2025-10-07T10:01:00"/>
    <d v="2025-10-07T13:28:00"/>
    <s v="INCIDENTE"/>
    <s v="CONEXIÓN"/>
    <s v="CONEXIÓN DEFICIENTE WIFI"/>
    <s v="WIFI"/>
    <s v="07/10/2025 SE VISITA CB MANTENIMIENTO DE EQUIPO... CONFIGURACIÓN BORRADO CACHE Y ACTUALIZACIÓN CB , CONECTA EQUIPO A RED DE CELULAR FUNCIONA CORRECTAMENTE...FALLA CANAL DE INTERNET DE CLIENTE"/>
    <s v="VISITA_TÉCNICA"/>
    <n v="40"/>
    <s v="PRINCIPAL"/>
    <s v="TERRESTRE"/>
    <s v="GONZALEZ GONZALEZ MARIO ALBERTO"/>
    <n v="1"/>
    <n v="51282"/>
    <n v="51282"/>
  </r>
  <r>
    <s v="CALI"/>
    <s v="0036-0003"/>
    <x v="3"/>
    <n v="76001"/>
    <n v="2850155"/>
    <n v="26711"/>
    <x v="0"/>
    <s v="VALLE DEL CAUCA"/>
    <s v="CALI"/>
    <s v="TRISVAL"/>
    <s v="WOMPI"/>
    <s v="FO-25-1639739"/>
    <d v="2025-10-07T10:19:00"/>
    <d v="2025-10-07T13:31:00"/>
    <s v="INCIDENTE"/>
    <s v="CREDENCIALES DE ACCESO (USUARIO/CONTRASEÑA)"/>
    <s v="NO FUNCIONA EL USUARIO O CONTRASEÑA"/>
    <s v="ERROR INICIO DE SESIÓN"/>
    <s v="07/10/2025 SE VALIDA CON EL CLIENTE QUIEN INDICA QUE EL DATAFONO SE QUEDO PENSANDO Y NO LA DEJA INICIAR SESIÓN, SE PROCEDE A REALIZAR REINICIO DE EQUIPO, SE BORRA CACHE, SE LE INDICA VOLVER A CREAR LA CONTRASEÑA, EL CLIENTE REALIZA TODO EL PROCESO  Y PUEDE INGRESAR SIN PROBLEMA"/>
    <s v="SOPORTE_TELEFÓNICO"/>
    <n v="16"/>
    <s v="PRINCIPAL"/>
    <s v="TERRESTRE"/>
    <s v="HENAO CARDONA DIEGO FERNANDO"/>
    <n v="1"/>
    <n v="22000"/>
    <n v="22000"/>
  </r>
  <r>
    <s v="CALI"/>
    <s v="0036-0003"/>
    <x v="3"/>
    <n v="19001"/>
    <n v="2845234"/>
    <n v="74254"/>
    <x v="0"/>
    <s v="CAUCA"/>
    <s v="POPAYAN"/>
    <s v="FRANK ALEXIS ORDOÑEZ TONUSCO"/>
    <s v="WOMPI"/>
    <s v="FO-25-1635922"/>
    <d v="2025-10-06T13:24:00"/>
    <d v="2025-10-07T14:14:00"/>
    <s v="INCIDENTE"/>
    <s v="CONEXIÓN"/>
    <s v="CONEXIÓN DEFICIENTE WIFI"/>
    <s v="WIFI"/>
    <s v="07/10/2025 SE CONECTA EQUIPO NUEVAMENTE A A LQ RED SE REINICIA ROUTER SE HACEN PRUEBAS OK"/>
    <s v="VISITA_TÉCNICA"/>
    <n v="32"/>
    <s v="LEJANA"/>
    <s v="TERRESTRE"/>
    <s v="GIMBUEL LASSO LUIS GERMAN"/>
    <n v="1"/>
    <n v="452148"/>
    <n v="452148"/>
  </r>
  <r>
    <s v="MEDELLIN"/>
    <s v="0036-0005"/>
    <x v="0"/>
    <n v="5212"/>
    <n v="2847762"/>
    <n v="68148"/>
    <x v="0"/>
    <s v="ANTIOQUIA"/>
    <s v="COPACABANA"/>
    <s v="SAN FRANCISCO COPACABANA 1"/>
    <s v="WOMPI"/>
    <s v="FO-25-1637461"/>
    <d v="2025-10-07T08:00:00"/>
    <d v="2025-10-07T14:34:00"/>
    <s v="INCIDENTE"/>
    <s v="CONEXIÓN"/>
    <s v="CONEXIÓN DEFICIENTE WIFI"/>
    <s v="FALLAS EN CANAL DE COMUNICACIÓN DEL CLIENTE (INTERNET)"/>
    <s v="07/10/2025 SE EVIDENCIA QUE EL INTERNET DEL COMERCIO SOLO TENÍA CONFIGURADA LA RED 5G POR TAL MOTIVO NO LE DABA AL DATÁFONO, USUARIA LLAMA AL OPERADOR Y LE CONFIGURAN LA RED 2.4 Y YA FUNCIONA CORRECTAMENTE."/>
    <s v="VISITA_TÉCNICA"/>
    <n v="16"/>
    <s v="PRINCIPAL"/>
    <s v="TERRESTRE"/>
    <s v="RAMIREZ TABARES JUAN DIEGO"/>
    <n v="1"/>
    <n v="51282"/>
    <n v="51282"/>
  </r>
  <r>
    <s v="MEDELLIN"/>
    <s v="0036-0005"/>
    <x v="0"/>
    <n v="5079"/>
    <n v="2845238"/>
    <n v="13055"/>
    <x v="0"/>
    <s v="ANTIOQUIA"/>
    <s v="BARBOSA"/>
    <s v="AGROSUPER"/>
    <s v="WOMPI"/>
    <s v="FO-25-1635916"/>
    <d v="2025-10-06T13:25:00"/>
    <d v="2025-10-07T14:59:00"/>
    <s v="INCIDENTE"/>
    <s v="CONEXIÓN"/>
    <s v="APARECEN ERRORES EN PANTALLA: HUBO UNA DESCONEXION DE LA RED"/>
    <s v="FALLAS EN CANAL DE COMUNICACIÓN DEL CLIENTE (INTERNET)"/>
    <s v="07/10/2025 SE LLEGA AL PUNTO CLIENTE INFORMA QUE YA SE PUDO CONECTAR AL WIFI Y NO NECESITA VISITA"/>
    <s v="VISITA_TÉCNICA"/>
    <n v="64"/>
    <s v="INTERMEDIA"/>
    <s v="TERRESTRE"/>
    <s v="ALVAREZ ARENAS VICTOR HUGO"/>
    <n v="1"/>
    <n v="172989"/>
    <n v="172989"/>
  </r>
  <r>
    <s v="PEREIRA"/>
    <s v="0036-0002"/>
    <x v="2"/>
    <n v="63130"/>
    <n v="2846132"/>
    <n v="33639"/>
    <x v="0"/>
    <s v="QUINDIO"/>
    <s v="CALARCA"/>
    <s v="BARRIO CENTRO CALARCA 1"/>
    <s v="WOMPI"/>
    <s v="FO-25-1636036"/>
    <d v="2025-10-06T14:53:00"/>
    <d v="2025-10-07T15:57:00"/>
    <s v="INCIDENTE"/>
    <s v="CONEXIÓN"/>
    <s v="APARECEN ERRORES EN PANTALLA: HUBO UNA DESCONEXION DE LA RED"/>
    <s v="FALLAS EN CANAL DE COMUNICACIÓN DEL CLIENTE (INTERNET)"/>
    <s v="07/10/2025 SE VALIDA CON EL CLIENTE QUIEN INDICA QUE SE QUEDO EL DATAFONO PROCESANDO , SE LE INDICA REINICIAR EL EQUIPO Y CONECTAR DE NUEVO A LA RED POR QUE AL PARECER SE HABIA DESCONECTADO, EL CLIENTE PROCEDE A CONECTAR DE NUEVO EL EQUIPO A A LA RED Y PUEDE REALIZAR TRANSACCIONES SI PROBLEMA."/>
    <s v="SOPORTE_TELEFÓNICO"/>
    <n v="0"/>
    <s v="INTERMEDIA"/>
    <s v="TERRESTRE"/>
    <s v="HENAO CARDONA DIEGO FERNANDO"/>
    <n v="1"/>
    <n v="22000"/>
    <n v="22000"/>
  </r>
  <r>
    <s v="PEREIRA"/>
    <s v="0036-0002"/>
    <x v="2"/>
    <n v="66001"/>
    <n v="2849459"/>
    <n v="59282"/>
    <x v="0"/>
    <s v="RISARALDA"/>
    <s v="PEREIRA"/>
    <s v="BARRIO PARQUE INDUSTRIAL SECTOR A PEREIRA"/>
    <s v="WOMPI"/>
    <s v="FO-25-1638795"/>
    <d v="2025-10-07T09:08:00"/>
    <d v="2025-10-07T16:43:00"/>
    <s v="INCIDENTE"/>
    <s v="CONEXIÓN"/>
    <s v="CONEXIÓN DEFICIENTE WIFI"/>
    <s v="WIFI"/>
    <s v="07/10/2025 VISITAMOS COMERCIO PERO EL DATAFONO NO TIENE FALLA SE CAMBIO DE SEÑAL DE WIFI POR LOS DATOS DEL CELULAR DEL COMERCIO Y FUNCIONA SIN NOVEDAD LE INDICAMOS AL CLIENTE QUE EL MODEM ESTA EN 5G PARA EVITAR ESTE INCONVENIENTE LE INDICAMOS QUE LLAME AL PROVEEDOR DE SERVICIO PARA QUE LE CAMBIE POR 2.4G SE REALIZAN PRUEBAS OK."/>
    <s v="VISITA_TÉCNICA"/>
    <n v="24"/>
    <s v="PRINCIPAL"/>
    <s v="TERRESTRE"/>
    <s v="ARROYAVE CANO MANUEL GUILLERMO"/>
    <n v="1"/>
    <n v="51282"/>
    <n v="51282"/>
  </r>
  <r>
    <s v="IBAGUE"/>
    <s v="0036-0006"/>
    <x v="4"/>
    <n v="73001"/>
    <n v="2848210"/>
    <n v="66444"/>
    <x v="0"/>
    <s v="TOLIMA"/>
    <s v="IBAGUE"/>
    <s v="PUCHYS"/>
    <s v="WOMPI"/>
    <s v="FO-25-1638484"/>
    <d v="2025-10-07T08:00:00"/>
    <d v="2025-10-07T17:02:00"/>
    <s v="INCIDENTE"/>
    <s v="CREDENCIALES DE ACCESO (USUARIO/CONTRASEÑA)"/>
    <s v="NO FUNCIONA EL USUARIO O CONTRASEÑA"/>
    <s v="ERROR INICIO DE SESIÓN"/>
    <s v="07/10/2025 SE LLAMA A LA SEÑORA ELIANA CRUZ, AL NÚMERO DE TELÉFONO 3115365180, ME INDICA QUE ESTÁ EN UNA CITA MÉDICA Y QUE NO ME PUEDE ATENDER EN LA TARDE DE HOY."/>
    <s v="SOPORTE_TELEFÓNICO"/>
    <n v="16"/>
    <s v="PRINCIPAL"/>
    <s v="TERRESTRE"/>
    <s v="VARGAS HERRERA JHON JAIRO"/>
    <n v="1"/>
    <n v="22000"/>
    <n v="22000"/>
  </r>
  <r>
    <s v="CUCUTA"/>
    <s v="0036-0007"/>
    <x v="1"/>
    <n v="54001"/>
    <n v="2813635"/>
    <n v="77538"/>
    <x v="0"/>
    <s v="NORTE DE SANTANDER"/>
    <s v="CUCUTA"/>
    <s v="MINIMARKET LA 17"/>
    <s v="WOMPI"/>
    <s v="FO-25-1637288 | FO-25-1602524"/>
    <d v="2025-09-30T09:31:00"/>
    <d v="2025-10-07T17:35:00"/>
    <s v="INCIDENTE"/>
    <s v="NAVEGACION LENTA"/>
    <s v="USUARIO NO PUEDE NAVEGAR ENTRE PANTALLAS O LA APP NO ABRE SE QUEDA CARGANDO"/>
    <s v="CACHE"/>
    <s v="06/10/2025 EN COMUNICACIÓN CON LA SRA ANGIE RODRÍGUEZ SE REALIZÓ SOPORTE TELEFÓNICO SE ACTUALIZA DATÁFONO Y BORRADO DE CACHE PERO LA LENTITUD PERSISTE SE REALIZA ESCALAMIENTO A LA ESPERA DE RESPUESTA POR PARTE DE WOMPI PARA UNA SOLUCIÓN DE LA NOVEDAD_x000a_07/10/2025 SE VISITA COMERCIO, SE ACTUALIZA, SE  BORRA CACHE, SE REINICIA DATAFONO, SE BORRA APP, SE INSTALA, SE HACEN PRUEBAS EXITOSA, CB OPERATIVO."/>
    <s v="VISITA_TÉCNICA"/>
    <n v="24"/>
    <s v="PRINCIPAL"/>
    <s v="TERRESTRE"/>
    <s v="NARANJO AFANADOR RUBEN JESUS"/>
    <n v="2"/>
    <n v="51282"/>
    <n v="102564"/>
  </r>
  <r>
    <s v="BUCARAMANGA"/>
    <s v="0036-0007"/>
    <x v="1"/>
    <n v="68001"/>
    <n v="2851690"/>
    <n v="80354"/>
    <x v="0"/>
    <s v="SANTANDER"/>
    <s v="BUCARAMANGA"/>
    <s v="DROGUERIA Y COMERCIALIZADORA EL DIAMANTE DOS"/>
    <s v="WOMPI"/>
    <s v="FO-25-1641327"/>
    <d v="2025-10-07T12:56:00"/>
    <d v="2025-10-08T09:20:00"/>
    <s v="INCIDENTE"/>
    <s v="NAVEGACION LENTA"/>
    <s v="USUARIO NO PUEDE NAVEGAR ENTRE PANTALLAS O LA APP NO ABRE SE QUEDA CARGANDO"/>
    <s v="CACHE"/>
    <s v="08/10/2025 SE ESTABLECE COMUNICACIÓN CON EL SEÑOR CRISTIAN AL NÚMERO 3174975891 SE LE INDICA COMO HACERLE BORRADO DE CACHE AL EQUIPO SE REALIZA PRUEBA OK SE PROCEDE A CERRAR ORDEN"/>
    <s v="SOPORTE_TELEFÓNICO"/>
    <n v="0"/>
    <s v="PRINCIPAL"/>
    <s v="TERRESTRE"/>
    <s v="BARRERA ORTEGA MARLON STWAR"/>
    <n v="1"/>
    <n v="22000"/>
    <n v="22000"/>
  </r>
  <r>
    <s v="MEDELLIN"/>
    <s v="0036-0005"/>
    <x v="0"/>
    <n v="5001"/>
    <n v="2851594"/>
    <n v="35150"/>
    <x v="0"/>
    <s v="ANTIOQUIA"/>
    <s v="MEDELLIN"/>
    <s v="BARRIO CHAGUALO 1  MEDELLIN"/>
    <s v="WOMPI"/>
    <s v="FO-25-1641171"/>
    <d v="2025-10-07T12:24:00"/>
    <d v="2025-10-08T10:18:00"/>
    <s v="INCIDENTE"/>
    <s v="CONEXIÓN"/>
    <s v="CONEXIÓN DEFICIENTE WIFI"/>
    <s v="WIFI"/>
    <s v="08/10/2025 SE VISITA CB POR LENTITUD AL REVISAR SE ENCUENTRA SIN RED SE CONECTO A LOS DATOS DEL CELULAR Y FUNCIONÓ PERFECTAMENTE CON EL WIFI DEL COMERCIO NO SE REINICIO MÓDEM Y SE REALIZARON PRUEBAS Y VOLVIÓ A TENER CONEXIÓN OPERANDO CON EL WIFI DEL COMERCIO PRUEBAS OK"/>
    <s v="VISITA_TÉCNICA"/>
    <n v="32"/>
    <s v="PRINCIPAL"/>
    <s v="TERRESTRE"/>
    <s v="PAREJA ECHAVARRIA JHON DAVID"/>
    <n v="1"/>
    <n v="51282"/>
    <n v="51282"/>
  </r>
  <r>
    <s v="MEDELLIN"/>
    <s v="0036-0005"/>
    <x v="0"/>
    <n v="5266"/>
    <n v="2854237"/>
    <n v="28242"/>
    <x v="0"/>
    <s v="ANTIOQUIA"/>
    <s v="ENVIGADO"/>
    <s v="DROINCO SAS"/>
    <s v="WOMPI"/>
    <s v="FO-25-1643473"/>
    <d v="2025-10-08T08:00:00"/>
    <d v="2025-10-08T10:20:00"/>
    <s v="INCIDENTE"/>
    <s v="LECTURA"/>
    <s v="NO LEE NINGUNA FACTURA"/>
    <s v="SUCIEDAD EN LA CAMARA"/>
    <s v="08/10/2025 SE ENSEÑO COMO LEER CORRECTAMENTE LOS CÓDIGOS DE BARRAS"/>
    <s v="VISITA_TÉCNICA"/>
    <n v="48"/>
    <s v="PRINCIPAL"/>
    <s v="TERRESTRE"/>
    <s v="CASTAÑEDA PALACIO CARLOS FELIPE"/>
    <n v="1"/>
    <n v="51282"/>
    <n v="51282"/>
  </r>
  <r>
    <s v="IBAGUE"/>
    <s v="0036-0006"/>
    <x v="4"/>
    <n v="73001"/>
    <n v="2848243"/>
    <n v="55082"/>
    <x v="0"/>
    <s v="TOLIMA"/>
    <s v="IBAGUE"/>
    <s v="BARRIO URBANIZACION VILLA CAFE IBAGUE"/>
    <s v="WOMPI"/>
    <s v="FO-25-1643299 | FO-25-1638470"/>
    <d v="2025-10-07T08:00:00"/>
    <d v="2025-10-08T10:22:00"/>
    <s v="INCIDENTE"/>
    <s v="NAVEGACION LENTA"/>
    <s v="USUARIO NO PUEDE NAVEGAR ENTRE PANTALLAS O LA APP NO ABRE SE QUEDA CARGANDO"/>
    <s v="CANAL DE COMUNICACIÓN"/>
    <s v="07/10/2025 SE REALIZA VALIDACIÓN DE LENTITUD EN DATÁFONO DEBIDO A INCONVENIENTES CON LA SEÑAL DE RED WIFI DEL CLIENTE. SE CONECTA A UNA RED DIFERENTE Y SE REALIZA PRUEBAS DE FUNCIONAMIENTO OK. PERO PERSISTE ERROR EN LENTITUD AL MOMENTO DE IMPRIMIR TRANSACCIONES. SE ESCALA CON TICKET N° (470698)._x000a_08/10/2025 SE VALIDA CONTACTO TELEFÓNICO 3162246786, SE LE INFORMA A LA SEÑORA LEIDY ROJAS QUE SE ENVIÓ ACTUALIZACIÓN REMOTA PARA MEJORAR LA LENTITUD DEL DATÁFONO."/>
    <s v="VISITA_TÉCNICA"/>
    <n v="32"/>
    <s v="PRINCIPAL"/>
    <s v="TERRESTRE"/>
    <s v="BARRAGAN TAFUR EDWIN ESTEBAN"/>
    <n v="2"/>
    <n v="51282"/>
    <n v="102564"/>
  </r>
  <r>
    <s v="MEDELLIN"/>
    <s v="0036-0005"/>
    <x v="0"/>
    <n v="5360"/>
    <n v="2852088"/>
    <n v="75876"/>
    <x v="0"/>
    <s v="ANTIOQUIA"/>
    <s v="ITAGÜÍ"/>
    <s v="DROGUERIA PHARMA FULL"/>
    <s v="WOMPI"/>
    <s v="FO-25-1641753"/>
    <d v="2025-10-07T13:57:00"/>
    <d v="2025-10-08T10:41:00"/>
    <s v="INCIDENTE"/>
    <s v="NAVEGACION LENTA"/>
    <s v="USUARIO NO PUEDE NAVEGAR ENTRE PANTALLAS O LA APP NO ABRE SE QUEDA CARGANDO"/>
    <s v="CACHE"/>
    <s v="08/10/2025 SE REALIZÓ BORRADO DE CACHE SE REALIZA PRUEBA DATÁFONO FUNCIONANDO NORMALMENTE"/>
    <s v="VISITA_TÉCNICA"/>
    <n v="56"/>
    <s v="PRINCIPAL"/>
    <s v="TERRESTRE"/>
    <s v="CASTAÑEDA PALACIO CARLOS FELIPE"/>
    <n v="1"/>
    <n v="51282"/>
    <n v="51282"/>
  </r>
  <r>
    <s v="PEREIRA"/>
    <s v="0036-0002"/>
    <x v="2"/>
    <n v="66001"/>
    <n v="2849011"/>
    <n v="48397"/>
    <x v="0"/>
    <s v="RISARALDA"/>
    <s v="PEREIRA"/>
    <s v="SU SALUD PHARMA"/>
    <s v="WOMPI"/>
    <s v="FO-25-1638698"/>
    <d v="2025-10-07T08:20:00"/>
    <d v="2025-10-08T10:47:00"/>
    <s v="INCIDENTE"/>
    <s v="EQUIPO"/>
    <s v="DATAFONO NO ENCIENDE"/>
    <s v="DAÑO EN LA FUENTE DE PODER"/>
    <s v="08/10/2025 SE REALIZA VALIDACION CON EL CLIENTE, DADO SE LE ROBARON EL CARGADOR DEL DATAFONO, SE ESCALO A WOMPI QUIENES INDICARON QUE EL CLIENTE DEBE USAR EL CARGADOR DEL CELULAR PARA CARGAR EL DATAFONO MIENTRAS INGENICO SUMINISTRA ACCESORIOS COMO CARGARDOR YA QUE EN ESTE MOMENTO NO SE TIENE BACKUP DE ESTE PARA CAMBIO, SE LE INFORMA AL CLIENTE QUIEN ACCEDER A REALIZAR EL PROCESO DE ESTA MANERA MIENTRAS SE LE SUMINISTRA DE NUEVO EL ACCESORIO."/>
    <s v="SOPORTE_TELEFÓNICO"/>
    <n v="40"/>
    <s v="PRINCIPAL"/>
    <s v="TERRESTRE"/>
    <s v="HENAO CARDONA DIEGO FERNANDO"/>
    <n v="1"/>
    <n v="22000"/>
    <n v="22000"/>
  </r>
  <r>
    <s v="BOGOTA"/>
    <s v="0036-0004"/>
    <x v="5"/>
    <n v="11001"/>
    <n v="2851354"/>
    <n v="52253"/>
    <x v="0"/>
    <s v="CUNDINAMARCA"/>
    <s v="BOGOTÁ"/>
    <s v="MISCELANEA LAVANDERIA NEW \ STAR"/>
    <s v="WOMPI"/>
    <s v="FO-25-1640900"/>
    <d v="2025-10-07T11:56:00"/>
    <d v="2025-10-08T10:58:00"/>
    <s v="INCIDENTE"/>
    <s v="NAVEGACION LENTA"/>
    <s v="CONEXIÓN DEFICIENTE WIFI"/>
    <s v="CACHE - FALLAS EN CANAL DE COMUNICACIÓN DEL CLIENTE (INTERNET)"/>
    <s v="08/10/2025 SE REALIZA VISITA A COMERCIO SE REALIZA BORRADO DE CACHE Y ACTUALIZACIÓN SE REALIZAN PRUEBAS QUEDANDO FUNCIONAL Y OPERATIVO"/>
    <s v="VISITA_TÉCNICA"/>
    <n v="40"/>
    <s v="PRINCIPAL"/>
    <s v="TERRESTRE"/>
    <s v="JAIMES VALERO NELSON RICARDO"/>
    <n v="1"/>
    <n v="51282"/>
    <n v="51282"/>
  </r>
  <r>
    <s v="CALI"/>
    <s v="0036-0003"/>
    <x v="3"/>
    <n v="76130"/>
    <n v="2854382"/>
    <n v="22203"/>
    <x v="0"/>
    <s v="VALLE DEL CAUCA"/>
    <s v="CANDELARIA"/>
    <s v="BARRIO CENTRAL II - CANDELARIA"/>
    <s v="WOMPI"/>
    <s v="FO-25-1643900"/>
    <d v="2025-10-08T08:00:00"/>
    <d v="2025-10-08T11:01:00"/>
    <s v="INCIDENTE"/>
    <s v="CONEXIÓN"/>
    <s v="CONEXIÓN DEFICIENTE WIFI"/>
    <s v="FALLAS EN CANAL DE COMUNICACIÓN DEL CLIENTE (INTERNET)"/>
    <s v="08/10/2025 SE LLEGA AL COMERCIO SE ACTUALIZA ACTULIZA DATAFONO SE EXPLICA LA MANERA DE LEER LOS RECIBOS SE HACEN PRUEBAS Y QUEDA FUNCIONANDO CORRECTAMENTE"/>
    <s v="VISITA_TÉCNICA"/>
    <n v="0"/>
    <s v="INTERMEDIA"/>
    <s v="TERRESTRE"/>
    <s v="CUERO RUIZ JHONNY"/>
    <n v="1"/>
    <n v="172989"/>
    <n v="172989"/>
  </r>
  <r>
    <s v="MANIZALES"/>
    <s v="0036-0002"/>
    <x v="2"/>
    <n v="17001"/>
    <n v="2839628"/>
    <n v="73809"/>
    <x v="0"/>
    <s v="CALDAS"/>
    <s v="MANIZALES"/>
    <s v="VARIEDADES JULY MANIZALES"/>
    <s v="WOMPI"/>
    <s v="FO-25-1629041"/>
    <d v="2025-10-04T11:03:00"/>
    <d v="2025-10-08T11:09:00"/>
    <s v="INCIDENTE"/>
    <s v="IMPRESIÓN"/>
    <s v="FALTA DE RODILLO"/>
    <s v="MALA MANIPULACIÓN DEL DATAFONO"/>
    <s v="08/10/2025 SE REALIZA VISITA SE CAMBIA EL EQUIPO WOMPI YA QUE USUARIO PERDIÓ EL RODILLO DE LA IMPRESORA Y NO LE PERMITE REALIZAR IMPRESIONES DE LAS TIRILLAS, SE CAMBIA FUENTE DE PODER, SE ACCEDE CON CREDENCIALES SE HACEN PRUEBAS SERVICIO OK"/>
    <s v="VISITA_TÉCNICA"/>
    <n v="64"/>
    <s v="PRINCIPAL"/>
    <s v="TERRESTRE"/>
    <s v="AGUIRRE HENAO RAUL EDUARDO"/>
    <n v="1"/>
    <n v="51282"/>
    <n v="51282"/>
  </r>
  <r>
    <s v="BOGOTA"/>
    <s v="0036-0004"/>
    <x v="5"/>
    <n v="11001"/>
    <n v="2851719"/>
    <n v="74298"/>
    <x v="0"/>
    <s v="CUNDINAMARCA"/>
    <s v="BOGOTÁ"/>
    <s v="PUNTO15 LIVI"/>
    <s v="WOMPI"/>
    <s v="FO-25-1641175"/>
    <d v="2025-10-07T12:24:00"/>
    <d v="2025-10-08T11:23:00"/>
    <s v="INCIDENTE"/>
    <s v="CONEXIÓN"/>
    <s v="APARECEN ERRORES EN PANTALLA: HUBO UNA DESCONEXION DE LA RED"/>
    <s v="WIFI"/>
    <s v="08/10/2025 SE REALIZA REVISIÓN DEL EQUIPO Y SE EVIDENCIA QUE LAS REDES WIFI SE ENCUENTRAN UNIFICADAA INÚTILIZANDO LAS REDES Y AFECTANDO LA CONEXIÓN CON EL EQUIPO SE LE INDICA A LILIANA FORERO QUE SE COMUNIQUE CON PROVEEDOR DE INTERNET PARA SOLICITAR SEPARACIÓN DE REDES"/>
    <s v="VISITA_TÉCNICA"/>
    <n v="24"/>
    <s v="PRINCIPAL"/>
    <s v="TERRESTRE"/>
    <s v="ALARCON AREVALO JOHAN STIVEN"/>
    <n v="1"/>
    <n v="51282"/>
    <n v="51282"/>
  </r>
  <r>
    <s v="MEDELLIN"/>
    <s v="0036-0005"/>
    <x v="0"/>
    <n v="5001"/>
    <n v="2854619"/>
    <n v="69522"/>
    <x v="0"/>
    <s v="ANTIOQUIA"/>
    <s v="MEDELLIN"/>
    <s v="BARRIO PARQUE OBRERO LOS ANGELES MEDELLIN"/>
    <s v="WOMPI"/>
    <s v="FO-25-1643880"/>
    <d v="2025-10-08T08:00:00"/>
    <d v="2025-10-08T11:37:00"/>
    <s v="INCIDENTE"/>
    <s v="CAPACITACIÓN"/>
    <s v="MALA MANIPULACIÓN POS"/>
    <s v="FALTA CAPACITACIÓN USUARIO CB"/>
    <s v="08/10/2025 REPORTAN QUE EL DATAFONO NO LE LEE CÓDIGOS DE BARRAS, EN SITIO VALIDO LEYENDO VARIOS CÓDIGOS DE BARRAS DE LA MANERA INDICADA Y LOS LEE CORRECTAMENTE LOS OPERADORES NO ESTABAN LEYENDO DE FORMA CORRECTA E INDICADA LOS CÓDIGOS DE BARRAS PRUEBAS OK"/>
    <s v="VISITA_TÉCNICA"/>
    <n v="32"/>
    <s v="PRINCIPAL"/>
    <s v="TERRESTRE"/>
    <s v="PAREJA ECHAVARRIA JHON DAVID"/>
    <n v="1"/>
    <n v="51282"/>
    <n v="51282"/>
  </r>
  <r>
    <s v="CALI"/>
    <s v="0036-0003"/>
    <x v="3"/>
    <n v="76248"/>
    <n v="2851650"/>
    <n v="33394"/>
    <x v="0"/>
    <s v="VALLE DEL CAUCA"/>
    <s v="EL CERRITO"/>
    <s v="BARRIO SANTA BARBARA EL CERRITO"/>
    <s v="WOMPI"/>
    <s v="FO-25-1641197"/>
    <d v="2025-10-07T12:33:00"/>
    <d v="2025-10-08T11:40:00"/>
    <s v="INCIDENTE"/>
    <s v="CREDENCIALES DE ACCESO (USUARIO/CONTRASEÑA)"/>
    <s v="INGRESO DE CREDENCIALES ERRADAS"/>
    <s v="ERROR INICIO DE SESIÓN"/>
    <s v="08/10/2025 EN LA VISITA TÉCNICA SE REALIZÓ LA PRUEBA CON LA CLIENTA LA CUAL PUDO INGRESAR CON NORMALIDAD A LA APLICACIÓN, LA CLIENTA MANIFESTÓ NO PODER HACER RECAUDO CON FACILIDAD POR EL TEMA DE LA LECTURA DE CODIGOS, SE REALIZARON LAS PRUEBAS INDICANDOLE LA MANERA CORRECTA DE LEER LOS CÓDIGOS QUEDANDO A GUSTO CON LA EXPLICACIÓN, EL SERVICIO QUEDÓ OPERATIVO SIN FALLAS."/>
    <s v="VISITA_TÉCNICA"/>
    <n v="0"/>
    <s v="INTERMEDIA"/>
    <s v="TERRESTRE"/>
    <s v="SANCHEZ URREGO ROBINSON DAVID"/>
    <n v="1"/>
    <n v="172989"/>
    <n v="172989"/>
  </r>
  <r>
    <s v="CALI"/>
    <s v="0036-0003"/>
    <x v="3"/>
    <n v="76130"/>
    <n v="2855350"/>
    <n v="50527"/>
    <x v="0"/>
    <s v="VALLE DEL CAUCA"/>
    <s v="CANDELARIA"/>
    <s v="BARRIO CORREGIMIENTO LA REGINA CANDELARIA"/>
    <s v="WOMPI"/>
    <s v="FO-25-1644155"/>
    <d v="2025-10-08T08:15:00"/>
    <d v="2025-10-08T11:42:00"/>
    <s v="INCIDENTE"/>
    <s v="CREDENCIALES DE ACCESO (USUARIO/CONTRASEÑA)"/>
    <s v="NO FUNCIONA EL USUARIO O CONTRASEÑA"/>
    <s v="EL USUARIO NO RECUERDA LA CONTRASEÑA O EL USUARIO"/>
    <s v="08/10/2025 CLIENTE NO PODIA INGRESAR EL USUARIO LO TENIA MAL SE LE MUESTRA CUAL ES EL USUARIO CORRECTO Y PUEDE INGRESAR SE HACEN PRUEBAS Y EL EQUIPO FUNCIONA CORRECTAMENTE"/>
    <s v="VISITA_TÉCNICA"/>
    <n v="0"/>
    <s v="INTERMEDIA"/>
    <s v="TERRESTRE"/>
    <s v="CUERO RUIZ JHONNY"/>
    <n v="1"/>
    <n v="172989"/>
    <n v="172989"/>
  </r>
  <r>
    <s v="BOGOTA"/>
    <s v="0036-0004"/>
    <x v="5"/>
    <n v="11001"/>
    <n v="2854047"/>
    <n v="17058"/>
    <x v="0"/>
    <s v="CUNDINAMARCA"/>
    <s v="BOGOTÁ"/>
    <s v="B Y B TELEFONÍA CELULAR"/>
    <s v="WOMPI"/>
    <s v="FO-25-1643290"/>
    <d v="2025-10-07T16:56:00"/>
    <d v="2025-10-08T12:27:00"/>
    <s v="INCIDENTE"/>
    <s v="CONEXIÓN"/>
    <s v="CONEXIÓN DEFICIENTE WIFI"/>
    <s v="WIFI"/>
    <s v="08/10/2025 SE REALIZA VISITA A CB SE REALIZÓ BORRADO DE CACHE ACTUALIZACIÓN DE APLICACIÓN WOMPI SE REALIZAN PRUEBAS QUEDANDO FUNCIONAL Y OPERATIVO"/>
    <s v="VISITA_TÉCNICA"/>
    <n v="32"/>
    <s v="PRINCIPAL"/>
    <s v="TERRESTRE"/>
    <s v="JAIMES VALERO NELSON RICARDO"/>
    <n v="1"/>
    <n v="51282"/>
    <n v="51282"/>
  </r>
  <r>
    <s v="CUCUTA"/>
    <s v="0036-0007"/>
    <x v="1"/>
    <n v="54099"/>
    <n v="2856341"/>
    <n v="78866"/>
    <x v="0"/>
    <s v="NORTE DE SANTANDER"/>
    <s v="BOCHALEMA"/>
    <s v="BARRIO SAN BARTOLOME BOCHALEMA"/>
    <s v="WOMPI"/>
    <s v="FO-25-1645326"/>
    <d v="2025-10-08T10:02:00"/>
    <d v="2025-10-08T12:29:00"/>
    <s v="INCIDENTE"/>
    <s v="CONEXIÓN"/>
    <s v="CONEXIÓN DEFICIENTE WIFI"/>
    <s v="FALLAS EN CANAL DE COMUNICACIÓN DEL CLIENTE (INTERNET)"/>
    <s v="08/10/2025 SE LLAMA AL 3123763042 Y SE HABLA CON LA SEÑORA EMILSE CON LA CUAL SE REALIZAN PRUEBAS DE VELOCIDAD DEL INTERNET Y SE IDENTIFICA LENTITUD EN LA RED DEL COMERCIO, SE LE INDICA CONECTAR EL DATÁFONO A UN PUNTO DE ACCESO PORTÁTIL DE SU CELULAR Y REALIZA LA PRUEBA EN LA CUAL EVIDENCIA QUE LA TRANSACCIÓN SALE CON MÁS FLUIDEZ, SE LE INDICA REALIZAR PETICIÓN CON SU PROVEEDOR DE SERVICIOS PARA AUMENTAR SU VELOCIDAD DE ANCHO DE BANDA YA QUE EL CLIENTE CONECTA 9 EQUIPOS A SU RED WIFI, LOS CUALES SON 2 PC, 5 CELULARES Y 2 TELEVISORES, SE REALIZAN PRUEBAS AL DATAFONO CON LA RED WIFI DEL CELULAR Y FUNCIONA CORRECTAMENTE, EQUIPO OPERATIVO."/>
    <s v="SOPORTE_TELEFÓNICO"/>
    <n v="0"/>
    <s v="INTERMEDIA"/>
    <s v="TERRESTRE"/>
    <s v="TORRES MANTILLA JOSE DANIEL"/>
    <n v="1"/>
    <n v="22000"/>
    <n v="22000"/>
  </r>
  <r>
    <s v="MEDELLIN"/>
    <s v="0036-0005"/>
    <x v="0"/>
    <n v="5266"/>
    <n v="2857837"/>
    <n v="27720"/>
    <x v="0"/>
    <s v="ANTIOQUIA"/>
    <s v="ENVIGADO"/>
    <s v="MUNDO ABASTOS ENVIGADO"/>
    <s v="WOMPI"/>
    <s v="FO-25-1647199"/>
    <d v="2025-10-08T12:27:00"/>
    <d v="2025-10-08T15:23:00"/>
    <s v="INCIDENTE"/>
    <s v="NAVEGACION LENTA"/>
    <s v="USUARIO NO PUEDE NAVEGAR ENTRE PANTALLAS O LA APP NO ABRE SE QUEDA CARGANDO"/>
    <s v="CACHE"/>
    <s v="08/10/2025 SE REALIZÓ ACTUALIZACIÓN DE VERSIÓN"/>
    <s v="VISITA_TÉCNICA"/>
    <n v="64"/>
    <s v="PRINCIPAL"/>
    <s v="TERRESTRE"/>
    <s v="CASTAÑEDA PALACIO CARLOS FELIPE"/>
    <n v="1"/>
    <n v="51282"/>
    <n v="51282"/>
  </r>
  <r>
    <s v="MONTERIA"/>
    <s v="0036-0001"/>
    <x v="6"/>
    <n v="23001"/>
    <n v="2854010"/>
    <n v="70627"/>
    <x v="0"/>
    <s v="CORDOBA"/>
    <s v="MONTERIA"/>
    <s v="BARRIO EL DORADO MONTERIA 10"/>
    <s v="WOMPI"/>
    <s v="FO-25-1643229"/>
    <d v="2025-10-07T16:46:00"/>
    <d v="2025-10-08T15:28:00"/>
    <s v="INCIDENTE"/>
    <s v="NAVEGACION LENTA"/>
    <s v="USUARIO NO PUEDE NAVEGAR ENTRE PANTALLAS O LA APP NO ABRE SE QUEDA CARGANDO"/>
    <s v="CACHE"/>
    <s v="08/10/2025 SE REALIZA VISITA TÉCNICA YA QUE EL USUARIO MANIFIESTA LENTITUD EN OPERACIONES CON EL DATÁFONO, SE PROCEDE A REALIZAR NUEVAMENTE ACTUALIZACIÓN DE APP, SE REALIZA BORRADO DE MEMORIA CACHÉ Y SE REINICIA EL EQUIPO, REALIZANDO PRUEBAS NUEVAMENTE Y DEJANDO EL CB EN OPERACIÓN DE FORMA NORMAL."/>
    <s v="VISITA_TÉCNICA"/>
    <n v="56"/>
    <s v="PRINCIPAL"/>
    <s v="TERRESTRE"/>
    <s v="CASSIANI PEREZ RAUL RAMIRO"/>
    <n v="1"/>
    <n v="51282"/>
    <n v="51282"/>
  </r>
  <r>
    <s v="MEDELLIN"/>
    <s v="0036-0005"/>
    <x v="0"/>
    <n v="5001"/>
    <n v="2856462"/>
    <n v="61172"/>
    <x v="0"/>
    <s v="ANTIOQUIA"/>
    <s v="MEDELLÍN"/>
    <s v="LA CAPSULA DROGUERIA COLORES"/>
    <s v="WOMPI"/>
    <s v="FO-25-1645350"/>
    <d v="2025-10-08T10:11:00"/>
    <d v="2025-10-08T15:28:00"/>
    <s v="INCIDENTE"/>
    <s v="CREDENCIALES DE ACCESO (USUARIO/CONTRASEÑA)"/>
    <s v="NO FUNCIONA EL USUARIO O CONTRASEÑA"/>
    <s v="ERROR INICIO DE SESIÓN"/>
    <s v="08/10/2025 SE REALIZA LA VALIDACIÓN DE CREDENCIALES Y SE VALIDA QUÉ ESTA OK SE HACEN PRUEBAS OK"/>
    <s v="VISITA_TÉCNICA"/>
    <n v="24"/>
    <s v="PRINCIPAL"/>
    <s v="TERRESTRE"/>
    <s v="MONTOYA VELEZ ANDRES FELIPE"/>
    <n v="1"/>
    <n v="51282"/>
    <n v="51282"/>
  </r>
  <r>
    <s v="IBAGUE"/>
    <s v="0036-0006"/>
    <x v="4"/>
    <n v="73001"/>
    <n v="2855923"/>
    <n v="64132"/>
    <x v="0"/>
    <s v="TOLIMA"/>
    <s v="IBAGUE"/>
    <s v="DROGUERÍA MEDICAL"/>
    <s v="WOMPI"/>
    <s v="FO-25-1645055"/>
    <d v="2025-10-08T09:11:00"/>
    <d v="2025-10-08T15:30:00"/>
    <s v="INCIDENTE"/>
    <s v="SOFTWARE"/>
    <s v="VERSIÓN DESACTUALIZADA"/>
    <s v="VERSIÓN NO ACTUALIZADA"/>
    <s v="08/10/2025 SE REALIZA BORRADO DE CACHE Y ACTUALIZACIÓN DE VERSIÓN DATÁFONO WOMPI,_x000a_TRANSACCIONES DE PRUEBA O.K"/>
    <s v="VISITA_TÉCNICA"/>
    <n v="64"/>
    <s v="PRINCIPAL"/>
    <s v="TERRESTRE"/>
    <s v="GUTIERREZ  CAMILO ANDRES"/>
    <n v="1"/>
    <n v="51282"/>
    <n v="51282"/>
  </r>
  <r>
    <s v="SINCELEJO"/>
    <s v="0036-0001"/>
    <x v="6"/>
    <n v="70670"/>
    <n v="2849515"/>
    <n v="34304"/>
    <x v="0"/>
    <s v="SUCRE"/>
    <s v="SAMPUES"/>
    <s v="BARRIO TRONCAL DE OCCIDENTE SAMPUES 3"/>
    <s v="WOMPI"/>
    <s v="FO-25-1638882"/>
    <d v="2025-10-07T09:14:00"/>
    <d v="2025-10-08T15:33:00"/>
    <s v="INCIDENTE"/>
    <s v="CONEXIÓN"/>
    <s v="CONEXIÓN DEFICIENTE WIFI"/>
    <s v="WIFI"/>
    <s v="08/10/2025 SE VISITA COMERCIO POR FALLA, SE REALIZA VALIDACIÓN, SE EVIDENCIA LENTITUD CON EL WIFI INTERNET LOCAL DEL PUEBLO, SE ACTUALIZA LA VERSIÓN, SE HACE BORRADO DE CACHE, SE REALIZAN PRUEBAS CON DATOS MÓVILES Y FUNCIONA CORRECTAMENTE, SE REALIZAN PRUEBAS OK."/>
    <s v="VISITA_TÉCNICA"/>
    <n v="0"/>
    <s v="INTERMEDIA"/>
    <s v="TERRESTRE"/>
    <s v="CACERES HERNANDEZ ANDRES"/>
    <n v="1"/>
    <n v="172989"/>
    <n v="172989"/>
  </r>
  <r>
    <s v="SINCELEJO"/>
    <s v="0036-0001"/>
    <x v="6"/>
    <n v="70670"/>
    <n v="2856030"/>
    <n v="76282"/>
    <x v="0"/>
    <s v="SUCRE"/>
    <s v="SAMPUES"/>
    <s v="CALLE LARGA TRONCAL DE OCCIDENTE"/>
    <s v="WOMPI"/>
    <s v="FO-25-1645038"/>
    <d v="2025-10-08T09:24:00"/>
    <d v="2025-10-08T15:36:00"/>
    <s v="INCIDENTE"/>
    <s v="CONEXIÓN"/>
    <s v="CONEXIÓN DEFICIENTE WIFI"/>
    <s v="WIFI"/>
    <s v="08/10/2025 SE VISITA COMERCIO POR FALLA, SE REALIZA VALIDACIÓN, SE EVIDENCIA LENTITUD CON EL WIFI, QUEDA CON LA VERSIÓN 26.0.2, SE HACE BORRADO DE CACHE, SE REALIZAN PRUEBAS CON DATOS MÓVILES Y FUNCIONA CORRECTAMENTE, SE REALIZAN PRUEBAS OK."/>
    <s v="VISITA_TÉCNICA"/>
    <n v="0"/>
    <s v="INTERMEDIA"/>
    <s v="TERRESTRE"/>
    <s v="CACERES HERNANDEZ ANDRES"/>
    <n v="1"/>
    <n v="172989"/>
    <n v="172989"/>
  </r>
  <r>
    <s v="CALI"/>
    <s v="0036-0003"/>
    <x v="3"/>
    <n v="76248"/>
    <n v="2854577"/>
    <n v="72520"/>
    <x v="0"/>
    <s v="VALLE DEL CAUCA"/>
    <s v="EL CERRITO"/>
    <s v="PORVENIR DE CONFANDI"/>
    <s v="WOMPI"/>
    <s v="FO-25-1643865"/>
    <d v="2025-10-08T08:00:00"/>
    <d v="2025-10-08T15:39:00"/>
    <s v="INCIDENTE"/>
    <s v="NAVEGACION LENTA"/>
    <s v="USUARIO NO PUEDE NAVEGAR ENTRE PANTALLAS O LA APP NO ABRE SE QUEDA CARGANDO"/>
    <s v="CACHE"/>
    <s v="08/10/2025 EN LA VISITA TÉCNICA SE REALIZÓ LA INSPECCIÓN GENERAL Y MANTENIMIENTO AL DATÁFONO, SE LE EXPLICÓ A LA USUARIA COMO REALIZAR CORRECTAMENTE LA LECTURA DE LOS CÓDIGOS DE BARRAS YA QUE LE ESTABA GENERANDO LENTITUD Y MOLESTIA,EL SERVICIO QUEDÓ OPERATIVO SIN FALLAS."/>
    <s v="VISITA_TÉCNICA"/>
    <n v="64"/>
    <s v="INTERMEDIA"/>
    <s v="TERRESTRE"/>
    <s v="SANCHEZ URREGO ROBINSON DAVID"/>
    <n v="1"/>
    <n v="172989"/>
    <n v="172989"/>
  </r>
  <r>
    <s v="CUCUTA"/>
    <s v="0036-0007"/>
    <x v="1"/>
    <n v="54001"/>
    <n v="2768058"/>
    <n v="47309"/>
    <x v="0"/>
    <s v="NORTE DE SANTANDER"/>
    <s v="CUCUTA"/>
    <s v="DROGUERIA LA SEGUNDA DE MOTILONES"/>
    <s v="WOMPI"/>
    <s v="FO-25-1644727 | FO-25-1557058"/>
    <d v="2025-09-19T16:15:00"/>
    <d v="2025-10-08T16:33:00"/>
    <s v="INCIDENTE"/>
    <s v="CONEXIÓN"/>
    <s v="APARECEN ERRORES EN PANTALLA: HUBO UNA DESCONEXION DE LA RED"/>
    <s v="WIFI"/>
    <s v="08/10/2025 SE COMUNICA ELIAS GARCIA AL #3138648185 SE HACE GESTION TELEFONICA SE ATUALIZA VERSION Y SE BORRA CACHE, SE SIGUE PRESENTANDO FALLA DE LENTITUD DEL DATAFONO, CLIENTE EXIGE QUE LE CAMBIEN DATAFONO, SE ESCALA CASO CON COORDINADOR._x000a_08/10/2025 SE VISITA COMERCIO, SE ACTUALIZA DATAFONO, SE HACEN PRUEBAS EXITOSA, CB OPERATIVO."/>
    <s v="VISITA_TÉCNICA"/>
    <n v="64"/>
    <s v="PRINCIPAL"/>
    <s v="TERRESTRE"/>
    <s v="NARANJO AFANADOR RUBEN JESUS"/>
    <n v="2"/>
    <n v="51282"/>
    <n v="102564"/>
  </r>
  <r>
    <s v="CUCUTA"/>
    <s v="0036-0007"/>
    <x v="1"/>
    <n v="54405"/>
    <n v="2853082"/>
    <n v="74379"/>
    <x v="0"/>
    <s v="NORTE DE SANTANDER"/>
    <s v="LOS PATIOS"/>
    <s v="JM PLUS MÁS+"/>
    <s v="WOMPI"/>
    <s v="FO-25-1642648"/>
    <d v="2025-10-07T15:37:00"/>
    <d v="2025-10-08T16:42:00"/>
    <s v="INCIDENTE"/>
    <s v="SOFTWARE"/>
    <s v="VERSIÓN DESACTUALIZADA"/>
    <s v="VERSIÓN NO ACTUALIZADA"/>
    <s v="08/10/2025 SE VISITA COMERCIO Y SE EVIDENCIA QUE EL DATAFONO NO IMPRIME BAUCHER, SE BORRA CACHE SE ACTUALIZA APP, SE REALIZAN PRUEBAS TODO OK."/>
    <s v="VISITA_TÉCNICA"/>
    <n v="48"/>
    <s v="PRINCIPAL"/>
    <s v="TERRESTRE"/>
    <s v="TORRES MANTILLA JOSE DANIEL"/>
    <n v="1"/>
    <n v="51282"/>
    <n v="51282"/>
  </r>
  <r>
    <s v="SINCELEJO"/>
    <s v="0036-0001"/>
    <x v="6"/>
    <n v="70001"/>
    <n v="2855791"/>
    <n v="57061"/>
    <x v="0"/>
    <s v="SUCRE"/>
    <s v="SINCELEJO"/>
    <s v="BARRIO LA PAJUELA SINCELEJO 3"/>
    <s v="WOMPI"/>
    <s v="FO-25-1645046"/>
    <d v="2025-10-08T09:13:00"/>
    <d v="2025-10-08T16:48:00"/>
    <s v="INCIDENTE"/>
    <s v="CAPACITACIÓN"/>
    <s v="MALA MANIPULACIÓN POS"/>
    <s v="FALTA CAPACITACIÓN USUARIO CB"/>
    <s v="08/10/2025 SE VISITA SITIO, SE VERIFICA INFORMACIÓN, SE REALIZA PRIMEROS AUXILIOS, NO SE EVIDENCIA FALLAS EL  COMENTA QUE LE CAMBIARON EL TAMAÑO DE LAS LETRAS Y LUEGO PUDIERON VOLVER A RESTABLECER EL TAMAÑO, EL CB SE ENCUENTRA FUNCIONANDO NORMALMENTE."/>
    <s v="VISITA_TÉCNICA"/>
    <n v="64"/>
    <s v="PRINCIPAL"/>
    <s v="TERRESTRE"/>
    <s v="SANTOS GUZMAN CHRISTIAN FELIPE"/>
    <n v="1"/>
    <n v="51282"/>
    <n v="51282"/>
  </r>
  <r>
    <s v="MEDELLIN"/>
    <s v="0036-0005"/>
    <x v="0"/>
    <n v="5001"/>
    <n v="2853840"/>
    <n v="10419"/>
    <x v="0"/>
    <s v="ANTIOQUIA"/>
    <s v="MEDELLÍN"/>
    <s v="TIENDA YULAHEN"/>
    <s v="WOMPI"/>
    <s v="FO-25-1643174"/>
    <d v="2025-10-07T16:36:00"/>
    <d v="2025-10-08T16:52:00"/>
    <s v="INCIDENTE"/>
    <s v="TRANSACCION ERROR"/>
    <s v="UNA MISMA TRX ESTA PRESENTANDO FALLAS"/>
    <s v="AFECTACIÓN GENERALIZADA DE LOS SERVICIOS"/>
    <s v="08/10/2025 SE VALIDA ACTUALIZACIÓN DE LA APLICACIÓN CON EL CLIENTE PARA QUE SE ENCUENTRE EN LA ÚLTIMA VERSIÓN. SE VALIDA ESTO POR LLAMADA YA QUE NO ESTÁ EN EL SITIO PERO CUANDO SE LOGRA COMUNICACIÓN, ACEPTA QUE LE LLAMEN MÁS TARDE PARA RECIBIR INDICACIONES. EL CLIENTE SE COMUNICA DESPUÉS PARA REPORTAR QUE REALMENTE LE SIGUE CON LENTITUD."/>
    <s v="SOPORTE_TELEFÓNICO"/>
    <n v="56"/>
    <s v="PRINCIPAL"/>
    <s v="TERRESTRE"/>
    <s v="MARIN PIEDRAHITA JIMMY ALEXIS"/>
    <n v="1"/>
    <n v="22000"/>
    <n v="22000"/>
  </r>
  <r>
    <s v="IBAGUE"/>
    <s v="0036-0006"/>
    <x v="4"/>
    <n v="73001"/>
    <n v="2856820"/>
    <n v="46754"/>
    <x v="0"/>
    <s v="TOLIMA"/>
    <s v="IBAGUE"/>
    <s v="NUTRIPLUS VIT"/>
    <s v="WOMPI"/>
    <s v="FO-25-1645590"/>
    <d v="2025-10-08T10:44:00"/>
    <d v="2025-10-08T16:55:00"/>
    <s v="INCIDENTE"/>
    <s v="TRANSACCION ERROR"/>
    <s v="VARIAS TRXS ESTAN PRESENTANDO FALLAS"/>
    <s v="AFECTACIÓN GENERALIZADA DE LOS SERVICIOS"/>
    <s v="08/10/2025 SE VALIDA ERROR EN MENÚ DE INICIO DE DATÁFONO NO APARECE CIERTAS OPCIONES DE TRANSACCIONES, SE PROCEDE A ACTUALIZAR DATÁFONO Y REALIZAR AJUSTE DE RESOLUCIÓN DE PANTALLA; SE REALIZA PRUEBAS DE FUNCIONAMIENTO OK."/>
    <s v="VISITA_TÉCNICA"/>
    <n v="32"/>
    <s v="PRINCIPAL"/>
    <s v="TERRESTRE"/>
    <s v="BARRAGAN TAFUR EDWIN ESTEBAN"/>
    <n v="1"/>
    <n v="51282"/>
    <n v="51282"/>
  </r>
  <r>
    <s v="TUNJA"/>
    <s v="0036-0007"/>
    <x v="1"/>
    <n v="15001"/>
    <n v="2858047"/>
    <n v="55346"/>
    <x v="0"/>
    <s v="BOYACA"/>
    <s v="TUNJA"/>
    <s v="BARRIO VILLA DEL ROSARIO TUNJA"/>
    <s v="WOMPI"/>
    <s v="FO-25-1647175"/>
    <d v="2025-10-08T13:13:00"/>
    <d v="2025-10-08T17:42:00"/>
    <s v="INCIDENTE"/>
    <s v="NAVEGACION LENTA"/>
    <s v="USUARIO NO PUEDE NAVEGAR ENTRE PANTALLAS O LA APP NO ABRE SE QUEDA CARGANDO"/>
    <s v="CACHE"/>
    <s v="08/10/2025 SE REALIZA INSPECCIÓN DE DATÁFONO, SE ACTUALIZA DATÁFONO POR MEDIO DE TEMP CALL, SE BORRA CACHE, PRUEBAS EXITOSAS IMPRESIÓN NORMAL"/>
    <s v="VISITA_TÉCNICA"/>
    <n v="24"/>
    <s v="PRINCIPAL"/>
    <s v="TERRESTRE"/>
    <s v="HERRERA GARZON JEYSON STEVENT"/>
    <n v="1"/>
    <n v="51282"/>
    <n v="51282"/>
  </r>
  <r>
    <s v="CALI"/>
    <s v="0036-0003"/>
    <x v="3"/>
    <n v="76001"/>
    <n v="2857776"/>
    <n v="79545"/>
    <x v="0"/>
    <s v="VALLE DEL CAUCA"/>
    <s v="CALI"/>
    <s v="BARRIO CENTRO CALI 40"/>
    <s v="WOMPI"/>
    <s v="FO-25-1647204"/>
    <d v="2025-10-08T12:26:00"/>
    <d v="2025-10-08T17:50:00"/>
    <s v="INCIDENTE"/>
    <s v="SOFTWARE"/>
    <s v="CONFIGURACIÓN GENERAL"/>
    <s v="TAMAÑO FUENTE"/>
    <s v="08/10/2025 SE REALIZA VALIDACIÓN CON EL CLIENTE QUIEN INDICA QUE DESPUÉS DE LA ACTUALIZACIÓN, LA PANTALLA QUEDO MUY GRANDE Y NO PUEDE VISUALIZAR TODOS LOS ICONOS, SE INGRESA A CONFIGURACIÓN Y SE REALIZA CAMBIO DE TAMAÑO DE PANTALLA A TAMAÑO PREDETERMINADO, YA EL CLIENTE PUEDE VISUALIZAR TODOS LOS ICONOS DE TRANSACCIONES SIN PROBLEMA, SE CIERRA CASO"/>
    <s v="SOPORTE_TELEFÓNICO"/>
    <n v="8"/>
    <s v="PRINCIPAL"/>
    <s v="TERRESTRE"/>
    <s v="HENAO CARDONA DIEGO FERNANDO"/>
    <n v="1"/>
    <n v="22000"/>
    <n v="22000"/>
  </r>
  <r>
    <s v="PASTO"/>
    <s v="0036-0003"/>
    <x v="3"/>
    <n v="52001"/>
    <n v="2858520"/>
    <n v="19074"/>
    <x v="0"/>
    <s v="NARIÑO"/>
    <s v="PASTO"/>
    <s v="ASESORÍAS EN SEGUROS AMP"/>
    <s v="WOMPI"/>
    <s v="FO-25-1647779"/>
    <d v="2025-10-08T14:25:00"/>
    <d v="2025-10-08T17:52:00"/>
    <s v="INCIDENTE"/>
    <s v="IMPRESIÓN"/>
    <s v="FALTA DE ROLLO"/>
    <s v="MALA MANIPULACIÓN DEL DATAFONO"/>
    <s v="08/10/2025 SE VISITA CB. SE ENCUENTRA DATAFONO SIN ROLLOS DE PAPEL, POR LO TANTO LA OPCIÓN IMPRIMIR RECIBO APARECE INACTIVA. SE INSTALA ROLLO NUEVO. SE REALIZAN PRUEBAS _x000a_TX EXITOSAS. QUEDA OPERATIVO_x000a_CLIENTE PIDE SE LE ENVÍEN ROLLOS WOMPI, SE LE ESTÁN TERMINANDO, SE LE INDICA FORMA DE SOLICITAR"/>
    <s v="VISITA_TÉCNICA"/>
    <n v="16"/>
    <s v="PRINCIPAL"/>
    <s v="TERRESTRE"/>
    <s v="CASTILLO HERRERA ALEX RICARDO"/>
    <n v="1"/>
    <n v="51282"/>
    <n v="51282"/>
  </r>
  <r>
    <s v="MEDELLIN"/>
    <s v="0036-0005"/>
    <x v="0"/>
    <n v="5001"/>
    <s v="TA-25-1186670"/>
    <n v="49302"/>
    <x v="0"/>
    <s v="ANTIOQUIA"/>
    <s v="MEDELLÍN"/>
    <s v="SMART PLUS AE"/>
    <s v="WOMPI"/>
    <s v="FO-25-1644227"/>
    <d v="2025-10-08T08:00:00"/>
    <d v="2025-10-08T18:02:00"/>
    <s v="INCIDENTE"/>
    <s v="CONEXIÓN"/>
    <s v="APARECEN ERRORES EN PANTALLA: HUBO UNA DESCONEXION DE LA RED"/>
    <s v="WIFI"/>
    <s v="08/10/2025 SE CAMBIA DATÁFONO POR FALLAS REPORTADAS POR EL USUARIO, DESCONEXIÓN REPENTINA CON EL WIFI, LENTITUD EN EL SISTEMA, NO IMPRIME BAUCHER, AUTORIZA EL CAMBIO DE EQUIPO CENTRO DE GESTIÓN WOMPI"/>
    <s v="VISITA_TÉCNICA"/>
    <n v="64"/>
    <s v="PRINCIPAL"/>
    <s v="TERRESTRE"/>
    <s v="BARRIENTOS HERNANDEZ CRISTIAN HORACIO"/>
    <n v="1"/>
    <n v="51282"/>
    <n v="51282"/>
  </r>
  <r>
    <s v="BOGOTA"/>
    <s v="0036-0004"/>
    <x v="5"/>
    <n v="11001"/>
    <s v="TA-25-1187371"/>
    <n v="31442"/>
    <x v="0"/>
    <s v="CUNDINAMARCA"/>
    <s v="BOGOTÁ"/>
    <s v="MULTISERVICIOS EDUARDOÑO"/>
    <s v="WOMPI"/>
    <s v="FO-25-1645330"/>
    <d v="2025-10-08T10:13:00"/>
    <d v="2025-10-08T18:05:00"/>
    <s v="INCIDENTE"/>
    <s v="NAVEGACION LENTA"/>
    <s v="USUARIO NO PUEDE NAVEGAR ENTRE PANTALLAS O LA APP NO ABRE SE QUEDA CARGANDO"/>
    <s v="CANAL DE COMUNICACIÓN"/>
    <s v="08/10/2025 SE REALIZA VISITA PARA VALIDAR ERROR DE CONEXIÓN AUN DESPUÉS DE ACTUALIZAR SE VALIDA VERSIÓN 26.0.2 EL EQUIPO TRANSA CORRECTO HASTA LA TERCERA O QUINTA TRANSACCIÓN LUEGO DA ERROR DE CONEXIÓN Y NO DEJA SE CIERRA SESIÓN Y YA NO DEJA ABRIRLA NUEVAMENTE SE DEBE REINICIAR EL DATAFONO PARA QUE FUNCIONE INGRESANDO LAS MISMAS CREDENCIALES, SE HACE SOPORTE CON WOMPI SE DESINSTALA APLICACION Y SE VUELVE A REINSTALAR Y SE HACE SEGUIMIENTONY EMPIEZA A DEMORARSE LAS TRANSACCIONES Y VUELVE OTRA VEZ A DAR ERROR SE CIERRA SESIÓN Y NO INGRESA SOLO. FUNCIONA SI SE VUELVE A REINICIAR EL DATAFONO ADEMÁS DE NOTARSE LENTITUD SE ESCALA A WOMPI, CUANDO NO SALE LA TRANSACCIÓN SE REALIZA BORRADO DE CACHE Y STOP EN LA APP Y VUELVE A FUNCIONAR"/>
    <s v="VISITA_TÉCNICA"/>
    <n v="40"/>
    <s v="PRINCIPAL"/>
    <s v="TERRESTRE"/>
    <s v="JAIMES VALERO NELSON RICARDO"/>
    <n v="1"/>
    <n v="51282"/>
    <n v="51282"/>
  </r>
  <r>
    <s v="IBAGUE"/>
    <s v="0036-0006"/>
    <x v="4"/>
    <n v="73001"/>
    <n v="2857811"/>
    <n v="66444"/>
    <x v="0"/>
    <s v="TOLIMA"/>
    <s v="IBAGUE"/>
    <s v="PUCHYS"/>
    <s v="WOMPI"/>
    <s v="FO-25-1646717"/>
    <d v="2025-10-08T12:19:00"/>
    <d v="2025-10-09T09:30:00"/>
    <s v="INCIDENTE"/>
    <s v="CONEXIÓN"/>
    <s v="CONEXIÓN DEFICIENTE WIFI"/>
    <s v="FALLAS EN CANAL DE COMUNICACIÓN DEL CLIENTE (INTERNET)"/>
    <s v="09/10/2025 SE REALIZA RECUPERACIÓN DE CONTRASEÑA, EL CLIENTE MANIFIESTA QUE DESDE QUE LE HICIERON LA MIGRACIÓN NO A PODIDO UTILIZAR EL EQUIPO WOMPI, SE CONECTA A  RED WIFI DEL COMERCIO NO ES FUNCIONAL, SE REALIZA CONEXIÓN CON DISPOSITIVO MÓVIL &quot;CELULAR&quot; FUNCIONANDO EQUIPO WOMPI SE LE RECOMIENDA AL CLIENTE SOLICITAR REVISIÓN POR PARTE DEL OPERADOR DE INTERNET YA QUE  NO PERMITE CONECTAR EQUIPO POR LA RED WIFI DEL CLIENTE"/>
    <s v="VISITA_TÉCNICA"/>
    <n v="16"/>
    <s v="PRINCIPAL"/>
    <s v="TERRESTRE"/>
    <s v="GUTIERREZ  CAMILO ANDRES"/>
    <n v="1"/>
    <n v="51282"/>
    <n v="51282"/>
  </r>
  <r>
    <s v="BUCARAMANGA"/>
    <s v="0036-0007"/>
    <x v="1"/>
    <n v="68001"/>
    <n v="2856504"/>
    <n v="74163"/>
    <x v="0"/>
    <s v="SANTANDER"/>
    <s v="BUCARAMANGA"/>
    <s v="BARRIO COLORADOS BUCARAMANGA"/>
    <s v="WOMPI"/>
    <s v="FO-25-1645269"/>
    <d v="2025-10-08T09:59:00"/>
    <d v="2025-10-09T09:32:00"/>
    <s v="INCIDENTE"/>
    <s v="CONEXIÓN"/>
    <s v="CONEXIÓN DEFICIENTE WIFI"/>
    <s v="WIFI"/>
    <s v="09/10/2025 SE COMUNICA CON EL CLIENTE , SE LE INDICA COMO ACTUALIZAR APP  , COMO BORRAR CACHÉ , SE LE ENTREGA CONTRASEÑA DE USUARIO, SE LE INDICA COMO CAMBIAR CONTRASEÑA WIFI, PRUEBAS OK"/>
    <s v="SOPORTE_TELEFÓNICO"/>
    <n v="32"/>
    <s v="PRINCIPAL"/>
    <s v="TERRESTRE"/>
    <s v="BARRERA ORTEGA MARLON STWAR"/>
    <n v="1"/>
    <n v="22000"/>
    <n v="22000"/>
  </r>
  <r>
    <s v="MANIZALES"/>
    <s v="0036-0002"/>
    <x v="2"/>
    <n v="17001"/>
    <n v="2856387"/>
    <n v="19208"/>
    <x v="0"/>
    <s v="CALDAS"/>
    <s v="MANIZALES"/>
    <s v="LOS NAVEGANTES NRO 2"/>
    <s v="WOMPI"/>
    <s v="FO-25-1645445"/>
    <d v="2025-10-08T10:17:00"/>
    <d v="2025-10-09T10:05:00"/>
    <s v="INCIDENTE"/>
    <s v="LECTURA"/>
    <s v="NO LEE NINGUNA FACTURA"/>
    <s v="NO LEE CODIGOS DE BARRAS CORTOS"/>
    <s v="09/10/2025 SE REALIZA VISITA SE EVIDENCIA QUE DATÁFONO LEÉ FACTURAS CON NORMALIDAD, SE LE EXPLICA AL USUARIO COMO REALIZAR LECTURA DE LAS FACTURAS SERVICIO OK"/>
    <s v="VISITA_TÉCNICA"/>
    <n v="16"/>
    <s v="PRINCIPAL"/>
    <s v="TERRESTRE"/>
    <s v="AGUIRRE HENAO RAUL EDUARDO"/>
    <n v="1"/>
    <n v="51282"/>
    <n v="51282"/>
  </r>
  <r>
    <s v="CALI"/>
    <s v="0036-0003"/>
    <x v="3"/>
    <n v="76001"/>
    <n v="2857416"/>
    <n v="64018"/>
    <x v="0"/>
    <s v="VALLE DEL CAUCA"/>
    <s v="CALI"/>
    <s v="ESTILO LIBRE PELUQUERIA UNISEX"/>
    <s v="WOMPI"/>
    <s v="FO-25-1646548"/>
    <d v="2025-10-08T11:25:00"/>
    <d v="2025-10-09T10:28:00"/>
    <s v="INCIDENTE"/>
    <s v="LECTURA"/>
    <s v="NO LEE NINGUNA FACTURA"/>
    <s v="SUCIEDAD EN LA CAMARA"/>
    <s v="09/10/2025 CLIENTE TIENE PROBLEMAS CON EL LECTOR DE BARRAS DICE QUE NO LEE LA MAYORIA DE RECIBOS QUE DE 10 RECIBOS LEE 6 DICE QUE NO LEE RECIBOS QUE ESTAN EN EL TELEFONO HAGO PRUEBAS Y SI ME FUNCIONA SI ME LEE RECIBOS EN TELEFONO Y FISICO SE LE EXPLICA QUE ES UNA CAMARA NO UN LACER EL EQUIPO ME FUNCIONO BIEN EL CLIENTE HACE PRUEBAS Y TAMBIÉN LE FUNCIONA BIEN SE HACEN PRUEBAS CON RECIBOS DE CLIENTES Y TODO QUEDA FUNCIONANDO CORRECTAMENTE"/>
    <s v="VISITA_TÉCNICA"/>
    <n v="24"/>
    <s v="PRINCIPAL"/>
    <s v="TERRESTRE"/>
    <s v="CUERO RUIZ JHONNY"/>
    <n v="1"/>
    <n v="51282"/>
    <n v="51282"/>
  </r>
  <r>
    <s v="IBAGUE"/>
    <s v="0036-0006"/>
    <x v="4"/>
    <n v="73001"/>
    <n v="2857678"/>
    <n v="68291"/>
    <x v="0"/>
    <s v="TOLIMA"/>
    <s v="IBAGUE"/>
    <s v="PAPELERIA Y CACHARRERIA GRANADA"/>
    <s v="WOMPI"/>
    <s v="FO-25-1647211"/>
    <d v="2025-10-08T12:22:00"/>
    <d v="2025-10-09T10:29:00"/>
    <s v="INCIDENTE"/>
    <s v="SOFTWARE"/>
    <s v="APP ELIMINADA"/>
    <s v="APP ELIMINADA POR EL CB"/>
    <s v="09/10/2025 SE COMUNICA AL NÚMERO 3166664119, EL SEÑOR HAROLD DANIEL GUZMÁN INDICA HABER BORRADO LA APLICACIÓN DE WOMPI POR ERROR; SE LE BRINDA SOPORTE TELEFÓNICO INDICANDO COMO REALIZAR DESCARGA DE ACTUALIZACIÓN Y BORRADO DE CACHÉ. SE VALIDA FUNCIONAMIENTO DEL EQUIPO OK."/>
    <s v="SOPORTE_TELEFÓNICO"/>
    <n v="24"/>
    <s v="PRINCIPAL"/>
    <s v="TERRESTRE"/>
    <s v="BARRAGAN TAFUR EDWIN ESTEBAN"/>
    <n v="1"/>
    <n v="22000"/>
    <n v="22000"/>
  </r>
  <r>
    <s v="MANIZALES"/>
    <s v="0036-0002"/>
    <x v="2"/>
    <n v="17001"/>
    <n v="2857673"/>
    <n v="28121"/>
    <x v="0"/>
    <s v="CALDAS"/>
    <s v="MANIZALES"/>
    <s v="BARRIO CAROLA MANIZALES"/>
    <s v="WOMPI"/>
    <s v="FO-25-1646714"/>
    <d v="2025-10-08T12:19:00"/>
    <d v="2025-10-09T10:37:00"/>
    <s v="INCIDENTE"/>
    <s v="SOFTWARE"/>
    <s v="APP ELIMINADA"/>
    <s v="APP ELIMINADA POR EL CB"/>
    <s v="09/10/2025 SE REALIZA LLAMADA CON USUARIO EL CUAL INDICA QUE YA SE ENCUENTRA EN BUEN ESTADO, Y TRABAJANDO CON NORMALIDAD SERVICIO OK"/>
    <s v="SOPORTE_TELEFÓNICO"/>
    <n v="40"/>
    <s v="PRINCIPAL"/>
    <s v="TERRESTRE"/>
    <s v="AGUIRRE HENAO RAUL EDUARDO"/>
    <n v="1"/>
    <n v="22000"/>
    <n v="22000"/>
  </r>
  <r>
    <s v="MEDELLIN"/>
    <s v="0036-0005"/>
    <x v="0"/>
    <n v="5001"/>
    <n v="2858246"/>
    <n v="45335"/>
    <x v="0"/>
    <s v="ANTIOQUIA"/>
    <s v="MEDELLÍN"/>
    <s v="YESOS Y COLORES"/>
    <s v="WOMPI"/>
    <s v="FO-25-1647381"/>
    <d v="2025-10-08T13:59:00"/>
    <d v="2025-10-09T10:39:00"/>
    <s v="INCIDENTE"/>
    <s v="NAVEGACION LENTA"/>
    <s v="USUARIO NO PUEDE NAVEGAR ENTRE PANTALLAS O LA APP NO ABRE SE QUEDA CARGANDO"/>
    <s v="CACHE"/>
    <s v="09/10/2025 SE VISITA PUNTO Y SE REALIZA TEM CALL, BORRADO DE CACHE Y REINICIO, SE ESPERA 20 MIN Y SE REALIZAN PRUEBAS OK, NO SE REALENTIZA"/>
    <s v="VISITA_TÉCNICA"/>
    <n v="64"/>
    <s v="PRINCIPAL"/>
    <s v="TERRESTRE"/>
    <s v="QUINTERO SANCHEZ JUAN SEBASTIAN"/>
    <n v="1"/>
    <n v="51282"/>
    <n v="51282"/>
  </r>
  <r>
    <s v="MEDELLIN"/>
    <s v="0036-0005"/>
    <x v="0"/>
    <n v="5079"/>
    <n v="2851146"/>
    <n v="19184"/>
    <x v="0"/>
    <s v="ANTIOQUIA"/>
    <s v="BARBOSA"/>
    <s v="TECNICEL JC"/>
    <s v="WOMPI"/>
    <s v="FO-25-1645288 | FO-25-1640620"/>
    <d v="2025-10-07T11:27:00"/>
    <d v="2025-10-09T10:48:00"/>
    <s v="INCIDENTE"/>
    <s v="LECTURA"/>
    <s v="ERROR LECTURA CODIGO DE BARRAS"/>
    <s v="NO LEE CODIGOS DE BARRAS CORTOS"/>
    <s v="08/10/2025 SE VISITA PUNTO Y SE ENCUENTRA LOCAL CERRADO, EN COMUNICACIÓN CON EL USUARIO NOS INDICA QUE LOS MIÉRCOLES NO SE TRABAJA EN EL CB POR DESCANSO_x000a_09/10/2025 SE REALIZA VISITA TÉCNICA EN ATENCIÓN AL INCIDENTE REPORTADO POR EL CORRESPONSAL BANCOLOMBIA RELACIONADO CON EL DATÁFONO WOMPI. EL USUARIO CONFIRMA SU IDENTIFICACIÓN Y MANIFIESTA QUE EL DISPOSITIVO NO ESTÁ LEYENDO LAS FACTURAS CON CÓDIGO DE BARRAS._x000a__x000a_DURANTE LA VALIDACIÓN, SE DETECTA QUE EL INCONVENIENTE SE DEBE A UNA MANIPULACIÓN INCORRECTA POR PARTE DEL CLIENTE AL MOMENTO DE ESCANEAR LOS CÓDIGOS. SE LE BRINDA ORIENTACIÓN SOBRE EL PROCEDIMIENTO ADECUADO PARA LA LECTURA DE CÓDIGOS DE BARRAS._x000a__x000a_TRAS LA EXPLICACIÓN, SE REALIZA PRUEBA FUNCIONAL Y SE CONFIRMA QUE EL DATÁFONO QUEDA OPERATIVO."/>
    <s v="VISITA_TÉCNICA"/>
    <n v="56"/>
    <s v="INTERMEDIA"/>
    <s v="TERRESTRE"/>
    <s v="MARTINEZ TOVAR OSCAR DAVID"/>
    <n v="2"/>
    <n v="172989"/>
    <n v="345978"/>
  </r>
  <r>
    <s v="CALI"/>
    <s v="0036-0003"/>
    <x v="3"/>
    <n v="76520"/>
    <n v="2857755"/>
    <n v="50529"/>
    <x v="0"/>
    <s v="VALLE DEL CAUCA"/>
    <s v="PALMIRA"/>
    <s v="BARRIO CENTRO PALMIRA 8"/>
    <s v="WOMPI"/>
    <s v="FO-25-1646722"/>
    <d v="2025-10-08T12:14:00"/>
    <d v="2025-10-09T10:50:00"/>
    <s v="INCIDENTE"/>
    <s v="NAVEGACION LENTA"/>
    <s v="USUARIO NO PUEDE NAVEGAR ENTRE PANTALLAS O LA APP NO ABRE SE QUEDA CARGANDO"/>
    <s v="CANAL DE COMUNICACIÓN"/>
    <s v="09/10/2025 EN LA VISITA TÉCNICA SE REALIZÓ BORRADO DE CACHÉ Y SE LE EXPLICÓ A LA USUARIA LA MANERA CORRECTA DE LEER LOS CÓDIGOS DE BARRAS, LA USUARIA MANIFIESTA INCONFORMIDAD CON LA LENTITUD QUE LE HA PRESENTADO EL DATÁFONO PARA HACER LAS OPERACIONES, LUEGO DE REVISAR LA VERSIÓN Y BORRADO DE CACHÉ SE REALIZARON PRUEBAS DEJANDO EL SERVICIO OPERATIVO SIN FALLAS."/>
    <s v="VISITA_TÉCNICA"/>
    <n v="0"/>
    <s v="PRINCIPAL"/>
    <s v="TERRESTRE"/>
    <s v="SANCHEZ URREGO ROBINSON DAVID"/>
    <n v="1"/>
    <n v="51282"/>
    <n v="51282"/>
  </r>
  <r>
    <s v="BOGOTA"/>
    <s v="0036-0004"/>
    <x v="5"/>
    <n v="11001"/>
    <n v="2857765"/>
    <n v="60679"/>
    <x v="0"/>
    <s v="CUNDINAMARCA"/>
    <s v="BOGOTÁ"/>
    <s v="COPY EXPRESS CEDRITOS"/>
    <s v="WOMPI"/>
    <s v="FO-25-1646712"/>
    <d v="2025-10-08T12:21:00"/>
    <d v="2025-10-09T10:52:00"/>
    <s v="INCIDENTE"/>
    <s v="NAVEGACION LENTA"/>
    <s v="USUARIO NO PUEDE NAVEGAR ENTRE PANTALLAS O LA APP NO ABRE SE QUEDA CARGANDO - CONEXIÓN DEFICIENTE WIFI"/>
    <s v="CACHE"/>
    <s v="09/10/2025 SE VISITA COMERCIO POR LENTITUD EN NAVEGACIÓN Y DE APP DE WOMPI Y LENTITUD EN TRANSACCIONES , SE PROCEDE A VALIDAR VERSIÓN 26.0.2-NEXT.0 SE REALIZA BORRADO DE CACHÉ Y BORRADO DE RED WIFI , SE CONECTA NUEVAMENTE A RED , SE REINICIA EQUIPO Y SE INDICA A CLIENTE INGRESAR A LA APP SE REALIZAN DOS TRANSACCIONES DE PRUEBA Y LAS TRANSACCIONES MEJORARON CONSIDERABLEMENTE ,SE INDICA A CLIENTE PROCESOS E BORRADO DE CACHÉ Y SE FINALIZA ACTIVIDAD SIN MÁS NOVEDAD"/>
    <s v="VISITA_TÉCNICA"/>
    <n v="16"/>
    <s v="PRINCIPAL"/>
    <s v="TERRESTRE"/>
    <s v="ROMERO ROJAS BREIDY JHOHAN"/>
    <n v="1"/>
    <n v="51282"/>
    <n v="51282"/>
  </r>
  <r>
    <s v="BOGOTA"/>
    <s v="0036-0004"/>
    <x v="5"/>
    <n v="11001"/>
    <n v="2858156"/>
    <n v="26955"/>
    <x v="0"/>
    <s v="CUNDINAMARCA"/>
    <s v="BOGOTÁ"/>
    <s v="CAFETERIA Y CIGARRERIA EL CANEY"/>
    <s v="WOMPI"/>
    <s v="FO-25-1647403"/>
    <d v="2025-10-08T13:54:00"/>
    <d v="2025-10-09T11:00:00"/>
    <s v="INCIDENTE"/>
    <s v="NAVEGACION LENTA"/>
    <s v="USUARIO NO PUEDE NAVEGAR ENTRE PANTALLAS O LA APP NO ABRE SE QUEDA CARGANDO"/>
    <s v="MEMORIA LLENA"/>
    <s v="09/10/2025 SE REALIZA VISITA A CB PARA ATENDER INCIDENTE SE REALIZA BORRADO DE MEMORIA CACHÉ Y ALMACENAMIENTO, SE REALIZAN PRUEBAS OK"/>
    <s v="VISITA_TÉCNICA"/>
    <n v="64"/>
    <s v="PRINCIPAL"/>
    <s v="TERRESTRE"/>
    <s v="GALINDO ROJAS LUIS FELIPE"/>
    <n v="1"/>
    <n v="51282"/>
    <n v="51282"/>
  </r>
  <r>
    <s v="PASTO"/>
    <s v="0036-0003"/>
    <x v="3"/>
    <n v="52001"/>
    <n v="2858910"/>
    <n v="40639"/>
    <x v="0"/>
    <s v="NARIÑO"/>
    <s v="PASTO"/>
    <s v="DROGUERIA MEJOR SALUD"/>
    <s v="WOMPI"/>
    <s v="FO-25-1647975"/>
    <d v="2025-10-08T14:53:00"/>
    <d v="2025-10-09T11:02:00"/>
    <s v="INCIDENTE"/>
    <s v="SOFTWARE"/>
    <s v="CONFIGURACIÓN GENERAL"/>
    <s v="IDIOMA"/>
    <s v="09/10/2025 SE VERIFICÓ FALLA DE TX SALE RECHAZO GENERAL, AL VERIFICAR LA TX FUNCIONA CORRECTAMENTE PERO PRESENTA UN MENSAJE DE TX REPRESADAS O PENDIENTES POR PROBAR, SE VERIFICO VERSIÓN DE LA APP SE ENCUENTRA ACTUALIZADA, SE BORRO CACHE SE REINICIO SISTEMA, SE PREINSTALO ACTUALIZACIÓN, PERO EL MENSAJE SIGUE APARECIENDO POR LO CUAL SE ESCALÓ NOVEDAD CON WOMPI EL CUAL VA REALIZAR UNA REINSTALACIÓN DE APP DE FORMA REMOTA, SE LE EXPLICO AL CLIENTE EL PROCESO DE BORRADO DE CACHE, SE EJECUTAN PRUEBAS TX EXITOSAS QUEDA OPERATIVO."/>
    <s v="VISITA_TÉCNICA"/>
    <n v="64"/>
    <s v="PRINCIPAL"/>
    <s v="TERRESTRE"/>
    <s v="REMICIO AMADO JOHN HEBER"/>
    <n v="1"/>
    <n v="51282"/>
    <n v="51282"/>
  </r>
  <r>
    <s v="BOGOTA"/>
    <s v="0036-0004"/>
    <x v="5"/>
    <n v="11001"/>
    <n v="2857753"/>
    <n v="79346"/>
    <x v="0"/>
    <s v="CUNDINAMARCA"/>
    <s v="BOGOTÁ"/>
    <s v="EL CERO"/>
    <s v="WOMPI"/>
    <s v="FO-25-1646726"/>
    <d v="2025-10-08T12:13:00"/>
    <d v="2025-10-09T11:33:00"/>
    <s v="INCIDENTE"/>
    <s v="CREDENCIALES DE ACCESO (USUARIO/CONTRASEÑA)"/>
    <s v="INGRESO DE CREDENCIALES ERRADAS"/>
    <s v="EL USUARIO NO RECUERDA LA CONTRASEÑA O EL USUARIO"/>
    <s v="09/10/2025 SE REALIZA VISITA A CB PARA ATENDER INCIDENTE SE REALIZA RECORDAR CONTRASEÑA DE LAS CREDENCIALES Y CONECTARSE A LA NUEVA RED WIFI ,SE REALIZAN PRUEBAS OK"/>
    <s v="VISITA_TÉCNICA"/>
    <n v="16"/>
    <s v="PRINCIPAL"/>
    <s v="TERRESTRE"/>
    <s v="GALINDO ROJAS LUIS FELIPE"/>
    <n v="1"/>
    <n v="51282"/>
    <n v="51282"/>
  </r>
  <r>
    <s v="MEDELLIN"/>
    <s v="0036-0005"/>
    <x v="0"/>
    <n v="5088"/>
    <n v="2853487"/>
    <n v="16567"/>
    <x v="0"/>
    <s v="ANTIOQUIA"/>
    <s v="BELLO"/>
    <s v="BELLO SAN FELIX"/>
    <s v="WOMPI"/>
    <s v="FO-25-1642916"/>
    <d v="2025-10-07T16:08:00"/>
    <d v="2025-10-09T11:37:00"/>
    <s v="INCIDENTE"/>
    <s v="VOUCHER"/>
    <s v="INFORMACIÓN DEL CB ERRADA"/>
    <s v="HAY INFORMACIÓN ERRADA EN EL VOUCHER"/>
    <s v="09/10/2025 SE VISITA CB POR QUE EN EL VOUCHER SALÍA INFORMACIÓN ANTERIOR PERO INFORMAN QUE YA EL DÍA DE HOY ESTA ACTUALIZADO OK SIN NOVEDAD"/>
    <s v="VISITA_TÉCNICA"/>
    <n v="48"/>
    <s v="PRINCIPAL"/>
    <s v="TERRESTRE"/>
    <s v="PAREJA ECHAVARRIA JHON DAVID"/>
    <n v="1"/>
    <n v="51282"/>
    <n v="51282"/>
  </r>
  <r>
    <s v="BARRANQUILLA"/>
    <s v="0036-0001"/>
    <x v="6"/>
    <n v="8001"/>
    <n v="2858034"/>
    <n v="75570"/>
    <x v="0"/>
    <s v="ATLANTICO"/>
    <s v="BARRANQUILLA"/>
    <s v="PAPELERIA Y VARIEDADES IKERNATHAN"/>
    <s v="WOMPI"/>
    <s v="FO-25-1647187"/>
    <d v="2025-10-08T13:03:00"/>
    <d v="2025-10-09T11:40:00"/>
    <s v="INCIDENTE"/>
    <s v="SOFTWARE"/>
    <s v="APP ELIMINADA"/>
    <s v="APP ELIMINADA POR EL CB"/>
    <s v="09/10/2025 SE REALIZA VISITA TÉCNICA, SE VALIDA OPERATIVIDAD DEL EQUIPO, SE EVIDENCIA QUE EL EQUIPO LE BORRARON LA APP DE WOMPI, SE ESCALA CON EL COORDINADOR DE ZONA PARA QUE CREARA TICKET PARA QUE LA APP SEA INSTALADA EN LÍNEA, SE EVIDENCIA QUE LA APP FUE INSTALADA, SE REALIZAN PRUEBAS EXITOSAS, EQUIPO FUNCIONA CORRECTAMENTE, CB QUEDA OPERATIVO."/>
    <s v="VISITA_TÉCNICA"/>
    <n v="48"/>
    <s v="PRINCIPAL"/>
    <s v="TERRESTRE"/>
    <s v="DE AGUAS MUÑOZ DAVID JOSE"/>
    <n v="1"/>
    <n v="51282"/>
    <n v="51282"/>
  </r>
  <r>
    <s v="TUNJA"/>
    <s v="0036-0007"/>
    <x v="1"/>
    <n v="15001"/>
    <n v="2857934"/>
    <n v="67888"/>
    <x v="0"/>
    <s v="BOYACA"/>
    <s v="TUNJA"/>
    <s v="BUNDAKU UN MUNDO DE REGALOS"/>
    <s v="WOMPI"/>
    <s v="FO-25-1647182"/>
    <d v="2025-10-08T13:04:00"/>
    <d v="2025-10-09T11:42:00"/>
    <s v="INCIDENTE"/>
    <s v="SOFTWARE"/>
    <s v="APP ELIMINADA"/>
    <s v="APP ELIMINADA POR EL CB"/>
    <s v="09/10/2025 INCIDENTE_x000a__x000a_CB:67888_x000a__x000a_RESUMEN DEL CASO:_x000a_EN COMUNICACIÓN CON LA LÍNEA 3042600005 CLIENTE INFORMA QUE YA INTENTO ACTUALIZAR LA APLICACIÓN PERO ESTÁ NO APARECE. CLIENTE BORRO LA APLICACIÓN POR ERROR. SE ESCALA CASO A COORDINADOR, JUNTO CON WOMPI SE SOLUCIONA LA ACTIVIDAD CLIENTE CONFIRMA FUNCIONAMIENTO Y ENVIA LA TIRILLA, TODO OK, SE ANEXA TICKET_x000a__x000a_SERIAL:254UMD4X8363_x000a__x000a_QUEREMOS CONTARLE QUE CREAMOS EL TICKET N° (471104),  PARA DAR SEGUIMIENTO A LA ATENCIÓN DE SU COMERCIO."/>
    <s v="SOPORTE_TELEFÓNICO"/>
    <n v="24"/>
    <s v="PRINCIPAL"/>
    <s v="TERRESTRE"/>
    <s v="HERRERA GARZON JEYSON STEVENT"/>
    <n v="1"/>
    <n v="22000"/>
    <n v="22000"/>
  </r>
  <r>
    <s v="VILLAVICENCIO"/>
    <s v="0036-0006"/>
    <x v="4"/>
    <n v="50001"/>
    <n v="2858672"/>
    <n v="66480"/>
    <x v="0"/>
    <s v="META"/>
    <s v="VILLAVICENCIO"/>
    <s v="BARRIO ROSITA VILLAVICENCIO 1"/>
    <s v="WOMPI"/>
    <s v="FO-25-1647993"/>
    <d v="2025-10-08T14:39:00"/>
    <d v="2025-10-09T11:49:00"/>
    <s v="INCIDENTE"/>
    <s v="CONEXIÓN"/>
    <s v="CONEXIÓN DEFICIENTE WIFI"/>
    <s v="WIFI"/>
    <s v="09/10/2025 SE REALIZA ACTUALIZACIÓN DE VERSIÓN POR TEAMCALL, SE REALIZA BORRADO DE CACHE, SE REALIZA CONEXIÓN POR DATOS DEL CELULAR DEL CLIENTE Y EL DATAFONO FUNCIONA DE FORMA CORRECTA, SE INDICA AL CLIENTE QUE DEBE SOLICITAR REVISIÓN DEL SERVICIO DE INTERNET DEL COMERCIO, EN REPORTE DE WOMPI SE EVIDENCIA NOVEDADES EN EL FUNCIONAMIENTO DEL INTERNET DEL COMERCIO."/>
    <s v="VISITA_TÉCNICA"/>
    <n v="24"/>
    <s v="PRINCIPAL"/>
    <s v="TERRESTRE"/>
    <s v="MURCIA HERNANDEZ HARVEY IGNACIO"/>
    <n v="1"/>
    <n v="51282"/>
    <n v="51282"/>
  </r>
  <r>
    <s v="MEDELLIN"/>
    <s v="0036-0005"/>
    <x v="0"/>
    <n v="5001"/>
    <n v="2857883"/>
    <n v="38257"/>
    <x v="0"/>
    <s v="ANTIOQUIA"/>
    <s v="MEDELLÍN"/>
    <s v="GRANERO CARLOS MARIO RESTREPO"/>
    <s v="WOMPI"/>
    <s v="FO-25-1647193"/>
    <d v="2025-10-08T12:57:00"/>
    <d v="2025-10-09T12:10:00"/>
    <s v="INCIDENTE"/>
    <s v="SOFTWARE"/>
    <s v="CONFIGURACIÓN GENERAL"/>
    <s v="TAMAÑO FUENTE"/>
    <s v="09/10/2025 SE LLEGA SE DETECTA NO SALE TRANSACCIONES COMPLETAS SE BAJA TAMAÑO DE FUENTE SIGUE PRESENTANDO PROBLEMAS POR LO QUE SE SOLICITA REINSTALACIÓN DE VERSIÓN Y QUEDA OK"/>
    <s v="VISITA_TÉCNICA"/>
    <n v="64"/>
    <s v="PRINCIPAL"/>
    <s v="TERRESTRE"/>
    <s v="ALVAREZ ARENAS VICTOR HUGO"/>
    <n v="1"/>
    <n v="51282"/>
    <n v="51282"/>
  </r>
  <r>
    <s v="SINCELEJO"/>
    <s v="0036-0001"/>
    <x v="6"/>
    <n v="70001"/>
    <n v="2857787"/>
    <n v="70673"/>
    <x v="0"/>
    <s v="SUCRE"/>
    <s v="SINCELEJO"/>
    <s v="SAN ROQUE SINCELEJO"/>
    <s v="WOMPI"/>
    <s v="FO-25-1647196"/>
    <d v="2025-10-08T12:31:00"/>
    <d v="2025-10-09T12:16:00"/>
    <s v="INCIDENTE"/>
    <s v="CONEXIÓN"/>
    <s v="CONEXIÓN DEFICIENTE WIFI"/>
    <s v="WIFI"/>
    <s v="09/10/2025 SE VISITA COMERCIO POR FALLA, SE REALIZA VALIDACIÓN, SE EVIDENCIA LENTITUD CON EL WIFI, QUEDA CON LA VERSIÓN 26.0.2, SE HACE BORRADO DE CACHE Y SE LE EXPLICA EL PROCESO, SE REALIZAN PRUEBAS CON DATOS MÓVILES Y FUNCIONA CORRECTAMENTE, SE REALIZAN PRUEBAS OK."/>
    <s v="VISITA_TÉCNICA"/>
    <n v="64"/>
    <s v="PRINCIPAL"/>
    <s v="TERRESTRE"/>
    <s v="CACERES HERNANDEZ ANDRES"/>
    <n v="1"/>
    <n v="51282"/>
    <n v="51282"/>
  </r>
  <r>
    <s v="MEDELLIN"/>
    <s v="0036-0005"/>
    <x v="0"/>
    <n v="5001"/>
    <n v="2859459"/>
    <n v="31130"/>
    <x v="0"/>
    <s v="ANTIOQUIA"/>
    <s v="MEDELLÍN"/>
    <s v="DROGUERÍA AZUCENA N2"/>
    <s v="WOMPI"/>
    <s v="FO-25-1648509"/>
    <d v="2025-10-08T15:56:00"/>
    <d v="2025-10-09T12:33:00"/>
    <s v="INCIDENTE"/>
    <s v="CONEXIÓN"/>
    <s v="CONEXIÓN DEFICIENTE WIFI"/>
    <s v="WIFI"/>
    <s v="09/10/2025 SE VALIDA QUE HAY LENTITUD Y EL CLIENTE NO TIENE EL MODEM MUY CERCA. SE REALIZA ACTUALIZACIÓN DE APP A ÚLTIMA VERSIÓN Y LIMPIEZA DE CACHÉ. SE LE CAPACITA PARA INGRESAR A CONFIGURACIÓN YA QUE NO LO SABÍA Y SE REALIZA INGRESO AL MÓDEM POR MEDIO DE IP PARA REALIZAR SEPARACIÓN DE REDES Y SE DEJA UNA RED DE 2.4 GHZ CON UN NOMBRE Y LA DE 5 GHZ CON OTRO NOMBRE. SE LE INDICA QUE DEJE LA DE 2.4 SOLAMENTE PARA EL DATÁFONO PARA UN MEJOR FUNCIONAMIENTO Y SE LE RECOMIENDA USO DE REPETIDOR."/>
    <s v="VISITA_TÉCNICA"/>
    <n v="64"/>
    <s v="PRINCIPAL"/>
    <s v="TERRESTRE"/>
    <s v="MARIN PIEDRAHITA JIMMY ALEXIS"/>
    <n v="1"/>
    <n v="51282"/>
    <n v="51282"/>
  </r>
  <r>
    <s v="BOGOTA"/>
    <s v="0036-0004"/>
    <x v="5"/>
    <n v="11001"/>
    <n v="2858163"/>
    <n v="43594"/>
    <x v="0"/>
    <s v="CUNDINAMARCA"/>
    <s v="BOGOTÁ"/>
    <s v="MULTISERVICIOS DE LUJO. LJ"/>
    <s v="WOMPI"/>
    <s v="FO-25-1647392"/>
    <d v="2025-10-08T13:58:00"/>
    <d v="2025-10-09T13:23:00"/>
    <s v="INCIDENTE"/>
    <s v="NAVEGACION LENTA"/>
    <s v="USUARIO NO PUEDE NAVEGAR ENTRE PANTALLAS O LA APP NO ABRE SE QUEDA CARGANDO"/>
    <s v="CACHE"/>
    <s v="09/10/2025 SE VISITA COMERCIO POR LENTITUD EN INTERFAZ DE APLICACIÓN DE WOMPI Y AL REALIZAR LAS TRANSACCIONES, SE PROCEDE A REALIZAR BORRADO DE CACHÉ, SE BORRA RED WIFI Y SE CONECTA NUEVAMENTE SE REVISA ACTUALIZACIÓN DE EQUIPO CUENTA CON ÚLTIMA VERSIÓN SUMINISTRADA POR WOMPI 26.0.2-NEXT-0 SE INDICA A CLIENTE PROCESO DE BORRADOR E CACHÉ Y SE REINICIA EQUIPO, CLIENTE ACCEDE CON CREDENCIALES SIN NOVEDAD REALIZAN TRANSACCIONES DE PRUEBA Y  MEJORA LA EXPERIENCIA EN LA NAVEGACIÓN Y TRANSACCIONES DEL DISPOSITIVO Y SE FINALIZA ACTIVIDAD SIN MÁS NOVEDAD"/>
    <s v="VISITA_TÉCNICA"/>
    <n v="56"/>
    <s v="PRINCIPAL"/>
    <s v="TERRESTRE"/>
    <s v="ROMERO ROJAS BREIDY JHOHAN"/>
    <n v="1"/>
    <n v="51282"/>
    <n v="51282"/>
  </r>
  <r>
    <s v="CARTAGENA"/>
    <s v="0036-0001"/>
    <x v="6"/>
    <n v="13001"/>
    <n v="2858373"/>
    <n v="49050"/>
    <x v="0"/>
    <s v="BOLIVAR"/>
    <s v="CARTAGENA"/>
    <s v="AUTO SERVICIO LA CARPA AZUL J.A"/>
    <s v="WOMPI"/>
    <s v="FO-25-1647784"/>
    <d v="2025-10-08T14:19:00"/>
    <d v="2025-10-09T13:33:00"/>
    <s v="INCIDENTE"/>
    <s v="CONEXIÓN"/>
    <s v="CONEXIÓN DEFICIENTE WIFI"/>
    <s v="WIFI"/>
    <s v="09/10/2025 SE REALIZA REVISIÓN DE LA CONEXIÓN SE PRUEBA COMPARTIENDO CON EL CEL SE HACEN PRUEBAS SE CONECTA CON OTRA RED DE WIFI Y MEJORA LA CONEXIÓN"/>
    <s v="VISITA_TÉCNICA"/>
    <n v="48"/>
    <s v="PRINCIPAL"/>
    <s v="TERRESTRE"/>
    <s v="CANEDO HERRERA ALEXANDER"/>
    <n v="1"/>
    <n v="51282"/>
    <n v="51282"/>
  </r>
  <r>
    <s v="MANIZALES"/>
    <s v="0036-0002"/>
    <x v="2"/>
    <n v="17001"/>
    <n v="2860152"/>
    <n v="68884"/>
    <x v="0"/>
    <s v="CALDAS"/>
    <s v="MANIZALES"/>
    <s v="VARIEDADES F.I"/>
    <s v="WOMPI"/>
    <s v="FO-25-1648923"/>
    <d v="2025-10-09T08:00:00"/>
    <d v="2025-10-09T13:46:00"/>
    <s v="INCIDENTE"/>
    <s v="NAVEGACION LENTA"/>
    <s v="USUARIO NO PUEDE NAVEGAR ENTRE PANTALLAS O LA APP NO ABRE SE QUEDA CARGANDO"/>
    <s v="CACHE"/>
    <s v="09/10/2025 SE REALIZA LLAMADA CON USUARIO YA QUE INDICA LENTITUD AL GENERAR MENSAJE DE COMPARTIR TIRILLA, EN LLAMADA SE LE INDICA COMO ACTUALIZAR EQUIPO Y BORRAR CACHE DE LA APP PARA LENTITUD Y SE LE EXPLICA LAS DEMORAS, SERVICIO OK Y EN FUNCIONAMIENTO"/>
    <s v="SOPORTE_TELEFÓNICO"/>
    <n v="24"/>
    <s v="PRINCIPAL"/>
    <s v="TERRESTRE"/>
    <s v="AGUIRRE HENAO RAUL EDUARDO"/>
    <n v="1"/>
    <n v="22000"/>
    <n v="22000"/>
  </r>
  <r>
    <s v="MEDELLIN"/>
    <s v="0036-0005"/>
    <x v="0"/>
    <n v="5088"/>
    <n v="2860209"/>
    <n v="56909"/>
    <x v="0"/>
    <s v="ANTIOQUIA"/>
    <s v="BELLO"/>
    <s v="BARRIO ALCALA DE BELLO BELLO"/>
    <s v="WOMPI"/>
    <s v="FO-25-1648954"/>
    <d v="2025-10-09T08:00:00"/>
    <d v="2025-10-09T13:53:00"/>
    <s v="INCIDENTE"/>
    <s v="NAVEGACION LENTA"/>
    <s v="USUARIO NO PUEDE NAVEGAR ENTRE PANTALLAS O LA APP NO ABRE SE QUEDA CARGANDO"/>
    <s v="MEMORIA LLENA"/>
    <s v="09/10/2025 SE HACE VISITA TÉCNICA OK SE ACTUALIZA APLICACIÓN OK SE HACEN PRUEBAS EXITOSAS. SE EVIDENCIA LENTITUD EN EL APLICATIVO SE CONECTA A POR DATOS MÓVILES Y SE MOTA UNA MEJORÍA, CLIENTE MANIFIESTA QUE VA SEGUIR OPERANDO ASÍ. EQUIPOS OPERATIVOS"/>
    <s v="VISITA_TÉCNICA"/>
    <n v="64"/>
    <s v="PRINCIPAL"/>
    <s v="TERRESTRE"/>
    <s v="DIAZ ZABALA FRANCIS DUBAN"/>
    <n v="1"/>
    <n v="51282"/>
    <n v="51282"/>
  </r>
  <r>
    <s v="BUCARAMANGA"/>
    <s v="0036-0007"/>
    <x v="1"/>
    <n v="68001"/>
    <n v="2858462"/>
    <n v="20604"/>
    <x v="0"/>
    <s v="SANTANDER"/>
    <s v="BUCARAMANGA"/>
    <s v="BARRIO MUTIS II BUCARAMANGA"/>
    <s v="WOMPI"/>
    <s v="FO-25-1647772"/>
    <d v="2025-10-08T14:26:00"/>
    <d v="2025-10-09T14:22:00"/>
    <s v="INCIDENTE"/>
    <s v="CONEXIÓN"/>
    <s v="CONEXIÓN DEFICIENTE WIFI"/>
    <s v="WIFI"/>
    <s v="09/10/2025 SE CONTACTA CLIENTE SE BRINDA SOPORTE TELÉFONO , SE REALIZA ACTUALIZACIÓN DE APP , BORRADO CACHÉ , PRUEBAS OK"/>
    <s v="SOPORTE_TELEFÓNICO"/>
    <n v="64"/>
    <s v="PRINCIPAL"/>
    <s v="TERRESTRE"/>
    <s v="HERRERA LUQUE SAUL JAVIER"/>
    <n v="1"/>
    <n v="22000"/>
    <n v="22000"/>
  </r>
  <r>
    <s v="MEDELLIN"/>
    <s v="0036-0005"/>
    <x v="0"/>
    <n v="5266"/>
    <n v="2858834"/>
    <n v="73193"/>
    <x v="0"/>
    <s v="ANTIOQUIA"/>
    <s v="ENVIGADO"/>
    <s v="MARIO DE JESUS GIRALDO GOMEZ"/>
    <s v="WOMPI"/>
    <s v="FO-25-1647989"/>
    <d v="2025-10-08T14:47:00"/>
    <d v="2025-10-09T14:36:00"/>
    <s v="INCIDENTE"/>
    <s v="NAVEGACION LENTA"/>
    <s v="USUARIO NO PUEDE NAVEGAR ENTRE PANTALLAS O LA APP NO ABRE SE QUEDA CARGANDO"/>
    <s v="CACHE"/>
    <s v="09/10/2025 SE REALIZA BORRADO DE CACHE SE ACTUALIZA POR LLAMADA TELL CAL SE HACEN PRUEBAS OK"/>
    <s v="VISITA_TÉCNICA"/>
    <n v="24"/>
    <s v="PRINCIPAL"/>
    <s v="TERRESTRE"/>
    <s v="MONTOYA VELEZ ANDRES FELIPE"/>
    <n v="1"/>
    <n v="51282"/>
    <n v="51282"/>
  </r>
  <r>
    <s v="CARTAGENA"/>
    <s v="0036-0001"/>
    <x v="6"/>
    <n v="13836"/>
    <n v="2853939"/>
    <n v="78896"/>
    <x v="0"/>
    <s v="BOLIVAR"/>
    <s v="TURBACO"/>
    <s v="BARRIO CALLE REAL TURBACO 1"/>
    <s v="WOMPI"/>
    <s v="FO-25-1643294"/>
    <d v="2025-10-07T16:55:00"/>
    <d v="2025-10-09T15:10:00"/>
    <s v="INCIDENTE"/>
    <s v="CONEXIÓN"/>
    <s v="CONEXIÓN DEFICIENTE WIFI"/>
    <s v="FALLAS EN CANAL DE COMUNICACIÓN DEL CLIENTE (INTERNET) - CANAL DE COMUNICACIÓN"/>
    <s v="09/10/2025 SE VALIDA NOVEDAD EL CLIENTE PRESENTA PROBLEMAS CON EL WIFI SE REALIZA PRUEBAS CON DATOS DE CELULAR Y SE EVIDENCIA QUE NO HAY DESCONEXIÓN SE LE RECOMIENDA AL CLIENTE LLAMAR AL PROVEEDOR PARA QUE LE BRINDEN SOPORTE"/>
    <s v="VISITA_TÉCNICA"/>
    <n v="56"/>
    <s v="INTERMEDIA"/>
    <s v="TERRESTRE"/>
    <s v="MARTINEZ SALGUEDO ANDRES AUGUSTO"/>
    <n v="1"/>
    <n v="172989"/>
    <n v="172989"/>
  </r>
  <r>
    <s v="PASTO"/>
    <s v="0036-0003"/>
    <x v="3"/>
    <n v="52001"/>
    <n v="2860260"/>
    <n v="66145"/>
    <x v="0"/>
    <s v="NARIÑO"/>
    <s v="PASTO"/>
    <s v="TAVO SHOES"/>
    <s v="WOMPI"/>
    <s v="FO-25-1649510"/>
    <d v="2025-10-09T08:00:00"/>
    <d v="2025-10-09T15:17:00"/>
    <s v="INCIDENTE"/>
    <s v="SOFTWARE"/>
    <s v="CONFIGURACIÓN GENERAL"/>
    <s v="IDIOMA"/>
    <s v="09/10/2025 SE VERIFICÓ FALLA DE LENTITUD AL MOMENTO DE EJECUTAR TX NO PERMITE IMPRIMIR, SE REVISO VERSIÓN APP EL CUAL ESTA ACTUALIZADA, SE REALIZO BORRADO DE CACHE, SE LE EXPLICO AL CLIENTE COMO DEBE REALIZAR LA IMPRESIÓN DE VÁUCHER CUANDO NO APARECE LA OPCIÓN PERO APROBADA LA TX O CUANDO NO APARECE NINGUNO DE LAS DOS OPCIONES APROBADA Y COMPARTIR, REVISAR POR LA PLATAFORMA SOMOS SI LA TX SE EJECUTÓ SALIR DEL SISTEMA Y REALIZAR LA IMPRESIÓN DESDE LA OPCIÓN MOVIMIENTOS, SE EJECUTAN PRUEBAS TX EXITOSAS QUEDA OPERATIVO."/>
    <s v="VISITA_TÉCNICA"/>
    <n v="32"/>
    <s v="PRINCIPAL"/>
    <s v="TERRESTRE"/>
    <s v="REMICIO AMADO JOHN HEBER"/>
    <n v="1"/>
    <n v="51282"/>
    <n v="51282"/>
  </r>
  <r>
    <s v="NEIVA"/>
    <s v="0036-0006"/>
    <x v="4"/>
    <n v="41001"/>
    <n v="2860344"/>
    <n v="64148"/>
    <x v="0"/>
    <s v="HUILA"/>
    <s v="NEIVA"/>
    <s v="BARRIO EL LIMONAR NEIVA"/>
    <s v="WOMPI"/>
    <s v="FO-25-1649059"/>
    <d v="2025-10-09T08:00:00"/>
    <d v="2025-10-09T15:21:00"/>
    <s v="INCIDENTE"/>
    <s v="NAVEGACION LENTA"/>
    <s v="USUARIO NO PUEDE NAVEGAR ENTRE PANTALLAS O LA APP NO ABRE SE QUEDA CARGANDO"/>
    <s v="CACHE"/>
    <s v="09/10/2025 SE LLEGA A SITIO, SE LE EXPLICA A CLIENTE QUE DEBE SEGUIR REALIZANDO BORRADO DE CACHE, AL REALIZAR BORRADO DE CACHE DE EVIDENCIA MEJORÍA EN LENTITUD DEL DATAFONO."/>
    <s v="VISITA_TÉCNICA"/>
    <n v="48"/>
    <s v="PRINCIPAL"/>
    <s v="TERRESTRE"/>
    <s v="DIAZ VARGAS JONATHAN MIGUEL"/>
    <n v="1"/>
    <n v="51282"/>
    <n v="51282"/>
  </r>
  <r>
    <s v="BARRANQUILLA"/>
    <s v="0036-0001"/>
    <x v="6"/>
    <n v="8001"/>
    <n v="2860345"/>
    <n v="59821"/>
    <x v="0"/>
    <s v="ATLANTICO"/>
    <s v="BARRANQUILLA"/>
    <s v="ALMACEN Y VARIEDADES PUPY GANGA"/>
    <s v="WOMPI"/>
    <s v="FO-25-1649057"/>
    <d v="2025-10-09T08:00:00"/>
    <d v="2025-10-09T15:22:00"/>
    <s v="INCIDENTE"/>
    <s v="PANTALLA"/>
    <s v="TÁCTIL"/>
    <s v="NO RESPONDE LA PANTALLA TÁCTIL"/>
    <s v="09/10/2025 SE REALIZA VISITA CLIENTE DECÍA Q SE LE QUEDÓ PEGADO ,SE REALIZA BORRADO DE CACHE ,SE REALIZA ACTUALIZACIONES SE REINICIA DATAFONO ,SE HACEN PRUEBA Y TODO OK"/>
    <s v="VISITA_TÉCNICA"/>
    <n v="64"/>
    <s v="PRINCIPAL"/>
    <s v="TERRESTRE"/>
    <s v="PORRAS CASTRO DARLON NASCK"/>
    <n v="1"/>
    <n v="51282"/>
    <n v="51282"/>
  </r>
  <r>
    <s v="BOGOTA"/>
    <s v="0036-0004"/>
    <x v="5"/>
    <n v="11001"/>
    <n v="2860405"/>
    <n v="60224"/>
    <x v="0"/>
    <s v="CUNDINAMARCA"/>
    <s v="BOGOTÁ"/>
    <s v="FRUTAS Y VERDURAS LA EXCELENCIA"/>
    <s v="WOMPI"/>
    <s v="FO-25-1649050"/>
    <d v="2025-10-09T08:00:00"/>
    <d v="2025-10-09T15:26:00"/>
    <s v="INCIDENTE"/>
    <s v="CONEXIÓN"/>
    <s v="CONEXIÓN DEFICIENTE WIFI"/>
    <s v="WIFI"/>
    <s v="09/10/2025 SE VISITA COMERCIO, COMERCIO INDICA QUE QUIEN MANEJA EL DATAFONO NO SE ENCUENTRA, ES UNA PERSONA QUIEN TIENE UNA CABINA DENTRO DEL LOCAL Y NO VIENE YA HOY .."/>
    <s v="VISITA_TÉCNICA"/>
    <n v="64"/>
    <s v="PRINCIPAL"/>
    <s v="TERRESTRE"/>
    <s v="ORTIZ YARA FRANKLYN ISRAEL"/>
    <n v="1"/>
    <n v="51282"/>
    <n v="51282"/>
  </r>
  <r>
    <s v="MEDELLIN"/>
    <s v="0036-0005"/>
    <x v="0"/>
    <n v="5001"/>
    <n v="2860415"/>
    <n v="50298"/>
    <x v="0"/>
    <s v="ANTIOQUIA"/>
    <s v="MEDELLIN"/>
    <s v="M-K LLUVIA DE HELADOS TAVO"/>
    <s v="WOMPI"/>
    <s v="FO-25-1649507"/>
    <d v="2025-10-09T08:00:00"/>
    <d v="2025-10-09T15:29:00"/>
    <s v="INCIDENTE"/>
    <s v="NAVEGACION LENTA"/>
    <s v="USUARIO NO PUEDE NAVEGAR ENTRE PANTALLAS O LA APP NO ABRE SE QUEDA CARGANDO"/>
    <s v="CACHE"/>
    <s v="09/10/2025 SE HACE MANTENIMIENTO OK SE ACTUALIZA APP QUEDA EN LA VRS 26. SE LE EXPLICA AL CLIENTE QUE LA LENTITUD ES DEBIDO A UNA SATURACIÓN DE LA RED Y CLIENTE COMPRENDE Y MANIFIESTA QUÉ YA LO SABÍA QUE INCLUSO A TRABAJO CON DATOS MÓVILES Y SE NOTA LA MEJORÍA"/>
    <s v="VISITA_TÉCNICA"/>
    <n v="16"/>
    <s v="PRINCIPAL"/>
    <s v="TERRESTRE"/>
    <s v="DIAZ ZABALA FRANCIS DUBAN"/>
    <n v="1"/>
    <n v="51282"/>
    <n v="51282"/>
  </r>
  <r>
    <s v="CALI"/>
    <s v="0036-0003"/>
    <x v="3"/>
    <n v="76001"/>
    <n v="2860427"/>
    <n v="74005"/>
    <x v="0"/>
    <s v="VALLE DEL CAUCA"/>
    <s v="CALI"/>
    <s v="TIENDA Y VARIEDADES Y.L.V"/>
    <s v="WOMPI"/>
    <s v="FO-25-1649502"/>
    <d v="2025-10-09T08:00:00"/>
    <d v="2025-10-09T15:31:00"/>
    <s v="INCIDENTE"/>
    <s v="NAVEGACION LENTA"/>
    <s v="USUARIO NO PUEDE NAVEGAR ENTRE PANTALLAS O LA APP NO ABRE SE QUEDA CARGANDO"/>
    <s v="CANAL DE COMUNICACIÓN"/>
    <s v="09/10/2025 ‎SE REALIZA LLAMADA A EL CB E INFORMA QUE EN OCASIONES , EN LAS TARDES SE PONE LENTO PERO QUE EN ESTE MOMENTO ESTA OPERANDO BIEN"/>
    <s v="SOPORTE_TELEFÓNICO"/>
    <n v="56"/>
    <s v="PRINCIPAL"/>
    <s v="TERRESTRE"/>
    <s v="TORRES GARCIA JENDRY JOSE"/>
    <n v="1"/>
    <n v="22000"/>
    <n v="22000"/>
  </r>
  <r>
    <s v="MEDELLIN"/>
    <s v="0036-0005"/>
    <x v="0"/>
    <n v="5360"/>
    <n v="2860533"/>
    <n v="49192"/>
    <x v="0"/>
    <s v="ANTIOQUIA"/>
    <s v="ITAGUI"/>
    <s v="MERCADOS MONTOYA ESTRADA"/>
    <s v="WOMPI"/>
    <s v="FO-25-1649942"/>
    <d v="2025-10-09T08:00:00"/>
    <d v="2025-10-09T15:39:00"/>
    <s v="INCIDENTE"/>
    <s v="NAVEGACION LENTA"/>
    <s v="USUARIO NO PUEDE NAVEGAR ENTRE PANTALLAS O LA APP NO ABRE SE QUEDA CARGANDO - APARECEN ERRORES EN PANTALLA: HUBO UNA DESCONEXION DE LA RED"/>
    <s v="FALLAS EN CANAL DE COMUNICACIÓN DEL CLIENTE (INTERNET) - CACHE"/>
    <s v="09/10/2025 SE REALIZA BORRADO DE CACHE , SE HACE LLAMADO AL TEM CALL SE REINICIA EQUIPO NUEVAMENTE SE HACEN PRUEBAS OK"/>
    <s v="VISITA_TÉCNICA"/>
    <n v="64"/>
    <s v="PRINCIPAL"/>
    <s v="TERRESTRE"/>
    <s v="MONTOYA VELEZ ANDRES FELIPE"/>
    <n v="1"/>
    <n v="51282"/>
    <n v="51282"/>
  </r>
  <r>
    <s v="BOGOTA"/>
    <s v="0036-0004"/>
    <x v="5"/>
    <n v="25754"/>
    <n v="2861030"/>
    <n v="53460"/>
    <x v="0"/>
    <s v="CUNDINAMARCA"/>
    <s v="SOACHA"/>
    <s v="BARRIO OLIVOS SEGUNDO SECTOR SOACHA"/>
    <s v="WOMPI"/>
    <s v="FO-25-1649895"/>
    <d v="2025-10-09T08:05:00"/>
    <d v="2025-10-09T15:41:00"/>
    <s v="INCIDENTE"/>
    <s v="NAVEGACION LENTA"/>
    <s v="USUARIO NO PUEDE NAVEGAR ENTRE PANTALLAS O LA APP NO ABRE SE QUEDA CARGANDO"/>
    <s v="CACHE"/>
    <s v="09/10/2025 SE REALIZA VISITA  A CORRESPONSAL PARA ATENDER  INCIDENTE REPORTADO POR CORRESPONSAL, AL REALIZAR VALIDACIONES ENCONTRAMOS QUE DATÁFONO DEMORA EN NAVEGAR ENTRE PANTALLAS O REALIZAR LA IMPRESIÓN DE LA TIRILLA, REALIZAMOS ACTUALIZACIÓN DE APP ADICIONAL BORRAMOS CACHE, REINICIAMOS EL EQUIPO AL REALIZAR LAS PRUEBAS EVIDENCIMOS QUE EL DAÑO YA FUE SOLUCIONADO Y LAS PRUEBAS FUERON EXITOSAS SE BRINDA INFORMACIÓN AL CORRESPONSAL DE LOS PASOS REALIZADOS EN EL DATAFONO Y ELLOS LO PUEDEN HACER"/>
    <s v="VISITA_TÉCNICA"/>
    <n v="0"/>
    <s v="PRINCIPAL"/>
    <s v="TERRESTRE"/>
    <s v="GALEANO SORIANO JUAN DAVID"/>
    <n v="1"/>
    <n v="51282"/>
    <n v="51282"/>
  </r>
  <r>
    <s v="MEDELLIN"/>
    <s v="0036-0005"/>
    <x v="0"/>
    <n v="5088"/>
    <n v="2861272"/>
    <n v="68333"/>
    <x v="0"/>
    <s v="ANTIOQUIA"/>
    <s v="BELLO"/>
    <s v="FERROMATERIALES LA PLOMADA SAS"/>
    <s v="WOMPI"/>
    <s v="FO-25-1650024"/>
    <d v="2025-10-09T08:27:00"/>
    <d v="2025-10-09T16:01:00"/>
    <s v="INCIDENTE"/>
    <s v="LECTURA"/>
    <s v="NO LEE NINGUNA FACTURA"/>
    <s v="NO LEE CODIGOS DE BARRAS LARGOS"/>
    <s v="09/10/2025 SE HACE MANTENIMIENTO OK SE LE EXPLICA AL CLIENTE COMO ES EL CORRECTO FUNCIONAMIENTO DEL LECTOR DE BARRAS. SE HACE PRUEBAS EXITOSAS SE EQUIPOS OPERATIVOS"/>
    <s v="VISITA_TÉCNICA"/>
    <n v="40"/>
    <s v="PRINCIPAL"/>
    <s v="TERRESTRE"/>
    <s v="DIAZ ZABALA FRANCIS DUBAN"/>
    <n v="1"/>
    <n v="51282"/>
    <n v="51282"/>
  </r>
  <r>
    <s v="BUCARAMANGA"/>
    <s v="0036-0007"/>
    <x v="1"/>
    <n v="68418"/>
    <n v="2854649"/>
    <n v="78008"/>
    <x v="0"/>
    <s v="SANTANDER"/>
    <s v="LOS SANTOS"/>
    <s v="BARRIO LOS SANTOS LOS SANTOS"/>
    <s v="WOMPI"/>
    <s v="FO-25-1643861"/>
    <d v="2025-10-08T08:00:00"/>
    <d v="2025-10-09T16:39:00"/>
    <s v="INCIDENTE"/>
    <s v="LECTURA"/>
    <s v="ERROR LECTURA CODIGO DE BARRAS"/>
    <s v="NO LEE CODIGOS DE BARRAS LARGOS"/>
    <s v="09/10/2025 SE COMUNICA CON LA SEÑORA SANDRA , INDICA QUE NO LE LEE LOS RECIBOS DE LA LUZ , SE LE INDICA LA MANERA CORRECTAR DE LEER EL CODIGO DE BARRAS , Y LOGRA PAGAR LAS FACTURAS , SE LE SOLUCIONA EL INCOVENIENTE QUIENTE CONFERME ENVIA PRUEBAS , SE PROCEDE A CERRAR ORDEN"/>
    <s v="SOPORTE_TELEFÓNICO"/>
    <n v="64"/>
    <s v="INTERMEDIA"/>
    <s v="TERRESTRE"/>
    <s v="GELVEZ MOGOLLON JOSE ELISEO"/>
    <n v="1"/>
    <n v="22000"/>
    <n v="22000"/>
  </r>
  <r>
    <s v="CALI"/>
    <s v="0036-0003"/>
    <x v="3"/>
    <n v="76364"/>
    <n v="2855903"/>
    <n v="30273"/>
    <x v="0"/>
    <s v="VALLE DEL CAUCA"/>
    <s v="JAMUNDI"/>
    <s v="BARRIO JAMUNDI - JAMUNDÍ"/>
    <s v="WOMPI"/>
    <s v="FO-25-1644801"/>
    <d v="2025-10-08T09:06:00"/>
    <d v="2025-10-09T16:41:00"/>
    <s v="INCIDENTE"/>
    <s v="NAVEGACION LENTA"/>
    <s v="USUARIO NO PUEDE NAVEGAR ENTRE PANTALLAS O LA APP NO ABRE SE QUEDA CARGANDO"/>
    <s v="CANAL DE COMUNICACIÓN"/>
    <s v="09/10/2025 SE LLEGO AL CB Y SE ENCONTRÓ EL EQUIPO OPERATIVO Y FUNCIONANDO OK, SOLO QUE PRESENTA INTERMITENCIA EN ALGUNAS TRANSACCIONES AL MOMENTO DE IMPRIMIR EL RECIBO"/>
    <s v="VISITA_TÉCNICA"/>
    <n v="64"/>
    <s v="INTERMEDIA"/>
    <s v="TERRESTRE"/>
    <s v="PAREDES CASTILLO DIEGO"/>
    <n v="1"/>
    <n v="172989"/>
    <n v="172989"/>
  </r>
  <r>
    <s v="VILLAVICENCIO"/>
    <s v="0036-0006"/>
    <x v="4"/>
    <n v="50001"/>
    <n v="2861615"/>
    <n v="70549"/>
    <x v="0"/>
    <s v="META"/>
    <s v="VILLAVICENCIO"/>
    <s v="SUPERTIENDA JHOJAN"/>
    <s v="WOMPI"/>
    <s v="FO-25-1650704"/>
    <d v="2025-10-09T09:08:00"/>
    <d v="2025-10-09T16:42:00"/>
    <s v="INCIDENTE"/>
    <s v="CONEXIÓN"/>
    <s v="CONEXIÓN DEFICIENTE WIFI"/>
    <s v="WIFI"/>
    <s v="09/10/2025 SE REALIZA CONFIGURACIÓN  DE WIFI PRUEBAS OK"/>
    <s v="VISITA_TÉCNICA"/>
    <n v="40"/>
    <s v="PRINCIPAL"/>
    <s v="TERRESTRE"/>
    <s v="PEDREROS CONTRERAS MICHAEL STEVENS"/>
    <n v="1"/>
    <n v="51282"/>
    <n v="51282"/>
  </r>
  <r>
    <s v="MEDELLIN"/>
    <s v="0036-0005"/>
    <x v="0"/>
    <n v="5266"/>
    <n v="2861762"/>
    <n v="52286"/>
    <x v="0"/>
    <s v="ANTIOQUIA"/>
    <s v="ENVIGADO"/>
    <s v="MERCADOS EXPRESO"/>
    <s v="WOMPI"/>
    <s v="FO-25-1650825"/>
    <d v="2025-10-09T09:22:00"/>
    <d v="2025-10-09T16:48:00"/>
    <s v="INCIDENTE"/>
    <s v="CREDENCIALES DE ACCESO (USUARIO/CONTRASEÑA)"/>
    <s v="NO FUNCIONA EL USUARIO O CONTRASEÑA"/>
    <s v="ERROR INICIO DE SESIÓN"/>
    <s v="09/10/2025 SE REALIZA BORRADO DE CACHE SE ACTUALIZA LA APP"/>
    <s v="VISITA_TÉCNICA"/>
    <n v="32"/>
    <s v="PRINCIPAL"/>
    <s v="TERRESTRE"/>
    <s v="MONTOYA VELEZ ANDRES FELIPE"/>
    <n v="1"/>
    <n v="51282"/>
    <n v="51282"/>
  </r>
  <r>
    <s v="MEDELLIN"/>
    <s v="0036-0005"/>
    <x v="0"/>
    <n v="5088"/>
    <n v="2861643"/>
    <n v="71082"/>
    <x v="0"/>
    <s v="ANTIOQUIA"/>
    <s v="BELLO"/>
    <s v="VICTOR ALFONSO MACIAS USUGA"/>
    <s v="WOMPI"/>
    <s v="FO-25-1650838"/>
    <d v="2025-10-09T09:16:00"/>
    <d v="2025-10-09T16:59:00"/>
    <s v="INCIDENTE"/>
    <s v="NAVEGACION LENTA"/>
    <s v="USUARIO NO PUEDE NAVEGAR ENTRE PANTALLAS O LA APP NO ABRE SE QUEDA CARGANDO"/>
    <s v="CANAL DE COMUNICACIÓN"/>
    <s v="09/10/2025 SE HACE SOPORTE TELEFÓNICO NOS ATIENDE EL SEÑOR EFRAIN QUIEN NOS COMUNICA CON LA SEÑORITA TATIANA QUÉ ES LA QUE OPERA EL DATAFONO Y NOS INDICA QUE EL DATAFONO SE PONE MUY LENTO A LA HORA DE IMPRIMIR SE LE EXPLICA QUE ES DEBIÓ A UNA SATURACIÓN DE LA RED 2.4GZ Y SE PRUEBA CONECTADO EL DATAFONO A LOS DATOS MÓVILES Y CLIENTE MANIFIESTA QUE TRANSA UN POCO MÁS FLUIDO. EQUIPOS OPERATIVOS"/>
    <s v="SOPORTE_TELEFÓNICO"/>
    <n v="56"/>
    <s v="PRINCIPAL"/>
    <s v="TERRESTRE"/>
    <s v="DIAZ ZABALA FRANCIS DUBAN"/>
    <n v="1"/>
    <n v="22000"/>
    <n v="22000"/>
  </r>
  <r>
    <s v="PEREIRA"/>
    <s v="0036-0002"/>
    <x v="2"/>
    <n v="63001"/>
    <n v="2859289"/>
    <n v="69052"/>
    <x v="0"/>
    <s v="QUINDIO"/>
    <s v="ARMENIA"/>
    <s v="DROGUERIA ESPECIAL CRS"/>
    <s v="WOMPI"/>
    <s v="FO-25-1648323"/>
    <d v="2025-10-08T15:44:00"/>
    <d v="2025-10-09T18:18:00"/>
    <s v="INCIDENTE"/>
    <s v="CREDENCIALES DE ACCESO (USUARIO/CONTRASEÑA)"/>
    <s v="INGRESO DE CREDENCIALES ERRADAS"/>
    <s v="ERROR INICIO DE SESIÓN"/>
    <s v="09/10/2025 SE VISITA COMERCIO SE REALIZÓ VALIDACIÓN DE CREDENCIALES OK, SE REALIZARON PRUEBAS ACTUALIZACIÓN EQUIPO Y BORRADO DE CACHÉ, SE REVISA POR WIFI ANALYZER CONEXIÓN COMERCIO WIFI,  CANALES DEL 1 AL 11 EN SATURACIÓN Y REUSO , SE REALIZÓ PRUEBAS  EQUIPO PIERDE EL FLUJO DE INTERNET SE REALIZÓ PRUEBAS AL MISMO TIEMPO CON OTRO DISPOSITIVO MÓVIL Y EL INTERNET DEL COMERCIO TRABAJA NORMAL SE REALIZO TESTS DE VELOCIDAD Y LA VELOCIDAD ES APROXIMADAMENTE DE 40 MEGAS SIMÉTRICAS, EL PING DA UNA RESPUESTA DE 33 MS, PARA QUE EL  DATAFONO ARRANQUE Y FUNCIONE TOCA DESACTIVAR WIFI Y VOLVERLO A CONECTAR Y ASÍ DE ESA MANERA FUNCIONÓ."/>
    <s v="VISITA_TÉCNICA"/>
    <n v="48"/>
    <s v="INTERMEDIA"/>
    <s v="TERRESTRE"/>
    <s v="SANCHEZ SOLORZANO JUAN SEBASTIAN"/>
    <n v="1"/>
    <n v="172989"/>
    <n v="172989"/>
  </r>
  <r>
    <s v="MEDELLIN"/>
    <s v="0036-0005"/>
    <x v="0"/>
    <n v="5001"/>
    <n v="2861947"/>
    <n v="46638"/>
    <x v="0"/>
    <s v="ANTIOQUIA"/>
    <s v="MEDELLIN"/>
    <s v="BARRIO BAYADERA MEDELLIN 1"/>
    <s v="WOMPI"/>
    <s v="FO-25-1652296"/>
    <d v="2025-10-09T09:41:00"/>
    <d v="2025-10-09T18:31:00"/>
    <s v="INCIDENTE"/>
    <s v="SOFTWARE"/>
    <s v="APP ELIMINADA"/>
    <s v="APP ELIMINADA POR EL CB"/>
    <s v="09/10/2025 SE REALIZA DESCARGA PRO TEM CALL DE LA APP, SE DESCARGA CLIENTE INGRESA Y SE REALIZAN PRUEBAS OK"/>
    <s v="VISITA_TÉCNICA"/>
    <n v="48"/>
    <s v="PRINCIPAL"/>
    <s v="TERRESTRE"/>
    <s v="QUINTERO SANCHEZ JUAN SEBASTIAN"/>
    <n v="1"/>
    <n v="51282"/>
    <n v="51282"/>
  </r>
  <r>
    <s v="BARRANQUILLA"/>
    <s v="0036-0001"/>
    <x v="6"/>
    <n v="8001"/>
    <n v="2862424"/>
    <n v="17017"/>
    <x v="0"/>
    <s v="ATLANTICO"/>
    <s v="BARRANQUILLA"/>
    <s v="TIENDA Y PANEDERIA LA FE"/>
    <s v="WOMPI"/>
    <s v="FO-25-1652232"/>
    <d v="2025-10-09T10:12:00"/>
    <d v="2025-10-10T08:19:00"/>
    <s v="INCIDENTE"/>
    <s v="NAVEGACION LENTA"/>
    <s v="USUARIO NO PUEDE NAVEGAR ENTRE PANTALLAS O LA APP NO ABRE SE QUEDA CARGANDO"/>
    <s v="CACHE"/>
    <s v="09/10/2025 SE REALIZA VISITA TÉCNICA, SE VALIDA OPERATIVIDAD DEL EQUIPO, SE EVIDENCIA QUE EL EQUIPO ESTÁ LENTO Y NO AVANZA, SE BORRA CACHE SE ACTUALIZA LA APP DE WOMPI, SE REALIZAN PRUEBAS EXITOSAS, EQUIPO FUNCIONA CORRECTAMENTE, CB QUEDA OPERATIVO."/>
    <s v="VISITA_TÉCNICA"/>
    <n v="64"/>
    <s v="PRINCIPAL"/>
    <s v="TERRESTRE"/>
    <s v="DE AGUAS MUÑOZ DAVID JOSE"/>
    <n v="1"/>
    <n v="51282"/>
    <n v="51282"/>
  </r>
  <r>
    <s v="CALI"/>
    <s v="0036-0003"/>
    <x v="3"/>
    <n v="76364"/>
    <n v="2858040"/>
    <n v="76236"/>
    <x v="0"/>
    <s v="VALLE DEL CAUCA"/>
    <s v="JAMUNDI"/>
    <s v="BARRIO EL CASTILLO JAMUNDI"/>
    <s v="WOMPI"/>
    <s v="FO-25-1647179"/>
    <d v="2025-10-08T13:05:00"/>
    <d v="2025-10-10T09:16:00"/>
    <s v="INCIDENTE"/>
    <s v="NAVEGACION LENTA"/>
    <s v="USUARIO NO PUEDE NAVEGAR ENTRE PANTALLAS O LA APP NO ABRE SE QUEDA CARGANDO"/>
    <s v="CANAL DE COMUNICACIÓN"/>
    <s v="09/10/2025 SE VISITO EL CB Y SE ENCONTRÓ EL EQUIPO FUNCIONANDO DE FORMA CORRECTA, LA CLIENTE INFORMA QUE HOY SE CONECTO A OTRO INTERNET PORQUE EL PRINCIPAL ESTÁ SIN SERVICIO Y ESTE INTERNET A PESAR DE QUE ESTA MAS LEJOS FUNCIONA MEJOR, LO UNICO LENTO ES CUAMDO SE VA A SACAR UN DUPLICADO, CB OPERANDO OK, PRUEBAS OK"/>
    <s v="VISITA_TÉCNICA"/>
    <n v="48"/>
    <s v="INTERMEDIA"/>
    <s v="TERRESTRE"/>
    <s v="PAREDES CASTILLO DIEGO"/>
    <n v="1"/>
    <n v="172989"/>
    <n v="172989"/>
  </r>
  <r>
    <s v="BOGOTA"/>
    <s v="0036-0004"/>
    <x v="5"/>
    <n v="11001"/>
    <n v="2862467"/>
    <n v="37521"/>
    <x v="0"/>
    <s v="CUNDINAMARCA"/>
    <s v="BOGOTÁ"/>
    <s v="CENTRO COMPUTO COPIADO LUCAS"/>
    <s v="WOMPI"/>
    <s v="FO-25-1652458"/>
    <d v="2025-10-09T10:28:00"/>
    <d v="2025-10-10T09:20:00"/>
    <s v="INCIDENTE"/>
    <s v="CONEXIÓN"/>
    <s v="CONEXIÓN DEFICIENTE WIFI - USUARIO NO PUEDE NAVEGAR ENTRE PANTALLAS O LA APP NO ABRE SE QUEDA CARGANDO"/>
    <s v="CACHE - FALLAS EN CANAL DE COMUNICACIÓN DEL CLIENTE (INTERNET)"/>
    <s v="10/10/2025 SE REALIZA VISITA A COMERCIO, SE VALIDA EQUIPO OPERANDO CON LENTITUD, SE PROCEDE A REALIZAR ACTUALIZACIÓN Y BORRADO DE CACHE, SE CORRIGE TECLADO (ENGLISH), PRESENTABA DEMORAS EN INGRESAR EL USUARIO CON EL INTERNET DEL CLIENTE Y NO INGRESABA, SE COMPARTE INTERNET VIA CELULAR INGRESANDO NORMALMENTE, SE REALIZA PRUEBAS CON CLIENTES OPERANDO CON NORMALIDAD  A CONFORMIDAD DEL USUARIO."/>
    <s v="VISITA_TÉCNICA"/>
    <n v="8"/>
    <s v="PRINCIPAL"/>
    <s v="TERRESTRE"/>
    <s v="ARIAS QUILINDO JULIAN"/>
    <n v="1"/>
    <n v="51282"/>
    <n v="51282"/>
  </r>
  <r>
    <s v="PEREIRA"/>
    <s v="0036-0002"/>
    <x v="2"/>
    <n v="66001"/>
    <n v="2862881"/>
    <n v="60990"/>
    <x v="0"/>
    <s v="RISARALDA"/>
    <s v="PEREIRA"/>
    <s v="BARRIO PUEBLITO CAFETERO PEREIRA"/>
    <s v="WOMPI"/>
    <s v="FO-25-1654981"/>
    <d v="2025-10-09T11:08:00"/>
    <d v="2025-10-10T10:04:00"/>
    <s v="INCIDENTE"/>
    <s v="CREDENCIALES DE ACCESO (USUARIO/CONTRASEÑA)"/>
    <s v="INGRESO DE CREDENCIALES ERRADAS"/>
    <s v="EL USUARIO NO RECUERDA LA CONTRASEÑA O EL USUARIO"/>
    <s v="09/10/2025 SE REALIZA VALIDACIÓN CON EL CLIENTE QUIEN INDICA QUE NO LA DEJA INGRESAR PUES LE SALE EL MENSAJE UPS ALGO SALIÓ MAL, SE REALIZA VALIDACIÓN CON EL CLIENTE Y SE LE PIDE RECTIFICAR LA CONTRASEÑA LA INGRESA Y EL SISTEMA INGRESA Y LE PERMITE OPERAR SIN PROBLEMA"/>
    <s v="SOPORTE_TELEFÓNICO"/>
    <n v="16"/>
    <s v="PRINCIPAL"/>
    <s v="TERRESTRE"/>
    <s v="HENAO CARDONA DIEGO FERNANDO"/>
    <n v="1"/>
    <n v="22000"/>
    <n v="22000"/>
  </r>
  <r>
    <s v="PEREIRA"/>
    <s v="0036-0002"/>
    <x v="2"/>
    <n v="66001"/>
    <n v="2864276"/>
    <n v="80907"/>
    <x v="0"/>
    <s v="RISARALDA"/>
    <s v="PEREIRA"/>
    <s v="BARRIO CENTRO PEREIRA 52"/>
    <s v="WOMPI"/>
    <s v="FO-25-1662252"/>
    <d v="2025-10-09T14:29:00"/>
    <d v="2025-10-10T10:05:00"/>
    <s v="INCIDENTE"/>
    <s v="CREDENCIALES DE ACCESO (USUARIO/CONTRASEÑA)"/>
    <s v="NO FUNCIONA EL USUARIO O CONTRASEÑA"/>
    <s v="ERROR INICIO DE SESIÓN"/>
    <s v="09/10/2025 SE HABLA CON LA CLIENTE QUIEN INDCA QUE NO LE ESTABA FUNCINANDO EL INICIO DE SESION CON USUARIO Y CONTRASEÑA PUES LE SALIA EL MANSAKE UPS ALGO SALIO MAL, PERO QUE ELLA APAGO EL EQUIPO, VOLVIO A INTENTAR Y YA PUEDO TRABAJR SIN PROBLEMA."/>
    <s v="SOPORTE_TELEFÓNICO"/>
    <n v="0"/>
    <s v="PRINCIPAL"/>
    <s v="TERRESTRE"/>
    <s v="HENAO CARDONA DIEGO FERNANDO"/>
    <n v="1"/>
    <n v="22000"/>
    <n v="22000"/>
  </r>
  <r>
    <s v="PEREIRA"/>
    <s v="0036-0002"/>
    <x v="2"/>
    <n v="66001"/>
    <n v="2863019"/>
    <n v="48397"/>
    <x v="0"/>
    <s v="RISARALDA"/>
    <s v="PEREIRA"/>
    <s v="SU SALUD PHARMA"/>
    <s v="WOMPI"/>
    <s v="FO-25-1654964"/>
    <d v="2025-10-09T11:09:00"/>
    <d v="2025-10-10T10:06:00"/>
    <s v="INCIDENTE"/>
    <s v="EQUIPO"/>
    <s v="DATAFONO NO ENCIENDE"/>
    <s v="DAÑO EN LA FUENTE DE PODER"/>
    <s v="09/10/2025 CLIENTE INDICA SE LE ROBARON EL CARGADOR DE LA BATERIA, SE ESCALA A WOMPI PERO EL WOMPI INDICA QUE EL CLIENTE DEBE CARGAR EL DATAFONO CON EL CARGADOR DEL CELULAR YA QUE POR AHORA NO SE CUENTA CON ESTE ACCESORIO PARA CAMBIO, SE LE INFORMA AL CLIENTE EN ESPERA DE QUE SE PUEDA DAR EL CAMBIO"/>
    <s v="SOPORTE_TELEFÓNICO"/>
    <n v="40"/>
    <s v="PRINCIPAL"/>
    <s v="TERRESTRE"/>
    <s v="HENAO CARDONA DIEGO FERNANDO"/>
    <n v="1"/>
    <n v="22000"/>
    <n v="22000"/>
  </r>
  <r>
    <s v="BOGOTA"/>
    <s v="0036-0004"/>
    <x v="5"/>
    <n v="11001"/>
    <n v="2863348"/>
    <n v="40672"/>
    <x v="0"/>
    <s v="CUNDINAMARCA"/>
    <s v="BOGOTA"/>
    <s v="BARRIO ENGATIVA BOGOTA 1"/>
    <s v="WOMPI"/>
    <s v="FO-25-1656499"/>
    <d v="2025-10-09T11:50:00"/>
    <d v="2025-10-10T10:08:00"/>
    <s v="INCIDENTE"/>
    <s v="NAVEGACION LENTA"/>
    <s v="USUARIO NO PUEDE NAVEGAR ENTRE PANTALLAS O LA APP NO ABRE SE QUEDA CARGANDO"/>
    <s v="MEMORIA LLENA"/>
    <s v="09/10/2025 SE REALIZA VISITA A COMERCIO, SE VALIDA EQUIPO OPERANDO CON LENTITUD, SE PROCEDE A REALIZAR ACTUALIZACIÓN Y BORRADO DE CACHE, SE CORRIGE TECLADO (ENGLISH), SE REALIZA PRUEBAS CON CLIENTES OPERANDO CON NORMALIDAD  A CONFORMIDAD DEL USUARIO."/>
    <s v="VISITA_TÉCNICA"/>
    <n v="64"/>
    <s v="PRINCIPAL"/>
    <s v="TERRESTRE"/>
    <s v="ARIAS QUILINDO JULIAN"/>
    <n v="1"/>
    <n v="51282"/>
    <n v="51282"/>
  </r>
  <r>
    <s v="MEDELLIN"/>
    <s v="0036-0005"/>
    <x v="0"/>
    <n v="5001"/>
    <n v="2862586"/>
    <n v="29489"/>
    <x v="0"/>
    <s v="ANTIOQUIA"/>
    <s v="MEDELLIN"/>
    <s v="BARRIO VILLAHERMOSA MEDELLÍN"/>
    <s v="WOMPI"/>
    <s v="FO-25-1655030"/>
    <d v="2025-10-09T10:45:00"/>
    <d v="2025-10-10T10:19:00"/>
    <s v="INCIDENTE"/>
    <s v="NAVEGACION LENTA"/>
    <s v="USUARIO NO PUEDE NAVEGAR ENTRE PANTALLAS O LA APP NO ABRE SE QUEDA CARGANDO"/>
    <s v="CACHE"/>
    <s v="10/10/2025 SE HACE SOPORTE TELEFÓNICO CON LA SEÑORA MARÍA QUIEN NOS MANIFIESTA QUE LA FALLA ES QUE NO A PODIDO HACER EL BORRADO DE CACHE PERO QUE ELLA NO SE ENCUENTRA EN EL COMERCIO NOS DA EL NÚMERO DE LA SERORITA XIMENA QUÉ ES LA QUE ESTÁ ATENDIENDO HOY EL CB Y SE LOGRA HACER BORRADO DE CACHE OK. PRUBAS OK"/>
    <s v="SOPORTE_TELEFÓNICO"/>
    <n v="64"/>
    <s v="PRINCIPAL"/>
    <s v="TERRESTRE"/>
    <s v="DIAZ ZABALA FRANCIS DUBAN"/>
    <n v="1"/>
    <n v="22000"/>
    <n v="22000"/>
  </r>
  <r>
    <s v="MEDELLIN"/>
    <s v="0036-0005"/>
    <x v="0"/>
    <n v="5440"/>
    <n v="2861212"/>
    <n v="31774"/>
    <x v="0"/>
    <s v="ANTIOQUIA"/>
    <s v="MARINILLA"/>
    <s v="BARRIO MARINILLA 2  MARINILLA"/>
    <s v="WOMPI"/>
    <s v="FO-25-1649905"/>
    <d v="2025-10-09T08:00:00"/>
    <d v="2025-10-10T10:22:00"/>
    <s v="INCIDENTE"/>
    <s v="CONEXIÓN"/>
    <s v="CONEXIÓN DEFICIENTE WIFI"/>
    <s v="WIFI"/>
    <s v="09/10/2025 SE LLEGA AL COMERCIO Y SE IDENTIFICA QUE EL CANAL DEL COMERCIO SOLO MANEJA FRECUENCIA 5G LA CUAL EL DATÁFONO NO RECONOCE, SE LE INFORMA AL USUARIO QUE DEBE CONTACTAR AL PROVEEDOR DE INTERNET PARA QUE LE CONFIGURE EL WIFI CON LA FRECUENCIA 2.4G Y ASÍ PUEDA CONECTAR EL DATÁFONO A LA RED WIFI, DE MOMENTO EL USUARIO ESTÁ TRABAJANDO CON LOS DATOS COMPARTIDOS DEL CELULAR, TAMBIÉN MANIFIESTA TENER LENTITUD CON LAS TX, SERVICIOS QUEDAN FUNCIONANDO OK"/>
    <s v="VISITA_TÉCNICA"/>
    <n v="64"/>
    <s v="INTERMEDIA"/>
    <s v="TERRESTRE"/>
    <s v="BARRIENTOS HERNANDEZ CRISTIAN HORACIO"/>
    <n v="1"/>
    <n v="172989"/>
    <n v="172989"/>
  </r>
  <r>
    <s v="BOGOTA"/>
    <s v="0036-0004"/>
    <x v="5"/>
    <n v="25286"/>
    <n v="2860538"/>
    <n v="31372"/>
    <x v="0"/>
    <s v="CUNDINAMARCA"/>
    <s v="FUNZA"/>
    <s v="BARRIO LA CITA"/>
    <s v="WOMPI"/>
    <s v="FO-25-1649935"/>
    <d v="2025-10-09T08:00:00"/>
    <d v="2025-10-10T10:24:00"/>
    <s v="INCIDENTE"/>
    <s v="CONEXIÓN"/>
    <s v="CONEXIÓN DEFICIENTE WIFI"/>
    <s v="FALLAS EN CANAL DE COMUNICACIÓN DEL CLIENTE (INTERNET)"/>
    <s v="09/10/2025 SE LLEGA A LA DIRECCIÓN INDICADA Y SE EVIDENCIA QUE EL EQUIPO LE HAN MODIFICADO IDIOMA , TAMAÑAN DE TEXTO COMO DE LA INTERFAZ, SE REESTABLECEN PARÁMETROS, SE REALIZAN PRUEBAS DE VELOCIDAD DEL INTERNET DEL OPERADOR DANDO COMO RESULTADO 1MB DE SUBIDA Y 8 DE DESCARGA SE LE INDICA AL COMERCIO LOS RESULTADOS DE ESTAS PRUEBAS PARA VERIFICAR CON PROVEEDOR. SE CONECTA EQUIPO A RED DE MÓVIL , EQUIPO FUNCIONA DE MANERA MÁS FLUIDA. SE REALIZAN PRUEBAS ÉXITOSAS. COMERCIO MUESTRA DESCONTENTO POR TAMAÑO DE LETRA Y DE LA INTERFAZ INDICA QUE SE LE DIFICULTA OPERAR DE ESTA MANERA"/>
    <s v="VISITA_TÉCNICA"/>
    <n v="0"/>
    <s v="INTERMEDIA"/>
    <s v="TERRESTRE"/>
    <s v="GARCIA PASTRANA KEVIN FERNANDO"/>
    <n v="1"/>
    <n v="172989"/>
    <n v="172989"/>
  </r>
  <r>
    <s v="MEDELLIN"/>
    <s v="0036-0005"/>
    <x v="0"/>
    <n v="5674"/>
    <n v="2857236"/>
    <n v="10198"/>
    <x v="0"/>
    <s v="ANTIOQUIA"/>
    <s v="SAN VICENTE FERRER"/>
    <s v="SAN VICENTE - ANTIOQUIA"/>
    <s v="WOMPI"/>
    <s v="FO-25-1646752"/>
    <d v="2025-10-08T11:26:00"/>
    <d v="2025-10-10T10:33:00"/>
    <s v="INCIDENTE"/>
    <s v="IMPRESIÓN"/>
    <s v="DAÑO FÍSICO DE LA IMPRESORA"/>
    <s v="MALA MANIPULACIÓN DEL DATAFONO"/>
    <s v="09/10/2025 EN COMUNICACIÓN CON EL SEÑOR DINERO AL NÚMERO 3128343550 SE LE INFORMA QUE EN EL MOMENTO NO HAY AUTORIZACIÓN POR PARTE DE WOMPI PARA EL CAMBIO DEL DATÁFONO SE LE INDICA SEGUIR COMUNICÁNDOSE A LA LÍNEA Y PREGUNTAR PARA CUANDO ESTÁ EL CAMBIO DEL DATÁFONO"/>
    <s v="SOPORTE_TELEFÓNICO"/>
    <n v="48"/>
    <s v="INTERMEDIA"/>
    <s v="TERRESTRE"/>
    <s v="BARRIENTOS HERNANDEZ CRISTIAN HORACIO"/>
    <n v="1"/>
    <n v="22000"/>
    <n v="22000"/>
  </r>
  <r>
    <s v="NEIVA"/>
    <s v="0036-0006"/>
    <x v="4"/>
    <n v="41001"/>
    <n v="2864498"/>
    <n v="70349"/>
    <x v="0"/>
    <s v="HUILA"/>
    <s v="NEIVA"/>
    <s v="H.L COMUNICACIONES NEIVA"/>
    <s v="WOMPI"/>
    <s v="FO-25-1662698"/>
    <d v="2025-10-09T14:59:00"/>
    <d v="2025-10-10T10:59:00"/>
    <s v="INCIDENTE"/>
    <s v="NAVEGACION LENTA"/>
    <s v="USUARIO NO PUEDE NAVEGAR ENTRE PANTALLAS O LA APP NO ABRE SE QUEDA CARGANDO"/>
    <s v="CANAL DE COMUNICACIÓN"/>
    <s v="10/10/2025 SE REALIZA VISITA AL PUNTO, CLIENTE INDICA QUE EL DAÑO QUE NO RECIBIA TARJETAS SE RESOLVIÓ, SE EVIDENCIÓ LENTITUD EN EL CANAL DE COMUNICACIÓN DEL CLIENTE, SE REALIZA BORRADO CACHE, ACTUALIZACIÓN APP , SE LE RECOMIENDA AL CLIENTE TENER UNA RED WIFI, DISPONIBLE SOLO PARA EL DATAFONO. PRUEBAS CB OK, CB OPERATIVO"/>
    <s v="VISITA_TÉCNICA"/>
    <n v="32"/>
    <s v="PRINCIPAL"/>
    <s v="TERRESTRE"/>
    <s v="DEVIA REINOSO JUAN CARLOS"/>
    <n v="1"/>
    <n v="51282"/>
    <n v="51282"/>
  </r>
  <r>
    <s v="MEDELLIN"/>
    <s v="0036-0005"/>
    <x v="0"/>
    <n v="5697"/>
    <n v="2861280"/>
    <n v="17702"/>
    <x v="0"/>
    <s v="ANTIOQUIA"/>
    <s v="EL SANTUARIO"/>
    <s v="BARRIO PARQUE PRINCIPAL II EL SANTUARIO"/>
    <s v="WOMPI"/>
    <s v="FO-25-1650007"/>
    <d v="2025-10-09T08:28:00"/>
    <d v="2025-10-10T11:17:00"/>
    <s v="INCIDENTE"/>
    <s v="SOFTWARE"/>
    <s v="APP ELIMINADA"/>
    <s v="APP ELIMINADA POR EL CB"/>
    <s v="10/10/2025 SE LLAMA AL CLIENTE AL 3133904129 SE HABLA CON KELLY ZULUAGA Y SE INDICA COMO REALIZAR EL TELL CALL INDICANDO QUE QUEDÓ DE NUEVO INSTALADA LA APP EXITOSMANTE POR LO QUE SE CIERRA VISITA"/>
    <s v="SOPORTE_TELEFÓNICO"/>
    <n v="16"/>
    <s v="INTERMEDIA"/>
    <s v="TERRESTRE"/>
    <s v="ALVAREZ ARENAS VICTOR HUGO"/>
    <n v="1"/>
    <n v="22000"/>
    <n v="22000"/>
  </r>
  <r>
    <s v="BOGOTA"/>
    <s v="0036-0004"/>
    <x v="5"/>
    <n v="11001"/>
    <n v="2863786"/>
    <n v="76710"/>
    <x v="0"/>
    <s v="CUNDINAMARCA"/>
    <s v="BOGOTÁ"/>
    <s v="SURTISALUD PLUS"/>
    <s v="WOMPI"/>
    <s v="FO-25-1661265"/>
    <d v="2025-10-09T13:00:00"/>
    <d v="2025-10-10T11:19:00"/>
    <s v="INCIDENTE"/>
    <s v="CONEXIÓN"/>
    <s v="CONEXIÓN DEFICIENTE WIFI"/>
    <s v="WIFI"/>
    <s v="10/10/2025 SE VISITA COMERCIO, SE ENCUENTRA COMERCIO CERRADO , SE INTENTA COMUNICACIÓN POR LLAMADA, NO CONTESTAN AL NÚMERO"/>
    <s v="VISITA_TÉCNICA"/>
    <n v="48"/>
    <s v="PRINCIPAL"/>
    <s v="TERRESTRE"/>
    <s v="ORTIZ YARA FRANKLYN ISRAEL"/>
    <n v="1"/>
    <n v="51282"/>
    <n v="51282"/>
  </r>
  <r>
    <s v="NEIVA"/>
    <s v="0036-0006"/>
    <x v="4"/>
    <n v="18001"/>
    <n v="2862037"/>
    <n v="70552"/>
    <x v="0"/>
    <s v="CAQUETA"/>
    <s v="FLORENCIA"/>
    <s v="BARRIO ABBAS TURBAY FLORENICA"/>
    <s v="WOMPI"/>
    <s v="FO-25-1652291"/>
    <d v="2025-10-09T09:43:00"/>
    <d v="2025-10-10T11:34:00"/>
    <s v="INCIDENTE"/>
    <s v="IMPRESIÓN"/>
    <s v="CONEXIÓN DEFICIENTE WIFI - ROLLO MAL PUESTO"/>
    <s v="WIFI - MALA MANIPULACIÓN DEL DATAFONO"/>
    <s v="10/10/2025 SE REALIZA VISITA AL CB YA QUE INFORMO QUE TENÍA PROBLEMAS AL MOMENTO DE IMPRIMIR, SE REVISA EL EQUIPO Y SE EVIDENCIA QUE LA TAPA ESTABA MAL CERRADA, SE ORGANIZA EL ROLLO Y SE AJUSTA BIEN LA TAPA E IMPRIME BIEN, SE DEJA OPERATIVO"/>
    <s v="VISITA_TÉCNICA"/>
    <n v="64"/>
    <s v="LEJANA"/>
    <s v="TERRESTRE"/>
    <s v="BERMUDEZ SANCHEZ JOSE NEYBER"/>
    <n v="1"/>
    <n v="452148"/>
    <n v="452148"/>
  </r>
  <r>
    <s v="BOGOTA"/>
    <s v="0036-0004"/>
    <x v="5"/>
    <n v="11001"/>
    <n v="2858103"/>
    <n v="50214"/>
    <x v="0"/>
    <s v="CUNDINAMARCA"/>
    <s v="BOGOTA"/>
    <s v="BARRIO SANTA HELENITA BOGOTA 3"/>
    <s v="WOMPI"/>
    <s v="FO-25-1647172"/>
    <d v="2025-10-08T13:15:00"/>
    <d v="2025-10-10T11:51:00"/>
    <s v="INCIDENTE"/>
    <s v="CONEXIÓN"/>
    <s v="CONEXIÓN DEFICIENTE WIFI"/>
    <s v="WIFI"/>
    <s v="09/10/2025 SE VISITA COMERCIO, SE REALIZAN LAS VÁLIDACIONES PERTINENTES DE DISPOSITIVOS CONECTADOS A LA RED SE REALIZA BORRADO DE CACHE Y QUEDA FUNCIONANDO DE MANERA CORRECTA"/>
    <s v="VISITA_TÉCNICA"/>
    <n v="64"/>
    <s v="PRINCIPAL"/>
    <s v="TERRESTRE"/>
    <s v="ORTIZ YARA FRANKLYN ISRAEL"/>
    <n v="1"/>
    <n v="51282"/>
    <n v="51282"/>
  </r>
  <r>
    <s v="CALI"/>
    <s v="0036-0003"/>
    <x v="3"/>
    <n v="19698"/>
    <n v="2857340"/>
    <n v="32449"/>
    <x v="0"/>
    <s v="CAUCA"/>
    <s v="SANTANDER DE QUILICHAO"/>
    <s v="BARRIO EL CENTRO SANTANDER DE QUILICHAO 1"/>
    <s v="WOMPI"/>
    <s v="FO-25-1646551"/>
    <d v="2025-10-08T11:24:00"/>
    <d v="2025-10-10T11:54:00"/>
    <s v="INCIDENTE"/>
    <s v="CONEXIÓN"/>
    <s v="CONEXIÓN DEFICIENTE WIFI"/>
    <s v="WIFI"/>
    <s v="09/10/2025 SE VISITO EL CB Y SE ENCONTRÓ EL EQUIPO TRABAJANDO CON NORMALIDAD, PERO PRESENTA DEMORAS AL MOMENTO DE IMPRIMIR LOS RECIBOS, EL CLIENTE INDICA QUE ES MAS DEMORADO CUANDO TIENE FILA DE 10 O MAS CLIENTES, PRUEBAS OK EQUIPO OPERATIVO"/>
    <s v="VISITA_TÉCNICA"/>
    <n v="64"/>
    <s v="INTERMEDIA"/>
    <s v="TERRESTRE"/>
    <s v="PAREDES CASTILLO DIEGO"/>
    <n v="1"/>
    <n v="172989"/>
    <n v="172989"/>
  </r>
  <r>
    <s v="TUNJA"/>
    <s v="0036-0007"/>
    <x v="1"/>
    <n v="15646"/>
    <n v="2860482"/>
    <n v="52924"/>
    <x v="0"/>
    <s v="BOYACA"/>
    <s v="SAMACA"/>
    <s v="BARRIO CENTRO SAMACA 3"/>
    <s v="WOMPI"/>
    <s v="FO-25-1649951"/>
    <d v="2025-10-09T08:00:00"/>
    <d v="2025-10-10T12:00:00"/>
    <s v="INCIDENTE"/>
    <s v="NAVEGACION LENTA"/>
    <s v="USUARIO NO PUEDE NAVEGAR ENTRE PANTALLAS O LA APP NO ABRE SE QUEDA CARGANDO"/>
    <s v="MEMORIA LLENA"/>
    <s v="10/10/2025 SE REALIZA VISITA AL COMERCIO, SE REALIZA BORRADO Y ACTUALIZACIÓN DE APLICACION, PRUEBAS OK."/>
    <s v="VISITA_TÉCNICA"/>
    <n v="64"/>
    <s v="INTERMEDIA"/>
    <s v="TERRESTRE"/>
    <s v="SOLER HOYOS CRISTIAN LEONARDO"/>
    <n v="1"/>
    <n v="172989"/>
    <n v="172989"/>
  </r>
  <r>
    <s v="BOGOTA"/>
    <s v="0036-0004"/>
    <x v="5"/>
    <n v="25754"/>
    <n v="2865918"/>
    <n v="50837"/>
    <x v="0"/>
    <s v="CUNDINAMARCA"/>
    <s v="SOACHA"/>
    <s v="BARRIO BOCHICA SOACHA"/>
    <s v="WOMPI"/>
    <s v="FO-25-1666047"/>
    <d v="2025-10-10T08:00:00"/>
    <d v="2025-10-10T12:20:00"/>
    <s v="INCIDENTE"/>
    <s v="NAVEGACION LENTA"/>
    <s v="USUARIO NO PUEDE NAVEGAR ENTRE PANTALLAS O LA APP NO ABRE SE QUEDA CARGANDO"/>
    <s v="CACHE"/>
    <s v="10/10/2025 SE REALIZA VALIDACIÓN POR LENTITUD Y FALLA EN IMPRESIÓN, SE DETECTA QUE LE RED ESTA UN TANTO SATURADA DE REACCIONAN PRUEBAS CONECTADO A DATOS COMPARTIDOS POR MÓVIL ESTOY FUNCIONA DE MUESTRA A CLIENTE Y SE EXPLICAN TIPS DE MANEJO SERVICIO ESTÁ OPERATIVO PRUEBAS CON CONSULTA DE SALDO NO HAY PARA HACER RETIRO NI CONSIGNACIÓN"/>
    <s v="VISITA_TÉCNICA"/>
    <n v="0"/>
    <s v="PRINCIPAL"/>
    <s v="TERRESTRE"/>
    <s v="BUSTOS MORA DIEGO MANUEL"/>
    <n v="1"/>
    <n v="51282"/>
    <n v="51282"/>
  </r>
  <r>
    <s v="CALI"/>
    <s v="0036-0003"/>
    <x v="3"/>
    <n v="76892"/>
    <n v="2863876"/>
    <n v="79443"/>
    <x v="0"/>
    <s v="VALLE DEL CAUCA"/>
    <s v="YUMBO"/>
    <s v="BARRIO GAITAN YUMBO"/>
    <s v="WOMPI"/>
    <s v="FO-25-1661969"/>
    <d v="2025-10-09T13:25:00"/>
    <d v="2025-10-10T12:24:00"/>
    <s v="INCIDENTE"/>
    <s v="ENCENDIDO"/>
    <s v="LECTOR NO ENCIENTE"/>
    <s v="DAÑO EN CABLEADO"/>
    <s v="10/10/2025 SE REALIZA VALIDACIÓN CON EL CLIENTE Y SE ENCUENTRA QUE EL CARGADOR SE LE DAÑO LA CONEXIÓN DEL PUERTO TIPO C, SE LE INFORMA AL CLIENTE QUE EL EQUIPO LO DEBE CARGAR CON EL CARGADOR DEL CELULAR U OTRO CARGADOR YA QUE EN ESTE MOMENTO WOMPI NO TIENE ESTE ACCESORIO EN LISTA DE CAMBIO, EL CLIENTE ACCEDE E INDICA QUE ASÍ ESTA REALIZANDO EL CARGUE DEL EQUIPO PERO INDICA QUE REPORTO PARA QUE DESPUÉS NO LE VAYAN A COBRAR ESE CARGADOR"/>
    <s v="SOPORTE_TELEFÓNICO"/>
    <n v="0"/>
    <s v="PRINCIPAL"/>
    <s v="TERRESTRE"/>
    <s v="HERRERA MONAR GEOVANNY"/>
    <n v="1"/>
    <n v="22000"/>
    <n v="22000"/>
  </r>
  <r>
    <s v="BOGOTA"/>
    <s v="0036-0004"/>
    <x v="5"/>
    <n v="11001"/>
    <n v="2867614"/>
    <n v="79041"/>
    <x v="0"/>
    <s v="CUNDINAMARCA"/>
    <s v="BOGOTA"/>
    <s v="BARRIO AMPARO CAÑIZARES BOGOTA"/>
    <s v="WOMPI"/>
    <s v="FO-25-1665955"/>
    <d v="2025-10-10T09:26:00"/>
    <d v="2025-10-10T12:55:00"/>
    <s v="INCIDENTE"/>
    <s v="NAVEGACION LENTA"/>
    <s v="USUARIO NO PUEDE NAVEGAR ENTRE PANTALLAS O LA APP NO ABRE SE QUEDA CARGANDO"/>
    <s v="CANAL DE COMUNICACIÓN"/>
    <s v="10/10/2025 SE REALIZA VISITA DE CAMPO ENCONTRADO QUE EQUIPO NO IMPRIME LOS VAUCHER, SE REALIZA BORRADO DE CACHE, ACTUALIZACIÓN Y REINICIO DE EQUIPO, EVIDENCIADO QUE DATAFONO IMPRIME SIN NOVEDAD."/>
    <s v="VISITA_TÉCNICA"/>
    <n v="24"/>
    <s v="PRINCIPAL"/>
    <s v="TERRESTRE"/>
    <s v="LOZADA ROJAS CHRISTIAN ANDRES"/>
    <n v="1"/>
    <n v="51282"/>
    <n v="51282"/>
  </r>
  <r>
    <s v="MEDELLIN"/>
    <s v="0036-0005"/>
    <x v="0"/>
    <n v="5615"/>
    <n v="2868143"/>
    <n v="28364"/>
    <x v="0"/>
    <s v="ANTIOQUIA"/>
    <s v="RIONEGRO"/>
    <s v="BARRIO EL PORVENIR 3 RIONEGRO"/>
    <s v="WOMPI"/>
    <s v="FO-25-1665877"/>
    <d v="2025-10-10T10:10:00"/>
    <d v="2025-10-10T13:28:00"/>
    <s v="INCIDENTE"/>
    <s v="NAVEGACION LENTA"/>
    <s v="USUARIO NO PUEDE NAVEGAR ENTRE PANTALLAS O LA APP NO ABRE SE QUEDA CARGANDO"/>
    <s v="CACHE"/>
    <s v="10/10/2025 SE LLAMA A LA SRA ELIZABETH Y INDICA QUE SE PONE DEMASIADO LENTO PARA BUSCAR LA OPCIÓN DE IMPRIMIR SE LE EXPLICA CÓMO BORRA CACHE INDICANDO QUE MEJORA LA NAVEGACIÓN POR LO QUE SE CIERRA ACTIVIDAD"/>
    <s v="SOPORTE_TELEFÓNICO"/>
    <n v="64"/>
    <s v="INTERMEDIA"/>
    <s v="TERRESTRE"/>
    <s v="ALVAREZ ARENAS VICTOR HUGO"/>
    <n v="1"/>
    <n v="22000"/>
    <n v="22000"/>
  </r>
  <r>
    <s v="MANIZALES"/>
    <s v="0036-0002"/>
    <x v="2"/>
    <n v="17001"/>
    <n v="2868027"/>
    <n v="76505"/>
    <x v="0"/>
    <s v="CALDAS"/>
    <s v="MANIZALES"/>
    <s v="BARRIO CENTRO MANIZALES  25"/>
    <s v="WOMPI"/>
    <s v="FO-25-1665887"/>
    <d v="2025-10-10T10:01:00"/>
    <d v="2025-10-10T13:31:00"/>
    <s v="INCIDENTE"/>
    <s v="NAVEGACION LENTA"/>
    <s v="USUARIO NO PUEDE NAVEGAR ENTRE PANTALLAS O LA APP NO ABRE SE QUEDA CARGANDO"/>
    <s v="CACHE"/>
    <s v="10/10/2025 SE REALIZA LLAMADA CON USUARIO EL CUAL INDICA QUE CUENTA CON PROBLEMAS DE LENTITUD A LA HORA DE IMPRIMIR TIRILLAS Y EN HACER OPERACIONES, SE LE INDICA COMO ACTUALIZAR LA APP DE WOMPI Y TAMBIÉN COMO BORRARLE CACHE, INDICA QUE EN ESTE MOMENTO LE FUNCIONA CORRECTAMENTE"/>
    <s v="SOPORTE_TELEFÓNICO"/>
    <n v="32"/>
    <s v="PRINCIPAL"/>
    <s v="TERRESTRE"/>
    <s v="AGUIRRE HENAO RAUL EDUARDO"/>
    <n v="1"/>
    <n v="22000"/>
    <n v="22000"/>
  </r>
  <r>
    <s v="MEDELLIN"/>
    <s v="0036-0005"/>
    <x v="0"/>
    <n v="5809"/>
    <n v="2866046"/>
    <n v="12206"/>
    <x v="0"/>
    <s v="ANTIOQUIA"/>
    <s v="TITIRIBI"/>
    <s v="TITIRIBI III - ANTIOQUIA"/>
    <s v="WOMPI"/>
    <s v="FO-25-1663858"/>
    <d v="2025-10-10T08:00:00"/>
    <d v="2025-10-10T13:33:00"/>
    <s v="INCIDENTE"/>
    <s v="SOFTWARE"/>
    <s v="APP ELIMINADA"/>
    <s v="APP ELIMINADA POR EL CB"/>
    <s v="10/10/2025 SE REALIZA CONTACTO CON EL USUARIO ARNULFO OSORIO - 3226053760, SE REALIZA PROCESO DE TEM CALL PARA ACTUALIZAR EQUIPO, SE INSTALA LA APLICACIÓN DE WOMPI, USUARIO HACE PRUEBAS DE INGRESO Y ENTRA SIN PROBLEMAS; SE INDICA FORMA CORRECTA DEL BORRADO DE CACHÉ, CB QUEDA OPERATIVO"/>
    <s v="SOPORTE_TELEFÓNICO"/>
    <n v="64"/>
    <s v="INTERMEDIA"/>
    <s v="TERRESTRE"/>
    <s v="HERNANDEZ CHAVARRIA JUAN CAMILO"/>
    <n v="1"/>
    <n v="22000"/>
    <n v="22000"/>
  </r>
  <r>
    <s v="MEDELLIN"/>
    <s v="0036-0005"/>
    <x v="0"/>
    <n v="5001"/>
    <n v="2868623"/>
    <n v="79674"/>
    <x v="0"/>
    <s v="ANTIOQUIA"/>
    <s v="MEDELLÍN"/>
    <s v="DROGUERIA FEDERAL"/>
    <s v="WOMPI"/>
    <s v="FO-25-1666579"/>
    <d v="2025-10-10T11:00:00"/>
    <d v="2025-10-10T13:34:00"/>
    <s v="INCIDENTE"/>
    <s v="CREDENCIALES DE ACCESO (USUARIO/CONTRASEÑA)"/>
    <s v="INGRESO DE CREDENCIALES ERRADAS"/>
    <s v="ERROR INICIO DE SESIÓN"/>
    <s v="10/10/2025 SE LLAMA AL CLIENTE Y NOS COMENTA QUE SE REINICO EL EQUIPO Y YA FUNCIONÓ NORMAMENTE"/>
    <s v="SOPORTE_TELEFÓNICO"/>
    <n v="16"/>
    <s v="PRINCIPAL"/>
    <s v="TERRESTRE"/>
    <s v="CARDONA MOLINA BROLIN STIVEN"/>
    <n v="1"/>
    <n v="22000"/>
    <n v="22000"/>
  </r>
  <r>
    <s v="BUCARAMANGA"/>
    <s v="0036-0007"/>
    <x v="1"/>
    <n v="68001"/>
    <n v="2863222"/>
    <n v="49972"/>
    <x v="0"/>
    <s v="SANTANDER"/>
    <s v="BUCARAMANGA"/>
    <s v="BARRIO GIRARDOT BUCARAMANGA BUCARAMANGA"/>
    <s v="WOMPI"/>
    <s v="FO-25-1655312"/>
    <d v="2025-10-09T11:34:00"/>
    <d v="2025-10-10T13:36:00"/>
    <s v="INCIDENTE"/>
    <s v="NAVEGACION LENTA"/>
    <s v="USUARIO NO PUEDE NAVEGAR ENTRE PANTALLAS O LA APP NO ABRE SE QUEDA CARGANDO"/>
    <s v="CACHE"/>
    <s v="10/10/2025 SE ESTABLECE CONTACTO VÍA WHATSAPP AL NÚMERO 3183936916 CON EL SEÑOR ALVARO  GÓMEZ Y SE LE BRINDA SOPORTE BORRANDO CACHE, ACTUALIZANDO VERSIÓN Y REINICIANDO EQUIPO CLIENTE CONFIRMA QUE A PESAR DE EL CONECTAR EL EQUIPO CON ADAPTADOR TIPO C A LAN ES DEMASIADO AL LENTO REALIZAR LOS PROCESOS SE LE INDICA QUE EN CASO DE CUALQUIER OTRA INQUIETUD O FALLA QUE SE LE PUEDA PRESENTAR SE COMUNIQUE DE NUEVO"/>
    <s v="SOPORTE_TELEFÓNICO"/>
    <n v="64"/>
    <s v="PRINCIPAL"/>
    <s v="TERRESTRE"/>
    <s v="REYES RAMIREZ DIEGO ALEXANDER"/>
    <n v="1"/>
    <n v="22000"/>
    <n v="22000"/>
  </r>
  <r>
    <s v="BUCARAMANGA"/>
    <s v="0036-0007"/>
    <x v="1"/>
    <n v="68820"/>
    <n v="2862340"/>
    <n v="71555"/>
    <x v="0"/>
    <s v="SANTANDER"/>
    <s v="TONA"/>
    <s v="BARRIO BERLIN TONA 2"/>
    <s v="WOMPI"/>
    <s v="FO-25-1652236"/>
    <d v="2025-10-09T10:07:00"/>
    <d v="2025-10-10T13:46:00"/>
    <s v="INCIDENTE"/>
    <s v="CONEXIÓN"/>
    <s v="CONEXIÓN DEFICIENTE WIFI"/>
    <s v="WIFI"/>
    <s v="10/10/2025 CLIENTE MANIFIESTA QUE LE PRESENTA LENTITUD, SE LE INDICA AL CLIENTE QUE DEBE BORRARLE CACHE Y SE ACTUALIZA , CLIENTE HACE PRUEBA OK, SE PROCEDE A CERRAR ORDEN"/>
    <s v="SOPORTE_TELEFÓNICO"/>
    <n v="0"/>
    <s v="INTERMEDIA"/>
    <s v="TERRESTRE"/>
    <s v="GELVEZ MOGOLLON JOSE ELISEO"/>
    <n v="1"/>
    <n v="22000"/>
    <n v="22000"/>
  </r>
  <r>
    <s v="IBAGUE"/>
    <s v="0036-0006"/>
    <x v="4"/>
    <n v="73001"/>
    <n v="2868280"/>
    <n v="70677"/>
    <x v="0"/>
    <s v="TOLIMA"/>
    <s v="IBAGUE"/>
    <s v="DROGUERIA LA MODERNA"/>
    <s v="WOMPI"/>
    <s v="FO-25-1666603"/>
    <d v="2025-10-10T10:40:00"/>
    <d v="2025-10-10T15:21:00"/>
    <s v="INCIDENTE"/>
    <s v="SOFTWARE"/>
    <s v="APP ELIMINADA"/>
    <s v="APP ELIMINADA POR EL CB"/>
    <s v="10/10/2025 SE VALIDA APP ELIMINADA POR EL CLIENTE, SE PROCEDE A REALIZAR DESCARGA DE ACTUALIZACIÓN Y BORRADO DE CACHE; SE REALIZA PRUEBAS DE FUNCIONAMIENTO OK."/>
    <s v="VISITA_TÉCNICA"/>
    <n v="48"/>
    <s v="PRINCIPAL"/>
    <s v="TERRESTRE"/>
    <s v="BARRAGAN TAFUR EDWIN ESTEBAN"/>
    <n v="1"/>
    <n v="51282"/>
    <n v="51282"/>
  </r>
  <r>
    <s v="PASTO"/>
    <s v="0036-0003"/>
    <x v="3"/>
    <n v="52001"/>
    <n v="2860629"/>
    <n v="42030"/>
    <x v="0"/>
    <s v="NARIÑO"/>
    <s v="PASTO"/>
    <s v="TIENDA BENAVIDES NELLY"/>
    <s v="WOMPI"/>
    <s v="FO-25-1649946"/>
    <d v="2025-10-09T08:00:00"/>
    <d v="2025-10-10T15:23:00"/>
    <s v="INCIDENTE"/>
    <s v="NAVEGACION LENTA"/>
    <s v="USUARIO NO PUEDE NAVEGAR ENTRE PANTALLAS O LA APP NO ABRE SE QUEDA CARGANDO"/>
    <s v="CACHE"/>
    <s v="10/10/2025 SE REALIZA COMUNICACIÓN TELEFÓNICA CON EL CLIENTE, QUIEN INFORMA QUE YA HIZO BORRADO DE CACHE Y ACTUALIZACIÓN DE LA APP COMO LE INDICARON EN LA LINEA TELEFÓNICA. SE LE INFORMA QUE NO L EQUIPO DE WOMPI SE ENCUENTRA TRABAJANDO PARA DAR SOLUCIÓN A ESTE TIPO DE INCONVENIENTES MEDIANTE ACTUALIZACIÓNES DE LA APP"/>
    <s v="SOPORTE_TELEFÓNICO"/>
    <n v="64"/>
    <s v="PRINCIPAL"/>
    <s v="TERRESTRE"/>
    <s v="CASTILLO HERRERA ALEX RICARDO"/>
    <n v="1"/>
    <n v="22000"/>
    <n v="22000"/>
  </r>
  <r>
    <s v="PASTO"/>
    <s v="0036-0003"/>
    <x v="3"/>
    <n v="52838"/>
    <n v="2860423"/>
    <n v="36098"/>
    <x v="0"/>
    <s v="NARIÑO"/>
    <s v="TUQUERRES"/>
    <s v="BARRIO CENTRO TUQUERRES"/>
    <s v="WOMPI"/>
    <s v="FO-25-1649505"/>
    <d v="2025-10-09T08:00:00"/>
    <d v="2025-10-10T15:43:00"/>
    <s v="INCIDENTE"/>
    <s v="CREDENCIALES DE ACCESO (USUARIO/CONTRASEÑA)"/>
    <s v="NO FUNCIONA EL USUARIO O CONTRASEÑA"/>
    <s v="ERROR INICIO DE SESIÓN"/>
    <s v="10/10/2025 SE REALIZA VALIDACIÓN CON EL CLIENTE QUIEN MANIFIESTA QUE EL DATAFONO  NO LE PERMITE INGRESAR CON SU CONTRASEÑA NORMALMENTE, SE LE INDICA REALIZAR CAMBIO DE CONTRASEÑA LA CLIENTE REALIZA LA LABOR Y YA CON LA NUEVA CONTRASEÑA LA DEJA INGRESAR."/>
    <s v="SOPORTE_TELEFÓNICO"/>
    <n v="0"/>
    <s v="INTERMEDIA"/>
    <s v="TERRESTRE"/>
    <s v="HENAO CARDONA DIEGO FERNANDO"/>
    <n v="1"/>
    <n v="22000"/>
    <n v="22000"/>
  </r>
  <r>
    <s v="MONTERIA"/>
    <s v="0036-0001"/>
    <x v="6"/>
    <n v="23660"/>
    <n v="2861447"/>
    <n v="81430"/>
    <x v="0"/>
    <s v="CORDOBA"/>
    <s v="SAHAGUN"/>
    <s v="EDS LOS ANGELES"/>
    <s v="WOMPI"/>
    <s v="FO-25-1650339"/>
    <d v="2025-10-09T08:49:00"/>
    <d v="2025-10-10T15:45:00"/>
    <s v="INCIDENTE"/>
    <s v="CREDENCIALES DE ACCESO (USUARIO/CONTRASEÑA)"/>
    <s v="NO FUNCIONA EL USUARIO O CONTRASEÑA"/>
    <s v="ERROR INICIO DE SESIÓN"/>
    <s v="10/10/2025 SE REALIZÓ REVISIÓN DE EQUIPO, BORRADO DE CACHE, SE VALIDO VERSIÓN OK, PRUEBAS OK."/>
    <s v="VISITA_TÉCNICA"/>
    <n v="0"/>
    <s v="INTERMEDIA"/>
    <s v="TERRESTRE"/>
    <s v="CALDERA SALCEDO CARLOS JULIO"/>
    <n v="1"/>
    <n v="172989"/>
    <n v="172989"/>
  </r>
  <r>
    <s v="MEDELLIN"/>
    <s v="0036-0005"/>
    <x v="0"/>
    <n v="5212"/>
    <n v="2868872"/>
    <n v="79369"/>
    <x v="0"/>
    <s v="ANTIOQUIA"/>
    <s v="COPACABANA"/>
    <s v="VARIEDADES PIEDRAS BLANCAS II"/>
    <s v="WOMPI"/>
    <s v="FO-25-1667292"/>
    <d v="2025-10-10T11:41:00"/>
    <d v="2025-10-10T15:46:00"/>
    <s v="INCIDENTE"/>
    <s v="EQUIPO"/>
    <s v="INTENTO DE MANIPULACION"/>
    <s v="MALA MANIPULACIÓN DEL DATAFONO"/>
    <s v="10/10/2025 SE VERIFICAN SERVICIOS Y EL DATÁFONO ESTÁ FUNCIONANDO CORRECTAMENTE, SE IDENTIFICA QUE EL USUARIO NO SABE CÓMO LEER LAS FACTURAS SE LE EXPLICA CÓMO HACERLO DE MANERA CORRECTA Y EL USUARIO QUEDA SATISFECHO, SERVICIOS OK"/>
    <s v="VISITA_TÉCNICA"/>
    <n v="16"/>
    <s v="PRINCIPAL"/>
    <s v="TERRESTRE"/>
    <s v="BARRIENTOS HERNANDEZ CRISTIAN HORACIO"/>
    <n v="1"/>
    <n v="51282"/>
    <n v="51282"/>
  </r>
  <r>
    <s v="BUCARAMANGA"/>
    <s v="0036-0007"/>
    <x v="1"/>
    <n v="68547"/>
    <n v="2862532"/>
    <n v="59644"/>
    <x v="0"/>
    <s v="SANTANDER"/>
    <s v="PIEDECUESTA"/>
    <s v="BARRIO EL GUAYABAL PIEDECUESTA"/>
    <s v="WOMPI"/>
    <s v="FO-25-1652452"/>
    <d v="2025-10-09T10:29:00"/>
    <d v="2025-10-10T16:26:00"/>
    <s v="INCIDENTE"/>
    <s v="NAVEGACION LENTA"/>
    <s v="USUARIO NO PUEDE NAVEGAR ENTRE PANTALLAS O LA APP NO ABRE SE QUEDA CARGANDO"/>
    <s v="CACHE"/>
    <s v="10/10/2025 SE COMUNICA CON CLIENTE INFORMA QUE EL DATAFONO ESTA DEMASIADO LENTO AL REALIZAR TRANSACCIÓN, SE LE INDICA QUE BORRE CACHE ,ACTUALICE APLICACIÓN, PROCEDE HACER PRUEBA Y LE FUNCIONA CORRECTAMENTE, SE ADJUNTA PRUEBA SE CIERRA ORDEN"/>
    <s v="SOPORTE_TELEFÓNICO"/>
    <n v="0"/>
    <s v="INTERMEDIA"/>
    <s v="TERRESTRE"/>
    <s v="GELVEZ MOGOLLON JOSE ELISEO"/>
    <n v="1"/>
    <n v="22000"/>
    <n v="22000"/>
  </r>
  <r>
    <s v="BOGOTA"/>
    <s v="0036-0004"/>
    <x v="5"/>
    <n v="11001"/>
    <n v="2869673"/>
    <n v="59761"/>
    <x v="0"/>
    <s v="CUNDINAMARCA"/>
    <s v="BOGOTA"/>
    <s v="BARRIO SAN ANTONIO BOGOTA 5"/>
    <s v="WOMPI"/>
    <s v="FO-25-1667219"/>
    <d v="2025-10-10T13:29:00"/>
    <d v="2025-10-11T09:44:00"/>
    <s v="INCIDENTE"/>
    <s v="CONEXIÓN"/>
    <s v="CONEXIÓN DEFICIENTE WIFI"/>
    <s v="WIFI"/>
    <s v="11/10/2025 SE VISITA CORRESPONSAL BANCARIO POR FALLAS EN DATÁFONO SIN CONEXIÓN WIFI AL LLEGAR AL COMERCIO CLIENTE MANIFIESTA QUE EL DÍA 10/10/2035 PRESENTÓ MUCHA INTERMITENCIA CON SU RED WIFI LO CUAL LE GENERABA COMO BASTANTES DESCONEXIONES EN EL DATÁFONO , ADICIONALMENTE INDICA QUE EL DATÁFONO YA SE ENCUENTRA OPERANDO SIN NOVEDAD Y QUE SU OPERADOR DE INTERNET YA SOLUCIONO LA NOVEDAD PRESENTADA SE LE INDICA A CLIENTE PROCESO DE BORRADO DE CACHÉ Y ACTUALIZACIONES CLIENTE ACEPTA SE REALIZAN TRANSACCIONES DE PRUEBA OK Y SE FINALIZA ACTIVIDAD SIN MÁS NOVEDAD SE DEJA CB OPERANDO OK"/>
    <s v="VISITA_TÉCNICA"/>
    <n v="32"/>
    <s v="PRINCIPAL"/>
    <s v="TERRESTRE"/>
    <s v="ROMERO ROJAS BREIDY JHOHAN"/>
    <n v="1"/>
    <n v="51282"/>
    <n v="51282"/>
  </r>
  <r>
    <s v="BARRANQUILLA"/>
    <s v="0036-0001"/>
    <x v="6"/>
    <n v="8078"/>
    <n v="2864021"/>
    <n v="74935"/>
    <x v="0"/>
    <s v="ATLANTICO"/>
    <s v="BARANOA"/>
    <s v="BARRIO CENTRO BARANOA 10"/>
    <s v="WOMPI"/>
    <s v="FO-25-1666110"/>
    <d v="2025-10-09T13:45:00"/>
    <d v="2025-10-11T12:11:00"/>
    <s v="INCIDENTE"/>
    <s v="NAVEGACION LENTA"/>
    <s v="USUARIO NO PUEDE NAVEGAR ENTRE PANTALLAS O LA APP NO ABRE SE QUEDA CARGANDO"/>
    <s v="CACHE"/>
    <s v="11/10/2025 SE REALIZA VISITA TÉCNICA, SE VALIDA OPERATIVIDAD DEL EQUIPO, SE EVIDENCIA QUE EQUIPO FUNCIONA CORRECTAMENTE, SE REALIZAN PRUEBAS EXITOSAS, CB OPERATIVO, SE LE INDICA A EL CLIENTE COMO BORRAR CACHE Y ACTUALIZAR LA APP DE WOMPI."/>
    <s v="VISITA_TÉCNICA"/>
    <n v="32"/>
    <s v="INTERMEDIA"/>
    <s v="TERRESTRE"/>
    <s v="DE AGUAS MUÑOZ DAVID JOSE"/>
    <n v="1"/>
    <n v="172989"/>
    <n v="172989"/>
  </r>
  <r>
    <s v="BOGOTA"/>
    <s v="0036-0004"/>
    <x v="5"/>
    <n v="25754"/>
    <n v="2868420"/>
    <n v="43560"/>
    <x v="0"/>
    <s v="CUNDINAMARCA"/>
    <s v="SOACHA"/>
    <s v="BARRIO SAN MATEO SOACHA 8"/>
    <s v="WOMPI"/>
    <s v="FO-25-1666608"/>
    <d v="2025-10-10T10:29:00"/>
    <d v="2025-10-11T12:18:00"/>
    <s v="INCIDENTE"/>
    <s v="NAVEGACION LENTA"/>
    <s v="USUARIO NO PUEDE NAVEGAR ENTRE PANTALLAS O LA APP NO ABRE SE QUEDA CARGANDO"/>
    <s v="CACHE"/>
    <s v="11/10/2025 SE REALIZA VISITA  A CORRESPONSAL PARA ATENDER  INCIDENTE REPORTADO POR CORRESPONSAL, AL REALIZAR VALIDACIONES ENCONTRAMOS QUE DATÁFONO DEMORA EN NAVEGAR ENTRE PANTALLAS O REALIZAR LA IMPRESIÓN DE LA TIRILLA, REALIZAMOS ACTUALIZACIÓN DE APP ADICIONAL BORRAMOS CACHE, REINICIAMOS EL EQUIPO AL REALIZAR LAS PRUEBAS EVIDENCIMOS QUE EL DAÑO YA FUE SOLUCIONADO Y LAS PRUEBAS FUERON EXITOSAS SE BRINDA INFORMACIÓN AL CORRESPONSAL DE LOS PASOS REALIZADOS EN EL DATAFONO Y ELLOS LO PUEDEN HACER"/>
    <s v="VISITA_TÉCNICA"/>
    <n v="0"/>
    <s v="PRINCIPAL"/>
    <s v="TERRESTRE"/>
    <s v="GALEANO SORIANO JUAN DAVID"/>
    <n v="1"/>
    <n v="51282"/>
    <n v="51282"/>
  </r>
  <r>
    <s v="VILLAVICENCIO"/>
    <s v="0036-0006"/>
    <x v="4"/>
    <n v="50001"/>
    <n v="2869601"/>
    <n v="42229"/>
    <x v="0"/>
    <s v="META"/>
    <s v="VILLAVICENCIO"/>
    <s v="DROGUERIA OPTISALUD JYM"/>
    <s v="WOMPI"/>
    <s v="FO-25-1667246"/>
    <d v="2025-10-10T12:29:00"/>
    <d v="2025-10-11T12:20:00"/>
    <s v="INCIDENTE"/>
    <s v="NAVEGACION LENTA"/>
    <s v="USUARIO NO PUEDE NAVEGAR ENTRE PANTALLAS O LA APP NO ABRE SE QUEDA CARGANDO"/>
    <s v="CACHE"/>
    <s v="11/10/2025 SE REALIZA VISITA A CB SE REALIZA BORRADO CACHÉ SE CAMBIA IDIOMA APP SE LE INFORMA AL CLIENTE NO REALIZAR CAMBIO SE LE BRINDA ASESORÍA SOBRE EL CORRECTO USO DEL DATÁFONO"/>
    <s v="VISITA_TÉCNICA"/>
    <n v="64"/>
    <s v="PRINCIPAL"/>
    <s v="TERRESTRE"/>
    <s v="CASTRILLON URREA LONDIER LEANDRO"/>
    <n v="1"/>
    <n v="51282"/>
    <n v="51282"/>
  </r>
  <r>
    <s v="VILLAVICENCIO"/>
    <s v="0036-0006"/>
    <x v="4"/>
    <n v="50001"/>
    <n v="2869928"/>
    <n v="43186"/>
    <x v="0"/>
    <s v="META"/>
    <s v="VILLAVICENCIO"/>
    <s v="BARRIO CIUDAD PORFIA VILLAVICENCIO 6"/>
    <s v="WOMPI"/>
    <s v="FO-25-1667500"/>
    <d v="2025-10-10T14:05:00"/>
    <d v="2025-10-11T12:23:00"/>
    <s v="INCIDENTE"/>
    <s v="CONEXIÓN"/>
    <s v="CONEXIÓN DEFICIENTE WIFI"/>
    <s v="FALLAS EN CANAL DE COMUNICACIÓN DEL CLIENTE (INTERNET)"/>
    <s v="11/10/2025 SE REALIZA VISITA A COMERCIO SE REALIZA BORRADO CACHÉ PRUEBAS OK SIN NOVEDAD"/>
    <s v="VISITA_TÉCNICA"/>
    <n v="16"/>
    <s v="PRINCIPAL"/>
    <s v="TERRESTRE"/>
    <s v="CASTRILLON URREA LONDIER LEANDRO"/>
    <n v="1"/>
    <n v="51282"/>
    <n v="51282"/>
  </r>
  <r>
    <s v="CUCUTA"/>
    <s v="0036-0007"/>
    <x v="1"/>
    <n v="54001"/>
    <n v="2870160"/>
    <n v="52895"/>
    <x v="0"/>
    <s v="NORTE DE SANTANDER"/>
    <s v="CUCUTA"/>
    <s v="PAPELERIA VILLAL"/>
    <s v="WOMPI"/>
    <s v="FO-25-1667659"/>
    <d v="2025-10-10T14:38:00"/>
    <d v="2025-10-11T12:39:00"/>
    <s v="INCIDENTE"/>
    <s v="NAVEGACION LENTA"/>
    <s v="USUARIO NO PUEDE NAVEGAR ENTRE PANTALLAS O LA APP NO ABRE SE QUEDA CARGANDO"/>
    <s v="CACHE"/>
    <s v="11/10/2025 SE REALIZA MANTENIMIENTO SE ACTUALIZA Y SE BORRA CACHE PRUEBAS OK"/>
    <s v="VISITA_TÉCNICA"/>
    <n v="32"/>
    <s v="PRINCIPAL"/>
    <s v="TERRESTRE"/>
    <s v="DURAN ACOSTA FRANK YONNY"/>
    <n v="1"/>
    <n v="51282"/>
    <n v="51282"/>
  </r>
  <r>
    <s v="PASTO"/>
    <s v="0036-0003"/>
    <x v="3"/>
    <n v="52001"/>
    <n v="2870748"/>
    <n v="74119"/>
    <x v="0"/>
    <s v="NARIÑO"/>
    <s v="PASTO"/>
    <s v="QHATU"/>
    <s v="WOMPI"/>
    <s v="FO-25-1668266"/>
    <d v="2025-10-10T15:36:00"/>
    <d v="2025-10-11T12:42:00"/>
    <s v="INCIDENTE"/>
    <s v="LECTURA"/>
    <s v="ERROR LECTURA CODIGO DE BARRAS"/>
    <s v="NO LEE CODIGOS DE BARRAS LARGOS"/>
    <s v="11/10/2025 SE VISITA CB. SE ENCUENTRA DATAFONO CON LENTITUD, CLIENTE INFORMA QUE NO LEE CODIGO DE BARRAS PERO SE REALIZA PRUEBA CON CÓDIGO DE BARRAS EN CELULAR Y SI LO LEE, INFORMAN QUE ES CON LOS RECIBOS IMPRESOS. SE LE INDICA MANERA CORRECTA DE ESCANEAR CÓDIGOS PARA QUE SI LOS LEA. SE ACTUALIZA DATAFONO YA QUE SE ENCUENTRA CON VERSIÓN 25.50.1. QUEDA CON VERSIÓN 26.0.2._x000a_SE REALIZAN PRUEBAS TX EXITOSAS. QUEDA OPERATIVO"/>
    <s v="VISITA_TÉCNICA"/>
    <n v="32"/>
    <s v="PRINCIPAL"/>
    <s v="TERRESTRE"/>
    <s v="CASTILLO HERRERA ALEX RICARDO"/>
    <n v="1"/>
    <n v="51282"/>
    <n v="51282"/>
  </r>
  <r>
    <s v="MEDELLIN"/>
    <s v="0036-0005"/>
    <x v="0"/>
    <n v="5360"/>
    <n v="2859147"/>
    <n v="35410"/>
    <x v="0"/>
    <s v="ANTIOQUIA"/>
    <s v="ITAGUI"/>
    <s v="TECHNICALCELL"/>
    <s v="WOMPI"/>
    <s v="FO-25-1659929 | FO-25-1648185"/>
    <d v="2025-10-08T15:28:00"/>
    <d v="2025-10-11T16:52:00"/>
    <s v="INCIDENTE"/>
    <s v="SOFTWARE"/>
    <s v="APP ELIMINADA"/>
    <s v="APP ELIMINADA POR EL CB"/>
    <s v="09/10/2025 PUNTO 35410 REPORTÓ QUE BORRÓ LA APP. SE LLEGA AL CB SE HACEN PRUEBAS DE LLAMADA DE ACTUALIZACIÓN CON EL INTERNET DEL USUARIO Y NO APARECE LA  APP. SE HACE POR MEDIO DE DATOS DEL TÉCNICO PERO NO APARECE LA APP, SE HACE REINICIO DE DATAFONO SE VUELVE HACER LLAMADA DE ACTUALIZACIÓN Y NO APARECE. SE ESCALA PARA LA VALIDACIÓN DE LA APP O CAMBIO DE EQUIPO._x000a__x000a_POR FAVOR MARCAR TERMINAL PARA HABILITAR DESCARGA REMOTA DE ACTUALIZACIÓN PARA SOLUCIONAR EL DAÑO ._x000a__x000a_254MMD4W8128_x000a__x000a_TICKET: 471178_x000a_11/10/2025 WOMPI INFORMA: TE CONFIRMO QUE HEMOS INSTALADO LA APLICACION DE MANERA REMOTA PARA ESTE SERIAL. SE CONFIRMA QUE PUNTO YA CUENTA CON LA APP SEGUN INFORMACION DE PERSONAL TECNICO DE WOMPI.."/>
    <s v="VISITA_TÉCNICA"/>
    <n v="64"/>
    <s v="PRINCIPAL"/>
    <s v="TERRESTRE"/>
    <s v="MONTOYA VELEZ ANDRES FELIPE"/>
    <n v="2"/>
    <n v="51282"/>
    <n v="102564"/>
  </r>
  <r>
    <s v="BARRANQUILLA"/>
    <s v="0036-0001"/>
    <x v="6"/>
    <n v="8078"/>
    <n v="2867679"/>
    <n v="41856"/>
    <x v="0"/>
    <s v="ATLANTICO"/>
    <s v="BARANOA"/>
    <s v="BARRIO BARANOA CENTRO BARANOA"/>
    <s v="WOMPI"/>
    <s v="FO-25-1665933"/>
    <d v="2025-10-10T09:40:00"/>
    <d v="2025-10-11T16:57:00"/>
    <s v="INCIDENTE"/>
    <s v="IMPRESIÓN"/>
    <s v="SUCIEDAD EN IMPRESORA"/>
    <s v="MALA MANIPULACIÓN DEL DATAFONO"/>
    <s v="11/10/2025 SE REALIZA VISITA TÉCNICA, SE VALIDA OPERATIVIDAD DEL EQUIPO, SE EVIDENCIA QUE EQUIPO FUNCIONA CORRECTAMENTE, SE REALIZAN PRUEBAS EXITOSAS, CB OPERATIVO, SE LE INDICA COMO BORRAR CACHE Y COMO ACTUALIZAR LA APP DE WOMPI."/>
    <s v="VISITA_TÉCNICA"/>
    <n v="64"/>
    <s v="INTERMEDIA"/>
    <s v="TERRESTRE"/>
    <s v="DE AGUAS MUÑOZ DAVID JOSE"/>
    <n v="1"/>
    <n v="172989"/>
    <n v="172989"/>
  </r>
  <r>
    <s v="CUCUTA"/>
    <s v="0036-0007"/>
    <x v="1"/>
    <n v="54874"/>
    <n v="2868569"/>
    <n v="78161"/>
    <x v="0"/>
    <s v="NORTE DE SANTANDER"/>
    <s v="VILLA DEL ROSARIO"/>
    <s v="MAXI MERCADO BETANIA"/>
    <s v="WOMPI"/>
    <s v="FO-25-1666583"/>
    <d v="2025-10-10T10:58:00"/>
    <d v="2025-10-11T17:00:00"/>
    <s v="INCIDENTE"/>
    <s v="LECTURA"/>
    <s v="ERROR LECTURA CODIGO DE BARRAS"/>
    <s v="NO LEE CODIGOS DE BARRAS LARGOS"/>
    <s v="11/10/2025 SE REALIZA VISITA, SE CAPACITA COMERCIO EN PROCESO DE LECTURA DE CÓDIGOS DE BARRAS. SE REALIZAN PRUEBAS OK."/>
    <s v="VISITA_TÉCNICA"/>
    <n v="16"/>
    <s v="PRINCIPAL"/>
    <s v="TERRESTRE"/>
    <s v="PACHECO BUITRAGO JAVIER ALONSO"/>
    <n v="1"/>
    <n v="51282"/>
    <n v="51282"/>
  </r>
  <r>
    <s v="TUNJA"/>
    <s v="0036-0007"/>
    <x v="1"/>
    <n v="15407"/>
    <n v="2868407"/>
    <n v="28981"/>
    <x v="0"/>
    <s v="BOYACA"/>
    <s v="VILLA DE LEYVA"/>
    <s v="BARRIO CENTRO 3 VILLA DE LEYVA"/>
    <s v="WOMPI"/>
    <s v="FO-25-1666615"/>
    <d v="2025-10-10T10:27:00"/>
    <d v="2025-10-11T17:02:00"/>
    <s v="INCIDENTE"/>
    <s v="CONEXIÓN"/>
    <s v="CONEXIÓN DEFICIENTE WIFI"/>
    <s v="WIFI"/>
    <s v="11/10/2025 SE REALIZA LLAMADA CON LA SEÑORA SAMUEL SETINA AL NÚMERO TELEFÓNICO 3112945406 INDICA QUE DATAFONO SE ENCUENTRA FUNCIONANDO CORRECTAMENTE"/>
    <s v="SOPORTE_TELEFÓNICO"/>
    <n v="32"/>
    <s v="INTERMEDIA"/>
    <s v="TERRESTRE"/>
    <s v="GONZALEZ GONZALEZ MARIO ALBERTO"/>
    <n v="1"/>
    <n v="22000"/>
    <n v="22000"/>
  </r>
  <r>
    <s v="BUCARAMANGA"/>
    <s v="0036-0007"/>
    <x v="1"/>
    <n v="68547"/>
    <n v="2869523"/>
    <n v="53522"/>
    <x v="0"/>
    <s v="SANTANDER"/>
    <s v="PIEDECUESTA"/>
    <s v="BARRIO PASEO CATALUÑA PIEDECUESTA"/>
    <s v="WOMPI"/>
    <s v="FO-25-1667255"/>
    <d v="2025-10-10T12:27:00"/>
    <d v="2025-10-11T17:04:00"/>
    <s v="INCIDENTE"/>
    <s v="NAVEGACION LENTA"/>
    <s v="USUARIO NO PUEDE NAVEGAR ENTRE PANTALLAS O LA APP NO ABRE SE QUEDA CARGANDO"/>
    <s v="MEMORIA LLENA"/>
    <s v="11/10/2025 SE COMUNICA CON LA SEÑORITA LUCERO 3153717936 EL CUAL SE LE REALIZA TELECAM OK, BORRADO DE MEMORIA DE CACHE OK, CB OPERATIVO"/>
    <s v="SOPORTE_TELEFÓNICO"/>
    <n v="32"/>
    <s v="INTERMEDIA"/>
    <s v="TERRESTRE"/>
    <s v="BARAJAS BERMUDEZ YAHIR MAURICIO"/>
    <n v="1"/>
    <n v="22000"/>
    <n v="22000"/>
  </r>
  <r>
    <s v="MEDELLIN"/>
    <s v="0036-0005"/>
    <x v="0"/>
    <n v="5308"/>
    <n v="2871267"/>
    <n v="15129"/>
    <x v="0"/>
    <s v="ANTIOQUIA"/>
    <s v="GIRARDOTA"/>
    <s v="VMOBIL"/>
    <s v="WOMPI"/>
    <s v="FO-25-1668624"/>
    <d v="2025-10-11T09:00:00"/>
    <d v="2025-10-11T17:07:00"/>
    <s v="INCIDENTE"/>
    <s v="CONEXIÓN"/>
    <s v="APARECEN ERRORES EN PANTALLA: HUBO UNA DESCONEXION DE LA RED"/>
    <s v="FALLAS EN CANAL DE COMUNICACIÓN DEL CLIENTE (INTERNET)"/>
    <s v="11/10/2025 SE IDENTIFICA QUE EL DATÁFONO TIENE CONFLICTO CON LA RED WIFI DEL ESTABLECIMIENTO, SE ENSAYA CON DATOS MÓVILES Y LA RED WIFI DE OTRO LOCAL Y EL SERVICIO FUNCIONA CORRECTAMENTE"/>
    <s v="VISITA_TÉCNICA"/>
    <n v="16"/>
    <s v="PRINCIPAL"/>
    <s v="TERRESTRE"/>
    <s v="BARRIENTOS HERNANDEZ CRISTIAN HORACIO"/>
    <n v="1"/>
    <n v="51282"/>
    <n v="51282"/>
  </r>
  <r>
    <s v="BUCARAMANGA"/>
    <s v="0036-0007"/>
    <x v="1"/>
    <n v="68001"/>
    <n v="2871662"/>
    <n v="65802"/>
    <x v="0"/>
    <s v="SANTANDER"/>
    <s v="BUCARAMANGA"/>
    <s v="DROGUERIA FARMA EXPRESS GIRARDOT"/>
    <s v="WOMPI"/>
    <s v="FO-25-1669579"/>
    <d v="2025-10-11T09:00:00"/>
    <d v="2025-10-11T17:09:00"/>
    <s v="INCIDENTE"/>
    <s v="NAVEGACION LENTA"/>
    <s v="USUARIO NO PUEDE NAVEGAR ENTRE PANTALLAS O LA APP NO ABRE SE QUEDA CARGANDO"/>
    <s v="CACHE"/>
    <s v="11/10/2025 SE HACE PRESENCIA EN COMERCIO _x000a_SE BORRÓ LA CACHÉ DE LA APLICACIÓN._x000a_SE DESCARGÓ LA APP Y SE REALIZÓ LA ACTUALIZACIÓN CORRESPONDIENTE (TEAM CALL)._x000a_SE REINICIÓ EL DISPOSITIVO._x000a_SE VERIFICÓ LA CONEXIÓN CON EL MÓDEM Y TAMBIÉN CON LOS DATOS MÓVILES._x000a_SE REALIZÓ UN SEGUNDO REINICIO PARA ASEGURAR LA CORRECTA CONFIGURACIÓN._x000a_RESULTADO:_x000a_SE CONFIRMÓ CON EL CLIENTE QUE EL SERVICIO FUNCIONA CORRECTAMENTE._x000a_SE DEJA CONSTANCIA DE PRUEBA EXITOSA CONSULTA DE SALDO RETIRO Y DEPÓSITO"/>
    <s v="VISITA_TÉCNICA"/>
    <n v="48"/>
    <s v="PRINCIPAL"/>
    <s v="TERRESTRE"/>
    <s v="BARRERA ORTEGA MARLON STWAR"/>
    <n v="1"/>
    <n v="51282"/>
    <n v="51282"/>
  </r>
  <r>
    <s v="BOGOTA"/>
    <s v="0036-0004"/>
    <x v="5"/>
    <n v="11001"/>
    <n v="2870125"/>
    <n v="79525"/>
    <x v="0"/>
    <s v="CUNDINAMARCA"/>
    <s v="BOGOTÁ"/>
    <s v="PABLO ELIAS BALLESTEROS DAZA"/>
    <s v="WOMPI"/>
    <s v="FO-25-1671426"/>
    <d v="2025-10-10T14:29:00"/>
    <d v="2025-10-11T17:11:00"/>
    <s v="INCIDENTE"/>
    <s v="VOUCHER"/>
    <s v="INFORMACIÓN DEL CB ERRADA"/>
    <s v="HAY INFORMACIÓN ERRADA EN EL VOUCHER"/>
    <s v="11/10/2025 SE REALIZA COMUNICACIÓN CON EL SEÑOR PABLO ELIAS BALLESTEROS BPARA VALIDAR LA FALLA CLIENTE MANIFIESTA QUE LE SALE EN LOS BAUCHER EL NOMBRE DE EL Y QUE QUIERE CAMBIAR AL NOMBRE DEL COMERCIO SE LE INDICA QUE PRIMERO SE DEBE REALIZAR EL CAMBIO CON EL BANCO Y YA POR PARTE DE WOMPI SE ACTUALIZAR DE FORMA AUTOMÁTICA Y LO PODRÍA VISUALIZAR POR EL DATAFONO Y EN LOS BAUCHER .YA QUE POR PARTE DE WOMPI NO REALIZAN ESE CAMBIO"/>
    <s v="SOPORTE_TELEFÓNICO"/>
    <n v="16"/>
    <s v="PRINCIPAL"/>
    <s v="TERRESTRE"/>
    <s v="GALINDO ROJAS LUIS FELIPE"/>
    <n v="1"/>
    <n v="22000"/>
    <n v="22000"/>
  </r>
  <r>
    <s v="VILLAVICENCIO"/>
    <s v="0036-0006"/>
    <x v="4"/>
    <n v="50001"/>
    <n v="2872331"/>
    <n v="51764"/>
    <x v="0"/>
    <s v="META"/>
    <s v="VILLAVICENCIO"/>
    <s v="DROGUERIA VIC MAR"/>
    <s v="WOMPI"/>
    <s v="FO-25-1671548"/>
    <d v="2025-10-11T10:01:00"/>
    <d v="2025-10-11T17:13:00"/>
    <s v="INCIDENTE"/>
    <s v="CONEXIÓN"/>
    <s v="CONEXIÓN DEFICIENTE WIFI"/>
    <s v="WIFI"/>
    <s v="11/10/2025 SE REALIZA CONFIGURACIÓN DE WI-FI DE COMERCIO, SE REALIZAN PRUEBAS Y QUEDS OK, CLIENTE INFORMA NO TENER ROLLOS WOMPI POR LO CUAL ESTA UTILIZANDO LOS ROLLOS DE RBM. SE LE INFORMA A CLIENTE QUE DEBE LLAMAR YA QUE ESOS ROLLOS NO SE PUEDEN USAR EN EL DATAFONO WOMPI"/>
    <s v="VISITA_TÉCNICA"/>
    <n v="64"/>
    <s v="PRINCIPAL"/>
    <s v="TERRESTRE"/>
    <s v="PEDREROS CONTRERAS MICHAEL STEVENS"/>
    <n v="1"/>
    <n v="51282"/>
    <n v="51282"/>
  </r>
  <r>
    <s v="PASTO"/>
    <s v="0036-0003"/>
    <x v="3"/>
    <n v="52001"/>
    <n v="2872323"/>
    <n v="32010"/>
    <x v="0"/>
    <s v="NARIÑO"/>
    <s v="PASTO"/>
    <s v="VARIEDADES EL BERNAL"/>
    <s v="WOMPI"/>
    <s v="FO-25-1671642"/>
    <d v="2025-10-11T09:47:00"/>
    <d v="2025-10-11T17:16:00"/>
    <s v="INCIDENTE"/>
    <s v="LECTURA"/>
    <s v="ERROR LECTURA CODIGO DE BARRAS"/>
    <s v="NO LEE CODIGOS DE BARRAS LARGOS"/>
    <s v="11/10/2025 SE LLAMÓ AL CLIENTE PARA CONFIRMAR FALLA DE LECTOR DE TARJETAS CLIENTE INFORMA QUE LA FALLA SOLO SE LE PRESENTÓ EL DÍA DE AYER PERO SE RESTABLECIÓ EL DÍA DE HOY TRABAJANDO SIN INCONVENIENTES LO QUE INFORMA ES QUE ESTÁ FALLANDO LA LECTURA DE CÓDIGO DE BARRAS DE FORMATO ANCHO PARA SEDENAR SE LO EXPLICÓ QUE EL PAGO POR EL MOMENTO TIENE QUE REALIZARLO DE FORMA MANUAL CON EL CÓDIGO DE CONVENIO SE LE EXPLICÓ EL BORRADO DE CACHÉ CLIENTE INFORMA QUE EL DATÁFONO SE ENCUENTRA OPERATIVO A LA HORA."/>
    <s v="SOPORTE_TELEFÓNICO"/>
    <n v="48"/>
    <s v="PRINCIPAL"/>
    <s v="TERRESTRE"/>
    <s v="REMICIO AMADO JOHN HEBER"/>
    <n v="1"/>
    <n v="22000"/>
    <n v="22000"/>
  </r>
  <r>
    <s v="MANIZALES"/>
    <s v="0036-0002"/>
    <x v="2"/>
    <n v="17174"/>
    <n v="2872197"/>
    <n v="69896"/>
    <x v="0"/>
    <s v="CALDAS"/>
    <s v="CHINCHINA"/>
    <s v="BARRIO CENTRO CHINCHINA 10"/>
    <s v="WOMPI"/>
    <s v="FO-25-1671668"/>
    <d v="2025-10-11T09:35:00"/>
    <d v="2025-10-11T17:18:00"/>
    <s v="INCIDENTE"/>
    <s v="PANTALLA"/>
    <s v="TÁCTIL"/>
    <s v="NO RESPONDE LA PANTALLA TÁCTIL"/>
    <s v="11/10/2025 SE HABLA CON EL CLIENTE QUIEN INDICA QUE EL DATAFONO SE LE ENLOQUECIO LA PANTALLA, SE VALIDA Y EL DATAFONO SE ENCUENTRA CONECTADO Y CARGANDO, SE LE INDICA AL CLIENTE QUE LO UTILIZE SIN ESTAR SIN ESTAR CARGANDO, EL CLIENTE REALIZA PRUEBAS, Y YA INDICA QUE ASI SI LO PUEDE TRABAJAR NORMAL, LO CARGARA SIN USARLO"/>
    <s v="SOPORTE_TELEFÓNICO"/>
    <n v="0"/>
    <s v="INTERMEDIA"/>
    <s v="TERRESTRE"/>
    <s v="HENAO CARDONA DIEGO FERNANDO"/>
    <n v="1"/>
    <n v="22000"/>
    <n v="22000"/>
  </r>
  <r>
    <s v="MEDELLIN"/>
    <s v="0036-0005"/>
    <x v="0"/>
    <n v="5088"/>
    <n v="2872737"/>
    <n v="30301"/>
    <x v="0"/>
    <s v="ANTIOQUIA"/>
    <s v="BELLO"/>
    <s v="DROGUERÍA YAYALU #2"/>
    <s v="WOMPI"/>
    <s v="FO-25-1674183"/>
    <d v="2025-10-12T09:00:00"/>
    <d v="2025-10-12T12:26:00"/>
    <s v="INCIDENTE"/>
    <s v="NAVEGACION LENTA"/>
    <s v="USUARIO NO PUEDE NAVEGAR ENTRE PANTALLAS O LA APP NO ABRE SE QUEDA CARGANDO"/>
    <s v="CACHE"/>
    <s v="12/10/2025 SE COMUNICA CON CLIENTE AL 3242033556 E INFORMA QUE EL EQUIPO YA NO ESTÁ BLOQUEADO PERO QUE TIENE MUCHAS LENTITUD, SE LE COMUNICA QUE ES POR UNA VERSIÓN CON FALLAS, Y SE LE GUÍA PARA REALIZAR TEM CALL, BORRADO DE CACHE Y REINICIO PARA MEJORAR LA NAVEGACIÓN DEL EQUIPO, SE CIERRA"/>
    <s v="SOPORTE_TELEFÓNICO"/>
    <n v="64"/>
    <s v="PRINCIPAL"/>
    <s v="TERRESTRE"/>
    <s v="QUINTERO SANCHEZ JUAN SEBASTIAN"/>
    <n v="1"/>
    <n v="22000"/>
    <n v="22000"/>
  </r>
  <r>
    <s v="CARTAGENA"/>
    <s v="0036-0001"/>
    <x v="6"/>
    <n v="13001"/>
    <n v="2855146"/>
    <n v="67024"/>
    <x v="0"/>
    <s v="BOLIVAR"/>
    <s v="CARTAGENA"/>
    <s v="MACRO - PAPELERIA H.O SAN JOSE"/>
    <s v="WOMPI"/>
    <s v="FO-25-1644094"/>
    <d v="2025-10-08T08:00:00"/>
    <d v="2025-10-14T09:04:00"/>
    <s v="INCIDENTE"/>
    <s v="EQUIPO"/>
    <s v="INTENTO DE MANIPULACION"/>
    <s v="MALA MANIPULACIÓN DEL DATAFONO"/>
    <s v="14/10/2025 CLIENTE INFORMA QUE LO MANIPULÓ PARA CAMBIAR EL TAMAÑO DE LA FUENTE LOS ICONOS SALÍAN MUY PEQUEÑOS LOS COLOCA GRANDE Y NO LE SALÍAN TODOS LOS ICONOS YA QUE LAS MUCHACHAS QUE TIENE TRABAJANDO NO VEN BIEN LOS ICONOS _x000a_LO VOLVIÓ A MANIPULAR Y COLOCO LA FUENTE MÁS PEQUEÑA _x000a_SE LE INFORMA QUE ASÍ ES EL TAMAÑO DE LOS ICONOS NO SE PUEDE CAMBIAR"/>
    <s v="SOPORTE_TELEFÓNICO"/>
    <n v="64"/>
    <s v="PRINCIPAL"/>
    <s v="TERRESTRE"/>
    <s v="CANEDO HERRERA ALEXANDER"/>
    <n v="1"/>
    <n v="22000"/>
    <n v="22000"/>
  </r>
  <r>
    <s v="MANIZALES"/>
    <s v="0036-0002"/>
    <x v="2"/>
    <n v="17001"/>
    <n v="2866413"/>
    <n v="75659"/>
    <x v="0"/>
    <s v="CALDAS"/>
    <s v="MANIZALES"/>
    <s v="SION PELUQUERÍA Y VARIEDADES"/>
    <s v="WOMPI"/>
    <s v="FO-25-1664596"/>
    <d v="2025-10-10T08:00:00"/>
    <d v="2025-10-14T10:57:00"/>
    <s v="INCIDENTE"/>
    <s v="CREDENCIALES DE ACCESO (USUARIO/CONTRASEÑA)"/>
    <s v="NO FUNCIONA EL USUARIO O CONTRASEÑA"/>
    <s v="ERROR INICIO DE SESIÓN"/>
    <s v="14/10/2025 SE REALIZA ESCALAMIENTO A WOMPI YA QUE EL CLIENTE NO LE ES POSIBLE EL INGRESO, SE ESCALA SE VALIDA CON EL CLIENTE ANTE RESPUESTA DE WOMPI Y YA PUDO INGRESAR EL DIA DE AYER"/>
    <s v="SOPORTE_TELEFÓNICO"/>
    <n v="16"/>
    <s v="PRINCIPAL"/>
    <s v="TERRESTRE"/>
    <s v="HENAO CARDONA DIEGO FERNANDO"/>
    <n v="1"/>
    <n v="22000"/>
    <n v="22000"/>
  </r>
  <r>
    <s v="PEREIRA"/>
    <s v="0036-0002"/>
    <x v="2"/>
    <n v="66001"/>
    <n v="2868483"/>
    <n v="80181"/>
    <x v="0"/>
    <s v="RISARALDA"/>
    <s v="PEREIRA"/>
    <s v="BARRIO EL ROSAL PEREIRA"/>
    <s v="WOMPI"/>
    <s v="FO-25-1666597"/>
    <d v="2025-10-10T10:49:00"/>
    <d v="2025-10-14T11:01:00"/>
    <s v="INCIDENTE"/>
    <s v="CREDENCIALES DE ACCESO (USUARIO/CONTRASEÑA)"/>
    <s v="NO FUNCIONA EL USUARIO O CONTRASEÑA"/>
    <s v="ERROR INICIO DE SESIÓN"/>
    <s v="14/10/2025 SE REALIZA VALIDACION Y ESCALAMIENTO CON WOMPI, QUIENES REALIZAN RESINTALACION DE LA APLICACION, SE HABLA CON EL CLIENTE PARA QUE PRUEBE EL INGRESO Y YA CONFIRMA QUE YA PUEDE INGRESAR SIN PROBLEMA,"/>
    <s v="SOPORTE_TELEFÓNICO"/>
    <n v="0"/>
    <s v="PRINCIPAL"/>
    <s v="TERRESTRE"/>
    <s v="HENAO CARDONA DIEGO FERNANDO"/>
    <n v="1"/>
    <n v="22000"/>
    <n v="22000"/>
  </r>
  <r>
    <s v="CALI"/>
    <s v="0036-0003"/>
    <x v="3"/>
    <n v="76001"/>
    <n v="2871601"/>
    <n v="72320"/>
    <x v="0"/>
    <s v="VALLE DEL CAUCA"/>
    <s v="CALI"/>
    <s v="MEGA TIENDA"/>
    <s v="WOMPI"/>
    <s v="FO-25-1669635"/>
    <d v="2025-10-11T09:00:00"/>
    <d v="2025-10-14T11:13:00"/>
    <s v="INCIDENTE"/>
    <s v="SOFTWARE"/>
    <s v="APP ELIMINADA"/>
    <s v="APP ELIMINADA POR EL CB"/>
    <s v="14/10/2025 SE ESCALA WOMPI Y SE REALIZA REINSTALACION DE LA APLICACION POR PARTE DE WOMPI, SE VALIDA CON EL CLIENTE Y YA QUEDO INSTALADA Y YA PUDO INGRESAR"/>
    <s v="SOPORTE_TELEFÓNICO"/>
    <n v="40"/>
    <s v="PRINCIPAL"/>
    <s v="TERRESTRE"/>
    <s v="HENAO CARDONA DIEGO FERNANDO"/>
    <n v="1"/>
    <n v="22000"/>
    <n v="22000"/>
  </r>
  <r>
    <s v="IBAGUE"/>
    <s v="0036-0006"/>
    <x v="4"/>
    <n v="73001"/>
    <n v="2871699"/>
    <n v="66937"/>
    <x v="0"/>
    <s v="TOLIMA"/>
    <s v="IBAGUE"/>
    <s v="VARIEDADES P.C"/>
    <s v="WOMPI"/>
    <s v="FO-25-1669564"/>
    <d v="2025-10-11T09:00:00"/>
    <d v="2025-10-14T11:16:00"/>
    <s v="INCIDENTE"/>
    <s v="SOFTWARE"/>
    <s v="APP ELIMINADA"/>
    <s v="APP ELIMINADA POR EL CB"/>
    <s v="14/10/2025 SE COMUNICA AL NÚMERO 3152832168, SE LE BRINDA SOPORTE TELEFÓNICO ALA SEÑORA PAOLA CUBILLOS INDICÁNDOLE QUE DEBE REALIZAR LA DESCARGA POR LA OPCIÓN DE TEM CALL; SE DESCARGA LA APLICACIÓN EXITOSAMENTE."/>
    <s v="SOPORTE_TELEFÓNICO"/>
    <n v="48"/>
    <s v="PRINCIPAL"/>
    <s v="TERRESTRE"/>
    <s v="BARRAGAN TAFUR EDWIN ESTEBAN"/>
    <n v="1"/>
    <n v="22000"/>
    <n v="22000"/>
  </r>
  <r>
    <s v="IBAGUE"/>
    <s v="0036-0006"/>
    <x v="4"/>
    <n v="73001"/>
    <n v="2872641"/>
    <n v="78954"/>
    <x v="0"/>
    <s v="TOLIMA"/>
    <s v="IBAGUE"/>
    <s v="DAVA VARIEDADES Y DETALLES"/>
    <s v="WOMPI"/>
    <s v="FO-25-1674210"/>
    <d v="2025-10-12T09:00:00"/>
    <d v="2025-10-14T11:20:00"/>
    <s v="INCIDENTE"/>
    <s v="IMPRESIÓN"/>
    <s v="TAPA DE IMPRESORA DESAJUSTADA"/>
    <s v="MALA MANIPULACIÓN DEL DATAFONO"/>
    <s v="14/10/2025 SE LLEGA AL CORRESPONSAL, SE HABLA CON LA SEÑORA LEIDY VALENCIA, ME INDICA QUE LA IMPRESORA ESTÁ MOLESTANDO, LE INDICO QUE LO MÁS PROBABLE ES QUE LO ESTÉ CERRANDO MAL. SE HACEN PRUEBAS DE TRANSACCIONES Y DE IMPRESORA TODO OK"/>
    <s v="VISITA_TÉCNICA"/>
    <n v="16"/>
    <s v="PRINCIPAL"/>
    <s v="TERRESTRE"/>
    <s v="VARGAS HERRERA JHON JAIRO"/>
    <n v="1"/>
    <n v="51282"/>
    <n v="51282"/>
  </r>
  <r>
    <s v="BARRANQUILLA"/>
    <s v="0036-0001"/>
    <x v="6"/>
    <n v="8001"/>
    <n v="2872699"/>
    <n v="17017"/>
    <x v="0"/>
    <s v="ATLANTICO"/>
    <s v="BARRANQUILLA"/>
    <s v="TIENDA Y PANEDERIA LA FE"/>
    <s v="WOMPI"/>
    <s v="FO-25-1674818"/>
    <d v="2025-10-12T09:00:00"/>
    <d v="2025-10-14T11:23:00"/>
    <s v="INCIDENTE"/>
    <s v="SOFTWARE"/>
    <s v="APP ELIMINADA"/>
    <s v="APP ELIMINADA POR EL CB"/>
    <s v="14/10/2025 SE REALIZA VISITA AL COMERCIO SE ENCUENTRA DATÁFONO CON APLICACIÓN BORRADA SE ESCALA CASO A WOMPI CON TICKET N° 471911 LO CUAL INSTALAN LA APLICACIÓN NUEVAMENTE SE REALIZAN PRUEBAS EXITOSAS Y EL CB QUEDA OPERATIVO"/>
    <s v="VISITA_TÉCNICA"/>
    <n v="64"/>
    <s v="PRINCIPAL"/>
    <s v="TERRESTRE"/>
    <s v="PEÑALOZA GUTIERREZ RAFAEL GUSTAVO"/>
    <n v="1"/>
    <n v="51282"/>
    <n v="51282"/>
  </r>
  <r>
    <s v="BUCARAMANGA"/>
    <s v="0036-0007"/>
    <x v="1"/>
    <n v="68820"/>
    <n v="2873527"/>
    <n v="54901"/>
    <x v="0"/>
    <s v="SANTANDER"/>
    <s v="TONA"/>
    <s v="BARRIO BERLIN TONA 1"/>
    <s v="WOMPI"/>
    <s v="FO-25-1676247"/>
    <d v="2025-10-13T09:00:00"/>
    <d v="2025-10-14T11:28:00"/>
    <s v="INCIDENTE"/>
    <s v="NAVEGACION LENTA"/>
    <s v="USUARIO NO PUEDE NAVEGAR ENTRE PANTALLAS O LA APP NO ABRE SE QUEDA CARGANDO"/>
    <s v="CACHE"/>
    <s v="14/10/2025 SE ESTABLECE CONTACTO TELEFÓNICO Y VIA WHATSAPP CON LA USUARIA NELLY RODRÍGUEZ AL NÚMERO 3114238044 SE REALIZA PROCEDIMIENTO PARA BORRADO DE CACHE ACTUALIZACION DE APP Y REINICIO DE EQUIPO LO CUAL MEJORA UN POCO LA NAVEGACIÓN PARA PODER REALIZAR LAS RESPECTIVAS TRANSACCIONES SE ENTREGA SERVICIO OPERATIVO"/>
    <s v="SOPORTE_TELEFÓNICO"/>
    <n v="0"/>
    <s v="INTERMEDIA"/>
    <s v="TERRESTRE"/>
    <s v="REYES RAMIREZ DIEGO ALEXANDER"/>
    <n v="1"/>
    <n v="22000"/>
    <n v="22000"/>
  </r>
  <r>
    <s v="BARRANQUILLA"/>
    <s v="0036-0001"/>
    <x v="6"/>
    <n v="8001"/>
    <n v="2867640"/>
    <n v="77916"/>
    <x v="0"/>
    <s v="ATLANTICO"/>
    <s v="BARRANQUILLA"/>
    <s v="INVERSIONES MSJ SANTA MARIA"/>
    <s v="WOMPI"/>
    <s v="FO-25-1665944"/>
    <d v="2025-10-10T09:31:00"/>
    <d v="2025-10-14T11:31:00"/>
    <s v="INCIDENTE"/>
    <s v="CONEXIÓN"/>
    <s v="CONEXIÓN DEFICIENTE WIFI"/>
    <s v="WIFI"/>
    <s v="14/10/2025 SE REALIZA VISITA AL COMERCIO SE ENCUENTRA DATÁFONO CON PROBLEMAS DE CONEXIÓN LO CUAL GENERA QUE EL DATÁFONO SE COLOQUE LENTO SE HACE PRUEBAS CON LOS DATOS DEL TELÉFONO LO CUAL MEJORA ALA FORMA DE REALIZAR LAS OPERACIONES SE REALIZAN PRUEBAS EXITOSAS Y EL CB QUEDA OPERATIVO"/>
    <s v="VISITA_TÉCNICA"/>
    <n v="32"/>
    <s v="PRINCIPAL"/>
    <s v="TERRESTRE"/>
    <s v="PEÑALOZA GUTIERREZ RAFAEL GUSTAVO"/>
    <n v="1"/>
    <n v="51282"/>
    <n v="51282"/>
  </r>
  <r>
    <s v="BUCARAMANGA"/>
    <s v="0036-0007"/>
    <x v="1"/>
    <n v="68820"/>
    <n v="2874257"/>
    <n v="57302"/>
    <x v="0"/>
    <s v="SANTANDER"/>
    <s v="TONA"/>
    <s v="BARRIO CORREGIMIENTO BERLIN TONA"/>
    <s v="WOMPI"/>
    <s v="FO-25-1677034"/>
    <d v="2025-10-13T11:11:00"/>
    <d v="2025-10-14T11:43:00"/>
    <s v="INCIDENTE"/>
    <s v="NAVEGACION LENTA"/>
    <s v="USUARIO NO PUEDE NAVEGAR ENTRE PANTALLAS O LA APP NO ABRE SE QUEDA CARGANDO"/>
    <s v="CACHE"/>
    <s v="14/10/2025 SE ESTABLECE CONTACTO TELEFÓNICO Y VIA WHATSAPP AL NÚMERO +57 324 2542099 NOS INDICAN QUE EL EQUIPO NO LES PERMITE INGRESAR SE REALIZA PROCEDIMIENTO DE BORRADO DE CACHA ACTIALIZACION APL Y REINICIO DE EQUIPO NOS INDICA LA USUARIA QUE YA LES PERMITE EL INGRESO Y PUEDEN OPERAR CON NORMALIDAD SE PROCEDE CON EL CIERRE DEL REQUERIMIENTO"/>
    <s v="SOPORTE_TELEFÓNICO"/>
    <n v="0"/>
    <s v="INTERMEDIA"/>
    <s v="TERRESTRE"/>
    <s v="REYES RAMIREZ DIEGO ALEXANDER"/>
    <n v="1"/>
    <n v="22000"/>
    <n v="22000"/>
  </r>
  <r>
    <s v="BUCARAMANGA"/>
    <s v="0036-0007"/>
    <x v="1"/>
    <n v="68276"/>
    <n v="2872812"/>
    <n v="57460"/>
    <x v="0"/>
    <s v="SANTANDER"/>
    <s v="FLORIDABLANCA"/>
    <s v="BARRIO LA CUMBRE FLORIDABLANCA 3"/>
    <s v="WOMPI"/>
    <s v="FO-25-1674215"/>
    <d v="2025-10-12T09:00:00"/>
    <d v="2025-10-14T12:09:00"/>
    <s v="INCIDENTE"/>
    <s v="SOFTWARE"/>
    <s v="APP ELIMINADA"/>
    <s v="APP ELIMINADA POR EL CB"/>
    <s v="14/10/2025 EN COMUNICACIÓN CON CLIENTE INFORMA QUE LA APP DE WOMPI SE LE BORRÓ, SE PROCEDE A ESCALAR CASO PARA TELECARGA DEL APP, UNA VEZ INSTALADA LA APP, SE LE INDICA AL CLIENTE REALIZAR PRUEBAS EXITOSA, DATAFONO YA FUNCIONA SE PROCEDE A CERRAR ORDEN."/>
    <s v="SOPORTE_TELEFÓNICO"/>
    <n v="16"/>
    <s v="PRINCIPAL"/>
    <s v="TERRESTRE"/>
    <s v="MARTINEZ FLOREZ DONIS ALBERTO"/>
    <n v="1"/>
    <n v="22000"/>
    <n v="22000"/>
  </r>
  <r>
    <s v="BOGOTA"/>
    <s v="0036-0004"/>
    <x v="5"/>
    <n v="11001"/>
    <n v="2785359"/>
    <n v="16166"/>
    <x v="0"/>
    <s v="CUNDINAMARCA"/>
    <s v="BOGOTÁ"/>
    <s v="GLORIA TERESA HERRERA CURREA"/>
    <s v="WOMPI"/>
    <s v="FO-25-1579691 | FO-25-1575219"/>
    <d v="2025-09-24T08:42:00"/>
    <d v="2025-10-14T14:00:00"/>
    <s v="INCIDENTE"/>
    <s v="VOUCHER"/>
    <s v="NO ESTA LLEGANDO LOS VOUCHERS QUE SE ESTAN ENVIANDO"/>
    <s v="AFECTACION GENERALIZADA DE LOS SERVICIOS DE VOUCHER"/>
    <s v="24/09/2025 SE REALIZA VISITA DE CAMPO, SE ENCUENTRA RECHAZO EN  LAS TRANSACCIONES DE NEQUI, SE ESCALA EL CASO Y SE CREA EL TICKET N° (467564). CB SOLICITA EL QUE SE LE CAMBIÉ EL NOMBRE DE LA INTERFAZ DE INICIO DE LA APP, YA QUE LE PARECE EL NOMBRE COMPLETO DE LA SRA &quot;GLORIA TERESA HERRERA CURREA&quot; Y EN LA CÁMARA DE COMERCIO APARECE COMO GLORIATEX, LO SOLICITA POR RAZONES DE SEGURIDAD INDICA , TAMBIÉN SOLICITA EL ENVÍO DE BASE PARA EL DATÁFONO, POR RAZONES DE SEGURIDAD._x000a_14/10/2025 SE REALIZA COMUNICACIÓN CON LA SEÑORA GLORIA TERESA HERRERA AL NÚMERO 3107732443 PARA CONFIRMAR RESPUESTA POR PARTE DE WOMPI YA SE ENCUENTRA LOS BAUCHER IMPRIMIENDO EL NOMBRE DEL COMERCIO YA SE ENCUENTRA OPERATIVO"/>
    <s v="VISITA_TÉCNICA"/>
    <n v="40"/>
    <s v="PRINCIPAL"/>
    <s v="TERRESTRE"/>
    <s v="GALINDO ROJAS LUIS FELIPE"/>
    <n v="2"/>
    <n v="51282"/>
    <n v="102564"/>
  </r>
  <r>
    <s v="TUNJA"/>
    <s v="0036-0007"/>
    <x v="1"/>
    <n v="15238"/>
    <n v="2864290"/>
    <n v="16799"/>
    <x v="0"/>
    <s v="BOYACA"/>
    <s v="DUITAMA"/>
    <s v="BARRIO LA FUENTE DUITAMA"/>
    <s v="WOMPI"/>
    <s v="FO-25-1666096"/>
    <d v="2025-10-09T14:33:00"/>
    <d v="2025-10-14T16:51:00"/>
    <s v="INCIDENTE"/>
    <s v="NAVEGACION LENTA"/>
    <s v="USUARIO NO PUEDE NAVEGAR ENTRE PANTALLAS O LA APP NO ABRE SE QUEDA CARGANDO"/>
    <s v="CACHE"/>
    <s v="14/10/2025 SE BORRÓ LA CACHÉ DE LA APLICACIÓN SE DESCARGÓ LA APP Y SE REALIZÓ LA ACTUALIZACIÓN CORRESPONDIENTE (TEAM CALL) SE REINICIÓ EL DISPOSITIVO SE VERIFICÓ LA CONEXIÓN CON EL MÓDEM Y TAMBIÉN CON LOS DATOS MÓVILES SE REALIZÓ UN SEGUNDO REINICIO PARA ASEGURAR LA CORRECTA CONFIGURACIÓN_x000a_SE CONFIRMÓ CON EL CLIENTE QUE EL SERVICIO FUNCIONA CORRECTAMENTE_x000a_SE DEJA CONSTANCIA DE TX PRUEBA EXITOSA."/>
    <s v="VISITA_TÉCNICA"/>
    <n v="64"/>
    <s v="INTERMEDIA"/>
    <s v="TERRESTRE"/>
    <s v="RODRIGUEZ MURCIA YERSON IVAN"/>
    <n v="1"/>
    <n v="172989"/>
    <n v="172989"/>
  </r>
  <r>
    <s v="BOGOTA"/>
    <s v="0036-0004"/>
    <x v="5"/>
    <n v="25754"/>
    <n v="2872648"/>
    <n v="68735"/>
    <x v="0"/>
    <s v="CUNDINAMARCA"/>
    <s v="SOACHA"/>
    <s v="LA FRAGUA 2"/>
    <s v="WOMPI"/>
    <s v="FO-25-1674193"/>
    <d v="2025-10-12T09:00:00"/>
    <d v="2025-10-14T16:54:00"/>
    <s v="INCIDENTE"/>
    <s v="CREDENCIALES DE ACCESO (USUARIO/CONTRASEÑA)"/>
    <s v="NO FUNCIONA EL USUARIO O CONTRASEÑA"/>
    <s v="USUARIO CB"/>
    <s v="14/10/2025 DURANTE LA VISITA TECNICA PARA ATENDER INCIDENTE REPORTADO POR CORRESPONSAL BANCARIO, CORRESPONSAL NOS INDICA QUE EL DAÑO YA FUE SOLUCIONADO,  SE HACEN PRUEBAS CONFIRMANDO QUE SERVICIO SE ENCUENTRA FUNCIONAL Y OPERATIVO A CONFORMIDAD DEL CB SIN NOVEDAD EN EL INCIDENTE SALDO OK"/>
    <s v="VISITA_TÉCNICA"/>
    <n v="0"/>
    <s v="PRINCIPAL"/>
    <s v="TERRESTRE"/>
    <s v="GALEANO SORIANO JUAN DAVID"/>
    <n v="1"/>
    <n v="51282"/>
    <n v="51282"/>
  </r>
  <r>
    <s v="BOGOTA"/>
    <s v="0036-0004"/>
    <x v="5"/>
    <n v="11001"/>
    <n v="2872735"/>
    <n v="76710"/>
    <x v="0"/>
    <s v="CUNDINAMARCA"/>
    <s v="BOGOTÁ"/>
    <s v="SURTISALUD PLUS"/>
    <s v="WOMPI"/>
    <s v="FO-25-1674212"/>
    <d v="2025-10-12T09:00:00"/>
    <d v="2025-10-14T16:58:00"/>
    <s v="INCIDENTE"/>
    <s v="NAVEGACION LENTA"/>
    <s v="USUARIO NO PUEDE NAVEGAR ENTRE PANTALLAS O LA APP NO ABRE SE QUEDA CARGANDO"/>
    <s v="CACHE"/>
    <s v="14/10/2025 SE REALIZA VISITA A COMERCIO, SE VALIDA EQUIPO OPERANDO CON LENTITUD, SE PROCEDE A REALIZAR ACTUALIZACIÓN Y BORRADO DE CACHE, SE REALIZA PRUEBAS CON CLIENTES OPERANDO CON NORMALIDAD  A CONFORMIDAD DEL USUARIO."/>
    <s v="VISITA_TÉCNICA"/>
    <n v="48"/>
    <s v="PRINCIPAL"/>
    <s v="TERRESTRE"/>
    <s v="ORTIZ YARA FRANKLYN ISRAEL"/>
    <n v="1"/>
    <n v="51282"/>
    <n v="51282"/>
  </r>
  <r>
    <s v="BUCARAMANGA"/>
    <s v="0036-0007"/>
    <x v="1"/>
    <n v="68001"/>
    <n v="2872811"/>
    <n v="43432"/>
    <x v="0"/>
    <s v="SANTANDER"/>
    <s v="BUCARAMANGA"/>
    <s v="MINIMARKET LA FORTUNA PARQUE CENTENARIO"/>
    <s v="WOMPI"/>
    <s v="FO-25-1674217"/>
    <d v="2025-10-12T09:00:00"/>
    <d v="2025-10-14T17:58:00"/>
    <s v="INCIDENTE"/>
    <s v="NAVEGACION LENTA"/>
    <s v="USUARIO NO PUEDE NAVEGAR ENTRE PANTALLAS O LA APP NO ABRE SE QUEDA CARGANDO"/>
    <s v="CACHE"/>
    <s v="14/10/2025 SE REALIZA VISITA AL COMERCIO CORRESPONSAL WOMPI, SE VALIDA Y EL CLIENTE COMENTA QUE PRESENTA MUCHA LENTITUD EN EL MOMENTO DE REALIZAR CUALQUIER CLASE DE TRANSACCIÓN SE REALIZA LA RESPECTIVA LLAMADA DE LA TELECARGA LUEGO SE REALIZA BORRADO DE CACHÉ Y SE REALIZA CONEXIÓN POR MEDIO DE DATOS PARA HACER PRUEBAS PERTINENTES SE OBSERVA QUE MEJORA LA CONEXIÓN EL CLIENTE INDICA QUE EL DATÁFONO ESTÁ FUNCIONANDO BIEN CON LOS DATOS SE REALIZAN PRUEBAS DEJANDO LA CONEXIÓN ESTABLE Y CON EL INTERNET QUE TIENE EL CLIENTE"/>
    <s v="VISITA_TÉCNICA"/>
    <n v="56"/>
    <s v="PRINCIPAL"/>
    <s v="TERRESTRE"/>
    <s v="GONZALEZ ESTUPIÑAN YEISON WALTER ANTONIO"/>
    <n v="1"/>
    <n v="51282"/>
    <n v="51282"/>
  </r>
  <r>
    <s v="VILLAVICENCIO"/>
    <s v="0036-0006"/>
    <x v="4"/>
    <n v="50001"/>
    <n v="2877339"/>
    <n v="29693"/>
    <x v="0"/>
    <s v="META"/>
    <s v="VILLAVICENCIO"/>
    <s v="DROGUERÍA SAN NICOLÁS UNO"/>
    <s v="WOMPI"/>
    <s v="FO-25-1680414"/>
    <d v="2025-10-14T10:45:00"/>
    <d v="2025-10-14T18:02:00"/>
    <s v="INCIDENTE"/>
    <s v="SOFTWARE"/>
    <s v="VERSIÓN DESACTUALIZADA"/>
    <s v="VERSIÓN NO ACTUALIZADA"/>
    <s v="14/10/2025 SE REALIZA CONTACTO TELEFONIXO CON LA SEÑORA LILIANA LA CUAL SE LE DA SOPORTE Y EQUIPO QUEDS FUNCIONANDO OK"/>
    <s v="SOPORTE_TELEFÓNICO"/>
    <n v="64"/>
    <s v="PRINCIPAL"/>
    <s v="TERRESTRE"/>
    <s v="PEDREROS CONTRERAS MICHAEL STEVENS"/>
    <n v="1"/>
    <n v="22000"/>
    <n v="22000"/>
  </r>
  <r>
    <s v="PASTO"/>
    <s v="0036-0003"/>
    <x v="3"/>
    <n v="52001"/>
    <n v="2868988"/>
    <n v="17196"/>
    <x v="0"/>
    <s v="NARIÑO"/>
    <s v="PASTO"/>
    <s v="DISTRIBUCIONES DE INMEDIATO"/>
    <s v="WOMPI"/>
    <s v="FO-25-1667289"/>
    <d v="2025-10-10T11:48:00"/>
    <d v="2025-10-15T08:17:00"/>
    <s v="INCIDENTE"/>
    <s v="CREDENCIALES DE ACCESO (USUARIO/CONTRASEÑA)"/>
    <s v="NO FUNCIONA EL USUARIO O CONTRASEÑA"/>
    <s v="ERROR INICIO DE SESIÓN"/>
    <s v="14/10/2025 SE REALIZA ESCALAMIENTO A WOMPI QUIENES INDICA QUE YA EL CB ESTA TRANSANDO POR ENDE YA PUDO INGRESAR, SE HABLA CON EL CB QUIEN INDICA QUE YA LOGRO INGRESAR Y REALIZAR TRANSACCIONES"/>
    <s v="SOPORTE_TELEFÓNICO"/>
    <n v="64"/>
    <s v="PRINCIPAL"/>
    <s v="TERRESTRE"/>
    <s v="HENAO CARDONA DIEGO FERNANDO"/>
    <n v="1"/>
    <n v="22000"/>
    <n v="22000"/>
  </r>
  <r>
    <s v="CUCUTA"/>
    <s v="0036-0007"/>
    <x v="1"/>
    <n v="54874"/>
    <n v="2875639"/>
    <n v="60354"/>
    <x v="0"/>
    <s v="NORTE DE SANTANDER"/>
    <s v="VILLA DEL ROSARIO"/>
    <s v="DROGUERIA NUEVA VIDA LA 16 PLUS"/>
    <s v="WOMPI"/>
    <s v="FO-25-1678925"/>
    <d v="2025-10-14T08:42:00"/>
    <d v="2025-10-15T08:39:00"/>
    <s v="INCIDENTE"/>
    <s v="SOFTWARE"/>
    <s v="APP ELIMINADA"/>
    <s v="APP ELIMINADA POR EL CB"/>
    <s v="15/10/2025 SE CONTACTA TELEFÓNICAMENTE AL COMERCIO, LA SEÑORA MARÍA GARCÉS ME INFORMA QUE EL APLICATIVO YA LE APARECE EN EL DATAFONO, CONFIRMA QUE YA LE PERMITE REALIZAR TRANSACCIONES."/>
    <s v="SOPORTE_TELEFÓNICO"/>
    <n v="48"/>
    <s v="PRINCIPAL"/>
    <s v="TERRESTRE"/>
    <s v="PACHECO BUITRAGO JAVIER ALONSO"/>
    <n v="1"/>
    <n v="22000"/>
    <n v="22000"/>
  </r>
  <r>
    <s v="CALI"/>
    <s v="0036-0003"/>
    <x v="3"/>
    <n v="19698"/>
    <n v="2874435"/>
    <n v="47114"/>
    <x v="0"/>
    <s v="CAUCA"/>
    <s v="SANTANDER DE QUILICHAO"/>
    <s v="BARRIO VILLAS DE QUILICHAO SANTANDER DE QUILICHAO"/>
    <s v="WOMPI"/>
    <s v="FO-25-1677515"/>
    <d v="2025-10-14T08:00:00"/>
    <d v="2025-10-15T10:39:00"/>
    <s v="INCIDENTE"/>
    <s v="CREDENCIALES DE ACCESO (USUARIO/CONTRASEÑA)"/>
    <s v="NO FUNCIONA EL USUARIO O CONTRASEÑA"/>
    <s v="ERROR INICIO DE SESIÓN"/>
    <s v="15/10/2025 SE ESCALA A WOMPI, SE VALIDA INGRESO DEL CLIENTE Y YA PUEDE INGRESAR, SE HABLA CON EL CLIENTE Y YA PUEDE REALIZAR INGRESO, SE CIERRA TICKET"/>
    <s v="SOPORTE_TELEFÓNICO"/>
    <n v="64"/>
    <s v="INTERMEDIA"/>
    <s v="TERRESTRE"/>
    <s v="HENAO CARDONA DIEGO FERNANDO"/>
    <n v="1"/>
    <n v="22000"/>
    <n v="22000"/>
  </r>
  <r>
    <s v="MEDELLIN"/>
    <s v="0036-0005"/>
    <x v="0"/>
    <n v="5001"/>
    <n v="2858094"/>
    <n v="28838"/>
    <x v="0"/>
    <s v="ANTIOQUIA"/>
    <s v="MEDELLÍN"/>
    <s v="RESPUESTOS GUIA Y MAQUINAS R G M"/>
    <s v="WOMPI"/>
    <s v="FO-25-1650901 | FO-25-1647227"/>
    <d v="2025-10-08T13:39:00"/>
    <d v="2025-10-15T10:42:00"/>
    <s v="INCIDENTE"/>
    <s v="NAVEGACION LENTA"/>
    <s v="USUARIO NO PUEDE NAVEGAR ENTRE PANTALLAS O LA APP NO ABRE SE QUEDA CARGANDO"/>
    <s v="CACHE"/>
    <s v="09/10/2025 SE VISITA CB POR REPORTE DE LENTITUD AL MOMENTO DE LLEGAR ESTA OPERANDO SIN PROBLEMAS EL CLIENTE PREVIAMENTE REINICIO EL MÓDEM SE REALIZARON PRUEBAS OK TAMBIÉN SE BORRO CACHE Y SE BUSCARON ACTUALIZACIONES ESTA FUNCIONAL QUE SE ESCALA AVISO DE MOVIMIENTO PENDIENTE EN PANTALLA. TICKET N° (471135)_x000a_15/10/2025 SE REALIZA BORRADO DE CACHÉ, DETENCIÓN DE APP Y REINICIO. SE VALIDA QUE LA APP SE ENCUENTRE ACTUALIZADA Y SE LE BRINDA INFORMACIÓN AL CLIENTE._x000a__x000a_POR MEDIO DEL TICKET ESCALADO, SE VALIDA REINSTALACIÓN DE APP Y EL MENSAJE DE MOVIMIENTO PENDIENTE YA NO APARECE. TODO QUEDA FUNCIONANDO CORRECTAMENTE."/>
    <s v="VISITA_TÉCNICA"/>
    <n v="48"/>
    <s v="PRINCIPAL"/>
    <s v="TERRESTRE"/>
    <s v="MARIN PIEDRAHITA JIMMY ALEXIS"/>
    <n v="2"/>
    <n v="51282"/>
    <n v="102564"/>
  </r>
  <r>
    <s v="CALI"/>
    <s v="0036-0003"/>
    <x v="3"/>
    <n v="19698"/>
    <n v="2856967"/>
    <n v="31364"/>
    <x v="0"/>
    <s v="CAUCA"/>
    <s v="SANTANDER DE QUILICHAO"/>
    <s v="BARRIO VEREDA MANDIVA"/>
    <s v="WOMPI"/>
    <s v="FO-25-1645968"/>
    <d v="2025-10-08T11:12:00"/>
    <d v="2025-10-15T10:53:00"/>
    <s v="INCIDENTE"/>
    <s v="TRANSACCION ERROR"/>
    <s v="UNA MISMA TRX ESTA PRESENTANDO FALLAS"/>
    <s v="AFECTACIÓN GENERALIZADA DE LOS SERVICIOS"/>
    <s v="15/10/2025 SE ESCALA A WOMPI PERO DESPUES DE VALIADACION ENCONTRARON QUE EL DATAFONO YA ESTA OPERATIVO Y LA TRANSACCION QUE SE REPORTO SI QUEDO EN EL SISTEMA, AUTORIZAN EL CIERRE DEL TICKET."/>
    <s v="SOPORTE_TELEFÓNICO"/>
    <n v="0"/>
    <s v="INTERMEDIA"/>
    <s v="TERRESTRE"/>
    <s v="HENAO CARDONA DIEGO FERNANDO"/>
    <n v="1"/>
    <n v="22000"/>
    <n v="22000"/>
  </r>
  <r>
    <s v="BUCARAMANGA"/>
    <s v="0036-0007"/>
    <x v="1"/>
    <n v="68307"/>
    <n v="2865686"/>
    <n v="31909"/>
    <x v="0"/>
    <s v="SANTANDER"/>
    <s v="GIRON"/>
    <s v="BARRIO VEREDA ACAPULCO"/>
    <s v="WOMPI"/>
    <s v="FO-25-1666060"/>
    <d v="2025-10-10T08:00:00"/>
    <d v="2025-10-15T10:57:00"/>
    <s v="INCIDENTE"/>
    <s v="NAVEGACION LENTA"/>
    <s v="USUARIO NO PUEDE NAVEGAR ENTRE PANTALLAS O LA APP NO ABRE SE QUEDA CARGANDO"/>
    <s v="CACHE"/>
    <s v="15/10/2025 SE HACE PRESENCIA EN COMERCIO _x000a_SE BORRÓ LA CACHÉ DE LA APLICACIÓN._x000a_SE DESCARGÓ LA APP Y SE REALIZÓ LA ACTUALIZACIÓN CORRESPONDIENTE (TEAM CALL)._x000a_SE REINICIÓ EL DISPOSITIVO._x000a_SE VERIFICÓ LA CONEXIÓN CON EL MÓDEM Y TAMBIÉN CON LOS DATOS MÓVILES._x000a_SE REALIZÓ UN SEGUNDO REINICIO PARA ASEGURAR LA CORRECTA CONFIGURACIÓN._x000a_RESULTADO:_x000a_SE CONFIRMÓ CON EL CLIENTE QUE EL SERVICIO FUNCIONA CORRECTAMENTE._x000a_SE DEJA CONSTANCIA DE PRUEBA EXITOSA CONSULTA DE SALDO RETIRO Y DEPÓSITO"/>
    <s v="VISITA_TÉCNICA"/>
    <n v="0"/>
    <s v="PRINCIPAL"/>
    <s v="TERRESTRE"/>
    <s v="BARRERA ORTEGA MARLON STWAR"/>
    <n v="1"/>
    <n v="51282"/>
    <n v="51282"/>
  </r>
  <r>
    <s v="BARRANQUILLA"/>
    <s v="0036-0001"/>
    <x v="6"/>
    <n v="8573"/>
    <n v="2877305"/>
    <n v="77820"/>
    <x v="0"/>
    <s v="ATLANTICO"/>
    <s v="PUERTO COLOMBIA"/>
    <s v="BARRIO CENTRO PUERTO COLOMBIA 12"/>
    <s v="WOMPI"/>
    <s v="FO-25-1680222"/>
    <d v="2025-10-14T10:39:00"/>
    <d v="2025-10-15T11:52:00"/>
    <s v="INCIDENTE"/>
    <s v="LECTURA"/>
    <s v="ERROR LECTURA CODIGO DE BARRAS"/>
    <s v="SUCIEDAD EN LA CAMARA"/>
    <s v="15/10/2025 EN COMUNICACIÓN CON CECILIA VILLAMIZAR  AL NÚMERO 3006650113 ME MANIFIESTA QUE YA EL DATÁFONO ESTÁ FUNCIONANDO BIEN CON LAS FACTURAS DE CÓDIGO DE BARRAS YA QUE LE TOCÓ LIMPIAR BIEN LA CAMARA Y COLOCARLO EL RECIBO DONDE TENGA BUENA  ILUMINACIÓN LE COMUNICO QUE SI LA FALLA PERSISTE SE COMUNIQUE NUEVAMENTE ALA LÍNEA DE SOPORTE 018000953344"/>
    <s v="SOPORTE_TELEFÓNICO"/>
    <n v="32"/>
    <s v="INTERMEDIA"/>
    <s v="TERRESTRE"/>
    <s v="PEÑALOZA GUTIERREZ RAFAEL GUSTAVO"/>
    <n v="1"/>
    <n v="22000"/>
    <n v="22000"/>
  </r>
  <r>
    <s v="NEIVA"/>
    <s v="0036-0006"/>
    <x v="4"/>
    <n v="18001"/>
    <n v="2878820"/>
    <n v="50349"/>
    <x v="0"/>
    <s v="CAQUETA"/>
    <s v="FLORENCIA"/>
    <s v="BARRIO SIETE DE AGOSTO FLORENCIA 1"/>
    <s v="WOMPI"/>
    <s v="FO-25-1681343"/>
    <d v="2025-10-14T12:59:00"/>
    <d v="2025-10-15T12:35:00"/>
    <s v="INCIDENTE"/>
    <s v="CONEXIÓN"/>
    <s v="CONEXIÓN DEFICIENTE WIFI"/>
    <s v="WIFI"/>
    <s v="15/10/2025 SE REALIZA VISITA AL CB Y SE EVIDENCIA LENTITUD EN LA RED DEL INTERNET DEL CLIENTE, SE LE INDICA HACER VALIDAR LA CONECTIVIDAD CON EL OPERADOR DE INTERNET, SE REALIZA BORRADO DE CACHE DEL DATÁFONO Y SE DEJA OPERATIVO."/>
    <s v="VISITA_TÉCNICA"/>
    <n v="64"/>
    <s v="LEJANA"/>
    <s v="TERRESTRE"/>
    <s v="BERMUDEZ SANCHEZ JOSE NEYBER"/>
    <n v="1"/>
    <n v="452148"/>
    <n v="452148"/>
  </r>
  <r>
    <s v="VILLAVICENCIO"/>
    <s v="0036-0006"/>
    <x v="4"/>
    <n v="50001"/>
    <n v="2880140"/>
    <n v="57262"/>
    <x v="0"/>
    <s v="META"/>
    <s v="VILLAVICENCIO"/>
    <s v="GAMA ALTA STORE"/>
    <s v="WOMPI"/>
    <s v="FO-25-1683349"/>
    <d v="2025-10-14T15:25:00"/>
    <d v="2025-10-15T14:07:00"/>
    <s v="INCIDENTE"/>
    <s v="PANTALLA"/>
    <s v="TÁCTIL"/>
    <s v="NO RESPONDE LA PANTALLA TÁCTIL"/>
    <s v="15/10/2025 SE REALIZA VISITA AL CB POR SOLICITUD DE PANTALLA TRABADA, SE VERIFICA Y SE OBSERVA QUE LA FUENTE ESTÁ MUY GRANDE Y NO DEJA MOVER EL TÁCTIL EN LA APP WOMPI SE CONFIGURA DE NUEVO AL TAMAÑO PREDETERMINADO Y QUEDA FUNCIONANDO SE REALIZAN LAS PRUEBAS Y TODO OK"/>
    <s v="VISITA_TÉCNICA"/>
    <n v="48"/>
    <s v="PRINCIPAL"/>
    <s v="TERRESTRE"/>
    <s v="MOLINA CASTRO JAVIER ALBERTO"/>
    <n v="1"/>
    <n v="51282"/>
    <n v="51282"/>
  </r>
  <r>
    <s v="CARTAGENA"/>
    <s v="0036-0001"/>
    <x v="6"/>
    <n v="13001"/>
    <n v="2866884"/>
    <n v="15358"/>
    <x v="0"/>
    <s v="BOLIVAR"/>
    <s v="CARTAGENA"/>
    <s v="BARRIO BLAS DE LESO II CARTAGENA"/>
    <s v="WOMPI"/>
    <s v="FO-25-1665989"/>
    <d v="2025-10-10T08:32:00"/>
    <d v="2025-10-15T16:20:00"/>
    <s v="INCIDENTE"/>
    <s v="TRANSACCION ERROR"/>
    <s v="VARIAS TRXS ESTAN PRESENTANDO FALLAS"/>
    <s v="AFECTACIÓN GENERALIZADA DE LOS SERVICIOS"/>
    <s v="15/10/2025 SE REALIZA SOPORTE TÉCNICO SE ACTUALIZA VERSIÓN QUEDA CON LA ACTUALIZADA SE BORRA CACHE Y SE HACEN PRUEBAS CLIENTE LLAMA A LA LINEA Y VALIDA EL MOVIMIENTO QUE ESTABA PENDIENTE CON EL RADICADO 14233449 DONDE LE INFORMAN QUE EL MOVIMIENTO NO INGRESO Y TODO SE ENCUENTRA OK SE HACE PRUEBA Y QUEDA OPERATIVO SE LE RECOMIENDA AL CLIENTE ACERCAR  MAS EL MÓDEM PARA QUE TRABAJE MEJOR EL DATAFONO"/>
    <s v="VISITA_TÉCNICA"/>
    <n v="64"/>
    <s v="PRINCIPAL"/>
    <s v="TERRESTRE"/>
    <s v="MARTINEZ SALGUEDO ANDRES AUGUSTO"/>
    <n v="1"/>
    <n v="51282"/>
    <n v="51282"/>
  </r>
  <r>
    <s v="VILLAVICENCIO"/>
    <s v="0036-0006"/>
    <x v="4"/>
    <n v="50001"/>
    <n v="2872656"/>
    <n v="48457"/>
    <x v="0"/>
    <s v="META"/>
    <s v="VILLAVICENCIO"/>
    <s v="DROGUERIA SANTA CATALINA VILLAVICENCIO"/>
    <s v="WOMPI"/>
    <s v="FO-25-1674223"/>
    <d v="2025-10-12T09:00:00"/>
    <d v="2025-10-15T16:26:00"/>
    <s v="INCIDENTE"/>
    <s v="NAVEGACION LENTA"/>
    <s v="TÁCTIL - USUARIO NO PUEDE NAVEGAR ENTRE PANTALLAS O LA APP NO ABRE SE QUEDA CARGANDO"/>
    <s v="CACHE - NO RESPONDE LA PANTALLA TÁCTIL"/>
    <s v="15/10/2025 SE REALIZA VISITA Y SE  HACE BORRADO DE CACHE, SE REALIZAN PRUEBAS Y COMERCIO QUEDA OPERANDO OK"/>
    <s v="VISITA_TÉCNICA"/>
    <n v="48"/>
    <s v="PRINCIPAL"/>
    <s v="TERRESTRE"/>
    <s v="PEDREROS CONTRERAS MICHAEL STEVENS"/>
    <n v="1"/>
    <n v="51282"/>
    <n v="51282"/>
  </r>
  <r>
    <s v="BOGOTA"/>
    <s v="0036-0004"/>
    <x v="5"/>
    <n v="11001"/>
    <n v="2880072"/>
    <n v="47800"/>
    <x v="0"/>
    <s v="CUNDINAMARCA"/>
    <s v="BOGOTA"/>
    <s v="BARRIO SUBA BOGOTA 15"/>
    <s v="WOMPI"/>
    <s v="FO-25-1682521"/>
    <d v="2025-10-14T15:33:00"/>
    <d v="2025-10-15T16:28:00"/>
    <s v="INCIDENTE"/>
    <s v="SOFTWARE"/>
    <s v="VERSIÓN DESACTUALIZADA"/>
    <s v="VERSIÓN NO ACTUALIZADA"/>
    <s v="15/10/2025 SE VISITA COMERCIO CB BANCOLOMBIA WOMPI, CLIENTE INFORMA QUE PRESENTABA FALLAS EN LA APP YA QUE NO MOSTRABA LA OPCIÓN PARA REALIZAR LA IMPRESORA LUEGO DE HACER ALGUNA TRX, INDICA QUE YA EL DÍA DE HOY SE ENCUENTRA FUNCIONANDO CORRECTAMENTE, SE VALIDA VERSIÓN DEL EQUIPO Y SE ENCUENTRA ACTUALIZADO."/>
    <s v="VISITA_TÉCNICA"/>
    <n v="64"/>
    <s v="PRINCIPAL"/>
    <s v="TERRESTRE"/>
    <s v="VEGA MANRIQUE JONATAN MAURICIO"/>
    <n v="1"/>
    <n v="51282"/>
    <n v="51282"/>
  </r>
  <r>
    <s v="MANIZALES"/>
    <s v="0036-0002"/>
    <x v="2"/>
    <n v="17001"/>
    <n v="2882280"/>
    <n v="68885"/>
    <x v="0"/>
    <s v="CALDAS"/>
    <s v="MANIZALES"/>
    <s v="CENTRO MANIZALES 23"/>
    <s v="WOMPI"/>
    <s v="FO-25-1684121"/>
    <d v="2025-10-15T08:19:00"/>
    <d v="2025-10-15T16:45:00"/>
    <s v="INCIDENTE"/>
    <s v="CREDENCIALES DE ACCESO (USUARIO/CONTRASEÑA)"/>
    <s v="INGRESO DE CREDENCIALES ERRADAS"/>
    <s v="ERROR INICIO DE SESIÓN"/>
    <s v="15/10/2025 SE VALIDA CON EL CLIENTE , Y SE ENCUENTRA QUE NO LE PERMITE EL INGRESO, SE VALIDA Y SE LE INDICA REALIZAR CAMBIO DE CONTRASEÑA, SE REALIZA CAMBIO DE CONTRASEÑA Y SE INTENTA REALIZAR DE NUEVO EL INGRESO, EL CLIENTE YA REALIZO EL INGRESO EXITOSAMENTE, SE CIERRA CASO"/>
    <s v="SOPORTE_TELEFÓNICO"/>
    <n v="40"/>
    <s v="PRINCIPAL"/>
    <s v="TERRESTRE"/>
    <s v="HENAO CARDONA DIEGO FERNANDO"/>
    <n v="1"/>
    <n v="22000"/>
    <n v="22000"/>
  </r>
  <r>
    <s v="CARTAGENA"/>
    <s v="0036-0001"/>
    <x v="6"/>
    <n v="13001"/>
    <n v="2874166"/>
    <n v="63130"/>
    <x v="0"/>
    <s v="BOLIVAR"/>
    <s v="CARTAGENA"/>
    <s v="FARMALIFE INTEGRAL"/>
    <s v="WOMPI"/>
    <s v="FO-25-1677032"/>
    <d v="2025-10-13T11:18:00"/>
    <d v="2025-10-15T16:48:00"/>
    <s v="INCIDENTE"/>
    <s v="SOFTWARE"/>
    <s v="CONFIGURACIÓN GENERAL"/>
    <s v="IDIOMA"/>
    <s v="15/10/2025 SE VALIDA EQUIPO CON IDIOMA DIFERENTE SE CONFIGURA IDIOMA INGLÉS Y SE LE INFORMA AL CLIENTE QUE DEBE QUEDAR ASI PARA QUE LE TRABAJE MEJOR EL TECLADO EN PANTALLA SE ACTUALIZA VERSIÓN SE REALIZAN PRUEBAS Y TODO QUEDA OK"/>
    <s v="VISITA_TÉCNICA"/>
    <n v="16"/>
    <s v="PRINCIPAL"/>
    <s v="TERRESTRE"/>
    <s v="MARTINEZ SALGUEDO ANDRES AUGUSTO"/>
    <n v="1"/>
    <n v="51282"/>
    <n v="51282"/>
  </r>
  <r>
    <s v="NEIVA"/>
    <s v="0036-0006"/>
    <x v="4"/>
    <n v="41001"/>
    <n v="2810013"/>
    <n v="75569"/>
    <x v="0"/>
    <s v="HUILA"/>
    <s v="NEIVA"/>
    <s v="FOTOCOPIAS TAMAYOS"/>
    <s v="WOMPI"/>
    <s v="FO-25-1604974 | FO-25-1600503"/>
    <d v="2025-09-29T15:11:00"/>
    <d v="2025-10-15T17:55:00"/>
    <s v="INCIDENTE"/>
    <s v="TRANSACCION ERROR"/>
    <s v="UNA MISMA TRX ESTA PRESENTANDO FALLAS"/>
    <s v="AFECTACIÓN GENERALIZADA DE LOS SERVICIOS"/>
    <s v="30/09/2025 SE REALIZA ACTUALIZACIÓN DE APP SE REALIZA BORRADO DE CACHE Y REINICIO PERO SIGUE SALIENDO TRANSACCIÓN PENDIENTE, SE ESCALA CASO CON WOMPI TICKET N° (468809)._x000a_15/10/2025 SE LLEGA A SITIO, SE REALIZA FORZAR DETENCIÓN DE APLICACIÓN, BORRADO DE CACHE Y REINICIO DE EQUIPO Y YA NO APARECE TRANSACCION PENDIENTE."/>
    <s v="VISITA_TÉCNICA"/>
    <n v="16"/>
    <s v="PRINCIPAL"/>
    <s v="TERRESTRE"/>
    <s v="CORZO BUSTO KEVIN ALEXIS"/>
    <n v="2"/>
    <n v="51282"/>
    <n v="102564"/>
  </r>
  <r>
    <s v="BOGOTA"/>
    <s v="0036-0004"/>
    <x v="5"/>
    <n v="25175"/>
    <n v="2875302"/>
    <n v="50245"/>
    <x v="0"/>
    <s v="CUNDINAMARCA"/>
    <s v="CHIA"/>
    <s v="BARRIO SANTA LUCIA CHIA"/>
    <s v="WOMPI"/>
    <s v="FO-25-1678572"/>
    <d v="2025-10-14T08:00:00"/>
    <d v="2025-10-15T17:58:00"/>
    <s v="INCIDENTE"/>
    <s v="SOFTWARE"/>
    <s v="APP ELIMINADA"/>
    <s v="APP ELIMINADA POR EL CB"/>
    <s v="15/10/2025 SE REALIZA LLAMADA DE SERVICIOEN EL CUAL SE LE INDICA A LA TITULAR DEL CB PARA QUE ACTUALICE TEM-CALL Y REINICIO DEL EQUIPO YA QUE SE HABÍA BORRADO LA APP DE WOMPI. SE SOLUCIONA EL FALLO Y LA TITULARE INDICA QUE EL INGRESO FUE NORMAL ADEMÁS DE PODER REALIZA TRANSACCIONES CON NORMALIDAD"/>
    <s v="SOPORTE_TELEFÓNICO"/>
    <n v="50"/>
    <s v="INTERMEDIA"/>
    <s v="TERRESTRE"/>
    <s v="ALARCON AREVALO JOHAN STIVEN"/>
    <n v="1"/>
    <n v="22000"/>
    <n v="22000"/>
  </r>
  <r>
    <s v="NEIVA"/>
    <s v="0036-0006"/>
    <x v="4"/>
    <n v="41001"/>
    <n v="2881548"/>
    <n v="65602"/>
    <x v="0"/>
    <s v="HUILA"/>
    <s v="NEIVA"/>
    <s v="VARIEDADES ISLU 03"/>
    <s v="WOMPI"/>
    <s v="FO-25-1683354"/>
    <d v="2025-10-15T08:00:00"/>
    <d v="2025-10-15T18:00:00"/>
    <s v="INCIDENTE"/>
    <s v="IMPRESIÓN"/>
    <s v="FALTA DE ROLLO"/>
    <s v="MALA MANIPULACIÓN DEL DATAFONO"/>
    <s v="15/10/2025 SE LLEGA A SITIO, SE EVIDENCIA Q DATAFONO NO TIENE ROLLO POR LO CUAL NO PERMITÍA IMPRIMIR."/>
    <s v="VISITA_TÉCNICA"/>
    <n v="40"/>
    <s v="PRINCIPAL"/>
    <s v="TERRESTRE"/>
    <s v="DIAZ VARGAS JONATHAN MIGUEL"/>
    <n v="1"/>
    <n v="51282"/>
    <n v="51282"/>
  </r>
  <r>
    <s v="BOGOTA"/>
    <s v="0036-0004"/>
    <x v="5"/>
    <n v="11001"/>
    <n v="2881725"/>
    <n v="67635"/>
    <x v="0"/>
    <s v="CUNDINAMARCA"/>
    <s v="BOGOTÁ"/>
    <s v="PAPELERIA Y CAFE INTERNET MIKE WAZOWSKI"/>
    <s v="WOMPI"/>
    <s v="FO-25-1683508"/>
    <d v="2025-10-15T08:00:00"/>
    <d v="2025-10-15T18:03:00"/>
    <s v="INCIDENTE"/>
    <s v="CONEXIÓN"/>
    <s v="CONEXIÓN DEFICIENTE WIFI"/>
    <s v="WIFI"/>
    <s v="15/10/2025 SE LLEGA A COMERCIO A REALIZA  MANTENIMIENTO, EN EL CUAL,   AL DATAFONO SE LE REALIZA BORRADO DE CACHE Y SE ACTUALIZA DATÁFONO POR SERVICIO  .. SE REALIZAN PRUEBA DE CONEXIÓN Y DE TRANSACCIONES. LAS CUALES SALEN OK OK"/>
    <s v="VISITA_TÉCNICA"/>
    <n v="32"/>
    <s v="PRINCIPAL"/>
    <s v="TERRESTRE"/>
    <s v="ORTIZ MARTINEZ STIVEN"/>
    <n v="1"/>
    <n v="51282"/>
    <n v="51282"/>
  </r>
  <r>
    <s v="MEDELLIN"/>
    <s v="0036-0005"/>
    <x v="0"/>
    <n v="5001"/>
    <n v="2857320"/>
    <n v="67519"/>
    <x v="0"/>
    <s v="ANTIOQUIA"/>
    <s v="MEDELLIN"/>
    <s v="NODOSERVIS"/>
    <s v="WOMPI"/>
    <s v="FO-25-1646039"/>
    <d v="2025-10-08T11:18:00"/>
    <d v="2025-10-16T08:42:00"/>
    <s v="INCIDENTE"/>
    <s v="TRANSACCION ERROR"/>
    <s v="VARIAS TRXS ESTAN PRESENTANDO FALLAS"/>
    <s v="AFECTACIÓN GENERALIZADA DE LOS SERVICIOS"/>
    <s v="16/10/2025 SE VALIDA PROCEDIMIENTO MEDIANTE RESPUESTA BRINDADO POR MEDIO DE TICKLER EN LA CUAL SE SUGIERE BORRAR CACHÉ Y FORZAR LA DETENCIÓN DE LA APLICACIÓN PARA DESPUÉS DAR REINICIO AL POS. DESPUÉS DE NO FUNCIONAR, SE PROCEDE VALIDANDO CON EL INGENIERO JESÚS, EL CUAL COLABORA CON LA REINSTALACIÓN DE LA APP Y ASÍ YA NO APARECE LA NOTIFICACIÓN DE 2 MOVIMIENTOS PENDIENTES Y SE LE INFORMA AL CB PARA YA TENER EN CUENTA QUE QUEDÓ SOLUCIONADO."/>
    <s v="VISITA_TÉCNICA"/>
    <n v="56"/>
    <s v="PRINCIPAL"/>
    <s v="TERRESTRE"/>
    <s v="MARIN PIEDRAHITA JIMMY ALEXIS"/>
    <n v="1"/>
    <n v="51282"/>
    <n v="51282"/>
  </r>
  <r>
    <s v="BUCARAMANGA"/>
    <s v="0036-0007"/>
    <x v="1"/>
    <n v="68001"/>
    <n v="2801806"/>
    <n v="55163"/>
    <x v="0"/>
    <s v="SANTANDER"/>
    <s v="BUCARAMANGA"/>
    <s v="BARRIO LA PEDREGOSA BUCARAMANGA 1"/>
    <s v="WOMPI"/>
    <s v="FO-25-1593779 | FO-25-1590891"/>
    <d v="2025-09-26T16:49:00"/>
    <d v="2025-10-16T08:52:00"/>
    <s v="INCIDENTE"/>
    <s v="NAVEGACION LENTA"/>
    <s v="USUARIO NO PUEDE NAVEGAR ENTRE PANTALLAS O LA APP NO ABRE SE QUEDA CARGANDO"/>
    <s v="CACHE"/>
    <s v="27/09/2025 INCIDENTE_x000a__x000a_CB:55163_x000a_TA:2801806_x000a__x000a_RESUMEN DEL CASO _x000a_VISITA TÉCNICA A COMERCIO – CLIENTE: FREDY FRANCO_x000a__x000a_SE REALIZA VISITA PRESENCIAL AL COMERCIO. DURANTE LA INTERVENCIÓN SE LLEVAN A CABO LAS SIGUIENTES ACCIONES:_x000a__x000a_BORRADO DE CACHÉ DE LA APLICACIÓN WOMPI._x000a__x000a_ACTUALIZACIÓN DE LA APP A LA ÚLTIMA VERSIÓN DISPONIBLE._x000a__x000a_CAMBIO DE CONTRASEÑA DE ACCESO._x000a__x000a_PRUEBAS DE FUNCIONAMIENTO SATISFACTORIAS (OK)._x000a__x000a_SIN EMBARGO, DURANTE LA REVISIÓN, SE LOGRA IDENTIFICAR QUE EXISTEN TRES (3) TRANSACCIONES PENDIENTES CORRESPONDIENTES AL DÍA 25 DE SEPTIEMBRE DE 2025._x000a__x000a_EL CLIENTE DESCONOCE EL MOTIVO POR EL CUAL DICHAS TRANSACCIONES PERMANECEN EN ESTADO PENDIENTE Y MANIFIESTA PREOCUPACIÓN RESPECTO AL POSIBLE IMPACTO QUE ESTO PUEDA GENERAR EN SUS CUENTAS._x000a__x000a_DADO QUE LAS TRANSACCIONES TIENEN UN VALOR SUPERIOR A $1.000.000 COP, SOLICITAMOS DE MANERA URGENTE Y OPORTUNA SU REVISIÓN Y VALIDACIÓN, CON EL FIN DE EVITAR CUALQUIER TIPO DE DESCUADRE O AFECTACIÓN CONTABLE._x000a__x000a_AGRADECEMOS SU PRONTA ATENCIÓN A ESTE CASO._x000a__x000a_SERIAL:254"/>
    <s v="VISITA_TÉCNICA"/>
    <n v="64"/>
    <s v="PRINCIPAL"/>
    <s v="TERRESTRE"/>
    <s v="HERRERA LUQUE SAUL JAVIER"/>
    <n v="2"/>
    <n v="51282"/>
    <n v="102564"/>
  </r>
  <r>
    <s v="IBAGUE"/>
    <s v="0036-0006"/>
    <x v="4"/>
    <n v="73001"/>
    <n v="2839833"/>
    <n v="64855"/>
    <x v="0"/>
    <s v="TOLIMA"/>
    <s v="IBAGUE"/>
    <s v="BARRIO GALARZA IBAGUE"/>
    <s v="WOMPI"/>
    <s v="FO-25-1636686 | FO-25-1630120"/>
    <d v="2025-10-05T09:00:00"/>
    <d v="2025-10-16T10:40:00"/>
    <s v="INCIDENTE"/>
    <s v="SOFTWARE"/>
    <s v="APP ELIMINADA"/>
    <s v="APP ELIMINADA POR EL CB"/>
    <s v="06/10/2025 SE VALIDA FUNCIONAMIENTO DEL DATÁFONO, CLIENTE BORRÓ LA APLICACIÓN SE ESCALA PARA DESCARGA REMOTA PERO NO HAY RESPUESTA SE ESPERA PODER VALIDAR CON EL CLIENTE UNA VEZ NOS INFORMEN LA NOVEDAD. EL TICKET N° 470292_x000a_16/10/2025 SE REALIZA CAMBIO DE DATÁFONO POR DAÑO APP ELIMINADA POR EL CB, SE REALIZA PRUEBAS DE FUNCIONAMIENTO EXITOSAMENTE. SE RECIBE EQUIPO CON ACCESORIOS RETIRADOS."/>
    <s v="VISITA_TÉCNICA"/>
    <n v="16"/>
    <s v="PRINCIPAL"/>
    <s v="TERRESTRE"/>
    <s v="BARRAGAN TAFUR EDWIN ESTEBAN"/>
    <n v="2"/>
    <n v="51282"/>
    <n v="102564"/>
  </r>
  <r>
    <s v="CALI"/>
    <s v="0036-0003"/>
    <x v="3"/>
    <n v="19256"/>
    <n v="2877164"/>
    <n v="69308"/>
    <x v="0"/>
    <s v="CAUCA"/>
    <s v="EL TAMBO"/>
    <s v="CENTRO EL TAMBO 4"/>
    <s v="WOMPI"/>
    <s v="FO-25-1680228"/>
    <d v="2025-10-14T10:36:00"/>
    <d v="2025-10-16T10:49:00"/>
    <s v="INCIDENTE"/>
    <s v="LECTURA"/>
    <s v="ERROR LECTURA CODIGO DE BARRAS"/>
    <s v="NO LEE CODIGOS DE BARRAS LARGOS"/>
    <s v="16/10/2025 SE REALIZA LLAMADA CON LA SEÑORA ESTELA SE PREGUNTA LA FALLA SE EVIDENCIA ESTABA PAGANDO UNA FACTURA NO TIENE CONVENIO CON  BANCOLOMBIA"/>
    <s v="SOPORTE_TELEFÓNICO"/>
    <n v="0"/>
    <s v="LEJANA"/>
    <s v="TERRESTRE"/>
    <s v="GIMBUEL LASSO LUIS GERMAN"/>
    <n v="1"/>
    <n v="22000"/>
    <n v="22000"/>
  </r>
  <r>
    <s v="BOGOTA"/>
    <s v="0036-0004"/>
    <x v="5"/>
    <n v="11001"/>
    <n v="2885856"/>
    <n v="29108"/>
    <x v="0"/>
    <s v="CUNDINAMARCA"/>
    <s v="BOGOTA"/>
    <s v="BARRIO VENECIA 11 BOGOTÁ"/>
    <s v="WOMPI"/>
    <s v="FO-25-1687268"/>
    <d v="2025-10-15T13:46:00"/>
    <d v="2025-10-16T13:27:00"/>
    <s v="INCIDENTE"/>
    <s v="SOFTWARE"/>
    <s v="APP ELIMINADA"/>
    <s v="APP ELIMINADA POR EL CB"/>
    <s v="16/10/2025 SE REALIZA LLAMADA A SEÑORA DIANA LOZADA SE LE INDICA REALIZAR EL PASO A PASO PARA DESCARGAR NUEVAMENTE APLICACIÓN WOMPI. _x000a_SE REALIZA PRUEBAS QUEDANDO FUNCIONAL Y OPERATIVO."/>
    <s v="SOPORTE_TELEFÓNICO"/>
    <n v="32"/>
    <s v="PRINCIPAL"/>
    <s v="TERRESTRE"/>
    <s v="JAIMES VALERO NELSON RICARDO"/>
    <n v="1"/>
    <n v="22000"/>
    <n v="22000"/>
  </r>
  <r>
    <s v="BOGOTA"/>
    <s v="0036-0004"/>
    <x v="5"/>
    <n v="11001"/>
    <n v="2886919"/>
    <n v="66460"/>
    <x v="0"/>
    <s v="CUNDINAMARCA"/>
    <s v="BOGOTÁ"/>
    <s v="PAPELERIA AMBAR'S JF"/>
    <s v="WOMPI"/>
    <s v="FO-25-1688584"/>
    <d v="2025-10-15T15:22:00"/>
    <d v="2025-10-16T13:38:00"/>
    <s v="INCIDENTE"/>
    <s v="CONEXIÓN"/>
    <s v="CONEXIÓN DEFICIENTE WIFI"/>
    <s v="WIFI"/>
    <s v="16/10/2025 SE REALIZA VISITA A COMERCIO, SE VALIDA EQUIPO OPERANDO CON LENTITUD, SE PROCEDE A REALIZAR ACTUALIZACIÓN Y BORRADO DE CACHE, SE CORRIGE TECLADO (ENGLISH), SE REALIZA PRUEBAS CON CLIENTES OPERANDO CON NORMALIDAD  A CONFORMIDAD DEL USUARIO."/>
    <s v="VISITA_TÉCNICA"/>
    <n v="32"/>
    <s v="PRINCIPAL"/>
    <s v="TERRESTRE"/>
    <s v="ARIAS QUILINDO JULIAN"/>
    <n v="1"/>
    <n v="51282"/>
    <n v="51282"/>
  </r>
  <r>
    <s v="CARTAGENA"/>
    <s v="0036-0001"/>
    <x v="6"/>
    <n v="13001"/>
    <n v="2885525"/>
    <n v="26780"/>
    <x v="0"/>
    <s v="BOLIVAR"/>
    <s v="CARTAGENA"/>
    <s v="DROGUERIA SALMO 91"/>
    <s v="WOMPI"/>
    <s v="FO-25-1686835"/>
    <d v="2025-10-15T12:33:00"/>
    <d v="2025-10-16T14:15:00"/>
    <s v="INCIDENTE"/>
    <s v="CREDENCIALES DE ACCESO (USUARIO/CONTRASEÑA)"/>
    <s v="NO FUNCIONA EL USUARIO O CONTRASEÑA"/>
    <s v="EL USUARIO NO RECUERDA LA CONTRASEÑA O EL USUARIO"/>
    <s v="16/10/2025 SE REALIZA RECUPERACIÓN DE LA CONTRASEÑA CLIENTE NO SE ACORDABA SE PUEDE ACCEDER CON LA CONTRASEÑA NUEVA CLIENTE ESTÁ BLOQUEADO POR NO COMPENSAR"/>
    <s v="VISITA_TÉCNICA"/>
    <n v="16"/>
    <s v="PRINCIPAL"/>
    <s v="TERRESTRE"/>
    <s v="CANEDO HERRERA ALEXANDER"/>
    <n v="1"/>
    <n v="51282"/>
    <n v="51282"/>
  </r>
  <r>
    <s v="PEREIRA"/>
    <s v="0036-0002"/>
    <x v="2"/>
    <n v="63130"/>
    <n v="2872327"/>
    <n v="69260"/>
    <x v="0"/>
    <s v="QUINDIO"/>
    <s v="CALARCA"/>
    <s v="BARRIO SIMON BOLIVAR CALARCA"/>
    <s v="WOMPI"/>
    <s v="FO-25-1671558"/>
    <d v="2025-10-11T09:57:00"/>
    <d v="2025-10-16T14:18:00"/>
    <s v="INCIDENTE"/>
    <s v="EQUIPO"/>
    <s v="DATAFONO NO ENCIENDE"/>
    <s v="FUENTE DE PODER"/>
    <s v="16/10/2025 SE VISITA COMERCIO SE REALIZÓ VERIFICACIÓN Y CAMBIO DE DE DATAFONO POR BATERÍA MALA EQUIPO SE DESCARGA MUY RÁPIDAMENTE, SE REALIZÓ CAMBIO Y PRUEBAS OK."/>
    <s v="VISITA_TÉCNICA"/>
    <n v="16"/>
    <s v="INTERMEDIA"/>
    <s v="TERRESTRE"/>
    <s v="SANCHEZ SOLORZANO JUAN SEBASTIAN"/>
    <n v="1"/>
    <n v="172989"/>
    <n v="172989"/>
  </r>
  <r>
    <s v="MONTERIA"/>
    <s v="0036-0001"/>
    <x v="6"/>
    <n v="5659"/>
    <n v="2882638"/>
    <n v="81594"/>
    <x v="0"/>
    <s v="ANTIOQUIA"/>
    <s v="SAN JUAN DE URABA"/>
    <s v="LA GOTICA.NET"/>
    <s v="WOMPI"/>
    <s v="FO-25-1684759"/>
    <d v="2025-10-15T08:34:00"/>
    <d v="2025-10-16T14:21:00"/>
    <s v="INCIDENTE"/>
    <s v="CREDENCIALES DE ACCESO (USUARIO/CONTRASEÑA)"/>
    <s v="INGRESO DE CREDENCIALES ERRADAS"/>
    <s v="EL USUARIO NO RECUERDA LA CONTRASEÑA O EL USUARIO"/>
    <s v="16/10/2025 EN VISITA TÉCNICA AL PUNTO SE ENCONTRÓ QUE AL MOMENTO DE INGRESAR EL USUARIO Y CONTRASEÑA SALÍA ERROR, SE VÁLIDA INFOMACIÓN SUMINISTRADA EN LA INSTALACION Y USUARIOS CREADOS ENCONTRADO QUE SE ESTABA INGRESADO ERA LA CLAVE DE LA PLATAFORMA SOMOS BANCOLOMBIA, POR ESTE MOTIVO EL EQUIPO NO ACEPTABA LAS CREDENCIALES, SE INGRESAN LAS CREDENCIALES CORRECTAS INGRESANDO CON NORMALIDAD Y REALIZANDO TRANSACCIONES EXITOSAS, SE REALIZAN PRUEBAS OK, CLIENTE CB VALIDA SALDO ANTES Y DESPUÉS DE INTERVENIR EL EQUIPO OK, CB SE DEJA OPERATIVO SIN NOVEDAD OK"/>
    <s v="VISITA_TÉCNICA"/>
    <n v="0"/>
    <s v="INTERMEDIA"/>
    <s v="TERRESTRE"/>
    <s v="GONZALEZ FERRER JESUS ALEXANDER"/>
    <n v="1"/>
    <n v="172989"/>
    <n v="172989"/>
  </r>
  <r>
    <s v="TUNJA"/>
    <s v="0036-0007"/>
    <x v="1"/>
    <n v="15176"/>
    <n v="2886614"/>
    <n v="41544"/>
    <x v="0"/>
    <s v="BOYACA"/>
    <s v="CHIQUINQUIRA"/>
    <s v="BARRIO CENTRO CHIQUINQUIRA 3"/>
    <s v="WOMPI"/>
    <s v="FO-25-1688295"/>
    <d v="2025-10-15T14:58:00"/>
    <d v="2025-10-16T14:26:00"/>
    <s v="INCIDENTE"/>
    <s v="NAVEGACION LENTA"/>
    <s v="USUARIO NO PUEDE NAVEGAR ENTRE PANTALLAS O LA APP NO ABRE SE QUEDA CARGANDO"/>
    <s v="CACHE"/>
    <s v="16/10/2025 EN COMUNICACIÓN CON LA LÍNEA 3223051997 RESPONDE EL SEÑOR HENRY ROJAS, SE LE GUÍA EN EL PROCESO DE BORRADO DE CACHE Y ACTUALIZACIÓN DE LA APP. CLIENTE REALIZA EL PROCESO EXITOSAMENTE, SE LE EXPLICA QUE PRÓXIMAMENTE  VENDRÁN NUEVAS ACTUALIZACIONES MEJORANDO LA EXPERIENCIA CON EL SISTEMA, CLIENTE CONFORME."/>
    <s v="SOPORTE_TELEFÓNICO"/>
    <n v="64"/>
    <s v="LEJANA"/>
    <s v="TERRESTRE"/>
    <s v="HERRERA GARZON JEYSON STEVENT"/>
    <n v="1"/>
    <n v="22000"/>
    <n v="22000"/>
  </r>
  <r>
    <s v="TUNJA"/>
    <s v="0036-0007"/>
    <x v="1"/>
    <n v="15759"/>
    <n v="2886963"/>
    <n v="43028"/>
    <x v="0"/>
    <s v="BOYACA"/>
    <s v="SOGAMOSO"/>
    <s v="BARRIO EL CORTES SOGAMOSO"/>
    <s v="WOMPI"/>
    <s v="FO-25-1688579"/>
    <d v="2025-10-15T15:35:00"/>
    <d v="2025-10-16T14:28:00"/>
    <s v="INCIDENTE"/>
    <s v="PANTALLA"/>
    <s v="TÁCTIL"/>
    <s v="NO RESPONDE LA PANTALLA TÁCTIL"/>
    <s v="17/10/2025 SE REALIZA VISITA AL COMERCIO, SE EVIDENCIA QUE EL EQUIPO ESTA BLOQUEADO Y NO RESPONDE, SE PROCEDE A DESCONECTAR BATERIA, SE REINICIA EQUIPO, SE ACTUALIZA APLICACION Y SE BORRA CACHE, SE HACEN PRUEBAS OK."/>
    <s v="VISITA_TÉCNICA"/>
    <n v="64"/>
    <s v="INTERMEDIA"/>
    <s v="TERRESTRE"/>
    <s v="SOLER HOYOS CRISTIAN LEONARDO"/>
    <n v="1"/>
    <n v="172989"/>
    <n v="172989"/>
  </r>
  <r>
    <s v="CARTAGENA"/>
    <s v="0036-0001"/>
    <x v="6"/>
    <n v="13001"/>
    <n v="2888025"/>
    <n v="75903"/>
    <x v="0"/>
    <s v="BOLIVAR"/>
    <s v="CARTAGENA"/>
    <s v="V Y C MOVIL"/>
    <s v="WOMPI"/>
    <s v="FO-25-1689300"/>
    <d v="2025-10-16T08:00:00"/>
    <d v="2025-10-16T14:47:00"/>
    <s v="INCIDENTE"/>
    <s v="NAVEGACION LENTA"/>
    <s v="USUARIO NO PUEDE NAVEGAR ENTRE PANTALLAS O LA APP NO ABRE SE QUEDA CARGANDO"/>
    <s v="CACHE"/>
    <s v="16/10/2025 SE REALIZA REVISIÓN GENERAL DEL EQUIPO SE BORRA CACHE SE VERIFICA IDIOMAS SE HACEN PRUEBAS QUEDA FUNCIONANDO OK"/>
    <s v="VISITA_TÉCNICA"/>
    <n v="32"/>
    <s v="PRINCIPAL"/>
    <s v="TERRESTRE"/>
    <s v="CANEDO HERRERA ALEXANDER"/>
    <n v="1"/>
    <n v="51282"/>
    <n v="51282"/>
  </r>
  <r>
    <s v="BOGOTA"/>
    <s v="0036-0004"/>
    <x v="5"/>
    <n v="11001"/>
    <n v="2888114"/>
    <n v="60742"/>
    <x v="0"/>
    <s v="CUNDINAMARCA"/>
    <s v="BOGOTÁ"/>
    <s v="CARLOS ANDRES RAMIREZ NARANJO"/>
    <s v="WOMPI"/>
    <s v="FO-25-1689295"/>
    <d v="2025-10-16T08:00:00"/>
    <d v="2025-10-16T15:01:00"/>
    <s v="INCIDENTE"/>
    <s v="PANTALLA"/>
    <s v="TÁCTIL"/>
    <s v="NO RESPONDE LA PANTALLA TÁCTIL"/>
    <s v="16/10/2025 SE REVISA EL EQUIPO, LA SATURACIÓN DE REDES ES LEVE (17 REDES WIFI), SE VERIFICA ACTUALIZACIONES Y SE REALIZA BORRADO DE CACHE ADEMÁS SE SUPERVISA EL USO DEL EQUIPO QUE DA EL USUARIO Y SE CORRIGEN PUNTOS A MEJORAR"/>
    <s v="VISITA_TÉCNICA"/>
    <n v="16"/>
    <s v="PRINCIPAL"/>
    <s v="TERRESTRE"/>
    <s v="ALARCON AREVALO JOHAN STIVEN"/>
    <n v="1"/>
    <n v="51282"/>
    <n v="51282"/>
  </r>
  <r>
    <s v="PASTO"/>
    <s v="0036-0003"/>
    <x v="3"/>
    <n v="52001"/>
    <n v="2873438"/>
    <n v="78259"/>
    <x v="0"/>
    <s v="NARIÑO"/>
    <s v="PASTO"/>
    <s v="BARRIO LORENZO DE ALDANA PASTO  1"/>
    <s v="WOMPI"/>
    <s v="FO-25-1675441"/>
    <d v="2025-10-12T12:55:00"/>
    <d v="2025-10-16T16:11:00"/>
    <s v="INCIDENTE"/>
    <s v="SOFTWARE"/>
    <s v="APP ELIMINADA"/>
    <s v="APP ELIMINADA POR EL CB"/>
    <s v="16/10/2025 SE REALIZA CAMBIO DE EQUIPO POR AUTORIZACIÓN DE RED WOMPI POR BORRADO DE APP POR COMERCIO Y NO SER POSIBLE INSTALACIÓN REMOTA SE CONFIGURA NUEVO EQUIPO SE INGRESA USUARIO Y CONTRASEÑA EXITOSAS CB QUEDA OPERATIVO"/>
    <s v="VISITA_TÉCNICA"/>
    <n v="64"/>
    <s v="PRINCIPAL"/>
    <s v="TERRESTRE"/>
    <s v="BRAVO MADROÑERO OSCAR ESTEBAN"/>
    <n v="1"/>
    <n v="51282"/>
    <n v="51282"/>
  </r>
  <r>
    <s v="MEDELLIN"/>
    <s v="0036-0005"/>
    <x v="0"/>
    <n v="5001"/>
    <n v="2888173"/>
    <n v="53622"/>
    <x v="0"/>
    <s v="ANTIOQUIA"/>
    <s v="MEDELLÍN"/>
    <s v="MERCADO SAN ESTEBAN"/>
    <s v="WOMPI"/>
    <s v="FO-25-1690590"/>
    <d v="2025-10-16T08:00:00"/>
    <d v="2025-10-16T16:14:00"/>
    <s v="INCIDENTE"/>
    <s v="SOFTWARE"/>
    <s v="CONFIGURACIÓN GENERAL"/>
    <s v="APP ELIMINADA POR EL CB"/>
    <s v="16/10/2025 SE REALIZA VISITA POR QUE INFORMARON DAÑO EN CARGADOR EN PUNTO SE CONFIRMA QUE CARGADOR ESTÁ EN BUEN ESTADO, SE DENOTA QUÉ EL ICONO DE LA APP WOMPI NO APARECE EN PANTALLA PRINCIPAL PERO LA APP SIGUE INSTALADA Y EL CLIENTE INGRESABA ATRAVEZ DE CONFIGURACIÓN Y APLICACIONES INSTALADAS, SE ESCALA Y SE DESINSTALA LA APP, LUEGO SE MANDA A REINSTALAR Y QUEDA FUNCIONANDO CORRECTAMENTE, SE EXPLICA A CLIENTE QUE PARA LA LENTITUD PUEDE COMPROBAR ACTUALIZACIÓNES POR EL TEM CALL Y BORRAR EL CACHE Y REINICIAR EL EQUIPO, EQUIPO Y PRUEBAS OK"/>
    <s v="VISITA_TÉCNICA"/>
    <n v="64"/>
    <s v="PRINCIPAL"/>
    <s v="TERRESTRE"/>
    <s v="QUINTERO SANCHEZ JUAN SEBASTIAN"/>
    <n v="1"/>
    <n v="51282"/>
    <n v="51282"/>
  </r>
  <r>
    <s v="MEDELLIN"/>
    <s v="0036-0005"/>
    <x v="0"/>
    <n v="5674"/>
    <n v="2885918"/>
    <n v="10198"/>
    <x v="0"/>
    <s v="ANTIOQUIA"/>
    <s v="SAN VICENTE FERRER"/>
    <s v="SAN VICENTE - ANTIOQUIA"/>
    <s v="WOMPI"/>
    <s v="FO-25-1687264"/>
    <d v="2025-10-15T13:58:00"/>
    <d v="2025-10-16T16:17:00"/>
    <s v="INCIDENTE"/>
    <s v="NAVEGACION LENTA"/>
    <s v="USUARIO NO PUEDE NAVEGAR ENTRE PANTALLAS O LA APP NO ABRE SE QUEDA CARGANDO"/>
    <s v="CACHE"/>
    <s v="16/10/2025 EN COMUNICACIÓN CON EL SEÑOR DUBER SÁNCHEZ AL NÚMERO 3128343550 INDICA TENER LENTITUD CON EL SERVICIO, SE LE INDICA BORRAR CACHE Y REINICIAR EL DATÁFONO Y HACER PRUEBAS, SE VUELVE A LLAMAR EN 40 MIN Y EL SEÑOR DUBER SÁNCHEZ INFORMA QUE YA EL SERVICIO LE ESTÁ FUNCIONANDO CORRECTAMENTE"/>
    <s v="SOPORTE_TELEFÓNICO"/>
    <n v="48"/>
    <s v="INTERMEDIA"/>
    <s v="TERRESTRE"/>
    <s v="BARRIENTOS HERNANDEZ CRISTIAN HORACIO"/>
    <n v="1"/>
    <n v="22000"/>
    <n v="22000"/>
  </r>
  <r>
    <s v="BOGOTA"/>
    <s v="0036-0004"/>
    <x v="5"/>
    <n v="11001"/>
    <n v="2888275"/>
    <n v="64322"/>
    <x v="0"/>
    <s v="CUNDINAMARCA"/>
    <s v="BOGOTA"/>
    <s v="BARRIO OLARTE BOGOTA 2"/>
    <s v="WOMPI"/>
    <s v="FO-25-1690472"/>
    <d v="2025-10-16T08:00:00"/>
    <d v="2025-10-16T16:24:00"/>
    <s v="INCIDENTE"/>
    <s v="SOFTWARE"/>
    <s v="APP ELIMINADA"/>
    <s v="APP ELIMINADA POR EL CB"/>
    <s v="16/10/2025 SE REALIZA LLAMADA AL NÚMERO 3214840222 NO HAY CONTACTO, TÉCNICO DE DESPENSA A DIRECCIÓN ENCONTRANDO CERRADO SE VALIDA EN OBSERVACIONES DICEN QUE ATIENDEN DE 1PM A 9 PM SE INTENTA CONTACTO NUEVAMENTE AL NÚMERO MÓVIL SIN ÉXITO SE ESCALA A COORDINADOR Y SE CIERRA ACTIVIDAD HASTA QUE EL CLIENTE VUELVA A CONTACTARSE Y ESTE DISPONIBLE"/>
    <s v="VISITA_TÉCNICA"/>
    <n v="16"/>
    <s v="PRINCIPAL"/>
    <s v="TERRESTRE"/>
    <s v="BUSTOS MORA DIEGO MANUEL"/>
    <n v="1"/>
    <n v="51282"/>
    <n v="51282"/>
  </r>
  <r>
    <s v="MEDELLIN"/>
    <s v="0036-0005"/>
    <x v="0"/>
    <n v="5642"/>
    <n v="2891469"/>
    <n v="57360"/>
    <x v="0"/>
    <s v="ANTIOQUIA"/>
    <s v="SALGAR"/>
    <s v="BARRIO CALLE PRINCIPAL SALGAR"/>
    <s v="WOMPI"/>
    <s v="FO-25-1693477"/>
    <d v="2025-10-16T12:36:00"/>
    <d v="2025-10-16T16:49:00"/>
    <s v="INCIDENTE"/>
    <s v="NAVEGACION LENTA"/>
    <s v="USUARIO NO PUEDE NAVEGAR ENTRE PANTALLAS O LA APP NO ABRE SE QUEDA CARGANDO"/>
    <s v="CACHE"/>
    <s v="16/10/2025 EN COMUNICACIÓN CON LA SEÑORA CAMILA CANO AL NÚMERO 3007539625 INDICA QUE TENÍA PROBLEMAS CON LA LECTURA DE FACTURAS CON CÓDIGO DE BARRAS Y LENTITUD, SE LE INDICA HACER BORRADO DE CACHÉ Y QUE EN 30 MIN ME VOLVERÍA A COMUNICAR CON ELLA PARA EVIDENCIAR EL ESTADO DEL SERVICIO, UNA VEZ PASADOS 40 MIN SE VUELVE A REALIZAR GESTIÓN TELEFÓNICA Y LA SEÑORA CAMILA INDICA QUE YA SE SOLUCIONÓ EL PROBLEMA, EN EL MOMENTO ESTÁ FUNCIONANDO CORRECTAMENTE"/>
    <s v="SOPORTE_TELEFÓNICO"/>
    <n v="0"/>
    <s v="INTERMEDIA"/>
    <s v="TERRESTRE"/>
    <s v="BARRIENTOS HERNANDEZ CRISTIAN HORACIO"/>
    <n v="1"/>
    <n v="22000"/>
    <n v="22000"/>
  </r>
  <r>
    <s v="CUCUTA"/>
    <s v="0036-0007"/>
    <x v="1"/>
    <n v="54874"/>
    <n v="2887887"/>
    <n v="70287"/>
    <x v="0"/>
    <s v="NORTE DE SANTANDER"/>
    <s v="VILLA DEL ROSARIO"/>
    <s v="TABACOS EL CENTAVO"/>
    <s v="WOMPI"/>
    <s v="FO-25-1689314"/>
    <d v="2025-10-16T08:00:00"/>
    <d v="2025-10-17T07:48:00"/>
    <s v="INCIDENTE"/>
    <s v="SOFTWARE"/>
    <s v="CONFIGURACIÓN GENERAL"/>
    <s v="HORA Y FECHA"/>
    <s v="16/10/2025 SE REALIZA VISITA, SE AJUSTAR CONFIGURACIÓN DE REGIÓN DEL DATAFONO. SE REALIZAN PRUEBAS OK"/>
    <s v="VISITA_TÉCNICA"/>
    <n v="32"/>
    <s v="PRINCIPAL"/>
    <s v="TERRESTRE"/>
    <s v="PACHECO BUITRAGO JAVIER ALONSO"/>
    <n v="1"/>
    <n v="51282"/>
    <n v="51282"/>
  </r>
  <r>
    <s v="BUCARAMANGA"/>
    <s v="0036-0007"/>
    <x v="1"/>
    <n v="68001"/>
    <n v="2888354"/>
    <n v="32107"/>
    <x v="0"/>
    <s v="SANTANDER"/>
    <s v="BUCARAMANGA"/>
    <s v="MICROMERCADO EL HOGAR"/>
    <s v="WOMPI"/>
    <s v="FO-25-1690476"/>
    <d v="2025-10-16T08:00:00"/>
    <d v="2025-10-17T07:51:00"/>
    <s v="INCIDENTE"/>
    <s v="SOFTWARE"/>
    <s v="APP ELIMINADA"/>
    <s v="APP ELIMINADA POR EL CB"/>
    <s v="16/10/2025 DESPUÉS DE ESCALAR EL CASO CON WOMPI REGRESO NUEVAMENTE LA APP AL DATFFONO Y NUEVAMENTE PUEDE OPERAR EL DISPOSITIVO"/>
    <s v="SOPORTE_TELEFÓNICO"/>
    <n v="64"/>
    <s v="PRINCIPAL"/>
    <s v="TERRESTRE"/>
    <s v="PEÑA DIAZ IVAN YESID"/>
    <n v="1"/>
    <n v="22000"/>
    <n v="22000"/>
  </r>
  <r>
    <s v="VALLEDUPAR"/>
    <s v="0036-0001"/>
    <x v="6"/>
    <n v="44874"/>
    <n v="2883821"/>
    <n v="16887"/>
    <x v="0"/>
    <s v="LA GUAJIRA"/>
    <s v="VILLANUEVA"/>
    <s v="BARRIO VILLANUEVA IV LA GUAJIRA"/>
    <s v="WOMPI"/>
    <s v="FO-25-1685487"/>
    <d v="2025-10-15T10:08:00"/>
    <d v="2025-10-17T08:17:00"/>
    <s v="INCIDENTE"/>
    <s v="CREDENCIALES DE ACCESO (USUARIO/CONTRASEÑA)"/>
    <s v="NO FUNCIONA EL USUARIO O CONTRASEÑA"/>
    <s v="ERROR INICIO DE SESIÓN"/>
    <s v="16/10/2025 SE LLEGA A SITIO Y SE EVIDENCIA QUE AL INGRESAR AL DATAFONO CON EL USUARIO Y LA CONTRASEÑA, NO DEJABA INGRESAR Y SE DEVOLVIA A LA OPCION DE INGRESAR DATOS, SE RESTABLECE USUARIO Y CONTRASEÑA Y SIGUE PRESENTANDO LA FALLA, SE ESCALA EL CASO A WOMPI EL CUAL DA RESPUESTA DE QUE YA SE HABIA SOLUCIONADO EL PROBLEMA, NO SE TOMAN FOTOS DE PRUEBAS ANTES YA QUE NO DEJABA INGRESAR A LA APP DE WOMPI, SE REALIZAN PRUEBAS DEJANDO SERVICIO FUNCIONAL AL 100 %"/>
    <s v="VISITA_TÉCNICA"/>
    <n v="0"/>
    <s v="INTERMEDIA"/>
    <s v="TERRESTRE"/>
    <s v="MONTES DIAZ JOHN FRED"/>
    <n v="1"/>
    <n v="172989"/>
    <n v="172989"/>
  </r>
  <r>
    <s v="CALI"/>
    <s v="0036-0003"/>
    <x v="3"/>
    <n v="76001"/>
    <n v="2890271"/>
    <n v="50037"/>
    <x v="0"/>
    <s v="VALLE DEL CAUCA"/>
    <s v="CALI"/>
    <s v="INTERNET VICTOR"/>
    <s v="WOMPI"/>
    <s v="FO-25-1691925"/>
    <d v="2025-10-16T10:30:00"/>
    <d v="2025-10-17T08:53:00"/>
    <s v="INCIDENTE"/>
    <s v="SOFTWARE"/>
    <s v="APP ELIMINADA"/>
    <s v="APP ELIMINADA POR EL CB"/>
    <s v="16/10/2025 SE REALIZA VALIDACION CON EL CLIENTE INDICA QUE POR BORRAR CACHE , BORRO LA APLICACION, SE REALIZA PROCESO DE ACTUALIZACION DE VERSION CON EL CLIENTE A TRAVES DE TEMCALL Y EL CLIENTE AL REALIZAR EL PROCESO, VALIDA LA DESCARGA DE LA APLICACICON NUEVAMENTE, YA CONFIRMA QUE PUEDE INGRESAR."/>
    <s v="SOPORTE_TELEFÓNICO"/>
    <n v="64"/>
    <s v="PRINCIPAL"/>
    <s v="TERRESTRE"/>
    <s v="HENAO CARDONA DIEGO FERNANDO"/>
    <n v="1"/>
    <n v="22000"/>
    <n v="22000"/>
  </r>
  <r>
    <s v="MANIZALES"/>
    <s v="0036-0002"/>
    <x v="2"/>
    <n v="17001"/>
    <n v="2892106"/>
    <n v="68885"/>
    <x v="0"/>
    <s v="CALDAS"/>
    <s v="MANIZALES"/>
    <s v="CENTRO MANIZALES 23"/>
    <s v="WOMPI"/>
    <s v="FO-25-1694705"/>
    <d v="2025-10-16T14:22:00"/>
    <d v="2025-10-17T09:17:00"/>
    <s v="INCIDENTE"/>
    <s v="CREDENCIALES DE ACCESO (USUARIO/CONTRASEÑA)"/>
    <s v="NO FUNCIONA EL USUARIO O CONTRASEÑA"/>
    <s v="ERROR INICIO DE SESIÓN"/>
    <s v="17/10/2025 SE HABLA CON EL CLIENTE, SE LE SOLICITA REALIZAR LA CREACION DE UNA NUEVA CONTRASEÑA , EL USUARIO PROCEDE CON LA CREACION Y VALIDA INGRESO Y YA LE PERMITE EL INGRESO, SE CIERRA CASO"/>
    <s v="SOPORTE_TELEFÓNICO"/>
    <n v="40"/>
    <s v="PRINCIPAL"/>
    <s v="TERRESTRE"/>
    <s v="HENAO CARDONA DIEGO FERNANDO"/>
    <n v="1"/>
    <n v="22000"/>
    <n v="22000"/>
  </r>
  <r>
    <s v="MEDELLIN"/>
    <s v="0036-0005"/>
    <x v="0"/>
    <n v="5440"/>
    <n v="2888868"/>
    <n v="75639"/>
    <x v="0"/>
    <s v="ANTIOQUIA"/>
    <s v="MARINILLA"/>
    <s v="BARRIO MARINILLA LA RAMADA MARINILLA"/>
    <s v="WOMPI"/>
    <s v="FO-25-1690455"/>
    <d v="2025-10-16T08:00:00"/>
    <d v="2025-10-17T09:19:00"/>
    <s v="INCIDENTE"/>
    <s v="CONEXIÓN"/>
    <s v="APARECEN ERRORES EN PANTALLA: HUBO UNA DESCONEXION DE LA RED"/>
    <s v="FALLAS EN CANAL DE COMUNICACIÓN DEL CLIENTE (INTERNET)"/>
    <s v="16/10/2025 SE LLAMA AL 3113399519 Y SE HABLA CON EL SEÑOR HENRY SE LE PIDE CONECTAR LOS EQUIPOS WOMPI DIRECTO AL CELULAR EL CUAL INDICA QUE YA PUEDE TRABAJAR CON NORMALIDAD YA QUE CON EL WIFI DEL PUNTO NO QUERÍA TRABAJAR QUE EL YA LLAMARA SU PROVEEDOR DE INTERNET"/>
    <s v="SOPORTE_TELEFÓNICO"/>
    <n v="56"/>
    <s v="INTERMEDIA"/>
    <s v="TERRESTRE"/>
    <s v="ALVAREZ ARENAS VICTOR HUGO"/>
    <n v="1"/>
    <n v="22000"/>
    <n v="22000"/>
  </r>
  <r>
    <s v="CUCUTA"/>
    <s v="0036-0007"/>
    <x v="1"/>
    <n v="54518"/>
    <n v="2888423"/>
    <n v="73318"/>
    <x v="0"/>
    <s v="NORTE DE SANTANDER"/>
    <s v="PAMPLONA"/>
    <s v="BARRIO CENTRO PAMPLONA 20"/>
    <s v="WOMPI"/>
    <s v="FO-25-1690475"/>
    <d v="2025-10-16T08:00:00"/>
    <d v="2025-10-17T09:22:00"/>
    <s v="INCIDENTE"/>
    <s v="SOFTWARE"/>
    <s v="APP ELIMINADA"/>
    <s v="APP ELIMINADA POR EL CB"/>
    <s v="16/10/2025 SE LLAMA AL 3107049558 Y SE HABLA CON LA SEÑORA LILIANA BECERRA QUIEN NOS INFORMA QUE EL DÍA HOY EL EQUIPO YA LE ESTÁ FUNCIONANDO BIEN LA APP LE APARECIÓ EN LA PANTALLA, DATAFONO OPERATIVO OK."/>
    <s v="SOPORTE_TELEFÓNICO"/>
    <n v="56"/>
    <s v="LEJANA"/>
    <s v="TERRESTRE"/>
    <s v="TORRES MANTILLA JOSE DANIEL"/>
    <n v="1"/>
    <n v="22000"/>
    <n v="22000"/>
  </r>
  <r>
    <s v="MEDELLIN"/>
    <s v="0036-0005"/>
    <x v="0"/>
    <n v="5266"/>
    <n v="2891990"/>
    <n v="41734"/>
    <x v="0"/>
    <s v="ANTIOQUIA"/>
    <s v="ENVIGADO"/>
    <s v="FREDY DIGITAL FOTOGRAFIA Y VIDEO"/>
    <s v="WOMPI"/>
    <s v="FO-25-1694701"/>
    <d v="2025-10-16T14:26:00"/>
    <d v="2025-10-17T10:25:00"/>
    <s v="INCIDENTE"/>
    <s v="SOFTWARE"/>
    <s v="APP ELIMINADA"/>
    <s v="APP ELIMINADA POR EL CB"/>
    <s v="17/10/2025 SE REALIZA CONTACTO CON EL USUARIO FREDY GUTIÉRREZ - 3127441299 , SE REALIZA PROCESO DE TEM CALL PARA ACTUALIZAR EQUIPO, SE INSTALA LA APLICACIÓN DE WOMPI, USUARIO HACE PRUEBAS DE INGRESO Y ENTRA SIN PROBLEMAS; SE INDICA FORMA CORRECTA DEL BORRADO DE CACHÉ, CB QUEDA OPERATIVO"/>
    <s v="SOPORTE_TELEFÓNICO"/>
    <n v="56"/>
    <s v="PRINCIPAL"/>
    <s v="TERRESTRE"/>
    <s v="HERNANDEZ CHAVARRIA JUAN CAMILO"/>
    <n v="1"/>
    <n v="22000"/>
    <n v="22000"/>
  </r>
  <r>
    <s v="BOGOTA"/>
    <s v="0036-0004"/>
    <x v="5"/>
    <n v="11001"/>
    <n v="2891664"/>
    <n v="66117"/>
    <x v="0"/>
    <s v="CUNDINAMARCA"/>
    <s v="BOGOTA"/>
    <s v="H&amp;R PERROS Y BURGUER"/>
    <s v="WOMPI"/>
    <s v="FO-25-1693471"/>
    <d v="2025-10-16T12:58:00"/>
    <d v="2025-10-17T10:29:00"/>
    <s v="INCIDENTE"/>
    <s v="IMPRESIÓN"/>
    <s v="SUCIEDAD EN IMPRESORA"/>
    <s v="MALA MANIPULACIÓN DEL DATAFONO"/>
    <s v="17/10/2025 SE LLEGA COMERCIO SE VALIDA CONSIENTE NI PERMITEN EL INGRESO SE ESPERA POR MÁS DE 30 MINUTOS EN SITIO NO PERMITEN YA QUE INDICAN NO TENER COMUNICACIÓN CON BANCOLOMBIA POR NINGÚN MEDIO INTENTAN MÚLTIPLES LLAMADAS NO LES RESPONDEN NI POR WHATSAPP TAMPOCO NO SE MANIPULA EQUIPOS  NI SE REALIZAN TRANSACCIONES DE PRUEBAS YA QUE NO SE INGRESA AL COMERCIO"/>
    <s v="VISITA_TÉCNICA"/>
    <n v="64"/>
    <s v="PRINCIPAL"/>
    <s v="TERRESTRE"/>
    <s v="GOMEZ VEGA DAVID SNEYDER"/>
    <n v="1"/>
    <n v="51282"/>
    <n v="51282"/>
  </r>
  <r>
    <s v="BUCARAMANGA"/>
    <s v="0036-0007"/>
    <x v="1"/>
    <n v="68001"/>
    <n v="2885881"/>
    <n v="38506"/>
    <x v="0"/>
    <s v="SANTANDER"/>
    <s v="BUCARAMANGA"/>
    <s v="BARRIO SAN ALONSO BUCARAMANGA 2"/>
    <s v="WOMPI"/>
    <s v="FO-25-1687669"/>
    <d v="2025-10-15T14:07:00"/>
    <d v="2025-10-17T10:41:00"/>
    <s v="INCIDENTE"/>
    <s v="LECTURA"/>
    <s v="ERROR LECTURA CODIGO DE BARRAS"/>
    <s v="NO LEE CODIGOS DE BARRAS LARGOS"/>
    <s v="16/10/2025 SE REALIZA LA LLAMADA USE LE DA SOPORTE TELEFÓNICO PARA QUE REALICE CORRECTAMENTE LOS CÓDIGOS DE BARRAS SE ENVIA VIDEO Y SE VERIFICA QUE LO.PUDO LEER PERO INDICA QUE ES BASTANTE DEMORADO PARA QUE TOME LOS CÓDIGOS PERO DESPUÉS DE VARIOS INTENTOS FUE POSIBLE"/>
    <s v="SOPORTE_TELEFÓNICO"/>
    <n v="24"/>
    <s v="PRINCIPAL"/>
    <s v="TERRESTRE"/>
    <s v="PEÑA DIAZ IVAN YESID"/>
    <n v="1"/>
    <n v="22000"/>
    <n v="22000"/>
  </r>
  <r>
    <s v="CUCUTA"/>
    <s v="0036-0007"/>
    <x v="1"/>
    <n v="54001"/>
    <n v="2856998"/>
    <n v="74276"/>
    <x v="0"/>
    <s v="NORTE DE SANTANDER"/>
    <s v="CUCUTA"/>
    <s v="DROGUERÍA ESPAÑOLA"/>
    <s v="WOMPI"/>
    <s v="FO-25-1646042"/>
    <d v="2025-10-08T11:16:00"/>
    <d v="2025-10-17T12:16:00"/>
    <s v="INCIDENTE"/>
    <s v="NAVEGACION LENTA"/>
    <s v="USUARIO NO PUEDE NAVEGAR ENTRE PANTALLAS O LA APP NO ABRE SE QUEDA CARGANDO"/>
    <s v="CACHE"/>
    <s v="17/10/2025 LLAMADA AL CLIENTE PARA SOPORTE TÉCNICO DEL DATÁFONO:_x000a__x000a_SE CONTACTA AL CLIENTE 3132843428 PASCUAL CHÁVEZ Y SE LE BRINDAN INSTRUCCIONES PARA REALIZAR UN BORRADO DE CACHÉ Y ACTUALIZAR LA APLICACIÓN. ADICIONALMENTE, SE VERIFICA LA CONEXIÓN A LA RED WI-FI. EL CLIENTE REALIZA LAS PRUEBAS CORRESPONDIENTES, Y EL DATÁFONO QUEDA OPERATIVO._x000a__x000a_SE REALIZA EL SEGUIMIENTO SEGÚN LAS INDICACIONES PROPORCIONADAS POR LA RED WOMPI. SE VALIDA CON EL USUARIO EL CORRECTO FUNCIONAMIENTO DEL DISPOSITIVO, CONFIRMANDO QUE OPERA DENTRO DE LOS PARÁMETROS NORMALES Y EN LOS TIEMPOS ACORDADOS._x000a__x000a_CASO CERRADO."/>
    <s v="SOPORTE_TELEFÓNICO"/>
    <n v="48"/>
    <s v="PRINCIPAL"/>
    <s v="TERRESTRE"/>
    <s v="TORRES MANTILLA JOSE DANIEL"/>
    <n v="1"/>
    <n v="22000"/>
    <n v="22000"/>
  </r>
  <r>
    <s v="CUCUTA"/>
    <s v="0036-0007"/>
    <x v="1"/>
    <n v="54001"/>
    <n v="2866926"/>
    <n v="40083"/>
    <x v="0"/>
    <s v="NORTE DE SANTANDER"/>
    <s v="CUCUTA"/>
    <s v="DROGUERIA FARMA OSPINA PEREZ"/>
    <s v="WOMPI"/>
    <s v="FO-25-1665999"/>
    <d v="2025-10-10T08:17:00"/>
    <d v="2025-10-17T13:05:00"/>
    <s v="INCIDENTE"/>
    <s v="NAVEGACION LENTA"/>
    <s v="USUARIO NO PUEDE NAVEGAR ENTRE PANTALLAS O LA APP NO ABRE SE QUEDA CARGANDO"/>
    <s v="CACHE"/>
    <s v="17/10/2025 SE BORRÓ LA CACHÉ DE LA APLICACIÓN._x000a_SE DESCARGÓ LA APP Y SE REALIZÓ LA ACTUALIZACIÓN CORRESPONDIENTE (TEAM CALL)._x000a_SE REINICIÓ EL DISPOSITIVO._x000a_SE VERIFICÓ LA CONEXIÓN CON EL MÓDEM Y TAMBIÉN CON LOS DATOS MÓVILES._x000a_SE REALIZÓ UN SEGUNDO REINICIO PARA ASEGURAR LA CORRECTA CONFIGURACIÓN._x000a_*RESULTADO:*_x000a_SE CONFIRMÓ CON EL CLIENTE QUE EL SERVICIO FUNCIONA CORRECTAMENTE._x000a_SE DEJA CONSTANCIA DE PRUEBA EXITOSA (TX DE SALDO)."/>
    <s v="VISITA_TÉCNICA"/>
    <n v="64"/>
    <s v="PRINCIPAL"/>
    <s v="TERRESTRE"/>
    <s v="NARANJO AFANADOR RUBEN JESUS"/>
    <n v="1"/>
    <n v="51282"/>
    <n v="51282"/>
  </r>
  <r>
    <s v="VILLAVICENCIO"/>
    <s v="0036-0006"/>
    <x v="4"/>
    <n v="50001"/>
    <n v="2869116"/>
    <n v="23556"/>
    <x v="0"/>
    <s v="META"/>
    <s v="VILLAVICENCIO"/>
    <s v="DROGUERÍA CENTAUROS 2"/>
    <s v="WOMPI"/>
    <s v="FO-25-1667284"/>
    <d v="2025-10-10T11:54:00"/>
    <d v="2025-10-17T13:35:00"/>
    <s v="INCIDENTE"/>
    <s v="NAVEGACION LENTA"/>
    <s v="USUARIO NO PUEDE NAVEGAR ENTRE PANTALLAS O LA APP NO ABRE SE QUEDA CARGANDO"/>
    <s v="CACHE"/>
    <s v="16/10/2025 SE REALIZA LLAMADA DE SOPORTE TÉCNICO, SE HABLA CON LA SRA. AUDELY ROLDÁN 3144717424, SE REALIZA VALIDACIÓN DE VERSIÓN SE ENCUENTRA ACTUALIZADA, LA SRA. AUDELY INFORMA QUE EL DATAFONO LE ESTÁ TRABAJANDO CON NORMALIDAD, SE PROCEDE A REALIZAR EL CIERRE EXITOSO DE LA LLAMADA DE SOPORTE."/>
    <s v="SOPORTE_TELEFÓNICO"/>
    <n v="16"/>
    <s v="PRINCIPAL"/>
    <s v="TERRESTRE"/>
    <s v="MURCIA HERNANDEZ HARVEY IGNACIO"/>
    <n v="1"/>
    <n v="22000"/>
    <n v="22000"/>
  </r>
  <r>
    <s v="CARTAGENA"/>
    <s v="0036-0001"/>
    <x v="6"/>
    <n v="13001"/>
    <n v="2869884"/>
    <n v="30204"/>
    <x v="0"/>
    <s v="BOLIVAR"/>
    <s v="CARTAGENA"/>
    <s v="VARIEDADES Y PAPELERÍA L&amp;L TAPIA"/>
    <s v="WOMPI"/>
    <s v="FO-25-1667504"/>
    <d v="2025-10-10T14:03:00"/>
    <d v="2025-10-17T13:41:00"/>
    <s v="INCIDENTE"/>
    <s v="NAVEGACION LENTA"/>
    <s v="USUARIO NO PUEDE NAVEGAR ENTRE PANTALLAS O LA APP NO ABRE SE QUEDA CARGANDO"/>
    <s v="CACHE"/>
    <s v="16/10/2025 SE LLAMA AL CLIENTE CONTESTA SEÑORA ELVIRA INFORMA QUE EL DATAFONO ESTÁ FUNCIONANDO BIEN EN ESTOS MOMENTOS SE HACE BORRADO DE CACHE SE VERIFICA VERSIÓN Y ESTÁ ACTUALIZADO HACE PRUEBA Y ESTÁ OK"/>
    <s v="SOPORTE_TELEFÓNICO"/>
    <n v="24"/>
    <s v="PRINCIPAL"/>
    <s v="TERRESTRE"/>
    <s v="CANEDO HERRERA ALEXANDER"/>
    <n v="1"/>
    <n v="22000"/>
    <n v="22000"/>
  </r>
  <r>
    <s v="CUCUTA"/>
    <s v="0036-0007"/>
    <x v="1"/>
    <n v="54405"/>
    <n v="2871101"/>
    <n v="58346"/>
    <x v="0"/>
    <s v="NORTE DE SANTANDER"/>
    <s v="LOS PATIOS"/>
    <s v="LUBRILLANTAS LA PRIMERA"/>
    <s v="WOMPI"/>
    <s v="FO-25-1668479"/>
    <d v="2025-10-10T16:27:00"/>
    <d v="2025-10-17T13:45:00"/>
    <s v="INCIDENTE"/>
    <s v="NAVEGACION LENTA"/>
    <s v="USUARIO NO PUEDE NAVEGAR ENTRE PANTALLAS O LA APP NO ABRE SE QUEDA CARGANDO"/>
    <s v="CACHE"/>
    <s v="17/10/2025 SE LLAMA AL CLIENTE Y SE LE INFORMA COMO REALIZAR UN BORRADOR DE CACHE, ACTUALIZAR LA APP, SE VERIFICA LA SEÑAL WIFI, EL CLIENTE REALIZA PRUEBAS Y EL DATAFONO QUEDA OPERATIVO."/>
    <s v="SOPORTE_TELEFÓNICO"/>
    <n v="64"/>
    <s v="PRINCIPAL"/>
    <s v="TERRESTRE"/>
    <s v="TORRES MANTILLA JOSE DANIEL"/>
    <n v="1"/>
    <n v="22000"/>
    <n v="22000"/>
  </r>
  <r>
    <s v="BOGOTA"/>
    <s v="0036-0004"/>
    <x v="5"/>
    <n v="25754"/>
    <n v="2864305"/>
    <n v="79325"/>
    <x v="0"/>
    <s v="CUNDINAMARCA"/>
    <s v="SOACHA"/>
    <s v="BARRIO SOACHA COMPARTIR SOACHA 9"/>
    <s v="WOMPI"/>
    <s v="FO-25-1666104"/>
    <d v="2025-10-09T14:13:00"/>
    <d v="2025-10-17T14:27:00"/>
    <s v="INCIDENTE"/>
    <s v="CONEXIÓN"/>
    <s v="CONEXIÓN DEFICIENTE WIFI"/>
    <s v="WIFI"/>
    <s v="17/10/2025 SE EFECTUA GESTION TELEFONICA CON CLIENTE A LA LINEA 3202700616 ATIENDE  CLIENTE QUIEN MANIFIESTA QUE LA NOVEDAD QUE PRESENTABA EL DATAFONO ERA QUE NO LE PERMITIA LA CONEXION CON LA RED WIFI EL CUAL YA FUE SOLUCIONADO Y SE ENCUENTRA OPERANDO SIN NOVEDAD Y FINALIZA LLAMADA"/>
    <s v="SOPORTE_TELEFÓNICO"/>
    <n v="0"/>
    <s v="PRINCIPAL"/>
    <s v="TERRESTRE"/>
    <s v="ROZO ROZO WILLIAM ASDRUBAL"/>
    <n v="1"/>
    <n v="22000"/>
    <n v="22000"/>
  </r>
  <r>
    <s v="MEDELLIN"/>
    <s v="0036-0005"/>
    <x v="0"/>
    <n v="5266"/>
    <n v="2896499"/>
    <n v="30149"/>
    <x v="0"/>
    <s v="ANTIOQUIA"/>
    <s v="ENVIGADO"/>
    <s v="MARCADOS MI PUNTO"/>
    <s v="WOMPI"/>
    <s v="FO-25-1698057"/>
    <d v="2025-10-17T11:22:00"/>
    <d v="2025-10-17T16:01:00"/>
    <s v="INCIDENTE"/>
    <s v="CONEXIÓN"/>
    <s v="APARECEN ERRORES EN PANTALLA: HUBO UNA DESCONEXION DE LA RED"/>
    <s v="FALLAS EN CANAL DE COMUNICACIÓN DEL CLIENTE (INTERNET)"/>
    <s v="17/10/2025 SE REALIZA REINICIO DE MODEM DE INTERNET SE HACEN PRUEBAS OK"/>
    <s v="VISITA_TÉCNICA"/>
    <n v="40"/>
    <s v="PRINCIPAL"/>
    <s v="TERRESTRE"/>
    <s v="MONTOYA VELEZ ANDRES FELIPE"/>
    <n v="1"/>
    <n v="51282"/>
    <n v="51282"/>
  </r>
  <r>
    <s v="MEDELLIN"/>
    <s v="0036-0005"/>
    <x v="0"/>
    <n v="5001"/>
    <n v="2880887"/>
    <n v="62250"/>
    <x v="0"/>
    <s v="ANTIOQUIA"/>
    <s v="MEDELLIN"/>
    <s v="BARRIO DOCE DE OCTUBRE MEDELLIN 3"/>
    <s v="WOMPI"/>
    <s v="FO-25-1683344"/>
    <d v="2025-10-14T16:37:00"/>
    <d v="2025-10-17T16:23:00"/>
    <s v="INCIDENTE"/>
    <s v="NAVEGACION LENTA"/>
    <s v="USUARIO NO PUEDE NAVEGAR ENTRE PANTALLAS O LA APP NO ABRE SE QUEDA CARGANDO"/>
    <s v="CACHE"/>
    <s v="17/10/2025 EN COMUNICACIÓN CON LA SEÑORA MARÍA AL NÚMERO 3106577756 INDICA QUE EL DÍA DE AYER EL DATÁFONO FUNCIONO CON NORMALIDAD, POSIBLE SOLUCIÓN DESPUÉS DE LA ACTUALIZACIÓN"/>
    <s v="SOPORTE_TELEFÓNICO"/>
    <n v="64"/>
    <s v="PRINCIPAL"/>
    <s v="TERRESTRE"/>
    <s v="BARRIENTOS HERNANDEZ CRISTIAN HORACIO"/>
    <n v="1"/>
    <n v="22000"/>
    <n v="22000"/>
  </r>
  <r>
    <s v="NEIVA"/>
    <s v="0036-0006"/>
    <x v="4"/>
    <n v="41349"/>
    <n v="2890058"/>
    <n v="57536"/>
    <x v="0"/>
    <s v="HUILA"/>
    <s v="HOBO"/>
    <s v="BARRIO SAN PEDRO HOBO 1"/>
    <s v="WOMPI"/>
    <s v="FO-25-1691953"/>
    <d v="2025-10-16T10:09:00"/>
    <d v="2025-10-18T09:37:00"/>
    <s v="INCIDENTE"/>
    <s v="VOUCHER"/>
    <s v="NO ESTA LLEGANDO LOS VOUCHERS QUE SE ESTAN ENVIANDO"/>
    <s v="AFECTACION GENERALIZADA DE LOS SERVICIOS DE VOUCHER"/>
    <s v="17/10/2025 SE REALIZA VISITA AL PUNTO , SE REALIZA TEMCALL, SE PIDE VALIDAR CON TRANSACCIONES Y SI PERMITE LA IMPRESIÓN ,CLIENTE COMENTA QUE LA TARJETA EMPRESARIAL NO LE DEJA LEERLA, SE PIDE VALIDAR Y SE EVIDENCIA PASANDO LA TARJETA POR EL LADOS Q NO ES , SE ORIENTA Y SE REALIZA PRUEBAS PERMITIENDO LEER LA TARJETA EMPRESARIAL"/>
    <s v="VISITA_TÉCNICA"/>
    <n v="0"/>
    <s v="INTERMEDIA"/>
    <s v="TERRESTRE"/>
    <s v="ANDRADE HERNANDEZ JUAN CARLOS"/>
    <n v="1"/>
    <n v="172989"/>
    <n v="172989"/>
  </r>
  <r>
    <s v="NEIVA"/>
    <s v="0036-0006"/>
    <x v="4"/>
    <n v="41132"/>
    <n v="2890315"/>
    <n v="35989"/>
    <x v="0"/>
    <s v="HUILA"/>
    <s v="CAMPOALEGRE"/>
    <s v="ALMACEN Y TALLER SOLO MOTOS"/>
    <s v="WOMPI"/>
    <s v="FO-25-1691930"/>
    <d v="2025-10-16T10:24:00"/>
    <d v="2025-10-18T09:45:00"/>
    <s v="INCIDENTE"/>
    <s v="LECTURA"/>
    <s v="NO LEE NINGUNA FACTURA"/>
    <s v="NO LEE CODIGOS DE BARRAS LARGOS"/>
    <s v="17/10/2025 SE REALIZA PRUEBAS PERMITIENDO LA LECTURA, SE EXPLICA AL CLIENTE EL MANEJO Y LA FORMA CORRECTA PARA LEER LAS FACTURAS."/>
    <s v="VISITA_TÉCNICA"/>
    <n v="16"/>
    <s v="INTERMEDIA"/>
    <s v="TERRESTRE"/>
    <s v="ANDRADE HERNANDEZ JUAN CARLOS"/>
    <n v="1"/>
    <n v="172989"/>
    <n v="172989"/>
  </r>
  <r>
    <s v="BOGOTA"/>
    <s v="0036-0004"/>
    <x v="5"/>
    <n v="11001"/>
    <n v="2895902"/>
    <n v="59761"/>
    <x v="0"/>
    <s v="CUNDINAMARCA"/>
    <s v="BOGOTA"/>
    <s v="BARRIO SAN ANTONIO BOGOTA 5"/>
    <s v="WOMPI"/>
    <s v="FO-25-1697255"/>
    <d v="2025-10-17T10:08:00"/>
    <d v="2025-10-18T09:50:00"/>
    <s v="INCIDENTE"/>
    <s v="CONEXIÓN"/>
    <s v="CONEXIÓN DEFICIENTE WIFI"/>
    <s v="WIFI"/>
    <s v="17/10/2025 SE REALIZA VISITA A CB PARA ATENDER INCIDENTE WOMPI SE REALIZA CAMBIO DE CONEXIÓN WIFI YA QUE LA QUE TIENE EL CLIENTE ESTÁ DEMASIADO PÉSIMA LA COBERTURA,SE REALIZAN PRUEBAS OK Y SE LE EXPLICA COMO CONFIGURAR EL DATAFONO POR MEDIO DE WIFI"/>
    <s v="VISITA_TÉCNICA"/>
    <n v="32"/>
    <s v="PRINCIPAL"/>
    <s v="TERRESTRE"/>
    <s v="GALINDO ROJAS LUIS FELIPE"/>
    <n v="1"/>
    <n v="51282"/>
    <n v="51282"/>
  </r>
  <r>
    <s v="PEREIRA"/>
    <s v="0036-0002"/>
    <x v="2"/>
    <n v="66001"/>
    <n v="2897262"/>
    <n v="61872"/>
    <x v="0"/>
    <s v="RISARALDA"/>
    <s v="PEREIRA"/>
    <s v="BARRIO TURIN PEREIRA 2"/>
    <s v="WOMPI"/>
    <s v="FO-25-1698704"/>
    <d v="2025-10-17T13:31:00"/>
    <d v="2025-10-18T10:11:00"/>
    <s v="INCIDENTE"/>
    <s v="EQUIPO"/>
    <s v="DATAFONO NO ENCIENDE"/>
    <s v="FUENTE DE PODER"/>
    <s v="17/10/2025 SE ENCUENTRA QUE LA FUENTE DE CARGA DEL DATAFONO NO ESTA FUNCIONANDO AL CONECTARLA NO EMPIEZA A REALIZAR CARGA EL DATAFONO, EL CLIENTE ESTA CARGANDO EL DATAFONO CON EL CARGADOR DEL CELULAR, SE LE INDICA QUE DEBE CONTINUAR CARGÁNDOLO DE ESTA MANERA HASTA TANTO WOMPI NOS SUMINISTRE CARGADORES PARA ESTOS CAMBIOS"/>
    <s v="SOPORTE_TELEFÓNICO"/>
    <n v="48"/>
    <s v="PRINCIPAL"/>
    <s v="TERRESTRE"/>
    <s v="HENAO CARDONA DIEGO FERNANDO"/>
    <n v="1"/>
    <n v="22000"/>
    <n v="22000"/>
  </r>
  <r>
    <s v="CARTAGENA"/>
    <s v="0036-0001"/>
    <x v="6"/>
    <n v="13001"/>
    <n v="2898423"/>
    <n v="63130"/>
    <x v="0"/>
    <s v="BOLIVAR"/>
    <s v="CARTAGENA"/>
    <s v="FARMALIFE INTEGRAL"/>
    <s v="WOMPI"/>
    <s v="FO-25-1699710"/>
    <d v="2025-10-17T15:41:00"/>
    <d v="2025-10-18T10:23:00"/>
    <s v="INCIDENTE"/>
    <s v="SOFTWARE"/>
    <s v="APP ELIMINADA"/>
    <s v="APP ELIMINADA POR EL CB"/>
    <s v="17/10/2025 BUEN DIA CLIENTE INFORMA QUE BORRO ACCIDENTALMENTE LA APLICACIÓN POR LO QUE SE ESCALA NOVEDAD Y POR LA HORA NO HAY RESPUESTA PARA REALIZAR EL SOPORTE SE GENERA TIKET 473136 Y SE ESPERA RESPUESTA POR PARTE DE WOMPI Y SE RECIBE RESPUESTA EXITOSA SE VALIDA CON EL CLIENTE E INFORMA QUE YA LE APARECE LA APLICACION POR LO QUE SE ADJUNTAN EVIDENCIAS ENVIADAS POR EL CLIENTE Y TODO QUEDA OK"/>
    <s v="SOPORTE_TELEFÓNICO"/>
    <n v="16"/>
    <s v="PRINCIPAL"/>
    <s v="TERRESTRE"/>
    <s v="MARTINEZ SALGUEDO ANDRES AUGUSTO"/>
    <n v="1"/>
    <n v="22000"/>
    <n v="22000"/>
  </r>
  <r>
    <s v="SINCELEJO"/>
    <s v="0036-0001"/>
    <x v="6"/>
    <n v="70001"/>
    <n v="2865379"/>
    <n v="41244"/>
    <x v="0"/>
    <s v="SUCRE"/>
    <s v="SINCELEJO"/>
    <s v="BARRIO CENTRO SINCELEJO 12"/>
    <s v="WOMPI"/>
    <s v="FO-25-1666076"/>
    <d v="2025-10-09T16:48:00"/>
    <d v="2025-10-18T10:39:00"/>
    <s v="INCIDENTE"/>
    <s v="CONEXIÓN"/>
    <s v="CONEXIÓN DEFICIENTE WIFI"/>
    <s v="WIFI"/>
    <s v="17/10/2025 EN COMUNICACIÓN CON LA SEÑORA MILENA PATRICIA HURTADO AL NÚMERO DE CONTACTO 3214951565, SE DESCARGÓ LA APP Y SE REALIZÓ LA ACTUALIZACIÓN CORRESPONDIENTE ( TEAM CALL ), SE BORRÓ LA CACHE DE LA APLICACIÓN._x000a_SE REINICIO EL DISPOSITIVO, SE VERIFICO LA CONEXIÓN CON EL MÓDEM, ADEMÁS SE AJUSTÓ EL TAMAÑO DE LA FUENTE Y LA PANTALLA YA QUE NO LE SALÍAN LOS ICONOS COMPLETOS, SE REINICIÓ DISPOSITIVO PARA ASEGURAR LA CORRECTA  CONFIGURACIÓN. _x000a_RESULTADO:_x000a_SE CONFIRMO CON EL CLIENTE QUE EL SERVICIO FUNCIONA CORRECTAMENTE, EL CLIENTE REALIZÓ UNA PRUEBA EXITOSA ( TX DE SALDO )."/>
    <s v="SOPORTE_TELEFÓNICO"/>
    <n v="0"/>
    <s v="PRINCIPAL"/>
    <s v="TERRESTRE"/>
    <s v="CACERES HERNANDEZ ANDRES"/>
    <n v="1"/>
    <n v="22000"/>
    <n v="22000"/>
  </r>
  <r>
    <s v="BOGOTA"/>
    <s v="0036-0004"/>
    <x v="5"/>
    <n v="11001"/>
    <n v="2894646"/>
    <n v="57630"/>
    <x v="0"/>
    <s v="CUNDINAMARCA"/>
    <s v="BOGOTA"/>
    <s v="BARRIO SUBA LOS NARANJOS BOGOTA"/>
    <s v="WOMPI"/>
    <s v="FO-25-1696520"/>
    <d v="2025-10-17T08:00:00"/>
    <d v="2025-10-18T10:47:00"/>
    <s v="INCIDENTE"/>
    <s v="IMPRESIÓN"/>
    <s v="RODILLO ATASCADO"/>
    <s v="MALA MANIPULACIÓN DEL DATAFONO"/>
    <s v="18/10/2025 SE REVISA EQUIPO EN EL QUE SE EVIDENCIA DAÑO EN LA TAPA DE LA IMPRESORA, YA QUE ESTÁ NO CERRABA. SE HACE EL RESPECTIVO AJUSTE Y QUEDA FUNCIONANDO."/>
    <s v="VISITA_TÉCNICA"/>
    <n v="48"/>
    <s v="PRINCIPAL"/>
    <s v="TERRESTRE"/>
    <s v="ALARCON AREVALO JOHAN STIVEN"/>
    <n v="1"/>
    <n v="51282"/>
    <n v="51282"/>
  </r>
  <r>
    <s v="BARRANQUILLA"/>
    <s v="0036-0001"/>
    <x v="6"/>
    <n v="8078"/>
    <n v="2872646"/>
    <n v="71090"/>
    <x v="0"/>
    <s v="ATLANTICO"/>
    <s v="BARANOA"/>
    <s v="BARRIO CENTRO BARANOA 8"/>
    <s v="WOMPI"/>
    <s v="FO-25-1674202"/>
    <d v="2025-10-12T09:00:00"/>
    <d v="2025-10-18T11:05:00"/>
    <s v="INCIDENTE"/>
    <s v="NAVEGACION LENTA"/>
    <s v="USUARIO NO PUEDE NAVEGAR ENTRE PANTALLAS O LA APP NO ABRE SE QUEDA CARGANDO"/>
    <s v="CACHE"/>
    <s v="17/10/2025 17/10/2025 SE BORRÓ LA CACHÉ DE LA APLICACIÓN._x000a_SE DESCARGÓ LA APP Y SE REALIZÓ LA ACTUALIZACIÓN CORRESPONDIENTE (TEAM CALL)._x000a_SE REINICIÓ EL DISPOSITIVO._x000a_SE VERIFICÓ LA CONEXIÓN CON EL MÓDEM Y TAMBIÉN CON LOS DATOS MÓVILES._x000a_SE REALIZÓ UN SEGUNDO REINICIO PARA ASEGURAR LA CORRECTA CONFIGURACIÓN._x000a_SE VALIDO QUE EL EQUIPO TIENE LA VERSION 26.0.3_x000a_RESULTADO:_x000a_SE CONFIRMÓ CON EL CLIENTE QUE EL SERVICIO FUNCIONA CORRECTAMENTE."/>
    <s v="SOPORTE_TELEFÓNICO"/>
    <n v="64"/>
    <s v="INTERMEDIA"/>
    <s v="TERRESTRE"/>
    <s v="DE AGUAS MUÑOZ DAVID JOSE"/>
    <n v="1"/>
    <n v="22000"/>
    <n v="22000"/>
  </r>
  <r>
    <s v="CALI"/>
    <s v="0036-0003"/>
    <x v="3"/>
    <n v="19780"/>
    <n v="2899100"/>
    <n v="38438"/>
    <x v="0"/>
    <s v="CAUCA"/>
    <s v="SUAREZ"/>
    <s v="BARRIO CALLE DEL ORO SUAREZ 1"/>
    <s v="WOMPI"/>
    <s v="FO-25-1700384"/>
    <d v="2025-10-18T09:00:00"/>
    <d v="2025-10-18T11:06:00"/>
    <s v="INCIDENTE"/>
    <s v="IMPRESIÓN"/>
    <s v="ROLLO MAL PUESTO"/>
    <s v="MALA MANIPULACIÓN DEL DATAFONO"/>
    <s v="18/10/2025 SE HABLA CON EL CLIENTE QUIEN INDICA QUE LA OPCION DE IMPRIMIR NO LE APARECE EN EL DATAFONO, SE LE INDICA QYE POR FAVOR VALIDE QUE EL ROLLO SI ESTE BIEN PUESTO, EL CLIENTE REALIZA VALIDACION DEL ROLLO Y EFECTIVAMENTE ESTA MAL PUESTO, LO CORRIGE E INDICA QUE YA PUEDE IMPRIMIR CON NORMALIDAD."/>
    <s v="SOPORTE_TELEFÓNICO"/>
    <n v="0"/>
    <s v="LEJANA"/>
    <s v="TERRESTRE"/>
    <s v="HENAO CARDONA DIEGO FERNANDO"/>
    <n v="1"/>
    <n v="22000"/>
    <n v="22000"/>
  </r>
  <r>
    <s v="CALI"/>
    <s v="0036-0003"/>
    <x v="3"/>
    <n v="76520"/>
    <n v="2898328"/>
    <n v="68741"/>
    <x v="0"/>
    <s v="VALLE DEL CAUCA"/>
    <s v="PALMIRA"/>
    <s v="BULEVAR DE LAS MERCEDES"/>
    <s v="WOMPI"/>
    <s v="FO-25-1699758"/>
    <d v="2025-10-17T15:44:00"/>
    <d v="2025-10-18T11:52:00"/>
    <s v="INCIDENTE"/>
    <s v="LECTURA"/>
    <s v="ERROR LECTURA CODIGO DE BARRAS"/>
    <s v="SUCIEDAD EN LA CAMARA"/>
    <s v="18/10/2025 EN LA VISITA TÉCNICA SE REALIZÓ BORRADO DE CACHÉ REINCIO DE DATAFONO ,SE VALIDA LA VERSIÓN DEL DATÁFONO OK,SE LE EXPLICÓ A LA USUARIA LA MANERA CORRECTA DE LEER LOS CÓDIGOS DE BARRAS Y SE REALIZARON LAS PRUEBAS OK,CON UNA ENTIDAD EN ESPECIAL (GASES DE OCCIDENTE EL DATÁFONO LEE EL CÓDIGO PERO APARECE ERROR NO SE PUEDE OBTENER LA INFORMACIÓN DE EL CONVENIO)EL TEMA SE ESCALO,EN LO DEMAS GENERALMENTE EL DATÁFONO QUEDO OPERATIVO Y SIN FALLAS., SE LE INDICA AL CLIENTE REINICIAR EL DATAFONO CUANDO LE PRESENTE EL ERROR MIENTRAS WOMPI SOLUCIONA LA FALLA"/>
    <s v="VISITA_TÉCNICA"/>
    <n v="0"/>
    <s v="PRINCIPAL"/>
    <s v="TERRESTRE"/>
    <s v="SANCHEZ URREGO ROBINSON DAVID"/>
    <n v="1"/>
    <n v="51282"/>
    <n v="51282"/>
  </r>
  <r>
    <s v="CALI"/>
    <s v="0036-0003"/>
    <x v="3"/>
    <n v="19001"/>
    <n v="2898343"/>
    <n v="68886"/>
    <x v="0"/>
    <s v="CAUCA"/>
    <s v="POPAYAN"/>
    <s v="JAPONCELL"/>
    <s v="WOMPI"/>
    <s v="FO-25-1699752"/>
    <d v="2025-10-17T15:46:00"/>
    <d v="2025-10-18T12:20:00"/>
    <s v="INCIDENTE"/>
    <s v="CONEXIÓN"/>
    <s v="APARECEN ERRORES EN PANTALLA: HUBO UNA DESCONEXION DE LA RED"/>
    <s v="WIFI"/>
    <s v="18/10/2025 SE INGRESA SE CONECTA A  LA RED WIFI NUEVAMENTE SE HACEN PRUEBAS OK"/>
    <s v="VISITA_TÉCNICA"/>
    <n v="32"/>
    <s v="LEJANA"/>
    <s v="TERRESTRE"/>
    <s v="GIMBUEL LASSO LUIS GERMAN"/>
    <n v="1"/>
    <n v="452148"/>
    <n v="452148"/>
  </r>
  <r>
    <s v="IBAGUE"/>
    <s v="0036-0006"/>
    <x v="4"/>
    <n v="73001"/>
    <n v="2866173"/>
    <n v="62780"/>
    <x v="0"/>
    <s v="TOLIMA"/>
    <s v="IBAGUE"/>
    <s v="EL PUNTO DE LA MODA IBAGUE"/>
    <s v="WOMPI"/>
    <s v="FO-25-1666018"/>
    <d v="2025-10-10T08:00:00"/>
    <d v="2025-10-18T12:23:00"/>
    <s v="INCIDENTE"/>
    <s v="NAVEGACION LENTA"/>
    <s v="USUARIO NO PUEDE NAVEGAR ENTRE PANTALLAS O LA APP NO ABRE SE QUEDA CARGANDO"/>
    <s v="CACHE"/>
    <s v="18/10/2025 SE COMUNICA AL NÚMERO 3162229737, LA SEÑORA FRANCINE AGUILAR INDICA PRESENTAR FALLAS EN LECTURA DE CÓDIGOS DE BARRA Y LENTITUD; SE LE BRINDA SOPORTE TELEFÓNICO PARA PODER DESCARGAR ACTUALIZACIÓN Y BORRADO DE CACHÉ; SE LE RECOMIENDA COLOCAR EL DATÁFONO HORIZONTAL CUANDO REALICE LECTURA DE CÓDIGOS. SE ACOMPAÑA AL CLIENTE EN TRANSACCIONES EXITOSAMENTE."/>
    <s v="SOPORTE_TELEFÓNICO"/>
    <n v="48"/>
    <s v="PRINCIPAL"/>
    <s v="TERRESTRE"/>
    <s v="BARRAGAN TAFUR EDWIN ESTEBAN"/>
    <n v="1"/>
    <n v="22000"/>
    <n v="22000"/>
  </r>
  <r>
    <s v="NEIVA"/>
    <s v="0036-0006"/>
    <x v="4"/>
    <n v="18610"/>
    <n v="2869153"/>
    <n v="60658"/>
    <x v="0"/>
    <s v="CAQUETA"/>
    <s v="SAN JOSE DEL FRAGUA"/>
    <s v="BARRIO CENTRO SAN JOSE DEL FRAGUA 5"/>
    <s v="WOMPI"/>
    <s v="FO-25-1667264"/>
    <d v="2025-10-10T12:06:00"/>
    <d v="2025-10-18T12:25:00"/>
    <s v="INCIDENTE"/>
    <s v="NAVEGACION LENTA"/>
    <s v="USUARIO NO PUEDE NAVEGAR ENTRE PANTALLAS O LA APP NO ABRE SE QUEDA CARGANDO"/>
    <s v="CACHE"/>
    <s v="18/10/2025 SE REALIZA GESTIÓN TELEFÓNICA CON LA CLIENTE ELIZABET BERMÚDEZ AL NÚMERO DE TELÉFONO 3208223119 QUIEN MANIFESTO QUE REALIZO EL PROCESO DE BORRADO DE CACHE Y REINICIO DE EQUIPO Y LE HA ESTADO TRABAJANDO BIEN REALIZANDO ESTE PROCESO, MANIFESTÓ QUE SI VOLVÍA A TENER ALGUNA NOVEDAD LLAMARIA A LÍNEA NUEVAMENTE, PERO QUE POR EL MOMENTO TODO ESTÁ FUNCIONANDO BIEN."/>
    <s v="SOPORTE_TELEFÓNICO"/>
    <n v="16"/>
    <s v="LEJANA"/>
    <s v="TERRESTRE"/>
    <s v="BERMUDEZ SANCHEZ JOSE NEYBER"/>
    <n v="1"/>
    <n v="22000"/>
    <n v="22000"/>
  </r>
  <r>
    <s v="NEIVA"/>
    <s v="0036-0006"/>
    <x v="4"/>
    <n v="18610"/>
    <n v="2872649"/>
    <n v="34343"/>
    <x v="0"/>
    <s v="CAQUETA"/>
    <s v="SAN JOSE DEL FRAGUA"/>
    <s v="BARRIO CENTRO SAN JOSE DEL FRAGUA"/>
    <s v="WOMPI"/>
    <s v="FO-25-1674191"/>
    <d v="2025-10-12T09:00:00"/>
    <d v="2025-10-18T12:30:00"/>
    <s v="INCIDENTE"/>
    <s v="NAVEGACION LENTA"/>
    <s v="USUARIO NO PUEDE NAVEGAR ENTRE PANTALLAS O LA APP NO ABRE SE QUEDA CARGANDO"/>
    <s v="CACHE"/>
    <s v="18/10/2025 SE REALIZA GESTIÓN TELEFÓNICA CON LA CLIENTE NORA AL TELÉFONO 3108030350 QUIEN MANIFESTO QUE HA PRESENTADO LENTITUD EN EL EQUIPO, SE LE INDICO REALIZAR EL PROCESO DE BORRADO DE CACHE Y REINICIO DEL EQUIPO, DE IGUAL FORMA SE LE INDICO VALIDAR CON EL OPERADOR DE INTERNET QUE LA RED ESTE A 2.4 GHZ PARA QUE EL EQUIPO PUEDA TRABAJAR MEJOR Y QUE QUE CREE UNA NUEVA RED WIFI PARA EL DATÁFONO CON ESA FRECUENCIA, MANIFIESTA QUE EL DATÁFONO CON EL BORRADO DE CACHE Y REINICIO QUEDÓ TRABAJANDO MEJOR.."/>
    <s v="SOPORTE_TELEFÓNICO"/>
    <n v="64"/>
    <s v="LEJANA"/>
    <s v="TERRESTRE"/>
    <s v="BERMUDEZ SANCHEZ JOSE NEYBER"/>
    <n v="1"/>
    <n v="22000"/>
    <n v="22000"/>
  </r>
  <r>
    <s v="CUCUTA"/>
    <s v="0036-0007"/>
    <x v="1"/>
    <n v="54518"/>
    <n v="2878860"/>
    <n v="59857"/>
    <x v="0"/>
    <s v="NORTE DE SANTANDER"/>
    <s v="PAMPLONA"/>
    <s v="BARRIO PAMPLONA PAMPLONA 2"/>
    <s v="WOMPI"/>
    <s v="FO-25-1681437"/>
    <d v="2025-10-14T13:21:00"/>
    <d v="2025-10-18T12:35:00"/>
    <s v="INCIDENTE"/>
    <s v="CONEXIÓN"/>
    <s v="CONEXIÓN DEFICIENTE WIFI"/>
    <s v="FALLAS EN CANAL DE COMUNICACIÓN DEL CLIENTE (INTERNET)"/>
    <s v="18/10/2025 SE CONTACTA TELEFÓNICAMENTE AL CLIENTE, LA SEÑORA LUZ HELENA CONFIRMA EL SERVICIO SE ENCUENTRA OPERATIVO, LA FALLA SE DEBÍA A UNA FALLA DEL OPERADOR DE INTERNET _x000a__x000a_3156275752"/>
    <s v="SOPORTE_TELEFÓNICO"/>
    <n v="0"/>
    <s v="LEJANA"/>
    <s v="TERRESTRE"/>
    <s v="PACHECO BUITRAGO JAVIER ALONSO"/>
    <n v="1"/>
    <n v="22000"/>
    <n v="22000"/>
  </r>
  <r>
    <s v="CUCUTA"/>
    <s v="0036-0007"/>
    <x v="1"/>
    <n v="54001"/>
    <n v="2894105"/>
    <n v="65688"/>
    <x v="0"/>
    <s v="NORTE DE SANTANDER"/>
    <s v="CUCUTA"/>
    <s v="DROGUERIA ALEJANDRO PERALTA"/>
    <s v="WOMPI"/>
    <s v="FO-25-1696542"/>
    <d v="2025-10-17T08:00:00"/>
    <d v="2025-10-18T13:02:00"/>
    <s v="INCIDENTE"/>
    <s v="NAVEGACION LENTA"/>
    <s v="USUARIO NO PUEDE NAVEGAR ENTRE PANTALLAS O LA APP NO ABRE SE QUEDA CARGANDO"/>
    <s v="CACHE"/>
    <s v="17/10/2025 SE VISITA COMERCIO, SE REALIZA ACTUALIZACION Y BORRADO DE CACHE, SE REINICIA SE HACEN PRUEBAS EXITOSA."/>
    <s v="VISITA_TÉCNICA"/>
    <n v="48"/>
    <s v="PRINCIPAL"/>
    <s v="TERRESTRE"/>
    <s v="NARANJO AFANADOR RUBEN JESUS"/>
    <n v="1"/>
    <n v="51282"/>
    <n v="51282"/>
  </r>
  <r>
    <s v="MONTERIA"/>
    <s v="0036-0001"/>
    <x v="6"/>
    <n v="23001"/>
    <n v="2893882"/>
    <n v="65544"/>
    <x v="0"/>
    <s v="CORDOBA"/>
    <s v="MONTERIA"/>
    <s v="DROGAS LA NUESTRA"/>
    <s v="WOMPI"/>
    <s v="FO-25-1695497"/>
    <d v="2025-10-17T08:00:00"/>
    <d v="2025-10-18T13:07:00"/>
    <s v="INCIDENTE"/>
    <s v="NAVEGACION LENTA"/>
    <s v="USUARIO NO PUEDE NAVEGAR ENTRE PANTALLAS O LA APP NO ABRE SE QUEDA CARGANDO"/>
    <s v="CACHE"/>
    <s v="18/10/2025 SE REALIZA VISITA TÉCNICA PARA SOLUCIONAR PROBLEMAS DE TECLADO DE PANTALLA, SE REINICIO DATAFONO Y SE REALIZA BORRADO DE MEMORIA CACHÉ, DEJANDO EQUIPO NUEVAMENTE EN FUNCIÓN."/>
    <s v="VISITA_TÉCNICA"/>
    <n v="64"/>
    <s v="PRINCIPAL"/>
    <s v="TERRESTRE"/>
    <s v="CASSIANI PEREZ RAUL RAMIRO"/>
    <n v="1"/>
    <n v="51282"/>
    <n v="51282"/>
  </r>
  <r>
    <s v="MEDELLIN"/>
    <s v="0036-0005"/>
    <x v="0"/>
    <n v="5264"/>
    <n v="2893489"/>
    <n v="68335"/>
    <x v="0"/>
    <s v="ANTIOQUIA"/>
    <s v="ENTRERRIOS"/>
    <s v="ENTRERIOS ENTRERIOS"/>
    <s v="WOMPI"/>
    <s v="FO-25-1695348"/>
    <d v="2025-10-17T08:00:00"/>
    <d v="2025-10-19T08:25:00"/>
    <s v="INCIDENTE"/>
    <s v="IMPRESIÓN"/>
    <s v="FALTA DE ROLLO"/>
    <s v="MALA MANIPULACIÓN DEL DATAFONO"/>
    <s v="18/10/2025 SE CONTACTA AL USUARIO HILDA ZAPATA - 3116356700 LA CUAL MANIFIESTA NO TENER EL BOTÓN PARA IMPRIMIR, SE LE INDICA FORMA CORRECTA PARA COLOCAR EL ROLLO, INDICA QUE APARECE EL BOTÓN NUEVAMENTE, CB QUEDA OPERATIVO TODO OK"/>
    <s v="SOPORTE_TELEFÓNICO"/>
    <n v="0"/>
    <s v="INTERMEDIA"/>
    <s v="TERRESTRE"/>
    <s v="HERNANDEZ CHAVARRIA JUAN CAMILO"/>
    <n v="1"/>
    <n v="22000"/>
    <n v="22000"/>
  </r>
  <r>
    <s v="BUCARAMANGA"/>
    <s v="0036-0007"/>
    <x v="1"/>
    <n v="68081"/>
    <n v="2883863"/>
    <n v="60956"/>
    <x v="0"/>
    <s v="SANTANDER"/>
    <s v="BARRANCABERMEJA"/>
    <s v="BARRIO COLOMBIA BARRANCABERMEJA 10"/>
    <s v="WOMPI"/>
    <s v="FO-25-1685482"/>
    <d v="2025-10-15T10:16:00"/>
    <d v="2025-10-19T08:35:00"/>
    <s v="INCIDENTE"/>
    <s v="NAVEGACION LENTA"/>
    <s v="USUARIO NO PUEDE NAVEGAR ENTRE PANTALLAS O LA APP NO ABRE SE QUEDA CARGANDO"/>
    <s v="CACHE"/>
    <s v="17/10/2025 SE REALIZA VISITA AL COMERCIO SE VALIDA Y LA CLIENTE COMENTA QUE EL DATÁFONO ESTA CON LENTITUD Y NO ESTA LEYENDO CÓDIGOS DE BARRAS, SE HACE EL LLAMADO DE LA TELECARGA, BORRADO DE CACHÉ Y PRUEBAS DONDE SE EVIDENCIA LA MEJORIA PERO TARDA MUCHO EN LEER LOS CÓDIGOS SE BARRAS, SE HACEN PRUEBAS DEJANDO OPERATIVIDAD"/>
    <s v="VISITA_TÉCNICA"/>
    <n v="0"/>
    <s v="LEJANA"/>
    <s v="TERRESTRE"/>
    <s v="GONZALEZ ESTUPIÑAN YEISON WALTER ANTONIO"/>
    <n v="1"/>
    <n v="452148"/>
    <n v="452148"/>
  </r>
  <r>
    <s v="NEIVA"/>
    <s v="0036-0006"/>
    <x v="4"/>
    <n v="18001"/>
    <n v="2885574"/>
    <n v="79385"/>
    <x v="0"/>
    <s v="CAQUETA"/>
    <s v="FLORENCIA"/>
    <s v="BARRIO CENTRO FLORENCIA 37"/>
    <s v="WOMPI"/>
    <s v="FO-25-1686850"/>
    <d v="2025-10-15T13:00:00"/>
    <d v="2025-10-19T08:41:00"/>
    <s v="INCIDENTE"/>
    <s v="PANTALLA"/>
    <s v="TÁCTIL"/>
    <s v="NO RESPONDE LA PANTALLA TÁCTIL"/>
    <s v="18/10/2025 SE REALIZA GESTIÓN TELEFÓNICA CON EL CLIENTE VÍCTOR GÓMEZ AL TELÉFONO 3155671214 QUIÉN MANIFESTO TENER PROBLEMAS EN EL TÁCTIL A MOMENTO DE ESCRIBIR LOS NÚMEROS INDICA QUE AVECES LE TOMA LOS NÚMERO OTRAS NO, SE LE INDICÓ EL PROCESO DE ACTUALIZACIÓN DE LA APP, BORRADO DE CACHE Y CAMBIO DE IDIOMA A INGLÉS, SE REALIZARON PRUEBAS EN EL DATÁFONO QUIEN MANIFESTO QUE LE TRABAJO MEJOR EL DATÁFONO, INDICÓ QUE SI LE LLEGA A PRESENTAR ALGUNA NOVEDAD LLAMAR NUEVAMENTE PARA INDICAR ALGUNA NOVEDAD."/>
    <s v="SOPORTE_TELEFÓNICO"/>
    <n v="16"/>
    <s v="LEJANA"/>
    <s v="TERRESTRE"/>
    <s v="BERMUDEZ SANCHEZ JOSE NEYBER"/>
    <n v="1"/>
    <n v="22000"/>
    <n v="22000"/>
  </r>
  <r>
    <s v="BOGOTA"/>
    <s v="0036-0004"/>
    <x v="5"/>
    <n v="25430"/>
    <n v="2897972"/>
    <n v="76237"/>
    <x v="0"/>
    <s v="CUNDINAMARCA"/>
    <s v="MADRID"/>
    <s v="BARRIO EL SOSIEGO MADRID MADRID"/>
    <s v="WOMPI"/>
    <s v="FO-25-1699719"/>
    <d v="2025-10-17T15:12:00"/>
    <d v="2025-10-19T09:13:00"/>
    <s v="INCIDENTE"/>
    <s v="CONEXIÓN"/>
    <s v="CONEXIÓN DEFICIENTE WIFI"/>
    <s v="WIFI"/>
    <s v="18/10/2025 LA SEÑORA DIANA PEÑA INDICA QUE EL OPERADOR MOVISTAR MANEJA RED WIFI UNIFICADA 2.4GHZ/5GHZSE LE INDICA QUE SE COMUNIQUE CON SU OPERADOR Y SOLICITE LA SEPARACIÓN DE LAS REDES WIFI PARA MEJORAR CONEXIÓN Y SOLUCIÓNAR LAS FALLAS DE CONEXION"/>
    <s v="SOPORTE_TELEFÓNICO"/>
    <n v="16"/>
    <s v="INTERMEDIA"/>
    <s v="TERRESTRE"/>
    <s v="ALARCON AREVALO JOHAN STIVEN"/>
    <n v="1"/>
    <n v="22000"/>
    <n v="22000"/>
  </r>
  <r>
    <s v="NEIVA"/>
    <s v="0036-0006"/>
    <x v="4"/>
    <n v="41615"/>
    <n v="2868192"/>
    <n v="50918"/>
    <x v="0"/>
    <s v="HUILA"/>
    <s v="RIVERA"/>
    <s v="BARRIO LA ULLOA RIVERA"/>
    <s v="WOMPI"/>
    <s v="FO-25-1666625"/>
    <d v="2025-10-10T10:21:00"/>
    <d v="2025-10-19T10:54:00"/>
    <s v="INCIDENTE"/>
    <s v="NAVEGACION LENTA"/>
    <s v="USUARIO NO PUEDE NAVEGAR ENTRE PANTALLAS O LA APP NO ABRE SE QUEDA CARGANDO"/>
    <s v="CACHE"/>
    <s v="19/10/2025 SE LLAMA AL SEÑOR EDWIN FARFAN AL CELULAR 3114422505 POR VIDEO LLAMADA, SE SOLICITA AL DATAFONO DESCARGAR ACTUALIZACIÓN A VERSIÓN 26, SE INGRESA PARA BORRAR MEMORIA Y CACHE , SE SOLICITA REINICIAR EL DATAFONO , CLIENTE INGRESA CON LAS CREDENCIALES , REALIZA VARIAS TRANSACCIONES DÓNDE EL CLIENTE EVIDENCIA UNA MEJORÍA, SE PIDE PROBARLO UNA RATO._x000a_SE MARCA AL CLIENTE Y COMENTA QUE MEJORO BASTANTE SE ORIENTA REALIZAR EL BORRADO VARIAS VECES AL DÍA."/>
    <s v="SOPORTE_TELEFÓNICO"/>
    <n v="32"/>
    <s v="PRINCIPAL"/>
    <s v="TERRESTRE"/>
    <s v="ANDRADE HERNANDEZ JUAN CARLOS"/>
    <n v="1"/>
    <n v="22000"/>
    <n v="22000"/>
  </r>
  <r>
    <s v="NEIVA"/>
    <s v="0036-0006"/>
    <x v="4"/>
    <n v="41001"/>
    <n v="2868431"/>
    <n v="24005"/>
    <x v="0"/>
    <s v="HUILA"/>
    <s v="NEIVA"/>
    <s v="MULTISERVICIOS ROBERT"/>
    <s v="WOMPI"/>
    <s v="FO-25-1666605"/>
    <d v="2025-10-10T10:32:00"/>
    <d v="2025-10-19T11:01:00"/>
    <s v="INCIDENTE"/>
    <s v="NAVEGACION LENTA"/>
    <s v="USUARIO NO PUEDE NAVEGAR ENTRE PANTALLAS O LA APP NO ABRE SE QUEDA CARGANDO"/>
    <s v="CACHE"/>
    <s v="18/10/2025 EN VIDEOLLAMADA CON CLIENTE AL NÚMERO 3133938964 SE VERIFICA APP ACTUALIZADA, SE LE EXPLICA Y SE REALIZA BORRADO DE CACHE PARA QUE LO REALICE CONSTANTEMENTE YA QUE SE VERIFICA BIEN FUNCIONAMIENTO DESPUÉS DE REALIZARLO. _x000a_SE LLAMA NUEVAMENTE 30 MINUTOS DESPUÉS Y CONFIRMA BUEN FUNCIONAMIENTO TODAVÍA."/>
    <s v="SOPORTE_TELEFÓNICO"/>
    <n v="48"/>
    <s v="PRINCIPAL"/>
    <s v="TERRESTRE"/>
    <s v="DIAZ VARGAS JONATHAN MIGUEL"/>
    <n v="1"/>
    <n v="22000"/>
    <n v="22000"/>
  </r>
  <r>
    <s v="NEIVA"/>
    <s v="0036-0006"/>
    <x v="4"/>
    <n v="41001"/>
    <n v="2870938"/>
    <n v="67588"/>
    <x v="0"/>
    <s v="HUILA"/>
    <s v="NEIVA"/>
    <s v="LA PIZZETA RESTAURANTE"/>
    <s v="WOMPI"/>
    <s v="FO-25-1668341"/>
    <d v="2025-10-10T16:03:00"/>
    <d v="2025-10-19T11:04:00"/>
    <s v="INCIDENTE"/>
    <s v="NAVEGACION LENTA"/>
    <s v="USUARIO NO PUEDE NAVEGAR ENTRE PANTALLAS O LA APP NO ABRE SE QUEDA CARGANDO"/>
    <s v="CACHE"/>
    <s v="18/10/2025 EN VIDEOLLAMADA CON CLIENTE AL NÚMERO 3154207089 SE VERIFICA APP ACTUALIZADA, SE LE EXPLICA Y SE REALIZA BORRADO DE CACHE PARA QUE LO REALICE CONSTANTEMENTE YA QUE SE VERIFICA BIEN FUNCIONAMIENTO DESPUÉS DE REALIZARLO. _x000a_SE LLAMA NUEVAMENTE 30 MINUTOS DESPUÉS Y CONFIRMA BUEN FUNCIONAMIENTO TODAVÍA."/>
    <s v="SOPORTE_TELEFÓNICO"/>
    <n v="24"/>
    <s v="PRINCIPAL"/>
    <s v="TERRESTRE"/>
    <s v="DIAZ VARGAS JONATHAN MIGUEL"/>
    <n v="1"/>
    <n v="22000"/>
    <n v="22000"/>
  </r>
  <r>
    <s v="IBAGUE"/>
    <s v="0036-0006"/>
    <x v="4"/>
    <n v="73678"/>
    <n v="2871342"/>
    <n v="78021"/>
    <x v="0"/>
    <s v="TOLIMA"/>
    <s v="SAN LUIS"/>
    <s v="BARRIO CENTRO SAN LUIS 3"/>
    <s v="WOMPI"/>
    <s v="FO-25-1668590"/>
    <d v="2025-10-10T16:49:00"/>
    <d v="2025-10-19T11:07:00"/>
    <s v="INCIDENTE"/>
    <s v="NAVEGACION LENTA"/>
    <s v="USUARIO NO PUEDE NAVEGAR ENTRE PANTALLAS O LA APP NO ABRE SE QUEDA CARGANDO"/>
    <s v="CACHE"/>
    <s v="19/10/2025 SE COMUNICA AL NÚMERO 3137057905, LA SEÑORA ANA CRUZ RECIBE SOPORTE TELEFÓNICO CON EL FIN DE VALIDAR LENTITUD; SE INDICA COMO REALIZAR VERIFICACIÓN DE ACTUALIZACIÓNES Y BORRADO DE CACHÉ. SE ACOMPAÑA AL CLIENTE EN VARIAS TRANSACCIONES PERO SE PRESENTA ERROR DE CONEXIÓN DEBIDO A PROVEEDOR DE INTERNET DEL CLIENTE, SE RECOMIENDA VALIDAR SERVICIO DE INTERNET. EQUIPO OPERATIVO."/>
    <s v="SOPORTE_TELEFÓNICO"/>
    <n v="0"/>
    <s v="INTERMEDIA"/>
    <s v="TERRESTRE"/>
    <s v="BARRAGAN TAFUR EDWIN ESTEBAN"/>
    <n v="1"/>
    <n v="22000"/>
    <n v="22000"/>
  </r>
  <r>
    <s v="NEIVA"/>
    <s v="0036-0006"/>
    <x v="4"/>
    <n v="41001"/>
    <n v="2872643"/>
    <n v="70349"/>
    <x v="0"/>
    <s v="HUILA"/>
    <s v="NEIVA"/>
    <s v="H.L COMUNICACIONES NEIVA"/>
    <s v="WOMPI"/>
    <s v="FO-25-1674206"/>
    <d v="2025-10-12T09:00:00"/>
    <d v="2025-10-19T11:14:00"/>
    <s v="INCIDENTE"/>
    <s v="NAVEGACION LENTA"/>
    <s v="USUARIO NO PUEDE NAVEGAR ENTRE PANTALLAS O LA APP NO ABRE SE QUEDA CARGANDO"/>
    <s v="CACHE"/>
    <s v="19/10/2025 SE LLAMA AL SEÑOR HERIBERTO LASPRIELLA  AL CELULAR 3115352508 POR VIDEO LLAMADA, SE SOLICITA AL DATAFONO DESCARGAR ACTUALIZACIÓN A VERSIÓN 26, SE INGRESA PARA BORRAR MEMORIA Y CACHE , SE SOLICITA REINICIAR EL DATAFONO , CLIENTE INGRESA CON LAS CREDENCIALES , REALIZA VARIAS TRANSACCIONES DÓNDE EL CLIENTE EVIDENCIA UNA MEJORÍA, SE PIDE PROBARLO UNA RATO._x000a_SE MARCA AL CLIENTE Y COMENTA QUE MEJORO BASTANTE SE ORIENTA REALIZAR EL BORRADO VARIAS VECES AL DÍA."/>
    <s v="SOPORTE_TELEFÓNICO"/>
    <n v="32"/>
    <s v="PRINCIPAL"/>
    <s v="TERRESTRE"/>
    <s v="ANDRADE HERNANDEZ JUAN CARLOS"/>
    <n v="1"/>
    <n v="22000"/>
    <n v="22000"/>
  </r>
  <r>
    <s v="NEIVA"/>
    <s v="0036-0006"/>
    <x v="4"/>
    <n v="41206"/>
    <n v="2872758"/>
    <n v="49961"/>
    <x v="0"/>
    <s v="HUILA"/>
    <s v="COLOMBIA"/>
    <s v="BARRIO UNICENTRO COLOMBIA"/>
    <s v="WOMPI"/>
    <s v="FO-25-1674581"/>
    <d v="2025-10-12T09:00:00"/>
    <d v="2025-10-19T11:18:00"/>
    <s v="INCIDENTE"/>
    <s v="NAVEGACION LENTA"/>
    <s v="USUARIO NO PUEDE NAVEGAR ENTRE PANTALLAS O LA APP NO ABRE SE QUEDA CARGANDO"/>
    <s v="CACHE"/>
    <s v="18/10/2025 EN VIDEOLLAMADA CON CLIENTE AL NÚMERO 3204834231 SE VERIFICA APP ACTUALIZADA, SE LE EXPLICA Y SE REALIZA BORRADO DE CACHE PARA QUE LO REALICE CONSTANTEMENTE YA QUE SE VERIFICA BIEN FUNCIONAMIENTO DESPUÉS DE REALIZARLO. _x000a_SE LLAMA NUEVAMENTE 30 MINUTOS DESPUÉS Y CONFIRMA BUEN FUNCIONAMIENTO TODAVÍA."/>
    <s v="SOPORTE_TELEFÓNICO"/>
    <n v="56"/>
    <s v="LEJANA"/>
    <s v="TERRESTRE"/>
    <s v="DIAZ VARGAS JONATHAN MIGUEL"/>
    <n v="1"/>
    <n v="22000"/>
    <n v="22000"/>
  </r>
  <r>
    <s v="BARRANQUILLA"/>
    <s v="0036-0001"/>
    <x v="6"/>
    <n v="8078"/>
    <n v="2883944"/>
    <n v="28002"/>
    <x v="0"/>
    <s v="ATLANTICO"/>
    <s v="BARANOA"/>
    <s v="BARRIO BARANOA 2 BARANOA"/>
    <s v="WOMPI"/>
    <s v="FO-25-1685484"/>
    <d v="2025-10-15T10:15:00"/>
    <d v="2025-10-19T11:22:00"/>
    <s v="INCIDENTE"/>
    <s v="NAVEGACION LENTA"/>
    <s v="USUARIO NO PUEDE NAVEGAR ENTRE PANTALLAS O LA APP NO ABRE SE QUEDA CARGANDO"/>
    <s v="CACHE"/>
    <s v="17/10/2025 17/10/2025 SE BORRÓ LA CACHÉ DE LA APLICACIÓN._x000a_SE DESCARGÓ LA APP Y SE REALIZÓ LA ACTUALIZACIÓN CORRESPONDIENTE (TEAM CALL)._x000a_SE REINICIÓ EL DISPOSITIVO._x000a_SE VERIFICÓ LA CONEXIÓN CON EL MÓDEM,_x000a_SE REALIZÓ UN SEGUNDO REINICIO PARA ASEGURAR LA CORRECTA CONFIGURACIÓN._x000a_SE VALIDO QUE EL EQUIPO TIENE LA VERSION 26.0.3_x000a_RESULTADO:_x000a_SE CONFIRMÓ CON EL CLIENTE QUE EL SERVICIO FUNCIONA CORRECTAMENTE."/>
    <s v="SOPORTE_TELEFÓNICO"/>
    <n v="0"/>
    <s v="INTERMEDIA"/>
    <s v="TERRESTRE"/>
    <s v="DE AGUAS MUÑOZ DAVID JOSE"/>
    <n v="1"/>
    <n v="22000"/>
    <n v="22000"/>
  </r>
  <r>
    <s v="BARRANQUILLA"/>
    <s v="0036-0001"/>
    <x v="6"/>
    <n v="8638"/>
    <n v="2887017"/>
    <n v="70268"/>
    <x v="0"/>
    <s v="ATLANTICO"/>
    <s v="SABANALARGA"/>
    <s v="BARRIO CENTRO SABANALARGA 20"/>
    <s v="WOMPI"/>
    <s v="FO-25-1688576"/>
    <d v="2025-10-15T15:39:00"/>
    <d v="2025-10-19T11:25:00"/>
    <s v="INCIDENTE"/>
    <s v="NAVEGACION LENTA"/>
    <s v="USUARIO NO PUEDE NAVEGAR ENTRE PANTALLAS O LA APP NO ABRE SE QUEDA CARGANDO"/>
    <s v="CACHE"/>
    <s v="17/10/2025 17/10/2025 SE BORRÓ LA CACHÉ DE LA APLICACIÓN._x000a_SE DESCARGÓ LA APP Y SE REALIZÓ LA ACTUALIZACIÓN CORRESPONDIENTE (TEAM CALL)._x000a_SE REINICIÓ EL DISPOSITIVO._x000a_SE VERIFICÓ LA CONEXIÓN CON EL MÓDEM, _x000a_SE VALIDO QUE EL EQUIPO TIENE LA VERSION 26.0.3_x000a_RESULTADO:_x000a_SE CONFIRMÓ CON EL CLIENTE QUE EL SERVICIO FUNCIONA CORRECTAMENTE."/>
    <s v="SOPORTE_TELEFÓNICO"/>
    <n v="24"/>
    <s v="INTERMEDIA"/>
    <s v="TERRESTRE"/>
    <s v="DE AGUAS MUÑOZ DAVID JOSE"/>
    <n v="1"/>
    <n v="22000"/>
    <n v="22000"/>
  </r>
  <r>
    <s v="BOGOTA"/>
    <s v="0036-0004"/>
    <x v="5"/>
    <n v="11001"/>
    <n v="2890124"/>
    <n v="19825"/>
    <x v="0"/>
    <s v="CUNDINAMARCA"/>
    <s v="BOGOTÁ"/>
    <s v="MISCELÁNEA Y PAPELERÍA CARITO"/>
    <s v="WOMPI"/>
    <s v="FO-25-1697452 | FO-25-1691955"/>
    <d v="2025-10-16T10:07:00"/>
    <d v="2025-10-19T11:27:00"/>
    <s v="INCIDENTE"/>
    <s v="RECHAZO GENERAL"/>
    <s v="RECHAZO GENERAL"/>
    <s v="ERROR EN LA APLICACION"/>
    <s v="17/10/2025 SE REALIZA VISITA A CB SE REVISA EQUIPO BORRA CACHE SE ACTUALIZA SE REALIZAN PRUEBAS Y LA FALLA PERSISTE NO PERMITE RETIRO CON TARJETA. SE ESCALA CON COORDINADOR Y SE DEJA REGISTRO FOTOGRÁFICO SE ESCALA A WOMPI CON TICKET N° (472961)_x000a_18/10/2025 SE LLEGA A LA DIRECCIÓN INDICADA Y SE ENCUENTRA COMERCIO CERRADO SE INTENTA ESTABLECER COMUNICACIÓN AL NÚMERO 3245338102 PERO NO ES POSIBLE SE ESPERA 20 MINUTOS EN LUGAR PERO COMERCIO NO ABRE."/>
    <s v="VISITA_TÉCNICA"/>
    <n v="64"/>
    <s v="PRINCIPAL"/>
    <s v="TERRESTRE"/>
    <s v="GARCIA PASTRANA KEVIN FERNANDO"/>
    <n v="2"/>
    <n v="51282"/>
    <n v="102564"/>
  </r>
  <r>
    <s v="BOGOTA"/>
    <s v="0036-0004"/>
    <x v="5"/>
    <n v="11001"/>
    <n v="2891210"/>
    <n v="31115"/>
    <x v="0"/>
    <s v="CUNDINAMARCA"/>
    <s v="BOGOTA"/>
    <s v="MANRESA.COM"/>
    <s v="WOMPI"/>
    <s v="FO-25-1692793"/>
    <d v="2025-10-16T11:44:00"/>
    <d v="2025-10-19T11:31:00"/>
    <s v="INCIDENTE"/>
    <s v="NAVEGACION LENTA"/>
    <s v="USUARIO NO PUEDE NAVEGAR ENTRE PANTALLAS O LA APP NO ABRE SE QUEDA CARGANDO"/>
    <s v="CACHE"/>
    <s v="18/10/2025 SE VALIDA QUE UN DATAFONO NO CUENTA CON PAPEL Y EL OTRO ESTA LENTO AL PROCESAR, SE REALIZA ACTUALIZACIÓN Y BORRADO DE CACHE EN AMBOS EQUIPOS Y QUEDAN OPERATIVOS"/>
    <s v="VISITA_TÉCNICA"/>
    <n v="64"/>
    <s v="PRINCIPAL"/>
    <s v="TERRESTRE"/>
    <s v="BARRAGAN LAGOS JUAN MANUEL"/>
    <n v="1"/>
    <n v="51282"/>
    <n v="51282"/>
  </r>
  <r>
    <s v="CALI"/>
    <s v="0036-0003"/>
    <x v="3"/>
    <n v="19001"/>
    <n v="2893431"/>
    <n v="79649"/>
    <x v="0"/>
    <s v="CAUCA"/>
    <s v="POPAYAN"/>
    <s v="BARRIO LA ESMERALDA POPAYAN 7"/>
    <s v="WOMPI"/>
    <s v="FO-25-1695357"/>
    <d v="2025-10-16T16:53:00"/>
    <d v="2025-10-19T12:21:00"/>
    <s v="INCIDENTE"/>
    <s v="NAVEGACION LENTA"/>
    <s v="USUARIO NO PUEDE NAVEGAR ENTRE PANTALLAS O LA APP NO ABRE SE QUEDA CARGANDO"/>
    <s v="MEMORIA LLENA"/>
    <s v="18/10/2025 EQUIPO PRESENTA LENTITUD PARA IMPRIMIR BOUCHER   SE REALIZA BORRADO MEMORIA CACHE PRUEBAS OK"/>
    <s v="VISITA_TÉCNICA"/>
    <n v="16"/>
    <s v="LEJANA"/>
    <s v="TERRESTRE"/>
    <s v="GIMBUEL LASSO LUIS GERMAN"/>
    <n v="1"/>
    <n v="452148"/>
    <n v="452148"/>
  </r>
  <r>
    <s v="BOGOTA"/>
    <s v="0036-0004"/>
    <x v="5"/>
    <n v="25769"/>
    <n v="2899056"/>
    <n v="28822"/>
    <x v="0"/>
    <s v="CUNDINAMARCA"/>
    <s v="SUBACHOQUE"/>
    <s v="BARRIO EL BOSQUE SUBACHOQUE"/>
    <s v="WOMPI"/>
    <s v="FO-25-1700339"/>
    <d v="2025-10-18T09:00:00"/>
    <d v="2025-10-19T12:24:00"/>
    <s v="INCIDENTE"/>
    <s v="CONEXIÓN"/>
    <s v="APARECEN ERRORES EN PANTALLA: HUBO UNA DESCONEXION DE LA RED"/>
    <s v="FALLAS EN CANAL DE COMUNICACIÓN DEL CLIENTE (INTERNET)"/>
    <s v="18/10/2025 SE REALIZA BORRADO DE CAHE, SE ACTUALIZA APP MEDIANTE TEM CALL Y SE REQLIZAN PRUEBAS DE WIFI CON EL DISPOSITIVO, MEJORANDO LA CONECTIVIDAD DEL EQUIPO"/>
    <s v="SOPORTE_TELEFÓNICO"/>
    <n v="64"/>
    <s v="INTERMEDIA"/>
    <s v="TERRESTRE"/>
    <s v="ALARCON AREVALO JOHAN STIVEN"/>
    <n v="1"/>
    <n v="22000"/>
    <n v="22000"/>
  </r>
  <r>
    <s v="MEDELLIN"/>
    <s v="0036-0005"/>
    <x v="0"/>
    <n v="5360"/>
    <n v="2900146"/>
    <n v="39217"/>
    <x v="0"/>
    <s v="ANTIOQUIA"/>
    <s v="ITAGÜÍ"/>
    <s v="EL TEMPLO DE LAS BARBERIAS"/>
    <s v="WOMPI"/>
    <s v="FO-25-1703081"/>
    <d v="2025-10-19T09:00:00"/>
    <d v="2025-10-19T12:28:00"/>
    <s v="INCIDENTE"/>
    <s v="CONEXIÓN"/>
    <s v="CONEXIÓN DEFICIENTE WIFI"/>
    <s v="FALLAS EN CANAL DE COMUNICACIÓN DEL CLIENTE (INTERNET)"/>
    <s v="19/10/2025 SE LLAMA AL CLIENTE Y SE LE INDICA COMO CONECTARLO COMPARTIENDO DATOS DEL CELULAR PARA VER SI ASÍ LO DEJABA INGRESAR USUARIO Y INDICANDO QUE YA FUNCIONA BIEN SE LE INDICA QUE NO LO DEJABA INGRESAR POR LA CONEXIÓN DEFICIENTE DEL CANAL"/>
    <s v="SOPORTE_TELEFÓNICO"/>
    <n v="24"/>
    <s v="PRINCIPAL"/>
    <s v="TERRESTRE"/>
    <s v="ALVAREZ ARENAS VICTOR HUGO"/>
    <n v="1"/>
    <n v="22000"/>
    <n v="22000"/>
  </r>
  <r>
    <s v="MEDELLIN"/>
    <s v="0036-0005"/>
    <x v="0"/>
    <n v="5001"/>
    <n v="2900902"/>
    <n v="79674"/>
    <x v="0"/>
    <s v="ANTIOQUIA"/>
    <s v="MEDELLÍN"/>
    <s v="DROGUERIA FEDERAL"/>
    <s v="WOMPI"/>
    <s v="FO-25-1704081"/>
    <d v="2025-10-19T09:44:00"/>
    <d v="2025-10-19T12:32:00"/>
    <s v="INCIDENTE"/>
    <s v="CONEXIÓN"/>
    <s v="CONEXIÓN DEFICIENTE WIFI"/>
    <s v="FALLAS EN CANAL DE COMUNICACIÓN DEL CLIENTE (INTERNET)"/>
    <s v="19/10/2025 SE LLAMA A LA SEÑORA FLOR AL 3127739839 Y INDICA QUE REINICIA DO EL MODEM Y VOLVIENDO A INGRESAR LOGRO INICIAR SESIÓN EVIDENCIANDO PROBLEMAS DE CONEXION"/>
    <s v="SOPORTE_TELEFÓNICO"/>
    <n v="16"/>
    <s v="PRINCIPAL"/>
    <s v="TERRESTRE"/>
    <s v="ALVAREZ ARENAS VICTOR HUGO"/>
    <n v="1"/>
    <n v="22000"/>
    <n v="22000"/>
  </r>
  <r>
    <s v="BARRANQUILLA"/>
    <s v="0036-0001"/>
    <x v="6"/>
    <n v="8758"/>
    <n v="2900331"/>
    <n v="80424"/>
    <x v="0"/>
    <s v="ATLANTICO"/>
    <s v="SOLEDAD"/>
    <s v="BARRIO MANANTIAL SOLEDAD 10"/>
    <s v="WOMPI"/>
    <s v="FO-25-1703898"/>
    <d v="2025-10-19T09:00:00"/>
    <d v="2025-10-19T14:53:00"/>
    <s v="INCIDENTE"/>
    <s v="NAVEGACION LENTA"/>
    <s v="USUARIO NO PUEDE NAVEGAR ENTRE PANTALLAS O LA APP NO ABRE SE QUEDA CARGANDO"/>
    <s v="CACHE"/>
    <s v="19/10/2025 SE REALIZA VISITA TÉCNICA, SE EVIDENCIA QUE EL LECTOR DE BARRAS NO LEÍA LOS CÓDIGOS, SE LE INDICA A EL CLIENTE COMO BORRAR CACHE, CÓMO ACTUALIZAR LA APP DE WOMPI, SE REALIZAN PRUEBAS EXITOSAS, EQUIPO FUNCIONA CORRECTAMENTE, CB QUEDA OPERATIVO."/>
    <s v="VISITA_TÉCNICA"/>
    <n v="8"/>
    <s v="PRINCIPAL"/>
    <s v="TERRESTRE"/>
    <s v="DE AGUAS MUÑOZ DAVID JOSE"/>
    <n v="1"/>
    <n v="51282"/>
    <n v="51282"/>
  </r>
  <r>
    <s v="CUCUTA"/>
    <s v="0036-0007"/>
    <x v="1"/>
    <n v="54874"/>
    <n v="2900123"/>
    <n v="46240"/>
    <x v="0"/>
    <s v="NORTE DE SANTANDER"/>
    <s v="VILLA DEL ROSARIO"/>
    <s v="BARRIO GRANCOLOMBIA VILLA DEL ROSARIO"/>
    <s v="WOMPI"/>
    <s v="FO-25-1702965"/>
    <d v="2025-10-18T12:04:00"/>
    <d v="2025-10-20T09:56:00"/>
    <s v="INCIDENTE"/>
    <s v="NAVEGACION LENTA"/>
    <s v="USUARIO NO PUEDE NAVEGAR ENTRE PANTALLAS O LA APP NO ABRE SE QUEDA CARGANDO"/>
    <s v="CACHE"/>
    <s v="19/10/2025 SE REALIZO SOPORTE TELEFÓNICO SE ACTUALIZA DATÁFONO Y SE REALIZA BORRADO DE CACHE PRUEBAS OK"/>
    <s v="SOPORTE_TELEFÓNICO"/>
    <n v="56"/>
    <s v="PRINCIPAL"/>
    <s v="TERRESTRE"/>
    <s v="DURAN ACOSTA FRANK YONNY"/>
    <n v="1"/>
    <n v="22000"/>
    <n v="22000"/>
  </r>
  <r>
    <s v="MEDELLIN"/>
    <s v="0036-0005"/>
    <x v="0"/>
    <n v="5001"/>
    <n v="2900016"/>
    <n v="39890"/>
    <x v="0"/>
    <s v="ANTIOQUIA"/>
    <s v="MEDELLIN"/>
    <s v="BARRIO CENTRO COMERCIAL PASEO BOLIVAR MEDELLIN"/>
    <s v="WOMPI"/>
    <s v="FO-25-1702255"/>
    <d v="2025-10-18T11:31:00"/>
    <d v="2025-10-20T14:56:00"/>
    <s v="INCIDENTE"/>
    <s v="PANTALLA"/>
    <s v="TÁCTIL"/>
    <s v="NO RESPONDE LA PANTALLA TÁCTIL"/>
    <s v="20/10/2025 SE ATIENDE MANTENIMIENTO OK SE BORRA CACHE SE LE ENSEÑA AL CLIENTE COMO HACER BORRADO Y DE DISMINUYE LA LETRA DEL TECLADO PARA EVITAR ERROR AL MOMENTO DE COLOCAR LA CLAVE"/>
    <s v="VISITA_TÉCNICA"/>
    <n v="16"/>
    <s v="PRINCIPAL"/>
    <s v="TERRESTRE"/>
    <s v="DIAZ ZABALA FRANCIS DUBAN"/>
    <n v="1"/>
    <n v="51282"/>
    <n v="51282"/>
  </r>
  <r>
    <s v="TUNJA"/>
    <s v="0036-0007"/>
    <x v="1"/>
    <n v="15407"/>
    <n v="2900947"/>
    <n v="76923"/>
    <x v="0"/>
    <s v="BOYACA"/>
    <s v="VILLA DE LEYVA"/>
    <s v="BARRIO CENTRO VILLA DE LEYVA  8"/>
    <s v="WOMPI"/>
    <s v="FO-25-1704456"/>
    <d v="2025-10-19T12:58:00"/>
    <d v="2025-10-20T15:01:00"/>
    <s v="INCIDENTE"/>
    <s v="CONEXIÓN"/>
    <s v="CONEXIÓN DEFICIENTE WIFI"/>
    <s v="WIFI"/>
    <s v="20/10/2025 COMUNICACION CON CLIENTE AL NÚMERO TELEFÓNICO 3204306363 INDICA QUE DATAFONO YA SE ENCUENTRA FUNCIONANDO CORRECTAMENTE Y NO REQUIERE VISITA TÉCNICA...CANCELA MANTENIMIENTO"/>
    <s v="SOPORTE_TELEFÓNICO"/>
    <n v="24"/>
    <s v="INTERMEDIA"/>
    <s v="TERRESTRE"/>
    <s v="GONZALEZ GONZALEZ MARIO ALBERTO"/>
    <n v="1"/>
    <n v="22000"/>
    <n v="22000"/>
  </r>
  <r>
    <s v="MEDELLIN"/>
    <s v="0036-0005"/>
    <x v="0"/>
    <n v="5856"/>
    <n v="2901022"/>
    <n v="37717"/>
    <x v="0"/>
    <s v="ANTIOQUIA"/>
    <s v="VALPARAISO"/>
    <s v="BARRIO PARQUE VALPARAISO"/>
    <s v="WOMPI"/>
    <s v="FO-25-1704589"/>
    <d v="2025-10-20T08:00:00"/>
    <d v="2025-10-20T15:04:00"/>
    <s v="INCIDENTE"/>
    <s v="NAVEGACION LENTA"/>
    <s v="USUARIO NO PUEDE NAVEGAR ENTRE PANTALLAS O LA APP NO ABRE SE QUEDA CARGANDO"/>
    <s v="CACHE"/>
    <s v="20/10/2025 SE LE INDICA AL CLIENTE COMO BORRAR CACHE INDICANDO QUE MEJORA Y YA TRABAJA BIEN"/>
    <s v="SOPORTE_TELEFÓNICO"/>
    <n v="0"/>
    <s v="LEJANA"/>
    <s v="TERRESTRE"/>
    <s v="ALVAREZ ARENAS VICTOR HUGO"/>
    <n v="1"/>
    <n v="22000"/>
    <n v="22000"/>
  </r>
  <r>
    <s v="CUCUTA"/>
    <s v="0036-0007"/>
    <x v="1"/>
    <n v="54001"/>
    <n v="2900188"/>
    <n v="73175"/>
    <x v="0"/>
    <s v="NORTE DE SANTANDER"/>
    <s v="CUCUTA"/>
    <s v="ANYLEY TEVNOLOGY"/>
    <s v="WOMPI"/>
    <s v="FO-25-1703213"/>
    <d v="2025-10-19T09:00:00"/>
    <d v="2025-10-20T15:13:00"/>
    <s v="INCIDENTE"/>
    <s v="CREDENCIALES DE ACCESO (USUARIO/CONTRASEÑA)"/>
    <s v="NO FUNCIONA EL USUARIO O CONTRASEÑA"/>
    <s v="USUARIO CB"/>
    <s v="20/10/2025 EN COMUNICACIÓN CON EL CLIENTE ME INFORMA LA SRA LEIDY QUE EL ERROR YA SE SOLUCIONÓ QUE EL DATAFONO SE ENCUENTRA FUNCIONANDO CON NORMALIDAD EL DÍA DE HOY"/>
    <s v="SOPORTE_TELEFÓNICO"/>
    <n v="40"/>
    <s v="PRINCIPAL"/>
    <s v="TERRESTRE"/>
    <s v="DURAN ACOSTA FRANK YONNY"/>
    <n v="1"/>
    <n v="22000"/>
    <n v="22000"/>
  </r>
  <r>
    <s v="CUCUTA"/>
    <s v="0036-0007"/>
    <x v="1"/>
    <n v="54001"/>
    <n v="2900944"/>
    <n v="39515"/>
    <x v="0"/>
    <s v="NORTE DE SANTANDER"/>
    <s v="CUCUTA"/>
    <s v="BARRIO URB PRADOS DEL NORTE CUCUTA 2"/>
    <s v="WOMPI"/>
    <s v="FO-25-1704461"/>
    <d v="2025-10-19T12:57:00"/>
    <d v="2025-10-20T16:31:00"/>
    <s v="INCIDENTE"/>
    <s v="TRANSACCION ERROR"/>
    <s v="VARIAS TRXS ESTAN PRESENTANDO FALLAS"/>
    <s v="AFECTACIÓN GENERALIZADA DE LOS SERVICIOS"/>
    <s v="20/10/2025 EN COMUNICACIÓN CON EL SR EDGAR ME INFORMO QUE EL DÍA DE HOY EL DATAFONO SI LE CONECTO A INTERNET Y ESTÁ FUNCIONANDO CON NORMALIDAD"/>
    <s v="SOPORTE_TELEFÓNICO"/>
    <n v="32"/>
    <s v="PRINCIPAL"/>
    <s v="TERRESTRE"/>
    <s v="DURAN ACOSTA FRANK YONNY"/>
    <n v="1"/>
    <n v="22000"/>
    <n v="22000"/>
  </r>
  <r>
    <s v="MEDELLIN"/>
    <s v="0036-0005"/>
    <x v="0"/>
    <n v="5001"/>
    <n v="2900367"/>
    <n v="49302"/>
    <x v="0"/>
    <s v="ANTIOQUIA"/>
    <s v="MEDELLÍN"/>
    <s v="SMART PLUS AE"/>
    <s v="WOMPI"/>
    <s v="FO-25-1703895"/>
    <d v="2025-10-19T09:00:00"/>
    <d v="2025-10-20T16:37:00"/>
    <s v="INCIDENTE"/>
    <s v="SOFTWARE"/>
    <s v="APP ELIMINADA"/>
    <s v="APP ELIMINADA POR EL CB"/>
    <s v="20/10/2025 SE HABLA CON EL USUARIO Y CONFIRMA QUE POR TEM CALL NO DABA SE NECESITA SOPORTE DE WOMPI PARA INSTALACIÓN REMOTA SE CONFIRMA CON EL USUARIO QUE QUEDÓ OPERATIVO"/>
    <s v="SOPORTE_TELEFÓNICO"/>
    <n v="64"/>
    <s v="PRINCIPAL"/>
    <s v="TERRESTRE"/>
    <s v="ALVAREZ ARENAS VICTOR HUGO"/>
    <n v="1"/>
    <n v="22000"/>
    <n v="22000"/>
  </r>
  <r>
    <s v="BUCARAMANGA"/>
    <s v="0036-0007"/>
    <x v="1"/>
    <n v="68276"/>
    <n v="2900068"/>
    <n v="57460"/>
    <x v="0"/>
    <s v="SANTANDER"/>
    <s v="FLORIDABLANCA"/>
    <s v="BARRIO LA CUMBRE FLORIDABLANCA 3"/>
    <s v="WOMPI"/>
    <s v="FO-25-1703169"/>
    <d v="2025-10-19T09:00:00"/>
    <d v="2025-10-20T16:45:00"/>
    <s v="INCIDENTE"/>
    <s v="SOFTWARE"/>
    <s v="APP ELIMINADA"/>
    <s v="APP ELIMINADA POR EL CB"/>
    <s v="20/10/2025 EN COMUNICACIÓN CON CLIENTE INFORMA QUE LA APP WOMPI SE LE BORRÓ, SE PROCEDE A ESCALAR CASO Y REALIZAN LA TELECARGA DE LA APP, UNA VEZ DESCARGADA, SE LE INFORMA A CLIENTE REALIZAR PRUEBAS EXITOSA, SE PROCEDE A CERRAR ORDEN CB OPERATIVO."/>
    <s v="SOPORTE_TELEFÓNICO"/>
    <n v="16"/>
    <s v="PRINCIPAL"/>
    <s v="TERRESTRE"/>
    <s v="MARTINEZ FLOREZ DONIS ALBERTO"/>
    <n v="1"/>
    <n v="22000"/>
    <n v="22000"/>
  </r>
  <r>
    <s v="MEDELLIN"/>
    <s v="0036-0005"/>
    <x v="0"/>
    <n v="5001"/>
    <n v="2891175"/>
    <n v="54496"/>
    <x v="0"/>
    <s v="ANTIOQUIA"/>
    <s v="MEDELLÍN"/>
    <s v="DROGUERIA ROSELI #2"/>
    <s v="WOMPI"/>
    <s v="FO-25-1693193"/>
    <d v="2025-10-16T12:06:00"/>
    <d v="2025-10-20T16:49:00"/>
    <s v="INCIDENTE"/>
    <s v="TRANSACCION ERROR"/>
    <s v="UNA MISMA TRX ESTA PRESENTANDO FALLAS"/>
    <s v="AFECTACIÓN GENERALIZADA DE LOS SERVICIOS"/>
    <s v="20/10/2025 SE ESCALO A WOMPI POR PROBLEMAS EN TRX CON TDC. TICKET 472977 A LA ESPERA DE RESPUESTA. WOMPI INFORMA: &quot;LA RESPUESTA DE BANCO ES QUE LAS TRANSACCIONES FALLARON PORQUE EL PIN DE LA TARJETA ES INCORRECTO. ESTE MOTIVO ES EL MISMO QUE NOS APARECE EN WOMPI, LAS TRANSACCIONES QUEDARON DECLINADAS POR PIN INCORRECTO. PROCEDEMOS A CERRAR EL CASO.&quot;"/>
    <s v="VISITA_TÉCNICA"/>
    <n v="48"/>
    <s v="PRINCIPAL"/>
    <s v="TERRESTRE"/>
    <s v="MARIN PIEDRAHITA JIMMY ALEXIS"/>
    <n v="1"/>
    <n v="51282"/>
    <n v="51282"/>
  </r>
  <r>
    <s v="CALI"/>
    <s v="0036-0003"/>
    <x v="3"/>
    <n v="19001"/>
    <n v="2860493"/>
    <n v="48065"/>
    <x v="0"/>
    <s v="CAUCA"/>
    <s v="POPAYAN"/>
    <s v="DROGUERÍA DROFAMILIA LA DOCE"/>
    <s v="WOMPI"/>
    <s v="FO-25-1649939"/>
    <d v="2025-10-09T08:00:00"/>
    <d v="2025-10-21T09:39:00"/>
    <s v="INCIDENTE"/>
    <s v="CREDENCIALES DE ACCESO (USUARIO/CONTRASEÑA)"/>
    <s v="NO FUNCIONA EL USUARIO O CONTRASEÑA"/>
    <s v="EL USUARIO NO RECUERDA LA CONTRASEÑA O EL USUARIO"/>
    <s v="21/10/2025 USUARIO NO PUEDE ACCEDER A LA APLICACION WOMPI SE LLEGA SE INGRESA AL DATAFONO SE LE CREA NUEVA CONTRASEÑA SE HACEN PRUEBAS OK"/>
    <s v="VISITA_TÉCNICA"/>
    <n v="56"/>
    <s v="LEJANA"/>
    <s v="TERRESTRE"/>
    <s v="GIMBUEL LASSO LUIS GERMAN"/>
    <n v="1"/>
    <n v="452148"/>
    <n v="452148"/>
  </r>
  <r>
    <s v="BUCARAMANGA"/>
    <s v="0036-0007"/>
    <x v="1"/>
    <n v="68276"/>
    <n v="2901110"/>
    <n v="81559"/>
    <x v="0"/>
    <s v="SANTANDER"/>
    <s v="FLORIDABLANCA"/>
    <s v="PAPELERIA Y MISCELÁNEA 3J"/>
    <s v="WOMPI"/>
    <s v="FO-25-1704559"/>
    <d v="2025-10-20T08:00:00"/>
    <d v="2025-10-21T10:14:00"/>
    <s v="INCIDENTE"/>
    <s v="IMPRESIÓN"/>
    <s v="ROLLO MAL PUESTO"/>
    <s v="MALA MANIPULACIÓN DEL DATAFONO"/>
    <s v="21/10/2025 SE ESTABLECE CONTACTO TELEFÓNICO CON LA USUARIA AL NÚMERO 3188911283 QUIEN NOS INDICA QUE HABIA LLAMADO SIN PERCATARSE 1UE EL ROLLO DEL EQUIPO ESTABA MAL PUESTO AGRADECE LA ATENCIÓN E INDICA NO REQUERIR NINGÚN SERVICIO TÉCNICO"/>
    <s v="SOPORTE_TELEFÓNICO"/>
    <n v="0"/>
    <s v="PRINCIPAL"/>
    <s v="TERRESTRE"/>
    <s v="REYES RAMIREZ DIEGO ALEXANDER"/>
    <n v="1"/>
    <n v="22000"/>
    <n v="22000"/>
  </r>
  <r>
    <s v="CALI"/>
    <s v="0036-0003"/>
    <x v="3"/>
    <n v="76001"/>
    <n v="2908828"/>
    <n v="42237"/>
    <x v="0"/>
    <s v="VALLE DEL CAUCA"/>
    <s v="CALI"/>
    <s v="FARMAVICTORIA DROGUERIA N 2"/>
    <s v="WOMPI"/>
    <s v="FO-25-1707999"/>
    <d v="2025-10-20T16:22:00"/>
    <d v="2025-10-21T10:32:00"/>
    <s v="INCIDENTE"/>
    <s v="CREDENCIALES DE ACCESO (USUARIO/CONTRASEÑA)"/>
    <s v="NO FUNCIONA LA OPCION DE OLVIDO DE CONTRASEÑA O USUARIO"/>
    <s v="EL USUARIO NO RECUERDA LA CONTRASEÑA O EL USUARIO"/>
    <s v="21/10/2025 CLIENTE ESTABA ESCRIBIENDO MAL EL USUARIO SE LE INDICA CUAL ES SU USUARIO Y PUDE INGRESAR CORRECTAMENTE SE HACEN PRUEBAS Y TODO QUEDA OK"/>
    <s v="VISITA_TÉCNICA"/>
    <n v="64"/>
    <s v="PRINCIPAL"/>
    <s v="TERRESTRE"/>
    <s v="CUERO RUIZ JHONNY"/>
    <n v="1"/>
    <n v="51282"/>
    <n v="51282"/>
  </r>
  <r>
    <s v="YOPAL"/>
    <s v="0036-0006"/>
    <x v="4"/>
    <n v="85001"/>
    <n v="2910290"/>
    <n v="74496"/>
    <x v="0"/>
    <s v="CASANARE"/>
    <s v="YOPAL"/>
    <s v="AUTOSERVICIO TU HOGAR"/>
    <s v="WOMPI"/>
    <s v="FO-25-1709174"/>
    <d v="2025-10-21T08:00:00"/>
    <d v="2025-10-21T11:24:00"/>
    <s v="INCIDENTE"/>
    <s v="CONEXIÓN"/>
    <s v="CONEXIÓN DEFICIENTE WIFI"/>
    <s v="FALLAS EN CANAL DE COMUNICACIÓN DEL CLIENTE (INTERNET)"/>
    <s v="21/10/2025 EN COMUNICACIÓN CON LA SEÑORA JENNY PERDOMO AL NUMERO 3108800733, INDICA NO REQUIERE LA VISITA. LA FALLA POR INTERNET PROPIO YA MEJORO."/>
    <s v="SOPORTE_TELEFÓNICO"/>
    <n v="48"/>
    <s v="PRINCIPAL"/>
    <s v="TERRESTRE"/>
    <s v="BERNAL ELAICA EDGAR ALEXIS"/>
    <n v="1"/>
    <n v="22000"/>
    <n v="22000"/>
  </r>
  <r>
    <s v="PEREIRA"/>
    <s v="0036-0002"/>
    <x v="2"/>
    <n v="66001"/>
    <n v="2907414"/>
    <n v="80181"/>
    <x v="0"/>
    <s v="RISARALDA"/>
    <s v="PEREIRA"/>
    <s v="BARRIO EL ROSAL PEREIRA"/>
    <s v="WOMPI"/>
    <s v="FO-25-1707034"/>
    <d v="2025-10-20T14:45:00"/>
    <d v="2025-10-21T12:18:00"/>
    <s v="INCIDENTE"/>
    <s v="CONEXIÓN"/>
    <s v="CONEXIÓN DEFICIENTE WIFI"/>
    <s v="FALLAS EN CANAL DE COMUNICACIÓN DEL CLIENTE (INTERNET)"/>
    <s v="21/10/2025 VISITAMOS COMERCIO CLIENTE PRESENTA FALLA CON LA CONEXIÓN DEL WIFI EL DATAFONO SE CONECTA A LA RED PERO NO FUNCIONA LE TOCA CONECTARSE A LOS DATOS MÓVILES PERO LE TOCA ESTAR COMPRANDO PAQUETES DE RECARGAS, REVISAMOS EL DATAFONO ENCONTRAMOS QUE TIENE LA LETRA MÁS GRANDE Y ESTA EN EL IDIOMA ESPAÑOL LO CONFIGURAMOS NUEVAMENTE AL TAMAÑO DE LETRA ORIGINAL Y AL IDIOMA INGLÉS BORRAMOS CACHE Y LO ACTUALIZAMOS PERO LA FALLA PERSISTE, LE INDICAMOS QUE SE COMUNIQUE CON EL OPERADOR DE SERVICIO YA QUE EVIDENCIAMOS TAMBIÉN QUE TIENE LAS BANDAS DE FRECUENCIA UNIFICADAS, LE DAN SOPORTE TELEFÓNICO SE LAS DIVIDEN PERO EN EL DATAFONO SOLO DETECTA UNA FRECUENCIA Y EN EL CELULAR DEL CLIENTE SE REFLEJAN LAS DOS BANDAS DIVIDIDAS, AL REALIZAR PRUEBAS CON EL DATÁFONO LA FALLA PERSISTE, LE INDICAMOS AL CLIENTE QUE SE CONECTE POR MEDIO DEL CELULAR A LA SEÑAL 2.4G Y LUEGO LE COMPARTIMOS AL DATÁFONO SEÑAL REALIZAMOS VARIAS PRUEBAS Y FUNCIONA  LE INDICAMOS AL CLIENTE QUE EL MODEN ESTA PRESENTANDO CONFLICTO CON LA SE"/>
    <s v="VISITA_TÉCNICA"/>
    <n v="0"/>
    <s v="PRINCIPAL"/>
    <s v="TERRESTRE"/>
    <s v="ARROYAVE CANO MANUEL GUILLERMO"/>
    <n v="1"/>
    <n v="51282"/>
    <n v="51282"/>
  </r>
  <r>
    <s v="CUCUTA"/>
    <s v="0036-0007"/>
    <x v="1"/>
    <n v="54099"/>
    <n v="2868627"/>
    <n v="58929"/>
    <x v="0"/>
    <s v="NORTE DE SANTANDER"/>
    <s v="BOCHALEMA"/>
    <s v="BARRIO LAS COLINAS BOCHALEMA"/>
    <s v="WOMPI"/>
    <s v="FO-25-1666565"/>
    <d v="2025-10-10T11:01:00"/>
    <d v="2025-10-21T12:24:00"/>
    <s v="INCIDENTE"/>
    <s v="CAPACITACIÓN"/>
    <s v="MALA MANIPULACIÓN POS"/>
    <s v="FALTA CAPACITACIÓN USUARIO CB"/>
    <s v="21/10/2025 SE REALIZA REUNIÓN CON WOMPI, A TRAVÉS DE TEAMS, PARA REVISAR JUNTO CON EL USUARIO UNA POSIBLE FALLA EN EL LECTOR DE TARJETAS EMPRESARIALES._x000a__x000a_SIN EMBARGO, SEGÚN LA INFORMACIÓN SUMINISTRADA POR LA USUARIA, SRA MILEIBY, NO SE TRATA DE UNA FALLA DEL EQUIPO, SINO QUE EL DUEÑO DE LA TARJETA TUVO QUE SOLICITAR UNA REVISIÓN, YA QUE ESTA PRESENTA PROBLEMAS CON LA BANDA MAGNÉTICA._x000a__x000a_DE ACUERDO CON LO CONVERSADO DURANTE LA SESIÓN, SE IDENTIFICA QUE LA FALLA CORRESPONDE A LA TARJETA Y NO AL EQUIPO WOMPI, POR LO TANTO, SE DESCARTA FALLA DEL LECTOR._x000a__x000a_SE CONFIRMA FUNCIONAMIENTO CORRECTO DEL DISPOSITIVO Y SE PROCEDE CON EL CIERRE DEL CASO."/>
    <s v="SOPORTE_TELEFÓNICO"/>
    <n v="0"/>
    <s v="INTERMEDIA"/>
    <s v="TERRESTRE"/>
    <s v="MORA VEGA JEAMPIER"/>
    <n v="1"/>
    <n v="22000"/>
    <n v="22000"/>
  </r>
  <r>
    <s v="BOGOTA"/>
    <s v="0036-0004"/>
    <x v="5"/>
    <n v="11001"/>
    <n v="2909787"/>
    <n v="51547"/>
    <x v="0"/>
    <s v="CUNDINAMARCA"/>
    <s v="BOGOTA"/>
    <s v="TIENDA MINUTOS EL MONO"/>
    <s v="WOMPI"/>
    <s v="FO-25-1709177"/>
    <d v="2025-10-21T08:00:00"/>
    <d v="2025-10-21T12:35:00"/>
    <s v="INCIDENTE"/>
    <s v="SOFTWARE"/>
    <s v="APP ELIMINADA"/>
    <s v="APP ELIMINADA POR EL CB"/>
    <s v="21/10/2025 DURANTE LA VISITA TECNICA EN ATENCIÓN DE INCIDENTE DE INCIDENTE SE EVIDENCIA QUE APP FUE BORRADA POR EL COMERCIO SE REALIZAN EN REPETIDAS OCASIONES LA DESCARGA POR LA APP TEM CALL DE LA APP WOMPI SIN TENER RESPUESTA POSITIVA SE REALIZA ESCALAMIENTO A LA ENTIDAD DANDO COMO RESPUESTA  LA INSTALACIÓN DE LA APP SE REALIZAN PRUEBAS QUEDANDO SERVICIO OK SALDO OK"/>
    <s v="VISITA_TÉCNICA"/>
    <n v="64"/>
    <s v="PRINCIPAL"/>
    <s v="TERRESTRE"/>
    <s v="GALEANO SORIANO JUAN DAVID"/>
    <n v="1"/>
    <n v="51282"/>
    <n v="51282"/>
  </r>
  <r>
    <s v="MEDELLIN"/>
    <s v="0036-0005"/>
    <x v="0"/>
    <n v="5001"/>
    <s v="TA-25-1218923"/>
    <n v="45522"/>
    <x v="0"/>
    <s v="ANTIOQUIA"/>
    <s v="MEDELLÍN"/>
    <s v="EL CASTILLO DE LOS HELADOS DEL BOSQUE"/>
    <s v="WOMPI"/>
    <s v="FO-25-1701837"/>
    <d v="2025-10-18T10:45:00"/>
    <d v="2025-10-21T13:07:00"/>
    <s v="INCIDENTE"/>
    <s v="NAVEGACION LENTA"/>
    <s v="USUARIO NO PUEDE NAVEGAR ENTRE PANTALLAS O LA APP NO ABRE SE QUEDA CARGANDO"/>
    <s v="CANAL DE COMUNICACIÓN"/>
    <s v="21/10/2025 SE ATIENDE MANTENIMIENTO OK SE CAMBIA DATÁFONO POR DX4000 POR UNOS DX4000 DE ESCRITORIO. PRUEBAS EXITOSAS"/>
    <s v="VISITA_TÉCNICA"/>
    <n v="64"/>
    <s v="PRINCIPAL"/>
    <s v="TERRESTRE"/>
    <s v="DIAZ ZABALA FRANCIS DUBAN"/>
    <n v="1"/>
    <n v="51282"/>
    <n v="51282"/>
  </r>
  <r>
    <s v="MEDELLIN"/>
    <s v="0036-0005"/>
    <x v="0"/>
    <n v="5001"/>
    <n v="2913657"/>
    <n v="74439"/>
    <x v="0"/>
    <s v="ANTIOQUIA"/>
    <s v="MEDELLÍN"/>
    <s v="CAFE ANTOJA2"/>
    <s v="WOMPI"/>
    <s v="FO-25-1711975"/>
    <d v="2025-10-21T12:08:00"/>
    <d v="2025-10-21T14:33:00"/>
    <s v="INCIDENTE"/>
    <s v="SOFTWARE"/>
    <s v="APP ELIMINADA"/>
    <s v="APP ELIMINADA POR EL CB"/>
    <s v="21/10/2025 SE LLAMAL AL CLIENTE AL 3015567127Y INDICA QUE REALIZÓ EL PROCESO DE TELL CALL Y LE FUNCIONÓ Y LE VOLVIÓ APARCERES EL APLICATIVO POR LO QUE SE CIERRA ACTIVIDADE"/>
    <s v="SOPORTE_TELEFÓNICO"/>
    <n v="24"/>
    <s v="PRINCIPAL"/>
    <s v="TERRESTRE"/>
    <s v="ALVAREZ ARENAS VICTOR HUGO"/>
    <n v="1"/>
    <n v="22000"/>
    <n v="22000"/>
  </r>
  <r>
    <s v="CUCUTA"/>
    <s v="0036-0007"/>
    <x v="1"/>
    <n v="54001"/>
    <n v="2897364"/>
    <n v="75403"/>
    <x v="0"/>
    <s v="NORTE DE SANTANDER"/>
    <s v="CUCUTA"/>
    <s v="QUINCALLERIA TÁCHIRA"/>
    <s v="WOMPI"/>
    <s v="FO-25-1699040"/>
    <d v="2025-10-17T14:04:00"/>
    <d v="2025-10-21T15:09:00"/>
    <s v="INCIDENTE"/>
    <s v="NAVEGACION LENTA"/>
    <s v="USUARIO NO PUEDE NAVEGAR ENTRE PANTALLAS O LA APP NO ABRE SE QUEDA CARGANDO"/>
    <s v="CACHE"/>
    <s v="21/10/2025 SE LLAMA AL CLIENTE Y NOS INFORMA QUE DESDE EL DÍA 18/10 QUE SE REALIZO EL BORRADO DE CACHE Y ACTUALIZACION DE LA APP EL DATÁFONO LE QUEDÓ TRABAJANDO BIEN, TODO OK."/>
    <s v="SOPORTE_TELEFÓNICO"/>
    <n v="16"/>
    <s v="PRINCIPAL"/>
    <s v="TERRESTRE"/>
    <s v="TORRES MANTILLA JOSE DANIEL"/>
    <n v="1"/>
    <n v="22000"/>
    <n v="22000"/>
  </r>
  <r>
    <s v="MEDELLIN"/>
    <s v="0036-0005"/>
    <x v="0"/>
    <n v="5088"/>
    <n v="2879055"/>
    <n v="50310"/>
    <x v="0"/>
    <s v="ANTIOQUIA"/>
    <s v="BELLO"/>
    <s v="BARRIO MADERA BELLO 2"/>
    <s v="WOMPI"/>
    <s v="FO-25-1683943 | FO-25-1681658"/>
    <d v="2025-10-14T14:09:00"/>
    <d v="2025-10-21T15:35:00"/>
    <s v="INCIDENTE"/>
    <s v="LECTURA"/>
    <s v="NO LEE NINGUNA FACTURA"/>
    <s v="NO LEE CODIGOS DE BARRAS LARGOS"/>
    <s v="14/10/2025 SE ESCALA A WOMPI PARA CAMBIO DE EQUIPO PORQUE NO LEE NINGÚN CÓDIGO DE BARRAS, SE ESCALA CON TICKET N° (472178)_x000a_21/10/2025 WOMPI INFORMA: HEMOS VERIFICADO QUE EL DATÁFONO HA ESCANEADO CORRECTAMENTE VARIOS CÓDIGOS DE BARRAS, INCLUYENDO ALGUNOS DE GRAN LONGITUD. TE COMPARTO LA EVIDENCIA CORRESPONDIENTE. ADICIONALMENTE, TE CONFIRMAMOS QUE NO SE REALIZARÁ EL CAMBIO DE DATÁFONO, YA QUE ESTE NO RESOLVERÍA EL INCONVENIENTE CON LA LECTURA DE LOS CÓDIGOS. EL ORIGEN DEL PROBLEMA NO ESTÁ EN EL DISPOSITIVO, SINO EN UN TEMA TÉCNICO QUE NUESTRO EQUIPO DE DESARROLLO SE ENCUENTRA REVISANDO. EN RESUMEN, EL CAMBIO DEL DATÁFONO NO ES VIABLE, DADO QUE NO APORTARÍA UNA SOLUCIÓN AL CASO._x000a_SE CIERRA TICKET SEGÚN INFORMACIÓN FACILITADA POR WOMPI."/>
    <s v="VISITA_TÉCNICA"/>
    <n v="16"/>
    <s v="PRINCIPAL"/>
    <s v="TERRESTRE"/>
    <s v="RAMIREZ TABARES JUAN DIEGO"/>
    <n v="2"/>
    <n v="51282"/>
    <n v="102564"/>
  </r>
  <r>
    <s v="SANTA MARTA"/>
    <s v="0036-0001"/>
    <x v="6"/>
    <n v="47001"/>
    <n v="2827582"/>
    <n v="60190"/>
    <x v="0"/>
    <s v="MAGDALENA"/>
    <s v="SANTA MARTA"/>
    <s v="BARRIO PORVENIR SANTA MARTA 2"/>
    <s v="WOMPI"/>
    <s v="FO-25-1617571 | FO-25-1614202"/>
    <d v="2025-10-02T08:58:00"/>
    <d v="2025-10-21T15:38:00"/>
    <s v="INCIDENTE"/>
    <s v="VOUCHER"/>
    <s v="INFORMACIÓN DEL CB ERRADA"/>
    <s v="HAY INFORMACIÓN ERRADA EN EL VOUCHER"/>
    <s v="02/10/2025 SE REALIZA LA VISITA, SE ENCUENTRA EL USUARIO CON LA DIRECCIÓN ERRADA EL USUARIO INFORMA QUE CUANDO TENÍA EL DATÁFONO DE REDEBAN APARECÍA LA DIRECCIÓN CORRECTA PERO AHORA CON EL DE WOMPI APARECE LA DIRRECCIÓN ANTERIOR SE PROCEDE A ACTUALIZAR LA APLICACIÓN PERO EL PROBLEMA PERSISTEA SE ESCALA EL CASO CON EL COORDINADOR A ESPERAS DE RESPUESTA DE WOMPI PARA ACTUALIZACIÓN DE INFORMACIÓN EN BAUCHER_x000a_21/10/2025 SE REALIZA CONTACTO POR WHATSAPP AL 3016209896 YA QUE NO RESPONDE LLAMADA PARA CONFIRMAR ACTUALIZACION DE DATOS CLIENTE INDICA QUE YA LE ACTUALIZARON LA DIRECCIÓN ENVIA VOUCHER DE EVIDENCIA Y SE CIERRA ORDEN"/>
    <s v="VISITA_TÉCNICA"/>
    <n v="32"/>
    <s v="PRINCIPAL"/>
    <s v="TERRESTRE"/>
    <s v="THOMAS  CAMPO SIGIFREDO SEGUNDO"/>
    <n v="2"/>
    <n v="51282"/>
    <n v="102564"/>
  </r>
  <r>
    <s v="CUCUTA"/>
    <s v="0036-0007"/>
    <x v="1"/>
    <n v="54001"/>
    <n v="2913707"/>
    <n v="40083"/>
    <x v="0"/>
    <s v="NORTE DE SANTANDER"/>
    <s v="CUCUTA"/>
    <s v="DROGUERIA FARMA OSPINA PEREZ"/>
    <s v="WOMPI"/>
    <s v="FO-25-1711927"/>
    <d v="2025-10-21T11:57:00"/>
    <d v="2025-10-21T16:29:00"/>
    <s v="INCIDENTE"/>
    <s v="IMPRESIÓN"/>
    <s v="ROLLO MAL PUESTO"/>
    <s v="MALA MANIPULACIÓN DEL DATAFONO"/>
    <s v="21/10/2025 SE REALIZA GESTION TELEFONICA, CLIENTE INFORMA QUE LA FALLA YA SE SOLUCIONO YA QUE HABIA PUESTO MAL EL ROLLO."/>
    <s v="SOPORTE_TELEFÓNICO"/>
    <n v="64"/>
    <s v="PRINCIPAL"/>
    <s v="TERRESTRE"/>
    <s v="NARANJO AFANADOR RUBEN JESUS"/>
    <n v="1"/>
    <n v="22000"/>
    <n v="22000"/>
  </r>
  <r>
    <s v="YOPAL"/>
    <s v="0036-0006"/>
    <x v="4"/>
    <n v="85162"/>
    <n v="2907619"/>
    <n v="58965"/>
    <x v="0"/>
    <s v="CASANARE"/>
    <s v="MONTERREY"/>
    <s v="BARRIO CENTRO MONTERREY 4"/>
    <s v="WOMPI"/>
    <s v="FO-25-1707504"/>
    <d v="2025-10-20T14:58:00"/>
    <d v="2025-10-21T16:43:00"/>
    <s v="INCIDENTE"/>
    <s v="CONEXIÓN"/>
    <s v="CONEXIÓN DEFICIENTE WIFI"/>
    <s v="WIFI"/>
    <s v="21/10/2025 EN COMUNICACIÓN CON LA ALEJANDRA VANEGAS AL NUMERO 3124186169, INDICA SE ENCUENTRA OPERATIVO EL SERVICIO, EL DIA DE HOY SE ENCUENTRA CON NORMALIDAD EL SERVICIO. SE ORIENTA PARA EL BORRADO DE CACHE Y REINICIO EN CASO DE PRESENTAR LENTITUD EN OPERACIONES"/>
    <s v="SOPORTE_TELEFÓNICO"/>
    <n v="48"/>
    <s v="INTERMEDIA"/>
    <s v="TERRESTRE"/>
    <s v="BERNAL ELAICA EDGAR ALEXIS"/>
    <n v="1"/>
    <n v="22000"/>
    <n v="22000"/>
  </r>
  <r>
    <s v="CALI"/>
    <s v="0036-0003"/>
    <x v="3"/>
    <n v="19001"/>
    <n v="2857759"/>
    <n v="41914"/>
    <x v="0"/>
    <s v="CAUCA"/>
    <s v="POPAYAN"/>
    <s v="BARRIO LA ESMERALDA POPAYAN 2"/>
    <s v="WOMPI"/>
    <s v="FO-25-1646720"/>
    <d v="2025-10-08T12:17:00"/>
    <d v="2025-10-22T08:15:00"/>
    <s v="INCIDENTE"/>
    <s v="CREDENCIALES DE ACCESO (USUARIO/CONTRASEÑA)"/>
    <s v="NO FUNCIONA EL USUARIO O CONTRASEÑA"/>
    <s v="ERROR INICIO DE SESIÓN"/>
    <s v="21/10/2025 SE VALIDA Y SE REALIZA ESCALAMIENTO A WOMPI, DESPUES DE LA RESPUESTA SE VALIDA CON EL CLIENTE QUIEN SE ENCONTRABA POR FUERA DE LA CIUDAD Y CUANDO REGRESA AL VALIDAR YA INDICA QUE LE PERMITE EL INGRESO Y REALIZAR TTANSACCIONES POR LO CUAL SE CIERRA EL CASO"/>
    <s v="SOPORTE_TELEFÓNICO"/>
    <n v="56"/>
    <s v="LEJANA"/>
    <s v="TERRESTRE"/>
    <s v="HENAO CARDONA DIEGO FERNANDO"/>
    <n v="1"/>
    <n v="22000"/>
    <n v="22000"/>
  </r>
  <r>
    <s v="CUCUTA"/>
    <s v="0036-0007"/>
    <x v="1"/>
    <n v="54498"/>
    <n v="2867893"/>
    <n v="43075"/>
    <x v="0"/>
    <s v="NORTE DE SANTANDER"/>
    <s v="OCAÑA"/>
    <s v="BARRIO EL CENTRO OCAÑA 2"/>
    <s v="WOMPI"/>
    <s v="FO-25-1665894"/>
    <d v="2025-10-10T09:58:00"/>
    <d v="2025-10-22T08:36:00"/>
    <s v="INCIDENTE"/>
    <s v="CREDENCIALES DE ACCESO (USUARIO/CONTRASEÑA)"/>
    <s v="NO FUNCIONA EL USUARIO O CONTRASEÑA"/>
    <s v="ERROR INICIO DE SESIÓN"/>
    <s v="22/10/2025 EN COMUNICACIÓN CON EL CLIENTE ME INFORMA LA SRA LILIANA PACHECO QUE EL ERROR YA SE SOLUCIONÓ QUE REINICIO EL DATAFONO Y YA LE DEJO INGRESAR CON NORMALIDAD QUE EL DÍA DE HOY ESTÁ LABORANDO SIN NOVEDAD"/>
    <s v="SOPORTE_TELEFÓNICO"/>
    <n v="0"/>
    <s v="LEJANA"/>
    <s v="TERRESTRE"/>
    <s v="DURAN ACOSTA FRANK YONNY"/>
    <n v="1"/>
    <n v="22000"/>
    <n v="22000"/>
  </r>
  <r>
    <s v="CALI"/>
    <s v="0036-0003"/>
    <x v="3"/>
    <n v="76130"/>
    <n v="2868724"/>
    <n v="22203"/>
    <x v="0"/>
    <s v="VALLE DEL CAUCA"/>
    <s v="CANDELARIA"/>
    <s v="BARRIO CENTRAL II - CANDELARIA"/>
    <s v="WOMPI"/>
    <s v="FO-25-1666543"/>
    <d v="2025-10-10T11:05:00"/>
    <d v="2025-10-22T08:43:00"/>
    <s v="INCIDENTE"/>
    <s v="TRANSACCION ERROR"/>
    <s v="UNA MISMA TRX ESTA PRESENTANDO FALLAS"/>
    <s v="AFECTACIÓN GENERALIZADA DE LOS SERVICIOS"/>
    <s v="21/10/2025 SE REALIZA ESCALAMIENTO A WOMPI Y SEGUN RESPUESTA Y VALIDACION CON USUARIO YA LAS TRANSACCIONES DE NEQUI LE ESTAN PERMITIENDO POR LO CUAL SE CIERRA CASO"/>
    <s v="SOPORTE_TELEFÓNICO"/>
    <n v="64"/>
    <s v="INTERMEDIA"/>
    <s v="TERRESTRE"/>
    <s v="HENAO CARDONA DIEGO FERNANDO"/>
    <n v="1"/>
    <n v="22000"/>
    <n v="22000"/>
  </r>
  <r>
    <s v="PASTO"/>
    <s v="0036-0003"/>
    <x v="3"/>
    <n v="52381"/>
    <n v="2870837"/>
    <n v="31897"/>
    <x v="0"/>
    <s v="NARIÑO"/>
    <s v="LA FLORIDA"/>
    <s v="BARRIO EL BOSQUE  LA FLORIDA"/>
    <s v="WOMPI"/>
    <s v="FO-25-1668347"/>
    <d v="2025-10-10T15:54:00"/>
    <d v="2025-10-22T08:51:00"/>
    <s v="INCIDENTE"/>
    <s v="EQUIPO"/>
    <s v="DATAFONO NO ENCIENDE"/>
    <s v="FUENTE DE PODER"/>
    <s v="21/10/2025 SE HABLA CON EL CLIENTE Y  SE VALIDA PROBLEMAS DE CARGA EN EL DATAFONO EL CLIENTE INDICA QUE LO CARGA CON EL CARGADOR QUE LE LLEGO PERO CARGA MUY RAPIDO Y ASI MISMO SE DESCARGA, SE LE INDICA CARGAR CON EL CARGADOR DEL CELULAR YA QUE NO TENEMOS ESTE ACCESORIO AUN PARA CAMBIO SI SE REQUIERE, EL CLIENTE SEGUIRA CARGANDOLO CON EL CARGADOR DEL CELULAR HABER COMO SIGUE TRABAJANDO"/>
    <s v="SOPORTE_TELEFÓNICO"/>
    <n v="0"/>
    <s v="INTERMEDIA"/>
    <s v="TERRESTRE"/>
    <s v="HENAO CARDONA DIEGO FERNANDO"/>
    <n v="1"/>
    <n v="22000"/>
    <n v="22000"/>
  </r>
  <r>
    <s v="PEREIRA"/>
    <s v="0036-0002"/>
    <x v="2"/>
    <n v="66001"/>
    <n v="2870978"/>
    <n v="74598"/>
    <x v="0"/>
    <s v="RISARALDA"/>
    <s v="PEREIRA"/>
    <s v="BARRIO VENECIA PEREIRA 2"/>
    <s v="WOMPI"/>
    <s v="FO-25-1668440"/>
    <d v="2025-10-10T16:15:00"/>
    <d v="2025-10-22T08:59:00"/>
    <s v="INCIDENTE"/>
    <s v="EQUIPO"/>
    <s v="DATAFONO NO ENCIENDE"/>
    <s v="FUENTE DE PODER"/>
    <s v="21/10/2025 SE REALIZA VALIDACION CON EL CLIENTE Y SE LE INFORMA QUE POR AHORA NO CONTAMOS EL CARGADO COMO ACCESORIO PARA CAMBIO SE ESTA EN ESPERA DE LA LLEGADA DE ESTE PARA PROCEDER CON LOS CAMBIOS, POR AHORA SE DEBE SEGUIR REALIZANDO LA LABOR DE CARGA CON EL CARGADOR DEL CELULAR"/>
    <s v="SOPORTE_TELEFÓNICO"/>
    <n v="32"/>
    <s v="PRINCIPAL"/>
    <s v="TERRESTRE"/>
    <s v="HENAO CARDONA DIEGO FERNANDO"/>
    <n v="1"/>
    <n v="22000"/>
    <n v="22000"/>
  </r>
  <r>
    <s v="VILLAVICENCIO"/>
    <s v="0036-0006"/>
    <x v="4"/>
    <n v="50001"/>
    <n v="2913180"/>
    <n v="57258"/>
    <x v="0"/>
    <s v="META"/>
    <s v="VILLAVICENCIO"/>
    <s v="BARRIO 8VA ETAPA ESPERANZA VILLAVICENCIO"/>
    <s v="WOMPI"/>
    <s v="FO-25-1711692"/>
    <d v="2025-10-21T11:26:00"/>
    <d v="2025-10-22T09:37:00"/>
    <s v="INCIDENTE"/>
    <s v="SOFTWARE"/>
    <s v="APP ELIMINADA"/>
    <s v="APP ELIMINADA POR EL CB"/>
    <s v="22/10/2025 SE REALIZA DESCARGA REMORA POR TELCALL SE CARGA ARCHIVOS SE ENTREGA ALA SEÑORA MARTHA FUENTE NÚMERO DE CONTACTO 3103815664 SE REALIZA VISITA TECNICA REINSTALAR APP SE REALIZA PRUEBAS BÁSICAS SIN NOVEDAS"/>
    <s v="VISITA_TÉCNICA"/>
    <n v="16"/>
    <s v="PRINCIPAL"/>
    <s v="TERRESTRE"/>
    <s v="ROZO JIMENEZ EDGAR ARMANDO"/>
    <n v="1"/>
    <n v="51282"/>
    <n v="51282"/>
  </r>
  <r>
    <s v="MEDELLIN"/>
    <s v="0036-0005"/>
    <x v="0"/>
    <n v="5001"/>
    <n v="2916605"/>
    <n v="42634"/>
    <x v="0"/>
    <s v="ANTIOQUIA"/>
    <s v="MEDELLÍN"/>
    <s v="DERMA FEELING"/>
    <s v="WOMPI"/>
    <s v="FO-25-1714576"/>
    <d v="2025-10-22T08:00:00"/>
    <d v="2025-10-22T10:36:00"/>
    <s v="INCIDENTE"/>
    <s v="NAVEGACION LENTA"/>
    <s v="USUARIO NO PUEDE NAVEGAR ENTRE PANTALLAS O LA APP NO ABRE SE QUEDA CARGANDO"/>
    <s v="CACHE"/>
    <s v="22/10/2025 SE LLEGA A PUNTO SE INDICA A CLIENTE QUE BORRE CACHÉ AL DATAFONO. SE DESCARGAN ACTUALIZACIONES RECIENTES, CLIENTE INGRESA NUEVAMENTE Y EL DATAFONO YA FUNCIONA CORRECTAMENTE"/>
    <s v="VISITA_TÉCNICA"/>
    <n v="16"/>
    <s v="PRINCIPAL"/>
    <s v="TERRESTRE"/>
    <s v="BADEL ACUÑA LUIS ALBERTO"/>
    <n v="1"/>
    <n v="51282"/>
    <n v="51282"/>
  </r>
  <r>
    <s v="MANIZALES"/>
    <s v="0036-0002"/>
    <x v="2"/>
    <n v="17001"/>
    <n v="2872738"/>
    <n v="68884"/>
    <x v="0"/>
    <s v="CALDAS"/>
    <s v="MANIZALES"/>
    <s v="VARIEDADES F.I"/>
    <s v="WOMPI"/>
    <s v="FO-25-1674179"/>
    <d v="2025-10-12T09:00:00"/>
    <d v="2025-10-22T10:47:00"/>
    <s v="INCIDENTE"/>
    <s v="IMPRESIÓN"/>
    <s v="ROLLO MAL PUESTO"/>
    <s v="MALA MANIPULACIÓN DEL DATAFONO"/>
    <s v="22/10/2025 SE REALIZA VISITA SE EVIDENCIA QUE ROLLO NO AVANZA POR ROLLO MAL UBICADO SE UBICA DE FORMA CORRECTA SE HACEN PRUEBAS SERVICIO OK"/>
    <s v="VISITA_TÉCNICA"/>
    <n v="24"/>
    <s v="PRINCIPAL"/>
    <s v="TERRESTRE"/>
    <s v="AGUIRRE HENAO RAUL EDUARDO"/>
    <n v="1"/>
    <n v="51282"/>
    <n v="51282"/>
  </r>
  <r>
    <s v="VILLAVICENCIO"/>
    <s v="0036-0006"/>
    <x v="4"/>
    <n v="50001"/>
    <n v="2913221"/>
    <n v="70283"/>
    <x v="0"/>
    <s v="META"/>
    <s v="VILLAVICENCIO"/>
    <s v="BARRIO VEREDA ALTO POMPEYA"/>
    <s v="WOMPI"/>
    <s v="FO-25-1711691"/>
    <d v="2025-10-21T11:31:00"/>
    <d v="2025-10-22T11:09:00"/>
    <s v="INCIDENTE"/>
    <s v="NAVEGACION LENTA"/>
    <s v="USUARIO NO PUEDE NAVEGAR ENTRE PANTALLAS O LA APP NO ABRE SE QUEDA CARGANDO"/>
    <s v="CACHE"/>
    <s v="22/10/2025 SE REALIZA BORRADO DE CACHE SE REALIZA PRUEBAS BÁSICAS SE ENTREGA A LA SEÑORA SANDRA BOHORQUES SE REALIZA PRUEBAS OK"/>
    <s v="VISITA_TÉCNICA"/>
    <n v="32"/>
    <s v="PRINCIPAL"/>
    <s v="TERRESTRE"/>
    <s v="ROZO JIMENEZ EDGAR ARMANDO"/>
    <n v="1"/>
    <n v="51282"/>
    <n v="51282"/>
  </r>
  <r>
    <s v="BARRANQUILLA"/>
    <s v="0036-0001"/>
    <x v="6"/>
    <n v="8638"/>
    <n v="2913959"/>
    <n v="81428"/>
    <x v="0"/>
    <s v="ATLANTICO"/>
    <s v="SABANALARGA"/>
    <s v="Perchas.P"/>
    <s v="WOMPI"/>
    <s v="FO-25-1712372"/>
    <d v="2025-10-21T12:51:00"/>
    <d v="2025-10-22T11:22:00"/>
    <s v="INCIDENTE"/>
    <s v="CONEXIÓN"/>
    <s v="CONEXIÓN DEFICIENTE WIFI"/>
    <s v="WIFI"/>
    <s v="22/10/2025 SE REALIZA VISITA AL COMERCIO LO CUAL SE ENCUENTRA DATÁFONO CON CANAL DE COMUNICACIÓN INTERMITENTE SE PRUEBA CON DATOS DEL CLIENTE LO CUAL ESTÁ COMPARTIENDO CON SU TELÉFONO Y SE PUEDEN REALIZAR PRUEBAS EXITOSAS SE LE DICE AL COMERCIO QUE SI PUEDE COLOCAR EL MÓDEM MÁS CERCA AL DATÁFONO PARA QUE TENGA MEJOR SEÑAL Y NO TENGA INTERMITENCIA AL MOMENTO DE HACER LAS OPERACIONES"/>
    <s v="VISITA_TÉCNICA"/>
    <n v="0"/>
    <s v="INTERMEDIA"/>
    <s v="TERRESTRE"/>
    <s v="PEÑALOZA GUTIERREZ RAFAEL GUSTAVO"/>
    <n v="1"/>
    <n v="172989"/>
    <n v="172989"/>
  </r>
  <r>
    <s v="BOGOTA"/>
    <s v="0036-0004"/>
    <x v="5"/>
    <n v="11001"/>
    <n v="2914075"/>
    <n v="76932"/>
    <x v="0"/>
    <s v="CUNDINAMARCA"/>
    <s v="BOGOTÁ"/>
    <s v="CIGARRERIA DEYKAR"/>
    <s v="WOMPI"/>
    <s v="FO-25-1712526"/>
    <d v="2025-10-21T13:47:00"/>
    <d v="2025-10-22T11:42:00"/>
    <s v="INCIDENTE"/>
    <s v="IMPRESIÓN"/>
    <s v="RODILLO ATASCADO"/>
    <s v="MALA MANIPULACIÓN DEL DATAFONO"/>
    <s v="22/10/2025 SE REALIZA REVISIÓN DEL EQUIPO, SE USA LA APP DIAGNÓSTICO PARA CERTIFICAR EL USO DE LA IMPRESORA SALIENDO LA IMPRESIÓN CON NORMALIDAD, SE VÁLIDA CON TITULAR E INDICA QUE NO LE A AFECTADO ORAS ACCIONES SOLO LA IMPRESIÓN. SERVICIOS OK"/>
    <s v="VISITA_TÉCNICA"/>
    <n v="24"/>
    <s v="PRINCIPAL"/>
    <s v="TERRESTRE"/>
    <s v="ALARCON AREVALO JOHAN STIVEN"/>
    <n v="1"/>
    <n v="51282"/>
    <n v="51282"/>
  </r>
  <r>
    <s v="BOGOTA"/>
    <s v="0036-0004"/>
    <x v="5"/>
    <n v="11001"/>
    <n v="2914197"/>
    <n v="72982"/>
    <x v="0"/>
    <s v="CUNDINAMARCA"/>
    <s v="BOGOTA"/>
    <s v="CORABASTOS BOGOTA CUNDINAMARCA"/>
    <s v="WOMPI"/>
    <s v="FO-25-1712658"/>
    <d v="2025-10-21T14:04:00"/>
    <d v="2025-10-22T12:00:00"/>
    <s v="INCIDENTE"/>
    <s v="CREDENCIALES DE ACCESO (USUARIO/CONTRASEÑA)"/>
    <s v="NO FUNCIONA EL USUARIO O CONTRASEÑA"/>
    <s v="USUARIO CB"/>
    <s v="22/10/2025 SE LLEGA A COMERCIO SE REALIZA REVISIÓN DE E DATAFONO .. CLIENTE INFORMA QUE YA EL DATAFONO SE ENCUENTRA FUNCIONANDO EN PERFECTAS CONDICIONES SE TOMA REGISTRO FOTOGRÁFICO NO SE MANIPULA DATAFONO"/>
    <s v="VISITA_TÉCNICA"/>
    <n v="32"/>
    <s v="PRINCIPAL"/>
    <s v="TERRESTRE"/>
    <s v="ORTIZ MARTINEZ STIVEN"/>
    <n v="1"/>
    <n v="51282"/>
    <n v="51282"/>
  </r>
  <r>
    <s v="BOGOTA"/>
    <s v="0036-0004"/>
    <x v="5"/>
    <n v="25754"/>
    <n v="2914281"/>
    <n v="77823"/>
    <x v="0"/>
    <s v="CUNDINAMARCA"/>
    <s v="SOACHA"/>
    <s v="BARRIO NUEVO COLON SOACHA 1"/>
    <s v="WOMPI"/>
    <s v="FO-25-1712657"/>
    <d v="2025-10-21T14:06:00"/>
    <d v="2025-10-22T12:09:00"/>
    <s v="INCIDENTE"/>
    <s v="CREDENCIALES DE ACCESO (USUARIO/CONTRASEÑA)"/>
    <s v="NO FUNCIONA EL USUARIO O CONTRASEÑA"/>
    <s v="ERROR INICIO DE SESIÓN"/>
    <s v="22/10/2025 SE REALIZA VALIDACIÓN DE SERVICIO POR FALLA NO PERMITE ACCESO AL USUARIO WOMPI, SE REALIZA VALIDACIÓN DE PARÁMETROS DE CAMBIA IDIOMA DEL EQUIPO Y SE RESTABLECE CONTRASEÑA, SE VALIDA RED DE WIFI DE ENCUENTRA SATURADA SE INDICA A CLIENTE REALIZAR VALIDACIÓN DE RED SI ES NECESARIO CAMBIAR USUARIO Y CLAVE WIFI POR SATURACIÓN_x000a_SERVICIO OPERATIVO PRUEBAS OK PRUEBAS CON DATOS DEL MÓVIL DEL TÉCNICO"/>
    <s v="VISITA_TÉCNICA"/>
    <n v="0"/>
    <s v="PRINCIPAL"/>
    <s v="TERRESTRE"/>
    <s v="BUSTOS MORA DIEGO MANUEL"/>
    <n v="1"/>
    <n v="51282"/>
    <n v="51282"/>
  </r>
  <r>
    <s v="IBAGUE"/>
    <s v="0036-0006"/>
    <x v="4"/>
    <n v="73678"/>
    <n v="2914438"/>
    <n v="78021"/>
    <x v="0"/>
    <s v="TOLIMA"/>
    <s v="SAN LUIS"/>
    <s v="BARRIO CENTRO SAN LUIS 3"/>
    <s v="WOMPI"/>
    <s v="FO-25-1713249"/>
    <d v="2025-10-21T14:13:00"/>
    <d v="2025-10-22T12:25:00"/>
    <s v="INCIDENTE"/>
    <s v="CONEXIÓN"/>
    <s v="CONEXIÓN DEFICIENTE WIFI"/>
    <s v="FALLAS EN CANAL DE COMUNICACIÓN DEL CLIENTE (INTERNET)"/>
    <s v="22/10/2025 SE VERIFICA CONEXIÓN AL WIFI DEL DATÁFONO. SE CAPACITA A LA SEÑORA ANA CRUZ, EN EL MANEJO DE TRANSACCIONES Y MANEJO DEL DATÁFONO. SE HACEN LAS PRUEBAS DE TRANSACCIONES TODO OK"/>
    <s v="VISITA_TÉCNICA"/>
    <n v="0"/>
    <s v="INTERMEDIA"/>
    <s v="TERRESTRE"/>
    <s v="VARGAS HERRERA JHON JAIRO"/>
    <n v="1"/>
    <n v="172989"/>
    <n v="172989"/>
  </r>
  <r>
    <s v="MEDELLIN"/>
    <s v="0036-0005"/>
    <x v="0"/>
    <n v="5380"/>
    <n v="2914641"/>
    <n v="70450"/>
    <x v="0"/>
    <s v="ANTIOQUIA"/>
    <s v="LA ESTRELLA"/>
    <s v="BAUL DE LOS SENTIMIENTOS ANE"/>
    <s v="WOMPI"/>
    <s v="FO-25-1713243"/>
    <d v="2025-10-21T14:45:00"/>
    <d v="2025-10-22T12:32:00"/>
    <s v="INCIDENTE"/>
    <s v="LECTURA"/>
    <s v="NO LEE NINGUNA FACTURA"/>
    <s v="SUCIEDAD EN LA CAMARA"/>
    <s v="22/10/2025 SE LE ENSEÑA AL CB COMO LEER CORRECTAMENTE LOS CÓDIGOS DE BARRAS Y SE REALIZÓ ACTUALIZACIÓN DE VERSIÓN"/>
    <s v="VISITA_TÉCNICA"/>
    <n v="32"/>
    <s v="PRINCIPAL"/>
    <s v="TERRESTRE"/>
    <s v="CASTAÑEDA PALACIO CARLOS FELIPE"/>
    <n v="1"/>
    <n v="51282"/>
    <n v="51282"/>
  </r>
  <r>
    <s v="BOGOTA"/>
    <s v="0036-0004"/>
    <x v="5"/>
    <n v="11001"/>
    <n v="2914935"/>
    <n v="45149"/>
    <x v="0"/>
    <s v="CUNDINAMARCA"/>
    <s v="BOGOTÁ"/>
    <s v="AUTOSERVICIO MERQUE-ALKOSTO M.R"/>
    <s v="WOMPI"/>
    <s v="FO-25-1713334"/>
    <d v="2025-10-21T15:03:00"/>
    <d v="2025-10-22T12:45:00"/>
    <s v="INCIDENTE"/>
    <s v="CONEXIÓN"/>
    <s v="CONEXIÓN DEFICIENTE WIFI"/>
    <s v="FALLAS EN CANAL DE COMUNICACIÓN DEL CLIENTE (INTERNET)"/>
    <s v="22/10/2025 SE VISITA COMERCIO CB BANCOLOMBIA WOMPI, SE EVIDENCIA QUE LA RED DEL CLIENTE PRESENTA FALLAS DE LENTITUD EN EL SERVICIO, LO QUE ESTÁ GENERANDO GRAN DEMORA EN LA TRANSACCIONALIDAD DEL EQUIPO POR LO QUE AL CLIENTE LE TOCA CONECTAR EL EQUIPO A LOS DATOS DE SU CELULAR CON LA CUAL SI FUNCIONA CORRECTAMENTE Y EN LAS PRUEBAS CON LOS DATOS DEL TÉCNICO TAMBIÉN FUNCIONA CORRECTAMENTE, SE LE INDICA QUE DEBE SOLICITAR MANTENIMIENTO CON EL OPERADOR DE SU RED (CLARO), SE TOMAN EVIDENCIAS DE LA VISITA Y NOS RETIRAMOS."/>
    <s v="VISITA_TÉCNICA"/>
    <n v="56"/>
    <s v="PRINCIPAL"/>
    <s v="TERRESTRE"/>
    <s v="VEGA MANRIQUE JONATAN MAURICIO"/>
    <n v="1"/>
    <n v="51282"/>
    <n v="51282"/>
  </r>
  <r>
    <s v="VILLAVICENCIO"/>
    <s v="0036-0006"/>
    <x v="4"/>
    <n v="50001"/>
    <n v="2915012"/>
    <n v="70833"/>
    <x v="0"/>
    <s v="META"/>
    <s v="VILLAVICENCIO"/>
    <s v="DISTRIBUIDORA THIMAR"/>
    <s v="WOMPI"/>
    <s v="FO-25-1713285"/>
    <d v="2025-10-21T14:58:00"/>
    <d v="2025-10-22T12:55:00"/>
    <s v="INCIDENTE"/>
    <s v="NAVEGACION LENTA"/>
    <s v="USUARIO NO PUEDE NAVEGAR ENTRE PANTALLAS O LA APP NO ABRE SE QUEDA CARGANDO"/>
    <s v="CACHE"/>
    <s v="22/10/2025 SE REALIZA CAMBIO DE IDIOMA DATAFONO, SE REALIZA BORRADO DE CACHE, SE REALIZA ACTUALIZACIÓN POR TEAMCALL, PRUEBAS OK."/>
    <s v="VISITA_TÉCNICA"/>
    <n v="64"/>
    <s v="PRINCIPAL"/>
    <s v="TERRESTRE"/>
    <s v="MURCIA HERNANDEZ HARVEY IGNACIO"/>
    <n v="1"/>
    <n v="51282"/>
    <n v="51282"/>
  </r>
  <r>
    <s v="BOGOTA"/>
    <s v="0036-0004"/>
    <x v="5"/>
    <n v="11001"/>
    <n v="2915741"/>
    <n v="75358"/>
    <x v="0"/>
    <s v="CUNDINAMARCA"/>
    <s v="BOGOTÁ"/>
    <s v="PAPELERIA SOFIA.A"/>
    <s v="WOMPI"/>
    <s v="FO-25-1714162"/>
    <d v="2025-10-21T16:03:00"/>
    <d v="2025-10-22T13:01:00"/>
    <s v="INCIDENTE"/>
    <s v="LECTURA"/>
    <s v="NO LEE NINGUNA FACTURA"/>
    <s v="NO LEE CODIGOS DE BARRAS LARGOS"/>
    <s v="22/10/2025 SE LLEGA A COMERCIO A REALIZAR MANTENIMIENTO  . AL CUAL SE REALIZA BORRADO DE CACHE SE ACTUALIZA SISTEMA.. ADICIONAL SE REALIZA PRUEBA CON CÓDIGO DE BARRA TANTO EN TELÉFONO COMO EN PAPELE . PRUEBA OK. ."/>
    <s v="VISITA_TÉCNICA"/>
    <n v="24"/>
    <s v="PRINCIPAL"/>
    <s v="TERRESTRE"/>
    <s v="ORTIZ MARTINEZ STIVEN"/>
    <n v="1"/>
    <n v="51282"/>
    <n v="51282"/>
  </r>
  <r>
    <s v="BOGOTA"/>
    <s v="0036-0004"/>
    <x v="5"/>
    <n v="25473"/>
    <n v="2916383"/>
    <n v="79312"/>
    <x v="0"/>
    <s v="CUNDINAMARCA"/>
    <s v="MOSQUERA"/>
    <s v="BARRIO LA CUMBRE MOSQUERA 1"/>
    <s v="WOMPI"/>
    <s v="FO-25-1714549"/>
    <d v="2025-10-22T08:00:00"/>
    <d v="2025-10-22T13:18:00"/>
    <s v="INCIDENTE"/>
    <s v="SOFTWARE"/>
    <s v="APP ELIMINADA"/>
    <s v="APP ELIMINADA POR EL CB"/>
    <s v="22/10/2025 INSTALACIÓN DE LA APP SE INGRESAN USUARIOS SE REALIZA PRUEBAS OK SE ENTREGA SERVICIO OPERATIVO"/>
    <s v="VISITA_TÉCNICA"/>
    <n v="0"/>
    <s v="PRINCIPAL"/>
    <s v="TERRESTRE"/>
    <s v="HERNANDEZ NARANJO OSCAR EDUARDO"/>
    <n v="1"/>
    <n v="51282"/>
    <n v="51282"/>
  </r>
  <r>
    <s v="PEREIRA"/>
    <s v="0036-0002"/>
    <x v="2"/>
    <n v="66001"/>
    <n v="2918710"/>
    <n v="80907"/>
    <x v="0"/>
    <s v="RISARALDA"/>
    <s v="PEREIRA"/>
    <s v="BARRIO CENTRO PEREIRA 52"/>
    <s v="WOMPI"/>
    <s v="FO-25-1717063"/>
    <d v="2025-10-22T10:15:00"/>
    <d v="2025-10-22T13:26:00"/>
    <s v="INCIDENTE"/>
    <s v="CREDENCIALES DE ACCESO (USUARIO/CONTRASEÑA)"/>
    <s v="NO FUNCIONA EL USUARIO O CONTRASEÑA"/>
    <s v="ERROR INICIO DE SESIÓN"/>
    <s v="22/10/2025 SE LLEGA AL PUNTO, YA EL CLIENTE HABÍA PODIDO INGRESAR CON SUS CREDENCIALES, SE REALIZAN PRUEBAS OK."/>
    <s v="VISITA_TÉCNICA"/>
    <n v="0"/>
    <s v="PRINCIPAL"/>
    <s v="TERRESTRE"/>
    <s v="FRANCO CAÑAVERAL YAMID RAUL"/>
    <n v="1"/>
    <n v="51282"/>
    <n v="51282"/>
  </r>
  <r>
    <s v="PEREIRA"/>
    <s v="0036-0002"/>
    <x v="2"/>
    <n v="63001"/>
    <n v="2909784"/>
    <n v="46942"/>
    <x v="0"/>
    <s v="QUINDIO"/>
    <s v="ARMENIA"/>
    <s v="BARRIO ARMENIA QUINDIO 1"/>
    <s v="WOMPI"/>
    <s v="FO-25-1709483"/>
    <d v="2025-10-21T08:00:00"/>
    <d v="2025-10-22T13:34:00"/>
    <s v="INCIDENTE"/>
    <s v="CREDENCIALES DE ACCESO (USUARIO/CONTRASEÑA)"/>
    <s v="INGRESO DE CREDENCIALES ERRADAS"/>
    <s v="USUARIO CB"/>
    <s v="22/10/2025 SE VISITA COMERCIO SE REALIZÓ VALIDACIÓNES DE CREENCIALES, FUNCIONAMIENTO  OK PRUEBAS OK."/>
    <s v="VISITA_TÉCNICA"/>
    <n v="64"/>
    <s v="INTERMEDIA"/>
    <s v="TERRESTRE"/>
    <s v="SANCHEZ SOLORZANO JUAN SEBASTIAN"/>
    <n v="1"/>
    <n v="172989"/>
    <n v="172989"/>
  </r>
  <r>
    <s v="PEREIRA"/>
    <s v="0036-0002"/>
    <x v="2"/>
    <n v="63001"/>
    <n v="2909696"/>
    <n v="12753"/>
    <x v="0"/>
    <s v="QUINDIO"/>
    <s v="ARMENIA"/>
    <s v="CARNES Y VERDURAS BONANZA"/>
    <s v="WOMPI"/>
    <s v="FO-25-1709480"/>
    <d v="2025-10-21T08:00:00"/>
    <d v="2025-10-22T13:41:00"/>
    <s v="INCIDENTE"/>
    <s v="CREDENCIALES DE ACCESO (USUARIO/CONTRASEÑA)"/>
    <s v="INGRESO DE CREDENCIALES ERRADAS"/>
    <s v="USUARIO CB"/>
    <s v="22/10/2025 SE LLEGA A COMERCIO SE ENCUENTRA CERRADO, SE LLAMA A CONTACTO INDICAN QUE SSALIEROON POR MOTIVOS PERSONALES PERO QUE EL EQUIPO YA ESTÁ FUNCIONANDO CON TOTAL NORMALIDAD DESDE DÍA DE AYER EN LA NOCHE VOLVIÓ A TRABAJAR SIN NOVEDAD ALGUNA."/>
    <s v="VISITA_TÉCNICA"/>
    <n v="40"/>
    <s v="INTERMEDIA"/>
    <s v="TERRESTRE"/>
    <s v="SANCHEZ SOLORZANO JUAN SEBASTIAN"/>
    <n v="1"/>
    <n v="172989"/>
    <n v="172989"/>
  </r>
  <r>
    <s v="CALI"/>
    <s v="0036-0003"/>
    <x v="3"/>
    <n v="19001"/>
    <n v="2909083"/>
    <n v="68886"/>
    <x v="0"/>
    <s v="CAUCA"/>
    <s v="POPAYAN"/>
    <s v="JAPONCELL"/>
    <s v="WOMPI"/>
    <s v="FO-25-1708331"/>
    <d v="2025-10-20T16:43:00"/>
    <d v="2025-10-22T13:54:00"/>
    <s v="INCIDENTE"/>
    <s v="CONEXIÓN"/>
    <s v="CONEXIÓN DEFICIENTE WIFI"/>
    <s v="WIFI"/>
    <s v="22/10/2025 SE REALIZA LLAMADA CON EL SEÑOR JOSE INFORMA EL DATAFONO YA CONECTO A LA RED Y OPERA OK"/>
    <s v="SOPORTE_TELEFÓNICO"/>
    <n v="32"/>
    <s v="LEJANA"/>
    <s v="TERRESTRE"/>
    <s v="GIMBUEL LASSO LUIS GERMAN"/>
    <n v="1"/>
    <n v="22000"/>
    <n v="22000"/>
  </r>
  <r>
    <s v="CALI"/>
    <s v="0036-0003"/>
    <x v="3"/>
    <n v="19001"/>
    <n v="2834362"/>
    <n v="80747"/>
    <x v="0"/>
    <s v="CAUCA"/>
    <s v="POPAYAN"/>
    <s v="FRUTI MARKET"/>
    <s v="WOMPI"/>
    <s v="FO-25-1619998"/>
    <d v="2025-10-03T09:09:00"/>
    <d v="2025-10-22T13:58:00"/>
    <s v="INCIDENTE"/>
    <s v="CREDENCIALES DE ACCESO (USUARIO/CONTRASEÑA)"/>
    <s v="NO FUNCIONA EL USUARIO O CONTRASEÑA"/>
    <s v="ERROR INICIO DE SESIÓN"/>
    <s v="22/10/2025 SE REALIZA VALIDACION DE NUEVO CON EL CLIENTE SE CREA UNA NUEVA CONTRASEÑA, EL CLIENTE REALIZA EL PROCESO DE INGRESO, Y YA PUEDE INGRESAR DE NUEVO A AL APLICACION. SE CIERRA CASO"/>
    <s v="SOPORTE_TELEFÓNICO"/>
    <n v="16"/>
    <s v="LEJANA"/>
    <s v="TERRESTRE"/>
    <s v="HENAO CARDONA DIEGO FERNANDO"/>
    <n v="1"/>
    <n v="22000"/>
    <n v="22000"/>
  </r>
  <r>
    <s v="BUCARAMANGA"/>
    <s v="0036-0007"/>
    <x v="1"/>
    <n v="20710"/>
    <n v="2918080"/>
    <n v="74744"/>
    <x v="0"/>
    <s v="CESAR"/>
    <s v="SAN ALBERTO"/>
    <s v="BARRIO VILLA FANNY SAN ALBERTO 4"/>
    <s v="WOMPI"/>
    <s v="FO-25-1716496"/>
    <d v="2025-10-22T09:19:00"/>
    <d v="2025-10-22T14:20:00"/>
    <s v="INCIDENTE"/>
    <s v="SOFTWARE"/>
    <s v="APP ELIMINADA"/>
    <s v="APP ELIMINADA POR EL CB"/>
    <s v="22/10/2025 SE ESTABLECE COMUNICACIÓN CON EL SEÑOR VICTOR AL NÚMERO 3185211178 QUIEN INFORMA QUE LA APP DE WOMPI SE LE DESAPARECIO POR UNOS MINUTOS PERO LUEGO LE VOLVIÓ A SALIR QUE REINICIO EL EQUIPO Y LE SALIO LA APP NUEVAMENTE Y QUE ESTA OPERANDO SIN NOVEDAD ADICIONAL INFORMA QUE EL SE VOLVIÓ A COMUNICAR CON LA LÍNEA 018000953344 Y SOLICITO LA CANCELACIÓN DE LA VISITA POR QUE YA SE ME HABIA SOLUCIONADO EL INCONVENIENTE SE ADJUNTO IMÁGENES BRINDADAS POR EL CLIENTE"/>
    <s v="SOPORTE_TELEFÓNICO"/>
    <n v="0"/>
    <s v="LEJANA"/>
    <s v="TERRESTRE"/>
    <s v="BARRERA ORTEGA MARLON STWAR"/>
    <n v="1"/>
    <n v="22000"/>
    <n v="22000"/>
  </r>
  <r>
    <s v="BUCARAMANGA"/>
    <s v="0036-0007"/>
    <x v="1"/>
    <n v="68001"/>
    <n v="2865633"/>
    <n v="61379"/>
    <x v="0"/>
    <s v="SANTANDER"/>
    <s v="BUCARAMANGA"/>
    <s v="DROGUERIA FARMATOTAL MAS FARMACIA MAS SALUD"/>
    <s v="WOMPI"/>
    <s v="FO-25-1666072"/>
    <d v="2025-10-09T16:58:00"/>
    <d v="2025-10-22T16:36:00"/>
    <s v="INCIDENTE"/>
    <s v="NAVEGACION LENTA"/>
    <s v="USUARIO NO PUEDE NAVEGAR ENTRE PANTALLAS O LA APP NO ABRE SE QUEDA CARGANDO"/>
    <s v="CACHE"/>
    <s v="22/10/2025 SE ESTABLECE COMUNICACIÓN CON EL SEÑOR JONATHAN AL NÚMERO 3176496802 QUIEN INFORMA QUE EL EQUIPO ESTA OPERATIVO QUE LA NOVEDAD QUE PRESENTABA ERA DEBIO AL INTERNET QUE TENÍA QUE REALIZARON CAMBIO DE PROVEEDOR Y ESTA NAVEGANDO SIN PROBLEMAS ADICIONAL INFORMA QUE EL DIA POR MEDIO LE ESTA REALIZANDO BORRADO DE CACHE AL EQUIPO Y ASI A TRABAJO SIN INCONVENIENTES SE PROCEDE A CERRAR ORDEN DE TRABAJO"/>
    <s v="SOPORTE_TELEFÓNICO"/>
    <n v="64"/>
    <s v="PRINCIPAL"/>
    <s v="TERRESTRE"/>
    <s v="BARRERA ORTEGA MARLON STWAR"/>
    <n v="1"/>
    <n v="22000"/>
    <n v="22000"/>
  </r>
  <r>
    <s v="MANIZALES"/>
    <s v="0036-0002"/>
    <x v="2"/>
    <n v="17001"/>
    <n v="2919918"/>
    <n v="57430"/>
    <x v="0"/>
    <s v="CALDAS"/>
    <s v="MANIZALES"/>
    <s v="BARRIO CENTRO MAINZALES"/>
    <s v="WOMPI"/>
    <s v="FO-25-1718095"/>
    <d v="2025-10-22T12:11:00"/>
    <d v="2025-10-23T08:25:00"/>
    <s v="INCIDENTE"/>
    <s v="CONEXIÓN"/>
    <s v="CONEXIÓN DEFICIENTE WIFI"/>
    <s v="FALLAS EN CANAL DE COMUNICACIÓN DEL CLIENTE (INTERNET)"/>
    <s v="22/10/2025 SE HABLA CON EL CLIENTE QUIEN INDICA QUE NO HA PODIDO INGRESAR A ALA APLICACION QUE HA INTENTADO PERO NO DEJA, SE LE INDICA REALIZAR REINCIO DEL ROUTER DEL INTERNET PARA VER QUE SUCEDE CUANDO EL CLIENTE CONFIRMA QUE REINCIO EL ROUTER INDICA QUE YA PUEDE INGRESAR, SE LE INDICA TAMBIEN QUE PRUEBE CON LOS DATOS DESDE EL CEL PARA VALIDAR QUE EL DATAFONO SI ESTA OPERATIVO Y TAMBIEN CONFIRMA QUE CON DATOS TAMBIEN FUNCIONA, SE CIERRA CASO"/>
    <s v="SOPORTE_TELEFÓNICO"/>
    <n v="56"/>
    <s v="PRINCIPAL"/>
    <s v="TERRESTRE"/>
    <s v="HENAO CARDONA DIEGO FERNANDO"/>
    <n v="1"/>
    <n v="22000"/>
    <n v="22000"/>
  </r>
  <r>
    <s v="CARTAGENA"/>
    <s v="0036-0001"/>
    <x v="6"/>
    <n v="13001"/>
    <n v="2917195"/>
    <n v="49945"/>
    <x v="0"/>
    <s v="BOLIVAR"/>
    <s v="CARTAGENA"/>
    <s v="BARRIO TORICES CARTAGENA DE INDIAS 1"/>
    <s v="WOMPI"/>
    <s v="FO-25-1715074"/>
    <d v="2025-10-22T08:00:00"/>
    <d v="2025-10-23T08:30:00"/>
    <s v="INCIDENTE"/>
    <s v="SOFTWARE"/>
    <s v="APP ELIMINADA"/>
    <s v="APP ELIMINADA POR EL CB"/>
    <s v="22/10/2025 SE LLAMA AL CLIENTE INFORMA QUE BORRO LA APP DE WOMPI SE ESCALA AL COORDINADOR CON EL NÚMERO DE TICKET  474054 SE RESUELVE CLIENTE INFORMA QUE YA TIENE LA APP NUEVAMENTE TODO OK"/>
    <s v="SOPORTE_TELEFÓNICO"/>
    <n v="64"/>
    <s v="PRINCIPAL"/>
    <s v="TERRESTRE"/>
    <s v="CANEDO HERRERA ALEXANDER"/>
    <n v="1"/>
    <n v="22000"/>
    <n v="22000"/>
  </r>
  <r>
    <s v="CALI"/>
    <s v="0036-0003"/>
    <x v="3"/>
    <n v="76130"/>
    <n v="2914807"/>
    <n v="75115"/>
    <x v="0"/>
    <s v="VALLE DEL CAUCA"/>
    <s v="CANDELARIA"/>
    <s v="BARRIO LA MARIA GORGONA CANDELARIA"/>
    <s v="WOMPI"/>
    <s v="FO-25-1713246"/>
    <d v="2025-10-21T14:35:00"/>
    <d v="2025-10-23T08:44:00"/>
    <s v="INCIDENTE"/>
    <s v="LECTURA"/>
    <s v="NO LEE NINGUNA FACTURA"/>
    <s v="NO LEE CODIGOS DE BARRAS LARGOS"/>
    <s v="22/10/2025 SE LE EXPLICA EL PROCESO A EL CB QUE GIRE EL CODIGO PARA QUE TOME LAS FACTURAS LARGAS Y UNA DISTANCIA PRUDENTE._x000a_SE REALIZA PRUEBAS OPERATIVAS SIN NOVEDAD."/>
    <s v="VISITA_TÉCNICA"/>
    <n v="0"/>
    <s v="INTERMEDIA"/>
    <s v="TERRESTRE"/>
    <s v="TORRES GARCIA JENDRY JOSE"/>
    <n v="1"/>
    <n v="172989"/>
    <n v="172989"/>
  </r>
  <r>
    <s v="BOGOTA"/>
    <s v="0036-0004"/>
    <x v="5"/>
    <n v="11001"/>
    <n v="2917863"/>
    <n v="31115"/>
    <x v="0"/>
    <s v="CUNDINAMARCA"/>
    <s v="BOGOTA"/>
    <s v="MANRESA.COM"/>
    <s v="WOMPI"/>
    <s v="FO-25-1716469"/>
    <d v="2025-10-22T09:13:00"/>
    <d v="2025-10-23T08:51:00"/>
    <s v="INCIDENTE"/>
    <s v="IMPRESIÓN"/>
    <s v="RODILLO ATASCADO"/>
    <s v="MALA MANIPULACIÓN DEL DATAFONO"/>
    <s v="23/10/2025 SE LLEGA A COMERCIO SE VÁLIDA FALLA EN IMPRESORA , SE RETIRA ROLLO SE REINICIA EQUIPO SE CIERRA TAPA Y FUNCIONA PERFECTAMENTE SE REALIZAN PRUEBAS EXITOSA"/>
    <s v="VISITA_TÉCNICA"/>
    <n v="64"/>
    <s v="PRINCIPAL"/>
    <s v="TERRESTRE"/>
    <s v="INFANTE SIERRA MANUEL FERNANDO"/>
    <n v="1"/>
    <n v="51282"/>
    <n v="51282"/>
  </r>
  <r>
    <s v="BOGOTA"/>
    <s v="0036-0004"/>
    <x v="5"/>
    <n v="25430"/>
    <n v="2913992"/>
    <n v="76237"/>
    <x v="0"/>
    <s v="CUNDINAMARCA"/>
    <s v="MADRID"/>
    <s v="BARRIO EL SOSIEGO MADRID MADRID"/>
    <s v="WOMPI"/>
    <s v="FO-25-1712391"/>
    <d v="2025-10-21T13:14:00"/>
    <d v="2025-10-23T08:57:00"/>
    <s v="INCIDENTE"/>
    <s v="SOFTWARE"/>
    <s v="APP ELIMINADA"/>
    <s v="APP ELIMINADA POR EL CB"/>
    <s v="22/10/2025 INSTALACIÓN DE APP WOMPI SE INGRESA USUARIOS OK SE REALIZA PRUEBAS OK SE ENTREGA SERVICIO OPERATIVO"/>
    <s v="VISITA_TÉCNICA"/>
    <n v="16"/>
    <s v="INTERMEDIA"/>
    <s v="TERRESTRE"/>
    <s v="HERNANDEZ NARANJO OSCAR EDUARDO"/>
    <n v="1"/>
    <n v="172989"/>
    <n v="172989"/>
  </r>
  <r>
    <s v="BUCARAMANGA"/>
    <s v="0036-0007"/>
    <x v="1"/>
    <n v="68655"/>
    <n v="2897576"/>
    <n v="58943"/>
    <x v="0"/>
    <s v="SANTANDER"/>
    <s v="SABANA DE TORRES"/>
    <s v="BARRIO 20 DE JULIO SABANA DE TORRES 2"/>
    <s v="WOMPI"/>
    <s v="FO-25-1699396"/>
    <d v="2025-10-17T14:25:00"/>
    <d v="2025-10-23T09:05:00"/>
    <s v="INCIDENTE"/>
    <s v="IMPRESIÓN"/>
    <s v="ROLLO MAL PUESTO"/>
    <s v="MALA MANIPULACIÓN DEL DATAFONO"/>
    <s v="23/10/2025 SE COMUNICA CON LA SEÑORITA MARLY AL NÚMERO DE TELÉFONO 3173644362 , NOS SOLICITA QUE POR FAVOR CANCELAR SOPORTE DEBIDO QUE INCONVENIENTE YA FUE SOLUCIONADO"/>
    <s v="SOPORTE_TELEFÓNICO"/>
    <n v="0"/>
    <s v="LEJANA"/>
    <s v="TERRESTRE"/>
    <s v="HERRERA LUQUE SAUL JAVIER"/>
    <n v="1"/>
    <n v="22000"/>
    <n v="22000"/>
  </r>
  <r>
    <s v="VILLAVICENCIO"/>
    <s v="0036-0006"/>
    <x v="4"/>
    <n v="50226"/>
    <n v="2896744"/>
    <n v="65610"/>
    <x v="0"/>
    <s v="META"/>
    <s v="CUMARAL"/>
    <s v="BARRIO MAYUGA VIVE CUMARAL"/>
    <s v="WOMPI"/>
    <s v="FO-25-1702438 | FO-25-1698105"/>
    <d v="2025-10-17T11:35:00"/>
    <d v="2025-10-23T09:13:00"/>
    <s v="INCIDENTE"/>
    <s v="LECTURA"/>
    <s v="ERROR LECTURA CODIGO DE BARRAS"/>
    <s v="NO LEE CODIGOS DE BARRAS LARGOS"/>
    <s v="18/10/2025 SE REALIZA VISITA A COMERCIO SE VERIFICA VERSIÓN OK SE REALIZA BORRADO DE CACHÉ SE DEJA APP EN IDIOMA INGLÉS SE VERIFICA QUE CÓDIGO DE BARRAS LARGOS NO REALIZA LECTURA, SE COMPRUEBA CON CÓDIGO DE BARRAS CORTO PRUEBAS OK SIN NOVEDADES LECTURA INMEDIATA SE REALIZA ESCALAMIENTO TICKET: 473204_x000a_22/10/2025 SE REALIZA CONTACTO TELEFÓNICO CON LA SEÑORA JENNIFER BENÍTEZ SE LE INDICA QUE SE ESTUVO REALIZÁNDO VALIDACIÓN Y EL DATÁFONO CUENTA CON LA ÚLTIMA VERSIÓN DE LA APP, ADEMÁS DE ESO SE VISUALIZAN TRANSACCIONES RECIENTES CON LA LECTURA DE CÓDIGOS DE BARRAS"/>
    <s v="VISITA_TÉCNICA"/>
    <n v="0"/>
    <s v="INTERMEDIA"/>
    <s v="TERRESTRE"/>
    <s v="CASTRILLON URREA LONDIER LEANDRO"/>
    <n v="2"/>
    <n v="172989"/>
    <n v="345978"/>
  </r>
  <r>
    <s v="TUNJA"/>
    <s v="0036-0007"/>
    <x v="1"/>
    <n v="15759"/>
    <n v="2913187"/>
    <n v="61953"/>
    <x v="0"/>
    <s v="BOYACA"/>
    <s v="SOGAMOSO"/>
    <s v="BARRIO LOS ROSALES SOGAMOSO 1"/>
    <s v="WOMPI"/>
    <s v="FO-25-1711858"/>
    <d v="2025-10-21T11:27:00"/>
    <d v="2025-10-23T09:45:00"/>
    <s v="INCIDENTE"/>
    <s v="CONEXIÓN"/>
    <s v="APARECEN ERRORES EN PANTALLA: HUBO UNA DESCONEXION DE LA RED"/>
    <s v="WIFI"/>
    <s v="23/10/2025 SE ESTABLECE COMUNICACIÓN CON LA SEÑORA MARIA MONTAÑEZ AL NÚMERO DE 3208114814 CLIENTE MANIFIESTA QUE YA REALIZO LA RESPECTIVA SOLICITUD CON EL OPERADOR CLARO PARA QUE LE REVISEN EL INTERNET YA QUE LE ESTÁ PRESENTANDO FALLAS CON LAS REDES CLIENTE REALIZO CONEXIÓN DE WIFI CON LA RED DEL LOCAL VECINO ARROJANDO CONEXIÓN EXITOSA MANIFIESTA QUE NO VA A TRABAJAR CON EL DATAFONO WOMPI HASTA QUE CLARO LE BRINDE  LA SOLUCIÓN DEFINITIVA VISITA PROGRAMADA PARA EL DÍA 01/11/2025  INDICA QUE SI PRESENTA NOVEDADES  SE ESTARÁ COMUNICANDO NUEVAMENTE  DESPUÉS QUE LE REALICEN LAS CORRECCIONES DEL INTERNET."/>
    <s v="SOPORTE_TELEFÓNICO"/>
    <n v="0"/>
    <s v="INTERMEDIA"/>
    <s v="TERRESTRE"/>
    <s v="RODRIGUEZ MURCIA YERSON IVAN"/>
    <n v="1"/>
    <n v="22000"/>
    <n v="22000"/>
  </r>
  <r>
    <s v="MANIZALES"/>
    <s v="0036-0002"/>
    <x v="2"/>
    <n v="17001"/>
    <n v="2921547"/>
    <n v="66515"/>
    <x v="0"/>
    <s v="CALDAS"/>
    <s v="MANIZALES"/>
    <s v="COMERCIALIZADORA Y DISTRIBUIDORA FERRE Y AGRO"/>
    <s v="WOMPI"/>
    <s v="FO-25-1720067"/>
    <d v="2025-10-22T15:53:00"/>
    <d v="2025-10-23T10:03:00"/>
    <s v="INCIDENTE"/>
    <s v="SOFTWARE"/>
    <s v="APP ELIMINADA"/>
    <s v="APP ELIMINADA POR EL CB"/>
    <s v="23/10/2025 SE VALIDA CON EL CB LA SEÑORA LILIANA INDICA QUE POR ERROR SE LE BORRO LA APP, SE LE INDICA REALIZAR EL PROCESO DE ACTUALIZACION DE LA APLICACION Y LA APP VUELVE A QUEDAR INSTALADA EL USUARIO CONFIRMA OPERATIVIDAD DEL SERVICIO."/>
    <s v="SOPORTE_TELEFÓNICO"/>
    <n v="16"/>
    <s v="PRINCIPAL"/>
    <s v="TERRESTRE"/>
    <s v="HENAO CARDONA DIEGO FERNANDO"/>
    <n v="1"/>
    <n v="22000"/>
    <n v="22000"/>
  </r>
  <r>
    <s v="BOGOTA"/>
    <s v="0036-0004"/>
    <x v="5"/>
    <n v="11001"/>
    <n v="2922080"/>
    <n v="49070"/>
    <x v="0"/>
    <s v="CUNDINAMARCA"/>
    <s v="BOGOTÁ"/>
    <s v="PAPELERÍA EL MUNDO PEQUE"/>
    <s v="WOMPI"/>
    <s v="FO-25-1720561"/>
    <d v="2025-10-22T16:54:00"/>
    <d v="2025-10-23T10:51:00"/>
    <s v="INCIDENTE"/>
    <s v="PANTALLA"/>
    <s v="TÁCTIL"/>
    <s v="NO RESPONDE LA PANTALLA TÁCTIL"/>
    <s v="23/10/2025 SE ENCUENTRA DATÁFONO CON FALLO EL CUAL GENERA QUE ESTE NO RESPONDA LA PANTALLA, SE PROCEDE A DESCONECTAR LA PILA, SE DEJA REPOSAR AL EQUIPO 10 MINUTOS Y SE ENCIENDE YA DESPUÉS SE OBSERVA QUE TRABAJA CON NORMALIDAD. SE VERIFICA ACTUALIZACIÓNES Y BORRADO DE CACHE Y SE ESPERA EN EL PUNTO 10 MINUTOS PARA CERTIFICAR QUE EL EQUIPO FUNCIONE CON NORMALIDAD"/>
    <s v="VISITA_TÉCNICA"/>
    <n v="64"/>
    <s v="PRINCIPAL"/>
    <s v="TERRESTRE"/>
    <s v="ALARCON AREVALO JOHAN STIVEN"/>
    <n v="1"/>
    <n v="51282"/>
    <n v="51282"/>
  </r>
  <r>
    <s v="BOGOTA"/>
    <s v="0036-0004"/>
    <x v="5"/>
    <n v="25307"/>
    <n v="2919905"/>
    <n v="64901"/>
    <x v="0"/>
    <s v="CUNDINAMARCA"/>
    <s v="GIRARDOT"/>
    <s v="BARRIO ALTO DE LA CRUZ GIRARDOT 1"/>
    <s v="WOMPI"/>
    <s v="FO-25-1718097"/>
    <d v="2025-10-22T12:07:00"/>
    <d v="2025-10-23T11:01:00"/>
    <s v="INCIDENTE"/>
    <s v="NAVEGACION LENTA"/>
    <s v="USUARIO NO PUEDE NAVEGAR ENTRE PANTALLAS O LA APP NO ABRE SE QUEDA CARGANDO"/>
    <s v="CACHE"/>
    <s v="23/10/2025 SE E REALIZA CONTRACTO TELÉFONO CON CLIENTE A NÚMERO REGISTRADO 3103033248 NOS CONTESTA EL SEÑOR JUAN MANUEL AL CUAL SE LE DAN INDICACIONES DE PROCEDIMIENTO DE BORRA CACHE DEL DATAFONO PARA UN MEJOR FUNCIONAMIENTO DEL MISMO. CLIENTE REALIZA EL BORRADO OK"/>
    <s v="SOPORTE_TELEFÓNICO"/>
    <n v="0"/>
    <s v="LEJANA"/>
    <s v="TERRESTRE"/>
    <s v="ORTIZ MARTINEZ STIVEN"/>
    <n v="1"/>
    <n v="22000"/>
    <n v="22000"/>
  </r>
  <r>
    <s v="TUNJA"/>
    <s v="0036-0007"/>
    <x v="1"/>
    <n v="15001"/>
    <n v="2920075"/>
    <n v="41542"/>
    <x v="0"/>
    <s v="BOYACA"/>
    <s v="TUNJA"/>
    <s v="FARMACIA DROGUERIA DEL NORTE"/>
    <s v="WOMPI"/>
    <s v="FO-25-1718543"/>
    <d v="2025-10-22T12:43:00"/>
    <d v="2025-10-23T11:08:00"/>
    <s v="INCIDENTE"/>
    <s v="PANTALLA"/>
    <s v="TÁCTIL"/>
    <s v="NO RESPONDE LA PANTALLA TÁCTIL"/>
    <s v="23/10/2025 SE LOGRA COMUNICACION CON EL SEÑOR CARLOS BOLAÑOS AL NUMERO 3127092056, SE CONFIRMA QUE DESPUES DE MEDIA HORA DE HABER REALIZADO BORRADO DE CACHE, ACTUALIZACION DE LA APLICACION Y REINICIO DEL EQUIPO ESTE YA NO PRESENTA LENTITUD Y EL TACTIL FUNCIONA CORRECTAMENTE,  SE PROCEDE A CERRAR EL CASO."/>
    <s v="SOPORTE_TELEFÓNICO"/>
    <n v="32"/>
    <s v="PRINCIPAL"/>
    <s v="TERRESTRE"/>
    <s v="SOLER HOYOS CRISTIAN LEONARDO"/>
    <n v="1"/>
    <n v="22000"/>
    <n v="22000"/>
  </r>
  <r>
    <s v="BOGOTA"/>
    <s v="0036-0004"/>
    <x v="5"/>
    <n v="11001"/>
    <n v="2919367"/>
    <n v="66959"/>
    <x v="0"/>
    <s v="CUNDINAMARCA"/>
    <s v="BOGOTÁ"/>
    <s v="DROGUERÍA LA CITA RD"/>
    <s v="WOMPI"/>
    <s v="FO-25-1717972"/>
    <d v="2025-10-22T11:27:00"/>
    <d v="2025-10-23T11:19:00"/>
    <s v="INCIDENTE"/>
    <s v="SOFTWARE"/>
    <s v="APP ELIMINADA"/>
    <s v="APP ELIMINADA POR EL CB"/>
    <s v="23/10/2025 SE REALIZA DESCARGA DE APP SE INGRESAN USUARIOS SE REALIZA PRUEBAS OK SE ENTREGA SERVICIO OPERATIVO"/>
    <s v="VISITA_TÉCNICA"/>
    <n v="24"/>
    <s v="PRINCIPAL"/>
    <s v="TERRESTRE"/>
    <s v="HERNANDEZ NARANJO OSCAR EDUARDO"/>
    <n v="1"/>
    <n v="51282"/>
    <n v="51282"/>
  </r>
  <r>
    <s v="BOGOTA"/>
    <s v="0036-0004"/>
    <x v="5"/>
    <n v="11001"/>
    <n v="2919888"/>
    <n v="40676"/>
    <x v="0"/>
    <s v="CUNDINAMARCA"/>
    <s v="BOGOTA"/>
    <s v="BARRIO SUBA GAITANA BOGOTA 2"/>
    <s v="WOMPI"/>
    <s v="FO-25-1718556"/>
    <d v="2025-10-22T12:30:00"/>
    <d v="2025-10-23T11:54:00"/>
    <s v="INCIDENTE"/>
    <s v="SOFTWARE"/>
    <s v="APP ELIMINADA"/>
    <s v="APP ELIMINADA POR EL CB"/>
    <s v="23/10/2025 SE VISITA COMERCIO, SE VALIDA APP WOMPI DEL COMERCIO, LO BORRO POR ERROR, SE ESCALA CON EL COORDINADOR ME DA TICKET N° (474402) Y SE VUELVE A ACTUALIZAR APARECIENDO LA APP WOMPI, CLIENTE INGRESA OPERANDO CON NORMALIDAD SIN NOVEDAD."/>
    <s v="VISITA_TÉCNICA"/>
    <n v="40"/>
    <s v="PRINCIPAL"/>
    <s v="TERRESTRE"/>
    <s v="ARIAS QUILINDO JULIAN"/>
    <n v="1"/>
    <n v="51282"/>
    <n v="51282"/>
  </r>
  <r>
    <s v="VILLAVICENCIO"/>
    <s v="0036-0006"/>
    <x v="4"/>
    <n v="50001"/>
    <n v="2920224"/>
    <n v="74867"/>
    <x v="0"/>
    <s v="META"/>
    <s v="VILLAVICENCIO"/>
    <s v="DROGUERIA SUPER ECONOMICA DEL LLANO 3"/>
    <s v="WOMPI"/>
    <s v="FO-25-1718637"/>
    <d v="2025-10-22T13:32:00"/>
    <d v="2025-10-23T12:06:00"/>
    <s v="INCIDENTE"/>
    <s v="CREDENCIALES DE ACCESO (USUARIO/CONTRASEÑA)"/>
    <s v="NO FUNCIONA EL USUARIO O CONTRASEÑA"/>
    <s v="EL USUARIO NO RECUERDA LA CONTRASEÑA O EL USUARIO"/>
    <s v="23/10/2025 SE REALIZA PROCESO DE OLVIDÓ CONTRASEÑA, SE REALIZA BORRADO DE CACHE, SE ACTUALIZA VERSIÓN POR TEAMCALL, PRUEBAS OK, CLIENTE INDICA QUE NO OPERÓ EL CB POR QUÉ NO PODÍA INGRESAR A LA APLICACIÓN, NO TIENE VOUCHER ANTERIORES."/>
    <s v="VISITA_TÉCNICA"/>
    <n v="32"/>
    <s v="PRINCIPAL"/>
    <s v="TERRESTRE"/>
    <s v="MURCIA HERNANDEZ HARVEY IGNACIO"/>
    <n v="1"/>
    <n v="51282"/>
    <n v="51282"/>
  </r>
  <r>
    <s v="CUCUTA"/>
    <s v="0036-0007"/>
    <x v="1"/>
    <n v="54001"/>
    <n v="2920643"/>
    <n v="47575"/>
    <x v="0"/>
    <s v="NORTE DE SANTANDER"/>
    <s v="CUCUTA"/>
    <s v="TERRAZA A COMER MAKRO"/>
    <s v="WOMPI"/>
    <s v="FO-25-1719103"/>
    <d v="2025-10-22T14:25:00"/>
    <d v="2025-10-23T12:38:00"/>
    <s v="INCIDENTE"/>
    <s v="CREDENCIALES DE ACCESO (USUARIO/CONTRASEÑA)"/>
    <s v="NO FUNCIONA EL USUARIO O CONTRASEÑA"/>
    <s v="USUARIO CB"/>
    <s v="23/10/2025 SE REALIZÓ LLAMADA TELEFÓNICA AL NÚMERO 3182599377 SE HABLÓ CON LA SRA LINA CONTRERAS, MANIFIESTA QUE EL DÍA DE AYER SE LE SOLUCIONÓ EL INCONVENIENTE DE INGRESO DE CREDENCIALES, YA EL DÍA DE HOY A REALIZADO TRANSACCIÓN NORMALMENTE TODO OK"/>
    <s v="SOPORTE_TELEFÓNICO"/>
    <n v="8"/>
    <s v="PRINCIPAL"/>
    <s v="TERRESTRE"/>
    <s v="MORA VEGA JEAMPIER"/>
    <n v="1"/>
    <n v="22000"/>
    <n v="22000"/>
  </r>
  <r>
    <s v="CARTAGENA"/>
    <s v="0036-0001"/>
    <x v="6"/>
    <n v="13001"/>
    <n v="2920498"/>
    <n v="63130"/>
    <x v="0"/>
    <s v="BOLIVAR"/>
    <s v="CARTAGENA"/>
    <s v="FARMALIFE INTEGRAL"/>
    <s v="WOMPI"/>
    <s v="FO-25-1719387"/>
    <d v="2025-10-22T14:28:00"/>
    <d v="2025-10-23T12:47:00"/>
    <s v="INCIDENTE"/>
    <s v="LECTOR DE TARJETAS"/>
    <s v="NO LEE TARJETAS"/>
    <s v="OBSTRUCCION DEL LECTOR"/>
    <s v="23/10/2025 SE REALIZA VISITA AL COMERCIO SE REVISA RANURA DEL LECTOR SE MIRA SE HACE LIMPIEZA SE BORRA CACHE SE HACEN PRUEBAS"/>
    <s v="VISITA_TÉCNICA"/>
    <n v="16"/>
    <s v="PRINCIPAL"/>
    <s v="TERRESTRE"/>
    <s v="CANEDO HERRERA ALEXANDER"/>
    <n v="1"/>
    <n v="51282"/>
    <n v="51282"/>
  </r>
  <r>
    <s v="TUNJA"/>
    <s v="0036-0007"/>
    <x v="1"/>
    <n v="15759"/>
    <n v="2922198"/>
    <n v="67990"/>
    <x v="0"/>
    <s v="BOYACA"/>
    <s v="SOGAMOSO"/>
    <s v="CHAPINERO SOGAMOSO BOYACA"/>
    <s v="WOMPI"/>
    <s v="FO-25-1720799"/>
    <d v="2025-10-23T08:00:00"/>
    <d v="2025-10-23T12:59:00"/>
    <s v="INCIDENTE"/>
    <s v="NAVEGACION LENTA"/>
    <s v="USUARIO NO PUEDE NAVEGAR ENTRE PANTALLAS O LA APP NO ABRE SE QUEDA CARGANDO"/>
    <s v="CACHE"/>
    <s v="23/10/2025 EN COMUNICACION CON EL SEÑOR WILMAR CANTOR RODRÍGUEZ AL NÚMERO DE CONTACTO 3142976870 SE REALIZA SOPORTE TELEFÓNICO SE BORRÓ LA CACHÉ DE LA APLICACIÓN SE DESCARGÓ LA APP Y SE REALIZÓ LA ACTUALIZACIÓN CORRESPONDIENTE (TEAM CALL) SE REINICIÓ EL DISPOSITIVO SE VERIFICÓ LA CONEXIÓN CON EL MÓDEM Y TAMBIÉN CON LOS DATOS MÓVILES SE REALIZÓ UN SEGUNDO REINICIO PARA ASEGURAR LA CORRECTA CONFIGURACIÓN_x000a_SE CONFIRMÓ CON EL CLIENTE QUE EL SERVICIO FUNCIONA CORRECTAMENTE PRUEBA EXITOSA CLIENTE COMPARTE EVIDENCIA."/>
    <s v="SOPORTE_TELEFÓNICO"/>
    <n v="32"/>
    <s v="INTERMEDIA"/>
    <s v="TERRESTRE"/>
    <s v="RODRIGUEZ MURCIA YERSON IVAN"/>
    <n v="1"/>
    <n v="22000"/>
    <n v="22000"/>
  </r>
  <r>
    <s v="MONTERIA"/>
    <s v="0036-0001"/>
    <x v="6"/>
    <n v="23001"/>
    <n v="2920531"/>
    <n v="63438"/>
    <x v="0"/>
    <s v="CORDOBA"/>
    <s v="MONTERIA"/>
    <s v="BARRIO SUCRE MONTERIA 2"/>
    <s v="WOMPI"/>
    <s v="FO-25-1719022"/>
    <d v="2025-10-22T14:20:00"/>
    <d v="2025-10-23T13:07:00"/>
    <s v="INCIDENTE"/>
    <s v="CREDENCIALES DE ACCESO (USUARIO/CONTRASEÑA)"/>
    <s v="NO FUNCIONA EL USUARIO O CONTRASEÑA - MALA MANIPULACIÓN POS"/>
    <s v="FALTA CAPACITACIÓN USUARIO CB - USUARIO CB"/>
    <s v="23/10/2025 EN EL RESULTADO DE LA VISITA INDICA QUE SE ESCALÓ CASO WOMPI CON TICKET NO (474432), SOLUCIONADO EL INCONVENIENTE Y DEJANDO EL SERVICIO NUEVAMENTE"/>
    <s v="VISITA_TÉCNICA"/>
    <n v="24"/>
    <s v="PRINCIPAL"/>
    <s v="TERRESTRE"/>
    <s v="CASSIANI PEREZ RAUL RAMIRO"/>
    <n v="1"/>
    <n v="51282"/>
    <n v="51282"/>
  </r>
  <r>
    <s v="MONTERIA"/>
    <s v="0036-0001"/>
    <x v="6"/>
    <n v="23586"/>
    <n v="2913755"/>
    <n v="75899"/>
    <x v="0"/>
    <s v="CORDOBA"/>
    <s v="PURISIMA"/>
    <s v="BARRIO JUAN XIII PURISIMA DE LA CONCEPCION"/>
    <s v="WOMPI"/>
    <s v="FO-25-1712023"/>
    <d v="2025-10-21T12:13:00"/>
    <d v="2025-10-23T13:28:00"/>
    <s v="INCIDENTE"/>
    <s v="CONEXIÓN"/>
    <s v="CONEXIÓN DEFICIENTE WIFI"/>
    <s v="WIFI"/>
    <s v="23/10/2025 SE REALIZA VISITA AL PUNTO ENCONTRADO QUE EL EQUIPO NO SE CONECTABA AL RED WIFI DEL CLIENTE, YA QUE SE CAMBIÓ DE PROVEEDOR DE INTERNET, SE PROCESE A ENTRAR A CONFIGURACIÓN DE LA RED DEL DATÁFONO, SE BORRA LA RED ANTIGUA, Y SE CONTACTA LA NUEVA RED SIN PROBLEMAS, ADICIONAL SE REALIZA BORRADO DE CACHÉ APP WOMPI POR LENTITUD, SOLUCIONANDO LA FALLA REPORTADA OK, SE REALIZAN PRUEBAS EXITOSAS OK, CLIENTE CB VALIDA SALDO ANTES Y DESPUÉS DEL MANTENIMIENTO OK, SE DEJA CB OPERATIVO SIN NOVEDAD."/>
    <s v="VISITA_TÉCNICA"/>
    <n v="48"/>
    <s v="INTERMEDIA"/>
    <s v="TERRESTRE"/>
    <s v="GONZALEZ FERRER JESUS ALEXANDER"/>
    <n v="1"/>
    <n v="172989"/>
    <n v="172989"/>
  </r>
  <r>
    <s v="VALLEDUPAR"/>
    <s v="0036-0001"/>
    <x v="6"/>
    <n v="20383"/>
    <n v="2876429"/>
    <n v="17302"/>
    <x v="0"/>
    <s v="CESAR"/>
    <s v="LA GLORIA"/>
    <s v="CENTRO LA GLORIA CESAR"/>
    <s v="WOMPI"/>
    <s v="FO-25-1679656"/>
    <d v="2025-10-14T09:39:00"/>
    <d v="2025-10-23T13:44:00"/>
    <s v="INCIDENTE"/>
    <s v="NAVEGACION LENTA"/>
    <s v="USUARIO NO PUEDE NAVEGAR ENTRE PANTALLAS O LA APP NO ABRE SE QUEDA CARGANDO"/>
    <s v="CANAL DE COMUNICACIÓN"/>
    <s v="23/10/2025 SE REALIZA GESTIÓN TELEFÓNICA ATIENDE EL SR FRANK AFANADOR ,LE VALIDA FUNCIONANDO DE EQUIPO ,NOS INDICA WUE TIENE VERSIÓN 26.3 ,NOS INDICA QUE CON EL INTERNET DEL ESTABLECIMIENTO EL EQUIPO LRESENTA LENTITUD QUE EN OCACIONES LO CONECTA POR MEDIO DE DATOS DESDE SU CELULAR Y LE MEJORA LA NAVEGACIÓN, SE  BRINDAN INDICACIONES AL CLIENTE QUE DEBE COMUNICARSE CON EL OPERADOR DE ETHERNET PARA QUE LE REALICEN UN MANTENIMIENTO A SU SERVICIO PARA QUE EL EQUIPO LE QUEDE OPERATIVO"/>
    <s v="SOPORTE_TELEFÓNICO"/>
    <n v="0"/>
    <s v="LEJANA"/>
    <s v="TERRESTRE"/>
    <s v="MAESTRE MENGUAL EDGAR ENRIQUE"/>
    <n v="1"/>
    <n v="22000"/>
    <n v="22000"/>
  </r>
  <r>
    <s v="TUNJA"/>
    <s v="0036-0007"/>
    <x v="1"/>
    <n v="15516"/>
    <n v="2871269"/>
    <n v="64072"/>
    <x v="0"/>
    <s v="BOYACA"/>
    <s v="PAIPA"/>
    <s v="BARRIO FATIMA PAIPA"/>
    <s v="WOMPI"/>
    <s v="FO-25-1709171 | FO-25-1668622"/>
    <d v="2025-10-11T09:00:00"/>
    <d v="2025-10-23T13:50:00"/>
    <s v="INCIDENTE"/>
    <s v="NAVEGACION LENTA"/>
    <s v="USUARIO NO PUEDE NAVEGAR ENTRE PANTALLAS O LA APP NO ABRE SE QUEDA CARGANDO"/>
    <s v="CACHE"/>
    <s v="21/10/2025 SE LE BRINDA SOPORTE TELEFÓNICO CLIENTE RALIZO BORRADO DE CACHÉ DE LA APLICACIÓN SE REALIZÓ LA ACTUALIZACIÓN CORRESPONDIENTE (TEAM CALL) SE REINICIÓ EL DISPOSITIVO SE VERIFICÓ LA CONEXIÓN CON EL MÓDEM Y TAMBIÉN CON LOS DATOS MÓVILES SE REALIZÓ UN SEGUNDO REINICIO PARA ASEGURAR LA CORRECTA CONFIGURACIÓN PRUEBA EXITOSA SE VALIDO CON EL CLIENTE EN VARIAS OCASIONES EL FUNCIONAMIENTO DEL EQUIPO CLIENTE CONFIRMA QUE EL SERVICIO ESTA FUNCIONANDO INDICA QUE ESTA REALIZANDO BORRADOS CONSTANTES DE CACHE PARA QUE EL EQUIPO NO SE PONGA LENTO Y ARROJE LAS TX RÁPIDAMENTE._x000a_23/10/2025 EN COMUNICACIÓN CON LA SEÑORA LIDIA MONICA POVEDA RUEDA AL NÚMERO DE CONTACTO 3114930043 SE BRINDÓ SOPORTE TELEFÓNICO SE BORRÓ LA CACHÉ DE LA APLICACIÓN SE DESCARGÓ LA APP Y SE REALIZÓ LA ACTUALIZACIÓN CORRESPONDIENTE (TEAM CALL) SE REINICIÓ EL DISPOSITIVO SE VERIFICÓ LA CONEXIÓN CON EL MÓDEM Y TAMBIÉN CON LOS DATOS MÓVILES SE REALIZÓ UN SEGUNDO REINICIO PARA ASEGURAR LA CORRECTA CONFIGURACIÓN_x000a_SE CONF"/>
    <s v="SOPORTE_TELEFÓNICO"/>
    <n v="48"/>
    <s v="INTERMEDIA"/>
    <s v="TERRESTRE"/>
    <s v="RODRIGUEZ MURCIA YERSON IVAN"/>
    <n v="2"/>
    <n v="22000"/>
    <n v="44000"/>
  </r>
  <r>
    <s v="MEDELLIN"/>
    <s v="0036-0005"/>
    <x v="0"/>
    <n v="5266"/>
    <n v="2865920"/>
    <n v="29309"/>
    <x v="0"/>
    <s v="ANTIOQUIA"/>
    <s v="ENVIGADO"/>
    <s v="SALSAMENTARIA CASA LOMA"/>
    <s v="WOMPI"/>
    <s v="FO-25-1663860"/>
    <d v="2025-10-10T08:00:00"/>
    <d v="2025-10-23T14:06:00"/>
    <s v="INCIDENTE"/>
    <s v="CREDENCIALES DE ACCESO (USUARIO/CONTRASEÑA)"/>
    <s v="NO FUNCIONA EL USUARIO O CONTRASEÑA"/>
    <s v="ERROR INICIO DE SESIÓN"/>
    <s v="23/10/2025 SE REALIZA CORRECTO LOGUEO EN APLICACIÓN WOMPI, SE INDICA A USUARIO INGRESAR DE MANERA CORRECTA LAS CREDENCIALES"/>
    <s v="VISITA_TÉCNICA"/>
    <n v="48"/>
    <s v="PRINCIPAL"/>
    <s v="TERRESTRE"/>
    <s v="HERNANDEZ CHAVARRIA JUAN CAMILO"/>
    <n v="1"/>
    <n v="51282"/>
    <n v="51282"/>
  </r>
  <r>
    <s v="BOGOTA"/>
    <s v="0036-0004"/>
    <x v="5"/>
    <n v="11001"/>
    <n v="2921814"/>
    <n v="31823"/>
    <x v="0"/>
    <s v="CUNDINAMARCA"/>
    <s v="BOGOTÁ"/>
    <s v="EXIFARMA NORTE"/>
    <s v="WOMPI"/>
    <s v="FO-25-1720277"/>
    <d v="2025-10-22T16:20:00"/>
    <d v="2025-10-23T15:30:00"/>
    <s v="INCIDENTE"/>
    <s v="SOFTWARE"/>
    <s v="APP ELIMINADA"/>
    <s v="APP ELIMINADA POR EL CB"/>
    <s v="23/10/2025 SE REALIZA DESCARGA DE APP SE INGRESAN USUARIOS OK SERVICIO REALIZA PRUEBAS OK SE ENTREGA SERVICIO OPERATIVO"/>
    <s v="VISITA_TÉCNICA"/>
    <n v="64"/>
    <s v="PRINCIPAL"/>
    <s v="TERRESTRE"/>
    <s v="HERNANDEZ NARANJO OSCAR EDUARDO"/>
    <n v="1"/>
    <n v="51282"/>
    <n v="51282"/>
  </r>
  <r>
    <s v="TUNJA"/>
    <s v="0036-0007"/>
    <x v="1"/>
    <n v="15476"/>
    <n v="2921837"/>
    <n v="72253"/>
    <x v="0"/>
    <s v="BOYACA"/>
    <s v="MOTAVITA"/>
    <s v="CENTRO MOTAVITA BOYACA"/>
    <s v="WOMPI"/>
    <s v="FO-25-1720276"/>
    <d v="2025-10-22T16:22:00"/>
    <d v="2025-10-23T16:11:00"/>
    <s v="INCIDENTE"/>
    <s v="NAVEGACION LENTA"/>
    <s v="USUARIO NO PUEDE NAVEGAR ENTRE PANTALLAS O LA APP NO ABRE SE QUEDA CARGANDO"/>
    <s v="CANAL DE COMUNICACIÓN"/>
    <s v="23/10/2025 ? REGISTRO DE LLAMADA_x000a_CLIENTE: YOLIMA BURGOS_x000a_TELÉFONO: 3143171016_x000a_MOTIVO DEL CONTACTO: CONFIRMAR SOPORTE DE WOMPI_x000a__x000a_DETALLE:_x000a_SE CONTACTA A LA CLIENTE PARA CONFIRMAR EL SOPORTE DE WOMPI._x000a_LA CLIENTE MANIFIESTA QUE PRESENTA FALLAS CON EL OTRO OPERADOR TECNOLÓGICO._x000a_SE IDENTIFICA QUE ESTÁ REALIZANDO TRANSACCIONES A TRAVÉS DE LAS DOS REDES QUE OPERAN CON BANCOLOMBIA._x000a_LA CLIENTE INFORMA QUE EL DATÁFONO DE WOMPI SE ENCUENTRA OPERATIVO._x000a__x000a_CONCLUSIÓN:_x000a_SE PROCEDE A CERRAR EL CASO, YA QUE LA CLIENTE CONFIRMA OPERACIÓN CORRECTA DEL SERVICIO WOMPI."/>
    <s v="SOPORTE_TELEFÓNICO"/>
    <n v="0"/>
    <s v="PRINCIPAL"/>
    <s v="TERRESTRE"/>
    <s v="HERRERA GARZON JEYSON STEVENT"/>
    <n v="1"/>
    <n v="22000"/>
    <n v="22000"/>
  </r>
  <r>
    <s v="BOGOTA"/>
    <s v="0036-0004"/>
    <x v="5"/>
    <n v="11001"/>
    <n v="2922076"/>
    <n v="55055"/>
    <x v="0"/>
    <s v="CUNDINAMARCA"/>
    <s v="BOGOTÁ"/>
    <s v="LOCONET.COM"/>
    <s v="WOMPI"/>
    <s v="FO-25-1720563"/>
    <d v="2025-10-22T16:53:00"/>
    <d v="2025-10-23T16:17:00"/>
    <s v="INCIDENTE"/>
    <s v="IMPRESIÓN"/>
    <s v="SUCIEDAD EN IMPRESORA"/>
    <s v="MALA MANIPULACIÓN DEL DATAFONO"/>
    <s v="23/10/2025 SE VISITA COMERCIO , SE EVIDENCIA QUE NO SE HABILITABA BOTON DE IMPRIMIR, SE REINICIO DISPOSITIVO, SELIMPIA TAPA PARTE INTERNA DE LA IMPRESORA SE INGRESA NUEVO ROLLO , SE REALISA PRUEBAS , PRUEBAS OK"/>
    <s v="VISITA_TÉCNICA"/>
    <n v="32"/>
    <s v="PRINCIPAL"/>
    <s v="TERRESTRE"/>
    <s v="ORTIZ YARA FRANKLYN ISRAEL"/>
    <n v="1"/>
    <n v="51282"/>
    <n v="51282"/>
  </r>
  <r>
    <s v="MANIZALES"/>
    <s v="0036-0002"/>
    <x v="2"/>
    <n v="17001"/>
    <n v="2923273"/>
    <n v="51029"/>
    <x v="0"/>
    <s v="CALDAS"/>
    <s v="MANIZALES"/>
    <s v="BARRIO CENTRO MANIZALES 13"/>
    <s v="WOMPI"/>
    <s v="FO-25-1721928"/>
    <d v="2025-10-23T08:43:00"/>
    <d v="2025-10-23T16:26:00"/>
    <s v="INCIDENTE"/>
    <s v="CREDENCIALES DE ACCESO (USUARIO/CONTRASEÑA)"/>
    <s v="NO FUNCIONA EL USUARIO O CONTRASEÑA"/>
    <s v="ERROR INICIO DE SESIÓN"/>
    <s v="23/10/2025 SE VALIDA , SE ESCALA CON WOMPI, SE REALIZA REINSTALACION DE LA APLICACION, SE VALIDA CON EL CLIENTE EL INGRESO DE NUEVO Y YA PUEDE REALIZAR EL INGRESO A LA APLICACION DE FORMA SATISFACTORIA."/>
    <s v="SOPORTE_TELEFÓNICO"/>
    <n v="64"/>
    <s v="PRINCIPAL"/>
    <s v="TERRESTRE"/>
    <s v="HENAO CARDONA DIEGO FERNANDO"/>
    <n v="1"/>
    <n v="22000"/>
    <n v="22000"/>
  </r>
  <r>
    <s v="CUCUTA"/>
    <s v="0036-0007"/>
    <x v="1"/>
    <n v="54001"/>
    <n v="2923776"/>
    <n v="12989"/>
    <x v="0"/>
    <s v="NORTE DE SANTANDER"/>
    <s v="CUCUTA"/>
    <s v="VETERINARIA MYM"/>
    <s v="WOMPI"/>
    <s v="FO-25-1722158"/>
    <d v="2025-10-23T09:13:00"/>
    <d v="2025-10-23T16:30:00"/>
    <s v="INCIDENTE"/>
    <s v="IMPRESIÓN"/>
    <s v="ROLLO MAL PUESTO"/>
    <s v="MALA MANIPULACIÓN DEL DATAFONO"/>
    <s v="23/10/2025 SE CONTACTA A LA CLIENTE AL NÚMERO 3107650136, SIENDO ATENDIDO POR LA SEÑORA MÓNICA CUADROS._x000a_POR MEDIO DE VIDEOLLAMADA SE LE INDICA EL PROCEDIMIENTO PARA REALIZAR EL BORRADO DE MEMORIA Y LA ACTUALIZACIÓN DE LA APLICACIÓN, EVIDENCIANDO QUE TODO QUEDA EN CORRECTO FUNCIONAMIENTO._x000a_DURANTE LA REVISIÓN SE IDENTIFICA QUE EL ROLLO DE PAPEL ESTABA MAL INSTALADO; SE LE EXPLICA LA FORMA CORRECTA DE COLOCARLO._x000a_POSTERIORMENTE, LA CLIENTE REALIZA PRUEBAS Y SE CONFIRMA QUE EL DATÁFONO IMPRIME CORRECTAMENTE."/>
    <s v="SOPORTE_TELEFÓNICO"/>
    <n v="32"/>
    <s v="PRINCIPAL"/>
    <s v="TERRESTRE"/>
    <s v="TORRES MANTILLA JOSE DANIEL"/>
    <n v="1"/>
    <n v="22000"/>
    <n v="22000"/>
  </r>
  <r>
    <s v="CALI"/>
    <s v="0036-0003"/>
    <x v="3"/>
    <n v="76001"/>
    <n v="2925603"/>
    <n v="22201"/>
    <x v="0"/>
    <s v="VALLE DEL CAUCA"/>
    <s v="CALI"/>
    <s v="GRISALES GUTIÉRREZ ANA CRISTINA"/>
    <s v="WOMPI"/>
    <s v="FO-25-1723384"/>
    <d v="2025-10-23T11:23:00"/>
    <d v="2025-10-23T16:38:00"/>
    <s v="INCIDENTE"/>
    <s v="CAPACITACIÓN"/>
    <s v="MALA MANIPULACIÓN POS"/>
    <s v="FALTA CAPACITACIÓN USUARIO CB"/>
    <s v="23/10/2025 SE REALIZA VISITA TÉCNICA, AL LLEGAR AL COMERCIO LA CLIENTE PRESENTA CONFUSIÓN EN LA MODIFICACIÓN DEL VALOR EN PAGO DE FACTURAS Y LA OPCIÓN &quot;CAMBIAR&quot;, SE LE EXPLICA EL PROCESO Y QUEDA OK, TAMBIÉN INDICA QUE EN OCASIONES NO LE APARECE EL TECLADO, AL REVISAR CONFIGURACIÓN DEL EQUIPO EL IDIOMA ESTÁ EN ESPAÑOL, SE LE EXPLICA QUE EL IDIOMA DEBE SER MODIFICADO A INGLÉS DEBIDO A QUE LA FALLA PUEDE PROVENIR DE AHÍ, LA CLIENTE PIDE QUE NO SE LE MODIFIQUE EL IDIOMA A PESAR DE QUE SE LE EXPLICA QUE EL IDIOMA DE LA APLICACIÓN WOMPI VA A SEGUIR SIENDO ESPAÑOL."/>
    <s v="VISITA_TÉCNICA"/>
    <n v="16"/>
    <s v="PRINCIPAL"/>
    <s v="TERRESTRE"/>
    <s v="MONTERO MUESES GIAN CARLO"/>
    <n v="1"/>
    <n v="51282"/>
    <n v="51282"/>
  </r>
  <r>
    <s v="MEDELLIN"/>
    <s v="0036-0005"/>
    <x v="0"/>
    <n v="5001"/>
    <n v="2916600"/>
    <n v="23618"/>
    <x v="0"/>
    <s v="ANTIOQUIA"/>
    <s v="MEDELLIN"/>
    <s v="MERCADOS EL ESPÍRITU SANTO"/>
    <s v="WOMPI"/>
    <s v="FO-25-1721570 | FO-25-1714565"/>
    <d v="2025-10-22T08:00:00"/>
    <d v="2025-10-23T16:51:00"/>
    <s v="INCIDENTE"/>
    <s v="IMPRESIÓN"/>
    <s v="DAÑO FÍSICO DE LA IMPRESORA"/>
    <s v="MALA MANIPULACIÓN DEL DATAFONO"/>
    <s v="22/10/2025 USUARIO REPORTÓ QUE DATAFONO IMPRIME A LA MITAD, AL LLEGAR A PUNTO ENCONTRAMOS QUE DATAFONO LE FALTA UN PEDAZO DE LA TAPA Y USUARIA DICE QUE VENÍA TRABAJANDO ASÍ PERO DESDE LA SEMANA PASADA EMPEZÓ A IMPRIMIR MAL. SE VA A SOLICITAR CAMBIO DE EQUIPO._x000a_SERIAL: 254MMD4X3459_x000a__x000a_TICKET N° (474194)_x000a_23/10/2025 SE CAMBIA DATÁFONO DE MANERA EXITOSA DEBIDO A QUE LA TAPA DE LA IMPRESORA SUFRIÓ UN DAÑO, SE HIZO PRUEBAS Y EL DATÁFONO NUEVO ESTÁ EN BUENAS CONDICIONES."/>
    <s v="VISITA_TÉCNICA"/>
    <n v="48"/>
    <s v="PRINCIPAL"/>
    <s v="TERRESTRE"/>
    <s v="HENAO JARAMILLO JUAN JOSE"/>
    <n v="2"/>
    <n v="51282"/>
    <n v="102564"/>
  </r>
  <r>
    <s v="BOGOTA"/>
    <s v="0036-0004"/>
    <x v="5"/>
    <n v="25290"/>
    <n v="2922334"/>
    <n v="75364"/>
    <x v="0"/>
    <s v="CUNDINAMARCA"/>
    <s v="FUSAGASUGA"/>
    <s v="BARRIO EL TEJAR FUSAGASUGA"/>
    <s v="WOMPI"/>
    <s v="FO-25-1720806"/>
    <d v="2025-10-23T08:00:00"/>
    <d v="2025-10-23T16:58:00"/>
    <s v="INCIDENTE"/>
    <s v="CREDENCIALES DE ACCESO (USUARIO/CONTRASEÑA)"/>
    <s v="ESTE USUARIO/CORREO NO SE ENCUENTRA REGISTRADO"/>
    <s v="USUARIO CB"/>
    <s v="23/10/2025 SE LLEGA A COMERCIO A REALIZAR MANTENIMIENTO DE DATÁFONO EL CUAL. SE BORRÓ APLICACIÓN DE WOMPI SE ESCALA CON SOPORTE Y SE DEJA INSTALA DE NUEVO"/>
    <s v="VISITA_TÉCNICA"/>
    <n v="0"/>
    <s v="INTERMEDIA"/>
    <s v="TERRESTRE"/>
    <s v="ORTIZ MARTINEZ STIVEN"/>
    <n v="1"/>
    <n v="172989"/>
    <n v="172989"/>
  </r>
  <r>
    <s v="BARRANQUILLA"/>
    <s v="0036-0001"/>
    <x v="6"/>
    <n v="8001"/>
    <n v="2922311"/>
    <n v="45896"/>
    <x v="0"/>
    <s v="ATLANTICO"/>
    <s v="BARRANQUILLA"/>
    <s v="BARRIO ALTO PRADO BARRANQUILLA 2"/>
    <s v="WOMPI"/>
    <s v="FO-25-1720818"/>
    <d v="2025-10-23T08:00:00"/>
    <d v="2025-10-23T18:03:00"/>
    <s v="INCIDENTE"/>
    <s v="CONEXIÓN"/>
    <s v="APARECEN ERRORES EN PANTALLA: HUBO UNA DESCONEXION DE LA RED"/>
    <s v="FALLAS EN CANAL DE COMUNICACIÓN DEL CLIENTE (INTERNET)"/>
    <s v="23/10/2025 LA SEÑORA LINA TENÍA PROBLEMAS AL VALIDAR LAS CREDENCIALES, PORQUE SE CONECTABA AL WIFI DE LA EMPRESA PERO SE DESCONECTABA Y NO LA DEJABA INGRESAR , LUEGO SE CONECTO A ESA MISMA RED , LE VALIDADA LOS USUARIOS, PERO LA CONEXIÓN SE CAÍA Y GENERABA ERROR DE CONEXIÓN _x000a_AL PARECER HAY UN FIREWALL , O UN TIPO DE ENCRIPTACION DE SEGURIDAD O UNA DUPLICACIÓN DE LA IP, TAMBIÉN SE EVIDENCIA QUE EL INTERNET ESTÁ INTERMITENTE , PERO NO HAY UNA PERSONA ENCARGADA DEL SISTEMA EN LA EMPRESA _x000a_SE HACEN PRUEBAS CON LOS DATOS DE LA CAJERA , SE HACEN VARIAS TRASACCIONES Y EL DATAFONO TRABAJA PERFECTAMENTE"/>
    <s v="VISITA_TÉCNICA"/>
    <n v="24"/>
    <s v="PRINCIPAL"/>
    <s v="TERRESTRE"/>
    <s v="DE AVILA SIADES ALBERTO ENRIQUE"/>
    <n v="1"/>
    <n v="51282"/>
    <n v="51282"/>
  </r>
  <r>
    <s v="MEDELLIN"/>
    <s v="0036-0005"/>
    <x v="0"/>
    <n v="5001"/>
    <n v="2926250"/>
    <n v="19647"/>
    <x v="0"/>
    <s v="ANTIOQUIA"/>
    <s v="MEDELLIN"/>
    <s v="FOTO VIDEO Y MARQUETERIA IMPACTO DIGITAL"/>
    <s v="WOMPI"/>
    <s v="FO-25-1724236"/>
    <d v="2025-10-23T12:54:00"/>
    <d v="2025-10-24T07:37:00"/>
    <s v="INCIDENTE"/>
    <s v="IMPRESIÓN"/>
    <s v="FALTA DE ROLLO"/>
    <s v="MALA MANIPULACIÓN DEL DATAFONO"/>
    <s v="24/10/2025 SE BRINDA SOPORTE TELEFÓNICO Y SE LE BRINDAN INDICACIONES DE ACTUALIZACIÓN, UN BUEN CERRADO DE TAPA Y MANTENER EL POS CON PAPEL."/>
    <s v="SOPORTE_TELEFÓNICO"/>
    <n v="48"/>
    <s v="PRINCIPAL"/>
    <s v="TERRESTRE"/>
    <s v="MARIN PIEDRAHITA JIMMY ALEXIS"/>
    <n v="1"/>
    <n v="22000"/>
    <n v="22000"/>
  </r>
  <r>
    <s v="BOGOTA"/>
    <s v="0036-0004"/>
    <x v="5"/>
    <n v="25754"/>
    <n v="2921083"/>
    <n v="50837"/>
    <x v="0"/>
    <s v="CUNDINAMARCA"/>
    <s v="SOACHA"/>
    <s v="BARRIO BOCHICA SOACHA"/>
    <s v="WOMPI"/>
    <s v="FO-25-1719499 | FO-25-1726932"/>
    <d v="2025-10-22T15:16:00"/>
    <d v="2025-10-24T07:41:00"/>
    <s v="INCIDENTE"/>
    <s v="SOFTWARE"/>
    <s v="APP ELIMINADA"/>
    <s v="APP ELIMINADA POR EL CB"/>
    <s v="24/10/2025 SE VALIDA QUE LA APLICACIÓN NO SE ENCUENTRA INSTALADA, SE INTENTO DESCARGAR DESDE LA OPCIÓN &quot;TEM CALL&quot; Y NO FUE POSIBLE DESCARGAR LA APLICACIÓN _x000a_SE ESCALA EL CASO CON WOMPI. COMERCIO QUEDA OPERATIVO CON LA APLICACIÓN."/>
    <s v="VISITA_TÉCNICA"/>
    <n v="0"/>
    <s v="PRINCIPAL"/>
    <s v="TERRESTRE"/>
    <s v="BARRAGAN LAGOS JUAN MANUEL"/>
    <n v="2"/>
    <n v="51282"/>
    <n v="102564"/>
  </r>
  <r>
    <s v="NEIVA"/>
    <s v="0036-0006"/>
    <x v="4"/>
    <n v="41001"/>
    <n v="2925015"/>
    <n v="49214"/>
    <x v="0"/>
    <s v="HUILA"/>
    <s v="NEIVA"/>
    <s v="CIBER LIGHT.COM"/>
    <s v="WOMPI"/>
    <s v="FO-25-1722996"/>
    <d v="2025-10-23T10:36:00"/>
    <d v="2025-10-24T07:43:00"/>
    <s v="INCIDENTE"/>
    <s v="IMPRESIÓN"/>
    <s v="ROLLO MAL PUESTO"/>
    <s v="MALA MANIPULACIÓN DEL DATAFONO"/>
    <s v="24/10/2025 EN COMUNICACIÓN VÍA VÍDEOLAMADA CON EL CLIENTE EL SEÑOR JOSÉ GARCÍA AL NÚMERO +57 320 4828060, SE LE EVIDENCIA QUE EL ROLLO ESTÁ PUESTO DE MANERA INCORRECTA DENTRO DE LA IMPRESORA. SE LE INDICA LA FORMA CORRECTA DE PONERLO , SE HACEN PRUEBAS IMPRESIÓN EXITOSAS, ADICIONAL SE BORRA CACHE Y ACTUALIZA VR , CB OPERATIVO."/>
    <s v="SOPORTE_TELEFÓNICO"/>
    <n v="24"/>
    <s v="PRINCIPAL"/>
    <s v="TERRESTRE"/>
    <s v="DEVIA REINOSO JUAN CARLOS"/>
    <n v="1"/>
    <n v="22000"/>
    <n v="22000"/>
  </r>
  <r>
    <s v="MEDELLIN"/>
    <s v="0036-0005"/>
    <x v="0"/>
    <n v="5001"/>
    <n v="2924052"/>
    <n v="77268"/>
    <x v="0"/>
    <s v="ANTIOQUIA"/>
    <s v="MEDELLÍN"/>
    <s v="CONFITERIA Y DISTRIBUICIONES SALDARRIGA"/>
    <s v="WOMPI"/>
    <s v="FO-25-1722331"/>
    <d v="2025-10-23T09:33:00"/>
    <d v="2025-10-24T07:45:00"/>
    <s v="INCIDENTE"/>
    <s v="RECHAZO GENERAL"/>
    <s v="RECHAZO GENERAL"/>
    <s v="ERROR EN LA APLICACION"/>
    <s v="24/10/2025 SE VALIDA SOPORTE TELEFÓNICO CON EL CB Y CONFIRMAN QUE EL POS YA FUNCIONA CORRECTAMENTE."/>
    <s v="SOPORTE_TELEFÓNICO"/>
    <n v="64"/>
    <s v="PRINCIPAL"/>
    <s v="TERRESTRE"/>
    <s v="MARIN PIEDRAHITA JIMMY ALEXIS"/>
    <n v="1"/>
    <n v="22000"/>
    <n v="22000"/>
  </r>
  <r>
    <s v="VILLAVICENCIO"/>
    <s v="0036-0006"/>
    <x v="4"/>
    <n v="50001"/>
    <n v="2918564"/>
    <n v="27882"/>
    <x v="0"/>
    <s v="META"/>
    <s v="VILLAVICENCIO"/>
    <s v="CEAUTO VILLAVO"/>
    <s v="WOMPI"/>
    <s v="FO-25-1720505 | FO-25-1717064"/>
    <d v="2025-10-22T10:13:00"/>
    <d v="2025-10-24T07:50:00"/>
    <s v="INCIDENTE"/>
    <s v="CONEXIÓN"/>
    <s v="CONEXIÓN DEFICIENTE WIFI"/>
    <s v="WIFI"/>
    <s v="22/10/2025 SE LLEGA AL COMERCIO SE ESPERA 30 MINUTOS SE CONTACTA Y NO HAY INFORMACIÓN SE VALIDA CON JEFE INMEDIATO Y SE PROCEDE A CERRAR EL CASO, PERSONA QUIEN ATIENDE SE LE INDICA QUE SI PERSISTE EL PROBLEMA DEBE LLAMAR A LA LINEA YA QUE EL DÍA DE HOY NO SE PUDO REALIZAR MANTENIMIENTO DEBIDO A QUE LA PERSONA NO SE ENCUENTRA_x000a_23/10/2025 SE REALIZA DESCARGA REMORA POR TEMCALL SE CARGA ARCHIVOS SE ENTREGA ALA SEÑORA MARÍA FERNANDA ROA  NÚMERO DE CONTACTO 3162379939 SE REALIZA VISITA TECNICA REINSTALAR APP SE REALIZA PRUEBAS BÁSICAS SIN NOVEDAD"/>
    <s v="VISITA_TÉCNICA"/>
    <n v="8"/>
    <s v="PRINCIPAL"/>
    <s v="TERRESTRE"/>
    <s v="ROZO JIMENEZ EDGAR ARMANDO"/>
    <n v="2"/>
    <n v="51282"/>
    <n v="102564"/>
  </r>
  <r>
    <s v="BUCARAMANGA"/>
    <s v="0036-0007"/>
    <x v="1"/>
    <n v="68679"/>
    <n v="2860896"/>
    <n v="61282"/>
    <x v="0"/>
    <s v="SANTANDER"/>
    <s v="SAN GIL"/>
    <s v="BARRIO VILLAS DE ALKALA SAN GIL"/>
    <s v="WOMPI"/>
    <s v="FO-25-1649918"/>
    <d v="2025-10-09T08:00:00"/>
    <d v="2025-10-24T09:34:00"/>
    <s v="INCIDENTE"/>
    <s v="NAVEGACION LENTA"/>
    <s v="USUARIO NO PUEDE NAVEGAR ENTRE PANTALLAS O LA APP NO ABRE SE QUEDA CARGANDO"/>
    <s v="CACHE"/>
    <s v="23/10/2025 EN COMUNICACIÓN CON EL SEÑOR IVAN , INFORMA Q EL DATAFONO YA ESTA FUNCIONANDO OK , SE PROCEDE A CERRAR ORDEN"/>
    <s v="SOPORTE_TELEFÓNICO"/>
    <n v="48"/>
    <s v="INTERMEDIA"/>
    <s v="TERRESTRE"/>
    <s v="GELVEZ MOGOLLON JOSE ELISEO"/>
    <n v="1"/>
    <n v="22000"/>
    <n v="22000"/>
  </r>
  <r>
    <s v="NEIVA"/>
    <s v="0036-0006"/>
    <x v="4"/>
    <n v="41524"/>
    <n v="2925384"/>
    <n v="29018"/>
    <x v="0"/>
    <s v="HUILA"/>
    <s v="PALERMO"/>
    <s v="COOTRANSGANADERA"/>
    <s v="WOMPI"/>
    <s v="FO-25-1723387"/>
    <d v="2025-10-23T11:18:00"/>
    <d v="2025-10-24T09:47:00"/>
    <s v="INCIDENTE"/>
    <s v="CONEXIÓN"/>
    <s v="CONEXIÓN DEFICIENTE WIFI"/>
    <s v="WIFI"/>
    <s v="24/10/2025 SE REALIZA VISITA AL PUNTO, SE EVIDENCIA EQUIPO SE ENCUENTRA SIN COMUNICACIÓN. YA QUE SE ENCONTRABA CONFIGURADA UNA RED WIFI QUE QUEDABA MUY LEJOS Y POR ENDE NO TENIA COBERTURA SUFICIENTE PARA EL DATAFONO. SE REALIZA CONEXIÓN A UN RED WIFI MÁS CERCANA Y CON MEJOR CALIDAD . RE REALIZAN PRUEBAS DE CONEXIÓN OK, PRUEBAS DE TRANSACCIÓN FALLIDA (RECHAZO GENERAL) YA QUE BANCOLOMBIA SE ENCUENTRA CAÍDO ."/>
    <s v="VISITA_TÉCNICA"/>
    <n v="16"/>
    <s v="PRINCIPAL"/>
    <s v="TERRESTRE"/>
    <s v="DEVIA REINOSO JUAN CARLOS"/>
    <n v="1"/>
    <n v="51282"/>
    <n v="51282"/>
  </r>
  <r>
    <s v="CARTAGENA"/>
    <s v="0036-0001"/>
    <x v="6"/>
    <n v="13001"/>
    <n v="2923182"/>
    <n v="17204"/>
    <x v="0"/>
    <s v="BOLIVAR"/>
    <s v="CARTAGENA DE INDIAS"/>
    <s v="BARRIO MAMONAL II CARTAGENA"/>
    <s v="WOMPI"/>
    <s v="FO-25-1728373 | FO-25-1721576"/>
    <d v="2025-10-23T08:00:00"/>
    <d v="2025-10-24T11:01:00"/>
    <s v="INCIDENTE"/>
    <s v="NAVEGACION LENTA"/>
    <s v="USUARIO NO PUEDE NAVEGAR ENTRE PANTALLAS O LA APP NO ABRE SE QUEDA CARGANDO"/>
    <s v="CACHE"/>
    <s v="24/10/2025 SE LLAMA AL CLIENTE SE LE INFORMA TODOS LOS PASOS BORRADOS DE CACHE SE VERIFICA VERSIÓN SE HACE TODO Y AÚN PERSISTE LA LENTITUD_x000a_24/10/2025 SE REALIZA REVISIÓN GENERAL DEL QUIPO SE BORRA CACHE SE MIRA CONEXIONES WIFI SE LE ENSEÑA AL CLIENTE BORRAR CACHE POR EL MOMENTO BANCOLOMBIA ESTÁ CAÍDO POR TAL MOTIVO AL HACER PRUEBAS SALE RECHAZADA"/>
    <s v="VISITA_TÉCNICA"/>
    <n v="32"/>
    <s v="PRINCIPAL"/>
    <s v="TERRESTRE"/>
    <s v="CANEDO HERRERA ALEXANDER"/>
    <n v="2"/>
    <n v="51282"/>
    <n v="102564"/>
  </r>
  <r>
    <s v="TUNJA"/>
    <s v="0036-0007"/>
    <x v="1"/>
    <n v="15001"/>
    <n v="2925928"/>
    <n v="55850"/>
    <x v="0"/>
    <s v="BOYACA"/>
    <s v="TUNJA"/>
    <s v="GLOBOTEC SYSTEM"/>
    <s v="WOMPI"/>
    <s v="FO-25-1723657"/>
    <d v="2025-10-23T11:55:00"/>
    <d v="2025-10-24T11:14:00"/>
    <s v="INCIDENTE"/>
    <s v="NAVEGACION LENTA"/>
    <s v="USUARIO NO PUEDE NAVEGAR ENTRE PANTALLAS O LA APP NO ABRE SE QUEDA CARGANDO"/>
    <s v="CACHE"/>
    <s v="24/10/2025 SE ESTABLECE COMUNICACIÓN CON LA SEÑORA YASMIN SANDOVAL AL NÚMERO DE CONTACTO 3124047515 SE LE BRINDA SOPORTE TELEFÓNICO SE BORRÓ LA CACHÉ DE LA APLICACIÓN SE DESCARGÓ LA APP Y SE REALIZÓ LA ACTUALIZACIÓN CORRESPONDIENTE (TEAM CALL) SE REINICIÓ EL DISPOSITIVO SE VERIFICÓ LA CONEXIÓN CON EL MÓDEM Y TAMBIÉN CON LOS DATOS MÓVILES SE REALIZÓ UN SEGUNDO REINICIO PARA ASEGURAR LA CORRECTA CONFIGURACIÓN EQUIPO OK ACTUALMENTE NO SE PUEDEN REALIZAR PRUEBAS EXITOSAS DEBIDO A QUE LA RED DEL SISTEMA BANCOLOMBIA SE ENCUENTRA CAÍDA, POR LO TANTO, NO ES POSIBLE LLEVAR A CABO DICHAS PRUEBAS."/>
    <s v="SOPORTE_TELEFÓNICO"/>
    <n v="64"/>
    <s v="PRINCIPAL"/>
    <s v="TERRESTRE"/>
    <s v="RODRIGUEZ MURCIA YERSON IVAN"/>
    <n v="1"/>
    <n v="22000"/>
    <n v="22000"/>
  </r>
  <r>
    <s v="CALI"/>
    <s v="0036-0003"/>
    <x v="3"/>
    <n v="76892"/>
    <n v="2927480"/>
    <n v="78583"/>
    <x v="0"/>
    <s v="VALLE DEL CAUCA"/>
    <s v="YUMBO"/>
    <s v="BARRIO URIBE YUMBO 1"/>
    <s v="WOMPI"/>
    <s v="FO-25-1726134"/>
    <d v="2025-10-23T15:37:00"/>
    <d v="2025-10-24T12:09:00"/>
    <s v="INCIDENTE"/>
    <s v="SOFTWARE"/>
    <s v="VERSIÓN DESACTUALIZADA"/>
    <s v="VERSIÓN NO ACTUALIZADA"/>
    <s v="24/10/2025 SE VISITA CORRESPONSAL, SE PROCEDE A REALIZAR ACTUALIZACIÓN DE VERSIÓN DEL DATÁFONO. SE BORRA CACHÉ. EQUIPO EN BUEN ESTADO AL IGUAL QUE FUENTE DE PODER. NO SE PUEDE REALIZAR TRANSACCIONES DE PRUEBA DEBIDO A CAÍDA DEL BANCO A NIVEL NACIONAL. SE EXPLICA PROCESO DE BORRADO DE CACHÉ Y SE INDICA QUE NO SE DEBE OPERAR EQUIPO CUANDO SE ESTÁ CONECTADO. SE VALIDA CARGADOR ORIGINAL DEL EQUIPO Y EN BUEN ESTADO AL IGUAL QUE PUNTO DE CONEXIÓN ELÉCTRICO EN BUEN ESTADO."/>
    <s v="VISITA_TÉCNICA"/>
    <n v="0"/>
    <s v="PRINCIPAL"/>
    <s v="TERRESTRE"/>
    <s v="BOLAÑOS TABORDA JORGE ENRIQUE"/>
    <n v="1"/>
    <n v="51282"/>
    <n v="51282"/>
  </r>
  <r>
    <s v="MEDELLIN"/>
    <s v="0036-0005"/>
    <x v="0"/>
    <n v="5001"/>
    <n v="2926063"/>
    <n v="67351"/>
    <x v="0"/>
    <s v="ANTIOQUIA"/>
    <s v="MEDELLÍN"/>
    <s v="SURTIDORA Y LICORERA EL DORADO ALVAREZ"/>
    <s v="WOMPI"/>
    <s v="FO-25-1724238"/>
    <d v="2025-10-23T12:35:00"/>
    <d v="2025-10-24T12:17:00"/>
    <s v="INCIDENTE"/>
    <s v="CONVENIOS"/>
    <s v="TRANSACCIÓN RECHAZADA"/>
    <s v="ERROR DE CONFIGURACIÓN"/>
    <s v="24/10/2025 PUNTO 67351 USUARIO REPORTÓ QUE QUEDA EN PANTALLA 1 MOVIMIENTO PENDIENTE POR REVISAR , _x000a_SE HACE BORRADO DE CACHE Y DATOS SE ACTUALIZA , SE REINCIA Y CONTINÚA IGUAL. SE ESCALA PARA QUE NOS AYUDEN CORRIGIENDO._x000a_SERIAL 254MMD4X0840_x000a__x000a_SE INSTALA REMONTAMENTE LA APP SE HACEN PRUEBAS OK"/>
    <s v="VISITA_TÉCNICA"/>
    <n v="16"/>
    <s v="PRINCIPAL"/>
    <s v="TERRESTRE"/>
    <s v="MONTOYA VELEZ ANDRES FELIPE"/>
    <n v="1"/>
    <n v="51282"/>
    <n v="51282"/>
  </r>
  <r>
    <s v="BOGOTA"/>
    <s v="0036-0004"/>
    <x v="5"/>
    <n v="25279"/>
    <n v="2920979"/>
    <n v="37495"/>
    <x v="0"/>
    <s v="CUNDINAMARCA"/>
    <s v="FOMEQUE"/>
    <s v="BARRIO CENTRO FOMEQUE"/>
    <s v="WOMPI"/>
    <s v="FO-25-1719414"/>
    <d v="2025-10-22T15:08:00"/>
    <d v="2025-10-24T13:29:00"/>
    <s v="INCIDENTE"/>
    <s v="LECTOR DE TARJETAS"/>
    <s v="NO LEE TARJETAS"/>
    <s v="OBSTRUCCION DEL LECTOR"/>
    <s v="24/10/2025 SE REALIZA VISITA TÉCNICA, SE VÁLIDA EL DATÁFONO, SE ENSAYA LA LECTURA DE CÓDIGOS DE BARRAS, SE ENCUENTRA FUNCIONANDO, EL PROBLEMA SURGE CON EL TIPO DE RECIBO YA QUE EL DATÁFONO NO LEE NINGÚN RECIBO DEL ACUEDUCTO DE FOMEQUE, INDICAN QUE ANTIGUAMENTE SI PODÍAN PAGAR ESE RECIBO DESDE EL CORRESPONSAL, NO SE REALIZA PRUEBAS EFECTIVAS POR CAÍDA EN BANCOLOMBIA"/>
    <s v="VISITA_TÉCNICA"/>
    <n v="24"/>
    <s v="INTERMEDIA"/>
    <s v="TERRESTRE"/>
    <s v="MICHELI LOPEZ MIGUEL ANGEL"/>
    <n v="1"/>
    <n v="172989"/>
    <n v="172989"/>
  </r>
  <r>
    <s v="TUNJA"/>
    <s v="0036-0007"/>
    <x v="1"/>
    <n v="15176"/>
    <n v="2919928"/>
    <n v="64414"/>
    <x v="0"/>
    <s v="BOYACA"/>
    <s v="CHIQUINQUIRA"/>
    <s v="BARRIO CENTRO CHIQUINQUIRA 11"/>
    <s v="WOMPI"/>
    <s v="FO-25-1718093"/>
    <d v="2025-10-22T12:15:00"/>
    <d v="2025-10-24T13:41:00"/>
    <s v="INCIDENTE"/>
    <s v="LECTURA"/>
    <s v="ERROR LECTURA CODIGO DE BARRAS"/>
    <s v="NO LEE CODIGOS DE BARRAS LARGOS"/>
    <s v="24/10/2025 SE REALIZA VISITA AL COMERCIO POR SOLICITUD DE LA ENTIDAD, SE EVIDENCIA QUE EL EQUIPO ESTA TRABAJANDO DE FORMA ADECUADA, SE LE EXPLICA AL CLIENTE COMO ES LA FORMA ADECUADA PARA MANIPULAR EL EQUIPO Y LEER LOS RECIBOS, SE LE INDICA AL CLIENTE QUE EN CASO QUE LE PRESENTE FALLA EL EQUIPO CON ALGUN RECIBO SE COMUNIQUE NUEVAMENTE, CLIENTE MANIFIESTA QUE NECESITA QUE EL EQUIPO TOME LOS RECIBOS MAS RAPIDO PORQUE PIERDE TIEMPO, SIN PRUEBAS DE TRANSACCION EXITOSAS POR FALLA EN LA RED BANCOLOMBIA."/>
    <s v="VISITA_TÉCNICA"/>
    <n v="48"/>
    <s v="LEJANA"/>
    <s v="TERRESTRE"/>
    <s v="SOLER HOYOS CRISTIAN LEONARDO"/>
    <n v="1"/>
    <n v="452148"/>
    <n v="452148"/>
  </r>
  <r>
    <s v="CARTAGENA"/>
    <s v="0036-0001"/>
    <x v="6"/>
    <n v="13001"/>
    <n v="2927344"/>
    <n v="24277"/>
    <x v="0"/>
    <s v="BOLIVAR"/>
    <s v="CARTAGENA DE INDIAS"/>
    <s v="BARRIO CC GLOBO CENTRO - CARTAGENA DE INDIAS"/>
    <s v="WOMPI"/>
    <s v="FO-25-1726138"/>
    <d v="2025-10-23T15:28:00"/>
    <d v="2025-10-24T14:03:00"/>
    <s v="INCIDENTE"/>
    <s v="EQUIPO"/>
    <s v="DATAFONO NO ENCIENDE"/>
    <s v="DAÑO EN EL EQUIPO"/>
    <s v="24/10/2025 SE LLAMA AL CLIENTE INFORMA QUE EL LOCAL TUBO UN PERCANCE Y SE LE INCENDIO Y EL EQUIPO QUEDÓ EN CENIZAS EL LOCAL ESTÁ CERRADO SE LE INFORMA AL CLIENTE QUE CUANDO YA ESTÉ NUEVAMENTE EL LOCAL FUNCIONANDO HAGA NUEVAMENTE LA SOLICITUD PARA REPONER EL EQUIPO"/>
    <s v="SOPORTE_TELEFÓNICO"/>
    <n v="40"/>
    <s v="PRINCIPAL"/>
    <s v="TERRESTRE"/>
    <s v="CANEDO HERRERA ALEXANDER"/>
    <n v="1"/>
    <n v="22000"/>
    <n v="22000"/>
  </r>
  <r>
    <s v="BOGOTA"/>
    <s v="0036-0004"/>
    <x v="5"/>
    <n v="25875"/>
    <n v="2931721"/>
    <n v="73822"/>
    <x v="0"/>
    <s v="CUNDINAMARCA"/>
    <s v="VILLETA"/>
    <s v="BARRIO CENTRO VILLETA 9"/>
    <s v="WOMPI"/>
    <s v="FO-25-1730018"/>
    <d v="2025-10-24T12:59:00"/>
    <d v="2025-10-24T14:31:00"/>
    <s v="INCIDENTE"/>
    <s v="RECHAZO GENERAL"/>
    <s v="RECHAZO GENERAL"/>
    <s v="ERROR EN LA APLICACION"/>
    <s v="24/10/2025 SE VISITA COMERCIO, SE REALIZA ACTUALIZACIÓN, BORRADO DE CACHE, SE REALIZAN PRUEBAS CON CLIENTES OPERANDO CON NORMALIDAD A CONFORMIDAD DEL USUARIO."/>
    <s v="VISITA_TÉCNICA"/>
    <n v="0"/>
    <s v="INTERMEDIA"/>
    <s v="TERRESTRE"/>
    <s v="ARIAS QUILINDO JULIAN"/>
    <n v="1"/>
    <n v="172989"/>
    <n v="172989"/>
  </r>
  <r>
    <s v="PASTO"/>
    <s v="0036-0003"/>
    <x v="3"/>
    <n v="52001"/>
    <n v="2927354"/>
    <n v="56861"/>
    <x v="0"/>
    <s v="NARIÑO"/>
    <s v="PASTO"/>
    <s v="BARRIO TOROBAJO PASTO 1"/>
    <s v="WOMPI"/>
    <s v="FO-25-1726136"/>
    <d v="2025-10-23T15:29:00"/>
    <d v="2025-10-24T15:13:00"/>
    <s v="INCIDENTE"/>
    <s v="LECTURA"/>
    <s v="ERROR LECTURA CODIGO DE BARRAS"/>
    <s v="NO LEE CODIGOS DE BARRAS LARGOS"/>
    <s v="24/10/2025 SE VISITA CB. CLIENTE INFORMA QUE EL DATAFONO NO FUNCIONA LENTO, NO LEE ALGUNOS CÓDIGOS DE BARRAS Y ALGUNAS VECES NO IMPRIME RECIBO. SE BORRA CHACHE Y SE REINICIA DISPOSITIVO. SE REALIZA BORRADO DE CACHE Y SE EVIDENCIA SUCIEDAD EN LA CÁMARA. SE EXPLICA LA FORMA QUE DEBE ESCANEAR LOS CÓDIGOS DE BARRAS. QUEDA OPERATIVO"/>
    <s v="VISITA_TÉCNICA"/>
    <n v="64"/>
    <s v="PRINCIPAL"/>
    <s v="TERRESTRE"/>
    <s v="CASTILLO HERRERA ALEX RICARDO"/>
    <n v="1"/>
    <n v="51282"/>
    <n v="51282"/>
  </r>
  <r>
    <s v="MEDELLIN"/>
    <s v="0036-0005"/>
    <x v="0"/>
    <n v="5001"/>
    <n v="2928311"/>
    <n v="79435"/>
    <x v="0"/>
    <s v="ANTIOQUIA"/>
    <s v="MEDELLÍN"/>
    <s v="GRANERO MIXTO PA LLEVAR"/>
    <s v="WOMPI"/>
    <s v="FO-25-1726628"/>
    <d v="2025-10-23T16:49:00"/>
    <d v="2025-10-24T16:11:00"/>
    <s v="INCIDENTE"/>
    <s v="TRANSACCION ERROR"/>
    <s v="VARIAS TRXS ESTAN PRESENTANDO FALLAS"/>
    <s v="AFECTACIÓN GENERALIZADA DE LOS SERVICIOS"/>
    <s v="24/10/2025 EN COMUNICACIÓN CON EL SEÑOR BERNARDO NOS MANIFIESTA QUÉ YA LA FALLA SE SOLUCIONO, ESTÁBA PRESENTADORA QUÉ NO LE ESTABA SALIDO LAS TRXS NI LOS COMPROBANTE DE ESTAS, SE LE INDICA QUE HABÍA UNA FALLA EN EL SERVIDOR DEL BANCO Y POR ESO ERA QUE NO LE ESTABA SALIDO LOS MOVIMIENTOS. CLIENTE COMFIMA ESTAR OPERADO OK"/>
    <s v="SOPORTE_TELEFÓNICO"/>
    <n v="24"/>
    <s v="PRINCIPAL"/>
    <s v="TERRESTRE"/>
    <s v="DIAZ ZABALA FRANCIS DUBAN"/>
    <n v="1"/>
    <n v="22000"/>
    <n v="22000"/>
  </r>
  <r>
    <s v="MONTERIA"/>
    <s v="0036-0001"/>
    <x v="6"/>
    <n v="23001"/>
    <n v="2928223"/>
    <n v="78430"/>
    <x v="0"/>
    <s v="CORDOBA"/>
    <s v="MONTERIA"/>
    <s v="BARRIO BUENAVISTA MONTERIA 8"/>
    <s v="WOMPI"/>
    <s v="FO-25-1726627"/>
    <d v="2025-10-23T16:52:00"/>
    <d v="2025-10-24T16:22:00"/>
    <s v="INCIDENTE"/>
    <s v="CONEXIÓN"/>
    <s v="CONEXIÓN DEFICIENTE WIFI"/>
    <s v="FALLAS EN CANAL DE COMUNICACIÓN DEL CLIENTE (INTERNET)"/>
    <s v="24/10/2025 SE VISITA SITIO, COMERCIO MANIFIESTA QUE YA LE PERMITE INGRESAR CON USUARIO Y CONTRASEÑA, INDICA PROBLEMAS CON CONEXIÓN DEL INTERNET EL DÍA DE AYER, NO SE MANIPULA EQUIPO."/>
    <s v="VISITA_TÉCNICA"/>
    <n v="16"/>
    <s v="PRINCIPAL"/>
    <s v="TERRESTRE"/>
    <s v="COGOLLO VERTEL EDER LUIS"/>
    <n v="1"/>
    <n v="51282"/>
    <n v="51282"/>
  </r>
  <r>
    <s v="VILLAVICENCIO"/>
    <s v="0036-0006"/>
    <x v="4"/>
    <n v="50001"/>
    <n v="2931072"/>
    <n v="34630"/>
    <x v="0"/>
    <s v="META"/>
    <s v="VILLAVICENCIO"/>
    <s v="BARRIO SERRAMONTE VILLAVICENCIO"/>
    <s v="WOMPI"/>
    <s v="FO-25-1729573"/>
    <d v="2025-10-24T11:33:00"/>
    <d v="2025-10-24T17:01:00"/>
    <s v="INCIDENTE"/>
    <s v="SOFTWARE"/>
    <s v="VERSIÓN DESACTUALIZADA"/>
    <s v="VERSIÓN NO ACTUALIZADA"/>
    <s v="24/10/2025 SE REALIZA VISITA AL CB POR SOLICITUD DE CREDENCIALES, SE REALIZA LA ACTUALIZACIÓN DE LA APP Y SE INGRESA ALA APP NORMALMENTE SE HACEN PRUEBAS Y TODO OK"/>
    <s v="VISITA_TÉCNICA"/>
    <n v="40"/>
    <s v="PRINCIPAL"/>
    <s v="TERRESTRE"/>
    <s v="MOLINA CASTRO JAVIER ALBERTO"/>
    <n v="1"/>
    <n v="51282"/>
    <n v="51282"/>
  </r>
  <r>
    <s v="CUCUTA"/>
    <s v="0036-0007"/>
    <x v="1"/>
    <n v="68867"/>
    <n v="2909548"/>
    <n v="58356"/>
    <x v="0"/>
    <s v="SANTANDER"/>
    <s v="VETAS"/>
    <s v="BARRIO CENTRO VETAS 1"/>
    <s v="WOMPI"/>
    <s v="FO-25-1708660"/>
    <d v="2025-10-21T08:00:00"/>
    <d v="2025-10-24T17:11:00"/>
    <s v="INCIDENTE"/>
    <s v="NAVEGACION LENTA"/>
    <s v="USUARIO NO PUEDE NAVEGAR ENTRE PANTALLAS O LA APP NO ABRE SE QUEDA CARGANDO"/>
    <s v="CACHE"/>
    <s v="24/10/2025 SE ESTABLECE COMUNICACIÓN CON LA SEÑORA DIANA AL NÚMERO 3126667568 VIA WHATSAPP SE REALIZA BORRADO DE CACHE Y ACTUALIZACIÓN DE VERSIÓN SE REALIZAN PRUEBAS EXITOSAS SE REALIZAN PRUEBAS CON LOS DATOS DEL CLIENTE EXITOSA AL CONECTAR EL EQUIPO A LA RED WIFI SE OBSERVA QUE PRESENTA FALLAS SE LE INDICA AL CLIENTE QUE SE DEBE COMUNICAR CON EL PROVEEDOR DE RED PARA QUE LE CAMBIEN EL MÓDEM POR UNO DE MAS POTENCIA O LE HAGAN LIMPIEZA DE IPS A DICHO EQUIPO _x000a__x000a_DATÁFONO OPERATIVO SE PROCEDE A CERRAR ORDEN"/>
    <s v="SOPORTE_TELEFÓNICO"/>
    <n v="0"/>
    <s v="LEJANA"/>
    <s v="TERRESTRE"/>
    <s v="BARRERA ORTEGA MARLON STWAR"/>
    <n v="1"/>
    <n v="22000"/>
    <n v="22000"/>
  </r>
  <r>
    <s v="MEDELLIN"/>
    <s v="0036-0005"/>
    <x v="0"/>
    <n v="5001"/>
    <n v="2926791"/>
    <n v="37904"/>
    <x v="0"/>
    <s v="ANTIOQUIA"/>
    <s v="MEDELLÍN"/>
    <s v="LA CABALGATA CONSTRUPINTURAS S. A. S"/>
    <s v="WOMPI"/>
    <s v="FO-25-1727951"/>
    <d v="2025-10-23T14:50:00"/>
    <d v="2025-10-24T17:33:00"/>
    <s v="INCIDENTE"/>
    <s v="CREDENCIALES DE ACCESO (USUARIO/CONTRASEÑA)"/>
    <s v="NO FUNCIONA EL USUARIO O CONTRASEÑA"/>
    <s v="ERROR INICIO DE SESIÓN"/>
    <s v="24/10/2025 SE VALIDA SOPORTE TELEFÓNICO Y DESPUÉS DEL CAMBIO DE CONTRASEÑA, LE FUNCIONA CORRECTAMENTE EL INGRESO EN EL POS."/>
    <s v="SOPORTE_TELEFÓNICO"/>
    <n v="24"/>
    <s v="PRINCIPAL"/>
    <s v="TERRESTRE"/>
    <s v="RIOS CASTRILLON JUAN SEBASTIAN"/>
    <n v="1"/>
    <n v="22000"/>
    <n v="22000"/>
  </r>
  <r>
    <s v="BUCARAMANGA"/>
    <s v="0036-0007"/>
    <x v="1"/>
    <n v="68001"/>
    <n v="2926747"/>
    <n v="74163"/>
    <x v="0"/>
    <s v="SANTANDER"/>
    <s v="BUCARAMANGA"/>
    <s v="BARRIO COLORADOS BUCARAMANGA"/>
    <s v="WOMPI"/>
    <s v="FO-25-1727730"/>
    <d v="2025-10-23T14:28:00"/>
    <d v="2025-10-24T17:38:00"/>
    <s v="INCIDENTE"/>
    <s v="NAVEGACION LENTA"/>
    <s v="USUARIO NO PUEDE NAVEGAR ENTRE PANTALLAS O LA APP NO ABRE SE QUEDA CARGANDO"/>
    <s v="CACHE"/>
    <s v="24/10/2025 SE CONTACTA A LA SEÑORA TERESA PABON AL NÚMERO 3123979128 SE REALIZA BORRADO DE CACHE Y ACTUALIZACION DE VERSIÓN, NO ES POSIBLE REALIZAR PRUEBAS DEBIDO A QUE EL SERVIDOR  DE LA RED WOMPI NO SE HA RESTABLECIDO EN ESPERA QUE SE RESTABLEZCA Y HACER DICHAS PRUEBAS._x000a__x000a_EN COMUNICACIÓN CON ADMINISTRADORA TERESA PABÓN AL CELULAR 3123979128, SE REALIZA PRUEBAS EXITOSA, SE REALIZARA SEGUIMIENTO HASTA LAS 3:00 PM PARA VALIDAR QUE TODO ESTÁ OPERATIVO._x000a__x000a_SE CONTACTA NUEVAMENTE A LA ADMINISTRADORA TERESA PABÓN AL CELULAR 3123979128, SE HACE SEGUIMIENTO Y SE EVIDENCIA QUE LA RED WIFI, A LA QUE ESTÁ CONECTADO EL DATÁFONO MUESTRA UNA RED DUALBAND, 2.4/5G, SE LE RECOMIENDA A LA ADMINISTRADORA COMUNICARSE CON EL OPERADOR Y SOLICITAR QUE DESACTIVE LA RED DUALBAND Y INDEPENDIZAR LA 2.4G DE LA 5G, SE PROCEDE A CERRAR ORDEN."/>
    <s v="SOPORTE_TELEFÓNICO"/>
    <n v="32"/>
    <s v="PRINCIPAL"/>
    <s v="TERRESTRE"/>
    <s v="MARTINEZ FLOREZ DONIS ALBERTO"/>
    <n v="1"/>
    <n v="22000"/>
    <n v="22000"/>
  </r>
  <r>
    <s v="TUNJA"/>
    <s v="0036-0007"/>
    <x v="1"/>
    <n v="15238"/>
    <n v="2866083"/>
    <n v="59685"/>
    <x v="0"/>
    <s v="BOYACA"/>
    <s v="DUITAMA"/>
    <s v="BARRIO SAN ANTONIO NORTE DUITAMA"/>
    <s v="WOMPI"/>
    <s v="FO-25-1709316 | FO-25-1666021"/>
    <d v="2025-10-10T08:00:00"/>
    <d v="2025-10-24T17:45:00"/>
    <s v="INCIDENTE"/>
    <s v="NAVEGACION LENTA"/>
    <s v="USUARIO NO PUEDE NAVEGAR ENTRE PANTALLAS O LA APP NO ABRE SE QUEDA CARGANDO"/>
    <s v="CACHE"/>
    <s v="21/10/2025 SE LE BRINDA SOPORTE TELEFÓNICO CLIENTE RALIZO BORRADO DE CACHÉ DE LA APLICACIÓN SE REALIZÓ LA ACTUALIZACIÓN CORRESPONDIENTE (TEAM CALL) SE REINICIÓ EL DISPOSITIVO SE VERIFICÓ LA CONEXIÓN CON EL MÓDEM Y TAMBIÉN CON LOS DATOS MÓVILES SE REALIZÓ UN SEGUNDO REINICIO PARA ASEGURAR LA CORRECTA CONFIGURACIÓN PRUEBA EXITOSA SE VALIDO CON EL CLIENTE EN VARIAS OCASIONES EL FUNCIONAMIENTO DEL EQUIPO CLIENTE CONFIRMA QUE EL SERVICIO ESTA FUNCIONANDO INDICA QUE ESTA REALIZANDO BORRADOS CONSTANTES DE CACHE PARA QUE EL EQUIPO NO SE PONGA LENTO Y ARROJE LAS TX RÁPIDAMENTE._x000a_24/10/2025 SE ESTABLECE COMUNICACIÓN CON LA SEÑORA SANDRA PATRICIA PEREZ DIAZ AL NÚMERO DE CONTACTO 3118607301 SE BRINDA SOPORTE TELEFÓNICO SE BORRÓ LA CACHÉ DE LA APLICACIÓN SE DESCARGÓ LA APP Y SE REALIZÓ LA ACTUALIZACIÓN CORRESPONDIENTE (TEAM CALL) SE REINICIÓ EL DISPOSITIVO SE VERIFICÓ LA CONEXIÓN CON EL MÓDEM Y TAMBIÉN CON LOS DATOS MÓVILES SE REALIZÓ UN SEGUNDO REINICIO PARA ASEGURAR LA CORRECTA CONFIGURACI"/>
    <s v="SOPORTE_TELEFÓNICO"/>
    <n v="32"/>
    <s v="INTERMEDIA"/>
    <s v="TERRESTRE"/>
    <s v="RODRIGUEZ MURCIA YERSON IVAN"/>
    <n v="2"/>
    <n v="22000"/>
    <n v="44000"/>
  </r>
  <r>
    <s v="TUNJA"/>
    <s v="0036-0007"/>
    <x v="1"/>
    <n v="15407"/>
    <n v="2916239"/>
    <n v="10157"/>
    <x v="0"/>
    <s v="BOYACA"/>
    <s v="VILLA DE LEYVA"/>
    <s v="VILLA DE LEYVA - BOYACA"/>
    <s v="WOMPI"/>
    <s v="FO-25-1714427"/>
    <d v="2025-10-22T08:00:00"/>
    <d v="2025-10-24T17:48:00"/>
    <s v="INCIDENTE"/>
    <s v="LECTURA"/>
    <s v="ERROR LECTURA CODIGO DE BARRAS"/>
    <s v="NO LEE CODIGOS DE BARRAS LARGOS"/>
    <s v="24/10/2025 SE REALIZA VISITA AL COMERCIO POR SOLICITUD DE LA RED, SE VALIDA QUE EL EQUIPO ESTA FUNCIONANDO CORRECTAMENTE, EL CLIENTE MANIFIESTA QUE EL RECIBO DE BARRAS QUE PRESENTA FALLAS ES UNO ESPESIFICO Y NO CUENTA CON UNO A LA MANO PARA HACER PRUEBAS CORRESPONDIENTES, SE LE EXPLICA AL CLIENTE COMO REALIZAR LA TOMA DE LOS RECIBOS PARA EVITAR QUE NO LO LEA, CLIENTE MANIFIESTA INCONFORMISMO, SE CIERRA ORDEN."/>
    <s v="VISITA_TÉCNICA"/>
    <n v="16"/>
    <s v="INTERMEDIA"/>
    <s v="TERRESTRE"/>
    <s v="SOLER HOYOS CRISTIAN LEONARDO"/>
    <n v="1"/>
    <n v="172989"/>
    <n v="172989"/>
  </r>
  <r>
    <s v="TUNJA"/>
    <s v="0036-0007"/>
    <x v="1"/>
    <n v="15759"/>
    <n v="2922555"/>
    <n v="35074"/>
    <x v="0"/>
    <s v="BOYACA"/>
    <s v="SOGAMOSO"/>
    <s v="BARRIO LOS ARRAYANES SOGAMOSO"/>
    <s v="WOMPI"/>
    <s v="FO-25-1721581"/>
    <d v="2025-10-23T08:00:00"/>
    <d v="2025-10-24T17:51:00"/>
    <s v="INCIDENTE"/>
    <s v="NAVEGACION LENTA"/>
    <s v="USUARIO NO PUEDE NAVEGAR ENTRE PANTALLAS O LA APP NO ABRE SE QUEDA CARGANDO"/>
    <s v="CACHE"/>
    <s v="24/10/2025 SE ESTABLECE COMUNICACIÓN CON LA SEÑORA MARIA HELENA BARRERA ROJAS AL NÚMERO DE CONTACTO 3204885605 SE LE BRINDO SOPORTE TELEFONICO SE BORRÓ LA CACHÉ DE LA APLICACIÓN SE DESCARGÓ LA APP Y SE REALIZÓ LA ACTUALIZACIÓN CORRESPONDIENTE (TEM CALL) SE REINICIÓ EL DISPOSITIVO SE VERIFICÓ LA CONEXIÓN CON EL MÓDEM Y TAMBIÉN CON LOS DATOS MÓVILES SE REALIZÓ UN SEGUNDO REINICIO PARA ASEGURAR LA CORRECTA CONFIGURACIÓN_x000a_SE CONFIRMÓ CON EL CLIENTE QUE EL SERVICIO FUNCIONA CORRECTAMENTE PRUEBA EXITOSA CLIENTE COMPARTE EVIDENCIA"/>
    <s v="SOPORTE_TELEFÓNICO"/>
    <n v="0"/>
    <s v="INTERMEDIA"/>
    <s v="TERRESTRE"/>
    <s v="RODRIGUEZ MURCIA YERSON IVAN"/>
    <n v="1"/>
    <n v="22000"/>
    <n v="22000"/>
  </r>
  <r>
    <s v="PASTO"/>
    <s v="0036-0003"/>
    <x v="3"/>
    <n v="52001"/>
    <n v="2925995"/>
    <n v="74119"/>
    <x v="0"/>
    <s v="NARIÑO"/>
    <s v="PASTO"/>
    <s v="QHATU"/>
    <s v="WOMPI"/>
    <s v="FO-25-1724244"/>
    <d v="2025-10-23T12:26:00"/>
    <d v="2025-10-24T18:03:00"/>
    <s v="INCIDENTE"/>
    <s v="LECTURA"/>
    <s v="ERROR LECTURA CODIGO DE BARRAS"/>
    <s v="NO LEE CODIGOS DE BARRAS LARGOS"/>
    <s v="24/10/2025 EL DÍA DE AYER SI VISITA CB Y EL SEÑOR WILLIAM NO ME PUEDE ATENDER YA QUE SE ENCUENTRA DE SALIDA. PIDE SE LO VISITA EL DÍA DE HOY. SE REALIZA COMUNICACIÓN PARA VISITARLO HOY Y EL CLIENTE INFORMA QUE NO VA A ESTAR EL DÍA DE HOY EN LA TARDE. PIDE SE LO ATIENDA EL DÍA DE MAÑANA AM YA QUE LA PRÓXIMA SEMANA SALE DE VIAJE"/>
    <s v="VISITA_TÉCNICA"/>
    <n v="32"/>
    <s v="PRINCIPAL"/>
    <s v="TERRESTRE"/>
    <s v="CASTILLO HERRERA ALEX RICARDO"/>
    <n v="1"/>
    <n v="51282"/>
    <n v="51282"/>
  </r>
  <r>
    <s v="NEIVA"/>
    <s v="0036-0006"/>
    <x v="4"/>
    <n v="41001"/>
    <n v="2922602"/>
    <n v="70826"/>
    <x v="0"/>
    <s v="HUILA"/>
    <s v="NEIVA"/>
    <s v="FRESH HELADO HELADERIA Y COMIDAS RAPIDAS"/>
    <s v="WOMPI"/>
    <s v="FO-25-1724108 | FO-25-1720881"/>
    <d v="2025-10-23T08:00:00"/>
    <d v="2025-10-25T09:10:00"/>
    <s v="INCIDENTE"/>
    <s v="IMPRESIÓN"/>
    <s v="TAPA DE IMPRESORA DESAJUSTADA"/>
    <s v="MALA MANIPULACIÓN DEL DATAFONO"/>
    <s v="23/10/2025 SE REALIZA VISITA AL PUNTO, SE EVIDENCIA EQUIPO PRESENTA DAÑO EN LA TAPA IMPRESORA, LO CUAL HACE QUE EL EQUIPO NO DE LA OPCIÓN DE IMPRIMIR EL VOUCHER  , SE ESCALA CAMBIO  DE EQUIPO CON COORDINADOR._x000a_24/10/2025 SE REALIZA VISITA AL PUNTO QUE HABÍA QUEDADO ESCALADO PARA CAMBIO , SE REALIZA EL CAMBIO POR EL NUEVO EQUIPO , SE REALIZAN PRUEBAS OK CAMBIO REALIZADO CON ÉXITO ."/>
    <s v="VISITA_TÉCNICA"/>
    <n v="24"/>
    <s v="PRINCIPAL"/>
    <s v="TERRESTRE"/>
    <s v="CORZO BUSTO KEVIN ALEXIS"/>
    <n v="2"/>
    <n v="51282"/>
    <n v="102564"/>
  </r>
  <r>
    <s v="CALI"/>
    <s v="0036-0003"/>
    <x v="3"/>
    <n v="19698"/>
    <n v="2933159"/>
    <n v="61431"/>
    <x v="0"/>
    <s v="CAUCA"/>
    <s v="SANTANDER DE QUILICHAO"/>
    <s v="BARRIO NARIÑO SANTANDER DE QUILICHAO"/>
    <s v="WOMPI"/>
    <s v="FO-25-1731827"/>
    <d v="2025-10-24T16:57:00"/>
    <d v="2025-10-25T11:05:00"/>
    <s v="INCIDENTE"/>
    <s v="IMPRESIÓN"/>
    <s v="ROLLO MAL PUESTO"/>
    <s v="MALA MANIPULACIÓN DEL DATAFONO"/>
    <s v="25/10/2025 SE HABLA CON EL CLIENTE , SE VALIDA POR VIDEO LLAMADA Y SE ENCUENTRA QUE EL RODILLO EN EL DATAFONO ESTABA MAL PUESTO Y POR ESO NO LE HABILITABA LA OPCION DE IMPRIMIR, SE VALIDA PUESTA CORRECTA DE RODILLO Y EL CLIENTE YA PUEDE IMPRIMIR LOS VOUCHERS"/>
    <s v="SOPORTE_TELEFÓNICO"/>
    <n v="0"/>
    <s v="INTERMEDIA"/>
    <s v="TERRESTRE"/>
    <s v="HENAO CARDONA DIEGO FERNANDO"/>
    <n v="1"/>
    <n v="22000"/>
    <n v="22000"/>
  </r>
  <r>
    <s v="CALI"/>
    <s v="0036-0003"/>
    <x v="3"/>
    <n v="76233"/>
    <n v="2932299"/>
    <n v="62787"/>
    <x v="0"/>
    <s v="VALLE DEL CAUCA"/>
    <s v="DAGUA"/>
    <s v="BARRIO BORRERO AYERBE DAGUA"/>
    <s v="WOMPI"/>
    <s v="FO-25-1731199"/>
    <d v="2025-10-24T15:21:00"/>
    <d v="2025-10-25T11:38:00"/>
    <s v="INCIDENTE"/>
    <s v="CREDENCIALES DE ACCESO (USUARIO/CONTRASEÑA)"/>
    <s v="NO FUNCIONA EL USUARIO O CONTRASEÑA"/>
    <s v="ERROR INICIO DE SESIÓN"/>
    <s v="25/10/2025 SE VALIDA CON EL CLIENTE SE LE PIDE REALIZAR CAMBIO DE CONTRASEÑA , EL CLIENTE REALIZA EL CAMBIO Y PROCEDE A IMGRESAR A AL APLICACION Y YA PUDO REALIZAR UNA TRANSACCION"/>
    <s v="SOPORTE_TELEFÓNICO"/>
    <n v="64"/>
    <s v="INTERMEDIA"/>
    <s v="TERRESTRE"/>
    <s v="HENAO CARDONA DIEGO FERNANDO"/>
    <n v="1"/>
    <n v="22000"/>
    <n v="22000"/>
  </r>
  <r>
    <s v="PEREIRA"/>
    <s v="0036-0002"/>
    <x v="2"/>
    <n v="66001"/>
    <n v="2933526"/>
    <n v="52578"/>
    <x v="0"/>
    <s v="RISARALDA"/>
    <s v="PEREIRA"/>
    <s v="TIENDA LA PALMERA MUNDO NUEVO"/>
    <s v="WOMPI"/>
    <s v="FO-25-1732500"/>
    <d v="2025-10-25T09:00:00"/>
    <d v="2025-10-25T11:44:00"/>
    <s v="INCIDENTE"/>
    <s v="IMPRESIÓN"/>
    <s v="SUCIEDAD EN IMPRESORA"/>
    <s v="MALA MANIPULACIÓN DEL DATAFONO"/>
    <s v="25/10/2025 VISITAMOS COMERCIO EL DATÁFONO TIENE LA FALLA CUANDO INTENTA IMPRIMIR LA TRX NO LE PERMITE, APARECE OPACA LA IMAGEN DE IMPRIMIR, LA SOLUCIÓN QUE REALIZAMOS ES ABRIR LA TAPA DE LA IMPRESORA MOVER LA IMPRESORA TÉRMICA GENERANDO QUÉ SE AJUSTE EN SU POSICIÓN, DESCONECTAMOS Y CONECTAMOS NUEVAMENTE LA BATERÍA CUANDO LUEGO DE ENCENDER EL DATÁFONO NOS DIRIGIMOS A MOVIMIENTOS EL ICONO DE IMPRIMIR YA ESTA HABILITADO, REALIZAMOS PRUEBAS OK."/>
    <s v="VISITA_TÉCNICA"/>
    <n v="16"/>
    <s v="PRINCIPAL"/>
    <s v="TERRESTRE"/>
    <s v="ARROYAVE CANO MANUEL GUILLERMO"/>
    <n v="1"/>
    <n v="51282"/>
    <n v="51282"/>
  </r>
  <r>
    <s v="BUCARAMANGA"/>
    <s v="0036-0007"/>
    <x v="1"/>
    <n v="68307"/>
    <n v="2934296"/>
    <n v="29831"/>
    <x v="0"/>
    <s v="SANTANDER"/>
    <s v="GIRON"/>
    <s v="BARRIO VILLAS DE DON JUAN 2-2 GIRÓN"/>
    <s v="WOMPI"/>
    <s v="FO-25-1732754"/>
    <d v="2025-10-25T09:02:00"/>
    <d v="2025-10-25T11:50:00"/>
    <s v="INCIDENTE"/>
    <s v="NAVEGACION LENTA"/>
    <s v="USUARIO NO PUEDE NAVEGAR ENTRE PANTALLAS O LA APP NO ABRE SE QUEDA CARGANDO"/>
    <s v="CACHE"/>
    <s v="25/10/2025 INCIDENTE_x000a__x000a_SOPORTE TELEFÓNICO _x000a__x000a__x000a__x000a_SE REALIZA VIDEOLLAMADA AL COMERCIO. DURANTE LA INTERVENCIÓN SE LLEVAN A CABO LAS SIGUIENTES ACCIONES:_x000a__x000a_BORRADO DE CACHÉ DE LA APLICACIÓN WOMPI._x000a__x000a_ACTUALIZACIÓN DE LA APP A LA ÚLTIMA VERSIÓN DISPONIBLE._x000a__x000a__x000a__x000a_PRUEBAS DE FUNCIONAMIENTO SATISFACTORIAS OK"/>
    <s v="SOPORTE_TELEFÓNICO"/>
    <n v="0"/>
    <s v="PRINCIPAL"/>
    <s v="TERRESTRE"/>
    <s v="MARIÑO PABON JORGE ENRIQUE"/>
    <n v="1"/>
    <n v="22000"/>
    <n v="22000"/>
  </r>
  <r>
    <s v="VILLAVICENCIO"/>
    <s v="0036-0006"/>
    <x v="4"/>
    <n v="50001"/>
    <n v="2932887"/>
    <n v="79160"/>
    <x v="0"/>
    <s v="META"/>
    <s v="VILLAVICENCIO"/>
    <s v="BARRIO BOCHICA VILLAVICENCIO 1"/>
    <s v="WOMPI"/>
    <s v="FO-25-1731540"/>
    <d v="2025-10-24T16:16:00"/>
    <d v="2025-10-25T11:51:00"/>
    <s v="INCIDENTE"/>
    <s v="CONEXIÓN"/>
    <s v="CONEXIÓN DEFICIENTE WIFI"/>
    <s v="WIFI"/>
    <s v="26/10/2025 SE REALIZA BORRADO DE CACHE Y ACTUALIZACIÓN DE VERSION, PRUEBAS OK"/>
    <s v="VISITA_TÉCNICA"/>
    <n v="8"/>
    <s v="PRINCIPAL"/>
    <s v="TERRESTRE"/>
    <s v="PEDREROS CONTRERAS MICHAEL STEVENS"/>
    <n v="1"/>
    <n v="51282"/>
    <n v="51282"/>
  </r>
  <r>
    <s v="CALI"/>
    <s v="0036-0003"/>
    <x v="3"/>
    <n v="19698"/>
    <n v="2932439"/>
    <n v="47114"/>
    <x v="0"/>
    <s v="CAUCA"/>
    <s v="SANTANDER DE QUILICHAO"/>
    <s v="BARRIO VILLAS DE QUILICHAO SANTANDER DE QUILICHAO"/>
    <s v="WOMPI"/>
    <s v="FO-25-1731196"/>
    <d v="2025-10-24T15:23:00"/>
    <d v="2025-10-25T13:42:00"/>
    <s v="INCIDENTE"/>
    <s v="CREDENCIALES DE ACCESO (USUARIO/CONTRASEÑA)"/>
    <s v="NO FUNCIONA EL USUARIO O CONTRASEÑA"/>
    <s v="ERROR INICIO DE SESIÓN"/>
    <s v="25/10/2025 SE HABLA CON EL CLIENTE Y SE VALIDA CONECTIVIDAD EN EL DATAFONO ,  NO PERMITE EL INGRESO , SE REALIZA CAMBIO DE CLAVE, EL CLIENTE PRUEBA CON SUS DATOS DEL CELULAR Y SI LE PERMITE EL INGRESO, ESCALA CON EL PROVEEDOR DEL INTERNET, LE REALIZAN UNA REVISIÓN EL CLIENTE PRUEBA DE NUEVO EL INGRESO Y YA LE PERMITIÓ INGRESAR Y TRANSAR"/>
    <s v="SOPORTE_TELEFÓNICO"/>
    <n v="64"/>
    <s v="INTERMEDIA"/>
    <s v="TERRESTRE"/>
    <s v="HENAO CARDONA DIEGO FERNANDO"/>
    <n v="1"/>
    <n v="22000"/>
    <n v="22000"/>
  </r>
  <r>
    <s v="PEREIRA"/>
    <s v="0036-0002"/>
    <x v="2"/>
    <n v="66001"/>
    <n v="2934481"/>
    <n v="80907"/>
    <x v="0"/>
    <s v="RISARALDA"/>
    <s v="PEREIRA"/>
    <s v="BARRIO CENTRO PEREIRA 52"/>
    <s v="WOMPI"/>
    <s v="FO-25-1733194"/>
    <d v="2025-10-25T10:09:00"/>
    <d v="2025-10-27T10:10:00"/>
    <s v="INCIDENTE"/>
    <s v="SOFTWARE"/>
    <s v="APP ELIMINADA"/>
    <s v="APP ELIMINADA POR EL CB"/>
    <s v="27/10/2025 SE ESCALA EL CASO A WOMPI YA QUE EL CLIENTE POR ERROR ELIMINO LA APP, SE REISNTALA APLICACION Y EL CLIENTE CONFIRMA OPERATIVIDAD"/>
    <s v="SOPORTE_TELEFÓNICO"/>
    <n v="0"/>
    <s v="PRINCIPAL"/>
    <s v="TERRESTRE"/>
    <s v="HENAO CARDONA DIEGO FERNANDO"/>
    <n v="1"/>
    <n v="22000"/>
    <n v="22000"/>
  </r>
  <r>
    <s v="MANIZALES"/>
    <s v="0036-0002"/>
    <x v="2"/>
    <n v="17001"/>
    <n v="2932365"/>
    <n v="68885"/>
    <x v="0"/>
    <s v="CALDAS"/>
    <s v="MANIZALES"/>
    <s v="CENTRO MANIZALES 23"/>
    <s v="WOMPI"/>
    <s v="FO-25-1730995"/>
    <d v="2025-10-24T15:08:00"/>
    <d v="2025-10-27T10:29:00"/>
    <s v="INCIDENTE"/>
    <s v="CREDENCIALES DE ACCESO (USUARIO/CONTRASEÑA)"/>
    <s v="NO FUNCIONA EL USUARIO O CONTRASEÑA"/>
    <s v="ERROR INICIO DE SESIÓN"/>
    <s v="27/10/2025 SE REALIZA ESCALAMIENTO CON WOMPI , SE SOLICITA AL CLIENTE QUE REALIZA CREACION DE NUEVA CONTRASEÑA E INTENTE EL INGRESO,  EL CLIENTE INTENTA INICIO Y YA LE PERMITE , CLIENTE PUEDE REALIZAR PRUEBAS."/>
    <s v="SOPORTE_TELEFÓNICO"/>
    <n v="40"/>
    <s v="PRINCIPAL"/>
    <s v="TERRESTRE"/>
    <s v="HENAO CARDONA DIEGO FERNANDO"/>
    <n v="1"/>
    <n v="22000"/>
    <n v="22000"/>
  </r>
  <r>
    <s v="MEDELLIN"/>
    <s v="0036-0005"/>
    <x v="0"/>
    <n v="5001"/>
    <n v="2935588"/>
    <n v="40389"/>
    <x v="0"/>
    <s v="ANTIOQUIA"/>
    <s v="MEDELLÍN"/>
    <s v="MINIMERCADO VICTORIA"/>
    <s v="WOMPI"/>
    <s v="FO-25-1735977"/>
    <d v="2025-10-26T11:46:00"/>
    <d v="2025-10-27T12:07:00"/>
    <s v="INCIDENTE"/>
    <s v="LECTOR DE TARJETAS"/>
    <s v="NO LEE TARJETAS"/>
    <s v="OBSTRUCCION DEL LECTOR"/>
    <s v="27/10/2025 SE REALIZA CAMBIO DE DATAFONO POR LECTOR DE CHIP MALO SE HACEN PRUEBAS OK"/>
    <s v="VISITA_TÉCNICA"/>
    <n v="48"/>
    <s v="PRINCIPAL"/>
    <s v="TERRESTRE"/>
    <s v="MONTOYA VELEZ ANDRES FELIPE"/>
    <n v="1"/>
    <n v="51282"/>
    <n v="51282"/>
  </r>
  <r>
    <s v="MEDELLIN"/>
    <s v="0036-0005"/>
    <x v="0"/>
    <n v="5001"/>
    <n v="2935087"/>
    <n v="16553"/>
    <x v="0"/>
    <s v="ANTIOQUIA"/>
    <s v="MEDELLIN"/>
    <s v="VARIEDADES TILO"/>
    <s v="WOMPI"/>
    <s v="FO-25-1735448"/>
    <d v="2025-10-26T09:00:00"/>
    <d v="2025-10-27T12:57:00"/>
    <s v="INCIDENTE"/>
    <s v="SOFTWARE"/>
    <s v="APP ELIMINADA"/>
    <s v="APP ELIMINADA POR EL CB"/>
    <s v="27/10/2025 SE LLEGA A PUNTO Y SE EVIDENCIA QUE EL CB ELIMINÓ LA APP, SE INTENTA EN VARIAS OCASIONES DESCARGAR ATRAVEZ DEL TEM CALL SIN ÉXITO, SE ESCALA PARA REALIZAR LA INSTALACIÓN REMOTA, PRUEBAS OK"/>
    <s v="VISITA_TÉCNICA"/>
    <n v="64"/>
    <s v="PRINCIPAL"/>
    <s v="TERRESTRE"/>
    <s v="QUINTERO SANCHEZ JUAN SEBASTIAN"/>
    <n v="1"/>
    <n v="51282"/>
    <n v="51282"/>
  </r>
  <r>
    <s v="PEREIRA"/>
    <s v="0036-0002"/>
    <x v="2"/>
    <n v="66001"/>
    <n v="2935008"/>
    <n v="78558"/>
    <x v="0"/>
    <s v="RISARALDA"/>
    <s v="PEREIRA"/>
    <s v="PROVEEDORA COMERCIAL PROCOMER"/>
    <s v="WOMPI"/>
    <s v="FO-25-1734272"/>
    <d v="2025-10-26T09:00:00"/>
    <d v="2025-10-27T13:02:00"/>
    <s v="INCIDENTE"/>
    <s v="CONEXIÓN"/>
    <s v="CONEXIÓN DEFICIENTE WIFI"/>
    <s v="FALLAS EN CANAL DE COMUNICACIÓN DEL CLIENTE (INTERNET)"/>
    <s v="27/10/2025 SE VALIDA CON EL CLIENTE SE ENCUENTRA QUE EL DATAFONO NO QUIERE CONECTAR CON EL WIFI, SE LE PIDE AL CLIENTE REINCIAR EL ROUTER Y PROCEDER A CONECTAR DE NUEVO EL DATAFONO A LA RED , EL CLIENTE REALIZA LA LABOR Y YA PUEDE CONECTARSE EL CLIENTE INGRESA A LA APP DE FORMA CORRECTA Y REALIZA PRUEBAS"/>
    <s v="SOPORTE_TELEFÓNICO"/>
    <n v="16"/>
    <s v="PRINCIPAL"/>
    <s v="TERRESTRE"/>
    <s v="SANCHEZ SOLORZANO JUAN SEBASTIAN"/>
    <n v="1"/>
    <n v="22000"/>
    <n v="22000"/>
  </r>
  <r>
    <s v="BOGOTA"/>
    <s v="0036-0004"/>
    <x v="5"/>
    <n v="25743"/>
    <n v="2936003"/>
    <n v="56840"/>
    <x v="0"/>
    <s v="CUNDINAMARCA"/>
    <s v="SILVANIA"/>
    <s v="ARRIO CENTRO SILVANIA 5"/>
    <s v="WOMPI"/>
    <s v="FO-25-1737067"/>
    <d v="2025-10-27T08:00:00"/>
    <d v="2025-10-27T13:23:00"/>
    <s v="INCIDENTE"/>
    <s v="SOFTWARE"/>
    <s v="APP ELIMINADA"/>
    <s v="APP ELIMINADA POR EL CB"/>
    <s v="27/10/2025 SE REALIZA VISITA DE CAMPO ENCONTRADO QUE DESINTALARON AL APP DEL EQUIPO, SE REALIZA PROCESO DE ACTUALIZACIÓN Y REINICIO LUEGO DE UN MOMENTO SIGUE CON LA MISMA FALLA, POR LO CUAL  SE HACE ESCALAMIENTO CON NÚMERO DE TICKET 475135,   LUEGO DE 60 MIN EN SITIO YA APARECEN LAS APP, SE INGRESA USUARIO CONTRASEÑA OK, PRUEBAS Y CUPO OK."/>
    <s v="VISITA_TÉCNICA"/>
    <n v="64"/>
    <s v="INTERMEDIA"/>
    <s v="TERRESTRE"/>
    <s v="LOZADA ROJAS CHRISTIAN ANDRES"/>
    <n v="1"/>
    <n v="172989"/>
    <n v="172989"/>
  </r>
  <r>
    <s v="TUNJA"/>
    <s v="0036-0007"/>
    <x v="1"/>
    <n v="15001"/>
    <n v="2934798"/>
    <n v="74847"/>
    <x v="0"/>
    <s v="BOYACA"/>
    <s v="TUNJA"/>
    <s v="BARRIO FUENTE HIGUERA 2S TUNJA"/>
    <s v="WOMPI"/>
    <s v="FO-25-1734275"/>
    <d v="2025-10-25T12:51:00"/>
    <d v="2025-10-27T13:50:00"/>
    <s v="INCIDENTE"/>
    <s v="NAVEGACION LENTA"/>
    <s v="USUARIO NO PUEDE NAVEGAR ENTRE PANTALLAS O LA APP NO ABRE SE QUEDA CARGANDO"/>
    <s v="CACHE"/>
    <s v="27/10/2025 SE ESTABLECE COMUNICACIÓN CON EL SEÑOR ALEJANDRO PARRA AL NÚMERO DE CONTACTO 3175420513 SE LE BRINDA SOPORTE TELEFÓNICO SE BORRÓ LA CACHÉ DE LA APLICACIÓN SE DESCARGÓ LA APP Y SE REALIZÓ LA ACTUALIZACIÓN CORRESPONDIENTE (TEAM CALL) SE REINICIÓ EL DISPOSITIVO SE VERIFICÓ LA CONEXIÓN CON EL MÓDEM Y TAMBIÉN CON LOS DATOS MÓVILES SE REALIZÓ UN SEGUNDO REINICIO PARA ASEGURAR LA CORRECTA CONFIGURACIÓN_x000a_SE CONFIRMÓ CON EL CLIENTE QUE EL SERVICIO FUNCIONA CORRECTAMENTE PRUEBA EXITOSA COMPARTE EVIDENCIA CLIENTE CONFORME."/>
    <s v="SOPORTE_TELEFÓNICO"/>
    <n v="32"/>
    <s v="PRINCIPAL"/>
    <s v="TERRESTRE"/>
    <s v="RODRIGUEZ MURCIA YERSON IVAN"/>
    <n v="1"/>
    <n v="22000"/>
    <n v="22000"/>
  </r>
  <r>
    <s v="BOGOTA"/>
    <s v="0036-0004"/>
    <x v="5"/>
    <n v="11001"/>
    <n v="2933460"/>
    <n v="75525"/>
    <x v="0"/>
    <s v="CUNDINAMARCA"/>
    <s v="BOGOTÁ"/>
    <s v="JULIAN ANDRES DIAZ TORRES"/>
    <s v="WOMPI"/>
    <s v="FO-25-1734343 | FO-25-1732505"/>
    <d v="2025-10-25T09:00:00"/>
    <d v="2025-10-27T13:56:00"/>
    <s v="INCIDENTE"/>
    <s v="SOFTWARE"/>
    <s v="APP ELIMINADA"/>
    <s v="APP ELIMINADA POR EL CB"/>
    <s v="25/10/2025 SE REALIZA CONTACTO CON EL SEÑOR JULIÁN ANDRÉS DÍAZ AL NÚMERO 3115324076 PARA CONFIRMAR FALLA ,SE EVIDENCIA QUE BORRÓ LA APP WOMPI CUANDO INTENTO BORRAR LA MEMORIA CACHÉ ,SE INTENTA REALIZAR DESCARGA DE LA APP DESDE EL TEM CALL PERO NO SÉ DESCARGA,SE REALIZA REPORTE CON WOMPI CON EL TICKET :474963_x000a_27/10/2025 SE REALIZA COMUNICACIÓN CON EL SEÑOR JULIÁN ANDRÉS DÍAZ AL NÚMERO 3115324076 PARA CONFIRMAR RESPUESTA POR PARTE DE WOMPI CLIENTE INDICA QUE YA LE VOLVIÓ APARECER LA APP WOMPI YA SE ENCUENTRA OPERATIVO"/>
    <s v="SOPORTE_TELEFÓNICO"/>
    <n v="32"/>
    <s v="PRINCIPAL"/>
    <s v="TERRESTRE"/>
    <s v="GALINDO ROJAS LUIS FELIPE"/>
    <n v="2"/>
    <n v="22000"/>
    <n v="44000"/>
  </r>
  <r>
    <s v="MEDELLIN"/>
    <s v="0036-0005"/>
    <x v="0"/>
    <n v="5001"/>
    <n v="2861471"/>
    <n v="77428"/>
    <x v="0"/>
    <s v="ANTIOQUIA"/>
    <s v="MEDELLIN"/>
    <s v="DROGUERIA FUNDADORES"/>
    <s v="WOMPI"/>
    <s v="FO-25-1700542 | FO-25-1684376 | FO-25-1650711"/>
    <d v="2025-10-09T08:59:00"/>
    <d v="2025-10-27T14:26:36"/>
    <s v="INCIDENTE"/>
    <s v="NAVEGACION LENTA"/>
    <s v="USUARIO NO PUEDE NAVEGAR ENTRE PANTALLAS O LA APP NO ABRE SE QUEDA CARGANDO"/>
    <s v="CACHE"/>
    <s v="09/10/2025 SE LLEGA AL PUNTO SE ENCUENTRA QUE ESTÁ NAVEGANDO LENTO SE BORRA CACHE SE ESPERA UN RATO DESPUÉS DE VARIAS TRANSACCIONES VUELVE A PONERSE LENTO SE FUERZA CERRADO DE APLICACIÓN Y SE LIMPIA CACHE POR INDICACIONES DE WOMPI SE VUELVE A ESPERAR UN RATO PERO SE VUELVE A DETECTAR QUE EL PROGRAMA EMPIEZA A GENERAR LENTITUD COMO SI EL PROGRAMA ESTUVIERA SATURADO POR LO QUE SE ESCALA PUNTO TICKET 471326_x000a_17/10/2025 CLIENTE INDICA QUE EL EQUIPO YA ESTA ACTUALIZADO A LA ULTIMA VESION Y REALIZA BORRADO DE CACHE, ADICIONAL INDICA QUE EN OCACCIONES AL MOMENTO REALIZAR EL MOVIMIENTO EL EQUIPO SE REINICIA Y YA HA TENIDO INCONVENIENTES DE DESCUADRE_x000a_27/10/2025 WOMPI RESPONDE EL TIQUET GENERADO EL SÁBADO QUE YA ESTABA RESUELTO SE LLAMA AL CLIENTE EL CUAL CONFIRMA QUE EL EQUIPO QUEDÓ BIEN"/>
    <s v="VISITA_TÉCNICA"/>
    <n v="64"/>
    <s v="PRINCIPAL"/>
    <s v="TERRESTRE"/>
    <s v="ALVAREZ ARENAS VICTOR HUGO"/>
    <n v="3"/>
    <n v="51282"/>
    <n v="153846"/>
  </r>
  <r>
    <s v="PASTO"/>
    <s v="0036-0003"/>
    <x v="3"/>
    <n v="52573"/>
    <n v="2930034"/>
    <n v="58923"/>
    <x v="0"/>
    <s v="NARIÑO"/>
    <s v="PUERRES"/>
    <s v="BARRIO CENTRO PUERRES"/>
    <s v="WOMPI"/>
    <s v="FO-25-1728451"/>
    <d v="2025-10-24T09:00:00"/>
    <d v="2025-10-27T14:31:00"/>
    <s v="INCIDENTE"/>
    <s v="LECTURA"/>
    <s v="NO LEE NINGUNA FACTURA"/>
    <s v="NO LEE CODIGOS DE BARRAS CORTOS"/>
    <s v="27/10/2025 SE LLEGA A CORRESPONSAL SE VERIFICA FALLA EN LECTOR DE BARRAS CORTOS NO LEEN NINGÚN CONVENIO SE REALIZA ACTUALIZACION DE APP SE BORRA CACHE SE REINICIA EQUIPO SE REALIZA PRUEBAS DE FUNCIONAMIENTO CON CÓDIGO DE BARRAS EXITOSOS SE LE EXPLICO A CLIENTE FORMA CORRECTA DE LEER CÓDIGO DE BARRAS EN FACTURAS PRUEBAS DE FUNCIONAMIENTO EXITOSAS CB QUEDA OPERATIVO"/>
    <s v="VISITA_TÉCNICA"/>
    <n v="40"/>
    <s v="INTERMEDIA"/>
    <s v="TERRESTRE"/>
    <s v="BRAVO MADROÑERO OSCAR ESTEBAN"/>
    <n v="1"/>
    <n v="172989"/>
    <n v="172989"/>
  </r>
  <r>
    <s v="MEDELLIN"/>
    <s v="0036-0005"/>
    <x v="0"/>
    <n v="5001"/>
    <n v="2865277"/>
    <n v="24517"/>
    <x v="0"/>
    <s v="ANTIOQUIA"/>
    <s v="MEDELLIN"/>
    <s v="BARRIO I TRISTE MEDELLIN - ANTIOQUIA"/>
    <s v="WOMPI"/>
    <s v="FO-25-1679790 | FO-25-1666084"/>
    <d v="2025-10-09T16:05:00"/>
    <d v="2025-10-27T16:13:00"/>
    <s v="INCIDENTE"/>
    <s v="NAVEGACION LENTA"/>
    <s v="USUARIO NO PUEDE NAVEGAR ENTRE PANTALLAS O LA APP NO ABRE SE QUEDA CARGANDO"/>
    <s v="CACHE"/>
    <s v="10/10/2025 SE REVISA EQUIPO Y ENCUENTRA LENTITUD SE REALIZA BORRADO DE CACHE Y SE RESTABLECIÓ LA LECTITUD UN POCO, SE REVISA EL TEMA DE BATERÍA Y SE ESTÁ DESCARGANDO UN POCO RÁPIDO EN 10 MINUTOS BAJO DE 35% A 25% CUANDO SE ESTÁ UTILIZANDO, LUEGO DE 19% PASO A 14% EN 2 MINUTOS _x000a_USUARIO REPORTA QUE LA BATERIA NO DURA NADA, TECNICO VISITA PUNTO Y ENCUENTRA QUE EFECTIVAMENTE LA BATERÍA PARECE ESTAR DETERIORADA, EL EQUIPO BAJA DE CARGA MUY RAPIDO. USUARIO INDICA QUE DEBE MANTENERLO CONECTADO, Y EL EQUIPO SE RECALIENTA MUCHO._x000a_SE ESCALA PARA SOLICITAR APROBACION DE CAMBIO DE DATAFONO O DE BATERIA._x000a_AL MOVERLO SE DESCARGA RAÍDO. SE ADJUNTAN IMAGENES CON CANTIDAD DE CARGA Y HORA EN LA QUE SE TOMO LA FOTO ESTA EN PANTALLA DE DATAFONO._x000a_SERIAL: 254MMD4X2570_x000a__x000a_TICKET N° (471576)_x000a_27/10/2025 SE REALIZA CAMBIO DE POS YA QUE TIENE DAÑOS EN LA BATERÍA Y ADEMÁS DE ESO, HAN REPORTADO QUE NO TOMA ACTUALIZACIONES Y LA LENTITUD QUE PRESENTA ES MUCHA. NO SÉ DEJAN PRUEBAS DE TIRILLA YA QUE HABÍA INCIDENTE NEQUI Y BANCOLOMB"/>
    <s v="VISITA_TÉCNICA"/>
    <n v="64"/>
    <s v="PRINCIPAL"/>
    <s v="TERRESTRE"/>
    <s v="MARIN PIEDRAHITA JIMMY ALEXIS"/>
    <n v="2"/>
    <n v="51282"/>
    <n v="102564"/>
  </r>
  <r>
    <s v="BUCARAMANGA"/>
    <s v="0036-0007"/>
    <x v="1"/>
    <n v="68001"/>
    <n v="2938441"/>
    <n v="78793"/>
    <x v="0"/>
    <s v="SANTANDER"/>
    <s v="BUCARAMANGA"/>
    <s v="ALMACÉN DE ROPA ARISE STORE"/>
    <s v="WOMPI"/>
    <s v="FO-25-1738359"/>
    <d v="2025-10-27T10:13:00"/>
    <d v="2025-10-27T16:33:00"/>
    <s v="INCIDENTE"/>
    <s v="IMPRESIÓN"/>
    <s v="FALTA DE ROLLO"/>
    <s v="MALA MANIPULACIÓN DEL DATAFONO"/>
    <s v="27/10/2025 SE ESTABLECE COMUNICACIÓN CON LA SEÑORA MARIBEL AL NÚMERO 3163996000 QUIEN INFORMA QUE NO HABÍA VALIDADO QUE EL EQUIPO TUVIERA ROLLOS AL VALIDAR QUE NO TENIA EL MISMO PROCEDIO A INSTALAR EL ROLLOS Y EL EQUIPO LE ESTA IMPRIMIENDO _x000a__x000a_POR TAL MOTIVO SE PROCEDE A CERRAR ORDEN"/>
    <s v="SOPORTE_TELEFÓNICO"/>
    <n v="16"/>
    <s v="PRINCIPAL"/>
    <s v="TERRESTRE"/>
    <s v="BARRERA ORTEGA MARLON STWAR"/>
    <n v="1"/>
    <n v="22000"/>
    <n v="22000"/>
  </r>
  <r>
    <s v="YOPAL"/>
    <s v="0036-0006"/>
    <x v="4"/>
    <n v="85250"/>
    <n v="2932172"/>
    <n v="76906"/>
    <x v="0"/>
    <s v="CASANARE"/>
    <s v="PAZ DE ARIPORO"/>
    <s v="BARRIO 20 DE JULIO PAZ DE ARIPORO"/>
    <s v="WOMPI"/>
    <s v="FO-25-1730909"/>
    <d v="2025-10-24T14:55:00"/>
    <d v="2025-10-27T16:43:00"/>
    <s v="INCIDENTE"/>
    <s v="SOFTWARE"/>
    <s v="APP ELIMINADA"/>
    <s v="APP ELIMINADA POR EL CB"/>
    <s v="27/10/2025 EN COMUNICACIÓN CON LA SEÑORA CLEMENCIA RODRIGUEZ AL NUMERO 3134654715, SE ESCALA A WOMPI POR APP ELIMINADA, ENVIAN DESCARGA REMOTA. SE REALIZA PRUEBA OK. CLIENTE OPERATIVO EL SERVICIO"/>
    <s v="SOPORTE_TELEFÓNICO"/>
    <n v="0"/>
    <s v="INTERMEDIA"/>
    <s v="TERRESTRE"/>
    <s v="BERNAL ELAICA EDGAR ALEXIS"/>
    <n v="1"/>
    <n v="22000"/>
    <n v="22000"/>
  </r>
  <r>
    <s v="NEIVA"/>
    <s v="0036-0006"/>
    <x v="4"/>
    <n v="18256"/>
    <n v="2935747"/>
    <n v="65219"/>
    <x v="0"/>
    <s v="CAQUETA"/>
    <s v="EL PAUJIL"/>
    <s v="BARRIO CENTRO EL PAUJIL"/>
    <s v="WOMPI"/>
    <s v="FO-25-1735980"/>
    <d v="2025-10-26T11:42:00"/>
    <d v="2025-10-28T08:16:00"/>
    <s v="INCIDENTE"/>
    <s v="SOFTWARE"/>
    <s v="APP ELIMINADA"/>
    <s v="APP ELIMINADA POR EL CB"/>
    <s v="27/10/2025 SE REALIZA GESTIÓN CON LA CLIENTE QUIEN INDICÓ QUE LA APP FUE ELIMINADA POR ERROR REALIZANDO EL BORRADO DE CACHE, SE LE INDICÓ REALIZAR LA DESCARGA REMOTA PERO NO FUE POSIBLE, SE LE ENVÍO AL COORDINADOR DE LA ZONA LA TERMINAL Y CÓDIGO ÚNICO DEL CB PARA ENVIAR LA SOLICITUD A WOMPI PARA LA DESCARGA REMOTA DE LA APP CON EL TIQUET EL TICKET N° (475224), CLIENTE SE COMUNICA CONMIGO INDICANDO QUE LA APP YA LE APARECE EN EL DATÁFONO, REALIZÓ EL INGRESO E INDICO QUE TODO ESTÁ FUNCIONANDO CON NORMALIDAD, SE DEJA OPERATIVO."/>
    <s v="SOPORTE_TELEFÓNICO"/>
    <n v="40"/>
    <s v="LEJANA"/>
    <s v="TERRESTRE"/>
    <s v="BERMUDEZ SANCHEZ JOSE NEYBER"/>
    <n v="1"/>
    <n v="22000"/>
    <n v="22000"/>
  </r>
  <r>
    <s v="TUNJA"/>
    <s v="0036-0007"/>
    <x v="1"/>
    <n v="15001"/>
    <n v="2931543"/>
    <n v="29391"/>
    <x v="0"/>
    <s v="BOYACA"/>
    <s v="TUNJA"/>
    <s v="BARRIO SAN CARLOS BOYACÁ"/>
    <s v="WOMPI"/>
    <s v="FO-25-1733801 | FO-25-1729881"/>
    <d v="2025-10-24T12:27:00"/>
    <d v="2025-10-28T08:21:00"/>
    <s v="INCIDENTE"/>
    <s v="SOFTWARE"/>
    <s v="APP ELIMINADA"/>
    <s v="APP ELIMINADA POR EL CB"/>
    <s v="25/10/2025 INCIDENTE_x000a__x000a_TA:2931543 _x000a__x000a_CB: 29391_x000a__x000a_RESUMEN DEL CASO: _x000a_EN COMUNICACIÓN CON LA LÍNEA 3115219336 CLIENTE INFORMA QUE YA INTENTO ACTUALIZAR LA APLICACIÓN PERO ESTÁ NO APARECE. CLIENTE BORRO LA APLICACIÓN POR ERROR_x000a__x000a_SERIAL: 254MMD4W6787_x000a__x000a_ME COLABORAN POR FAVOR_x000a__x000a__x000a_QUEREMOS CONTARLE QUE CREAMOS EL TICKET N° (474947),  PARA DAR SEGUIMIENTO A LA ATENCIÓN DE SU COMERCIO._x000a_27/10/2025 SE REALIZA SOPORTE TELEFONICO, SE ESCALA CASO A WOMPI QUIENES INFORMAN HACER PRUEBAS, PRUEBA EXITOSA CLIENTE INFORMA QUE EL SERVICIO FUNCIONA ADECUADAMENTE."/>
    <s v="SOPORTE_TELEFÓNICO"/>
    <n v="64"/>
    <s v="PRINCIPAL"/>
    <s v="TERRESTRE"/>
    <s v="HERRERA GARZON JEYSON STEVENT"/>
    <n v="2"/>
    <n v="22000"/>
    <n v="44000"/>
  </r>
  <r>
    <s v="BOGOTA"/>
    <s v="0036-0004"/>
    <x v="5"/>
    <n v="11001"/>
    <n v="2940236"/>
    <n v="79607"/>
    <x v="0"/>
    <s v="CUNDINAMARCA"/>
    <s v="BOGOTA"/>
    <s v="BARRIO SAN CIPRIANO BOGOTA 4"/>
    <s v="WOMPI"/>
    <s v="FO-25-1739793"/>
    <d v="2025-10-27T12:47:00"/>
    <d v="2025-10-28T11:18:00"/>
    <s v="INCIDENTE"/>
    <s v="SOFTWARE"/>
    <s v="APP ELIMINADA"/>
    <s v="APP ELIMINADA POR EL CB"/>
    <s v="28/10/2025 SE LLEGA A COMERCIO, VERIFICO APP ELIMINADA, SE PROCEDE A ACTUALIZAR DATAFONO, SE REALIZAN PRUEBAS OKAY SIN NOVEDAD"/>
    <s v="VISITA_TÉCNICA"/>
    <n v="8"/>
    <s v="PRINCIPAL"/>
    <s v="TERRESTRE"/>
    <s v="ARIAS QUILINDO JULIAN"/>
    <n v="1"/>
    <n v="51282"/>
    <n v="51282"/>
  </r>
  <r>
    <s v="BARRANQUILLA"/>
    <s v="0036-0001"/>
    <x v="6"/>
    <n v="8606"/>
    <n v="2943125"/>
    <n v="75354"/>
    <x v="0"/>
    <s v="ATLANTICO"/>
    <s v="REPELON"/>
    <s v="BARRIO MARCOS LOPERA REPELON"/>
    <s v="WOMPI"/>
    <s v="FO-25-1742026"/>
    <d v="2025-10-28T08:00:00"/>
    <d v="2025-10-28T11:41:00"/>
    <s v="INCIDENTE"/>
    <s v="CONEXIÓN"/>
    <s v="APARECEN ERRORES EN PANTALLA: HUBO UNA DESCONEXION DE LA RED"/>
    <s v="WIFI"/>
    <s v="28/10/2025 SE REALIZA VISITA AL COMERCIO SE ENCUENTRA DATÁFONO CON CANAL DE COMUNICACIÓN CON INTERMITENCIA SE LE DICE AL CLIENTE QUE RUEDE EL MÓDEM PARA QUE ESTÉ MÁS CERCA AL DATÁFONO Y NO TENGA INTERMITENCIA SE PRUEBA COMPARTIENDO DATOS DEL CLIENTE AL DATÁFONO SE ACTUALIZA A VERSIÓN 26.0.3 SE REALIZAN PRUEBAS EXITOSAS Y EL CB QUEDA OPERATIVO"/>
    <s v="VISITA_TÉCNICA"/>
    <n v="0"/>
    <s v="INTERMEDIA"/>
    <s v="TERRESTRE"/>
    <s v="PEÑALOZA GUTIERREZ RAFAEL GUSTAVO"/>
    <n v="1"/>
    <n v="172989"/>
    <n v="172989"/>
  </r>
  <r>
    <s v="PASTO"/>
    <s v="0036-0003"/>
    <x v="3"/>
    <n v="52317"/>
    <n v="2940610"/>
    <n v="49967"/>
    <x v="0"/>
    <s v="NARIÑO"/>
    <s v="GUACHUCAL"/>
    <s v="BARRIO CITARA GUACHUCAL"/>
    <s v="WOMPI"/>
    <s v="FO-25-1740147"/>
    <d v="2025-10-27T13:45:00"/>
    <d v="2025-10-28T12:38:00"/>
    <s v="INCIDENTE"/>
    <s v="LECTURA"/>
    <s v="NO LEE NINGUNA FACTURA"/>
    <s v="NO LEE CODIGOS DE BARRAS LARGOS"/>
    <s v="28/10/2025 SE LLEGA A CORRESPONSAL SE VERIFICA FALLA EN LECTOR CÓDIGO DE BARRAS SE REALIZA ACTUALIZACION DE VERSION SE BORRA CACHE SE REALIZA PRUEBAS DE FUNCIONAMIENTO EXITOSAS SE EXPLICA A CB FORMA CORRECTA DE LEER CÓDIGO BARRAS CB QUÉ OPERATIVO"/>
    <s v="VISITA_TÉCNICA"/>
    <n v="16"/>
    <s v="INTERMEDIA"/>
    <s v="TERRESTRE"/>
    <s v="BRAVO MADROÑERO OSCAR ESTEBAN"/>
    <n v="1"/>
    <n v="172989"/>
    <n v="172989"/>
  </r>
  <r>
    <s v="BOGOTA"/>
    <s v="0036-0004"/>
    <x v="5"/>
    <n v="25322"/>
    <n v="2941172"/>
    <n v="63988"/>
    <x v="0"/>
    <s v="CUNDINAMARCA"/>
    <s v="GUASCA"/>
    <s v="BARRIO CENTRO GUASCA 2"/>
    <s v="WOMPI"/>
    <s v="FO-25-1740797"/>
    <d v="2025-10-27T14:54:00"/>
    <d v="2025-10-28T12:42:00"/>
    <s v="INCIDENTE"/>
    <s v="LECTURA"/>
    <s v="ERROR LECTURA CODIGO DE BARRAS"/>
    <s v="NO LEE CODIGOS DE BARRAS LARGOS"/>
    <s v="28/10/2025 DURANTE LA VISITA TECNICA EN ATENCIÓN DE INCIDENTE REPORTADO POR CORRESPONSAL BANCARIO SE EVIDENCIA QUE EL COMERCIO AL LEER CÓDIGO DE BARRAS SE PRESENTA ERROR SE BRINDA INFORMACIÓN DE LA FORMA CORRECTA PARA LEER FACTURAS QUE PUEDE SER DE MANERA VERTICAL O HORIZONTAL DANDO A LA CÁMARA UNA MAYOR APERTURA PARA LA LECTURA DE LOS CÓDIGOS DE BARRAS ADICIONAL SE LE INDICA QUE DICHOS CÓDIGOS TIENEN QUE ESTAR EN UNA BUENA CALIDAD PARA QUE LA CAMARA LOS PUEDA LEER ADIONAL SE BRINDA INFORMACIÓN PARA REALIZAR EL CORRECTO BORRADO DE CACHE Y ACTUALIZACIÓN DE LA APP WOMPI SE REALIZAN PRUEBAS QUEDANDO EL SERVICIO OK SIN ANOMALÍAS A CONFORMIDAD DE CORRESPONSAL BANCARIO"/>
    <s v="VISITA_TÉCNICA"/>
    <n v="0"/>
    <s v="INTERMEDIA"/>
    <s v="TERRESTRE"/>
    <s v="GALEANO SORIANO JUAN DAVID"/>
    <n v="1"/>
    <n v="172989"/>
    <n v="172989"/>
  </r>
  <r>
    <s v="VALLEDUPAR"/>
    <s v="0036-0001"/>
    <x v="6"/>
    <n v="44874"/>
    <n v="2896457"/>
    <n v="54259"/>
    <x v="0"/>
    <s v="LA GUAJIRA"/>
    <s v="VILLANUEVA"/>
    <s v="BARRIO LAS DELICIAS VILLANUEVA"/>
    <s v="WOMPI"/>
    <s v="FO-25-1697857"/>
    <d v="2025-10-17T11:06:00"/>
    <d v="2025-10-28T12:44:00"/>
    <s v="INCIDENTE"/>
    <s v="CREDENCIALES DE ACCESO (USUARIO/CONTRASEÑA)"/>
    <s v="NO FUNCIONA EL USUARIO O CONTRASEÑA"/>
    <s v="ERROR INICIO DE SESIÓN"/>
    <s v="27/10/2025 SE REALIZA COMUNICACION SRA YEILISBETH OVALLE SIERRA AL NUMERO : 3017507531, LA CUAL NOM ENVIA VIDEO  DONDE SE OBSERVA QUE NO PUEDE INGRESAR A MODO CORRESPOSAL,SE REALIZAN ESCALAMIENTO A WOMPI LA CUAL NOS REALIZAN UN AJUSTE Y NOS CONFIRMAN QUE EL EQUIPO QUEDÓ OPERATIVO, CLIENTE NUEVAMENTE VALIDA Y LOGRA INGRESAR Y TRANSAR CON NORMALIDAD"/>
    <s v="SOPORTE_TELEFÓNICO"/>
    <n v="0"/>
    <s v="INTERMEDIA"/>
    <s v="TERRESTRE"/>
    <s v="MAESTRE MENGUAL EDGAR ENRIQUE"/>
    <n v="1"/>
    <n v="22000"/>
    <n v="22000"/>
  </r>
  <r>
    <s v="CALI"/>
    <s v="0036-0003"/>
    <x v="3"/>
    <n v="76001"/>
    <n v="2893263"/>
    <n v="79178"/>
    <x v="0"/>
    <s v="VALLE DEL CAUCA"/>
    <s v="CALI"/>
    <s v="SERVICIOS DIGITALES ADN"/>
    <s v="WOMPI"/>
    <s v="FO-25-1704212 | FO-25-1695375"/>
    <d v="2025-10-16T16:30:00"/>
    <d v="2025-10-28T12:48:00"/>
    <s v="INCIDENTE"/>
    <s v="EQUIPO"/>
    <s v="INTENTO DE MANIPULACION"/>
    <s v="MALA MANIPULACIÓN DEL DATAFONO"/>
    <s v="28/10/2025 SE VISITÓ ESTABLECIMIENTO, SE ENCONTRÓ DATÁFONO CON ERROR ( TIPO 11 ) TERMINAL ESTÁ BLOQUEADA. SE ESCALA CON COORDINACIÓN Y ESTE INFORMA QUE NO HAY REPARACIÓN PARA DAÑO Y QUE TERMINAL DEBE SER REEMPLAZADA. SE REPROGRAMA PARA CUANDO ESTÉ DISPONIBLE EL CAMBIO DEL EQUIPO. SE ESCALA EL TICKET N° (473081)_x000a_28/10/2025 SE REALIZA VISITA TÉCNICA EL COMERCIO EN DONDE SE CAMBIA DISPOSITIVO, SE REALIZAN PRUEBAS Y EL DISPOSITIVO ESTÁ BLOQUEADO POR NO  COMPENSAR, SE DEJA DISPOSITIVO, OK EN BUEN ESTADO Y CON PRUEBAS OK, EL CLIENTE INFORMA QUE TIENE EL DISPOSITIVO BLOQUEADO POR NO COMPENSAR"/>
    <s v="VISITA_TÉCNICA"/>
    <n v="24"/>
    <s v="PRINCIPAL"/>
    <s v="TERRESTRE"/>
    <s v="ESCOBAR LENIS JUAN SEBASTIAN"/>
    <n v="2"/>
    <n v="51282"/>
    <n v="102564"/>
  </r>
  <r>
    <s v="BOGOTA"/>
    <s v="0036-0004"/>
    <x v="5"/>
    <n v="25322"/>
    <n v="2937046"/>
    <n v="68888"/>
    <x v="0"/>
    <s v="CUNDINAMARCA"/>
    <s v="GUASCA"/>
    <s v="BARRIO PAR PRINCIPAL GUASCA  GUASCA"/>
    <s v="WOMPI"/>
    <s v="FO-25-1737488"/>
    <d v="2025-10-27T08:46:00"/>
    <d v="2025-10-28T13:11:00"/>
    <s v="INCIDENTE"/>
    <s v="CONEXIÓN"/>
    <s v="APARECEN ERRORES EN PANTALLA: HUBO UNA DESCONEXION DE LA RED"/>
    <s v="FALLAS EN CANAL DE COMUNICACIÓN DEL CLIENTE (INTERNET)"/>
    <s v="28/10/2025 DURANTE LA VISITA TECNICA EN ATENCIÓN DE INCIDENTE REPORTADO POR CORRESPONSAL BANCARIO SE EVIDENCIMOS QUE EL DAÑO REPORTADO FUE PERDIDA DE LA RED EL CUAL SE SOLUCIONO REINICIANDO EL MÓDEM Y VOLVIENDO A CONECTAR EL DATAFONO A LA RED DEL CLIENTE SE REALIZA ACTUALIZACIÓN Y BORRADOR DE CACHE QUEDANDO DATÁFONO FUNCIONAL Y OPERATIVO SIN ANOMALÍAS A CONFORMIDAD DE CORRESPONSAL BANCARIO"/>
    <s v="VISITA_TÉCNICA"/>
    <n v="32"/>
    <s v="INTERMEDIA"/>
    <s v="TERRESTRE"/>
    <s v="GALEANO SORIANO JUAN DAVID"/>
    <n v="1"/>
    <n v="172989"/>
    <n v="172989"/>
  </r>
  <r>
    <s v="CUCUTA"/>
    <s v="0036-0007"/>
    <x v="1"/>
    <n v="54001"/>
    <n v="2872814"/>
    <n v="47307"/>
    <x v="0"/>
    <s v="NORTE DE SANTANDER"/>
    <s v="CUCUTA"/>
    <s v="DROGUERIA FARMA PERALTA PLUS"/>
    <s v="WOMPI"/>
    <s v="FO-25-1674208"/>
    <d v="2025-10-12T09:00:00"/>
    <d v="2025-10-28T14:03:00"/>
    <s v="INCIDENTE"/>
    <s v="NAVEGACION LENTA"/>
    <s v="USUARIO NO PUEDE NAVEGAR ENTRE PANTALLAS O LA APP NO ABRE SE QUEDA CARGANDO"/>
    <s v="CACHE"/>
    <s v="28/10/2025 ? REPORTE TÉCNICO_x000a__x000a_RESUMEN DE ACTIVIDAD:_x000a__x000a_SE REALIZÓ ACTUALIZACIÓN DE VERSIÓN DEL SISTEMA EN TERMINAL._x000a__x000a_SE PROCEDIÓ CON EL BORRADO DE CACHÉ DEL DISPOSITIVO._x000a__x000a_SE CONECTÓ EL EQUIPO A DATOS MÓVILES._x000a__x000a_SE EFECTUARON PRUEBAS _x000a__x000a_ INCIDENCIA DETECTADA:_x000a__x000a_CLIENTE INFORMA QUE YA TRABAJA MEJOR CON LOS DATOS, CB OPERATIVO._x000a__x000a__x000a_? GESTIÓN REALIZADA:_x000a__x000a_SE BRINDÓ ASISTENCIA TELEFÓNICA AL CLIENTE PARA PRUEBAS Y VERIFICACIÓN DE FALLAS._x000a__x000a_NO SE REALIZÓ VISITA TÉCNICA PRESENCIAL EN ESTA GESTIÓN."/>
    <s v="SOPORTE_TELEFÓNICO"/>
    <n v="64"/>
    <s v="PRINCIPAL"/>
    <s v="TERRESTRE"/>
    <s v="NARANJO AFANADOR RUBEN JESUS"/>
    <n v="1"/>
    <n v="22000"/>
    <n v="22000"/>
  </r>
  <r>
    <s v="BUCARAMANGA"/>
    <s v="0036-0007"/>
    <x v="1"/>
    <n v="68500"/>
    <n v="2922400"/>
    <n v="58941"/>
    <x v="0"/>
    <s v="SANTANDER"/>
    <s v="OIBA"/>
    <s v="BARRIO MONTE DE AJOS OIBA"/>
    <s v="WOMPI"/>
    <s v="FO-25-1720801"/>
    <d v="2025-10-23T08:00:00"/>
    <d v="2025-10-28T14:47:00"/>
    <s v="INCIDENTE"/>
    <s v="PANTALLA"/>
    <s v="PANTALLA OSCURA O INTERMITENTE"/>
    <s v="NO RESPONDE LA PANTALLA TÁCTIL"/>
    <s v="28/10/2025 SE REALIZA VISITA AL COMERCIO CORRESPONSAL WOMPI, SE REALIZA CAMBIO DE DATÁFONO POR PROBLEMAS EN EL DISPLAY DEL EQUIPO SE PUEDE VALIDAR Y SE HACE EL RETIRO DEL MISMO JUNTO CON SUS ACCESORIOS, BATERÍA, 3 CLAVIJAS, CABLE TIPO C PARA CARGAR, PROTECTOR CON SU RESPECTIVA CAJA, SE SE LE INGRESAN LAS CREDENCIALES AL EQUIPO NUEVO SE LE DEMUESTRA AL CLIENTE QUE EL EQUIPO ESTÁ EN PERFECTAS CONDICIONES SE HACEN LAS RESPECTIVAS PRUEBAS DEJANDO DATÁFONO OPERATIVO"/>
    <s v="VISITA_TÉCNICA"/>
    <n v="0"/>
    <s v="LEJANA"/>
    <s v="TERRESTRE"/>
    <s v="GONZALEZ ESTUPIÑAN YEISON WALTER ANTONIO"/>
    <n v="1"/>
    <n v="452148"/>
    <n v="452148"/>
  </r>
  <r>
    <s v="MONTERIA"/>
    <s v="0036-0001"/>
    <x v="6"/>
    <n v="23686"/>
    <n v="2937212"/>
    <n v="80400"/>
    <x v="0"/>
    <s v="CORDOBA"/>
    <s v="SAN PELAYO"/>
    <s v="BARRIO LA SANTA SAN PELAYO"/>
    <s v="WOMPI"/>
    <s v="FO-25-1737618"/>
    <d v="2025-10-27T08:54:00"/>
    <d v="2025-10-28T15:13:00"/>
    <s v="INCIDENTE"/>
    <s v="SOFTWARE"/>
    <s v="APP ELIMINADA"/>
    <s v="APP ELIMINADA POR EL CB"/>
    <s v="28/10/2025 SE REALIZA VISITA TÉCNICA Y SE ENCUENTRA APP ELIMINADA DEL DATAFONO POR EL CLIENTE, SE ESCALA CASO BAJO EL TICKET 475607 WOMPI , SE LOGRA SOLUCIONARLO INCIDENTE REALIZANDOCE LA DESCARGA DE LA APP NUEVAMENTE Y DEJANDO FUNCIONANDO EL CB CORRECTAMENTE, SE REALIZA PRUEBA DE FUNCIONALIDAD OK."/>
    <s v="VISITA_TÉCNICA"/>
    <n v="0"/>
    <s v="INTERMEDIA"/>
    <s v="TERRESTRE"/>
    <s v="CASSIANI PEREZ RAUL RAMIRO"/>
    <n v="1"/>
    <n v="172989"/>
    <n v="172989"/>
  </r>
  <r>
    <s v="TUNJA"/>
    <s v="0036-0007"/>
    <x v="1"/>
    <n v="15176"/>
    <n v="2935136"/>
    <n v="41544"/>
    <x v="0"/>
    <s v="BOYACA"/>
    <s v="CHIQUINQUIRA"/>
    <s v="BARRIO CENTRO CHIQUINQUIRA 3"/>
    <s v="WOMPI"/>
    <s v="FO-25-1735453"/>
    <d v="2025-10-26T09:00:00"/>
    <d v="2025-10-28T17:01:00"/>
    <s v="INCIDENTE"/>
    <s v="CONEXIÓN"/>
    <s v="CONEXIÓN DEFICIENTE WIFI"/>
    <s v="WIFI"/>
    <s v="28/10/2025 EN COMUNICACION CON EL USUARIO AL NÚMERO CELULAR 3123198483 SE BRINDA SOPORTE POR GESTIÓN TELÉFONICA REALIZANDO BORRADO DE CACHE Y ACTUALIZACIÓN DE LA APLICACIÓN WOMPI DONDE SE EVIDENCIA QUE POR LA RED WIFI MANIFIESTA UN POCO DE LENTITUD , SE PROCEDE A CONECTAR EL EQUIPO A LOS DATOS MOVILES  DEL USUARIO Y LA RESPUESTA EN TRANSACCIÓN ES MAS RAPIDA Y EXITOSA , CLIENTE COMPARTE BAUCHE DE PRUEBA SE PROCEDE A CERRAR ORDEN"/>
    <s v="SOPORTE_TELEFÓNICO"/>
    <n v="64"/>
    <s v="LEJANA"/>
    <s v="TERRESTRE"/>
    <s v="ALVARADO MORENO CRISTHIAN"/>
    <n v="1"/>
    <n v="22000"/>
    <n v="22000"/>
  </r>
  <r>
    <s v="CUCUTA"/>
    <s v="0036-0007"/>
    <x v="1"/>
    <n v="54001"/>
    <n v="2940201"/>
    <n v="65384"/>
    <x v="0"/>
    <s v="NORTE DE SANTANDER"/>
    <s v="CUCUTA"/>
    <s v="MERK SOFI LA LIBERTAD"/>
    <s v="WOMPI"/>
    <s v="FO-25-1739749"/>
    <d v="2025-10-27T12:29:00"/>
    <d v="2025-10-28T17:08:00"/>
    <s v="INCIDENTE"/>
    <s v="SOFTWARE"/>
    <s v="CONFIGURACIÓN GENERAL"/>
    <s v="HORA Y FECHA"/>
    <s v="28/10/2025 SE REALIZÓ LLAMADA TELEFÓNICA AL NÚMERO 3104123565 SE HABLÓ CON LA SRA FANNY SE LE INDICA COMO REALIZAR EL CAMBIO DE HORA PARA REINICIO, SE REALIZA CAMBIO DE ZONA HORARIA TODO OK"/>
    <s v="SOPORTE_TELEFÓNICO"/>
    <n v="32"/>
    <s v="PRINCIPAL"/>
    <s v="TERRESTRE"/>
    <s v="MORA VEGA JEAMPIER"/>
    <n v="1"/>
    <n v="22000"/>
    <n v="22000"/>
  </r>
  <r>
    <s v="PEREIRA"/>
    <s v="0036-0002"/>
    <x v="2"/>
    <n v="63130"/>
    <n v="2937794"/>
    <n v="11734"/>
    <x v="0"/>
    <s v="QUINDIO"/>
    <s v="CALARCA"/>
    <s v="BARCELONA - QUINDIO"/>
    <s v="WOMPI"/>
    <s v="FO-25-1738086"/>
    <d v="2025-10-27T09:40:00"/>
    <d v="2025-10-29T07:31:00"/>
    <s v="INCIDENTE"/>
    <s v="SOFTWARE"/>
    <s v="APP ELIMINADA"/>
    <s v="APP ELIMINADA POR EL CB"/>
    <s v="28/10/2025 SE VISITA COMERCIO SE VÁLIDA QUE CB DESINTALO APP WOMPI, SE REALIZÓ ESCALAMIENTO PARA RE INSTALACION DE APP. SE REINSTALA APP POR PARTE DE WOMPI Y SE PRUEBA SERVICIO"/>
    <s v="VISITA_TÉCNICA"/>
    <n v="64"/>
    <s v="INTERMEDIA"/>
    <s v="TERRESTRE"/>
    <s v="SANCHEZ SOLORZANO JUAN SEBASTIAN"/>
    <n v="1"/>
    <n v="172989"/>
    <n v="172989"/>
  </r>
  <r>
    <s v="CUCUTA"/>
    <s v="0036-0007"/>
    <x v="1"/>
    <n v="54223"/>
    <n v="2934153"/>
    <n v="10938"/>
    <x v="0"/>
    <s v="NORTE DE SANTANDER"/>
    <s v="CUCUTILLA"/>
    <s v="CUCUTILLA - NORTE DE SANTANDER"/>
    <s v="WOMPI"/>
    <s v="FO-25-1732499"/>
    <d v="2025-10-25T09:00:00"/>
    <d v="2025-10-29T08:58:00"/>
    <s v="INCIDENTE"/>
    <s v="CREDENCIALES DE ACCESO (USUARIO/CONTRASEÑA)"/>
    <s v="NO FUNCIONA EL USUARIO O CONTRASEÑA"/>
    <s v="EL USUARIO NO RECUERDA LA CONTRASEÑA O EL USUARIO"/>
    <s v="29/10/2025 SE CONTACTA TELEFÓNICAMENTE AL COMERCIO, EL SEÑOR JOSÉ ANTOLINEZ ME INFORMA QUE NO SE ENCUENTRA EN EL MUNICIPIO DE CUCUTILLA, SOLICITA QUE SE LE CONTACTE NUEVAMENTE EL DÍA 31/10. SE REAGENDA POR SOLICITUD DEL CLIENTE._x000a__x000a_3144096147"/>
    <s v="SOPORTE_TELEFÓNICO"/>
    <n v="0"/>
    <s v="LEJANA"/>
    <s v="TERRESTRE"/>
    <s v="PACHECO BUITRAGO JAVIER ALONSO"/>
    <n v="1"/>
    <n v="22000"/>
    <n v="22000"/>
  </r>
  <r>
    <s v="BOGOTA"/>
    <s v="0036-0004"/>
    <x v="5"/>
    <n v="25181"/>
    <n v="2940543"/>
    <n v="58402"/>
    <x v="0"/>
    <s v="CUNDINAMARCA"/>
    <s v="CHOACHI"/>
    <s v="BARRIO SECTOR EL REFUGIO CHOACHI"/>
    <s v="WOMPI"/>
    <s v="FO-25-1740294"/>
    <d v="2025-10-27T14:06:00"/>
    <d v="2025-10-29T10:03:00"/>
    <s v="INCIDENTE"/>
    <s v="EQUIPO"/>
    <s v="DATAFONO SE REINICIA"/>
    <s v="FUENTE DE PODER"/>
    <s v="29/10/2025 SE REALIZA SOPORTE TÉLEFONICO, LA TITULAR REALIZA APAGADO DEL DATAFONO POR CERCA DE UNA HORA Y REINICIO SEGUIDO. NOS INDICA QUE SALE CORRECTO EL FUNCIONAMIENTO DEL EQUIPO"/>
    <s v="SOPORTE_TELEFÓNICO"/>
    <n v="0"/>
    <s v="INTERMEDIA"/>
    <s v="TERRESTRE"/>
    <s v="ALARCON AREVALO JOHAN STIVEN"/>
    <n v="1"/>
    <n v="22000"/>
    <n v="22000"/>
  </r>
  <r>
    <s v="BOGOTA"/>
    <s v="0036-0004"/>
    <x v="5"/>
    <n v="11001"/>
    <n v="2864309"/>
    <n v="29360"/>
    <x v="0"/>
    <s v="CUNDINAMARCA"/>
    <s v="BOGOTÁ"/>
    <s v="SOLUCIONES INTEGRALES JM"/>
    <s v="WOMPI"/>
    <s v="FO-25-1684345 | FO-25-1662092"/>
    <d v="2025-10-09T14:15:00"/>
    <d v="2025-10-29T10:51:00"/>
    <s v="INCIDENTE"/>
    <s v="EQUIPO"/>
    <s v="INTENTO DE MANIPULACION"/>
    <s v="DAÑO EN EL EQUIPO"/>
    <s v="10/10/2025 SE LLEGA COMERCIO SE VALIDA EQUIPO ALERTADO CLIENTE INFORMA QUE DESPUÉS DE PONER LA TARJETA PARA UN RETIRO SE ATASCO Y AL SALIR DEJO UN MENSAJE EN LA PANTALLA LA TERMINAL ESTA BLOQUEADA SE ESCALA CASO GENERANDO EL TICEKT 471521_x000a_29/10/2025 SE REALIZA VISITA A CB PARA ATENDER INCIDENTE SE REALIZA CAMBIO DE DATAFONO POR FALLA EN LECTOR DE TARJETA ,SE REALIZAN PRUEBAS OK"/>
    <s v="VISITA_TÉCNICA"/>
    <n v="32"/>
    <s v="PRINCIPAL"/>
    <s v="TERRESTRE"/>
    <s v="GALINDO ROJAS LUIS FELIPE"/>
    <n v="2"/>
    <n v="51282"/>
    <n v="102564"/>
  </r>
  <r>
    <s v="BOGOTA"/>
    <s v="0036-0004"/>
    <x v="5"/>
    <n v="11001"/>
    <n v="2947360"/>
    <n v="75297"/>
    <x v="0"/>
    <s v="CUNDINAMARCA"/>
    <s v="BOGOTA"/>
    <s v="BARRIO ORTEZAL BOGOTA 1"/>
    <s v="WOMPI"/>
    <s v="FO-25-1746315"/>
    <d v="2025-10-28T14:02:00"/>
    <d v="2025-10-29T13:47:00"/>
    <s v="INCIDENTE"/>
    <s v="CONEXIÓN"/>
    <s v="CONEXIÓN DEFICIENTE WIFI"/>
    <s v="WIFI"/>
    <s v="29/10/2025 SE REALIZA VISITA A CB PARA ATENDER INCIDENTE SE REALIZA CAMBIO DE RED WIFI COMPARTIENDO DESDE CELULAR Y NOS DA CONEXIÓN DE MANERA CORRECTA INGRESANDO CON LAS CREDENCIALES ,SE CAMBIA CONTRASEÑA Y SE REALIZAN PRUEBAS OK"/>
    <s v="VISITA_TÉCNICA"/>
    <n v="40"/>
    <s v="PRINCIPAL"/>
    <s v="TERRESTRE"/>
    <s v="GALINDO ROJAS LUIS FELIPE"/>
    <n v="1"/>
    <n v="51282"/>
    <n v="51282"/>
  </r>
  <r>
    <s v="MEDELLIN"/>
    <s v="0036-0005"/>
    <x v="0"/>
    <n v="5809"/>
    <n v="2943751"/>
    <n v="12206"/>
    <x v="0"/>
    <s v="ANTIOQUIA"/>
    <s v="TITIRIBI"/>
    <s v="TITIRIBI III - ANTIOQUIA"/>
    <s v="WOMPI"/>
    <s v="FO-25-1743063"/>
    <d v="2025-10-28T08:00:00"/>
    <d v="2025-10-29T15:07:00"/>
    <s v="INCIDENTE"/>
    <s v="SOFTWARE"/>
    <s v="APP ELIMINADA"/>
    <s v="APP ELIMINADA POR EL CB"/>
    <s v="29/10/2025 SE COMUNICA CON CLIENTE E INFORMA QUE ELIMINO LA APP WOMPI AL INTENTAR REALIZAR EL BORRADO DEL CACHE, SE INTENTAN VARIAS VECES LA DESCARGA ATRAVEZ DEL TEM CALL SIN ÉXITO SE ESCALA CASO CON EQUIPO WOMPI PARA DESCARGA REMOTA, INFORMAN QUE YA SE REALIZA Y SE VALIDA CON USUARIO QUE LA APP YA ESTÉ DESCARGADA, TODO OK"/>
    <s v="SOPORTE_TELEFÓNICO"/>
    <n v="64"/>
    <s v="INTERMEDIA"/>
    <s v="TERRESTRE"/>
    <s v="QUINTERO SANCHEZ JUAN SEBASTIAN"/>
    <n v="1"/>
    <n v="22000"/>
    <n v="22000"/>
  </r>
  <r>
    <s v="NEIVA"/>
    <s v="0036-0006"/>
    <x v="4"/>
    <n v="41206"/>
    <n v="2935580"/>
    <n v="49961"/>
    <x v="0"/>
    <s v="HUILA"/>
    <s v="COLOMBIA"/>
    <s v="BARRIO UNICENTRO COLOMBIA"/>
    <s v="WOMPI"/>
    <s v="FO-25-1735774"/>
    <d v="2025-10-26T11:25:00"/>
    <d v="2025-10-29T15:35:00"/>
    <s v="INCIDENTE"/>
    <s v="CONEXIÓN"/>
    <s v="CONEXIÓN DEFICIENTE WIFI"/>
    <s v="FALLAS EN CANAL DE COMUNICACIÓN DEL CLIENTE (INTERNET)"/>
    <s v="29/10/2025 SE LLAMA A LA SEÑORA MARISELA GONZÁLEZ  AL CELULAR 3204834231, CLIENTE INDICA QUE A VECES CUANDO INGRESA LAS CREDENCIALES SE QUEDA PENSANDO Y NO INGRESA , SE LE ENSEÑA POR VIDEOLLAMADA CAMBIAR DE RED WIFI DEL COMERCIO A LA RED DE DATOS DEL CELULAR , SE LE EXPLICA EL POR QUE DE ESTA LENTITUD, SE BORRA CACHE , SE REINICIA DATAFONO CON LA CONEXIÓN A LOS DATOS DEL CELULAR , CLIENTE INGRESA CREDENCIALES Y PERMITE EL INGRESO."/>
    <s v="SOPORTE_TELEFÓNICO"/>
    <n v="56"/>
    <s v="LEJANA"/>
    <s v="TERRESTRE"/>
    <s v="ANDRADE HERNANDEZ JUAN CARLOS"/>
    <n v="1"/>
    <n v="22000"/>
    <n v="22000"/>
  </r>
  <r>
    <s v="MEDELLIN"/>
    <s v="0036-0005"/>
    <x v="0"/>
    <n v="5308"/>
    <n v="2950346"/>
    <n v="48751"/>
    <x v="0"/>
    <s v="ANTIOQUIA"/>
    <s v="GIRARDOTA"/>
    <s v="ENCOMIENDAS Y ENVÍOS SAN DIEGO"/>
    <s v="WOMPI"/>
    <s v="FO-25-1749093"/>
    <d v="2025-10-29T08:00:00"/>
    <d v="2025-10-29T15:40:00"/>
    <s v="INCIDENTE"/>
    <s v="LECTURA"/>
    <s v="NO LEE NINGUNA FACTURA"/>
    <s v="SUCIEDAD EN LA CAMARA"/>
    <s v="29/10/2025 SE LLEGA AL SITIO Y SE REALIZA LIMPIEZA DEL LECTOR DE BARRAS SE EXPLICA AL USUARIO COMO SE REALIZA CORRECTAMENTE LA LECTURA,"/>
    <s v="VISITA_TÉCNICA"/>
    <n v="32"/>
    <s v="PRINCIPAL"/>
    <s v="TERRESTRE"/>
    <s v="ZAPATA LOPEZ EDWARD ASDRUBAL"/>
    <n v="1"/>
    <n v="51282"/>
    <n v="51282"/>
  </r>
  <r>
    <s v="CUCUTA"/>
    <s v="0036-0007"/>
    <x v="1"/>
    <n v="54001"/>
    <n v="2758789"/>
    <n v="74422"/>
    <x v="0"/>
    <s v="NORTE DE SANTANDER"/>
    <s v="CUCUTA"/>
    <s v="FARMA PLUS MOLINA"/>
    <s v="WOMPI"/>
    <s v="FO-25-1747960 | FO-25-1601952 | FO-25-1547349"/>
    <d v="2025-09-18T08:50:00"/>
    <d v="2025-10-29T15:47:00"/>
    <s v="INCIDENTE"/>
    <s v="CREDENCIALES DE ACCESO (USUARIO/CONTRASEÑA)"/>
    <s v="NO FUNCIONA EL USUARIO O CONTRASEÑA"/>
    <s v="HAY UNA FALLA EN LA OPCIÓN DE OLVIDO DE CONTRASEÑA O USUARIO"/>
    <s v="29/09/2025 SE VISITA COMERCIO, NO SE PUEDE ACCEDER AL MENU DE CORRESPONSAL, SE REALIZA CAMBIO DE CONTRASEÑA, BORRADO DE CACHE Y ACTUALIZACIÓN DE LA APP. PROBLEMA PERSISTE_x000a_28/10/2025 SE REALIZÓ VISITA AL COMERCIO Y SE REALIZAN PRUEBAS CON EL COMPAÑERO JONATHAN SALAZAR, CAMBIANDO EQUIPO WOMPII Y PERSISTE DAÑO, SE REALIZA ELIMINACIÓN DE USUARIOS Y SE CREAN NUEVAMENTE PERO PERSISTE EL DAÑO, SE LE PIDE UN NUEVO CORREO AL CLIENTE Y NO LO DEJA INGRESAR, DAÑO PERSISTE_x000a_29/10/2025 SE REALIZA REUNION DE SOPORTE CON WOMPI DEBIDO A QUE CUANDO EL CB INGRESA USUARIO Y CONTRASEÑA NO DEJA INGRESAR NI SIQUIERA INTENTA EL CARGUE SE VALIDA CON WOMPI QUE EL ERROR SE DEBE A UN ERROR INTERNO DE LA BASE DE DATOS Y EL USUARIO CREADO SE REALIZA TODO EL PROCESO DE SOPORTE Y EL CORRESPONSAL QUEDA FUNCIONANDO CORRECTAMENTE SE REALIZA PRUEBAS CON EL SR AZHAEL Y ENVIA EVIDENCIA SE CIERRA ORDEN"/>
    <s v="VISITA_TÉCNICA"/>
    <n v="48"/>
    <s v="PRINCIPAL"/>
    <s v="TERRESTRE"/>
    <s v="MORA VEGA JEAMPIER"/>
    <n v="3"/>
    <n v="51282"/>
    <n v="153846"/>
  </r>
  <r>
    <s v="PEREIRA"/>
    <s v="0036-0002"/>
    <x v="2"/>
    <n v="66001"/>
    <n v="2900258"/>
    <n v="55937"/>
    <x v="0"/>
    <s v="RISARALDA"/>
    <s v="PEREIRA"/>
    <s v="BARRIO VILLA ELISA PEREIRA"/>
    <s v="WOMPI"/>
    <s v="FO-25-1706919 | FO-25-1703180"/>
    <d v="2025-10-19T09:00:00"/>
    <d v="2025-10-29T15:49:00"/>
    <s v="INCIDENTE"/>
    <s v="LECTOR DE TARJETAS"/>
    <s v="NO LEE TARJETAS"/>
    <s v="DAÑO DEL LECTOR DE TARJETAS"/>
    <s v="20/10/2025 SE LLEGA AL PUNTO, EL EQUIPO TIENE DAÑO EN EL LECTOR DE TARJETAS, PRESENTA OBSTRUCCIÓN, SE ESCALA CON WOMPI PARA CAMBIAR EL EQUIPO._x000a_29/10/2025 SE VISITA COMERCIO SE IDENTIFICA DATÁFONO CON OBSTRUCCIÓN EN LECTOR DE TARJETAS SE REALIZA CAMBIO DE DATÁFONO SE REALIZA PRUEBAS OK"/>
    <s v="VISITA_TÉCNICA"/>
    <n v="56"/>
    <s v="PRINCIPAL"/>
    <s v="TERRESTRE"/>
    <s v="LOAIZA LOPEZ JHON FREDDY"/>
    <n v="2"/>
    <n v="51282"/>
    <n v="102564"/>
  </r>
  <r>
    <s v="CALI"/>
    <s v="0036-0003"/>
    <x v="3"/>
    <n v="19698"/>
    <n v="2883121"/>
    <n v="32449"/>
    <x v="0"/>
    <s v="CAUCA"/>
    <s v="SANTANDER DE QUILICHAO"/>
    <s v="BARRIO EL CENTRO SANTANDER DE QUILICHAO 1"/>
    <s v="WOMPI"/>
    <s v="FO-25-1693839 | FO-25-1684757"/>
    <d v="2025-10-15T09:06:00"/>
    <d v="2025-10-29T16:00:00"/>
    <s v="INCIDENTE"/>
    <s v="PANTALLA"/>
    <s v="USUARIO NO PUEDE NAVEGAR ENTRE PANTALLAS O LA APP NO ABRE SE QUEDA CARGANDO - TÁCTIL"/>
    <s v="NO RESPONDE LA PANTALLA TÁCTIL"/>
    <s v="16/10/2025 SE EVIDENCIA LENTITUD CON EL EQUIPO DESPUÉS DE HACER VARIAS TRX, DE LE INDICA AL CLIENTE QUE POR EL MOMENTO DEBE ACTUALIZAR,BORRAR CACHE Y REINICIAR EL EQUIPO YA QUE WOMPI ESTÁ TRABAJANDO EN LA NOVEDAD QUE SE ESTA PRESENTANDO. A PARTE DE LO ANTERIOR SE EVIDENCIA UN SOBRECALENTAMIENTO EN LA PANTALLA DEL DATAFONO, EL CLIENTE MANIFIESTA QUE INCLUSO LLEGA A QUEMARSE LOS DEDOS, EN EL MOMENTO DE LA VISITA Y DESPUÉS DE VARIOS MINUTOS SIN OPERAR EL DATAFONO SIGUE CALIENTE SOBRETODO EN LA PARTE INFERIOR DE LA PANTALLA, LA BATERÍA NO ESTÁ CALIENTE, SE ESCALA EL CASO CON WOMPI A LA ESPERA DE RESPUESTA._x000a_29/10/2025 SE VISITA CORRESPONSAL, SE REEMPLAZA DATÁFONO POR DAÑO. TRANSACCIONES DE PRUEBA EXITOSAS."/>
    <s v="VISITA_TÉCNICA"/>
    <n v="64"/>
    <s v="INTERMEDIA"/>
    <s v="TERRESTRE"/>
    <s v="BOLAÑOS TABORDA JORGE ENRIQUE"/>
    <n v="2"/>
    <n v="172989"/>
    <n v="345978"/>
  </r>
  <r>
    <s v="BARRANQUILLA"/>
    <s v="0036-0001"/>
    <x v="6"/>
    <n v="8296"/>
    <n v="2950641"/>
    <n v="61499"/>
    <x v="0"/>
    <s v="ATLANTICO"/>
    <s v="GALAPA"/>
    <s v="BARRIO VILLA OLIMPICA GALAPA 4"/>
    <s v="WOMPI"/>
    <s v="FO-25-1749354"/>
    <d v="2025-10-29T08:43:00"/>
    <d v="2025-10-30T08:21:00"/>
    <s v="INCIDENTE"/>
    <s v="CONEXIÓN"/>
    <s v="APARECEN ERRORES EN PANTALLA: HUBO UNA DESCONEXION DE LA RED"/>
    <s v="WIFI"/>
    <s v="29/10/2025 CLIENTE MANIFIESTA QUE YA SOLUCIONÓ EL INCONVENIENTE CON EL USUARIO Y LE TRABAJA PERFECTAMENTE. SE REALIZAN PRUEBAS DE CORRECTO FUNCIONAMIENTO"/>
    <s v="VISITA_TÉCNICA"/>
    <n v="0"/>
    <s v="PRINCIPAL"/>
    <s v="TERRESTRE"/>
    <s v="VILLACOB VILLACOB ELKIN EDUARDO"/>
    <n v="1"/>
    <n v="51282"/>
    <n v="51282"/>
  </r>
  <r>
    <s v="CUCUTA"/>
    <s v="0036-0007"/>
    <x v="1"/>
    <n v="54001"/>
    <n v="2952172"/>
    <n v="57274"/>
    <x v="0"/>
    <s v="NORTE DE SANTANDER"/>
    <s v="CUCUTA"/>
    <s v="COFFE HALL"/>
    <s v="WOMPI"/>
    <s v="FO-25-1750653"/>
    <d v="2025-10-29T10:29:00"/>
    <d v="2025-10-30T08:29:00"/>
    <s v="INCIDENTE"/>
    <s v="CONEXIÓN"/>
    <s v="CONEXIÓN DEFICIENTE WIFI"/>
    <s v="WIFI"/>
    <s v="30/10/2025 SE REALIZA LLAMADA AL COMERCIO ME INFORMA LA SRA ELIANETH QUE REINICIO EL.MODEM PRINCIPAL DEL COMERCIO Y EL DATAFONO VOLVIÓ A FUNCIONAR,EL DÍA DE HOY SE ENCUENTRA LABORANDO CON NORMALIDAD"/>
    <s v="SOPORTE_TELEFÓNICO"/>
    <n v="32"/>
    <s v="PRINCIPAL"/>
    <s v="TERRESTRE"/>
    <s v="DURAN ACOSTA FRANK YONNY"/>
    <n v="1"/>
    <n v="22000"/>
    <n v="22000"/>
  </r>
  <r>
    <s v="CUCUTA"/>
    <s v="0036-0007"/>
    <x v="1"/>
    <n v="54871"/>
    <n v="2948796"/>
    <n v="63805"/>
    <x v="0"/>
    <s v="NORTE DE SANTANDER"/>
    <s v="VILLA CARO"/>
    <s v="BARRIO CENTRO VILLA CARO"/>
    <s v="WOMPI"/>
    <s v="FO-25-1747588"/>
    <d v="2025-10-28T16:24:00"/>
    <d v="2025-10-30T08:33:00"/>
    <s v="INCIDENTE"/>
    <s v="SOFTWARE"/>
    <s v="APP ELIMINADA"/>
    <s v="APP ELIMINADA POR EL CB"/>
    <s v="29/10/2025 SE REALIZÓ LLAMADA TELEFÓNICA POR VIDEO LLAMADA  WHATSAPP AL NÚMERO 3112486523 SE HABLÓ CON LA SRA MAYERLI, SE REALIZA PROCESO DE  DESCARGAR DE APLICATIVO  Y NO SE DESCARGAR, SE TOMA EVIDENCIA Y SE PROCEDE A REALIZAR ESCALAMIENTO CON EL COORDINADOR DE LA ZONA._x000a__x000a_SERIAL:254MMD4X1433_x000a__x000a__x000a_QUEREMOS CONTARLE QUE CREAMOS EL TICKET N° (475985),  PARA DAR SEGUIMIENTO A LA ATENCIÓN DE SU COMERCIO._x000a__x000a__x000a_SE DEVUELVE LLAMADA TELEFÓNICA AL CLIENTE PARA VALIDAR SI YA LE APARECE LA APP Y CONFIRMA QUE SI, REALIZA INGRESO DE USUARIOS, REALIZA PRUEBAS EXITOSAS"/>
    <s v="SOPORTE_TELEFÓNICO"/>
    <n v="0"/>
    <s v="LEJANA"/>
    <s v="TERRESTRE"/>
    <s v="MORA VEGA JEAMPIER"/>
    <n v="1"/>
    <n v="22000"/>
    <n v="22000"/>
  </r>
  <r>
    <s v="BOGOTA"/>
    <s v="0036-0004"/>
    <x v="5"/>
    <n v="11001"/>
    <n v="2916745"/>
    <n v="19825"/>
    <x v="0"/>
    <s v="CUNDINAMARCA"/>
    <s v="BOGOTA"/>
    <s v="MISCELÁNEA Y PAPELERÍA CARITO"/>
    <s v="WOMPI"/>
    <s v="FO-25-1721585 | FO-25-1714964"/>
    <d v="2025-10-22T08:00:00"/>
    <d v="2025-10-30T08:36:00"/>
    <s v="INCIDENTE"/>
    <s v="LECTOR DE TARJETAS"/>
    <s v="NO LEE TARJETAS"/>
    <s v="DAÑO DEL LECTOR DE TARJETAS"/>
    <s v="22/10/2025 SE LLEGA A COMERCIO PARA REALIZAR MANTENIMIENTO DE DATAFONO . EN EL CUAL SE EVIDENCIA QUE EL CHIP DE LECTURA DE TARJETA SE ENCUENTRA DAÑADO NO RECONOCE NINGUNA TARJETA SE ESCALA CON COORDINADOR DE ZONA Y SOPORTE WOMPI ._x000a_29/10/2025 SE LLEGA A LA DIRECCIÓN INDICADA Y SE REALIZA CAMBIO DE DATÁFONO DX4000 DE PLACA 254MMD4W9729 POR MISMA REFERENCIA DE PLACA 254UMD4X7011, SE REALIZAN PRUEBAS DE LECTOR DE CHIPS EXITOSA , CREDENCIALES OK, CUPO OK."/>
    <s v="VISITA_TÉCNICA"/>
    <n v="64"/>
    <s v="PRINCIPAL"/>
    <s v="TERRESTRE"/>
    <s v="GARCIA PASTRANA KEVIN FERNANDO"/>
    <n v="2"/>
    <n v="51282"/>
    <n v="102564"/>
  </r>
  <r>
    <s v="PASTO"/>
    <s v="0036-0003"/>
    <x v="3"/>
    <n v="52001"/>
    <n v="2866072"/>
    <n v="30797"/>
    <x v="0"/>
    <s v="NARIÑO"/>
    <s v="PASTO"/>
    <s v="BARRIO CHAMBU"/>
    <s v="WOMPI"/>
    <s v="FO-25-1667042 | FO-25-1664608"/>
    <d v="2025-10-10T08:00:00"/>
    <d v="2025-10-30T08:46:00"/>
    <s v="INCIDENTE"/>
    <s v="CREDENCIALES DE ACCESO (USUARIO/CONTRASEÑA)"/>
    <s v="NO FUNCIONA EL USUARIO O CONTRASEÑA"/>
    <s v="ERROR INICIO DE SESIÓN"/>
    <s v="10/10/2025 SE VERIFICÓ FALLA DE SISTEMA DONDE AL CLIENTE LE PIDE CAMBIAR LA CONTRASEÑA TODOS LOS DÍAS AL INICIAR LA JORNADA LABORAL, EL CASO QUE PRESENTA EL CLIENTE ES QUE AL TERMINAR LA JORNADA TERMINA CON UN USUARIO Y CONTRASEÑA PERO AL SIGUIENTE DÍA AL INICIAR CON EL USUARIO LA CONTRASEÑA LE SALE ERROR ASÍ LO COLOQUE BIEN LO CUAL LE TOCA CAMBIAR NUEVAMENTE CONTRASEÑA PARA PODER INICIAR Y REALIZAR TX, SE VERIFICÓ VERSIÓN ACTUALIZACIÓN DE SISTEMA, BORRADO DE CACHÉ, IDIOMA DEL DATÁFONO, TODO SE ENCUENTRA OPERATIVO, SE REALIZÓ CAMBIO DE CLAVE DESDE CELULAR Y DESDE DATÁFONO EN LA APLICACIÓN DE WOMPI SE CAMBIÓ LA HORA DEL DATÁFONO DE FORMA MANUAL PARA VERIFICAR FALLA, A LO CUAL PERSISTE AL CAMBIAR LA JORNADA LABORAL O FECHA DEL DÍA SIGUIENTE, SE ESCALA NOVEDAD CON TICKET # 471558 PARA VERIFICACIÓN Y SOLUCIÓN AL CLIENTE, SE EJECUTAN PRUEBAS TX EXITOSAS QUEDA OPERATIVO._x000a_29/10/2025 SE VALIDA CON EL CLIENTE Y DESPUES DEL ULTIMO CAMBIO DE CONTRASEÑA EL CLIENTE HA PODIDO INGRESAR SIN ESTAR CAMBIA"/>
    <s v="VISITA_TÉCNICA"/>
    <n v="64"/>
    <s v="PRINCIPAL"/>
    <s v="TERRESTRE"/>
    <s v="HENAO CARDONA DIEGO FERNANDO"/>
    <n v="2"/>
    <n v="51282"/>
    <n v="102564"/>
  </r>
  <r>
    <s v="BARRANQUILLA"/>
    <s v="0036-0001"/>
    <x v="6"/>
    <n v="8001"/>
    <n v="2952221"/>
    <n v="25541"/>
    <x v="0"/>
    <s v="ATLANTICO"/>
    <s v="BARRANQUILLA"/>
    <s v="CIUDADELA BARRANQUILLA - ATLANTICO"/>
    <s v="WOMPI"/>
    <s v="FO-25-1750638"/>
    <d v="2025-10-29T10:32:00"/>
    <d v="2025-10-30T09:19:00"/>
    <s v="INCIDENTE"/>
    <s v="SOFTWARE"/>
    <s v="APP ELIMINADA"/>
    <s v="APP ELIMINADA POR EL CB"/>
    <s v="30/10/2025 .SE  HABLA CON SANDRA MILENA BOLAÑOS CEL +57 300 5995377 INDICA QUE NO TIENEN APP WOMPI EN EL EQUIPO, SE SOLICITA SERIAL, Y SE MANDA A CREAR TICKET 475995, DONDE REALIZAN EL PROCESO DE CARGUE APP, SE CONFIRMA NUEVAMENTE CON CLIENTE Y CONFIRMA QUE YA SE ENCUENTRA OPERATIVO"/>
    <s v="SOPORTE_TELEFÓNICO"/>
    <n v="32"/>
    <s v="PRINCIPAL"/>
    <s v="TERRESTRE"/>
    <s v="VILLACOB VILLACOB ELKIN EDUARDO"/>
    <n v="1"/>
    <n v="22000"/>
    <n v="22000"/>
  </r>
  <r>
    <s v="MEDELLIN"/>
    <s v="0036-0005"/>
    <x v="0"/>
    <n v="5088"/>
    <n v="2952400"/>
    <n v="40186"/>
    <x v="0"/>
    <s v="ANTIOQUIA"/>
    <s v="BELLO"/>
    <s v="CENTRO DE COPIADO DC"/>
    <s v="WOMPI"/>
    <s v="FO-25-1750624 | FO-25-1753623"/>
    <d v="2025-10-29T10:39:00"/>
    <d v="2025-10-30T10:16:00"/>
    <s v="INCIDENTE"/>
    <s v="NAVEGACION LENTA"/>
    <s v="USUARIO NO PUEDE NAVEGAR ENTRE PANTALLAS O LA APP NO ABRE SE QUEDA CARGANDO"/>
    <s v="CANAL DE COMUNICACIÓN"/>
    <s v="29/10/2025 EN COMUNICACIÓN CON LA SRA DORA INFORMA QUE COLOCO CANAL WIFI 5G PARA EL DATAFONO SE LE INFORMA QUE ESTA RED ES MUY ALTA QUE PREFERIBLEMENTE SE DEBE TRABAJAR EN UNA RED 2.4 SE LE RECOMIENDA CAMBIAR LA RED PARA QUE EL FUNCIONAMIENTO DE LA APP SEA MAS ÓPTIMO REPROGRAMADO SOPORTE TELEFÓNICO  SE REALIZA BORRADO DE CACHE Y REINICIO Y QUEDO OPERANDO OK PRUEBAS OK"/>
    <s v="SOPORTE_TELEFÓNICO"/>
    <n v="64"/>
    <s v="PRINCIPAL"/>
    <s v="TERRESTRE"/>
    <s v="PAREJA ECHAVARRIA JHON DAVID"/>
    <n v="2"/>
    <n v="22000"/>
    <n v="44000"/>
  </r>
  <r>
    <s v="NEIVA"/>
    <s v="0036-0006"/>
    <x v="4"/>
    <n v="18094"/>
    <n v="2935742"/>
    <n v="13559"/>
    <x v="0"/>
    <s v="CAQUETA"/>
    <s v="BELEN DE LOS ANDAQUIES"/>
    <s v="BARRIO CINCUENTENARIO - BELEN DE LOS ANDAQUIES"/>
    <s v="WOMPI"/>
    <s v="FO-25-1735769"/>
    <d v="2025-10-26T11:30:00"/>
    <d v="2025-10-30T10:22:00"/>
    <s v="INCIDENTE"/>
    <s v="CONEXIÓN"/>
    <s v="CONEXIÓN DEFICIENTE WIFI"/>
    <s v="WIFI"/>
    <s v="30/10/2025 SE LLEGA AL CB Y CB SE ENCUENTRA TRABAJANDO CON NORMALIDAD, SE REALIZAN VALIDACIONES DEL INTERNET Y EL INTERNET DEL CLIENTE PRESENTA LENTITUD, SE LE INDICA AL CLIENTE HACER REVISAR EL INTERNET PARA QUE PUEDA OPERAR CON NORMALIDAD EN EL DATÁFONO, SE LE HACEN LAS RECOMENDACIONES PARA EL BUEN FUNCIONAMIENTO DEL EQUIPO, SE REALIZA BORRADO DE CACHE, REINICIO DE EQUIPO Y QUEDA TRABAJANDO CON NORMALIDAD."/>
    <s v="VISITA_TÉCNICA"/>
    <n v="64"/>
    <s v="LEJANA"/>
    <s v="TERRESTRE"/>
    <s v="BERMUDEZ SANCHEZ JOSE NEYBER"/>
    <n v="1"/>
    <n v="452148"/>
    <n v="452148"/>
  </r>
  <r>
    <s v="CUCUTA"/>
    <s v="0036-0007"/>
    <x v="1"/>
    <n v="54001"/>
    <n v="2888844"/>
    <n v="43196"/>
    <x v="0"/>
    <s v="NORTE DE SANTANDER"/>
    <s v="CUCUTA"/>
    <s v="DROGUERIA ALTOS DE VERSALLES"/>
    <s v="WOMPI"/>
    <s v="FO-25-1690467"/>
    <d v="2025-10-16T08:00:00"/>
    <d v="2025-10-30T10:52:00"/>
    <s v="INCIDENTE"/>
    <s v="EQUIPO"/>
    <s v="DATAFONO SE REINICIA"/>
    <s v="FUENTE DE PODER"/>
    <s v="30/10/2025 AL LLEGAR AL SITIO, SE DETECTA RECALENTAMIENTO Y DESCARGA DE BATERÍA EN EL EQUIPO._x000a_SE PROCEDE CON EL CAMBIO DEL EQUIPO AFECTADO Y LA ACTUALIZACIÓN DE VERSIÓN SEGÚN INDICACIONES DEL TEAM CALL._x000a__x000a_POSTERIORMENTE, SE REALIZA EL INGRESO DE USUARIOS DE FORMA EXITOSA._x000a_SE EJECUTAN PRUEBAS FUNCIONALES DE CONSULTA DE SALDO, RETIRO Y CONSIGNACIÓN, LAS CUALES FINALIZAN SATISFACTORIAMENTE._x000a__x000a_RESULTADO: EQUIPO OPERATIVO Y PRUEBAS EXITOSAS."/>
    <s v="VISITA_TÉCNICA"/>
    <n v="56"/>
    <s v="PRINCIPAL"/>
    <s v="TERRESTRE"/>
    <s v="DURAN ACOSTA FRANK YONNY"/>
    <n v="1"/>
    <n v="51282"/>
    <n v="51282"/>
  </r>
  <r>
    <s v="CALI"/>
    <s v="0036-0003"/>
    <x v="3"/>
    <n v="76001"/>
    <n v="2954106"/>
    <n v="46351"/>
    <x v="0"/>
    <s v="VALLE DEL CAUCA"/>
    <s v="CALI"/>
    <s v="REPRESENTACIONES MUNDO ESTETICA SAS"/>
    <s v="WOMPI"/>
    <s v="FO-25-1753035"/>
    <d v="2025-10-29T14:34:00"/>
    <d v="2025-10-30T12:27:00"/>
    <s v="INCIDENTE"/>
    <s v="IMPRESIÓN"/>
    <s v="ROLLO MAL PUESTO"/>
    <s v="MALA MANIPULACIÓN DEL DATAFONO"/>
    <s v="30/10/2025 SE VISITA CORRESPONSAL Y LA SEÑORA BEATRIZ SALDAREIAGA INFORMA QUE EL DATÁFONO ESTÁ FUNCIONANDO CORRECTAMENTE. REPORTO MALA IMPRESIÓN PERO HOY ESTÁ FUNCIONANDO CORRECTAMENTE.PIDE CERRAR CASO. NO SE MANIPULA EQUIPO. CLIENTE ENTREGA COMPROBANTE"/>
    <s v="VISITA_TÉCNICA"/>
    <n v="24"/>
    <s v="PRINCIPAL"/>
    <s v="TERRESTRE"/>
    <s v="BOLAÑOS TABORDA JORGE ENRIQUE"/>
    <n v="1"/>
    <n v="51282"/>
    <n v="51282"/>
  </r>
  <r>
    <s v="NEIVA"/>
    <s v="0036-0006"/>
    <x v="4"/>
    <n v="41001"/>
    <n v="2954051"/>
    <n v="17026"/>
    <x v="0"/>
    <s v="HUILA"/>
    <s v="NEIVA"/>
    <s v="MINIMERCADO VILLA REGINA"/>
    <s v="WOMPI"/>
    <s v="FO-25-1752836"/>
    <d v="2025-10-29T14:25:00"/>
    <d v="2025-10-30T12:30:00"/>
    <s v="INCIDENTE"/>
    <s v="EQUIPO"/>
    <s v="DATAFONO NO ENCIENDE"/>
    <s v="FUENTE DE PODER"/>
    <s v="30/10/2025 SE LLEGA A SITIO SE VERIFICA CARGADOR Y SE ENCONTRABA MAL CONECTADO, SE VERIFICA Y CARGA NORMALMENTE EL DATAFONO."/>
    <s v="VISITA_TÉCNICA"/>
    <n v="48"/>
    <s v="PRINCIPAL"/>
    <s v="TERRESTRE"/>
    <s v="DIAZ VARGAS JONATHAN MIGUEL"/>
    <n v="1"/>
    <n v="51282"/>
    <n v="51282"/>
  </r>
  <r>
    <s v="BOGOTA"/>
    <s v="0036-0004"/>
    <x v="5"/>
    <n v="11001"/>
    <n v="2953761"/>
    <n v="58980"/>
    <x v="0"/>
    <s v="CUNDINAMARCA"/>
    <s v="BOGOTÁ"/>
    <s v="TIENDA PUNTO 100"/>
    <s v="WOMPI"/>
    <s v="FO-25-1752490"/>
    <d v="2025-10-29T13:49:00"/>
    <d v="2025-10-30T12:32:00"/>
    <s v="INCIDENTE"/>
    <s v="CONEXIÓN"/>
    <s v="CONEXIÓN DEFICIENTE WIFI"/>
    <s v="WIFI"/>
    <s v="30/10/2025 SE REALIZA UN PRIMER CONTACTO CON CLIENTE A NÚMERO REGISTRADO 3196796365 DAVID GUÍO PARA VALIDAR FALLA DEL DATAFONO CLIENTE INDICA QUE NO LE TOMA EL WIFI DEL COMERCIO.  SE LE INDICA QUE SE REALIZA DESPLAZAMIENTO A COMERCIO..  AL MOMENTO CLIENTE DEVUELVE LA LLAMADA E INDICA QUE YA SOLUCIONÓ LA FALLA QUE NO ES NECESARIA LA VISITA"/>
    <s v="SOPORTE_TELEFÓNICO"/>
    <n v="64"/>
    <s v="PRINCIPAL"/>
    <s v="TERRESTRE"/>
    <s v="ORTIZ MARTINEZ STIVEN"/>
    <n v="1"/>
    <n v="22000"/>
    <n v="22000"/>
  </r>
  <r>
    <s v="PASTO"/>
    <s v="0036-0003"/>
    <x v="3"/>
    <n v="52356"/>
    <n v="2950415"/>
    <n v="49108"/>
    <x v="0"/>
    <s v="NARIÑO"/>
    <s v="IPIALES"/>
    <s v="BARRIO SAN VICENTE IPIALES 1"/>
    <s v="WOMPI"/>
    <s v="FO-25-1749100"/>
    <d v="2025-10-29T08:00:00"/>
    <d v="2025-10-30T12:41:00"/>
    <s v="INCIDENTE"/>
    <s v="SOFTWARE"/>
    <s v="APP ELIMINADA"/>
    <s v="APP ELIMINADA POR EL CB"/>
    <s v="30/10/2025 EL CLIENTE ELIMINO LA APP POR ERROR, SE ESCALA A WOMPI SE REINSTALA APP Y SE CORRIJE PROBLEMA EL CLIENTE PUEDE INGRESAR DE NUEVO A LA APLICACION"/>
    <s v="SOPORTE_TELEFÓNICO"/>
    <n v="0"/>
    <s v="INTERMEDIA"/>
    <s v="TERRESTRE"/>
    <s v="HENAO CARDONA DIEGO FERNANDO"/>
    <n v="1"/>
    <n v="22000"/>
    <n v="22000"/>
  </r>
  <r>
    <s v="IBAGUE"/>
    <s v="0036-0006"/>
    <x v="4"/>
    <n v="73001"/>
    <n v="2949872"/>
    <n v="46958"/>
    <x v="0"/>
    <s v="TOLIMA"/>
    <s v="IBAGUE"/>
    <s v="CENTRO DE SERVICIOS MÉNDEZ HERMANOS"/>
    <s v="WOMPI"/>
    <s v="FO-25-1748335"/>
    <d v="2025-10-29T08:00:00"/>
    <d v="2025-10-30T12:44:00"/>
    <s v="INCIDENTE"/>
    <s v="SOFTWARE"/>
    <s v="APP ELIMINADA"/>
    <s v="APP ELIMINADA POR EL CB"/>
    <s v="30/10/2025 SE COMUNICA AL NÚMERO 3003468650, LA SEÑORA CAROLINA HOYOS RECIBE SOPORTE TELEFÓNICO PARA REALIZAR DESCARGA DE APLICACIÓN Y BORRADO DE CACHÉ, SE VALIDA FUNCIONAMIENTO CORRECTO DE APP INSTALADA."/>
    <s v="SOPORTE_TELEFÓNICO"/>
    <n v="24"/>
    <s v="PRINCIPAL"/>
    <s v="TERRESTRE"/>
    <s v="BARRAGAN TAFUR EDWIN ESTEBAN"/>
    <n v="1"/>
    <n v="22000"/>
    <n v="22000"/>
  </r>
  <r>
    <s v="PEREIRA"/>
    <s v="0036-0002"/>
    <x v="2"/>
    <n v="66170"/>
    <n v="2955216"/>
    <n v="77799"/>
    <x v="0"/>
    <s v="RISARALDA"/>
    <s v="DOSQUEBRADAS"/>
    <s v="BARRIO FRAILES DOSQUEBRADAS 3"/>
    <s v="WOMPI"/>
    <s v="FO-25-1753872"/>
    <d v="2025-10-29T15:59:00"/>
    <d v="2025-10-30T12:47:00"/>
    <s v="INCIDENTE"/>
    <s v="PANTALLA"/>
    <s v="DISPLAY BLANCO U OSCURO"/>
    <s v="NO RESPONDE LA PANTALLA TÁCTIL"/>
    <s v="30/10/2025 VISITAMOS COMERCIO EL CLIENTE NOS CUENTA QUE EL DATÁFONO INICIÓ ATILTILAR POR UN RATO LUEGO SALÍAN UNAS LÍNEAS AL RATO LA PANTALLA CAMBIÓ A VERDE, SE INTENTÓ APAGAR PERO NO DEJA SE DESCONECTA LA BATERÍA Y CONTINUA IGUAL, SOLICITAMOS CAMBIO DE DATAFONO CON WOMPI LO AUTORIZAN INICIAMOS CON LAS CREDENCIALES DEL CLIENTE EN EL NUEVO DATÁFONO Y REALIZAMOS PRUEBAS OK."/>
    <s v="VISITA_TÉCNICA"/>
    <n v="0"/>
    <s v="PRINCIPAL"/>
    <s v="TERRESTRE"/>
    <s v="ARROYAVE CANO MANUEL GUILLERMO"/>
    <n v="1"/>
    <n v="51282"/>
    <n v="51282"/>
  </r>
  <r>
    <s v="CALI"/>
    <s v="0036-0003"/>
    <x v="3"/>
    <n v="76520"/>
    <n v="2942298"/>
    <n v="56868"/>
    <x v="0"/>
    <s v="VALLE DEL CAUCA"/>
    <s v="PALMIRA"/>
    <s v="BARRIO LA COLOMBINA PALMIRA"/>
    <s v="WOMPI"/>
    <s v="FO-25-1747422 | FO-25-1741762"/>
    <d v="2025-10-27T16:27:00"/>
    <d v="2025-10-30T12:55:00"/>
    <s v="INCIDENTE"/>
    <s v="CONVENIOS"/>
    <s v="TRANSACCIÓN RECHAZADA"/>
    <s v="CONVENIO CON PROBLEMAS"/>
    <s v="28/10/2025 EN LA VISITA TÉCNICA SE REALIZÓ EL BORRADO DE CACHÉ,SE REALIZAN DIFERENTES PRUEBAS ENCONTRANDO EL DATÁFONO OPERATIVO,PERO LA FACTURA DE GASES DE OCCIDENTE NO PERMITE PAGAR,NI CON CÓDIGO DE CONVENIOS NI CON CÓDIGO DE BARRAS,SE ESCALÓ CON EL COORDINADOR, COORDINADOR ESCALÓ A WOMPI,SE REPROGRAMA LA VISITA._x000a_30/10/2025 SE REALIZA ESCALAMIENTO A WOMPI, VALIDAN LOS PROCESOSE INDICAN QUE EL CB YA PUEDE TRANSAR CON CODIGO DE BARRAS SE VALIDAN TRANSACCIONES CON CODIGO DE BARRAS , SE CIERRA CASO"/>
    <s v="VISITA_TÉCNICA"/>
    <n v="0"/>
    <s v="PRINCIPAL"/>
    <s v="TERRESTRE"/>
    <s v="HENAO CARDONA DIEGO FERNANDO"/>
    <n v="2"/>
    <n v="51282"/>
    <n v="102564"/>
  </r>
  <r>
    <s v="CALI"/>
    <s v="0036-0003"/>
    <x v="3"/>
    <n v="19001"/>
    <n v="2938876"/>
    <n v="80292"/>
    <x v="0"/>
    <s v="CAUCA"/>
    <s v="POPAYAN"/>
    <s v="BARRIO LA ARBOLEDA POPAYAN"/>
    <s v="WOMPI"/>
    <s v="FO-25-1738705"/>
    <d v="2025-10-27T10:52:00"/>
    <d v="2025-10-30T12:59:00"/>
    <s v="INCIDENTE"/>
    <s v="LECTURA"/>
    <s v="NO LEE NINGUNA FACTURA"/>
    <s v="SUCIEDAD EN LA CAMARA"/>
    <s v="30/10/2025 SE INGRESA SE HACEN PRUEBAS CON EL CLIENTE DE COMO ENFOCAR CON EL DATAFONO LA FACTURA SE HACEN PRUEBAS OK"/>
    <s v="VISITA_TÉCNICA"/>
    <n v="16"/>
    <s v="LEJANA"/>
    <s v="TERRESTRE"/>
    <s v="GIMBUEL LASSO LUIS GERMAN"/>
    <n v="1"/>
    <n v="452148"/>
    <n v="452148"/>
  </r>
  <r>
    <s v="PEREIRA"/>
    <s v="0036-0002"/>
    <x v="2"/>
    <n v="63594"/>
    <n v="2936900"/>
    <n v="31073"/>
    <x v="0"/>
    <s v="QUINDIO"/>
    <s v="QUIMBAYA"/>
    <s v="BARRIO CENTRO 6"/>
    <s v="WOMPI"/>
    <s v="FO-25-1737424"/>
    <d v="2025-10-27T08:37:00"/>
    <d v="2025-10-30T13:02:00"/>
    <s v="INCIDENTE"/>
    <s v="CREDENCIALES DE ACCESO (USUARIO/CONTRASEÑA)"/>
    <s v="NO FUNCIONA EL USUARIO O CONTRASEÑA"/>
    <s v="ERROR INICIO DE SESIÓN"/>
    <s v="30/10/2025 SE REALIZA ESCALAMIENTO A WOMPI, REALIZAN REINSTALACION DE LA APP Y VALIDACION DE NUEVA CONTRASEÑA,  SE PROCEDE A REALIZAR PRUEBAS Y EL CLIENTE PUEDE INGRESAR CON NORMALIDAD SE CIERRA CASO"/>
    <s v="SOPORTE_TELEFÓNICO"/>
    <n v="32"/>
    <s v="INTERMEDIA"/>
    <s v="TERRESTRE"/>
    <s v="HENAO CARDONA DIEGO FERNANDO"/>
    <n v="1"/>
    <n v="22000"/>
    <n v="22000"/>
  </r>
  <r>
    <s v="TUNJA"/>
    <s v="0036-0007"/>
    <x v="1"/>
    <n v="15407"/>
    <n v="2955728"/>
    <n v="29240"/>
    <x v="0"/>
    <s v="BOYACA"/>
    <s v="VILLA DE LEYVA"/>
    <s v="BARRIO VIA CIRCUMBALAR VILLA DE LEYVA"/>
    <s v="WOMPI"/>
    <s v="FO-25-1754480"/>
    <d v="2025-10-30T08:00:00"/>
    <d v="2025-10-30T13:15:00"/>
    <s v="INCIDENTE"/>
    <s v="CAPACITACIÓN"/>
    <s v="MALA MANIPULACIÓN POS"/>
    <s v="FALTA CAPACITACIÓN USUARIO CB"/>
    <s v="30/10/2025 SE VISITA CB MANTENIMIENTO DE EQUIPO... CAPACITACIÓN MANEJO POS PRUEBAS EXITOSAS"/>
    <s v="VISITA_TÉCNICA"/>
    <n v="0"/>
    <s v="INTERMEDIA"/>
    <s v="TERRESTRE"/>
    <s v="GONZALEZ GONZALEZ MARIO ALBERTO"/>
    <n v="1"/>
    <n v="172989"/>
    <n v="172989"/>
  </r>
  <r>
    <s v="BOGOTA"/>
    <s v="0036-0004"/>
    <x v="5"/>
    <n v="25290"/>
    <n v="2955999"/>
    <n v="34197"/>
    <x v="0"/>
    <s v="CUNDINAMARCA"/>
    <s v="FUSAGASUGA"/>
    <s v="BARRIO LA PAMPA FUSAGASUGA"/>
    <s v="WOMPI"/>
    <s v="FO-25-1755553"/>
    <d v="2025-10-30T08:00:00"/>
    <d v="2025-10-30T14:12:00"/>
    <s v="INCIDENTE"/>
    <s v="IMPRESIÓN"/>
    <s v="SUCIEDAD EN IMPRESORA"/>
    <s v="MALA MANIPULACIÓN DEL DATAFONO"/>
    <s v="30/10/2025 SE REALIZA VISITA DE CAMPO ENCONTRADO  QUE COMERCIO ESTA CERRADO SE REALIZA COMUNICACIÓN A LA LÍNEA 3168839632 DONDE NOS INFORMA LA SRTA  DIANA QUE ESTÁN ALMORZANDO  Y SE DEMORA APROXIMADAMENTE 1 HORA, POR LO ANTERIOR SE INFORMA A SUPERVISOR DE NOVEDAD QUIEN AUTORIZA CIERRE DE SOLICITUD."/>
    <s v="VISITA_TÉCNICA"/>
    <n v="56"/>
    <s v="INTERMEDIA"/>
    <s v="TERRESTRE"/>
    <s v="LOZADA ROJAS CHRISTIAN ANDRES"/>
    <n v="1"/>
    <n v="172989"/>
    <n v="172989"/>
  </r>
  <r>
    <s v="BOGOTA"/>
    <s v="0036-0004"/>
    <x v="5"/>
    <n v="11001"/>
    <n v="2926893"/>
    <n v="37531"/>
    <x v="0"/>
    <s v="CUNDINAMARCA"/>
    <s v="BOGOTÁ"/>
    <s v="DISTRIBUIDORA DE BELLEZA PETIT FRANCE"/>
    <s v="WOMPI"/>
    <s v="FO-25-1730474 | FO-25-1728089 | FO-25-1728145"/>
    <d v="2025-10-23T14:47:00"/>
    <d v="2025-10-30T14:26:00"/>
    <s v="INCIDENTE"/>
    <s v="SOFTWARE"/>
    <s v="APP ELIMINADA"/>
    <s v="APP ELIMINADA POR EL CB"/>
    <s v="24/10/2025 SE REALIZAN VARIOS INTENTOS A NÚMERO 3203334439 PARA CONTACTAR CLIENTE NO CONTESTA_x000a_30/10/2025 SE REALIZA COMUNICACIÓN CON LA SEÑORA PAOLA CAPERA AL NÚMERO 3203334439 INFORMANDO QUE YA LE APARECIÓ NUEVAMENTE LA APP WOMPI Y SE ENCUENTRA OPERANDO DE MANERA CORRECTA_x000a_30/10/2025 SE REALIZA COMUNICACIÓN CON LA SEÑORA PAOLA CAPERA AL NÚMERO 3203334439 INDICANDO QUE YA TIENE LA APP DE WOMPI Y SE ENCUENTRA OPERANDO DE MANERA NORMAL"/>
    <s v="SOPORTE_TELEFÓNICO"/>
    <n v="48"/>
    <s v="PRINCIPAL"/>
    <s v="TERRESTRE"/>
    <s v="ROZO ROZO WILLIAM ASDRUBAL"/>
    <n v="3"/>
    <n v="22000"/>
    <n v="66000"/>
  </r>
  <r>
    <s v="YOPAL"/>
    <s v="0036-0006"/>
    <x v="4"/>
    <n v="85001"/>
    <n v="2959410"/>
    <n v="81619"/>
    <x v="0"/>
    <s v="CASANARE"/>
    <s v="YOPAL"/>
    <s v="DROGUERIA FARMAZUL YOPAL"/>
    <s v="WOMPI"/>
    <s v="FO-25-1760833"/>
    <d v="2025-10-30T14:00:00"/>
    <d v="2025-10-30T16:53:00"/>
    <s v="INCIDENTE"/>
    <s v="CONEXIÓN"/>
    <s v="APARECEN ERRORES EN PANTALLA: HUBO UNA DESCONEXION DE LA RED"/>
    <s v="WIFI"/>
    <s v="30/10/2025 EN COMUNICACIÓN CON ARGENIS GUTIERREZ AL NUMERO 3208206084 SE REALIZA GESTIÓN, SE VALIDA INTERNET DEL CLIENTE CON UN TEST Y EL DATAFONO ARROJA CONEXIÓN INESTABLE, POR LO QUE NO PERMITE INGRESAR AL MENÚ TRANSACCIONAL, SE LE INDICA A LA SEÑORA QUE CONECTE A LOS DATOS DE SU CELULAR, Y NOS CONFIRMA QUE FUNCIONA CORRECTAMENTE, SE LE HACE LA SUGERENCIA AL USUARIO QUE VALIDE LA RED CON EL OPERADOR DE INTERNET."/>
    <s v="SOPORTE_TELEFÓNICO"/>
    <n v="0"/>
    <s v="PRINCIPAL"/>
    <s v="TERRESTRE"/>
    <s v="BERNAL ELAICA EDGAR ALEXIS"/>
    <n v="1"/>
    <n v="22000"/>
    <n v="22000"/>
  </r>
  <r>
    <s v="CALI"/>
    <s v="0036-0003"/>
    <x v="3"/>
    <n v="76001"/>
    <n v="2959143"/>
    <n v="80441"/>
    <x v="0"/>
    <s v="VALLE DEL CAUCA"/>
    <s v="CALI"/>
    <s v="TIENDA MARTIN GLASS LICORS"/>
    <s v="WOMPI"/>
    <s v="FO-25-1760203"/>
    <d v="2025-10-30T12:52:00"/>
    <d v="2025-10-30T16:55:00"/>
    <s v="INCIDENTE"/>
    <s v="SOFTWARE"/>
    <s v="APP ELIMINADA"/>
    <s v="APP ELIMINADA POR EL CB"/>
    <s v="30/10/2025 SE VALIDA CON CB Y POR ERROR ELIMINO LA APP, SE ESCALA CON WOMPI PARA REINSTALACION DE APP SE REINSTALA Y EL CLIENTE VALIDA OPERATIVIDAD PRUEBAS OK"/>
    <s v="SOPORTE_TELEFÓNICO"/>
    <n v="0"/>
    <s v="PRINCIPAL"/>
    <s v="TERRESTRE"/>
    <s v="HENAO CARDONA DIEGO FERNANDO"/>
    <n v="1"/>
    <n v="22000"/>
    <n v="22000"/>
  </r>
  <r>
    <s v="BARRANQUILLA"/>
    <s v="0036-0001"/>
    <x v="6"/>
    <n v="8638"/>
    <n v="2956141"/>
    <n v="60304"/>
    <x v="0"/>
    <s v="ATLANTICO"/>
    <s v="SABANALARGA"/>
    <s v="BARRIO CARMEN SABANALARGA"/>
    <s v="WOMPI"/>
    <s v="FO-25-1755548"/>
    <d v="2025-10-30T08:00:00"/>
    <d v="2025-10-30T16:57:00"/>
    <s v="INCIDENTE"/>
    <s v="LECTURA"/>
    <s v="NO LEE NINGUNA FACTURA"/>
    <s v="NO LEE CODIGOS DE BARRAS LARGOS"/>
    <s v="30/10/2025 CLIENTE ESTABA HACIENDO MAL EL PROCEDIMIENTO DE LA LECTURA DE LOS CÓDIGOS DE BARRAS, SE LE EXPLICA COMO REALIZARLO, SE HACEN PRUEBAS Y TODO QUEDA OKA"/>
    <s v="VISITA_TÉCNICA"/>
    <n v="0"/>
    <s v="INTERMEDIA"/>
    <s v="TERRESTRE"/>
    <s v="DE AVILA SIADES ALBERTO ENRIQUE"/>
    <n v="1"/>
    <n v="172989"/>
    <n v="172989"/>
  </r>
  <r>
    <s v="BARRANQUILLA"/>
    <s v="0036-0001"/>
    <x v="6"/>
    <n v="8606"/>
    <n v="2953422"/>
    <n v="57839"/>
    <x v="0"/>
    <s v="ATLANTICO"/>
    <s v="REPELON"/>
    <s v="BARRIO LA FE REPELON"/>
    <s v="WOMPI"/>
    <s v="FO-25-1751417"/>
    <d v="2025-10-29T12:16:00"/>
    <d v="2025-10-30T16:59:00"/>
    <s v="INCIDENTE"/>
    <s v="CREDENCIALES DE ACCESO (USUARIO/CONTRASEÑA)"/>
    <s v="NO FUNCIONA EL USUARIO O CONTRASEÑA"/>
    <s v="EL USUARIO NO RECUERDA LA CONTRASEÑA O EL USUARIO"/>
    <s v="30/10/2025 CLIENTE TENÍA PROBLEMAS PARA INGRESAR CON SU CONTRASEÑA, LE DA LA OPCIÓN RESTABLECER CONTRASEÑA , SE VALIDA CÓDIGO OTP, SE CREA UNA NUEVA CONTRASEÑA, Y ENTRA BIEN, SE HACEN PRUEBAS Y FUNCIONA PERFECTAMENTE"/>
    <s v="VISITA_TÉCNICA"/>
    <n v="0"/>
    <s v="INTERMEDIA"/>
    <s v="TERRESTRE"/>
    <s v="DE AVILA SIADES ALBERTO ENRIQUE"/>
    <n v="1"/>
    <n v="172989"/>
    <n v="172989"/>
  </r>
  <r>
    <s v="VALLEDUPAR"/>
    <s v="0036-0001"/>
    <x v="6"/>
    <n v="20011"/>
    <n v="2943259"/>
    <n v="61956"/>
    <x v="0"/>
    <s v="CESAR"/>
    <s v="AGUACHICA"/>
    <s v="BARRIO UNION AGUACHICA 1"/>
    <s v="WOMPI"/>
    <s v="FO-25-1759763 | FO-25-1743064"/>
    <d v="2025-10-28T08:00:00"/>
    <d v="2025-10-30T17:03:00"/>
    <s v="INCIDENTE"/>
    <s v="SOFTWARE"/>
    <s v="APP ELIMINADA"/>
    <s v="APP ELIMINADA POR EL CB"/>
    <s v="30/10/2025 SE VISITA CB Y SE ENCUENTRA SIN LA APP WOMPI, SE TRATA DE INSTALAR POR TEM CALL PERO NO SE LOGRA INSTALAR, SE INFORMA LA NOVEDAD AL COORDINADOR KEVIN CORZO Y ME DA  TICKET N° (476076_x000a_30/10/2025 BUENAS TARDES SE LLAMA AL CLIENTE YA QUE EL COORDINADOR REPORTA QUE YA LE INSTALARON LA APP Y EL CLIENTE CONFIRMA QUE YA TODO ESTÁ OK Y QUE LO DEJA HACER TRANSACCIONES._x000a_ME ENVIA UNA FOTO VIA WHATSAAP COMO EVIDENCIA"/>
    <s v="VISITA_TÉCNICA"/>
    <n v="0"/>
    <s v="LEJANA"/>
    <s v="TERRESTRE"/>
    <s v="BENITEZ CARVAJAL ALVARO JAVIER"/>
    <n v="2"/>
    <n v="452148"/>
    <n v="904296"/>
  </r>
  <r>
    <s v="CALI"/>
    <s v="0036-0003"/>
    <x v="3"/>
    <n v="76001"/>
    <n v="2881662"/>
    <n v="73384"/>
    <x v="0"/>
    <s v="VALLE DEL CAUCA"/>
    <s v="CALI"/>
    <s v="VARIEDADES ROSSY CALI"/>
    <s v="WOMPI"/>
    <s v="FO-25-1683506"/>
    <d v="2025-10-15T08:00:00"/>
    <d v="2025-10-30T17:07:00"/>
    <s v="INCIDENTE"/>
    <s v="NAVEGACION LENTA"/>
    <s v="USUARIO NO PUEDE NAVEGAR ENTRE PANTALLAS O LA APP NO ABRE SE QUEDA CARGANDO - APARECEN ERRORES EN PANTALLA: HUBO UNA DESCONEXION DE LA RED"/>
    <s v="WIFI - CACHE"/>
    <s v="30/10/2025 SE VALIDA CON EL CLIENTE INDICA QUE DATAFONO ESTA FUNCIONANDO QUE SE TORNA LENTO CADA CIERTO TIEMPO PERO EN ESTE MOMENTO ESTA OPERATIVO"/>
    <s v="SOPORTE_TELEFÓNICO"/>
    <n v="48"/>
    <s v="PRINCIPAL"/>
    <s v="TERRESTRE"/>
    <s v="CUERO RUIZ JHONNY"/>
    <n v="1"/>
    <n v="22000"/>
    <n v="22000"/>
  </r>
  <r>
    <s v="NEIVA"/>
    <s v="0036-0006"/>
    <x v="4"/>
    <n v="41132"/>
    <n v="2955487"/>
    <n v="36090"/>
    <x v="0"/>
    <s v="HUILA"/>
    <s v="CAMPOALEGRE"/>
    <s v="DROGUERÍA COLSALUD"/>
    <s v="WOMPI"/>
    <s v="FO-25-1754279"/>
    <d v="2025-10-29T16:48:00"/>
    <d v="2025-10-30T17:09:00"/>
    <s v="INCIDENTE"/>
    <s v="LECTURA"/>
    <s v="ERROR LECTURA CODIGO DE BARRAS"/>
    <s v="NO LEE CODIGOS DE BARRAS LARGOS"/>
    <s v="30/10/2025 SE LLEGA A SITIO, SE REALIZA VERIFICACIÓN DE LECTOR DE BARRAS, FUNCIONA CORRECTAMENTE, SE LE EXPLICA AL CLIENTE QUE DEBE TOMAR EL DATAFONO EN POSICIÓN HORIZONTAL IGUAL QUE EL CODIGO DE BARRAS. SE VERIFICA APP ACTUALIZADA."/>
    <s v="VISITA_TÉCNICA"/>
    <n v="56"/>
    <s v="INTERMEDIA"/>
    <s v="TERRESTRE"/>
    <s v="DIAZ VARGAS JONATHAN MIGUEL"/>
    <n v="1"/>
    <n v="172989"/>
    <n v="172989"/>
  </r>
  <r>
    <s v="BOGOTA"/>
    <s v="0036-0004"/>
    <x v="5"/>
    <n v="25099"/>
    <n v="2939265"/>
    <n v="44850"/>
    <x v="0"/>
    <s v="CUNDINAMARCA"/>
    <s v="BOJACA"/>
    <s v="BARRIO SANTA HELENA BOJACA 1"/>
    <s v="WOMPI"/>
    <s v="FO-25-1753251 | FO-25-1738937"/>
    <d v="2025-10-27T11:09:00"/>
    <d v="2025-10-30T17:15:00"/>
    <s v="INCIDENTE"/>
    <s v="LECTURA"/>
    <s v="ERROR LECTURA CODIGO DE BARRAS"/>
    <s v="NO LEE CODIGOS DE BARRAS LARGOS"/>
    <s v="29/10/2025 SÍ LLEGA AL COMERCIO SE VALÍA CON CLIENTE Y VI QUE TENER FALLO AL MOMENTO DE LEER LAS FACTURAS DEL AGUA PARA EL PAGO DE RECIBO SIN EMBARGO NO SE CUENTA CON AUTORIZACIÓN PARA INGRESO AL COMERCIO SE ESPERAN POR MÁS DE 40 MINUTOS ESCALA CON COORDINADOR. NO PERMITE MANIPULACIÓN DEL DATÁFONO TAMPOCO FIRMAN VISITA_x000a_30/10/2025 SE LLEGA A LA DIRECCIÓN INDICADA Y  SE ENCUENTRA A COMERCIO CERRADO, SE INTENTA ESTABLECER COMUNICACIÓN AL NÚMERO 3185118466 PRIMER INTENTO FALLIDO , SEGUNDO INTENTO SE LOGRA ESTABLECER COMUNICACIÓN SR JOSÉ MACANA  INDICA QUE NO SE ENCUENTRA EN EL LUGAR , QUE NO PUEDE ATENDER."/>
    <s v="VISITA_TÉCNICA"/>
    <n v="24"/>
    <s v="INTERMEDIA"/>
    <s v="TERRESTRE"/>
    <s v="ROZO ROZO WILLIAM ASDRUBAL"/>
    <n v="2"/>
    <n v="172989"/>
    <n v="345978"/>
  </r>
  <r>
    <s v="CALI"/>
    <s v="0036-0003"/>
    <x v="3"/>
    <n v="76520"/>
    <n v="2900340"/>
    <n v="61240"/>
    <x v="0"/>
    <s v="VALLE DEL CAUCA"/>
    <s v="PALMIRA"/>
    <s v="BARRIO EL SEMBRADOR PALMIRA 3"/>
    <s v="WOMPI"/>
    <s v="FO-25-1708004 | FO-25-1703896"/>
    <d v="2025-10-19T09:00:00"/>
    <d v="2025-10-30T17:23:00"/>
    <s v="INCIDENTE"/>
    <s v="CREDENCIALES DE ACCESO (USUARIO/CONTRASEÑA)"/>
    <s v="NO FUNCIONA EL USUARIO O CONTRASEÑA"/>
    <s v="HAY UNA FALLA EN LA OPCIÓN DE OLVIDO DE CONTRASEÑA O USUARIO"/>
    <s v="20/10/2025 LA VISITA TÉCNICA REALIZADA AL COMERCIO SE LLEGA AL SITIO SE INFORMA EL MOTIVO DE LA VISITA SE VALIDAN PERMISOS SE INGRESA AL SITIO Y SE VALIDAN CREDENCIALES E INTENTA INGRESAR A LA APLICACIÓN WOMPI NO DEJA EH SE INTENTA CAMBIAR CONTRASEÑA SE PONE EN ESPERA Y EL SERVICIO NO FUNCIONA POR LO CUAL NO SE PUDO CAMBIAR LA CONTRASEÑA SE CREE QUE DEBIDO A LAS FALLAS DE LOS SERVICIOS QUE HEMOS TENIDO ÚLTIMAMENTE HOY EN DÍA Y SE REPROGRAMARÁ Y SE ESTARÁ BALIDANDO CON EL COMERCIO UNA VEZ LOS SERVICIOS SE HALLAN SE HAYAN REINTEGRADO PARA EL CAMBIO DE CONTRASEÑA_x000a_30/10/2025 SE VALIDA CON EL CLIENTE QUIENES ESTAN RELAIZANDO EL PROCESO DE INGRESO BIEN PERO NO LE PERMITE EL INGRESO, SE VALIDA CON CAMBIO DE CONTRASEÑA SI LO PERMITE PERO SIGUE SIN PODER INGRESAR, SE ESCALA A WOMPI REALIZAR UNA VALIDACION Y SOLICITAN CAMBIO DE CONTRASEÑA DE NUEVO, SE REALIZAR VALIDAN INGRESO NO LE PERMITE, SE CAMBIA CONEXION A DATOS DEL CLIENTE Y YA PUDIERON INGRESAR AL DATAFONO"/>
    <s v="VISITA_TÉCNICA"/>
    <n v="0"/>
    <s v="PRINCIPAL"/>
    <s v="TERRESTRE"/>
    <s v="HENAO CARDONA DIEGO FERNANDO"/>
    <n v="2"/>
    <n v="51282"/>
    <n v="102564"/>
  </r>
  <r>
    <s v="MONTERIA"/>
    <s v="0036-0001"/>
    <x v="6"/>
    <n v="23001"/>
    <n v="2871350"/>
    <n v="79396"/>
    <x v="0"/>
    <s v="CORDOBA"/>
    <s v="MONTERIA"/>
    <s v="BARRIO URB VILLA NOVA MONTERIA"/>
    <s v="WOMPI"/>
    <s v="FO-25-1668587"/>
    <d v="2025-10-10T16:51:00"/>
    <d v="2025-10-30T17:41:00"/>
    <s v="INCIDENTE"/>
    <s v="PANTALLA"/>
    <s v="DISPLAY BLANCO U OSCURO"/>
    <s v="NO RESPONDE LA PANTALLA TÁCTIL"/>
    <s v="30/10/2025 SE VISITA SITIO, SE CAMBIA EQUIPO DX4000 POR DAÑO EN PANTALLA, DISPLAY INTERMITENTE._x000a_SE INSTALA NUEVO EQUIPO  OK. CB BLOQUEADO POR ENTIDAD SE SOLICITA DESBLOQUEO PARA REALIZAR PRUEBAS. OK."/>
    <s v="VISITA_TÉCNICA"/>
    <n v="8"/>
    <s v="PRINCIPAL"/>
    <s v="TERRESTRE"/>
    <s v="COGOLLO VERTEL EDER LUIS"/>
    <n v="1"/>
    <n v="51282"/>
    <n v="51282"/>
  </r>
  <r>
    <s v="BUCARAMANGA"/>
    <s v="0036-0007"/>
    <x v="1"/>
    <n v="68001"/>
    <n v="2866136"/>
    <n v="43942"/>
    <x v="0"/>
    <s v="SANTANDER"/>
    <s v="BUCARAMANGA"/>
    <s v="BARRIO LA CONCORDIA BUCARAMANGA 7"/>
    <s v="WOMPI"/>
    <s v="FO-25-1666034"/>
    <d v="2025-10-10T08:00:00"/>
    <d v="2025-10-30T17:46:00"/>
    <s v="INCIDENTE"/>
    <s v="NAVEGACION LENTA"/>
    <s v="USUARIO NO PUEDE NAVEGAR ENTRE PANTALLAS O LA APP NO ABRE SE QUEDA CARGANDO"/>
    <s v="CACHE"/>
    <s v="30/10/2025 INCIDENTE_x000a__x000a_CB:55163_x000a_TA:2801806_x000a__x000a_RESUMEN DEL CASO _x000a_VISITA TÉCNICA A COMERCIO – CLIENTE: _x000a__x000a_SE REALIZA SOPORTE TELEFÓNICO AL COMERCIO. DURANTE LA INTERVENCIÓN SE LLEVAN A CABO LAS SIGUIENTES ACCIONES:_x000a__x000a_BORRADO DE CACHÉ DE LA APLICACIÓN WOMPI._x000a__x000a_ACTUALIZACIÓN DE LA APP A LA ÚLTIMA VERSIÓN DISPONIBLE._x000a__x000a__x000a__x000a_PRUEBAS DE FUNCIONAMIENTO SATISFACTORIAS OK"/>
    <s v="SOPORTE_TELEFÓNICO"/>
    <n v="56"/>
    <s v="PRINCIPAL"/>
    <s v="TERRESTRE"/>
    <s v="MARIÑO PABON JORGE ENRIQUE"/>
    <n v="1"/>
    <n v="22000"/>
    <n v="22000"/>
  </r>
  <r>
    <s v="BOGOTA"/>
    <s v="0036-0004"/>
    <x v="5"/>
    <n v="11001"/>
    <n v="2949857"/>
    <n v="64322"/>
    <x v="0"/>
    <s v="CUNDINAMARCA"/>
    <s v="BOGOTA"/>
    <s v="BARRIO OLARTE BOGOTA 2"/>
    <s v="WOMPI"/>
    <s v="FO-25-1755228 | FO-25-1748101"/>
    <d v="2025-10-29T08:00:00"/>
    <d v="2025-10-31T09:42:00"/>
    <s v="INCIDENTE"/>
    <s v="SOFTWARE"/>
    <s v="APP ELIMINADA"/>
    <s v="APP ELIMINADA POR EL CB"/>
    <s v="30/10/2025 SE REALIZA REVISIÓN DEL DATÁFONO EN EL CUAL SE EVIDENCIA QUE NO SE ENCUENTRA LA APP DE WOMPI ADEMÁS LA SEÑORA ADRIANA INDICA QUE HUBO UN CRUCE EN LA ASIGNACIÓN DE USUARIO ENTRE EL CORRESPONSAL DE ELLA Y EL DEL ESPOSO._x000a_SE PROCEDE A REALIZAR ACTUALIZACIÓN TEMCALL LA CUAL NO FUNCIONA PARA DESCARGAR LA APP WOMPI SE ESCALA PROCESO GENERANDO TICKET N° 476038 ._x000a_30/10/2025 ME COMUNICO CON LA SEÑORITA ADRIANA VÍA TELEFONICA, INFORMA QUE PRESENTA FALLA AL INGRESAR SU CONTRASEÑA PARA EL INGRESO ALA APP WOMPI , SE REALIZA VERIFICACIÓN DE CONTRASEÑA POR MEDIO DE DE APP CAMBIANDO LA CONTRASEÑA CON ÉXITO REALIZANDO PRUEBA DE TRANSACCIÓN CON ÉXITO"/>
    <s v="VISITA_TÉCNICA"/>
    <n v="16"/>
    <s v="PRINCIPAL"/>
    <s v="TERRESTRE"/>
    <s v="ROZO ROZO WILLIAM ASDRUBAL"/>
    <n v="2"/>
    <n v="51282"/>
    <n v="102564"/>
  </r>
  <r>
    <s v="MEDELLIN"/>
    <s v="0036-0005"/>
    <x v="0"/>
    <n v="5360"/>
    <n v="2953945"/>
    <n v="80362"/>
    <x v="0"/>
    <s v="ANTIOQUIA"/>
    <s v="ITAGÜÍ"/>
    <s v="MERCACOMPLEX"/>
    <s v="WOMPI"/>
    <s v="FO-25-1758880"/>
    <d v="2025-10-29T14:21:00"/>
    <d v="2025-10-31T10:01:00"/>
    <s v="INCIDENTE"/>
    <s v="LECTURA"/>
    <s v="NO LEE NINGUNA FACTURA"/>
    <s v="SUCIEDAD EN LA CAMARA"/>
    <s v="30/10/2025 SE INDICA A USUARIO FORMA CORRECTA DE USO DEL LENTE PARA LEER LOA CÓDIGOS DE BARRAS"/>
    <s v="VISITA_TÉCNICA"/>
    <n v="0"/>
    <s v="PRINCIPAL"/>
    <s v="TERRESTRE"/>
    <s v="RIOS CASTRILLON JUAN SEBASTIAN"/>
    <n v="1"/>
    <n v="51282"/>
    <n v="51282"/>
  </r>
  <r>
    <s v="BUCARAMANGA"/>
    <s v="0036-0007"/>
    <x v="1"/>
    <n v="68001"/>
    <n v="2954017"/>
    <n v="37171"/>
    <x v="0"/>
    <s v="SANTANDER"/>
    <s v="BUCARAMANGA"/>
    <s v="BARRIO SAN MIGUEL BUCARAMANGA"/>
    <s v="WOMPI"/>
    <s v="FO-25-1752841"/>
    <d v="2025-10-29T14:15:00"/>
    <d v="2025-10-31T10:08:00"/>
    <s v="INCIDENTE"/>
    <s v="IMPRESIÓN"/>
    <s v="RODILLO ATASCADO"/>
    <s v="MALA MANIPULACIÓN DEL DATAFONO"/>
    <s v="31/10/2025 SE VISITA COMERCIO , SE INSTALA RODILLO MAL PUESTO , SE REALIZA PRUEBAS OK"/>
    <s v="VISITA_TÉCNICA"/>
    <n v="48"/>
    <s v="PRINCIPAL"/>
    <s v="TERRESTRE"/>
    <s v="HERRERA LUQUE SAUL JAVIER"/>
    <n v="1"/>
    <n v="51282"/>
    <n v="51282"/>
  </r>
  <r>
    <s v="BOGOTA"/>
    <s v="0036-0004"/>
    <x v="5"/>
    <n v="25875"/>
    <n v="2922042"/>
    <n v="42381"/>
    <x v="0"/>
    <s v="CUNDINAMARCA"/>
    <s v="VILLETA"/>
    <s v="BARRIO CENTRO VILLETA 3"/>
    <s v="WOMPI"/>
    <s v="FO-25-1726923 | FO-25-1720433"/>
    <d v="2025-10-22T16:45:00"/>
    <d v="2025-10-31T11:18:00"/>
    <s v="INCIDENTE"/>
    <s v="EQUIPO"/>
    <s v="BLOQUEO POR PIN"/>
    <s v="MALA MANIPULACIÓN DEL DATAFONO"/>
    <s v="23/10/2025 SE REALIZA VISITA TÉCNICA YA QUE EL CLIENTE PUSO PATRÓN DE BLOQUEO AL EQUIPO Y ESTE DESPUÉS DE DOS HORAS NO PERMITIÓ ACCEDER MÁS, SE TOMAN EVIDENCIAS FOTOGRÁFICAS DEL BLOQUEO NO HAY VOUCHER FÍSICOS SOLO UNA FOTO DE UN CELULAR, SE ANEXAN ESTÁS PRUEBAS Y SE ESCALA A CENTRO DE GESTIÓN PARA POSIBLE CAMBIO DE EQUIPO, ESCALAMIENTO A LAS 16:49 EN ESPERA DEL TICKET , 17:17 ENTREGAN TICKET 474604, PIDEN ESCALAR CON LÍNEA YA QUE PARA ELLOS ESE SOPORTE SE LES SALE DE LAS MANOS DE ESCALA CON JHONATAN SALAZAR CONFIRMANDO QUE NO HAY SOLUCIÓN SE DEBE GENERAR CAMBIO DE EQUIPO DE EXPLICA A CLIENTE Y SE RETIRA EL TÉCNICO DE SITIO_x000a_31/10/2025 CAMBIO DE QUIPO POR BLOQUEO DE PANTALLA LE PUSIERON PATRÓN DE SEGURIDAD SE REALIZAN PRUEBAS OK SE ENTREGA SERVICIO OPERATIVO"/>
    <s v="VISITA_TÉCNICA"/>
    <n v="0"/>
    <s v="INTERMEDIA"/>
    <s v="TERRESTRE"/>
    <s v="HERNANDEZ NARANJO OSCAR EDUARDO"/>
    <n v="2"/>
    <n v="172989"/>
    <n v="345978"/>
  </r>
  <r>
    <s v="BUCARAMANGA"/>
    <s v="0036-0007"/>
    <x v="1"/>
    <n v="68276"/>
    <n v="2860952"/>
    <n v="62770"/>
    <x v="0"/>
    <s v="SANTANDER"/>
    <s v="FLORIDABLANCA"/>
    <s v="BARRIO CASCO ANTIGUO FLORIDABLANCA 5"/>
    <s v="WOMPI"/>
    <s v="FO-25-1728170 | FO-25-1701186 | FO-25-1649920"/>
    <d v="2025-10-09T08:00:00"/>
    <d v="2025-10-31T11:24:00"/>
    <s v="INCIDENTE"/>
    <s v="NAVEGACION LENTA"/>
    <s v="USUARIO NO PUEDE NAVEGAR ENTRE PANTALLAS O LA APP NO ABRE SE QUEDA CARGANDO"/>
    <s v="CACHE"/>
    <s v="18/10/2025 SE LOGRA ESTABLECER CONTACTO VIA  WHATSAPP AL NÚMERO 3118265813 CLIENTA NOS INDICA QUE YA LE REALIZARON PROCESO DE BORRADO DE CACHE , ACTUALIZACIÓN DE APP,Y REINICIO DE DATAFONO SE REALIZA NUEVAMENTE EL PROCESO Y LA FALLA CONTINUA LUEGO DE REALIZAR EL RESPECTIVO PROCESO SE LE INDICA AL USUARIO QUE ESTA FALLA ESTA PENDIENTE DE SOLUCIONAR MEDIANTE PROXIMAS ACTUALIZACIÓNES CLIENTA NOS INDICA QUE AUN PRESENTA FALLAS CON EL CARGADOR DEL EQUIPO Y SOBRECALENTAMIENTO EN ESPECIAL AL REALIZAR RETIROS SALE MUY CALIENTE LA TARJETA SE LE INDICA QUE PRÓXIMAMENTE ESTARAN REALIZANDO ACTUALIZACIÓNES PARA CORREGIR ESTAS FALLAS DE NAVEGACIÓN Y LENTITUD_x000a_23/10/2025 EN COMUNICACIÓN CON LA SEÑORA ROCÍO PINTO, AL TELÉFONO 3118265813, SE CONFIRMA QUE EL CARGADOR DEL EQUIPO WOMPI PRESENTA FALLAS, YA QUE NO PERMITE REALIZAR LA CARGA DEL DISPOSITIVO. SE RECOMIENDA CONTINUAR TRABAJANDO TEMPORALMENTE CON EL CARGADOR DEL MÓVIL DE LA USUARIA, MIENTRAS LA RED CONFIRMA EL CAMBIO DE ACCESORIOS DE ESTE TIPO (CARGADORES Y B"/>
    <s v="SOPORTE_TELEFÓNICO"/>
    <n v="64"/>
    <s v="PRINCIPAL"/>
    <s v="TERRESTRE"/>
    <s v="HERNANDEZ GUARIN MIGUEL JULIAN"/>
    <n v="3"/>
    <n v="22000"/>
    <n v="66000"/>
  </r>
  <r>
    <s v="CUCUTA"/>
    <s v="0036-0007"/>
    <x v="1"/>
    <n v="54001"/>
    <n v="2955652"/>
    <n v="57276"/>
    <x v="0"/>
    <s v="NORTE DE SANTANDER"/>
    <s v="CUCUTA"/>
    <s v="DROGUERIA CUBEROS NIÑO"/>
    <s v="WOMPI"/>
    <s v="FO-25-1754483"/>
    <d v="2025-10-30T08:00:00"/>
    <d v="2025-10-31T11:29:00"/>
    <s v="INCIDENTE"/>
    <s v="IMPRESIÓN"/>
    <s v="RODILLO ATASCADO"/>
    <s v="MALA MANIPULACIÓN DEL DATAFONO"/>
    <s v="31/10/2025 SE REALIZA VISITA, COMERCIO HABÍA DEJADO CAER EL DATAFONO Y SE LE HABÍA EXTRAVIADO EL RODILLO DE LA IMPRESORA. AL MOMENTO DE LA VISITA INFORMA QUE YA LO ENCONTRÓ Y EL SERVICIO SE ENCUENTRA OPERATIVO. SE REALIZAN PRUEBAS OK."/>
    <s v="VISITA_TÉCNICA"/>
    <n v="64"/>
    <s v="PRINCIPAL"/>
    <s v="TERRESTRE"/>
    <s v="PACHECO BUITRAGO JAVIER ALONSO"/>
    <n v="1"/>
    <n v="51282"/>
    <n v="51282"/>
  </r>
  <r>
    <s v="VILLAVICENCIO"/>
    <s v="0036-0006"/>
    <x v="4"/>
    <n v="50001"/>
    <n v="2959152"/>
    <n v="60332"/>
    <x v="0"/>
    <s v="META"/>
    <s v="VILLAVICENCIO"/>
    <s v="BARRIO RECREO VILLAVICENCIO 1"/>
    <s v="WOMPI"/>
    <s v="FO-25-1760200"/>
    <d v="2025-10-30T13:00:00"/>
    <d v="2025-10-31T12:19:00"/>
    <s v="INCIDENTE"/>
    <s v="IMPRESIÓN"/>
    <s v="ROLLO MAL PUESTO"/>
    <s v="MALA MANIPULACIÓN DEL DATAFONO"/>
    <s v="31/10/2025 SE REALIZA VISITA Y SE REALIZA AJUSTE DE ROLLOS DE LA IMPRESORA"/>
    <s v="VISITA_TÉCNICA"/>
    <n v="48"/>
    <s v="PRINCIPAL"/>
    <s v="TERRESTRE"/>
    <s v="PEDREROS CONTRERAS MICHAEL STEVENS"/>
    <n v="1"/>
    <n v="51282"/>
    <n v="51282"/>
  </r>
  <r>
    <s v="MEDELLIN"/>
    <s v="0036-0005"/>
    <x v="0"/>
    <n v="5001"/>
    <n v="2960150"/>
    <n v="80635"/>
    <x v="0"/>
    <s v="ANTIOQUIA"/>
    <s v="MEDELLIN"/>
    <s v="BARRIO CRISTO REY MEDELLIN 2"/>
    <s v="WOMPI"/>
    <s v="FO-25-1761357"/>
    <d v="2025-10-30T15:23:00"/>
    <d v="2025-10-31T12:43:00"/>
    <s v="INCIDENTE"/>
    <s v="IMPRESIÓN"/>
    <s v="SUCIEDAD EN IMPRESORA"/>
    <s v="MALA MANIPULACIÓN DEL DATAFONO"/>
    <s v="31/10/2025 CLIENTE HABÍA REPORTADO PROBLEMAS DE IMPRESIÓN PERO INDICA QUE HOY AMANECIÓ IMPRIMIENDO BIEN SE LE LIMPIA SENSOR DE PAPELERÍA AÚN ASÍ SE HACEN PRUEBAS TODO OK"/>
    <s v="VISITA_TÉCNICA"/>
    <n v="16"/>
    <s v="PRINCIPAL"/>
    <s v="TERRESTRE"/>
    <s v="ALVAREZ ARENAS VICTOR HUGO"/>
    <n v="1"/>
    <n v="51282"/>
    <n v="51282"/>
  </r>
  <r>
    <s v="BOGOTA"/>
    <s v="0036-0004"/>
    <x v="5"/>
    <n v="11001"/>
    <n v="2959870"/>
    <n v="62965"/>
    <x v="0"/>
    <s v="CUNDINAMARCA"/>
    <s v="BOGOTA"/>
    <s v="BARRIO LAS MERCEDES BOGOTA 2"/>
    <s v="WOMPI"/>
    <s v="FO-25-1761240"/>
    <d v="2025-10-30T15:01:00"/>
    <d v="2025-10-31T12:55:00"/>
    <s v="INCIDENTE"/>
    <s v="PANTALLA"/>
    <s v="TÁCTIL"/>
    <s v="NO RESPONDE LA PANTALLA TÁCTIL"/>
    <s v="31/10/2025 SE VISITA COMERCIO, CLIENTE INDICA QUE YA HOY EL POS FUNCIONA DE MANERA CORRECTA"/>
    <s v="VISITA_TÉCNICA"/>
    <n v="32"/>
    <s v="PRINCIPAL"/>
    <s v="TERRESTRE"/>
    <s v="ORTIZ YARA FRANKLYN ISRAEL"/>
    <n v="1"/>
    <n v="51282"/>
    <n v="51282"/>
  </r>
  <r>
    <s v="MEDELLIN"/>
    <s v="0036-0005"/>
    <x v="0"/>
    <n v="5001"/>
    <n v="2962304"/>
    <n v="69281"/>
    <x v="0"/>
    <s v="ANTIOQUIA"/>
    <s v="MEDELLIN"/>
    <s v="LAURELES- LORENA"/>
    <s v="WOMPI"/>
    <s v="FO-25-1764100"/>
    <d v="2025-10-31T09:30:00"/>
    <d v="2025-10-31T13:37:00"/>
    <s v="INCIDENTE"/>
    <s v="IMPRESIÓN"/>
    <s v="FALTA DE ROLLO"/>
    <s v="MALA MANIPULACIÓN DEL DATAFONO"/>
    <s v="31/10/2025 SE VISITA PUNTO SE ENCUENTRA QUE EL DATAFONO NO TENÍA ROLLOS SE PONE ROLLO SE HACEN PRUEBAS Y QUEDÓ OK"/>
    <s v="VISITA_TÉCNICA"/>
    <n v="56"/>
    <s v="PRINCIPAL"/>
    <s v="TERRESTRE"/>
    <s v="ALVAREZ ARENAS VICTOR HUGO"/>
    <n v="1"/>
    <n v="51282"/>
    <n v="51282"/>
  </r>
  <r>
    <s v="BOGOTA"/>
    <s v="0036-0004"/>
    <x v="5"/>
    <n v="11001"/>
    <n v="2955881"/>
    <n v="31244"/>
    <x v="0"/>
    <s v="CUNDINAMARCA"/>
    <s v="BOGOTA"/>
    <s v="BARRIO LA PEPITA 2"/>
    <s v="WOMPI"/>
    <s v="FO-25-1755559"/>
    <d v="2025-10-30T08:00:00"/>
    <d v="2025-10-31T14:28:00"/>
    <s v="INCIDENTE"/>
    <s v="CONEXIÓN"/>
    <s v="CONEXIÓN DEFICIENTE WIFI"/>
    <s v="FALLAS EN CANAL DE COMUNICACIÓN DEL CLIENTE (INTERNET)"/>
    <s v="31/10/2025 SE REALIZA VISITA A COMERCIO, SE VALIDA EQUIPO OPERANDO CON LENTITUD, SE PROCEDE A REALIZAR ACTUALIZACIÓN Y BORRADO DE CACHE, SE CORRIGE TECLADO (ENGLISH), PRESENTABA DEMORAS EN INGRESAR EL USUARIO CON EL INTERNET DEL CLIENTE Y NO INGRESABA, SE COMPARTE INTERNET VIA CELULAR INGRESANDO NORMALMENTE, SE REALIZA PRUEBAS CON CLIENTES OPERANDO CON NORMALIDAD  A CONFORMIDAD DEL USUARIO."/>
    <s v="VISITA_TÉCNICA"/>
    <n v="32"/>
    <s v="PRINCIPAL"/>
    <s v="TERRESTRE"/>
    <s v="ARIAS QUILINDO JULIAN"/>
    <n v="1"/>
    <n v="51282"/>
    <n v="51282"/>
  </r>
  <r>
    <s v="TUNJA"/>
    <s v="0036-0007"/>
    <x v="1"/>
    <n v="15759"/>
    <n v="2954998"/>
    <n v="60718"/>
    <x v="0"/>
    <s v="BOYACA"/>
    <s v="SOGAMOSO"/>
    <s v="BARRIO CIUDAD VERDE SOGAMOSO"/>
    <s v="WOMPI"/>
    <s v="FO-25-1753884"/>
    <d v="2025-10-29T15:53:00"/>
    <d v="2025-10-31T15:52:00"/>
    <s v="INCIDENTE"/>
    <s v="NAVEGACION LENTA"/>
    <s v="USUARIO NO PUEDE NAVEGAR ENTRE PANTALLAS O LA APP NO ABRE SE QUEDA CARGANDO"/>
    <s v="CACHE"/>
    <s v="31/10/2025 SE LOGRA COMUNICACION CON EL CLIENTE, SE REALIZA BORRADO DE CACHE, SE ACTUALIZA APLICACION, SE REINICIA EQUIPO, SE HACEN VALIDACIONES CON OTRA RED DISTINTA, SE CONFIRMA DESPUES DE MEDIA HORA QUE EL DATAFONO SE ENCUENTRA TRABAJANDO DE FORMA NORMAL Y NO NECESITA VISITA, SE CIERRA LA ORDEN."/>
    <s v="SOPORTE_TELEFÓNICO"/>
    <n v="48"/>
    <s v="INTERMEDIA"/>
    <s v="TERRESTRE"/>
    <s v="SOLER HOYOS CRISTIAN LEONARDO"/>
    <n v="1"/>
    <n v="22000"/>
    <n v="22000"/>
  </r>
  <r>
    <s v="CUCUTA"/>
    <s v="0036-0007"/>
    <x v="1"/>
    <n v="54874"/>
    <n v="2956674"/>
    <n v="80549"/>
    <x v="0"/>
    <s v="NORTE DE SANTANDER"/>
    <s v="VILLA DEL ROSARIO"/>
    <s v="BARRIO TRAPICHES VILLA DEL ROSARIO"/>
    <s v="WOMPI"/>
    <s v="FO-25-1755918"/>
    <d v="2025-10-30T08:43:00"/>
    <d v="2025-10-31T16:00:00"/>
    <s v="INCIDENTE"/>
    <s v="SOFTWARE"/>
    <s v="APP ELIMINADA"/>
    <s v="APP ELIMINADA POR EL CB"/>
    <s v="31/10/2025 SE LLAMA AL CLIENTE EL CUAL NOS INFORMA QUE ELIMINO LA APP DE WOMPI POR EQUIVOCACION, SE ESCALA CON EL COORDINADOR DE ZONA EL CUAL NOS INFORMA QUE LA APP YA FUE INSTALADA EL CLIENTE REALIZA PRUEBAS Y EL EQUIPO QUEDA FUNCIONANDO OPERATIVO."/>
    <s v="SOPORTE_TELEFÓNICO"/>
    <n v="0"/>
    <s v="PRINCIPAL"/>
    <s v="TERRESTRE"/>
    <s v="TORRES MANTILLA JOSE DANIEL"/>
    <n v="1"/>
    <n v="22000"/>
    <n v="22000"/>
  </r>
  <r>
    <s v="PASTO"/>
    <s v="0036-0003"/>
    <x v="3"/>
    <n v="52001"/>
    <n v="2961034"/>
    <n v="74270"/>
    <x v="0"/>
    <s v="NARIÑO"/>
    <s v="PASTO"/>
    <s v="VARIEDADES Y PAPELERÍA PANORAMICO"/>
    <s v="WOMPI"/>
    <s v="FO-25-1762276"/>
    <d v="2025-10-31T08:00:00"/>
    <d v="2025-10-31T16:04:00"/>
    <s v="INCIDENTE"/>
    <s v="CREDENCIALES DE ACCESO (USUARIO/CONTRASEÑA)"/>
    <s v="NO FUNCIONA EL USUARIO O CONTRASEÑA"/>
    <s v="ERROR INICIO DE SESIÓN"/>
    <s v="31/10/2025 SE VALIDA CON EL CLIENTE, SE PRESENTA PROBLEMAS CON EL INGRESO, SE VALIDA INGRESO Y SE LE INDICA CAMBIO DE CONTRASEÑA, EL CLIENTE VALIDA Y YA PUEDE REALIZAR EL INGRESO"/>
    <s v="SOPORTE_TELEFÓNICO"/>
    <n v="32"/>
    <s v="PRINCIPAL"/>
    <s v="TERRESTRE"/>
    <s v="HENAO CARDONA DIEGO FERNANDO"/>
    <n v="1"/>
    <n v="22000"/>
    <n v="22000"/>
  </r>
  <r>
    <s v="BOGOTA"/>
    <s v="0036-0004"/>
    <x v="5"/>
    <n v="25899"/>
    <n v="2959796"/>
    <n v="80092"/>
    <x v="0"/>
    <s v="CUNDINAMARCA"/>
    <s v="ZIPAQUIRA"/>
    <s v="BARRIO ZIPAQUIRÁ ZIPAQUIRÁ"/>
    <s v="WOMPI"/>
    <s v="FO-25-1761238"/>
    <d v="2025-10-30T15:05:00"/>
    <d v="2025-10-31T16:21:00"/>
    <s v="INCIDENTE"/>
    <s v="SOFTWARE"/>
    <s v="APP ELIMINADA"/>
    <s v="APP ELIMINADA POR EL CB"/>
    <s v="31/10/2025 SE VISITA COMERCIO CB BANCOLOMBIA WOMPI, SE EVIDENCIA QUE LA APP DE WOMPI FUE BORRADA POR EQUIVOCACION, SE ESCALA EL CASO CON EL TICKET N° (476490), SE DA ESPERA DE 15 MIN Y LA APP NUEVAMENTE FUNCIONA, SE REALIZAN PRUEBAS OK, NO UPS."/>
    <s v="VISITA_TÉCNICA"/>
    <n v="40"/>
    <s v="INTERMEDIA"/>
    <s v="TERRESTRE"/>
    <s v="VEGA MANRIQUE JONATAN MAURICIO"/>
    <n v="1"/>
    <n v="172989"/>
    <n v="172989"/>
  </r>
  <r>
    <s v="BOGOTA"/>
    <s v="0036-0004"/>
    <x v="5"/>
    <n v="25718"/>
    <n v="2960537"/>
    <n v="65791"/>
    <x v="0"/>
    <s v="CUNDINAMARCA"/>
    <s v="SASAIMA"/>
    <s v="BARRIO CENTRO SASAIMA 2"/>
    <s v="WOMPI"/>
    <s v="FO-25-1761859"/>
    <d v="2025-10-30T16:19:00"/>
    <d v="2025-10-31T16:32:00"/>
    <s v="INCIDENTE"/>
    <s v="LECTURA"/>
    <s v="ERROR LECTURA CODIGO DE BARRAS"/>
    <s v="NO LEE CODIGOS DE BARRAS LARGOS"/>
    <s v="31/10/2025 DURANTE LA VISITA TECNICA EN ATENCIÓN DE INCIDENTE REPORTADO POR CORRESPONSAL BANCARIO SE EVIDENCIA QUE EL COMERCIO AL LEER CÓDIGO DE BARRAS SE PRESENTA ERROR SE BRINDA INFORMACIÓN DE LA FORMA CORRECTA PARA LEER FACTURAS QUE PUEDE SER DE MANERA VERTICAL O HORIZONTAL DANDO A LA CÁMARA UNA MAYOR APERTURA PARA LA LECTURA DE LOS CÓDIGOS DE BARRAS ADICIONAL SE LE INDICA QUE DICHOS CÓDIGOS TIENEN QUE ESTAR EN UNA BUENA CALIDAD PARA QUE LA CAMARA LOS PUEDA LEER ADIONAL SE BRINDA INFORMACIÓN PARA REALIZAR EL CORRECTO BORRADO DE CACHE Y ACTUALIZACIÓN DE LA APP WOMPI SE REALIZAN PRUEBAS QUEDANDO EL SERVICIO OK SIN ANOMALÍAS A CONFORMIDAD DE CORRESPONSAL BANCARIO"/>
    <s v="VISITA_TÉCNICA"/>
    <n v="0"/>
    <s v="INTERMEDIA"/>
    <s v="TERRESTRE"/>
    <s v="GALEANO SORIANO JUAN DAVID"/>
    <n v="1"/>
    <n v="172989"/>
    <n v="172989"/>
  </r>
  <r>
    <s v="NEIVA"/>
    <s v="0036-0006"/>
    <x v="4"/>
    <n v="41132"/>
    <n v="2958333"/>
    <n v="27629"/>
    <x v="0"/>
    <s v="HUILA"/>
    <s v="CAMPOALEGRE"/>
    <s v="LA GUIPA"/>
    <s v="WOMPI"/>
    <s v="FO-25-1760218"/>
    <d v="2025-10-30T11:03:00"/>
    <d v="2025-10-31T16:35:00"/>
    <s v="INCIDENTE"/>
    <s v="NAVEGACION LENTA"/>
    <s v="USUARIO NO PUEDE NAVEGAR ENTRE PANTALLAS O LA APP NO ABRE SE QUEDA CARGANDO"/>
    <s v="CACHE"/>
    <s v="31/10/2025 EN LLAMADA CON EL SEÑOR HUGO URRUTIA AL NÚMERO 3188276024 INFORMA QUE EL DATAFONO YA SE ENCUENTRA TRABAJANDO NORMALMENTE."/>
    <s v="SOPORTE_TELEFÓNICO"/>
    <n v="24"/>
    <s v="INTERMEDIA"/>
    <s v="TERRESTRE"/>
    <s v="DIAZ VARGAS JONATHAN MIGUEL"/>
    <n v="1"/>
    <n v="22000"/>
    <n v="22000"/>
  </r>
  <r>
    <m/>
    <m/>
    <x v="7"/>
    <m/>
    <m/>
    <m/>
    <x v="1"/>
    <m/>
    <m/>
    <m/>
    <m/>
    <m/>
    <m/>
    <m/>
    <m/>
    <m/>
    <m/>
    <m/>
    <m/>
    <m/>
    <m/>
    <m/>
    <m/>
    <m/>
    <m/>
    <m/>
    <n v="41590853"/>
  </r>
  <r>
    <m/>
    <m/>
    <x v="7"/>
    <m/>
    <m/>
    <m/>
    <x v="1"/>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2">
  <r>
    <s v="MONTERIA"/>
    <s v="0036-0001"/>
    <x v="0"/>
    <n v="23001"/>
    <n v="2803122"/>
    <n v="74154"/>
    <x v="0"/>
    <s v="CORDOBA"/>
    <s v="MONTERIA"/>
    <s v="TIENDA MARIA JOSE 03"/>
    <s v="WOMPI"/>
    <s v="FO-25-1593539"/>
    <d v="2025-09-29T08:00:00"/>
    <d v="2025-10-01T08:12:00"/>
    <x v="0"/>
    <s v="ROLLOS"/>
    <s v="EJECUTADO_EXITOSO"/>
    <s v="EJECUTADO EXITOSO"/>
    <s v="27/09/2025 SE ESCALA AL COORDINADOR DE ZONA PARA ENTREGA DE ROLLOS EN SITIO | 30/09/2025 SE REALIZA VISITA TÉCNICA PARA ENTREGA DE  56 ROLLOS PARA DATÁFONO, NO SE INTERVIENE TERMINAL Y LA ENTREGA SE REALIZA SIN NOVEDAD."/>
    <s v="VISITA_TÉCNICA"/>
    <n v="56"/>
    <s v="PRINCIPAL"/>
    <s v="TERRESTRE"/>
    <s v="TÉCNICO DE CAMPO"/>
    <n v="1"/>
    <n v="31419"/>
    <n v="31419"/>
  </r>
  <r>
    <s v="SINCELEJO"/>
    <s v="0036-0001"/>
    <x v="0"/>
    <n v="70001"/>
    <n v="2803153"/>
    <n v="79137"/>
    <x v="0"/>
    <s v="SUCRE"/>
    <s v="SINCELEJO"/>
    <s v="BARRIO VILLA MADY SINCELEJO"/>
    <s v="WOMPI"/>
    <s v="FO-25-1593528"/>
    <d v="2025-09-29T08:00:00"/>
    <d v="2025-10-01T08:15:00"/>
    <x v="0"/>
    <s v="ROLLOS"/>
    <s v="EJECUTADO_EXITOSO"/>
    <s v="EJECUTADO EXITOSO"/>
    <s v="27/09/2025 SE ESCALA AL COORDINADOR DE ZONA PARA ENTREGA DE ROLLOS EN SITIO | 30/09/2025 SE VISITA COMERCIO Y SE HACE ENTREGA DE 32 ROLLOS A LA SEÑORA DURLY GÓMEZ."/>
    <s v="VISITA_TÉCNICA"/>
    <n v="32"/>
    <s v="PRINCIPAL"/>
    <s v="TERRESTRE"/>
    <s v="CASSIANI PEREZ RAUL RAMIRO"/>
    <n v="1"/>
    <n v="31419"/>
    <n v="31419"/>
  </r>
  <r>
    <s v="CUCUTA"/>
    <s v="0036-0007"/>
    <x v="1"/>
    <n v="54001"/>
    <n v="2808678"/>
    <n v="77662"/>
    <x v="0"/>
    <s v="NORTE DE SANTANDER"/>
    <s v="CUCUTA"/>
    <s v="BARRIO COMUNEROS CUCUTA 13"/>
    <s v="WOMPI"/>
    <s v="FO-25-1599059"/>
    <d v="2025-09-29T12:52:00"/>
    <d v="2025-10-01T08:32:00"/>
    <x v="0"/>
    <s v="ROLLOS"/>
    <s v="EJECUTADO_EXITOSO"/>
    <s v="EJECUTADO EXITOSO"/>
    <s v="29/09/2025 SE ESCALA AL COORDINADOR DE ZONA PARA ENTREGA DE ROLLOS EN SITIO | 30/09/2025 SE REALIZA ENTREGA DE 32 ROLLOS WOMPI OK"/>
    <s v="VISITA_TÉCNICA"/>
    <n v="32"/>
    <s v="PRINCIPAL"/>
    <s v="TERRESTRE"/>
    <s v="CACERES HERNANDEZ ANDRES"/>
    <n v="1"/>
    <n v="31419"/>
    <n v="31419"/>
  </r>
  <r>
    <s v="CUCUTA"/>
    <s v="0036-0007"/>
    <x v="1"/>
    <n v="54001"/>
    <n v="2812665"/>
    <n v="40083"/>
    <x v="0"/>
    <s v="NORTE DE SANTANDER"/>
    <s v="CUCUTA"/>
    <s v="DROGUERIA FARMA OSPINA PEREZ"/>
    <s v="WOMPI"/>
    <s v="FO-25-1601892"/>
    <d v="2025-09-30T08:31:00"/>
    <d v="2025-10-01T08:41:00"/>
    <x v="0"/>
    <s v="ROLLOS"/>
    <s v="EJECUTADO_EXITOSO"/>
    <s v="EJECUTADO EXITOSO"/>
    <s v="30/09/2025 SE ESCALA AL COORDINADOR DE ZONA PARA ENTREGA DE ROLLOS EN SITIO | 30/09/2025 SE REALIZA ENTREGA DE 64 ROLLOS WOMPI OK"/>
    <s v="VISITA_TÉCNICA"/>
    <n v="64"/>
    <s v="PRINCIPAL"/>
    <s v="TERRESTRE"/>
    <s v="DURAN ACOSTA FRANK YONNY"/>
    <n v="1"/>
    <n v="31419"/>
    <n v="31419"/>
  </r>
  <r>
    <s v="IBAGUE"/>
    <s v="0036-0006"/>
    <x v="2"/>
    <n v="73001"/>
    <n v="2812794"/>
    <n v="48408"/>
    <x v="0"/>
    <s v="TOLIMA"/>
    <s v="IBAGUE"/>
    <s v="OFFICE SYA SERVICES"/>
    <s v="WOMPI"/>
    <s v="FO-25-1602539"/>
    <d v="2025-09-30T08:46:00"/>
    <d v="2025-10-01T08:45:00"/>
    <x v="0"/>
    <s v="ROLLOS"/>
    <s v="EJECUTADO_EXITOSO"/>
    <s v="EJECUTADO EXITOSO"/>
    <s v="30/09/2025 SE ESCALA AL COORDINADOR DE ZONA PARA ENTREGA DE ROLLOS EN SITIO | 30/09/2025 SE HACE ENTREGA DE 16 ROLLOS WOMPI EN DIRECCIÓN INDICADA"/>
    <s v="VISITA_TÉCNICA"/>
    <n v="16"/>
    <s v="PRINCIPAL"/>
    <s v="TERRESTRE"/>
    <s v="DURAN ACOSTA FRANK YONNY"/>
    <n v="1"/>
    <n v="31419"/>
    <n v="31419"/>
  </r>
  <r>
    <s v="CUCUTA"/>
    <s v="0036-0007"/>
    <x v="1"/>
    <n v="54405"/>
    <n v="2813765"/>
    <n v="46663"/>
    <x v="0"/>
    <s v="NORTE DE SANTANDER"/>
    <s v="LOS PATIOS"/>
    <s v="DROGUERIA CENTRAL PLUS SAS"/>
    <s v="WOMPI"/>
    <s v="FO-25-1602738"/>
    <d v="2025-09-30T09:51:00"/>
    <d v="2025-10-01T08:48:00"/>
    <x v="0"/>
    <s v="ROLLOS"/>
    <s v="EJECUTADO_EXITOSO"/>
    <s v="EJECUTADO EXITOSO"/>
    <s v="30/09/2025 SE ESCALA AL COORDINADOR DE ZONA PARA ENTREGA DE ROLLOS EN SITIO | 30/09/2025 SE VISITA COMERCIO Y SE ENTREGAN 48 ROLLOS OK."/>
    <s v="VISITA_TÉCNICA"/>
    <n v="48"/>
    <s v="PRINCIPAL"/>
    <s v="TERRESTRE"/>
    <s v="GUTIERREZ  CAMILO ANDRES"/>
    <n v="1"/>
    <n v="31419"/>
    <n v="31419"/>
  </r>
  <r>
    <s v="BUCARAMANGA"/>
    <s v="0036-0007"/>
    <x v="1"/>
    <n v="68276"/>
    <n v="2818143"/>
    <n v="71549"/>
    <x v="0"/>
    <s v="SANTANDER"/>
    <s v="FLORIDABLANCA"/>
    <s v="BARRIO LAGOS 1 FLORIDABLANCA"/>
    <s v="WOMPI"/>
    <s v="FO-25-1607025"/>
    <d v="2025-09-30T16:59:00"/>
    <d v="2025-10-01T09:19:00"/>
    <x v="0"/>
    <s v="ROLLOS"/>
    <s v="EJECUTADO_EXITOSO"/>
    <s v="EJECUTADO EXITOSO"/>
    <s v="30/09/2025 SE ESCALA AL COORDINADOR DE ZONA PARA ENTREGA DE ROLLOS EN SITIO | 01/10/2025 ENTREGA DE 16 ROLLOS PARA DATAFONO"/>
    <s v="VISITA_TÉCNICA"/>
    <n v="16"/>
    <s v="PRINCIPAL"/>
    <s v="TERRESTRE"/>
    <s v="TORRES MANTILLA JOSE DANIEL"/>
    <n v="1"/>
    <n v="31419"/>
    <n v="31419"/>
  </r>
  <r>
    <s v="MEDELLIN"/>
    <s v="0036-0005"/>
    <x v="3"/>
    <n v="5467"/>
    <n v="2795410"/>
    <n v="38048"/>
    <x v="0"/>
    <s v="ANTIOQUIA"/>
    <s v="MONTEBELLO"/>
    <s v="BARRIO LA GRANJA MONTEBELLO"/>
    <s v="WOMPI"/>
    <s v="FO-25-1585680"/>
    <d v="2025-09-25T15:43:00"/>
    <d v="2025-10-01T09:30:00"/>
    <x v="0"/>
    <s v="ROLLOS"/>
    <s v="EJECUTADO_EXITOSO"/>
    <s v="EJECUTADO EXITOSO"/>
    <s v="25/09/2025 SE ESCALA AL COORDINADOR DE ZONA PARA ENTREGA DE ROLLOS EN SITIO | 30/09/2025 SE ENVÍAS 16 ROLLOS WOMPI POR FLOTA MONTEBELLO. SE CONFIRMÓ RECEPCIÓN CON USUARIO SEÑOR NELSON CUERVO"/>
    <s v="ENVÍO"/>
    <n v="16"/>
    <s v="INTERMEDIA"/>
    <s v="TERRESTRE"/>
    <s v="PEÑA DIAZ IVAN YESID"/>
    <n v="1"/>
    <n v="36351"/>
    <n v="36351"/>
  </r>
  <r>
    <s v="MEDELLIN"/>
    <s v="0036-0005"/>
    <x v="3"/>
    <n v="5001"/>
    <n v="2790246"/>
    <n v="55292"/>
    <x v="0"/>
    <s v="ANTIOQUIA"/>
    <s v="MEDELLÍN"/>
    <s v="DROGUERIA MARIANA GM"/>
    <s v="WOMPI"/>
    <s v="FO-25-1580825"/>
    <d v="2025-09-25T08:00:00"/>
    <d v="2025-10-01T09:54:00"/>
    <x v="0"/>
    <s v="ROLLOS"/>
    <s v="EJECUTADO_EXITOSO"/>
    <s v="EJECUTADO EXITOSO"/>
    <s v="25/09/2025 SE ESCALA AL COORDINADOR DE ZONA PARA ENTREGA DE ROLLOS EN SITIO | 01/10/2025 SE REALIZA ENTREGA DE 48 ROLLOS POR EL OPERADOR LOGISTICO VELOCES CON LA GUIA V4001596065"/>
    <s v="VISITA_TÉCNICA"/>
    <n v="48"/>
    <s v="PRINCIPAL"/>
    <s v="TERRESTRE"/>
    <s v="BARRIENTOS HERNANDEZ CRISTIAN HORACIO"/>
    <n v="1"/>
    <n v="31419"/>
    <n v="31419"/>
  </r>
  <r>
    <s v="MEDELLIN"/>
    <s v="0036-0005"/>
    <x v="3"/>
    <n v="5001"/>
    <n v="2798139"/>
    <n v="69281"/>
    <x v="0"/>
    <s v="ANTIOQUIA"/>
    <s v="MEDELLIN"/>
    <s v="LAURELES- LORENA"/>
    <s v="WOMPI"/>
    <s v="FO-25-1587437"/>
    <d v="2025-09-26T09:31:00"/>
    <d v="2025-10-01T09:54:00"/>
    <x v="0"/>
    <s v="ROLLOS"/>
    <s v="EJECUTADO_EXITOSO"/>
    <s v="EJECUTADO EXITOSO"/>
    <s v="26/09/2025 SE ESCALA AL COORDINADOR DE ZONA PARA ENTREGA DE ROLLOS EN SITIO | 01/10/2025 SE REALIZA ENTREGA DE 56 ROLLOS POR EL OPERADOR LOGISTICO VELOCES CON LA GUIA V4001603496"/>
    <s v="VISITA_TÉCNICA"/>
    <n v="56"/>
    <s v="PRINCIPAL"/>
    <s v="TERRESTRE"/>
    <s v="RIOS CASTRILLON JUAN SEBASTIAN"/>
    <n v="1"/>
    <n v="31419"/>
    <n v="31419"/>
  </r>
  <r>
    <s v="MEDELLIN"/>
    <s v="0036-0005"/>
    <x v="3"/>
    <n v="5001"/>
    <n v="2798628"/>
    <n v="37783"/>
    <x v="0"/>
    <s v="ANTIOQUIA"/>
    <s v="MEDELLIN"/>
    <s v="BARRIO CAMPO VALDES MEDELLIN 2"/>
    <s v="WOMPI"/>
    <s v="FO-25-1588697"/>
    <d v="2025-09-26T10:03:00"/>
    <d v="2025-10-01T09:57:00"/>
    <x v="0"/>
    <s v="ROLLOS"/>
    <s v="EJECUTADO_EXITOSO"/>
    <s v="EJECUTADO EXITOSO"/>
    <s v="26/09/2025 SE ESCALA AL COORDINADOR DE ZONA PARA ENTREGA DE ROLLOS EN SITIO | 01/10/2025 SE REALIZA ENTREGA DE 56 ROLLOS POR EL OPERADOR LOGISTICO VELOCES CON LA GUIA V4001603497"/>
    <s v="VISITA_TÉCNICA"/>
    <n v="56"/>
    <s v="PRINCIPAL"/>
    <s v="TERRESTRE"/>
    <s v="BETANCUR AGUIRRE EDGAR AUGUSTO"/>
    <n v="1"/>
    <n v="31419"/>
    <n v="31419"/>
  </r>
  <r>
    <s v="MEDELLIN"/>
    <s v="0036-0005"/>
    <x v="3"/>
    <n v="5001"/>
    <n v="2799271"/>
    <n v="68506"/>
    <x v="0"/>
    <s v="ANTIOQUIA"/>
    <s v="MEDELLÍN"/>
    <s v="AUTOSERVICIO EL CARACOL TM"/>
    <s v="WOMPI"/>
    <s v="FO-25-1588690"/>
    <d v="2025-09-26T11:18:00"/>
    <d v="2025-10-01T09:57:00"/>
    <x v="0"/>
    <s v="ROLLOS"/>
    <s v="EJECUTADO_EXITOSO"/>
    <s v="EJECUTADO EXITOSO"/>
    <s v="26/09/2025 SE ESCALA AL COORDINADOR DE ZONA PARA ENTREGA DE ROLLOS EN SITIO | 01/10/2025 SE REALIZA ENTREGA DE 64 ROLLOS POR EL OPERADOR LOGISTICO VELOCES CON LA GUIA V4001603498"/>
    <s v="VISITA_TÉCNICA"/>
    <n v="64"/>
    <s v="PRINCIPAL"/>
    <s v="TERRESTRE"/>
    <s v="BETANCUR AGUIRRE EDGAR AUGUSTO"/>
    <n v="1"/>
    <n v="31419"/>
    <n v="31419"/>
  </r>
  <r>
    <s v="MEDELLIN"/>
    <s v="0036-0005"/>
    <x v="3"/>
    <n v="5001"/>
    <n v="2799468"/>
    <n v="30464"/>
    <x v="0"/>
    <s v="ANTIOQUIA"/>
    <s v="MEDELLÍN"/>
    <s v="DROGUERÍA FARMATON"/>
    <s v="WOMPI"/>
    <s v="FO-25-1588684"/>
    <d v="2025-09-26T11:24:00"/>
    <d v="2025-10-01T09:58:00"/>
    <x v="0"/>
    <s v="ROLLOS"/>
    <s v="EJECUTADO_EXITOSO"/>
    <s v="EJECUTADO EXITOSO"/>
    <s v="26/09/2025 SE ESCALA AL COORDINADOR DE ZONA PARA ENTREGA DE ROLLOS EN SITIO | 01/10/2025 SE REALIZA ENTREGA DE 56 ROLLOS POR EL OPERADOR LOGISTICO VELOCES CON LA GUIA V4001603499"/>
    <s v="VISITA_TÉCNICA"/>
    <n v="56"/>
    <s v="PRINCIPAL"/>
    <s v="TERRESTRE"/>
    <s v="BETANCUR AGUIRRE EDGAR AUGUSTO"/>
    <n v="1"/>
    <n v="31419"/>
    <n v="31419"/>
  </r>
  <r>
    <s v="MEDELLIN"/>
    <s v="0036-0005"/>
    <x v="3"/>
    <n v="5001"/>
    <n v="2799480"/>
    <n v="37698"/>
    <x v="0"/>
    <s v="ANTIOQUIA"/>
    <s v="MEDELLIN"/>
    <s v="BARRIO ROBLEDO AURES MEDELLIN"/>
    <s v="WOMPI"/>
    <s v="FO-25-1588682"/>
    <d v="2025-09-26T11:28:00"/>
    <d v="2025-10-01T09:58:00"/>
    <x v="0"/>
    <s v="ROLLOS"/>
    <s v="EJECUTADO_EXITOSO"/>
    <s v="EJECUTADO EXITOSO"/>
    <s v="26/09/2025 SE ESCALA AL COORDINADOR DE ZONA PARA ENTREGA DE ROLLOS EN SITIO | 01/10/2025 SE REALIZA ENTREGA DE 64 ROLLOS POR EL OPERADOR LOGISTICO VELOCES CON LA GUIA V4001603500"/>
    <s v="VISITA_TÉCNICA"/>
    <n v="64"/>
    <s v="PRINCIPAL"/>
    <s v="TERRESTRE"/>
    <s v="BETANCUR AGUIRRE EDGAR AUGUSTO"/>
    <n v="1"/>
    <n v="31419"/>
    <n v="31419"/>
  </r>
  <r>
    <s v="MEDELLIN"/>
    <s v="0036-0005"/>
    <x v="3"/>
    <n v="5001"/>
    <n v="2801896"/>
    <n v="37302"/>
    <x v="0"/>
    <s v="ANTIOQUIA"/>
    <s v="MEDELLÍN"/>
    <s v="PAPELERÍA Y VARIEDADES MD"/>
    <s v="WOMPI"/>
    <s v="FO-25-1593543"/>
    <d v="2025-09-29T08:00:00"/>
    <d v="2025-10-01T09:58:00"/>
    <x v="0"/>
    <s v="ROLLOS"/>
    <s v="EJECUTADO_EXITOSO"/>
    <s v="EJECUTADO EXITOSO"/>
    <s v="27/09/2025 SE ESCALA AL COORDINADOR DE ZONA PARA ENTREGA DE ROLLOS EN SITIO | 01/10/2025 SE REALIZA ENTREGA DE 64 ROLLOS POR EL OPERADOR LOGISTICO VELOCES CON LA GUIA V4001606782"/>
    <s v="VISITA_TÉCNICA"/>
    <n v="64"/>
    <s v="PRINCIPAL"/>
    <s v="TERRESTRE"/>
    <s v="BETANCUR AGUIRRE EDGAR AUGUSTO"/>
    <n v="1"/>
    <n v="31419"/>
    <n v="31419"/>
  </r>
  <r>
    <s v="MEDELLIN"/>
    <s v="0036-0005"/>
    <x v="3"/>
    <n v="5001"/>
    <n v="2803508"/>
    <n v="67352"/>
    <x v="0"/>
    <s v="ANTIOQUIA"/>
    <s v="MEDELLÍN"/>
    <s v="GRANERO LAS 2 FF"/>
    <s v="WOMPI"/>
    <s v="FO-25-1595795"/>
    <d v="2025-09-29T08:00:00"/>
    <d v="2025-10-01T09:59:00"/>
    <x v="0"/>
    <s v="ROLLOS"/>
    <s v="EJECUTADO_EXITOSO"/>
    <s v="EJECUTADO EXITOSO"/>
    <s v="29/09/2025 SE ESCALA AL COORDINADOR DE ZONA PARA ENTREGA DE ROLLOS EN SITIO | 01/10/2025 SE REALIZA ENTREGA DE 64 ROLLOS POR EL OPERADOR LOGISTICO VELOCES CON LA GUIA V4001612403"/>
    <s v="VISITA_TÉCNICA"/>
    <n v="64"/>
    <s v="PRINCIPAL"/>
    <s v="TERRESTRE"/>
    <s v="BETANCUR AGUIRRE EDGAR AUGUSTO"/>
    <n v="1"/>
    <n v="31419"/>
    <n v="31419"/>
  </r>
  <r>
    <s v="MEDELLIN"/>
    <s v="0036-0005"/>
    <x v="3"/>
    <n v="5001"/>
    <n v="2803328"/>
    <n v="73916"/>
    <x v="0"/>
    <s v="ANTIOQUIA"/>
    <s v="MEDELLIN"/>
    <s v="BARRIO ROBLEDO AURES 3 MEDELLIN 3"/>
    <s v="WOMPI"/>
    <s v="FO-25-1594296"/>
    <d v="2025-09-29T08:00:00"/>
    <d v="2025-10-01T09:59:00"/>
    <x v="0"/>
    <s v="ROLLOS"/>
    <s v="EJECUTADO_EXITOSO"/>
    <s v="EJECUTADO EXITOSO"/>
    <s v="01/10/2025 SE REALIZA ENTREGA DE 64 ROLLOS POR EL OPERADOR LOGISTICO VELOCES CON LA GUIA V4001606783"/>
    <s v="VISITA_TÉCNICA"/>
    <n v="64"/>
    <s v="PRINCIPAL"/>
    <s v="TERRESTRE"/>
    <s v="BETANCUR AGUIRRE EDGAR AUGUSTO"/>
    <n v="1"/>
    <n v="31419"/>
    <n v="31419"/>
  </r>
  <r>
    <s v="MEDELLIN"/>
    <s v="0036-0005"/>
    <x v="3"/>
    <n v="5001"/>
    <n v="2800402"/>
    <n v="53009"/>
    <x v="0"/>
    <s v="ANTIOQUIA"/>
    <s v="MEDELLIN"/>
    <s v="BARRIO CAMPOS VALDES MEDELLIN"/>
    <s v="WOMPI"/>
    <s v="FO-25-1589950"/>
    <d v="2025-09-26T13:32:00"/>
    <d v="2025-10-01T10:00:00"/>
    <x v="0"/>
    <s v="ROLLOS"/>
    <s v="EJECUTADO_EXITOSO"/>
    <s v="EJECUTADO EXITOSO"/>
    <s v="26/09/2025 SE ESCALA AL COORDINADOR DE ZONA PARA ENTREGA DE ROLLOS EN SITIO | 01/10/2025 SE REALIZA ENTREGA DE 48 ROLLOS POR EL OPERADOR LOGISTICO VELOCES CON LA GUIA V4001603502"/>
    <s v="VISITA_TÉCNICA"/>
    <n v="48"/>
    <s v="PRINCIPAL"/>
    <s v="TERRESTRE"/>
    <s v="BETANCUR AGUIRRE EDGAR AUGUSTO"/>
    <n v="1"/>
    <n v="31419"/>
    <n v="31419"/>
  </r>
  <r>
    <s v="MEDELLIN"/>
    <s v="0036-0005"/>
    <x v="3"/>
    <n v="5001"/>
    <n v="2800152"/>
    <n v="28835"/>
    <x v="0"/>
    <s v="ANTIOQUIA"/>
    <s v="MEDELLIN"/>
    <s v="BARRIO MANRIQUE CENTRAL 4 MEDELLÍN"/>
    <s v="WOMPI"/>
    <s v="FO-25-1589971"/>
    <d v="2025-09-26T12:47:00"/>
    <d v="2025-10-01T10:00:00"/>
    <x v="0"/>
    <s v="ROLLOS"/>
    <s v="EJECUTADO_EXITOSO"/>
    <s v="EJECUTADO EXITOSO"/>
    <s v="26/09/2025 SE ESCALA AL COORDINADOR DE ZONA PARA ENTREGA DE ROLLOS EN SITIO | 01/10/2025 SE REALIZA ENTREGA DE 64 ROLLOS POR EL OPERADOR LOGISTICO VELOCES CON LA GUIA V4001603501"/>
    <s v="VISITA_TÉCNICA"/>
    <n v="64"/>
    <s v="PRINCIPAL"/>
    <s v="TERRESTRE"/>
    <s v="BETANCUR AGUIRRE EDGAR AUGUSTO"/>
    <n v="1"/>
    <n v="31419"/>
    <n v="31419"/>
  </r>
  <r>
    <s v="MEDELLIN"/>
    <s v="0036-0005"/>
    <x v="3"/>
    <n v="5001"/>
    <n v="2803242"/>
    <n v="74183"/>
    <x v="0"/>
    <s v="ANTIOQUIA"/>
    <s v="MEDELLÍN"/>
    <s v="DIAMOND PETS"/>
    <s v="WOMPI"/>
    <s v="FO-25-1594300"/>
    <d v="2025-09-29T08:00:00"/>
    <d v="2025-10-01T10:01:00"/>
    <x v="0"/>
    <s v="ROLLOS"/>
    <s v="EJECUTADO_EXITOSO"/>
    <s v="EJECUTADO EXITOSO"/>
    <s v="01/10/2025 SE REALIZA ENTREGA DE 32 ROLLOS POR EL OPERADOR LOGISTICO VELOCES CON LA GUIA V4001606784"/>
    <s v="VISITA_TÉCNICA"/>
    <n v="32"/>
    <s v="PRINCIPAL"/>
    <s v="TERRESTRE"/>
    <s v="BETANCUR AGUIRRE EDGAR AUGUSTO"/>
    <n v="1"/>
    <n v="31419"/>
    <n v="31419"/>
  </r>
  <r>
    <s v="MEDELLIN"/>
    <s v="0036-0005"/>
    <x v="3"/>
    <n v="5380"/>
    <n v="2804771"/>
    <n v="46380"/>
    <x v="0"/>
    <s v="ANTIOQUIA"/>
    <s v="LA ESTRELLA"/>
    <s v="BARRIO ESCOBAR LA ESTRELLA"/>
    <s v="WOMPI"/>
    <s v="FO-25-1596998"/>
    <d v="2025-09-29T08:00:00"/>
    <d v="2025-10-01T10:01:00"/>
    <x v="0"/>
    <s v="ROLLOS"/>
    <s v="EJECUTADO_EXITOSO"/>
    <s v="EJECUTADO EXITOSO"/>
    <s v="29/09/2025 SE ESCALA AL COORDINADOR DE ZONA PARA ENTREGA DE ROLLOS EN SITIO | 01/10/2025 SE REALIZA ENTREGA DE 64 ROLLOS POR EL OPERADOR LOGISTICO VELOCES CON LA GUIA V4001612404"/>
    <s v="VISITA_TÉCNICA"/>
    <n v="64"/>
    <s v="PRINCIPAL"/>
    <s v="TERRESTRE"/>
    <s v="BETANCUR AGUIRRE EDGAR AUGUSTO"/>
    <n v="1"/>
    <n v="31419"/>
    <n v="31419"/>
  </r>
  <r>
    <s v="MEDELLIN"/>
    <s v="0036-0005"/>
    <x v="3"/>
    <n v="5001"/>
    <n v="2800700"/>
    <n v="56908"/>
    <x v="0"/>
    <s v="ANTIOQUIA"/>
    <s v="MEDELLIN"/>
    <s v="BARRIO ROBLEDO MEDELLIN 17"/>
    <s v="WOMPI"/>
    <s v="FO-25-1589942"/>
    <d v="2025-09-26T14:24:00"/>
    <d v="2025-10-01T10:02:00"/>
    <x v="0"/>
    <s v="ROLLOS"/>
    <s v="EJECUTADO_EXITOSO"/>
    <s v="EJECUTADO EXITOSO"/>
    <s v="26/09/2025 SE ESCALA AL COORDINADOR DE ZONA PARA ENTREGA DE ROLLOS EN SITIO | 01/10/2025 SE REALIZA ENTREGA DE 64 ROLLOS POR EL OPERADOR LOGISTICO VELOCES CON LA GUIA V4001603503"/>
    <s v="VISITA_TÉCNICA"/>
    <n v="64"/>
    <s v="PRINCIPAL"/>
    <s v="TERRESTRE"/>
    <s v="BETANCUR AGUIRRE EDGAR AUGUSTO"/>
    <n v="1"/>
    <n v="31419"/>
    <n v="31419"/>
  </r>
  <r>
    <s v="MEDELLIN"/>
    <s v="0036-0005"/>
    <x v="3"/>
    <n v="5001"/>
    <n v="2803018"/>
    <n v="67351"/>
    <x v="0"/>
    <s v="ANTIOQUIA"/>
    <s v="MEDELLÍN"/>
    <s v="SURTIDORA Y LICORERA EL DORADO ALVAREZ"/>
    <s v="WOMPI"/>
    <s v="FO-25-1592691"/>
    <d v="2025-09-29T08:00:00"/>
    <d v="2025-10-01T10:02:00"/>
    <x v="0"/>
    <s v="ROLLOS"/>
    <s v="EJECUTADO_EXITOSO"/>
    <s v="EJECUTADO EXITOSO"/>
    <s v="27/09/2025 SE ESCALA AL COORDINADOR DE ZONA PARA ENTREGA DE ROLLOS EN SITIO | 01/10/2025 SE REALIZA ENTREGA DE 16 ROLLOS POR EL OPERADOR LOGISTICO VELOCES CON LA GUIA V4001606780"/>
    <s v="VISITA_TÉCNICA"/>
    <n v="16"/>
    <s v="PRINCIPAL"/>
    <s v="TERRESTRE"/>
    <s v="BETANCUR AGUIRRE EDGAR AUGUSTO"/>
    <n v="1"/>
    <n v="31419"/>
    <n v="31419"/>
  </r>
  <r>
    <s v="MEDELLIN"/>
    <s v="0036-0005"/>
    <x v="3"/>
    <n v="5360"/>
    <n v="2803219"/>
    <n v="39217"/>
    <x v="0"/>
    <s v="ANTIOQUIA"/>
    <s v="ITAGÜÍ"/>
    <s v="EL TEMPLO DE LAS BARBERIAS"/>
    <s v="WOMPI"/>
    <s v="FO-25-1594302"/>
    <d v="2025-09-29T08:00:00"/>
    <d v="2025-10-01T10:03:00"/>
    <x v="0"/>
    <s v="ROLLOS"/>
    <s v="EJECUTADO_EXITOSO"/>
    <s v="EJECUTADO EXITOSO"/>
    <s v="01/10/2025 SE REALIZA ENTREGA DE 24 ROLLOS POR EL OPERADOR LOGISTICO VELOCES CON LA GUIA V4001606785"/>
    <s v="VISITA_TÉCNICA"/>
    <n v="24"/>
    <s v="PRINCIPAL"/>
    <s v="TERRESTRE"/>
    <s v="BETANCUR AGUIRRE EDGAR AUGUSTO"/>
    <n v="1"/>
    <n v="31419"/>
    <n v="31419"/>
  </r>
  <r>
    <s v="MEDELLIN"/>
    <s v="0036-0005"/>
    <x v="3"/>
    <n v="5001"/>
    <n v="2802781"/>
    <n v="62136"/>
    <x v="0"/>
    <s v="ANTIOQUIA"/>
    <s v="MEDELLIN"/>
    <s v="BARRIO CONQUISTADORES MEDELLIN 4"/>
    <s v="WOMPI"/>
    <s v="FO-25-1597011"/>
    <d v="2025-09-29T08:00:00"/>
    <d v="2025-10-01T10:04:00"/>
    <x v="0"/>
    <s v="ROLLOS"/>
    <s v="EJECUTADO_EXITOSO"/>
    <s v="EJECUTADO EXITOSO"/>
    <s v="29/09/2025 SE ESCALA AL COORDINADOR DE ZONA PARA ENTREGA DE ROLLOS EN SITIO | 01/10/2025 SE REALIZA ENTREGA DE 40 ROLLOS POR EL OPERADOR LOGISTICO VELOCES CON LA GUIA V4001612406"/>
    <s v="VISITA_TÉCNICA"/>
    <n v="40"/>
    <s v="PRINCIPAL"/>
    <s v="TERRESTRE"/>
    <s v="BETANCUR AGUIRRE EDGAR AUGUSTO"/>
    <n v="1"/>
    <n v="31419"/>
    <n v="31419"/>
  </r>
  <r>
    <s v="MEDELLIN"/>
    <s v="0036-0005"/>
    <x v="3"/>
    <n v="5001"/>
    <n v="2805107"/>
    <n v="27670"/>
    <x v="0"/>
    <s v="ANTIOQUIA"/>
    <s v="MEDELLÍN"/>
    <s v="MINIMERCADO PLAZOLETA"/>
    <s v="WOMPI"/>
    <s v="FO-25-1596360"/>
    <d v="2025-09-29T08:17:00"/>
    <d v="2025-10-01T10:04:00"/>
    <x v="0"/>
    <s v="ROLLOS"/>
    <s v="EJECUTADO_EXITOSO"/>
    <s v="EJECUTADO EXITOSO"/>
    <s v="29/09/2025 SE ESCALA AL COORDINADOR DE ZONA PARA ENTREGA DE ROLLOS EN SITIO | 01/10/2025 SE REALIZA ENTREGA DE 64 ROLLOS POR EL OPERADOR LOGISTICO VELOCES CON LA GUIA V4001612409"/>
    <s v="VISITA_TÉCNICA"/>
    <n v="64"/>
    <s v="PRINCIPAL"/>
    <s v="TERRESTRE"/>
    <s v="BETANCUR AGUIRRE EDGAR AUGUSTO"/>
    <n v="1"/>
    <n v="31419"/>
    <n v="31419"/>
  </r>
  <r>
    <s v="MEDELLIN"/>
    <s v="0036-0005"/>
    <x v="3"/>
    <n v="5001"/>
    <n v="2803964"/>
    <n v="79432"/>
    <x v="0"/>
    <s v="ANTIOQUIA"/>
    <s v="MEDELLIN"/>
    <s v="BARRIO CAICEDO MEDELLIN 13"/>
    <s v="WOMPI"/>
    <s v="FO-25-1597001"/>
    <d v="2025-09-29T08:00:00"/>
    <d v="2025-10-01T10:04:00"/>
    <x v="0"/>
    <s v="ROLLOS"/>
    <s v="EJECUTADO_EXITOSO"/>
    <s v="EJECUTADO EXITOSO"/>
    <s v="29/09/2025 SE ESCALA AL COORDINADOR DE ZONA PARA ENTREGA DE ROLLOS EN SITIO | 01/10/2025 SE REALIZA ENTREGA DE 24 ROLLOS POR EL OPERADOR LOGISTICO VELOCES CON LA GUIA V4001612399"/>
    <s v="VISITA_TÉCNICA"/>
    <n v="24"/>
    <s v="PRINCIPAL"/>
    <s v="TERRESTRE"/>
    <s v="BETANCUR AGUIRRE EDGAR AUGUSTO"/>
    <n v="1"/>
    <n v="31419"/>
    <n v="31419"/>
  </r>
  <r>
    <s v="MEDELLIN"/>
    <s v="0036-0005"/>
    <x v="3"/>
    <n v="5360"/>
    <n v="2805766"/>
    <n v="49192"/>
    <x v="0"/>
    <s v="ANTIOQUIA"/>
    <s v="ITAGUI"/>
    <s v="MERCADOS MONTOYA ESTRADA"/>
    <s v="WOMPI"/>
    <s v="FO-25-1596997"/>
    <d v="2025-09-29T09:16:00"/>
    <d v="2025-10-01T10:04:00"/>
    <x v="0"/>
    <s v="ROLLOS"/>
    <s v="EJECUTADO_EXITOSO"/>
    <s v="EJECUTADO EXITOSO"/>
    <s v="29/09/2025 SE ESCALA AL COORDINADOR DE ZONA PARA ENTREGA DE ROLLOS EN SITIO | 01/10/2025 SE REALIZA ENTREGA DE 64 ROLLOS POR EL OPERADOR LOGISTICO VELOCES CON LA GUIA V4001612410"/>
    <s v="VISITA_TÉCNICA"/>
    <n v="64"/>
    <s v="PRINCIPAL"/>
    <s v="TERRESTRE"/>
    <s v="BETANCUR AGUIRRE EDGAR AUGUSTO"/>
    <n v="1"/>
    <n v="31419"/>
    <n v="31419"/>
  </r>
  <r>
    <s v="MEDELLIN"/>
    <s v="0036-0005"/>
    <x v="3"/>
    <n v="5001"/>
    <n v="2801837"/>
    <n v="49303"/>
    <x v="0"/>
    <s v="ANTIOQUIA"/>
    <s v="MEDELLIN"/>
    <s v="BARRIO MANRIQUE JARDIN MEDELLIN 2"/>
    <s v="WOMPI"/>
    <s v="FO-25-1597015"/>
    <d v="2025-09-29T08:00:00"/>
    <d v="2025-10-01T10:05:00"/>
    <x v="0"/>
    <s v="ROLLOS"/>
    <s v="EJECUTADO_EXITOSO"/>
    <s v="EJECUTADO EXITOSO"/>
    <s v="29/09/2025 SE ESCALA AL COORDINADOR DE ZONA PARA ENTREGA DE ROLLOS EN SITIO | 01/10/2025 SE REALIZA ENTREGA DE 56 ROLLOS POR EL OPERADOR LOGISTICO VELOCES CON LA GUIA V4001612407"/>
    <s v="VISITA_TÉCNICA"/>
    <n v="56"/>
    <s v="PRINCIPAL"/>
    <s v="TERRESTRE"/>
    <s v="BETANCUR AGUIRRE EDGAR AUGUSTO"/>
    <n v="1"/>
    <n v="31419"/>
    <n v="31419"/>
  </r>
  <r>
    <s v="MEDELLIN"/>
    <s v="0036-0005"/>
    <x v="3"/>
    <n v="5088"/>
    <n v="2804774"/>
    <n v="68333"/>
    <x v="0"/>
    <s v="ANTIOQUIA"/>
    <s v="BELLO"/>
    <s v="FERROMATERIALES LA PLOMADA SAS"/>
    <s v="WOMPI"/>
    <s v="FO-25-1596369"/>
    <d v="2025-09-29T08:01:00"/>
    <d v="2025-10-01T10:05:00"/>
    <x v="0"/>
    <s v="ROLLOS"/>
    <s v="EJECUTADO_EXITOSO"/>
    <s v="EJECUTADO EXITOSO"/>
    <s v="29/09/2025 SE ESCALA AL COORDINADOR DE ZONA PARA ENTREGA DE ROLLOS EN SITIO | 01/10/2025 SE REALIZA ENTREGA DE 40 ROLLOS POR EL OPERADOR LOGISTICO VELOCES CON LA GUIA V4001612408"/>
    <s v="VISITA_TÉCNICA"/>
    <n v="40"/>
    <s v="PRINCIPAL"/>
    <s v="TERRESTRE"/>
    <s v="BETANCUR AGUIRRE EDGAR AUGUSTO"/>
    <n v="1"/>
    <n v="31419"/>
    <n v="31419"/>
  </r>
  <r>
    <s v="MEDELLIN"/>
    <s v="0036-0005"/>
    <x v="3"/>
    <n v="5001"/>
    <n v="2804113"/>
    <n v="73783"/>
    <x v="0"/>
    <s v="ANTIOQUIA"/>
    <s v="MEDELLIN"/>
    <s v="BARRIO ROBLEDO BELLO HORIZONTE MEDELLIN 5"/>
    <s v="WOMPI"/>
    <s v="FO-25-1595787"/>
    <d v="2025-09-29T08:00:00"/>
    <d v="2025-10-01T10:05:00"/>
    <x v="0"/>
    <s v="ROLLOS"/>
    <s v="EJECUTADO_EXITOSO"/>
    <s v="EJECUTADO EXITOSO"/>
    <s v="29/09/2025 SE ESCALA AL COORDINADOR DE ZONA PARA ENTREGA DE ROLLOS EN SITIO | 01/10/2025 SE REALIZA ENTREGA DE 40 ROLLOS POR EL OPERADOR LOGISTICO VELOCES CON LA GUIA V4001612401"/>
    <s v="VISITA_TÉCNICA"/>
    <n v="40"/>
    <s v="PRINCIPAL"/>
    <s v="TERRESTRE"/>
    <s v="BETANCUR AGUIRRE EDGAR AUGUSTO"/>
    <n v="1"/>
    <n v="31419"/>
    <n v="31419"/>
  </r>
  <r>
    <s v="MEDELLIN"/>
    <s v="0036-0005"/>
    <x v="3"/>
    <n v="5360"/>
    <n v="2803996"/>
    <n v="26683"/>
    <x v="0"/>
    <s v="ANTIOQUIA"/>
    <s v="ITAGUI"/>
    <s v="BARRIO YARUMITO 2 ITAGUI"/>
    <s v="WOMPI"/>
    <s v="FO-25-1595791"/>
    <d v="2025-09-29T08:00:00"/>
    <d v="2025-10-01T10:06:00"/>
    <x v="0"/>
    <s v="ROLLOS"/>
    <s v="EJECUTADO_EXITOSO"/>
    <s v="EJECUTADO EXITOSO"/>
    <s v="29/09/2025 SE ESCALA AL COORDINADOR DE ZONA PARA ENTREGA DE ROLLOS EN SITIO | 01/10/2025 SE REALIZA ENTREGA DE 48 ROLLOS POR EL OPERADOR LOGISTICO VELOCES CON LA GUIA V4001612402"/>
    <s v="VISITA_TÉCNICA"/>
    <n v="48"/>
    <s v="PRINCIPAL"/>
    <s v="TERRESTRE"/>
    <s v="BETANCUR AGUIRRE EDGAR AUGUSTO"/>
    <n v="1"/>
    <n v="31419"/>
    <n v="31419"/>
  </r>
  <r>
    <s v="MEDELLIN"/>
    <s v="0036-0005"/>
    <x v="3"/>
    <n v="5001"/>
    <n v="2808017"/>
    <n v="77834"/>
    <x v="0"/>
    <s v="ANTIOQUIA"/>
    <s v="MEDELLÍN"/>
    <s v="RG TECHNOLOGIES"/>
    <s v="WOMPI"/>
    <s v="FO-25-1598254"/>
    <d v="2025-09-29T11:34:00"/>
    <d v="2025-10-01T10:22:00"/>
    <x v="0"/>
    <s v="ROLLOS"/>
    <s v="EJECUTADO_EXITOSO"/>
    <s v="EJECUTADO EXITOSO"/>
    <s v="29/09/2025 SE ESCALA AL COORDINADOR DE ZONA PARA ENTREGA DE ROLLOS EN SITIO | 01/10/2025 SE REALIZA ENTREGA DE 56 ROLLOS POR EL OPERADOR LOGISTICO VELOCES CON LA GUIA V4001612413"/>
    <s v="VISITA_TÉCNICA"/>
    <n v="56"/>
    <s v="PRINCIPAL"/>
    <s v="TERRESTRE"/>
    <s v="BETANCUR AGUIRRE EDGAR AUGUSTO"/>
    <n v="1"/>
    <n v="31419"/>
    <n v="31419"/>
  </r>
  <r>
    <s v="MEDELLIN"/>
    <s v="0036-0005"/>
    <x v="3"/>
    <n v="5001"/>
    <n v="2806388"/>
    <n v="70977"/>
    <x v="0"/>
    <s v="ANTIOQUIA"/>
    <s v="MEDELLÍN"/>
    <s v="MERCADOS LA RAZA"/>
    <s v="WOMPI"/>
    <s v="FO-25-1597420"/>
    <d v="2025-09-29T09:50:00"/>
    <d v="2025-10-01T10:22:00"/>
    <x v="0"/>
    <s v="ROLLOS"/>
    <s v="EJECUTADO_EXITOSO"/>
    <s v="EJECUTADO EXITOSO"/>
    <s v="29/09/2025 SE ESCALA AL COORDINADOR DE ZONA PARA ENTREGA DE ROLLOS EN SITIO | 01/10/2025 SE REALIZA ENTREGA DE 64 ROLLOS POR EL OPERADOR LOGISTICO VELOCES CON LA GUIA V4001612411"/>
    <s v="VISITA_TÉCNICA"/>
    <n v="64"/>
    <s v="PRINCIPAL"/>
    <s v="TERRESTRE"/>
    <s v="BETANCUR AGUIRRE EDGAR AUGUSTO"/>
    <n v="1"/>
    <n v="31419"/>
    <n v="31419"/>
  </r>
  <r>
    <s v="MEDELLIN"/>
    <s v="0036-0005"/>
    <x v="3"/>
    <n v="5001"/>
    <n v="2806828"/>
    <n v="17210"/>
    <x v="0"/>
    <s v="ANTIOQUIA"/>
    <s v="MEDELLIN"/>
    <s v="BARRIO CARLOS E RESTREPO MEDELLIN"/>
    <s v="WOMPI"/>
    <s v="FO-25-1597922"/>
    <d v="2025-09-29T10:15:00"/>
    <d v="2025-10-01T10:22:00"/>
    <x v="0"/>
    <s v="ROLLOS"/>
    <s v="EJECUTADO_EXITOSO"/>
    <s v="EJECUTADO EXITOSO"/>
    <s v="29/09/2025 SE ESCALA AL COORDINADOR DE ZONA PARA ENTREGA DE ROLLOS EN SITIO | 01/10/2025 SE REALIZA ENTREGA DE 64 ROLLOS POR EL OPERADOR LOGISTICO VELOCES CON LA GUIA V4001612412"/>
    <s v="VISITA_TÉCNICA"/>
    <n v="64"/>
    <s v="PRINCIPAL"/>
    <s v="TERRESTRE"/>
    <s v="BETANCUR AGUIRRE EDGAR AUGUSTO"/>
    <n v="1"/>
    <n v="31419"/>
    <n v="31419"/>
  </r>
  <r>
    <s v="IBAGUE"/>
    <s v="0036-0006"/>
    <x v="2"/>
    <n v="73001"/>
    <n v="2812903"/>
    <n v="76010"/>
    <x v="0"/>
    <s v="TOLIMA"/>
    <s v="IBAGUE"/>
    <s v="COPY PLOTTER"/>
    <s v="WOMPI"/>
    <s v="FO-25-1602544"/>
    <d v="2025-09-30T08:43:00"/>
    <d v="2025-10-01T11:06:00"/>
    <x v="0"/>
    <s v="ROLLOS"/>
    <s v="EJECUTADO_EXITOSO"/>
    <s v="EJECUTADO EXITOSO"/>
    <s v="30/09/2025 SE ESCALA AL COORDINADOR DE ZONA PARA ENTREGA DE ROLLOS EN SITIO | 01/10/2025 SE HACE ENTREGA DE 64 ROLLOS WOMPI EN DIRECCIÓN INDICADA"/>
    <s v="VISITA_TÉCNICA"/>
    <n v="64"/>
    <s v="PRINCIPAL"/>
    <s v="TERRESTRE"/>
    <s v="BETANCUR AGUIRRE EDGAR AUGUSTO"/>
    <n v="1"/>
    <n v="31419"/>
    <n v="31419"/>
  </r>
  <r>
    <s v="MEDELLIN"/>
    <s v="0036-0005"/>
    <x v="3"/>
    <n v="5001"/>
    <n v="2813057"/>
    <n v="73717"/>
    <x v="0"/>
    <s v="ANTIOQUIA"/>
    <s v="MEDELLIN"/>
    <s v="BARRIO ROBLEDO PAJARITO MEDELLIN"/>
    <s v="WOMPI"/>
    <s v="FO-25-1602534"/>
    <d v="2025-09-30T08:59:00"/>
    <d v="2025-10-01T11:10:00"/>
    <x v="0"/>
    <s v="ROLLOS"/>
    <s v="EJECUTADO_EXITOSO"/>
    <s v="EJECUTADO EXITOSO"/>
    <s v="30/09/2025 SE ESCALA AL COORDINADOR DE ZONA PARA ENTREGA DE ROLLOS EN SITIO | 01/10/2025 SE ENTREGAN 56 ROLLOS WOMPI"/>
    <s v="VISITA_TÉCNICA"/>
    <n v="56"/>
    <s v="PRINCIPAL"/>
    <s v="TERRESTRE"/>
    <s v="GUTIERREZ  CAMILO ANDRES"/>
    <n v="1"/>
    <n v="31419"/>
    <n v="31419"/>
  </r>
  <r>
    <s v="CALI"/>
    <s v="0036-0003"/>
    <x v="4"/>
    <n v="76001"/>
    <n v="2817349"/>
    <n v="45363"/>
    <x v="0"/>
    <s v="VALLE DEL CAUCA"/>
    <s v="CALI"/>
    <s v="BARRIO SAN NICOLAS CALI 6"/>
    <s v="WOMPI"/>
    <s v="FO-25-1606641"/>
    <d v="2025-09-30T15:29:00"/>
    <d v="2025-10-01T11:25:00"/>
    <x v="0"/>
    <s v="ROLLOS"/>
    <s v="EJECUTADO_EXITOSO"/>
    <s v="EJECUTADO EXITOSO"/>
    <s v="30/09/2025 SE ESCALA AL COORDINADOR DE ZONA PARA ENTREGA DE ROLLOS EN SITIO | 01/10/2025 SE ENTREGAN 24 ROLLOS A MAURICIO ROJAS"/>
    <s v="VISITA_TÉCNICA"/>
    <n v="24"/>
    <s v="PRINCIPAL"/>
    <s v="TERRESTRE"/>
    <s v="BARRIENTOS HERNANDEZ CRISTIAN HORACIO"/>
    <n v="1"/>
    <n v="31419"/>
    <n v="31419"/>
  </r>
  <r>
    <s v="PASTO"/>
    <s v="0036-0003"/>
    <x v="4"/>
    <n v="52001"/>
    <n v="2808266"/>
    <n v="51426"/>
    <x v="0"/>
    <s v="NARIÑO"/>
    <s v="PASTO"/>
    <s v="COMUNICACIONES STIVEN"/>
    <s v="WOMPI"/>
    <s v="FO-25-1598486"/>
    <d v="2025-09-29T12:01:00"/>
    <d v="2025-10-01T11:26:00"/>
    <x v="0"/>
    <s v="ROLLOS"/>
    <s v="EJECUTADO_EXITOSO"/>
    <s v="EJECUTADO EXITOSO"/>
    <s v="29/09/2025 SE ESCALA AL COORDINADOR DE ZONA PARA ENTREGA DE ROLLOS EN SITIO | 01/10/2025 SE REALIZA ENTREGA DE 48 ROLLOS WOMPI EN EL COMERCIO"/>
    <s v="VISITA_TÉCNICA"/>
    <n v="48"/>
    <s v="PRINCIPAL"/>
    <s v="TERRESTRE"/>
    <s v="CUERO RUIZ JHONNY"/>
    <n v="1"/>
    <n v="31419"/>
    <n v="31419"/>
  </r>
  <r>
    <s v="BUCARAMANGA"/>
    <s v="0036-0007"/>
    <x v="1"/>
    <n v="68001"/>
    <n v="2815224"/>
    <n v="33743"/>
    <x v="0"/>
    <s v="SANTANDER"/>
    <s v="BUCARAMANGA"/>
    <s v="BARRIO GRANADA BUCARAMANGA"/>
    <s v="WOMPI"/>
    <s v="FO-25-1604356"/>
    <d v="2025-09-30T11:26:00"/>
    <d v="2025-10-01T11:28:00"/>
    <x v="0"/>
    <s v="ROLLOS"/>
    <s v="EJECUTADO_EXITOSO"/>
    <s v="EJECUTADO EXITOSO"/>
    <s v="30/09/2025 SE ESCALA AL COORDINADOR DE ZONA PARA ENTREGA DE ROLLOS EN SITIO | 01/10/2025 SE VISITA COMERCIO SE REALIZA LA ENTREGA DE 48 ROLLOS WOMPI CB OPERATIVO"/>
    <s v="VISITA_TÉCNICA"/>
    <n v="48"/>
    <s v="PRINCIPAL"/>
    <s v="TERRESTRE"/>
    <s v="PAZ MARTINEZ RICHARD HUMBERTO"/>
    <n v="1"/>
    <n v="31419"/>
    <n v="31419"/>
  </r>
  <r>
    <s v="CALI"/>
    <s v="0036-0003"/>
    <x v="4"/>
    <n v="76001"/>
    <n v="2815517"/>
    <n v="78511"/>
    <x v="0"/>
    <s v="VALLE DEL CAUCA"/>
    <s v="CALI"/>
    <s v="BARRIO ALFONSO BONILLA ARAGON CALI  5"/>
    <s v="WOMPI"/>
    <s v="FO-25-1604537"/>
    <d v="2025-09-30T11:52:00"/>
    <d v="2025-10-01T11:29:00"/>
    <x v="0"/>
    <s v="ROLLOS"/>
    <s v="EJECUTADO_EXITOSO"/>
    <s v="EJECUTADO EXITOSO"/>
    <s v="30/09/2025 SE ESCALA AL COORDINADOR DE ZONA PARA ENTREGA DE ROLLOS EN SITIO | 01/10/2025 SE VISITA EL COMERCIO Y REALIZA ENTREGA DE 48 ROLLOS WOMPI, NO SE INTERVIENE EQUIPOS"/>
    <s v="VISITA_TÉCNICA"/>
    <n v="48"/>
    <s v="PRINCIPAL"/>
    <s v="TERRESTRE"/>
    <s v="BARAJAS BERMUDEZ YAHIR MAURICIO"/>
    <n v="1"/>
    <n v="31419"/>
    <n v="31419"/>
  </r>
  <r>
    <s v="MONTERIA"/>
    <s v="0036-0001"/>
    <x v="0"/>
    <n v="23001"/>
    <n v="2808465"/>
    <n v="70627"/>
    <x v="0"/>
    <s v="CORDOBA"/>
    <s v="MONTERIA"/>
    <s v="BARRIO EL DORADO MONTERIA 10"/>
    <s v="WOMPI"/>
    <s v="FO-25-1598651"/>
    <d v="2025-09-29T12:22:00"/>
    <d v="2025-10-01T11:29:00"/>
    <x v="0"/>
    <s v="ROLLOS"/>
    <s v="EJECUTADO_EXITOSO"/>
    <s v="EJECUTADO EXITOSO"/>
    <s v="29/09/2025 SE ESCALA AL COORDINADOR DE ZONA PARA ENTREGA DE ROLLOS EN SITIO | 01/10/2025 SE REALIZA ENTREGA DE 56 ROLLOS PARA WOMPI."/>
    <s v="VISITA_TÉCNICA"/>
    <n v="56"/>
    <s v="PRINCIPAL"/>
    <s v="TERRESTRE"/>
    <s v="HERRERA MONAR GEOVANNY"/>
    <n v="1"/>
    <n v="31419"/>
    <n v="31419"/>
  </r>
  <r>
    <s v="IBAGUE"/>
    <s v="0036-0006"/>
    <x v="2"/>
    <n v="73001"/>
    <n v="2815523"/>
    <n v="42216"/>
    <x v="0"/>
    <s v="TOLIMA"/>
    <s v="IBAGUE"/>
    <s v="DISRECARGAS.NET"/>
    <s v="WOMPI"/>
    <s v="FO-25-1604597"/>
    <d v="2025-09-30T11:53:00"/>
    <d v="2025-10-01T11:31:00"/>
    <x v="0"/>
    <s v="ROLLOS"/>
    <s v="EJECUTADO_EXITOSO"/>
    <s v="EJECUTADO EXITOSO"/>
    <s v="30/09/2025 SE ESCALA AL COORDINADOR DE ZONA PARA ENTREGA DE ROLLOS EN SITIO | 01/10/2025 SE REALIZA ENTREGA DE 48 ROLLOS WOMPI POR SOLICITUD DEL CLIENTE."/>
    <s v="VISITA_TÉCNICA"/>
    <n v="48"/>
    <s v="PRINCIPAL"/>
    <s v="TERRESTRE"/>
    <s v="MARQUEZ HOYOS JEYSON DANIEL"/>
    <n v="1"/>
    <n v="31419"/>
    <n v="31419"/>
  </r>
  <r>
    <s v="IBAGUE"/>
    <s v="0036-0006"/>
    <x v="2"/>
    <n v="73001"/>
    <n v="2817267"/>
    <n v="24645"/>
    <x v="0"/>
    <s v="TOLIMA"/>
    <s v="IBAGUE"/>
    <s v="DIGISERVICIOS LOS PANCHES"/>
    <s v="WOMPI"/>
    <s v="FO-25-1606639"/>
    <d v="2025-09-30T15:37:00"/>
    <d v="2025-10-01T11:38:00"/>
    <x v="0"/>
    <s v="ROLLOS"/>
    <s v="EJECUTADO_EXITOSO"/>
    <s v="EJECUTADO EXITOSO"/>
    <s v="30/09/2025 SE ESCALA AL COORDINADOR DE ZONA PARA ENTREGA DE ROLLOS EN SITIO | 01/10/2025 SE REALIZA ENTREGA DE 24 ROLLOS WOMPI POR SOLICITUD DEL CLIENTE."/>
    <s v="VISITA_TÉCNICA"/>
    <n v="24"/>
    <s v="PRINCIPAL"/>
    <s v="TERRESTRE"/>
    <s v="BARRAGAN TAFUR EDWIN ESTEBAN"/>
    <n v="1"/>
    <n v="31419"/>
    <n v="31419"/>
  </r>
  <r>
    <s v="BUCARAMANGA"/>
    <s v="0036-0007"/>
    <x v="1"/>
    <n v="68276"/>
    <n v="2815495"/>
    <n v="63939"/>
    <x v="0"/>
    <s v="SANTANDER"/>
    <s v="FLORIDABLANCA"/>
    <s v="BARRIO LAGOS 2 FLORIDABLANCA 1"/>
    <s v="WOMPI"/>
    <s v="FO-25-1604952"/>
    <d v="2025-09-30T12:07:00"/>
    <d v="2025-10-01T11:41:00"/>
    <x v="0"/>
    <s v="ROLLOS"/>
    <s v="EJECUTADO_EXITOSO"/>
    <s v="EJECUTADO EXITOSO"/>
    <s v="30/09/2025 SE ESCALA AL COORDINADOR DE ZONA PARA ENTREGA DE ROLLOS EN SITIO | 01/10/2025 SE VISITA COMERCIO SE REALIZA LA ENTREGA DE 48 ROLLOS WOMPI CB OPERATIVO"/>
    <s v="VISITA_TÉCNICA"/>
    <n v="48"/>
    <s v="PRINCIPAL"/>
    <s v="TERRESTRE"/>
    <s v="BARRAGAN TAFUR EDWIN ESTEBAN"/>
    <n v="1"/>
    <n v="31419"/>
    <n v="31419"/>
  </r>
  <r>
    <s v="BUCARAMANGA"/>
    <s v="0036-0007"/>
    <x v="1"/>
    <n v="68001"/>
    <n v="2815718"/>
    <n v="72624"/>
    <x v="0"/>
    <s v="SANTANDER"/>
    <s v="BUCARAMANGA"/>
    <s v="BUCARAMANGA ALARCON"/>
    <s v="WOMPI"/>
    <s v="FO-25-1604945"/>
    <d v="2025-09-30T12:14:00"/>
    <d v="2025-10-01T11:43:00"/>
    <x v="0"/>
    <s v="ROLLOS"/>
    <s v="EJECUTADO_EXITOSO"/>
    <s v="EJECUTADO EXITOSO"/>
    <s v="30/09/2025 SE ESCALA AL COORDINADOR DE ZONA PARA ENTREGA DE ROLLOS EN SITIO | 01/10/2025 SE VISITA COMERCIO SE REALIZA LA ENTREGA DE 32 ROLLOS WOMPI CB OPERATIVO"/>
    <s v="VISITA_TÉCNICA"/>
    <n v="32"/>
    <s v="PRINCIPAL"/>
    <s v="TERRESTRE"/>
    <s v="BARAJAS BERMUDEZ YAHIR MAURICIO"/>
    <n v="1"/>
    <n v="31419"/>
    <n v="31419"/>
  </r>
  <r>
    <s v="MONTERIA"/>
    <s v="0036-0001"/>
    <x v="0"/>
    <n v="23001"/>
    <n v="2815586"/>
    <n v="78320"/>
    <x v="0"/>
    <s v="CORDOBA"/>
    <s v="MONTERIA"/>
    <s v="CENTRO DE COPIAS LA FLAK"/>
    <s v="WOMPI"/>
    <s v="FO-25-1604940"/>
    <d v="2025-09-30T12:18:00"/>
    <d v="2025-10-01T11:43:00"/>
    <x v="0"/>
    <s v="ROLLOS"/>
    <s v="EJECUTADO_EXITOSO"/>
    <s v="EJECUTADO EXITOSO"/>
    <s v="30/09/2025 SE ESCALA AL COORDINADOR DE ZONA PARA ENTREGA DE ROLLOS EN SITIO | 01/10/2025 SE REALIZA ENTREGA DE 16 ROLLOS A CORRESPONSAL."/>
    <s v="VISITA_TÉCNICA"/>
    <n v="16"/>
    <s v="PRINCIPAL"/>
    <s v="TERRESTRE"/>
    <s v="BARAJAS BERMUDEZ YAHIR MAURICIO"/>
    <n v="1"/>
    <n v="31419"/>
    <n v="31419"/>
  </r>
  <r>
    <s v="CUCUTA"/>
    <s v="0036-0007"/>
    <x v="1"/>
    <n v="54001"/>
    <n v="2815584"/>
    <n v="77346"/>
    <x v="0"/>
    <s v="NORTE DE SANTANDER"/>
    <s v="CUCUTA"/>
    <s v="LIBRERIA JUAN KAMILO TINOCO LO"/>
    <s v="WOMPI"/>
    <s v="FO-25-1604942"/>
    <d v="2025-09-30T12:16:00"/>
    <d v="2025-10-01T11:45:00"/>
    <x v="0"/>
    <s v="ROLLOS"/>
    <s v="EJECUTADO_EXITOSO"/>
    <s v="EJECUTADO EXITOSO"/>
    <s v="30/09/2025 SE ESCALA AL COORDINADOR DE ZONA PARA ENTREGA DE ROLLOS EN SITIO | 01/10/2025 SE REALIZÓ VISITA AL COMERCIO Y SE HIZO ENTREGA DE 16 ROLLOS TODO OK"/>
    <s v="VISITA_TÉCNICA"/>
    <n v="16"/>
    <s v="PRINCIPAL"/>
    <s v="TERRESTRE"/>
    <s v="MARQUEZ HOYOS JEYSON DANIEL"/>
    <n v="1"/>
    <n v="31419"/>
    <n v="31419"/>
  </r>
  <r>
    <s v="BARRANQUILLA"/>
    <s v="0036-0001"/>
    <x v="0"/>
    <n v="8001"/>
    <n v="2815905"/>
    <n v="77156"/>
    <x v="0"/>
    <s v="ATLANTICO"/>
    <s v="BARRANQUILLA"/>
    <s v="BARRIO VILLAS DE SAN PABLO BARRANQUILLA 1"/>
    <s v="WOMPI"/>
    <s v="FO-25-1605034"/>
    <d v="2025-09-30T12:52:00"/>
    <d v="2025-10-01T11:47:00"/>
    <x v="0"/>
    <s v="ROLLOS"/>
    <s v="EJECUTADO_EXITOSO"/>
    <s v="EJECUTADO EXITOSO"/>
    <s v="30/09/2025 SE ESCALA AL COORDINADOR DE ZONA PARA ENTREGA DE ROLLOS EN SITIO | 01/10/2025 SE REALIZA VISITA SE ENTREGA 40 ROLLOS"/>
    <s v="VISITA_TÉCNICA"/>
    <n v="40"/>
    <s v="PRINCIPAL"/>
    <s v="TERRESTRE"/>
    <s v="MORA VEGA JEAMPIER"/>
    <n v="1"/>
    <n v="31419"/>
    <n v="31419"/>
  </r>
  <r>
    <s v="BOGOTA"/>
    <s v="0036-0004"/>
    <x v="5"/>
    <n v="11001"/>
    <n v="2814807"/>
    <n v="51554"/>
    <x v="0"/>
    <s v="CUNDINAMARCA"/>
    <s v="BOGOTA"/>
    <s v="BARRIO VILLA LOMA BOGOTA"/>
    <s v="WOMPI"/>
    <s v="FO-25-1604375"/>
    <d v="2025-09-30T10:48:00"/>
    <d v="2025-10-01T11:49:00"/>
    <x v="0"/>
    <s v="ROLLOS"/>
    <s v="EJECUTADO_EXITOSO"/>
    <s v="EJECUTADO EXITOSO"/>
    <s v="30/09/2025 SE ESCALA AL COORDINADOR DE ZONA PARA ENTREGA DE ROLLOS EN SITIO | 01/10/2025 ENTREGA DE ROLLOS EJECUTADO OK"/>
    <s v="VISITA_TÉCNICA"/>
    <n v="32"/>
    <s v="PRINCIPAL"/>
    <s v="TERRESTRE"/>
    <s v="VILLACOB VILLACOB ELKIN EDUARDO"/>
    <n v="1"/>
    <n v="31419"/>
    <n v="31419"/>
  </r>
  <r>
    <s v="PEREIRA"/>
    <s v="0036-0002"/>
    <x v="6"/>
    <n v="63001"/>
    <n v="2809481"/>
    <n v="67487"/>
    <x v="0"/>
    <s v="QUINDIO"/>
    <s v="ARMENIA"/>
    <s v="BARRIO SECTOR DE MERCAR ARMENIA"/>
    <s v="WOMPI"/>
    <s v="FO-25-1599793"/>
    <d v="2025-09-29T14:31:00"/>
    <d v="2025-10-01T11:52:00"/>
    <x v="0"/>
    <s v="ROLLOS"/>
    <s v="EJECUTADO_EXITOSO"/>
    <s v="EJECUTADO EXITOSO"/>
    <s v="29/09/2025 SE REALIZA ENVIO DE ROLLOS CON GUIA | 01/10/2025 SE VISITA COMERCIO SE REALIZÓ ENTREGA DE 24 ROLLOS WOMPI"/>
    <s v="VISITA_TÉCNICA"/>
    <n v="24"/>
    <s v="INTERMEDIA"/>
    <s v="TERRESTRE"/>
    <s v="GOMEZ VEGA DAVID SNEYDER"/>
    <n v="1"/>
    <n v="36351"/>
    <n v="36351"/>
  </r>
  <r>
    <s v="BARRANQUILLA"/>
    <s v="0036-0001"/>
    <x v="0"/>
    <n v="8001"/>
    <n v="2815853"/>
    <n v="60460"/>
    <x v="0"/>
    <s v="ATLANTICO"/>
    <s v="BARRANQUILLA"/>
    <s v="PORTAL DE CEVILLAR"/>
    <s v="WOMPI"/>
    <s v="FO-25-1606062"/>
    <d v="2025-09-30T13:09:00"/>
    <d v="2025-10-01T11:52:00"/>
    <x v="0"/>
    <s v="ROLLOS"/>
    <s v="EJECUTADO_EXITOSO"/>
    <s v="EJECUTADO EXITOSO"/>
    <s v="30/09/2025 SE ESCALA AL COORDINADOR DE ZONA PARA ENTREGA DE ROLLOS EN SITIO | 01/10/2025 SE ENTREGAN 40 ROLLOS DE LA RED WOMPI EXITOSOS"/>
    <s v="VISITA_TÉCNICA"/>
    <n v="40"/>
    <s v="PRINCIPAL"/>
    <s v="TERRESTRE"/>
    <s v="SANCHEZ SOLORZANO JUAN SEBASTIAN"/>
    <n v="1"/>
    <n v="31419"/>
    <n v="31419"/>
  </r>
  <r>
    <s v="VILLAVICENCIO"/>
    <s v="0036-0006"/>
    <x v="2"/>
    <n v="50001"/>
    <n v="2817042"/>
    <n v="41234"/>
    <x v="0"/>
    <s v="META"/>
    <s v="VILLAVICENCIO"/>
    <s v="BARRIO CIUDAD PORFIA VILLAVICENCIO 5"/>
    <s v="WOMPI"/>
    <s v="FO-25-1606116"/>
    <d v="2025-09-30T15:02:00"/>
    <d v="2025-10-01T11:56:00"/>
    <x v="0"/>
    <s v="ROLLOS"/>
    <s v="EJECUTADO_EXITOSO"/>
    <s v="EJECUTADO EXITOSO"/>
    <s v="30/09/2025 SE ESCALA AL COORDINADOR DE ZONA PARA ENTREGA DE ROLLOS EN SITIO | 01/10/2025 SE REALIZA ENTREGA EN SITIO DE 56 ROLLOS"/>
    <s v="VISITA_TÉCNICA"/>
    <n v="56"/>
    <s v="PRINCIPAL"/>
    <s v="TERRESTRE"/>
    <s v="PEÑALOZA GUTIERREZ RAFAEL GUSTAVO"/>
    <n v="1"/>
    <n v="31419"/>
    <n v="31419"/>
  </r>
  <r>
    <s v="BARRANQUILLA"/>
    <s v="0036-0001"/>
    <x v="0"/>
    <n v="8001"/>
    <n v="2817170"/>
    <n v="32066"/>
    <x v="0"/>
    <s v="ATLANTICO"/>
    <s v="BARRANQUILLA"/>
    <s v="CIBER DIMAS-CELL"/>
    <s v="WOMPI"/>
    <s v="FO-25-1606645"/>
    <d v="2025-09-30T15:20:00"/>
    <d v="2025-10-01T11:58:00"/>
    <x v="0"/>
    <s v="ROLLOS"/>
    <s v="EJECUTADO_EXITOSO"/>
    <s v="EJECUTADO EXITOSO"/>
    <s v="30/09/2025 SE ESCALA AL COORDINADOR DE ZONA PARA ENTREGA DE ROLLOS EN SITIO | 01/10/2025 SE REALIZA VISITA SE ENTREGA 40 ROLLOS. SE LE TOMA FOTO A UNA TIRILLA DE HACE DOS DÍAS YA QUE TIENEN 2 DÍAS QUE NO ABREN EL NEGOCIO"/>
    <s v="VISITA_TÉCNICA"/>
    <n v="40"/>
    <s v="PRINCIPAL"/>
    <s v="TERRESTRE"/>
    <s v="CASTRILLON URREA LONDIER LEANDRO"/>
    <n v="1"/>
    <n v="31419"/>
    <n v="31419"/>
  </r>
  <r>
    <s v="BOGOTA"/>
    <s v="0036-0004"/>
    <x v="5"/>
    <n v="11001"/>
    <n v="2801584"/>
    <n v="69652"/>
    <x v="0"/>
    <s v="CUNDINAMARCA"/>
    <s v="BOGOTA"/>
    <s v="BARRIO SANTA RITA BOGOTA 5"/>
    <s v="WOMPI"/>
    <s v="FO-25-1590840 | FO-25-1600036"/>
    <d v="2025-09-26T16:44:00"/>
    <d v="2025-10-01T11:59:00"/>
    <x v="0"/>
    <s v="ROLLOS"/>
    <s v="EJECUTADO_EXITOSO"/>
    <s v="EJECUTADO EXITOSO"/>
    <s v="26/09/2025 SE ESCALA AL COORDINADOR DE ZONA PARA ENTREGA DE ROLLOS EN SITIO | 29/09/2025 SE REALIZA VISITA AL LLEGAR A CB SE ENCUENTRA CERRADO | 01/10/2025 SE REALIZA LA ENTREGA DE 40 ROLLOS WPMI"/>
    <s v="VISITA_TÉCNICA"/>
    <n v="40"/>
    <s v="PRINCIPAL"/>
    <s v="TERRESTRE"/>
    <s v="VILLACOB VILLACOB ELKIN EDUARDO"/>
    <n v="2"/>
    <n v="31419"/>
    <n v="62838"/>
  </r>
  <r>
    <s v="BOGOTA"/>
    <s v="0036-0004"/>
    <x v="5"/>
    <n v="11001"/>
    <n v="2814655"/>
    <n v="54719"/>
    <x v="0"/>
    <s v="CUNDINAMARCA"/>
    <s v="BOGOTA"/>
    <s v="BARRIO VILLA LA TORRE BOGOTA 3"/>
    <s v="WOMPI"/>
    <s v="FO-25-1604371"/>
    <d v="2025-09-30T10:51:00"/>
    <d v="2025-10-01T12:03:00"/>
    <x v="0"/>
    <s v="ROLLOS"/>
    <s v="EJECUTADO_EXITOSO"/>
    <s v="EJECUTADO EXITOSO"/>
    <s v="30/09/2025 SE ESCALA AL COORDINADOR DE ZONA PARA ENTREGA DE ROLLOS EN SITIO | 01/10/2025 ENTREGA DE 64 ROLLOS EJECUTADO OK"/>
    <s v="VISITA_TÉCNICA"/>
    <n v="64"/>
    <s v="PRINCIPAL"/>
    <s v="TERRESTRE"/>
    <s v="ALARCON AREVALO JOHAN STIVEN | JAIMES VALERO NELSON RICARDO"/>
    <n v="1"/>
    <n v="31419"/>
    <n v="31419"/>
  </r>
  <r>
    <s v="CARTAGENA"/>
    <s v="0036-0001"/>
    <x v="0"/>
    <n v="13001"/>
    <n v="2800502"/>
    <n v="59351"/>
    <x v="0"/>
    <s v="BOLIVAR"/>
    <s v="CARTAGENA"/>
    <s v="COMUNICACIONES Y SERVICIOS"/>
    <s v="WOMPI"/>
    <s v="FO-25-1589944"/>
    <d v="2025-09-26T14:02:00"/>
    <d v="2025-10-01T12:06:00"/>
    <x v="0"/>
    <s v="ROLLOS"/>
    <s v="EJECUTADO_EXITOSO"/>
    <s v="EJECUTADO EXITOSO"/>
    <s v="26/09/2025 SE ESCALA AL COORDINADOR DE ZONA PARA ENTREGA DE ROLLOS EN SITIO | 01/10/2025 SE REALIZA ENTREGA DE 56 ROLLOS PARA EL CORRESPONSAL"/>
    <s v="VISITA_TÉCNICA"/>
    <n v="56"/>
    <s v="PRINCIPAL"/>
    <s v="TERRESTRE"/>
    <s v="GOMEZ VEGA DAVID SNEYDER"/>
    <n v="1"/>
    <n v="31419"/>
    <n v="31419"/>
  </r>
  <r>
    <s v="MANIZALES"/>
    <s v="0036-0002"/>
    <x v="6"/>
    <n v="17001"/>
    <n v="2794286"/>
    <n v="45650"/>
    <x v="0"/>
    <s v="CALDAS"/>
    <s v="MANIZALES"/>
    <s v="SURTIABASTOS SAN CAYETANO"/>
    <s v="WOMPI"/>
    <s v="FO-25-1584964"/>
    <d v="2025-09-25T14:08:00"/>
    <d v="2025-10-01T12:07:00"/>
    <x v="0"/>
    <s v="ROLLOS"/>
    <s v="EJECUTADO_EXITOSO"/>
    <s v="EJECUTADO EXITOSO"/>
    <s v="25/09/2025 SE ESCALA AL COORDINADOR DE ZONA PARA ENTREGA DE ROLLOS EN SITIO | 01/10/2025 SE ENTREGAN 64 ROLLOS EN EL COMERCIO NO SE MANIPULAN EQUIPOS"/>
    <s v="VISITA_TÉCNICA"/>
    <n v="64"/>
    <s v="PRINCIPAL"/>
    <s v="TERRESTRE"/>
    <s v="MARTINEZ SALGUEDO ANDRES AUGUSTO"/>
    <n v="1"/>
    <n v="31419"/>
    <n v="31419"/>
  </r>
  <r>
    <s v="MONTERIA"/>
    <s v="0036-0001"/>
    <x v="0"/>
    <n v="23001"/>
    <n v="2808272"/>
    <n v="74152"/>
    <x v="0"/>
    <s v="CORDOBA"/>
    <s v="MONTERIA"/>
    <s v="PAPELERIA E INTERNET P S"/>
    <s v="WOMPI"/>
    <s v="FO-25-1598490"/>
    <d v="2025-09-29T12:00:00"/>
    <d v="2025-10-01T12:14:00"/>
    <x v="0"/>
    <s v="ROLLOS"/>
    <s v="EJECUTADO_EXITOSO"/>
    <s v="EJECUTADO EXITOSO"/>
    <s v="29/09/2025 SE ESCALA AL COORDINADOR DE ZONA PARA ENTREGA DE ROLLOS EN SITIO | 01/10/2025 SE REALIZA ENTREGA DE 40 WOMPI A CORRESPONSAL."/>
    <s v="VISITA_TÉCNICA"/>
    <n v="40"/>
    <s v="PRINCIPAL"/>
    <s v="TERRESTRE"/>
    <s v="AGUIRRE HENAO RAUL EDUARDO"/>
    <n v="1"/>
    <n v="31419"/>
    <n v="31419"/>
  </r>
  <r>
    <s v="PEREIRA"/>
    <s v="0036-0002"/>
    <x v="6"/>
    <n v="63001"/>
    <n v="2801967"/>
    <n v="12753"/>
    <x v="0"/>
    <s v="QUINDIO"/>
    <s v="ARMENIA"/>
    <s v="CARNES Y VERDURAS BONANZA"/>
    <s v="WOMPI"/>
    <s v="FO-25-1594147"/>
    <d v="2025-09-29T08:00:00"/>
    <d v="2025-10-01T12:14:00"/>
    <x v="0"/>
    <s v="ROLLOS"/>
    <s v="EJECUTADO_EXITOSO"/>
    <s v="EJECUTADO EXITOSO"/>
    <s v="27/09/2025 SE ESCALA AL COORDINADOR DE ZONA PARA ENTREGA DE ROLLOS EN SITIO | 01/10/2025 SE VISITA COMERCIO SE REALIZÓ ENTREGA DE 40 ROLLOS WOMPI"/>
    <s v="VISITA_TÉCNICA"/>
    <n v="40"/>
    <s v="INTERMEDIA"/>
    <s v="TERRESTRE"/>
    <s v="MARQUEZ HOYOS JEYSON DANIEL"/>
    <n v="1"/>
    <n v="36351"/>
    <n v="36351"/>
  </r>
  <r>
    <s v="PEREIRA"/>
    <s v="0036-0002"/>
    <x v="6"/>
    <n v="63001"/>
    <n v="2801980"/>
    <n v="76574"/>
    <x v="0"/>
    <s v="QUINDIO"/>
    <s v="ARMENIA"/>
    <s v="BARRIO JARDINES ARMENIA"/>
    <s v="WOMPI"/>
    <s v="FO-25-1594144"/>
    <d v="2025-09-29T08:00:00"/>
    <d v="2025-10-01T12:17:00"/>
    <x v="0"/>
    <s v="ROLLOS"/>
    <s v="EJECUTADO_EXITOSO"/>
    <s v="EJECUTADO EXITOSO"/>
    <s v="27/09/2025 SE ESCALA AL COORDINADOR DE ZONA PARA ENTREGA DE ROLLOS EN SITIO | 01/10/2025 SE VISITA COMERCIO SE REALIZÓ ENTREGA DE 32 ROLLOS WOMPI"/>
    <s v="VISITA_TÉCNICA"/>
    <n v="32"/>
    <s v="INTERMEDIA"/>
    <s v="TERRESTRE"/>
    <s v="SANCHEZ SOLORZANO JUAN SEBASTIAN"/>
    <n v="1"/>
    <n v="36351"/>
    <n v="36351"/>
  </r>
  <r>
    <s v="CALI"/>
    <s v="0036-0003"/>
    <x v="4"/>
    <n v="76001"/>
    <n v="2817498"/>
    <n v="71390"/>
    <x v="0"/>
    <s v="VALLE DEL CAUCA"/>
    <s v="CALI"/>
    <s v="EL MUNDO Y SUS PAPELES"/>
    <s v="WOMPI"/>
    <s v="FO-25-1606632"/>
    <d v="2025-09-30T15:57:00"/>
    <d v="2025-10-01T12:30:00"/>
    <x v="0"/>
    <s v="ROLLOS"/>
    <s v="EJECUTADO_EXITOSO"/>
    <s v="EJECUTADO EXITOSO"/>
    <s v="30/09/2025 SE ESCALA AL COORDINADOR DE ZONA PARA ENTREGA DE ROLLOS EN SITIO | 01/10/2025 SE ENTREGAN 40 ROLLOS A ALEJANDRO LONDOÑO"/>
    <s v="VISITA_TÉCNICA"/>
    <n v="40"/>
    <s v="PRINCIPAL"/>
    <s v="TERRESTRE"/>
    <s v="SANCHEZ SOLORZANO JUAN SEBASTIAN"/>
    <n v="1"/>
    <n v="31419"/>
    <n v="31419"/>
  </r>
  <r>
    <s v="BOGOTA"/>
    <s v="0036-0004"/>
    <x v="5"/>
    <n v="11001"/>
    <n v="2812455"/>
    <n v="77388"/>
    <x v="0"/>
    <s v="CUNDINAMARCA"/>
    <s v="BOGOTÁ"/>
    <s v="DON QUIJOTE PAPELERIA, JOYERIA Y ACCESORIOS"/>
    <s v="WOMPI"/>
    <s v="FO-25-1601677"/>
    <d v="2025-09-30T08:00:00"/>
    <d v="2025-10-01T12:33:00"/>
    <x v="0"/>
    <s v="ROLLOS"/>
    <s v="EJECUTADO_EXITOSO"/>
    <s v="EJECUTADO EXITOSO"/>
    <s v="30/09/2025 SE ESCALA AL COORDINADOR DE ZONA PARA ENTREGA DE ROLLOS EN SITIO | 01/10/2025 SE REALIZA LA ENTREGA LA ENTREGA DE 40 ROLLOS WOMPI"/>
    <s v="VISITA_TÉCNICA"/>
    <n v="40"/>
    <s v="PRINCIPAL"/>
    <s v="TERRESTRE"/>
    <s v="CUERO RUIZ JHONNY"/>
    <n v="1"/>
    <n v="31419"/>
    <n v="31419"/>
  </r>
  <r>
    <s v="BOGOTA"/>
    <s v="0036-0004"/>
    <x v="5"/>
    <n v="11001"/>
    <n v="2812566"/>
    <n v="52334"/>
    <x v="0"/>
    <s v="CUNDINAMARCA"/>
    <s v="BOGOTA"/>
    <s v="BARRIO EL PROGRESO BOGOTA 1"/>
    <s v="WOMPI"/>
    <s v="FO-25-1603437"/>
    <d v="2025-09-30T08:00:00"/>
    <d v="2025-10-01T12:36:00"/>
    <x v="0"/>
    <s v="ROLLOS"/>
    <s v="EJECUTADO_EXITOSO"/>
    <s v="EJECUTADO EXITOSO"/>
    <s v="30/09/2025 SE ESCALA AL COORDINADOR DE ZONA PARA ENTREGA DE ROLLOS EN SITIO | 01/10/2025 SE ENTREGAN  ROLLOS SIN MANIPULACIÓN DEL DATAFONO SIN NOVEDAD"/>
    <s v="VISITA_TÉCNICA"/>
    <n v="48"/>
    <s v="PRINCIPAL"/>
    <s v="TERRESTRE"/>
    <s v="ALARCON AREVALO JOHAN STIVEN"/>
    <n v="1"/>
    <n v="31419"/>
    <n v="31419"/>
  </r>
  <r>
    <s v="CUCUTA"/>
    <s v="0036-0007"/>
    <x v="1"/>
    <n v="54001"/>
    <n v="2819866"/>
    <n v="57274"/>
    <x v="0"/>
    <s v="NORTE DE SANTANDER"/>
    <s v="CUCUTA"/>
    <s v="COFFE HALL"/>
    <s v="WOMPI"/>
    <s v="FO-25-1608340"/>
    <d v="2025-10-01T08:39:00"/>
    <d v="2025-10-01T12:45:00"/>
    <x v="0"/>
    <s v="ROLLOS"/>
    <s v="EJECUTADO_EXITOSO"/>
    <s v="EJECUTADO EXITOSO"/>
    <s v="01/10/2025 SE ESCALA AL COORDINADOR DE ZONA PARA ENTREGA DE ROLLOS EN SITIO | 01/10/2025 SE REALIZÓ VISITA AL COMERCIO Y SE HIZO ENTREGA DE 32 ROLLOS WOMPI"/>
    <s v="VISITA_TÉCNICA"/>
    <n v="32"/>
    <s v="PRINCIPAL"/>
    <s v="TERRESTRE"/>
    <s v="ARIAS QUILINDO JULIAN"/>
    <n v="1"/>
    <n v="31419"/>
    <n v="31419"/>
  </r>
  <r>
    <s v="CARTAGENA"/>
    <s v="0036-0001"/>
    <x v="0"/>
    <n v="13001"/>
    <n v="2792630"/>
    <n v="54818"/>
    <x v="0"/>
    <s v="BOLIVAR"/>
    <s v="CARTAGENA"/>
    <s v="DROGUERIA Y VARIEDADES BIOFARMA"/>
    <s v="WOMPI"/>
    <s v="FO-25-1582506"/>
    <d v="2025-09-25T10:06:00"/>
    <d v="2025-10-01T12:51:00"/>
    <x v="0"/>
    <s v="ROLLOS"/>
    <s v="EJECUTADO_EXITOSO"/>
    <s v="EJECUTADO EXITOSO"/>
    <s v="25/09/2025 SE ESCALA AL COORDINADOR DE ZONA PARA ENTREGA DE ROLLOS EN SITIO | 01/10/2025 SE ENTREGAN 64 ROLLOS"/>
    <s v="VISITA_TÉCNICA"/>
    <n v="64"/>
    <s v="PRINCIPAL"/>
    <s v="TERRESTRE"/>
    <s v="MORA VEGA JEAMPIER"/>
    <n v="1"/>
    <n v="31419"/>
    <n v="31419"/>
  </r>
  <r>
    <s v="CALI"/>
    <s v="0036-0003"/>
    <x v="4"/>
    <n v="76001"/>
    <n v="2815590"/>
    <n v="57310"/>
    <x v="0"/>
    <s v="VALLE DEL CAUCA"/>
    <s v="CALI"/>
    <s v="DISTRIBUIDORA LA 30TJ"/>
    <s v="WOMPI"/>
    <s v="FO-25-1604939"/>
    <d v="2025-09-30T12:20:00"/>
    <d v="2025-10-01T13:20:00"/>
    <x v="0"/>
    <s v="ROLLOS"/>
    <s v="EJECUTADO_EXITOSO"/>
    <s v="EJECUTADO EXITOSO"/>
    <s v="30/09/2025 SE ESCALA AL COORDINADOR DE ZONA PARA ENTREGA DE ROLLOS EN SITIO | 01/10/2025 SE REALIZA ENTREGA DE 32"/>
    <s v="VISITA_TÉCNICA"/>
    <n v="32"/>
    <s v="PRINCIPAL"/>
    <s v="TERRESTRE"/>
    <s v="CANEDO HERRERA ALEXANDER"/>
    <n v="1"/>
    <n v="31419"/>
    <n v="31419"/>
  </r>
  <r>
    <s v="VILLAVICENCIO"/>
    <s v="0036-0006"/>
    <x v="2"/>
    <n v="50001"/>
    <n v="2807054"/>
    <n v="56409"/>
    <x v="0"/>
    <s v="META"/>
    <s v="VILLAVICENCIO"/>
    <s v="BARRIO CIUDAD JARDIN VILLAVICENCIO"/>
    <s v="WOMPI"/>
    <s v="FO-25-1597915"/>
    <d v="2025-09-29T10:36:00"/>
    <d v="2025-10-01T13:22:00"/>
    <x v="0"/>
    <s v="ROLLOS"/>
    <s v="EJECUTADO_EXITOSO"/>
    <s v="EJECUTADO EXITOSO"/>
    <s v="29/09/2025 SE ESCALA AL COORDINADOR DE ZONA PARA ENTREGA DE ROLLOS EN SITIO | 01/10/2025 SE VISITA CB Y SE REALIZA ENTREGA DE 64 ROLLOS DE PAPEL TERMICO PARA DATÁFONO WOMPI"/>
    <s v="VISITA_TÉCNICA"/>
    <n v="64"/>
    <s v="PRINCIPAL"/>
    <s v="TERRESTRE"/>
    <s v="MONTERO MUESES GIAN CARLO"/>
    <n v="1"/>
    <n v="31419"/>
    <n v="31419"/>
  </r>
  <r>
    <s v="CARTAGENA"/>
    <s v="0036-0001"/>
    <x v="0"/>
    <n v="13001"/>
    <n v="2788651"/>
    <n v="76257"/>
    <x v="0"/>
    <s v="BOLIVAR"/>
    <s v="CARTAGENA"/>
    <s v="SALSAMENTARIA PA'LA TE"/>
    <s v="WOMPI"/>
    <s v="FO-25-1578621"/>
    <d v="2025-09-24T14:18:00"/>
    <d v="2025-10-01T13:39:00"/>
    <x v="0"/>
    <s v="ROLLOS"/>
    <s v="EJECUTADO_EXITOSO"/>
    <s v="EJECUTADO EXITOSO"/>
    <s v="24/09/2025 SE ESCALA AL COORDINADOR DE ZONA PARA ENTREGA DE ROLLOS EN SITIO | 01/10/2025 SE ENTREGAN 24 ROLLOS"/>
    <s v="VISITA_TÉCNICA"/>
    <n v="24"/>
    <s v="PRINCIPAL"/>
    <s v="TERRESTRE"/>
    <s v="GOMEZ FERRARO JOHANA"/>
    <n v="1"/>
    <n v="31419"/>
    <n v="31419"/>
  </r>
  <r>
    <s v="BOGOTA"/>
    <s v="0036-0004"/>
    <x v="5"/>
    <n v="11001"/>
    <n v="2815852"/>
    <n v="49979"/>
    <x v="0"/>
    <s v="CUNDINAMARCA"/>
    <s v="BOGOTÁ"/>
    <s v="S C COMUNICACIONES M A"/>
    <s v="WOMPI"/>
    <s v="FO-25-1606064"/>
    <d v="2025-09-30T13:08:00"/>
    <d v="2025-10-01T13:45:00"/>
    <x v="0"/>
    <s v="ROLLOS"/>
    <s v="EJECUTADO_EXITOSO"/>
    <s v="EJECUTADO EXITOSO"/>
    <s v="30/09/2025 SE ESCALA AL COORDINADOR DE ZONA PARA ENTREGA DE ROLLOS EN SITIO | 01/10/2025 SE VISITA COMERCIO, SE ENTREGAN 32 ROLLOS WOMPI"/>
    <s v="VISITA_TÉCNICA"/>
    <n v="32"/>
    <s v="PRINCIPAL"/>
    <s v="TERRESTRE"/>
    <s v="CANEDO HERRERA ALEXANDER"/>
    <n v="1"/>
    <n v="31419"/>
    <n v="31419"/>
  </r>
  <r>
    <s v="CARTAGENA"/>
    <s v="0036-0001"/>
    <x v="0"/>
    <n v="13001"/>
    <n v="2793651"/>
    <n v="79054"/>
    <x v="0"/>
    <s v="BOLIVAR"/>
    <s v="CARTAGENA"/>
    <s v="BARRIO LA GAITA CARTAGENA DE INDIAS"/>
    <s v="WOMPI"/>
    <s v="FO-25-1584972"/>
    <d v="2025-09-25T11:51:00"/>
    <d v="2025-10-01T14:14:00"/>
    <x v="0"/>
    <s v="ROLLOS"/>
    <s v="EJECUTADO_EXITOSO"/>
    <s v="EJECUTADO EXITOSO"/>
    <s v="25/09/2025 SE ESCALA AL COORDINADOR DE ZONA PARA ENTREGA DE ROLLOS EN SITIO | 01/10/2025 SE ENTREGAN 40 ROLLOS"/>
    <s v="VISITA_TÉCNICA"/>
    <n v="40"/>
    <s v="PRINCIPAL"/>
    <s v="TERRESTRE"/>
    <s v="ORTIZ YARA FRANKLYN ISRAEL"/>
    <n v="1"/>
    <n v="31419"/>
    <n v="31419"/>
  </r>
  <r>
    <s v="CARTAGENA"/>
    <s v="0036-0001"/>
    <x v="0"/>
    <n v="13001"/>
    <n v="2800190"/>
    <n v="67024"/>
    <x v="0"/>
    <s v="BOLIVAR"/>
    <s v="CARTAGENA"/>
    <s v="MACRO - PAPELERIA H.O SAN JOSE"/>
    <s v="WOMPI"/>
    <s v="FO-25-1589959"/>
    <d v="2025-09-26T13:14:00"/>
    <d v="2025-10-01T14:17:00"/>
    <x v="0"/>
    <s v="ROLLOS"/>
    <s v="EJECUTADO_EXITOSO"/>
    <s v="EJECUTADO EXITOSO"/>
    <s v="26/09/2025 SE ESCALA AL COORDINADOR DE ZONA PARA ENTREGA DE ROLLOS EN SITIO | 01/10/2025 SE REALIZA ENTREGA DE 64 ROLLOS PARA EL CORRESPONSAL"/>
    <s v="VISITA_TÉCNICA"/>
    <n v="64"/>
    <s v="PRINCIPAL"/>
    <s v="TERRESTRE"/>
    <s v="CANEDO HERRERA ALEXANDER"/>
    <n v="1"/>
    <n v="31419"/>
    <n v="31419"/>
  </r>
  <r>
    <s v="CUCUTA"/>
    <s v="0036-0007"/>
    <x v="1"/>
    <n v="54261"/>
    <n v="2810480"/>
    <n v="79513"/>
    <x v="0"/>
    <s v="NORTE DE SANTANDER"/>
    <s v="EL ZULIA"/>
    <s v="DROGUERIA LA YE ASTILLEROS"/>
    <s v="WOMPI"/>
    <s v="FO-25-1601055"/>
    <d v="2025-09-29T15:59:00"/>
    <d v="2025-10-01T14:33:00"/>
    <x v="0"/>
    <s v="ROLLOS"/>
    <s v="EJECUTADO_EXITOSO"/>
    <s v="EJECUTADO EXITOSO"/>
    <s v="29/09/2025 SE REALIZA ENVIO DE ROLLOS CON GUIA | 01/10/2025 SE ENTREGAN 8 ROLLOS OK"/>
    <s v="VISITA_TÉCNICA"/>
    <n v="8"/>
    <s v="INTERMEDIA"/>
    <s v="TERRESTRE"/>
    <s v="MARTINEZ SALGUEDO ANDRES AUGUSTO"/>
    <n v="1"/>
    <n v="36351"/>
    <n v="36351"/>
  </r>
  <r>
    <s v="YOPAL"/>
    <s v="0036-0006"/>
    <x v="2"/>
    <n v="85001"/>
    <n v="2817062"/>
    <n v="74557"/>
    <x v="0"/>
    <s v="CASANARE"/>
    <s v="YOPAL"/>
    <s v="BARRIO PROVIVIENDA YOPAL 8"/>
    <s v="WOMPI"/>
    <s v="FO-25-1606115"/>
    <d v="2025-09-30T15:06:00"/>
    <d v="2025-10-01T14:44:00"/>
    <x v="0"/>
    <s v="ROLLOS"/>
    <s v="EJECUTADO_EXITOSO"/>
    <s v="EJECUTADO EXITOSO"/>
    <s v="30/09/2025 SE ESCALA AL COORDINADOR DE ZONA PARA ENTREGA DE ROLLOS EN SITIO | 01/10/2025 SE VISITA COMERCIO, SE ENTREGAN 32 ROLLOS OK"/>
    <s v="VISITA_TÉCNICA"/>
    <n v="32"/>
    <s v="PRINCIPAL"/>
    <s v="TERRESTRE"/>
    <s v="NARANJO AFANADOR RUBEN JESUS"/>
    <n v="1"/>
    <n v="31419"/>
    <n v="31419"/>
  </r>
  <r>
    <s v="BOGOTA"/>
    <s v="0036-0004"/>
    <x v="5"/>
    <n v="11001"/>
    <n v="2818770"/>
    <n v="68853"/>
    <x v="0"/>
    <s v="CUNDINAMARCA"/>
    <s v="BOGOTÁ"/>
    <s v="MAYER´S CONFECCIONES"/>
    <s v="WOMPI"/>
    <s v="FO-25-1608823"/>
    <d v="2025-10-01T08:00:00"/>
    <d v="2025-10-01T14:47:00"/>
    <x v="0"/>
    <s v="ROLLOS"/>
    <s v="EJECUTADO_EXITOSO"/>
    <s v="EJECUTADO EXITOSO"/>
    <s v="01/10/2025 SE ESCALA AL COORDINADOR DE ZONA PARA ENTREGA DE ROLLOS EN SITIO | 01/10/2025 SE REALIZA VISITA SE ENTREGAN 32 ROLLOS WOMPI"/>
    <s v="VISITA_TÉCNICA"/>
    <n v="32"/>
    <s v="PRINCIPAL"/>
    <s v="TERRESTRE"/>
    <s v="BERNAL ELAICA EDGAR ALEXIS"/>
    <n v="1"/>
    <n v="31419"/>
    <n v="31419"/>
  </r>
  <r>
    <s v="NEIVA"/>
    <s v="0036-0006"/>
    <x v="2"/>
    <n v="18001"/>
    <n v="2812395"/>
    <n v="50349"/>
    <x v="0"/>
    <s v="CAQUETA"/>
    <s v="FLORENCIA"/>
    <s v="BARRIO SIETE DE AGOSTO FLORENCIA 1"/>
    <s v="WOMPI"/>
    <s v="FO-25-1601957"/>
    <d v="2025-09-30T08:07:00"/>
    <d v="2025-10-01T15:06:00"/>
    <x v="0"/>
    <s v="ROLLOS"/>
    <s v="EJECUTADO_EXITOSO"/>
    <s v="EJECUTADO EXITOSO"/>
    <s v="30/09/2025 SE ESCALA AL COORDINADOR DE ZONA PARA ENTREGA DE ROLLOS EN SITIO | 01/10/2025 SE REALIZA ENTREGA DE 64 ROLLOS WOMPI EN SITIO ENTREGA EXITOSA"/>
    <s v="VISITA_TÉCNICA"/>
    <n v="64"/>
    <s v="LEJANA"/>
    <s v="TERRESTRE"/>
    <s v="JAIMES VALERO NELSON RICARDO"/>
    <n v="1"/>
    <n v="40250"/>
    <n v="40250"/>
  </r>
  <r>
    <s v="TUNJA"/>
    <s v="0036-0007"/>
    <x v="1"/>
    <n v="15238"/>
    <n v="2818533"/>
    <n v="35839"/>
    <x v="0"/>
    <s v="BOYACA"/>
    <s v="DUITAMA"/>
    <s v="BARRIO VEREDA LA TRINIDAD DUITAMA"/>
    <s v="WOMPI"/>
    <s v="FO-25-1608159"/>
    <d v="2025-09-30T17:55:00"/>
    <d v="2025-10-01T15:08:00"/>
    <x v="0"/>
    <s v="ROLLOS"/>
    <s v="EJECUTADO_EXITOSO"/>
    <s v="EJECUTADO EXITOSO"/>
    <s v="01/10/2025 SE ESCALA AL COORDINADOR DE ZONA PARA ENTREGA DE ROLLOS EN SITIO | 01/10/2025 SE REALIZA ENTREGA DE 24 ROLLOS CON VISITA."/>
    <s v="VISITA_TÉCNICA"/>
    <n v="24"/>
    <s v="INTERMEDIA"/>
    <s v="TERRESTRE"/>
    <s v="HENAO CARDONA DIEGO FERNANDO"/>
    <n v="1"/>
    <n v="36351"/>
    <n v="36351"/>
  </r>
  <r>
    <s v="CALI"/>
    <s v="0036-0003"/>
    <x v="4"/>
    <n v="76001"/>
    <n v="2816442"/>
    <n v="70687"/>
    <x v="0"/>
    <s v="VALLE DEL CAUCA"/>
    <s v="CALI"/>
    <s v="LUXUS TRAVEL AGENCY"/>
    <s v="WOMPI"/>
    <s v="FO-25-1605719"/>
    <d v="2025-09-30T14:14:00"/>
    <d v="2025-10-01T15:13:00"/>
    <x v="0"/>
    <s v="ROLLOS"/>
    <s v="EJECUTADO_EXITOSO"/>
    <s v="EJECUTADO EXITOSO"/>
    <s v="30/09/2025 SE ESCALA AL COORDINADOR DE ZONA PARA ENTREGA DE ROLLOS EN SITIO | 01/10/2025 SE VISITA CORRESPONSAL Y SE ENCONTRÓ CERRADO. ENTREGAN 8 ROLLOS EN COMERCIO DEL FRENTE AUTORIZADO POR EL CB"/>
    <s v="VISITA_TÉCNICA"/>
    <n v="8"/>
    <s v="PRINCIPAL"/>
    <s v="TERRESTRE"/>
    <s v="SOLER HOYOS CRISTIAN LEONARDO"/>
    <n v="1"/>
    <n v="31419"/>
    <n v="31419"/>
  </r>
  <r>
    <s v="VILLAVICENCIO"/>
    <s v="0036-0006"/>
    <x v="2"/>
    <n v="50001"/>
    <n v="2809847"/>
    <n v="51898"/>
    <x v="0"/>
    <s v="META"/>
    <s v="VILLAVICENCIO"/>
    <s v="BARRIO MONTECARLOS VILLAVICENCIO"/>
    <s v="WOMPI"/>
    <s v="FO-25-1601041"/>
    <d v="2025-09-29T15:03:00"/>
    <d v="2025-10-01T16:08:00"/>
    <x v="0"/>
    <s v="ROLLOS"/>
    <s v="EJECUTADO_EXITOSO"/>
    <s v="EJECUTADO EXITOSO"/>
    <s v="29/09/2025 SE ESCALA AL COORDINADOR DE ZONA PARA ENTREGA DE ROLLOS EN SITIO | 01/10/2025 SE REALIZA VISITA AL CB POR SOLICITUD DE 48 ROLLOS, SE ENTREGAN SIN NOVEDAD TODO OK"/>
    <s v="VISITA_TÉCNICA"/>
    <n v="48"/>
    <s v="PRINCIPAL"/>
    <s v="TERRESTRE"/>
    <s v="GOMEZ FERRARO JOHANA"/>
    <n v="1"/>
    <n v="31419"/>
    <n v="31419"/>
  </r>
  <r>
    <s v="MONTERIA"/>
    <s v="0036-0001"/>
    <x v="0"/>
    <n v="23001"/>
    <n v="2809948"/>
    <n v="58874"/>
    <x v="0"/>
    <s v="CORDOBA"/>
    <s v="MONTERIA"/>
    <s v="IDEAS CREATIVAS A.G"/>
    <s v="WOMPI"/>
    <s v="FO-25-1600412"/>
    <d v="2025-09-29T15:06:00"/>
    <d v="2025-10-01T16:10:00"/>
    <x v="0"/>
    <s v="ROLLOS"/>
    <s v="EJECUTADO_EXITOSO"/>
    <s v="EJECUTADO EXITOSO"/>
    <s v="29/09/2025 SE ESCALA AL COORDINADOR DE ZONA PARA ENTREGA DE ROLLOS EN SITIO | 01/10/2025 SE REALIZA ENTREGA DE 48 ROLLOS WOMPI A CORRESPONSAL."/>
    <s v="VISITA_TÉCNICA"/>
    <n v="48"/>
    <s v="PRINCIPAL"/>
    <s v="TERRESTRE"/>
    <s v="MOLINA CASTRO JAVIER ALBERTO"/>
    <n v="1"/>
    <n v="31419"/>
    <n v="31419"/>
  </r>
  <r>
    <s v="IBAGUE"/>
    <s v="0036-0006"/>
    <x v="2"/>
    <n v="73124"/>
    <n v="2811624"/>
    <n v="65906"/>
    <x v="0"/>
    <s v="TOLIMA"/>
    <s v="CAJAMARCA"/>
    <s v="BARRIO CENTRO CAJAMARCA 10"/>
    <s v="WOMPI"/>
    <s v="FO-25-1604813"/>
    <d v="2025-09-30T08:00:00"/>
    <d v="2025-10-01T16:11:00"/>
    <x v="0"/>
    <s v="ROLLOS"/>
    <s v="EJECUTADO_EXITOSO"/>
    <s v="EJECUTADO EXITOSO"/>
    <s v="30/09/2025 SE REALIZA ENVIO DE ROLLOS CON GUIA | 01/10/2025 SE ENTREGA 24 ROLLOS CON VISITA"/>
    <s v="VISITA_TÉCNICA"/>
    <n v="24"/>
    <s v="INTERMEDIA"/>
    <s v="TERRESTRE"/>
    <s v="MARQUEZ HOYOS JEYSON DANIEL"/>
    <n v="1"/>
    <n v="36351"/>
    <n v="36351"/>
  </r>
  <r>
    <s v="IBAGUE"/>
    <s v="0036-0006"/>
    <x v="2"/>
    <n v="73124"/>
    <n v="2812872"/>
    <n v="42440"/>
    <x v="0"/>
    <s v="TOLIMA"/>
    <s v="CAJAMARCA"/>
    <s v="BARRIO CENTRO CAJAMARCA 6"/>
    <s v="WOMPI"/>
    <s v="FO-25-1604810"/>
    <d v="2025-09-30T08:48:00"/>
    <d v="2025-10-01T16:13:00"/>
    <x v="0"/>
    <s v="ROLLOS"/>
    <s v="EJECUTADO_EXITOSO"/>
    <s v="EJECUTADO EXITOSO"/>
    <s v="30/09/2025 SE REALIZA ENVIO DE ROLLOS CON GUIA | 01/10/2025 SE ENTREGA 64 ROLLOS CON VISITA"/>
    <s v="VISITA_TÉCNICA"/>
    <n v="64"/>
    <s v="INTERMEDIA"/>
    <s v="TERRESTRE"/>
    <s v="VARGAS HERRERA JHON JAIRO"/>
    <n v="1"/>
    <n v="36351"/>
    <n v="36351"/>
  </r>
  <r>
    <s v="CALI"/>
    <s v="0036-0003"/>
    <x v="4"/>
    <n v="19001"/>
    <n v="2812946"/>
    <n v="22896"/>
    <x v="0"/>
    <s v="CAUCA"/>
    <s v="POPAYAN"/>
    <s v="BARRIO CENTRO X - POPAYÁN"/>
    <s v="WOMPI"/>
    <s v="FO-25-1602586"/>
    <d v="2025-09-30T08:55:00"/>
    <d v="2025-10-01T16:14:00"/>
    <x v="0"/>
    <s v="ROLLOS"/>
    <s v="EJECUTADO_EXITOSO"/>
    <s v="EJECUTADO EXITOSO"/>
    <s v="30/09/2025 SE ESCALA AL COORDINADOR DE ZONA PARA ENTREGA DE ROLLOS EN SITIO | 01/10/2025 SE INGRESA Y SE ENTREGAN 64 ROLLOS DE WOMPI"/>
    <s v="VISITA_TÉCNICA"/>
    <n v="64"/>
    <s v="LEJANA"/>
    <s v="TERRESTRE"/>
    <s v="VARGAS HERRERA JHON JAIRO"/>
    <n v="1"/>
    <n v="40250"/>
    <n v="40250"/>
  </r>
  <r>
    <s v="PEREIRA"/>
    <s v="0036-0002"/>
    <x v="6"/>
    <n v="66001"/>
    <n v="2815915"/>
    <n v="45610"/>
    <x v="0"/>
    <s v="RISARALDA"/>
    <s v="PEREIRA"/>
    <s v="VARIEDADES INNOVA C&amp;A"/>
    <s v="WOMPI"/>
    <s v="FO-25-1605056"/>
    <d v="2025-09-30T13:00:00"/>
    <d v="2025-10-01T16:16:00"/>
    <x v="0"/>
    <s v="ROLLOS"/>
    <s v="EJECUTADO_EXITOSO"/>
    <s v="EJECUTADO EXITOSO"/>
    <s v="30/09/2025 SE ESCALA AL COORDINADOR DE ZONA PARA ENTREGA DE ROLLOS EN SITIO | 01/10/2025 SE ENTREGAN 64 ROLLOS."/>
    <s v="VISITA_TÉCNICA"/>
    <n v="64"/>
    <s v="PRINCIPAL"/>
    <s v="TERRESTRE"/>
    <s v="INZANDARA MENDEZ JAIME ALEXANDER"/>
    <n v="1"/>
    <n v="31419"/>
    <n v="31419"/>
  </r>
  <r>
    <s v="MONTERIA"/>
    <s v="0036-0001"/>
    <x v="0"/>
    <n v="23001"/>
    <n v="2810496"/>
    <n v="32599"/>
    <x v="0"/>
    <s v="CORDOBA"/>
    <s v="MONTERIA"/>
    <s v="BARRIO LA PRADERA MONTERIA 1"/>
    <s v="WOMPI"/>
    <s v="FO-25-1600577"/>
    <d v="2025-09-29T16:02:00"/>
    <d v="2025-10-01T16:26:00"/>
    <x v="0"/>
    <s v="ROLLOS"/>
    <s v="EJECUTADO_EXITOSO"/>
    <s v="EJECUTADO EXITOSO"/>
    <s v="29/09/2025 SE ESCALA AL COORDINADOR DE ZONA PARA ENTREGA DE ROLLOS EN SITIO | 01/10/2025 SE REALIZA ENTREGA DE 48 ROLLOS A CORRESPONSAL WOMPI."/>
    <s v="VISITA_TÉCNICA"/>
    <n v="48"/>
    <s v="PRINCIPAL"/>
    <s v="TERRESTRE"/>
    <s v="FRANCO CAÑAVERAL YAMID RAUL"/>
    <n v="1"/>
    <n v="31419"/>
    <n v="31419"/>
  </r>
  <r>
    <s v="CALI"/>
    <s v="0036-0003"/>
    <x v="4"/>
    <n v="76001"/>
    <n v="2815536"/>
    <n v="73737"/>
    <x v="0"/>
    <s v="VALLE DEL CAUCA"/>
    <s v="CALI"/>
    <s v="BARRIO COMUNEROS I CALI"/>
    <s v="WOMPI"/>
    <s v="FO-25-1604596"/>
    <d v="2025-09-30T11:57:00"/>
    <d v="2025-10-01T16:42:00"/>
    <x v="0"/>
    <s v="ROLLOS"/>
    <s v="EJECUTADO_EXITOSO"/>
    <s v="EJECUTADO EXITOSO"/>
    <s v="30/09/2025 SE ESCALA AL COORDINADOR DE ZONA PARA ENTREGA DE ROLLOS EN SITIO | 01/10/2025 SE REALIZA ENTREGA DE 48 ROLLOS WOMPI CON VISITA, NO SE INTERVIENE EQUIPOS"/>
    <s v="VISITA_TÉCNICA"/>
    <n v="48"/>
    <s v="PRINCIPAL"/>
    <s v="TERRESTRE"/>
    <s v="MARQUEZ HOYOS JEYSON DANIEL"/>
    <n v="1"/>
    <n v="31419"/>
    <n v="31419"/>
  </r>
  <r>
    <s v="IBAGUE"/>
    <s v="0036-0006"/>
    <x v="2"/>
    <n v="73001"/>
    <n v="2815627"/>
    <n v="31221"/>
    <x v="0"/>
    <s v="TOLIMA"/>
    <s v="IBAGUE"/>
    <s v="BARRIO JARDIN 6"/>
    <s v="WOMPI"/>
    <s v="FO-25-1604950"/>
    <d v="2025-09-30T12:09:00"/>
    <d v="2025-10-01T16:46:00"/>
    <x v="0"/>
    <s v="ROLLOS"/>
    <s v="EJECUTADO_EXITOSO"/>
    <s v="EJECUTADO EXITOSO"/>
    <s v="30/09/2025 SE ESCALA AL COORDINADOR DE ZONA PARA ENTREGA DE ROLLOS EN SITIO | 01/10/2025 SE REALIZA ENTREGA DE 64 ROLLOS WOMPI POR SOLICITUD DEL CLIENTE."/>
    <s v="VISITA_TÉCNICA"/>
    <n v="64"/>
    <s v="PRINCIPAL"/>
    <s v="TERRESTRE"/>
    <s v="HERRERA MONAR GEOVANNY"/>
    <n v="1"/>
    <n v="31419"/>
    <n v="31419"/>
  </r>
  <r>
    <s v="PASTO"/>
    <s v="0036-0003"/>
    <x v="4"/>
    <n v="52001"/>
    <n v="2816054"/>
    <n v="16110"/>
    <x v="0"/>
    <s v="NARIÑO"/>
    <s v="PASTO"/>
    <s v="TIENDA VIVERES DORIS"/>
    <s v="WOMPI"/>
    <s v="FO-25-1605224"/>
    <d v="2025-09-30T13:41:00"/>
    <d v="2025-10-01T16:47:00"/>
    <x v="0"/>
    <s v="ROLLOS"/>
    <s v="EJECUTADO_EXITOSO"/>
    <s v="EJECUTADO EXITOSO"/>
    <s v="30/09/2025 SE ESCALA AL COORDINADOR DE ZONA PARA ENTREGA DE ROLLOS EN SITIO | 01/10/2025 SE REALIZA ENTREGA DE 56 ROLLOS WOMPI EN EL COMERCIO"/>
    <s v="VISITA_TÉCNICA"/>
    <n v="56"/>
    <s v="PRINCIPAL"/>
    <s v="TERRESTRE"/>
    <s v="BARRAGAN TAFUR EDWIN ESTEBAN"/>
    <n v="1"/>
    <n v="31419"/>
    <n v="31419"/>
  </r>
  <r>
    <s v="IBAGUE"/>
    <s v="0036-0006"/>
    <x v="2"/>
    <n v="73001"/>
    <n v="2816642"/>
    <n v="75097"/>
    <x v="0"/>
    <s v="TOLIMA"/>
    <s v="IBAGUE"/>
    <s v="BARRIO RESTREPO IBAGUE 5"/>
    <s v="WOMPI"/>
    <s v="FO-25-1605716"/>
    <d v="2025-09-30T14:31:00"/>
    <d v="2025-10-01T16:50:00"/>
    <x v="0"/>
    <s v="ROLLOS"/>
    <s v="EJECUTADO_EXITOSO"/>
    <s v="EJECUTADO EXITOSO"/>
    <s v="30/09/2025 SE ESCALA AL COORDINADOR DE ZONA PARA ENTREGA DE ROLLOS EN SITIO | 01/10/2025 SE REALIZA ENTREGA DE 64 ROLLOS WOMPI POR SOLICITUD DEL CLIENTE."/>
    <s v="VISITA_TÉCNICA"/>
    <n v="64"/>
    <s v="PRINCIPAL"/>
    <s v="TERRESTRE"/>
    <s v="PAZ MARTINEZ RICHARD HUMBERTO"/>
    <n v="1"/>
    <n v="31419"/>
    <n v="31419"/>
  </r>
  <r>
    <s v="BARRANQUILLA"/>
    <s v="0036-0001"/>
    <x v="0"/>
    <n v="8758"/>
    <n v="2817155"/>
    <n v="64742"/>
    <x v="0"/>
    <s v="ATLANTICO"/>
    <s v="SOLEDAD"/>
    <s v="DROGUERÍA JEKA"/>
    <s v="WOMPI"/>
    <s v="FO-25-1606646"/>
    <d v="2025-09-30T15:17:00"/>
    <d v="2025-10-01T16:53:00"/>
    <x v="0"/>
    <s v="ROLLOS"/>
    <s v="EJECUTADO_EXITOSO"/>
    <s v="EJECUTADO EXITOSO"/>
    <s v="30/09/2025 SE ESCALA AL COORDINADOR DE ZONA PARA ENTREGA DE ROLLOS EN SITIO | 01/10/2025 SE REALIZA VISITA SE ENTREGA 24 ROLLOS EN DIRECCIÓN DIFERENTE POR SOLICITUD DEL CLIENTE"/>
    <s v="VISITA_TÉCNICA"/>
    <n v="24"/>
    <s v="PRINCIPAL"/>
    <s v="TERRESTRE"/>
    <s v="BARRAGAN TAFUR EDWIN ESTEBAN"/>
    <n v="1"/>
    <n v="31419"/>
    <n v="31419"/>
  </r>
  <r>
    <s v="MONTERIA"/>
    <s v="0036-0001"/>
    <x v="0"/>
    <n v="23001"/>
    <n v="2817759"/>
    <n v="75854"/>
    <x v="0"/>
    <s v="CORDOBA"/>
    <s v="MONTERIA"/>
    <s v="BARRIO LA CEIBA MONTERIA 1"/>
    <s v="WOMPI"/>
    <s v="FO-25-1606880"/>
    <d v="2025-09-30T16:12:00"/>
    <d v="2025-10-01T16:57:00"/>
    <x v="0"/>
    <s v="ROLLOS"/>
    <s v="EJECUTADO_EXITOSO"/>
    <s v="EJECUTADO EXITOSO"/>
    <s v="30/09/2025 SE ESCALA AL COORDINADOR DE ZONA PARA ENTREGA DE ROLLOS EN SITIO | 01/10/2025 SE REALIZA ENTREGA DE 24 ROLLOS A CORRESPONSAL WOMPI."/>
    <s v="VISITA_TÉCNICA"/>
    <n v="24"/>
    <s v="PRINCIPAL"/>
    <s v="TERRESTRE"/>
    <s v="VILLACOB VILLACOB ELKIN EDUARDO"/>
    <n v="1"/>
    <n v="31419"/>
    <n v="31419"/>
  </r>
  <r>
    <s v="CALI"/>
    <s v="0036-0003"/>
    <x v="4"/>
    <n v="19001"/>
    <n v="2819553"/>
    <n v="76969"/>
    <x v="0"/>
    <s v="CAUCA"/>
    <s v="POPAYAN"/>
    <s v="DISNATURAL POPAYAN"/>
    <s v="WOMPI"/>
    <s v="FO-25-1609112"/>
    <d v="2025-10-01T08:12:00"/>
    <d v="2025-10-01T16:58:00"/>
    <x v="0"/>
    <s v="ROLLOS"/>
    <s v="EJECUTADO_EXITOSO"/>
    <s v="EJECUTADO EXITOSO"/>
    <s v="01/10/2025 SE ESCALA AL COORDINADOR DE ZONA PARA ENTREGA DE ROLLOS EN SITIO | 01/10/2025 SE INGRESA Y SE ENTREGAN 16 ROLLOS DE WOMPI"/>
    <s v="VISITA_TÉCNICA"/>
    <n v="16"/>
    <s v="LEJANA"/>
    <s v="TERRESTRE"/>
    <s v="MARQUEZ HOYOS JEYSON DANIEL"/>
    <n v="1"/>
    <n v="40250"/>
    <n v="40250"/>
  </r>
  <r>
    <s v="TUNJA"/>
    <s v="0036-0007"/>
    <x v="1"/>
    <n v="15001"/>
    <n v="2821893"/>
    <n v="74198"/>
    <x v="0"/>
    <s v="BOYACA"/>
    <s v="TUNJA"/>
    <s v="BARRIO SANTA RITA TUNJA 3"/>
    <s v="WOMPI"/>
    <s v="FO-25-1609719"/>
    <d v="2025-10-01T11:01:00"/>
    <d v="2025-10-01T17:02:00"/>
    <x v="0"/>
    <s v="ROLLOS"/>
    <s v="EJECUTADO_EXITOSO"/>
    <s v="EJECUTADO EXITOSO"/>
    <s v="01/10/2025 SE ESCALA AL COORDINADOR DE ZONA PARA ENTREGA DE ROLLOS EN SITIO | 01/10/2025 SE REALIZA ENTREGA DE 16 ROLLOS WOMPI CON VISITA"/>
    <s v="VISITA_TÉCNICA"/>
    <n v="16"/>
    <s v="PRINCIPAL"/>
    <s v="TERRESTRE"/>
    <s v="INZANDARA MENDEZ JAIME ALEXANDER"/>
    <n v="1"/>
    <n v="31419"/>
    <n v="31419"/>
  </r>
  <r>
    <s v="CUCUTA"/>
    <s v="0036-0007"/>
    <x v="1"/>
    <n v="54001"/>
    <n v="2822746"/>
    <n v="34858"/>
    <x v="0"/>
    <s v="NORTE DE SANTANDER"/>
    <s v="CUCUTA"/>
    <s v="SERVICIOS Y SUMINISTROS BAUTISTA"/>
    <s v="WOMPI"/>
    <s v="FO-25-1610458"/>
    <d v="2025-10-01T12:08:00"/>
    <d v="2025-10-01T17:06:00"/>
    <x v="0"/>
    <s v="ROLLOS"/>
    <s v="EJECUTADO_EXITOSO"/>
    <s v="EJECUTADO EXITOSO"/>
    <s v="01/10/2025 SE ESCALA AL COORDINADOR DE ZONA PARA ENTREGA DE ROLLOS EN SITIO | 01/10/2025 SE REALIZÓ VISITA AL COMERCIO Y SE HIZO ENTREGA DE 48 ROLLOS WOMPII TODO OK"/>
    <s v="VISITA_TÉCNICA"/>
    <n v="48"/>
    <s v="PRINCIPAL"/>
    <s v="TERRESTRE"/>
    <s v="RODRIGUEZ MURCIA YERSON IVAN"/>
    <n v="1"/>
    <n v="31419"/>
    <n v="31419"/>
  </r>
  <r>
    <s v="CUCUTA"/>
    <s v="0036-0007"/>
    <x v="1"/>
    <n v="54001"/>
    <n v="2822793"/>
    <n v="64290"/>
    <x v="0"/>
    <s v="NORTE DE SANTANDER"/>
    <s v="CUCUTA"/>
    <s v="DROGUERIA WILLY JHON"/>
    <s v="WOMPI"/>
    <s v="FO-25-1610757"/>
    <d v="2025-10-01T12:26:00"/>
    <d v="2025-10-02T07:51:00"/>
    <x v="0"/>
    <s v="ROLLOS"/>
    <s v="EJECUTADO_EXITOSO"/>
    <s v="EJECUTADO EXITOSO"/>
    <s v="01/10/2025 SE ESCALA AL COORDINADOR DE ZONA PARA ENTREGA DE ROLLOS EN SITIO | 01/10/2025 SE REALIZÓ VISITA AL COMERCIO Y SE HIZO ENTREGA DE 24 ROLLOS TODO OK"/>
    <s v="VISITA_TÉCNICA"/>
    <n v="24"/>
    <s v="PRINCIPAL"/>
    <s v="TERRESTRE"/>
    <s v="MORA VEGA JEAMPIER"/>
    <n v="1"/>
    <n v="31419"/>
    <n v="31419"/>
  </r>
  <r>
    <s v="BOGOTA"/>
    <s v="0036-0004"/>
    <x v="5"/>
    <n v="11001"/>
    <n v="2818654"/>
    <n v="60224"/>
    <x v="0"/>
    <s v="CUNDINAMARCA"/>
    <s v="BOGOTÁ"/>
    <s v="FRUTAS Y VERDURAS LA EXCELENCIA"/>
    <s v="WOMPI"/>
    <s v="FO-25-1607876"/>
    <d v="2025-10-01T08:00:00"/>
    <d v="2025-10-02T08:33:00"/>
    <x v="0"/>
    <s v="ROLLOS"/>
    <s v="EJECUTADO_EXITOSO"/>
    <s v="EJECUTADO EXITOSO"/>
    <s v="01/10/2025 SE ESCALA AL COORDINADOR DE ZONA PARA ENTREGA DE ROLLOS EN SITIO | 01/10/2025 SE REALIZA VISITA SE ENTREGAN 64 ROLLOS WOMPI"/>
    <s v="VISITA_TÉCNICA"/>
    <n v="64"/>
    <s v="PRINCIPAL"/>
    <s v="TERRESTRE"/>
    <s v="MORA VEGA JEAMPIER"/>
    <n v="1"/>
    <n v="31419"/>
    <n v="31419"/>
  </r>
  <r>
    <s v="BOGOTA"/>
    <s v="0036-0004"/>
    <x v="5"/>
    <n v="11001"/>
    <n v="2819514"/>
    <n v="30702"/>
    <x v="0"/>
    <s v="CUNDINAMARCA"/>
    <s v="BOGOTA"/>
    <s v="BARRIO SANTA HELENITA 2 BOGOTA"/>
    <s v="WOMPI"/>
    <s v="FO-25-1607880"/>
    <d v="2025-10-01T08:00:00"/>
    <d v="2025-10-02T08:39:00"/>
    <x v="0"/>
    <s v="ROLLOS"/>
    <s v="EJECUTADO_EXITOSO"/>
    <s v="EJECUTADO EXITOSO"/>
    <s v="01/10/2025 SE ESCALA AL COORDINADOR DE ZONA PARA ENTREGA DE ROLLOS EN SITIO | 01/10/2025 SE REALIZA VISITA SE ENTREGAN 56 ROLLOS WOMPI"/>
    <s v="VISITA_TÉCNICA"/>
    <n v="56"/>
    <s v="PRINCIPAL"/>
    <s v="TERRESTRE"/>
    <s v="JAIMES VALERO NELSON RICARDO"/>
    <n v="1"/>
    <n v="31419"/>
    <n v="31419"/>
  </r>
  <r>
    <s v="CUCUTA"/>
    <s v="0036-0007"/>
    <x v="1"/>
    <n v="54874"/>
    <n v="2815416"/>
    <n v="80197"/>
    <x v="0"/>
    <s v="NORTE DE SANTANDER"/>
    <s v="VILLA DEL ROSARIO"/>
    <s v="BARRIO LA PRADERA VILLA DEL ROSARIO"/>
    <s v="WOMPI"/>
    <s v="FO-25-1604547"/>
    <d v="2025-09-30T11:43:00"/>
    <d v="2025-10-02T10:01:00"/>
    <x v="0"/>
    <s v="ROLLOS"/>
    <s v="EJECUTADO_EXITOSO"/>
    <s v="EJECUTADO EXITOSO"/>
    <s v="30/09/2025 SE ESCALA AL COORDINADOR DE ZONA PARA ENTREGA DE ROLLOS EN SITIO | 01/10/2025 SE REALIZA VISITA, SE ENTREGAN 8 ROLLOS"/>
    <s v="VISITA_TÉCNICA"/>
    <n v="8"/>
    <s v="PRINCIPAL"/>
    <s v="TERRESTRE"/>
    <s v="JAIMES VALERO NELSON RICARDO"/>
    <n v="1"/>
    <n v="31419"/>
    <n v="31419"/>
  </r>
  <r>
    <s v="CALI"/>
    <s v="0036-0003"/>
    <x v="4"/>
    <n v="76001"/>
    <n v="2806271"/>
    <n v="78510"/>
    <x v="0"/>
    <s v="VALLE DEL CAUCA"/>
    <s v="CALI"/>
    <s v="SERVICIOS TECNICELL"/>
    <s v="WOMPI"/>
    <s v="FO-25-1597426"/>
    <d v="2025-09-29T09:43:00"/>
    <d v="2025-10-02T10:07:00"/>
    <x v="0"/>
    <s v="ROLLOS"/>
    <s v="EJECUTADO_EXITOSO"/>
    <s v="EJECUTADO EXITOSO"/>
    <s v="29/09/2025 SE ESCALA AL COORDINADOR DE ZONA PARA ENTREGA DE ROLLOS EN SITIO | 01/10/2025 SE REALIZA ENTREGA DE 32 ROLLOS WOMPI CON VISITA, NO SE INTERVIENE EQUIPOS"/>
    <s v="VISITA_TÉCNICA"/>
    <n v="32"/>
    <s v="PRINCIPAL"/>
    <s v="TERRESTRE"/>
    <s v="PACHECO BUITRAGO JAVIER ALONSO"/>
    <n v="1"/>
    <n v="31419"/>
    <n v="31419"/>
  </r>
  <r>
    <s v="CUCUTA"/>
    <s v="0036-0007"/>
    <x v="1"/>
    <n v="54001"/>
    <n v="2803086"/>
    <n v="78901"/>
    <x v="0"/>
    <s v="NORTE DE SANTANDER"/>
    <s v="CUCUTA"/>
    <s v="DROGUERIA CHEYLA LA FLORESTA"/>
    <s v="WOMPI"/>
    <s v="FO-25-1593530"/>
    <d v="2025-09-29T08:00:00"/>
    <d v="2025-10-02T10:13:00"/>
    <x v="0"/>
    <s v="ROLLOS"/>
    <s v="EJECUTADO_EXITOSO"/>
    <s v="EJECUTADO EXITOSO"/>
    <s v="27/09/2025 SE ESCALA AL COORDINADOR DE ZONA PARA ENTREGA DE ROLLOS EN SITIO | 02/10/2025 SE REALIZA ENTREGA DE 16 ROLLOS WOMPI OK"/>
    <s v="VISITA_TÉCNICA"/>
    <n v="16"/>
    <s v="PRINCIPAL"/>
    <s v="TERRESTRE"/>
    <s v="HERRERA MONAR GEOVANNY"/>
    <n v="1"/>
    <n v="31419"/>
    <n v="31419"/>
  </r>
  <r>
    <s v="CALI"/>
    <s v="0036-0003"/>
    <x v="4"/>
    <n v="19001"/>
    <n v="2802937"/>
    <n v="67358"/>
    <x v="0"/>
    <s v="CAUCA"/>
    <s v="POPAYAN"/>
    <s v="MINIMARKET Y VARIEDADES GERONIMO"/>
    <s v="WOMPI"/>
    <s v="FO-25-1592820"/>
    <d v="2025-09-29T08:00:00"/>
    <d v="2025-10-02T10:17:00"/>
    <x v="0"/>
    <s v="ROLLOS"/>
    <s v="EJECUTADO_CANCELADO"/>
    <s v="CB CERRADO - DESOCUPADO"/>
    <s v="27/09/2025 SE ESCALA AL COORDINADOR DE ZONA PARA ENTREGA DE ROLLOS EN SITIO | 01/10/2025 NO SÉ ENTREGA PORQUE ESTÁ CERRADO EL LOCAL"/>
    <s v="VISITA_TÉCNICA"/>
    <n v="0"/>
    <s v="LEJANA"/>
    <s v="TERRESTRE"/>
    <s v="DURAN ACOSTA FRANK YONNY"/>
    <n v="1"/>
    <n v="40250"/>
    <n v="40250"/>
  </r>
  <r>
    <s v="CALI"/>
    <s v="0036-0003"/>
    <x v="4"/>
    <n v="76001"/>
    <n v="2810930"/>
    <n v="57564"/>
    <x v="0"/>
    <s v="VALLE DEL CAUCA"/>
    <s v="CALI"/>
    <s v="VANEMART"/>
    <s v="WOMPI"/>
    <s v="FO-25-1601015"/>
    <d v="2025-09-29T16:21:00"/>
    <d v="2025-10-02T10:19:00"/>
    <x v="0"/>
    <s v="ROLLOS"/>
    <s v="EJECUTADO_EXITOSO"/>
    <s v="EJECUTADO EXITOSO"/>
    <s v="29/09/2025 SE ESCALA AL COORDINADOR DE ZONA PARA ENTREGA DE ROLLOS EN SITIO | 02/10/2025 SE ENTREGAN 48 ROLLOS A AMPARO REYES"/>
    <s v="VISITA_TÉCNICA"/>
    <n v="48"/>
    <s v="PRINCIPAL"/>
    <s v="TERRESTRE"/>
    <s v="INZANDARA MENDEZ JAIME ALEXANDER"/>
    <n v="1"/>
    <n v="31419"/>
    <n v="31419"/>
  </r>
  <r>
    <s v="MANIZALES"/>
    <s v="0036-0002"/>
    <x v="6"/>
    <n v="17001"/>
    <n v="2810444"/>
    <n v="76505"/>
    <x v="0"/>
    <s v="CALDAS"/>
    <s v="MANIZALES"/>
    <s v="BARRIO CENTRO MANIZALES  25"/>
    <s v="WOMPI"/>
    <s v="FO-25-1600397"/>
    <d v="2025-09-29T15:49:00"/>
    <d v="2025-10-02T10:27:00"/>
    <x v="0"/>
    <s v="ROLLOS"/>
    <s v="EJECUTADO_EXITOSO"/>
    <s v="EJECUTADO EXITOSO"/>
    <s v="29/09/2025 SE ESCALA AL COORDINADOR DE ZONA PARA ENTREGA DE ROLLOS EN SITIO | 02/10/2025 SE ENTREGAN 32 ROLLOS EN EL COMERCIO NO SE MANIPULAN EQUIPOS"/>
    <s v="VISITA_TÉCNICA"/>
    <n v="32"/>
    <s v="PRINCIPAL"/>
    <s v="TERRESTRE"/>
    <s v="CUERO RUIZ JHONNY"/>
    <n v="1"/>
    <n v="31419"/>
    <n v="31419"/>
  </r>
  <r>
    <s v="CARTAGENA"/>
    <s v="0036-0001"/>
    <x v="0"/>
    <n v="13001"/>
    <n v="2815247"/>
    <n v="59676"/>
    <x v="0"/>
    <s v="BOLIVAR"/>
    <s v="CARTAGENA"/>
    <s v="BARRIO PIEDRA DE BOLIVAR CARTAGENA DE INDIAS 1"/>
    <s v="WOMPI"/>
    <s v="FO-25-1604353"/>
    <d v="2025-09-30T11:32:00"/>
    <d v="2025-10-02T10:31:00"/>
    <x v="0"/>
    <s v="ROLLOS"/>
    <s v="EJECUTADO_EXITOSO"/>
    <s v="EJECUTADO EXITOSO"/>
    <s v="30/09/2025 SE ESCALA AL COORDINADOR DE ZONA PARA ENTREGA DE ROLLOS EN SITIO | 02/10/2025 SE ENTREGAN 64 ROLLOS"/>
    <s v="VISITA_TÉCNICA"/>
    <n v="64"/>
    <s v="PRINCIPAL"/>
    <s v="TERRESTRE"/>
    <s v="AGUIRRE HENAO RAUL EDUARDO"/>
    <n v="1"/>
    <n v="31419"/>
    <n v="31419"/>
  </r>
  <r>
    <s v="CARTAGENA"/>
    <s v="0036-0001"/>
    <x v="0"/>
    <n v="13001"/>
    <n v="2816419"/>
    <n v="15358"/>
    <x v="0"/>
    <s v="BOLIVAR"/>
    <s v="CARTAGENA"/>
    <s v="BARRIO BLAS DE LESO II CARTAGENA"/>
    <s v="WOMPI"/>
    <s v="FO-25-1605527"/>
    <d v="2025-09-30T14:09:00"/>
    <d v="2025-10-02T10:35:00"/>
    <x v="0"/>
    <s v="ROLLOS"/>
    <s v="EJECUTADO_EXITOSO"/>
    <s v="EJECUTADO EXITOSO"/>
    <s v="30/09/2025 SE ESCALA AL COORDINADOR DE ZONA PARA ENTREGA DE ROLLOS EN SITIO | 02/10/2025 SE ENTREGAN 64 ROLLOS"/>
    <s v="VISITA_TÉCNICA"/>
    <n v="64"/>
    <s v="PRINCIPAL"/>
    <s v="TERRESTRE"/>
    <s v="CANEDO HERRERA ALEXANDER"/>
    <n v="1"/>
    <n v="31419"/>
    <n v="31419"/>
  </r>
  <r>
    <s v="TUNJA"/>
    <s v="0036-0007"/>
    <x v="1"/>
    <n v="15001"/>
    <n v="2821043"/>
    <n v="29391"/>
    <x v="0"/>
    <s v="BOYACA"/>
    <s v="TUNJA"/>
    <s v="BARRIO SAN CARLOS BOYACÁ"/>
    <s v="WOMPI"/>
    <s v="FO-25-1609214"/>
    <d v="2025-10-01T09:51:00"/>
    <d v="2025-10-02T10:37:00"/>
    <x v="0"/>
    <s v="ROLLOS"/>
    <s v="EJECUTADO_EXITOSO"/>
    <s v="EJECUTADO EXITOSO"/>
    <s v="01/10/2025 SE ESCALA AL COORDINADOR DE ZONA PARA ENTREGA DE ROLLOS EN SITIO | 02/10/2025 SE REALIZA ENTREGA DE 64 ROLLOS WOMPI CON VISITA"/>
    <s v="VISITA_TÉCNICA"/>
    <n v="64"/>
    <s v="PRINCIPAL"/>
    <s v="TERRESTRE"/>
    <s v="CANEDO HERRERA ALEXANDER"/>
    <n v="1"/>
    <n v="31419"/>
    <n v="31419"/>
  </r>
  <r>
    <s v="MEDELLIN"/>
    <s v="0036-0005"/>
    <x v="3"/>
    <n v="5212"/>
    <n v="2817165"/>
    <n v="75613"/>
    <x v="0"/>
    <s v="ANTIOQUIA"/>
    <s v="COPACABANA"/>
    <s v="DISTRILICORES COPA"/>
    <s v="WOMPI"/>
    <s v="FO-25-1608826"/>
    <d v="2025-09-30T15:19:00"/>
    <d v="2025-10-02T10:38:00"/>
    <x v="0"/>
    <s v="ROLLOS"/>
    <s v="EJECUTADO_CANCELADO"/>
    <s v="CB CERRADO - DESOCUPADO"/>
    <s v="01/10/2025 SE ESCALA AL COORDINADOR DE ZONA PARA ENTREGA DE ROLLOS EN SITIO | 02/10/2025 SE LLEGÓ A CB SE ENCONTRÓ CERRADO SE INTENTA CONTACTAR POR MEDIO DE WHATSAPP Y LÍNEA TELEFÓNICA SIN RESPUESTA NO SE LOGRA DEJAR ROLLOS CON COMERCIOS VECINOS SE ESPERO 30 MINUTOS NO LLEGA NADIE"/>
    <s v="VISITA_TÉCNICA"/>
    <n v="0"/>
    <s v="PRINCIPAL"/>
    <s v="TERRESTRE"/>
    <s v="RODRIGUEZ MURCIA YERSON IVAN"/>
    <n v="1"/>
    <n v="31419"/>
    <n v="31419"/>
  </r>
  <r>
    <s v="CUCUTA"/>
    <s v="0036-0007"/>
    <x v="1"/>
    <n v="54405"/>
    <n v="2822310"/>
    <n v="74379"/>
    <x v="0"/>
    <s v="NORTE DE SANTANDER"/>
    <s v="LOS PATIOS"/>
    <s v="JM PLUS MÁS+"/>
    <s v="WOMPI"/>
    <s v="FO-25-1610166"/>
    <d v="2025-10-01T11:22:00"/>
    <d v="2025-10-02T10:38:00"/>
    <x v="0"/>
    <s v="ROLLOS"/>
    <s v="EJECUTADO_EXITOSO"/>
    <s v="EJECUTADO EXITOSO"/>
    <s v="01/10/2025 SE ESCALA AL COORDINADOR DE ZONA PARA ENTREGA DE ROLLOS EN SITIO | 02/10/2025 SE VISITA COMERCIO Y SE ENTREGAN 48 ROLLOS OK."/>
    <s v="VISITA_TÉCNICA"/>
    <n v="48"/>
    <s v="PRINCIPAL"/>
    <s v="TERRESTRE"/>
    <s v="CASTAÑEDA PALACIO CARLOS FELIPE"/>
    <n v="1"/>
    <n v="31419"/>
    <n v="31419"/>
  </r>
  <r>
    <s v="MEDELLIN"/>
    <s v="0036-0005"/>
    <x v="3"/>
    <n v="5212"/>
    <n v="2816429"/>
    <n v="73418"/>
    <x v="0"/>
    <s v="ANTIOQUIA"/>
    <s v="COPACABANA"/>
    <s v="TIENDA MIXTA LA JARDINERA"/>
    <s v="WOMPI"/>
    <s v="FO-25-1608828"/>
    <d v="2025-09-30T14:12:00"/>
    <d v="2025-10-02T10:41:00"/>
    <x v="0"/>
    <s v="ROLLOS"/>
    <s v="EJECUTADO_EXITOSO"/>
    <s v="EJECUTADO EXITOSO"/>
    <s v="01/10/2025 SE ESCALA AL COORDINADOR DE ZONA PARA ENTREGA DE ROLLOS EN SITIO | 02/10/2025 SE ENTREGARON 24 ROLLOS EL CORRESPONSAL SE ENCONTRÓ CERRADO CLIENTE PIDE DEJAR DON EL VECINO"/>
    <s v="VISITA_TÉCNICA"/>
    <n v="24"/>
    <s v="PRINCIPAL"/>
    <s v="TERRESTRE"/>
    <s v="TORRES MANTILLA JOSE DANIEL"/>
    <n v="1"/>
    <n v="31419"/>
    <n v="31419"/>
  </r>
  <r>
    <s v="BARRANQUILLA"/>
    <s v="0036-0001"/>
    <x v="0"/>
    <n v="8001"/>
    <n v="2822005"/>
    <n v="62033"/>
    <x v="0"/>
    <s v="ATLANTICO"/>
    <s v="BARRANQUILLA"/>
    <s v="BARRIO BOSTON BARRANQUILLA 7"/>
    <s v="WOMPI"/>
    <s v="FO-25-1609731"/>
    <d v="2025-10-01T10:58:00"/>
    <d v="2025-10-02T10:42:00"/>
    <x v="0"/>
    <s v="ROLLOS"/>
    <s v="EJECUTADO_EXITOSO"/>
    <s v="EJECUTADO EXITOSO"/>
    <s v="01/10/2025 SE ESCALA AL COORDINADOR DE ZONA PARA ENTREGA DE ROLLOS EN SITIO | 02/10/2025 SE REALIZA VISITA SE ENTREGA 24 ROLLOS"/>
    <s v="VISITA_TÉCNICA"/>
    <n v="24"/>
    <s v="PRINCIPAL"/>
    <s v="TERRESTRE"/>
    <s v="CASTAÑEDA PALACIO CARLOS FELIPE"/>
    <n v="1"/>
    <n v="31419"/>
    <n v="31419"/>
  </r>
  <r>
    <s v="IBAGUE"/>
    <s v="0036-0006"/>
    <x v="2"/>
    <n v="73001"/>
    <n v="2823202"/>
    <n v="27904"/>
    <x v="0"/>
    <s v="TOLIMA"/>
    <s v="IBAGUE"/>
    <s v="DROGUERIA PROSOCIAL"/>
    <s v="WOMPI"/>
    <s v="FO-25-1610900"/>
    <d v="2025-10-01T12:53:00"/>
    <d v="2025-10-02T10:43:00"/>
    <x v="0"/>
    <s v="ROLLOS"/>
    <s v="EJECUTADO_EXITOSO"/>
    <s v="EJECUTADO EXITOSO"/>
    <s v="01/10/2025 SE ESCALA AL COORDINADOR DE ZONA PARA ENTREGA DE ROLLOS EN SITIO | 02/10/2025 SE REALIZA ENTREGA DE 16 ROLLOS WOMPI POR SOLICITUD DEL CLIENTE."/>
    <s v="VISITA_TÉCNICA"/>
    <n v="16"/>
    <s v="PRINCIPAL"/>
    <s v="TERRESTRE"/>
    <s v="VILLACOB VILLACOB ELKIN EDUARDO"/>
    <n v="1"/>
    <n v="31419"/>
    <n v="31419"/>
  </r>
  <r>
    <s v="CALI"/>
    <s v="0036-0003"/>
    <x v="4"/>
    <n v="76001"/>
    <n v="2822090"/>
    <n v="25730"/>
    <x v="0"/>
    <s v="VALLE DEL CAUCA"/>
    <s v="CALI"/>
    <s v="MY TECNOCOMUNICACIONES"/>
    <s v="WOMPI"/>
    <s v="FO-25-1610170"/>
    <d v="2025-10-01T11:18:00"/>
    <d v="2025-10-02T10:48:00"/>
    <x v="0"/>
    <s v="ROLLOS"/>
    <s v="EJECUTADO_EXITOSO"/>
    <s v="EJECUTADO EXITOSO"/>
    <s v="01/10/2025 SE ESCALA AL COORDINADOR DE ZONA PARA ENTREGA DE ROLLOS EN SITIO | 02/10/2025 SE ENTREGAN 48 ROLLOS A YEINNER MARIN"/>
    <s v="VISITA_TÉCNICA"/>
    <n v="48"/>
    <s v="PRINCIPAL"/>
    <s v="TERRESTRE"/>
    <s v="BARRAGAN TAFUR EDWIN ESTEBAN"/>
    <n v="1"/>
    <n v="31419"/>
    <n v="31419"/>
  </r>
  <r>
    <s v="IBAGUE"/>
    <s v="0036-0006"/>
    <x v="2"/>
    <n v="73001"/>
    <n v="2823239"/>
    <n v="22725"/>
    <x v="0"/>
    <s v="TOLIMA"/>
    <s v="IBAGUE"/>
    <s v="VARIEDADES LAS TRES B"/>
    <s v="WOMPI"/>
    <s v="FO-25-1610941"/>
    <d v="2025-10-01T13:05:00"/>
    <d v="2025-10-02T10:49:00"/>
    <x v="0"/>
    <s v="ROLLOS"/>
    <s v="EJECUTADO_EXITOSO"/>
    <s v="EJECUTADO EXITOSO"/>
    <s v="01/10/2025 SE ESCALA AL COORDINADOR DE ZONA PARA ENTREGA DE ROLLOS EN SITIO | 02/10/2025 SE REALIZA ENTREGA DE 48 ROLLOS WOMPI POR SOLICITUD DEL CLIENTE."/>
    <s v="VISITA_TÉCNICA"/>
    <n v="48"/>
    <s v="PRINCIPAL"/>
    <s v="TERRESTRE"/>
    <s v="CUERO RUIZ JHONNY"/>
    <n v="1"/>
    <n v="31419"/>
    <n v="31419"/>
  </r>
  <r>
    <s v="SINCELEJO"/>
    <s v="0036-0001"/>
    <x v="0"/>
    <n v="70001"/>
    <n v="2825041"/>
    <n v="47054"/>
    <x v="0"/>
    <s v="SUCRE"/>
    <s v="SINCELEJO"/>
    <s v="BARRIO CENTRO SINCELEJO 14"/>
    <s v="WOMPI"/>
    <s v="FO-25-1612499"/>
    <d v="2025-10-01T15:59:00"/>
    <d v="2025-10-02T10:50:00"/>
    <x v="0"/>
    <s v="ROLLOS"/>
    <s v="EJECUTADO_EXITOSO"/>
    <s v="EJECUTADO EXITOSO"/>
    <s v="01/10/2025 SE ESCALA AL COORDINADOR DE ZONA PARA ENTREGA DE ROLLOS EN SITIO | 02/10/2025 SE VISITA SITIO SE VERIFICA INFORMACIÓN SE REALIZA ENTREGA DE 16 ROLLOS, NO SE MANIPULA EQUIPOS. FIRMA QUIEN RECIBE LOS ROLLOS."/>
    <s v="VISITA_TÉCNICA"/>
    <n v="16"/>
    <s v="PRINCIPAL"/>
    <s v="TERRESTRE"/>
    <s v="BARRAGAN TAFUR EDWIN ESTEBAN"/>
    <n v="1"/>
    <n v="31419"/>
    <n v="31419"/>
  </r>
  <r>
    <s v="VILLAVICENCIO"/>
    <s v="0036-0006"/>
    <x v="2"/>
    <n v="50001"/>
    <n v="2824114"/>
    <n v="68968"/>
    <x v="0"/>
    <s v="META"/>
    <s v="VILLAVICENCIO"/>
    <s v="COMERCIALIZADORA KALUTEX"/>
    <s v="WOMPI"/>
    <s v="FO-25-1612504"/>
    <d v="2025-10-01T14:45:00"/>
    <d v="2025-10-02T10:51:00"/>
    <x v="0"/>
    <s v="ROLLOS"/>
    <s v="EJECUTADO_EXITOSO"/>
    <s v="EJECUTADO EXITOSO"/>
    <s v="01/10/2025 SE ESCALA AL COORDINADOR DE ZONA PARA ENTREGA DE ROLLOS EN SITIO | 02/10/2025 SE REALIZA ENTREGA DE 16 ROLLOS WOMPI"/>
    <s v="VISITA_TÉCNICA"/>
    <n v="16"/>
    <s v="PRINCIPAL"/>
    <s v="TERRESTRE"/>
    <s v="SANTOS GUZMAN CHRISTIAN FELIPE"/>
    <n v="1"/>
    <n v="31419"/>
    <n v="31419"/>
  </r>
  <r>
    <s v="SINCELEJO"/>
    <s v="0036-0001"/>
    <x v="0"/>
    <n v="70001"/>
    <n v="2823402"/>
    <n v="76809"/>
    <x v="0"/>
    <s v="SUCRE"/>
    <s v="SINCELEJO"/>
    <s v="BARRIO MERCADO NUEVO SINCELEJO 1"/>
    <s v="WOMPI"/>
    <s v="FO-25-1612532"/>
    <d v="2025-10-01T13:34:00"/>
    <d v="2025-10-02T10:51:00"/>
    <x v="0"/>
    <s v="ROLLOS"/>
    <s v="EJECUTADO_EXITOSO"/>
    <s v="EJECUTADO EXITOSO"/>
    <s v="01/10/2025 SE ESCALA AL COORDINADOR DE ZONA PARA ENTREGA DE ROLLOS EN SITIO | 02/10/2025 SE VISITA SITIO SE VERIFICA INFORMACIÓN SE REALIZA ENTREGA DE ROLLOS, NO SE MANIPULA EQUIPOS. FIRMA QUIEN RECIBE LOS ROLLOS."/>
    <s v="VISITA_TÉCNICA"/>
    <n v="32"/>
    <s v="PRINCIPAL"/>
    <s v="TERRESTRE"/>
    <s v="MURCIA HERNANDEZ HARVEY IGNACIO"/>
    <n v="1"/>
    <n v="31419"/>
    <n v="31419"/>
  </r>
  <r>
    <s v="CALI"/>
    <s v="0036-0003"/>
    <x v="4"/>
    <n v="76275"/>
    <n v="2802995"/>
    <n v="30983"/>
    <x v="0"/>
    <s v="VALLE DEL CAUCA"/>
    <s v="FLORIDA"/>
    <s v="BARRIO LA CABAÑA  2 FLORIDA"/>
    <s v="WOMPI"/>
    <s v="FO-25-1594152"/>
    <d v="2025-09-29T08:00:00"/>
    <d v="2025-10-02T10:52:00"/>
    <x v="0"/>
    <s v="ROLLOS"/>
    <s v="EJECUTADO_EXITOSO"/>
    <s v="EJECUTADO EXITOSO"/>
    <s v="27/09/2025 NADA | 02/10/2025 SE ENTREGAN 32 ROLLOS EN BUEN ESTADO Y SE REALIZA VISITA TÉCNICA"/>
    <s v="ENVÍO"/>
    <n v="32"/>
    <s v="INTERMEDIA"/>
    <s v="TERRESTRE"/>
    <s v="SANTOS GUZMAN CHRISTIAN FELIPE"/>
    <n v="1"/>
    <n v="36351"/>
    <n v="36351"/>
  </r>
  <r>
    <s v="SINCELEJO"/>
    <s v="0036-0001"/>
    <x v="0"/>
    <n v="70001"/>
    <n v="2823409"/>
    <n v="31405"/>
    <x v="0"/>
    <s v="SUCRE"/>
    <s v="SINCELEJO"/>
    <s v="BARRIO MERCADO PUBLICO"/>
    <s v="WOMPI"/>
    <s v="FO-25-1612519"/>
    <d v="2025-10-01T13:37:00"/>
    <d v="2025-10-02T10:53:00"/>
    <x v="0"/>
    <s v="ROLLOS"/>
    <s v="EJECUTADO_EXITOSO"/>
    <s v="EJECUTADO EXITOSO"/>
    <s v="01/10/2025 SE ESCALA AL COORDINADOR DE ZONA PARA ENTREGA DE ROLLOS EN SITIO | 02/10/2025 SE VISITA SITIO SE VERIFICA INFORMACIÓN SE REALIZA ENTREGA DE 40 ROLLOS, NO SE MANIPULA EQUIPOS. FIRMA QUIEN RECIBE LOS ROLLOS."/>
    <s v="VISITA_TÉCNICA"/>
    <n v="40"/>
    <s v="PRINCIPAL"/>
    <s v="TERRESTRE"/>
    <s v="ESCOBAR LENIS JUAN SEBASTIAN"/>
    <n v="1"/>
    <n v="31419"/>
    <n v="31419"/>
  </r>
  <r>
    <s v="BOGOTA"/>
    <s v="0036-0004"/>
    <x v="5"/>
    <n v="11001"/>
    <n v="2821386"/>
    <n v="67298"/>
    <x v="0"/>
    <s v="CUNDINAMARCA"/>
    <s v="BOGOTÁ"/>
    <s v="CLEAN NATURAL"/>
    <s v="WOMPI"/>
    <s v="FO-25-1609468"/>
    <d v="2025-10-01T10:27:00"/>
    <d v="2025-10-02T10:55:00"/>
    <x v="0"/>
    <s v="ROLLOS"/>
    <s v="EJECUTADO_EXITOSO"/>
    <s v="EJECUTADO EXITOSO"/>
    <s v="01/10/2025 SE ESCALA AL COORDINADOR DE ZONA PARA ENTREGA DE ROLLOS EN SITIO | 02/10/2025 SE HACE ENTREGA DE 24 ROLLOS"/>
    <s v="VISITA_TÉCNICA"/>
    <n v="24"/>
    <s v="PRINCIPAL"/>
    <s v="TERRESTRE"/>
    <s v="SANTOS GUZMAN CHRISTIAN FELIPE"/>
    <n v="1"/>
    <n v="31419"/>
    <n v="31419"/>
  </r>
  <r>
    <s v="TUNJA"/>
    <s v="0036-0007"/>
    <x v="1"/>
    <n v="15001"/>
    <n v="2825259"/>
    <n v="73331"/>
    <x v="0"/>
    <s v="BOYACA"/>
    <s v="TUNJA"/>
    <s v="BARRIO POPULAR TUNJA 5"/>
    <s v="WOMPI"/>
    <s v="FO-25-1612730"/>
    <d v="2025-10-01T16:23:00"/>
    <d v="2025-10-02T10:56:00"/>
    <x v="0"/>
    <s v="ROLLOS"/>
    <s v="EJECUTADO_EXITOSO"/>
    <s v="EJECUTADO EXITOSO"/>
    <s v="01/10/2025 SE ESCALA AL COORDINADOR DE ZONA PARA ENTREGA DE ROLLOS EN SITIO | 02/10/2025 SE REALIZA ENTREGA DE 16 ROLLOS WOMPI CON VISITA"/>
    <s v="VISITA_TÉCNICA"/>
    <n v="16"/>
    <s v="PRINCIPAL"/>
    <s v="TERRESTRE"/>
    <s v="GONZALEZ FANDIÑO SANTIAGO ERNESTO"/>
    <n v="1"/>
    <n v="31419"/>
    <n v="31419"/>
  </r>
  <r>
    <s v="BOGOTA"/>
    <s v="0036-0004"/>
    <x v="5"/>
    <n v="11001"/>
    <n v="2821380"/>
    <n v="31115"/>
    <x v="0"/>
    <s v="CUNDINAMARCA"/>
    <s v="BOGOTA"/>
    <s v="MANRESA.COM"/>
    <s v="WOMPI"/>
    <s v="FO-25-1609473"/>
    <d v="2025-10-01T10:22:00"/>
    <d v="2025-10-02T10:58:00"/>
    <x v="0"/>
    <s v="ROLLOS"/>
    <s v="EJECUTADO_EXITOSO"/>
    <s v="EJECUTADO EXITOSO"/>
    <s v="01/10/2025 SE ESCALA AL COORDINADOR DE ZONA PARA ENTREGA DE ROLLOS EN SITIO | 02/10/2025 SE VISITA COMERCIO CB BANCOLOMBIA WOMPI, SE ENTREGAN 64 ROLLOS DE PAPEL SOLICITADOS PARA EL DATÁFONO, NO UPS, NO SE MANIPULAN EQUIPOS."/>
    <s v="VISITA_TÉCNICA"/>
    <n v="64"/>
    <s v="PRINCIPAL"/>
    <s v="TERRESTRE"/>
    <s v="RODRIGUEZ MURCIA YERSON IVAN"/>
    <n v="1"/>
    <n v="31419"/>
    <n v="31419"/>
  </r>
  <r>
    <s v="VILLAVICENCIO"/>
    <s v="0036-0006"/>
    <x v="2"/>
    <n v="50001"/>
    <n v="2825395"/>
    <n v="65725"/>
    <x v="0"/>
    <s v="META"/>
    <s v="VILLAVICENCIO"/>
    <s v="BARRIO LA RELIQUIA VILLAVICENCIO 1"/>
    <s v="WOMPI"/>
    <s v="FO-25-1612852"/>
    <d v="2025-10-01T16:50:00"/>
    <d v="2025-10-02T11:00:00"/>
    <x v="0"/>
    <s v="ROLLOS"/>
    <s v="EJECUTADO_EXITOSO"/>
    <s v="EJECUTADO EXITOSO"/>
    <s v="01/10/2025 SE ESCALA AL COORDINADOR DE ZONA PARA ENTREGA DE ROLLOS EN SITIO | 02/10/2025 SE REALIZA ENTREGA DE 56 ROLLOS WOMPI"/>
    <s v="VISITA_TÉCNICA"/>
    <n v="56"/>
    <s v="PRINCIPAL"/>
    <s v="TERRESTRE"/>
    <s v="VEGA MANRIQUE JONATAN MAURICIO"/>
    <n v="1"/>
    <n v="31419"/>
    <n v="31419"/>
  </r>
  <r>
    <s v="BARRANQUILLA"/>
    <s v="0036-0001"/>
    <x v="0"/>
    <n v="8001"/>
    <n v="2821931"/>
    <n v="57202"/>
    <x v="0"/>
    <s v="ATLANTICO"/>
    <s v="BARRANQUILLA"/>
    <s v="DROGUERÍA MEDIÑHARMA JD"/>
    <s v="WOMPI"/>
    <s v="FO-25-1609737"/>
    <d v="2025-10-01T10:54:00"/>
    <d v="2025-10-02T11:01:00"/>
    <x v="0"/>
    <s v="ROLLOS"/>
    <s v="EJECUTADO_EXITOSO"/>
    <s v="EJECUTADO EXITOSO"/>
    <s v="01/10/2025 SE ESCALA AL COORDINADOR DE ZONA PARA ENTREGA DE ROLLOS EN SITIO | 02/10/2025 SE REALIZA VISITA SE ENTREGA 56 ROLLOS"/>
    <s v="VISITA_TÉCNICA"/>
    <n v="56"/>
    <s v="PRINCIPAL"/>
    <s v="TERRESTRE"/>
    <s v="MURCIA HERNANDEZ HARVEY IGNACIO"/>
    <n v="1"/>
    <n v="31419"/>
    <n v="31419"/>
  </r>
  <r>
    <s v="CALI"/>
    <s v="0036-0003"/>
    <x v="4"/>
    <n v="76001"/>
    <n v="2814956"/>
    <n v="74288"/>
    <x v="0"/>
    <s v="VALLE DEL CAUCA"/>
    <s v="CALI"/>
    <s v="MISCELANEA Y PAPELERIA PACARA"/>
    <s v="WOMPI"/>
    <s v="FO-25-1604363"/>
    <d v="2025-09-30T11:13:00"/>
    <d v="2025-10-02T11:11:00"/>
    <x v="0"/>
    <s v="ROLLOS"/>
    <s v="EJECUTADO_CANCELADO"/>
    <s v="CB CERRADO - DESOCUPADO"/>
    <s v="30/09/2025 SE ESCALA AL COORDINADOR DE ZONA PARA ENTREGA DE ROLLOS EN SITIO | 02/10/2025 SE LLAMA EL CLIENTE NO CONTESTA SE LLEGA AL COMERCIO Y SE ENCUENTRA CERRADO SE VUELVE A LLAMAR AL CLIENTE Y NO CONTESTA SE CANCELA VISITA DEBIDO A ESO"/>
    <s v="VISITA_TÉCNICA"/>
    <n v="0"/>
    <s v="PRINCIPAL"/>
    <s v="TERRESTRE"/>
    <s v="VILLACOB VILLACOB ELKIN EDUARDO"/>
    <n v="1"/>
    <n v="31419"/>
    <n v="31419"/>
  </r>
  <r>
    <s v="VILLAVICENCIO"/>
    <s v="0036-0006"/>
    <x v="2"/>
    <n v="50001"/>
    <n v="2815685"/>
    <n v="51400"/>
    <x v="0"/>
    <s v="META"/>
    <s v="VILLAVICENCIO"/>
    <s v="LA ROCA .COM"/>
    <s v="WOMPI"/>
    <s v="FO-25-1604972"/>
    <d v="2025-09-30T12:40:00"/>
    <d v="2025-10-02T11:13:00"/>
    <x v="0"/>
    <s v="ROLLOS"/>
    <s v="EJECUTADO_EXITOSO"/>
    <s v="EJECUTADO EXITOSO"/>
    <s v="30/09/2025 SE ESCALA AL COORDINADOR DE ZONA PARA ENTREGA DE ROLLOS EN SITIO | 02/10/2025 SE REALIZA VISTA AL CB POR SOLICITUD DE 48 ROLLOS, SE ENTREGAN SIN NOVEDAD TODO OK"/>
    <s v="VISITA_TÉCNICA"/>
    <n v="48"/>
    <s v="PRINCIPAL"/>
    <s v="TERRESTRE"/>
    <s v="CUERO RUIZ JHONNY"/>
    <n v="1"/>
    <n v="31419"/>
    <n v="31419"/>
  </r>
  <r>
    <s v="MANIZALES"/>
    <s v="0036-0002"/>
    <x v="6"/>
    <n v="17001"/>
    <n v="2805010"/>
    <n v="29402"/>
    <x v="0"/>
    <s v="CALDAS"/>
    <s v="MANIZALES"/>
    <s v="BARRIO ARGENTINA MANIZALES"/>
    <s v="WOMPI"/>
    <s v="FO-25-1596366"/>
    <d v="2025-09-29T08:12:00"/>
    <d v="2025-10-02T11:15:00"/>
    <x v="0"/>
    <s v="ROLLOS"/>
    <s v="EJECUTADO_EXITOSO"/>
    <s v="EJECUTADO EXITOSO"/>
    <s v="29/09/2025 SE ESCALA AL COORDINADOR DE ZONA PARA ENTREGA DE ROLLOS EN SITIO | 02/10/2025 SE ENTREGAN 32 ROLLOS EN EL COMERCIO NO SE MANIPULAN EQUIPOS"/>
    <s v="VISITA_TÉCNICA"/>
    <n v="32"/>
    <s v="PRINCIPAL"/>
    <s v="TERRESTRE"/>
    <s v="MOLINA CASTRO JAVIER ALBERTO"/>
    <n v="1"/>
    <n v="31419"/>
    <n v="31419"/>
  </r>
  <r>
    <s v="BARRANQUILLA"/>
    <s v="0036-0001"/>
    <x v="0"/>
    <n v="8001"/>
    <n v="2822985"/>
    <n v="17017"/>
    <x v="0"/>
    <s v="ATLANTICO"/>
    <s v="BARRANQUILLA"/>
    <s v="TIENDA Y PANEDERIA LA FE"/>
    <s v="WOMPI"/>
    <s v="FO-25-1610788"/>
    <d v="2025-10-01T12:40:00"/>
    <d v="2025-10-02T11:17:00"/>
    <x v="0"/>
    <s v="ROLLOS"/>
    <s v="EJECUTADO_EXITOSO"/>
    <s v="EJECUTADO EXITOSO"/>
    <s v="01/10/2025 SE ESCALA AL COORDINADOR DE ZONA PARA ENTREGA DE ROLLOS EN SITIO | 02/10/2025 SE REALIZA VISITA SE ENTREGA 64 ROLLOS"/>
    <s v="VISITA_TÉCNICA"/>
    <n v="64"/>
    <s v="PRINCIPAL"/>
    <s v="TERRESTRE"/>
    <s v="AGUIRRE HENAO RAUL EDUARDO"/>
    <n v="1"/>
    <n v="31419"/>
    <n v="31419"/>
  </r>
  <r>
    <s v="BUCARAMANGA"/>
    <s v="0036-0007"/>
    <x v="1"/>
    <n v="68001"/>
    <n v="2823512"/>
    <n v="75521"/>
    <x v="0"/>
    <s v="SANTANDER"/>
    <s v="BUCARAMANGA"/>
    <s v="BARRIO ASTURIAS BUCARAMANGA"/>
    <s v="WOMPI"/>
    <s v="FO-25-1612515"/>
    <d v="2025-10-01T13:42:00"/>
    <d v="2025-10-02T11:18:00"/>
    <x v="0"/>
    <s v="ROLLOS"/>
    <s v="EJECUTADO_EXITOSO"/>
    <s v="EJECUTADO EXITOSO"/>
    <s v="01/10/2025 SE ESCALA AL COORDINADOR DE ZONA PARA ENTREGA DE ROLLOS EN SITIO | 02/10/2025 SE REALIZA VISITA AL COMERCIO SE ENTREGAN 32 ROLLOS WOMPI"/>
    <s v="VISITA_TÉCNICA"/>
    <n v="32"/>
    <s v="PRINCIPAL"/>
    <s v="TERRESTRE"/>
    <s v="VILLACOB VILLACOB ELKIN EDUARDO"/>
    <n v="1"/>
    <n v="31419"/>
    <n v="31419"/>
  </r>
  <r>
    <s v="BOGOTA"/>
    <s v="0036-0004"/>
    <x v="5"/>
    <n v="11001"/>
    <n v="2825296"/>
    <n v="78069"/>
    <x v="0"/>
    <s v="CUNDINAMARCA"/>
    <s v="BOGOTA"/>
    <s v="BARRIO GARCES BOGOTA 1"/>
    <s v="WOMPI"/>
    <s v="FO-25-1612726"/>
    <d v="2025-10-01T16:33:00"/>
    <d v="2025-10-02T11:19:00"/>
    <x v="0"/>
    <s v="ROLLOS"/>
    <s v="EJECUTADO_EXITOSO"/>
    <s v="EJECUTADO EXITOSO"/>
    <s v="01/10/2025 SE ESCALA AL COORDINADOR DE ZONA PARA ENTREGA DE ROLLOS EN SITIO | 02/10/2025 SE HACE ENTREGA DE 24 ROLLOS"/>
    <s v="VISITA_TÉCNICA"/>
    <n v="24"/>
    <s v="PRINCIPAL"/>
    <s v="TERRESTRE"/>
    <s v="MARIÑO PABON JORGE ENRIQUE"/>
    <n v="1"/>
    <n v="31419"/>
    <n v="31419"/>
  </r>
  <r>
    <s v="TUNJA"/>
    <s v="0036-0007"/>
    <x v="1"/>
    <n v="15001"/>
    <n v="2825347"/>
    <n v="46394"/>
    <x v="0"/>
    <s v="BOYACA"/>
    <s v="TUNJA"/>
    <s v="INTERPHARMA DROGUERIA"/>
    <s v="WOMPI"/>
    <s v="FO-25-1612792"/>
    <d v="2025-10-01T16:36:00"/>
    <d v="2025-10-02T11:26:00"/>
    <x v="0"/>
    <s v="ROLLOS"/>
    <s v="EJECUTADO_EXITOSO"/>
    <s v="EJECUTADO EXITOSO"/>
    <s v="01/10/2025 SE ESCALA AL COORDINADOR DE ZONA PARA ENTREGA DE ROLLOS EN SITIO | 02/10/2025 SE REALIZA ENTREGA DE 16 ROLLOS WOMPI CON VISITA"/>
    <s v="VISITA_TÉCNICA"/>
    <n v="16"/>
    <s v="PRINCIPAL"/>
    <s v="TERRESTRE"/>
    <s v="GONZALEZ FANDIÑO SANTIAGO ERNESTO"/>
    <n v="1"/>
    <n v="31419"/>
    <n v="31419"/>
  </r>
  <r>
    <s v="BOGOTA"/>
    <s v="0036-0004"/>
    <x v="5"/>
    <n v="11001"/>
    <n v="2814861"/>
    <n v="44131"/>
    <x v="0"/>
    <s v="CUNDINAMARCA"/>
    <s v="BOGOTÁ"/>
    <s v="MOTOTRASPORTAMOS S.A.S _AGENCIA FUNZA"/>
    <s v="WOMPI"/>
    <s v="FO-25-1604366"/>
    <d v="2025-09-30T10:58:00"/>
    <d v="2025-10-02T11:45:00"/>
    <x v="0"/>
    <s v="ROLLOS"/>
    <s v="EJECUTADO_EXITOSO"/>
    <s v="EJECUTADO EXITOSO"/>
    <s v="30/09/2025 SE ESCALA AL COORDINADOR DE ZONA PARA ENTREGA DE ROLLOS EN SITIO | 02/10/2025 SE REALIZA LA ENTREGA DE 24 ROLLOS"/>
    <s v="VISITA_TÉCNICA"/>
    <n v="24"/>
    <s v="PRINCIPAL"/>
    <s v="TERRESTRE"/>
    <s v="RODRIGUEZ MURCIA YERSON IVAN"/>
    <n v="1"/>
    <n v="31419"/>
    <n v="31419"/>
  </r>
  <r>
    <s v="CUCUTA"/>
    <s v="0036-0007"/>
    <x v="1"/>
    <n v="54518"/>
    <n v="2812892"/>
    <n v="55673"/>
    <x v="0"/>
    <s v="NORTE DE SANTANDER"/>
    <s v="PAMPLONA"/>
    <s v="BARRIO CENTRO PAMPLONA 14"/>
    <s v="WOMPI"/>
    <s v="FO-25-1604808"/>
    <d v="2025-09-30T08:51:00"/>
    <d v="2025-10-02T12:13:00"/>
    <x v="0"/>
    <s v="ROLLOS"/>
    <s v="EJECUTADO_EXITOSO"/>
    <s v="EJECUTADO EXITOSO"/>
    <s v="30/09/2025 SE REALIZA ENVIO DE ROLLOS CON GUIA | 02/10/2025 SE REALIZÓ VISITA AL COMERCIO Y SE HIZO ENTREGA DE 16 ROLLOS WOMPI TODO OK"/>
    <s v="VISITA_TÉCNICA"/>
    <n v="16"/>
    <s v="LEJANA"/>
    <s v="TERRESTRE"/>
    <s v="ORTIZ MARTINEZ STIVEN"/>
    <n v="1"/>
    <n v="40250"/>
    <n v="40250"/>
  </r>
  <r>
    <s v="PASTO"/>
    <s v="0036-0003"/>
    <x v="4"/>
    <n v="52001"/>
    <n v="2803363"/>
    <n v="33489"/>
    <x v="0"/>
    <s v="NARIÑO"/>
    <s v="PASTO"/>
    <s v="TIENDA EDITH ROJAS"/>
    <s v="WOMPI"/>
    <s v="FO-25-1595797"/>
    <d v="2025-09-29T08:00:00"/>
    <d v="2025-10-02T12:17:00"/>
    <x v="0"/>
    <s v="ROLLOS"/>
    <s v="EJECUTADO_EXITOSO"/>
    <s v="EJECUTADO EXITOSO"/>
    <s v="29/09/2025 SE ESCALA AL COORDINADOR DE ZONA PARA ENTREGA DE ROLLOS EN SITIO | 02/10/2025 SE REALIZÓ LA ENTREGA DE PAPELERÍA SOLICITADA NO SE MANIPULA CB CLIENTE INFORMA QUE SE ENCUENTRA OPERATIVO"/>
    <s v="VISITA_TÉCNICA"/>
    <n v="64"/>
    <s v="PRINCIPAL"/>
    <s v="TERRESTRE"/>
    <s v="MORA VEGA JEAMPIER"/>
    <n v="1"/>
    <n v="31419"/>
    <n v="31419"/>
  </r>
  <r>
    <s v="PEREIRA"/>
    <s v="0036-0002"/>
    <x v="6"/>
    <n v="63001"/>
    <n v="2813959"/>
    <n v="48546"/>
    <x v="0"/>
    <s v="QUINDIO"/>
    <s v="ARMENIA"/>
    <s v="DROGUERIA GUARIN LA MEJOR"/>
    <s v="WOMPI"/>
    <s v="FO-25-1603043"/>
    <d v="2025-09-30T09:57:00"/>
    <d v="2025-10-02T12:22:00"/>
    <x v="0"/>
    <s v="ROLLOS"/>
    <s v="EJECUTADO_EXITOSO"/>
    <s v="EJECUTADO EXITOSO"/>
    <s v="30/09/2025 SE ESCALA AL COORDINADOR DE ZONA PARA ENTREGA DE ROLLOS EN SITIO | 02/10/2025 SE VISITA COMERCIO SE REALIZÓ ENTREGA DE 64 ROLLOS WOMPI"/>
    <s v="VISITA_TÉCNICA"/>
    <n v="64"/>
    <s v="INTERMEDIA"/>
    <s v="TERRESTRE"/>
    <s v="REMICIO AMADO JOHN HEBER"/>
    <n v="1"/>
    <n v="36351"/>
    <n v="36351"/>
  </r>
  <r>
    <s v="PEREIRA"/>
    <s v="0036-0002"/>
    <x v="6"/>
    <n v="63001"/>
    <n v="2815812"/>
    <n v="55737"/>
    <x v="0"/>
    <s v="QUINDIO"/>
    <s v="ARMENIA"/>
    <s v="BARRIO CENTRO ARMENIA 19"/>
    <s v="WOMPI"/>
    <s v="FO-25-1605079"/>
    <d v="2025-09-30T12:42:00"/>
    <d v="2025-10-02T12:29:00"/>
    <x v="0"/>
    <s v="ROLLOS"/>
    <s v="EJECUTADO_EXITOSO"/>
    <s v="EJECUTADO EXITOSO"/>
    <s v="30/09/2025 SE ESCALA AL COORDINADOR DE ZONA PARA ENTREGA DE ROLLOS EN SITIO | 02/10/2025 SE VISITA COMERCIO SE REALIZÓ ENTREGA DE 56 ROLLOS WOMPI"/>
    <s v="VISITA_TÉCNICA"/>
    <n v="56"/>
    <s v="INTERMEDIA"/>
    <s v="TERRESTRE"/>
    <s v="SANCHEZ SOLORZANO JUAN SEBASTIAN"/>
    <n v="1"/>
    <n v="36351"/>
    <n v="36351"/>
  </r>
  <r>
    <s v="CUCUTA"/>
    <s v="0036-0007"/>
    <x v="1"/>
    <n v="54001"/>
    <n v="2818235"/>
    <n v="74279"/>
    <x v="0"/>
    <s v="NORTE DE SANTANDER"/>
    <s v="CUCUTA"/>
    <s v="EL PUNTO DE LAS MÁQUINAS DE LA NOVENA"/>
    <s v="WOMPI"/>
    <s v="FO-25-1607055"/>
    <d v="2025-10-01T08:00:00"/>
    <d v="2025-10-02T12:32:00"/>
    <x v="0"/>
    <s v="ROLLOS"/>
    <s v="EJECUTADO_EXITOSO"/>
    <s v="EJECUTADO EXITOSO"/>
    <s v="30/09/2025 SE ESCALA AL COORDINADOR DE ZONA PARA ENTREGA DE ROLLOS EN SITIO | 02/10/2025 SE REALIZA VISITA, SE ENTREGAN 16 ROLLOS"/>
    <s v="VISITA_TÉCNICA"/>
    <n v="16"/>
    <s v="PRINCIPAL"/>
    <s v="TERRESTRE"/>
    <s v="SANCHEZ SOLORZANO JUAN SEBASTIAN"/>
    <n v="1"/>
    <n v="31419"/>
    <n v="31419"/>
  </r>
  <r>
    <s v="BOGOTA"/>
    <s v="0036-0004"/>
    <x v="5"/>
    <n v="11001"/>
    <n v="2825901"/>
    <n v="79607"/>
    <x v="0"/>
    <s v="CUNDINAMARCA"/>
    <s v="BOGOTA"/>
    <s v="BARRIO SAN CIPRIANO BOGOTA 4"/>
    <s v="WOMPI"/>
    <s v="FO-25-1613713"/>
    <d v="2025-10-02T08:00:00"/>
    <d v="2025-10-02T12:34:00"/>
    <x v="0"/>
    <s v="ROLLOS"/>
    <s v="EJECUTADO_EXITOSO"/>
    <s v="EJECUTADO EXITOSO"/>
    <s v="02/10/2025 SE ESCALA AL COORDINADOR DE ZONA PARA ENTREGA DE ROLLOS EN SITIO | 02/10/2025 SE REALIZA VISITA SE ENTREGAN 8 ROLLOS WOMPI"/>
    <s v="VISITA_TÉCNICA"/>
    <n v="8"/>
    <s v="PRINCIPAL"/>
    <s v="TERRESTRE"/>
    <s v="PACHECO BUITRAGO JAVIER ALONSO"/>
    <n v="1"/>
    <n v="31419"/>
    <n v="31419"/>
  </r>
  <r>
    <s v="PEREIRA"/>
    <s v="0036-0002"/>
    <x v="6"/>
    <n v="66001"/>
    <n v="2823199"/>
    <n v="52316"/>
    <x v="0"/>
    <s v="RISARALDA"/>
    <s v="PEREIRA"/>
    <s v="PAPELERIA EL POBLADO II"/>
    <s v="WOMPI"/>
    <s v="FO-25-1612522"/>
    <d v="2025-10-01T13:36:00"/>
    <d v="2025-10-02T12:36:00"/>
    <x v="0"/>
    <s v="ROLLOS"/>
    <s v="EJECUTADO_EXITOSO"/>
    <s v="EJECUTADO EXITOSO"/>
    <s v="01/10/2025 SE ESCALA AL COORDINADOR DE ZONA PARA ENTREGA DE ROLLOS EN SITIO | 02/10/2025 SE VISITA COMERCIO SE REALIZA ENTREGA DE 64 ROLLOS DE PAPEL PARA DATÁFONO WOMPI"/>
    <s v="VISITA_TÉCNICA"/>
    <n v="64"/>
    <s v="PRINCIPAL"/>
    <s v="TERRESTRE"/>
    <s v="JAIMES VALERO NELSON RICARDO"/>
    <n v="1"/>
    <n v="31419"/>
    <n v="31419"/>
  </r>
  <r>
    <s v="CUCUTA"/>
    <s v="0036-0007"/>
    <x v="1"/>
    <n v="54001"/>
    <n v="2827296"/>
    <n v="75328"/>
    <x v="0"/>
    <s v="NORTE DE SANTANDER"/>
    <s v="CUCUTA"/>
    <s v="BARRIO CHAPINERO CUCUTA 11"/>
    <s v="WOMPI"/>
    <s v="FO-25-1614630"/>
    <d v="2025-10-02T08:46:00"/>
    <d v="2025-10-02T12:56:00"/>
    <x v="0"/>
    <s v="ROLLOS"/>
    <s v="EJECUTADO_EXITOSO"/>
    <s v="EJECUTADO EXITOSO"/>
    <s v="02/10/2025 SE ESCALA AL COORDINADOR DE ZONA PARA ENTREGA DE ROLLOS EN SITIO | 02/10/2025 SE REALIZA ENTREGA DE 16 ROLLOS WOMPI"/>
    <s v="VISITA_TÉCNICA"/>
    <n v="16"/>
    <s v="PRINCIPAL"/>
    <s v="TERRESTRE"/>
    <s v="LOAIZA LOPEZ JHON FREDDY"/>
    <n v="1"/>
    <n v="31419"/>
    <n v="31419"/>
  </r>
  <r>
    <s v="BUCARAMANGA"/>
    <s v="0036-0007"/>
    <x v="1"/>
    <n v="68307"/>
    <n v="2804105"/>
    <n v="79867"/>
    <x v="0"/>
    <s v="SANTANDER"/>
    <s v="GIRON"/>
    <s v="BARRIO VEREDA CHOCOITA SECTOR TRES ESQUINAS GIRON"/>
    <s v="WOMPI"/>
    <s v="FO-25-1598048"/>
    <d v="2025-09-29T08:00:00"/>
    <d v="2025-10-02T13:14:00"/>
    <x v="0"/>
    <s v="ROLLOS"/>
    <s v="EJECUTADO_EXITOSO"/>
    <s v="EJECUTADO EXITOSO"/>
    <s v="29/09/2025 SE REALIZA ENVIO DE ROLLOS CON GUIA | 30/09/2025 SE REALIZA ENVIO DE ROLLOS POR EMPRESA DE TRANSPORTE INTERRAPIDISIMO, SE VALIDA INFORMACIÓN, SE CONFIRMA CON COORDINADOR SOBRE EL CAMBIO DE TRANSPORTE."/>
    <s v="ENVÍO"/>
    <n v="32"/>
    <s v="PRINCIPAL"/>
    <s v="TERRESTRE"/>
    <s v="DURAN ACOSTA FRANK YONNY"/>
    <n v="1"/>
    <n v="31419"/>
    <n v="31419"/>
  </r>
  <r>
    <s v="CUCUTA"/>
    <s v="0036-0007"/>
    <x v="1"/>
    <n v="54518"/>
    <n v="2808820"/>
    <n v="73318"/>
    <x v="0"/>
    <s v="NORTE DE SANTANDER"/>
    <s v="PAMPLONA"/>
    <s v="BARRIO CENTRO PAMPLONA 20"/>
    <s v="WOMPI"/>
    <s v="FO-25-1601058"/>
    <d v="2025-09-29T12:54:00"/>
    <d v="2025-10-02T13:23:00"/>
    <x v="0"/>
    <s v="ROLLOS"/>
    <s v="EJECUTADO_EXITOSO"/>
    <s v="EJECUTADO EXITOSO"/>
    <s v="29/09/2025 SE REALIZA ENVIO DE ROLLOS CON GUIA | 02/10/2025 SE REALIZA ENVÍO DE 56 ROLLOS"/>
    <s v="ENVÍO"/>
    <n v="56"/>
    <s v="LEJANA"/>
    <s v="TERRESTRE"/>
    <s v="SANTOS GONZALEZ JOHAN FABIAN"/>
    <n v="1"/>
    <n v="40250"/>
    <n v="40250"/>
  </r>
  <r>
    <s v="PASTO"/>
    <s v="0036-0003"/>
    <x v="4"/>
    <n v="52110"/>
    <n v="2809797"/>
    <n v="34202"/>
    <x v="0"/>
    <s v="NARIÑO"/>
    <s v="BUESACO"/>
    <s v="BARRIO CENTRO NORTE BUESACO"/>
    <s v="WOMPI"/>
    <s v="FO-25-1601061"/>
    <d v="2025-09-29T15:05:00"/>
    <d v="2025-10-02T13:30:00"/>
    <x v="0"/>
    <s v="ROLLOS"/>
    <s v="EJECUTADO_EXITOSO"/>
    <s v="EJECUTADO EXITOSO"/>
    <s v="29/09/2025 SE REALIZA ENVIO DE ROLLOS CON GUIA | 30/09/2025 SE REALIZA ENVÍO DE 40 ROLLOS  WOMPI POR MEDIO DE TRANSPORTADORA INTERRAPIDISIMO, ENVÍO DE ROLLOS OK"/>
    <s v="ENVÍO"/>
    <n v="40"/>
    <s v="INTERMEDIA"/>
    <s v="TERRESTRE"/>
    <s v="PACHECO BUITRAGO JAVIER ALONSO"/>
    <n v="1"/>
    <n v="36351"/>
    <n v="36351"/>
  </r>
  <r>
    <s v="BUCARAMANGA"/>
    <s v="0036-0007"/>
    <x v="1"/>
    <n v="68001"/>
    <n v="2825917"/>
    <n v="61379"/>
    <x v="0"/>
    <s v="SANTANDER"/>
    <s v="BUCARAMANGA"/>
    <s v="DROGUERIA FARMATOTAL MAS FARMACIA MAS SALUD"/>
    <s v="WOMPI"/>
    <s v="FO-25-1613710"/>
    <d v="2025-10-02T08:00:00"/>
    <d v="2025-10-02T13:52:00"/>
    <x v="0"/>
    <s v="ROLLOS"/>
    <s v="EJECUTADO_EXITOSO"/>
    <s v="EJECUTADO EXITOSO"/>
    <s v="02/10/2025 SE ESCALA AL COORDINADOR DE ZONA PARA ENTREGA DE ROLLOS EN SITIO | 02/10/2025 SE REALIZA VISITA A COMERCIO Y SE ENTREGAN 64 ROLLOS, NO SE MANIPULA EQUIPOS"/>
    <s v="VISITA_TÉCNICA"/>
    <n v="64"/>
    <s v="PRINCIPAL"/>
    <s v="TERRESTRE"/>
    <s v="PAZ MARTINEZ RICHARD HUMBERTO"/>
    <n v="1"/>
    <n v="31419"/>
    <n v="31419"/>
  </r>
  <r>
    <s v="BOGOTA"/>
    <s v="0036-0004"/>
    <x v="5"/>
    <n v="11001"/>
    <n v="2829034"/>
    <n v="44037"/>
    <x v="0"/>
    <s v="CUNDINAMARCA"/>
    <s v="BOGOTÁ"/>
    <s v="ANDALUCIA PAPERS EU"/>
    <s v="WOMPI"/>
    <s v="FO-25-1615068"/>
    <d v="2025-10-02T10:34:00"/>
    <d v="2025-10-02T13:53:00"/>
    <x v="0"/>
    <s v="ROLLOS"/>
    <s v="EJECUTADO_EXITOSO"/>
    <s v="EJECUTADO EXITOSO"/>
    <s v="02/10/2025 SE ESCALA AL COORDINADOR DE ZONA PARA ENTREGA DE ROLLOS EN SITIO | 02/10/2025 DURANTE LA VISITA TECNICA SE REALIZA ENTREGA DE 16 ROLLOS PARA DATÁFONO NO SE MANIPULAN EQUIPOS SIN NOVEDAD EN ENTREGA"/>
    <s v="VISITA_TÉCNICA"/>
    <n v="16"/>
    <s v="PRINCIPAL"/>
    <s v="TERRESTRE"/>
    <s v="SANTOS GONZALEZ JOHAN FABIAN"/>
    <n v="1"/>
    <n v="31419"/>
    <n v="31419"/>
  </r>
  <r>
    <s v="BOGOTA"/>
    <s v="0036-0004"/>
    <x v="5"/>
    <n v="11001"/>
    <n v="2829159"/>
    <n v="66349"/>
    <x v="0"/>
    <s v="CUNDINAMARCA"/>
    <s v="BOGOTÁ"/>
    <s v="CAFETERIA HADDE"/>
    <s v="WOMPI"/>
    <s v="FO-25-1615178"/>
    <d v="2025-10-02T10:46:00"/>
    <d v="2025-10-02T13:55:00"/>
    <x v="0"/>
    <s v="ROLLOS"/>
    <s v="EJECUTADO_EXITOSO"/>
    <s v="EJECUTADO EXITOSO"/>
    <s v="02/10/2025 SE ESCALA AL COORDINADOR DE ZONA PARA ENTREGA DE ROLLOS EN SITIO | 02/10/2025 SE VISITA COMERCIO, SE ENTREGAN 24 ROLLOS WOMPI"/>
    <s v="VISITA_TÉCNICA"/>
    <n v="24"/>
    <s v="PRINCIPAL"/>
    <s v="TERRESTRE"/>
    <s v="LOZADA ROJAS CHRISTIAN ANDRES"/>
    <n v="1"/>
    <n v="31419"/>
    <n v="31419"/>
  </r>
  <r>
    <s v="BOGOTA"/>
    <s v="0036-0004"/>
    <x v="5"/>
    <n v="11001"/>
    <n v="2826169"/>
    <n v="29094"/>
    <x v="0"/>
    <s v="CUNDINAMARCA"/>
    <s v="BOGOTÁ"/>
    <s v="DROGUERÍA LUZ E"/>
    <s v="WOMPI"/>
    <s v="FO-25-1613693"/>
    <d v="2025-10-02T08:00:00"/>
    <d v="2025-10-02T13:56:00"/>
    <x v="0"/>
    <s v="ROLLOS"/>
    <s v="EJECUTADO_EXITOSO"/>
    <s v="EJECUTADO EXITOSO"/>
    <s v="02/10/2025 SE ESCALA AL COORDINADOR DE ZONA PARA ENTREGA DE ROLLOS EN SITIO | 02/10/2025 DURANTE LA VISITA TECNICA SE REALIZA ENTREGA DE 56 ROLLOS PARA DATÁFONO NO SE MANIPULAN EQUIPOS SIN NOVEDAD EN ENTREGA"/>
    <s v="VISITA_TÉCNICA"/>
    <n v="56"/>
    <s v="PRINCIPAL"/>
    <s v="TERRESTRE"/>
    <s v="ORTIZ YARA FRANKLYN ISRAEL"/>
    <n v="1"/>
    <n v="31419"/>
    <n v="31419"/>
  </r>
  <r>
    <s v="VILLAVICENCIO"/>
    <s v="0036-0006"/>
    <x v="2"/>
    <n v="50001"/>
    <n v="2814480"/>
    <n v="53865"/>
    <x v="0"/>
    <s v="META"/>
    <s v="VILLAVICENCIO"/>
    <s v="BARRIO SAN GREGORIO VILLAVICENCIO"/>
    <s v="WOMPI"/>
    <s v="FO-25-1604378"/>
    <d v="2025-09-30T10:40:00"/>
    <d v="2025-10-02T14:29:00"/>
    <x v="0"/>
    <s v="ROLLOS"/>
    <s v="EJECUTADO_EXITOSO"/>
    <s v="EJECUTADO EXITOSO"/>
    <s v="30/09/2025 SE ESCALA AL COORDINADOR DE ZONA PARA ENTREGA DE ROLLOS EN SITIO | 02/10/2025 SE REALIZA VISITA AL CB POR SOLICITUD DE ROLLOS, SE ENTREGAN SIN NOVEDAD TODO OK"/>
    <s v="VISITA_TÉCNICA"/>
    <n v="32"/>
    <s v="PRINCIPAL"/>
    <s v="TERRESTRE"/>
    <s v="LOZADA ROJAS CHRISTIAN ANDRES"/>
    <n v="1"/>
    <n v="31419"/>
    <n v="31419"/>
  </r>
  <r>
    <s v="CUCUTA"/>
    <s v="0036-0007"/>
    <x v="1"/>
    <n v="54518"/>
    <n v="2818813"/>
    <n v="74120"/>
    <x v="0"/>
    <s v="NORTE DE SANTANDER"/>
    <s v="PAMPLONA"/>
    <s v="BARRIO CENTRO PAMPLONA 22"/>
    <s v="WOMPI"/>
    <s v="FO-25-1609105"/>
    <d v="2025-10-01T08:00:00"/>
    <d v="2025-10-02T14:31:00"/>
    <x v="0"/>
    <s v="ROLLOS"/>
    <s v="EJECUTADO_EXITOSO"/>
    <s v="EJECUTADO EXITOSO"/>
    <s v="01/10/2025 SE REALIZA ENVIO DE ROLLOS CON GUIA | 02/10/2025 SE REALIZÓ VISITA AL COMERCIO Y SE ENTREGA 24 ROLLOS WOMPI CON VISITA, YA QUE ESTAMOS EN LA ZONA DEL MUNICIPIO DE PAMPLONA"/>
    <s v="ENVÍO"/>
    <n v="24"/>
    <s v="LEJANA"/>
    <s v="TERRESTRE"/>
    <s v="MOLINA CASTRO JAVIER ALBERTO"/>
    <n v="1"/>
    <n v="40250"/>
    <n v="40250"/>
  </r>
  <r>
    <s v="CALI"/>
    <s v="0036-0003"/>
    <x v="4"/>
    <n v="76001"/>
    <n v="2829682"/>
    <n v="37581"/>
    <x v="0"/>
    <s v="VALLE DEL CAUCA"/>
    <s v="CALI"/>
    <s v="VIATLAS"/>
    <s v="WOMPI"/>
    <s v="FO-25-1615522"/>
    <d v="2025-10-02T11:34:00"/>
    <d v="2025-10-02T15:05:00"/>
    <x v="0"/>
    <s v="ROLLOS"/>
    <s v="EJECUTADO_EXITOSO"/>
    <s v="EJECUTADO EXITOSO"/>
    <s v="02/10/2025 SE ESCALA AL COORDINADOR DE ZONA PARA ENTREGA DE ROLLOS EN SITIO | 02/10/2025 SÍ EN LA VISITA TÉCNICA REALIZADA AL COMERCIO SE LLEGA AL SITIO SE INFORMA EL MOTIVO DE LA VISITA SE ENTREGAN 24 HORARIOS TÉRMICOS AL CLIENTE EL QUE RECIBE ROLLOS"/>
    <s v="VISITA_TÉCNICA"/>
    <n v="24"/>
    <s v="PRINCIPAL"/>
    <s v="TERRESTRE"/>
    <s v="MORA VEGA JEAMPIER"/>
    <n v="1"/>
    <n v="31419"/>
    <n v="31419"/>
  </r>
  <r>
    <s v="TUNJA"/>
    <s v="0036-0007"/>
    <x v="1"/>
    <n v="15001"/>
    <n v="2828399"/>
    <n v="74083"/>
    <x v="0"/>
    <s v="BOYACA"/>
    <s v="TUNJA"/>
    <s v="MINI FRUVERS LA BONANZA"/>
    <s v="WOMPI"/>
    <s v="FO-25-1614744"/>
    <d v="2025-10-02T09:51:00"/>
    <d v="2025-10-02T15:09:00"/>
    <x v="0"/>
    <s v="ROLLOS"/>
    <s v="EJECUTADO_EXITOSO"/>
    <s v="EJECUTADO EXITOSO"/>
    <s v="02/10/2025 SE ESCALA AL COORDINADOR DE ZONA PARA ENTREGA DE ROLLOS EN SITIO | 02/10/2025 SE REALIZA ENTREGA DE 16 ROLLOS WOMPI CON VISITA"/>
    <s v="VISITA_TÉCNICA"/>
    <n v="16"/>
    <s v="PRINCIPAL"/>
    <s v="TERRESTRE"/>
    <s v="BENAVIDES ARANGO RAFAEL JOSE"/>
    <n v="1"/>
    <n v="31419"/>
    <n v="31419"/>
  </r>
  <r>
    <s v="MONTERIA"/>
    <s v="0036-0001"/>
    <x v="0"/>
    <n v="23001"/>
    <n v="2823422"/>
    <n v="74466"/>
    <x v="0"/>
    <s v="CORDOBA"/>
    <s v="MONTERIA"/>
    <s v="TIENDA LUBRICANTES BETEL"/>
    <s v="WOMPI"/>
    <s v="FO-25-1612526"/>
    <d v="2025-10-01T13:48:00"/>
    <d v="2025-10-02T15:13:00"/>
    <x v="0"/>
    <s v="ROLLOS"/>
    <s v="EJECUTADO_EXITOSO"/>
    <s v="EJECUTADO EXITOSO"/>
    <s v="01/10/2025 SE ESCALA AL COORDINADOR DE ZONA PARA ENTREGA DE ROLLOS EN SITIO | 02/10/2025 SE REALIZA ENTREGA DE 40 ROLLOS A CORRESPONSAL WOMPI."/>
    <s v="VISITA_TÉCNICA"/>
    <n v="40"/>
    <s v="PRINCIPAL"/>
    <s v="TERRESTRE"/>
    <s v="RODRIGUEZ MURCIA YERSON IVAN"/>
    <n v="1"/>
    <n v="31419"/>
    <n v="31419"/>
  </r>
  <r>
    <s v="CALI"/>
    <s v="0036-0003"/>
    <x v="4"/>
    <n v="19001"/>
    <n v="2792525"/>
    <n v="80292"/>
    <x v="0"/>
    <s v="CAUCA"/>
    <s v="POPAYAN"/>
    <s v="BARRIO LA ARBOLEDA POPAYAN"/>
    <s v="WOMPI"/>
    <s v="FO-25-1582627"/>
    <d v="2025-09-25T10:00:00"/>
    <d v="2025-10-02T15:23:00"/>
    <x v="0"/>
    <s v="ROLLOS"/>
    <s v="EJECUTADO_EXITOSO"/>
    <s v="EJECUTADO EXITOSO"/>
    <s v="02/10/2025 SE INGRESA Y SE ENTREGAN 8 ROLLOS DE WOMPI"/>
    <s v="VISITA_TÉCNICA"/>
    <n v="8"/>
    <s v="LEJANA"/>
    <s v="TERRESTRE"/>
    <s v="MARQUEZ HOYOS JEYSON DANIEL"/>
    <n v="1"/>
    <n v="40250"/>
    <n v="40250"/>
  </r>
  <r>
    <s v="CUCUTA"/>
    <s v="0036-0007"/>
    <x v="1"/>
    <n v="54518"/>
    <n v="2818815"/>
    <n v="60862"/>
    <x v="0"/>
    <s v="NORTE DE SANTANDER"/>
    <s v="PAMPLONA"/>
    <s v="BARRIO CENTRO PAMPLONA 16"/>
    <s v="WOMPI"/>
    <s v="FO-25-1609101"/>
    <d v="2025-10-01T08:00:00"/>
    <d v="2025-10-02T15:28:00"/>
    <x v="0"/>
    <s v="ROLLOS"/>
    <s v="EJECUTADO_EXITOSO"/>
    <s v="EJECUTADO EXITOSO"/>
    <s v="01/10/2025 SE REALIZA ENVIO DE ROLLOS CON GUIA | 02/10/2025 SE REALIZÓ VISITA AL COMERCIO Y SE ENTREGA 64 ROLLOS WOMPI CON VISITA, YA QUE ESTAMOS EN LA ZONA DEL MUNICIPIO DE PAMPLONA"/>
    <s v="ENVÍO"/>
    <n v="64"/>
    <s v="LEJANA"/>
    <s v="TERRESTRE"/>
    <s v="INZANDARA MENDEZ JAIME ALEXANDER"/>
    <n v="1"/>
    <n v="40250"/>
    <n v="40250"/>
  </r>
  <r>
    <s v="VILLAVICENCIO"/>
    <s v="0036-0006"/>
    <x v="2"/>
    <n v="50001"/>
    <n v="2822754"/>
    <n v="56764"/>
    <x v="0"/>
    <s v="META"/>
    <s v="VILLAVICENCIO"/>
    <s v="BARRIO ESPERANZA SEPTIMA ETAPA VILLAVICENCIO"/>
    <s v="WOMPI"/>
    <s v="FO-25-1610586"/>
    <d v="2025-10-01T12:13:00"/>
    <d v="2025-10-02T15:32:00"/>
    <x v="0"/>
    <s v="ROLLOS"/>
    <s v="EJECUTADO_EXITOSO"/>
    <s v="EJECUTADO EXITOSO"/>
    <s v="01/10/2025 SE ESCALA AL COORDINADOR DE ZONA PARA ENTREGA DE ROLLOS EN SITIO | 02/10/2025 SE REALIZA VISTA AL CB POR SOLICITUD DE 48 ROLLOS, SE ENTREGAN SIN NOVEDAD TODO OK"/>
    <s v="VISITA_TÉCNICA"/>
    <n v="48"/>
    <s v="PRINCIPAL"/>
    <s v="TERRESTRE"/>
    <s v="MORA VEGA JEAMPIER"/>
    <n v="1"/>
    <n v="31419"/>
    <n v="31419"/>
  </r>
  <r>
    <s v="CALI"/>
    <s v="0036-0003"/>
    <x v="4"/>
    <n v="76364"/>
    <n v="2823015"/>
    <n v="76345"/>
    <x v="0"/>
    <s v="VALLE DEL CAUCA"/>
    <s v="JAMUNDI"/>
    <s v="BARRIO JAMUNDI JAMUNDI  1"/>
    <s v="WOMPI"/>
    <s v="FO-25-1610974"/>
    <d v="2025-10-01T12:35:00"/>
    <d v="2025-10-02T15:42:00"/>
    <x v="0"/>
    <s v="ROLLOS"/>
    <s v="EJECUTADO_EXITOSO"/>
    <s v="EJECUTADO EXITOSO"/>
    <s v="01/10/2025 EXITOSA | 02/10/2025 COMERCIO INDICA QUE LE ENTREGUE LOS ROLLOS DESPUÉS DE LAS 3 PM | 02/10/2025 SE ENTREGAN 32 ROLLOS EN BUEN ESTADO"/>
    <s v="VISITA_TÉCNICA"/>
    <n v="32"/>
    <s v="INTERMEDIA"/>
    <s v="TERRESTRE"/>
    <s v="MOLINA CASTRO JAVIER ALBERTO"/>
    <n v="1"/>
    <n v="36351"/>
    <n v="36351"/>
  </r>
  <r>
    <s v="BUCARAMANGA"/>
    <s v="0036-0007"/>
    <x v="1"/>
    <n v="68001"/>
    <n v="2826064"/>
    <n v="80354"/>
    <x v="0"/>
    <s v="SANTANDER"/>
    <s v="BUCARAMANGA"/>
    <s v="DROGUERIA Y COMERCIALIZADORA EL DIAMANTE DOS"/>
    <s v="WOMPI"/>
    <s v="FO-25-1613698"/>
    <d v="2025-10-02T08:00:00"/>
    <d v="2025-10-02T15:49:00"/>
    <x v="0"/>
    <s v="ROLLOS"/>
    <s v="EJECUTADO_EXITOSO"/>
    <s v="EJECUTADO EXITOSO"/>
    <s v="02/10/2025 SE ESCALA AL COORDINADOR DE ZONA PARA ENTREGA DE ROLLOS EN SITIO | 02/10/2025 SE REALIZA VISITA AL COMERCIO SE HACE ENTREGA DE 16 ROLLOS DE WOMPI"/>
    <s v="VISITA_TÉCNICA"/>
    <n v="16"/>
    <s v="PRINCIPAL"/>
    <s v="TERRESTRE"/>
    <s v="ESCOBAR LENIS JUAN SEBASTIAN"/>
    <n v="1"/>
    <n v="31419"/>
    <n v="31419"/>
  </r>
  <r>
    <s v="MONTERIA"/>
    <s v="0036-0001"/>
    <x v="0"/>
    <n v="23001"/>
    <n v="2824310"/>
    <n v="72142"/>
    <x v="0"/>
    <s v="CORDOBA"/>
    <s v="MONTERIA"/>
    <s v="EL PARAISO MONTERIA 3"/>
    <s v="WOMPI"/>
    <s v="FO-25-1612396"/>
    <d v="2025-10-01T15:03:00"/>
    <d v="2025-10-02T15:54:00"/>
    <x v="0"/>
    <s v="ROLLOS"/>
    <s v="EJECUTADO_EXITOSO"/>
    <s v="EJECUTADO EXITOSO"/>
    <s v="01/10/2025 SE ESCALA AL COORDINADOR DE ZONA PARA ENTREGA DE ROLLOS EN SITIO | 02/10/2025 SE REALIZA ENTREGA DE 48 ROLLOS A CORRESPONSAL WOMPI."/>
    <s v="VISITA_TÉCNICA"/>
    <n v="48"/>
    <s v="PRINCIPAL"/>
    <s v="TERRESTRE"/>
    <s v="MARIÑO PABON JORGE ENRIQUE"/>
    <n v="1"/>
    <n v="31419"/>
    <n v="31419"/>
  </r>
  <r>
    <s v="BOGOTA"/>
    <s v="0036-0004"/>
    <x v="5"/>
    <n v="11001"/>
    <n v="2827346"/>
    <n v="68184"/>
    <x v="0"/>
    <s v="CUNDINAMARCA"/>
    <s v="BOGOTÁ"/>
    <s v="MARIA ALEJANDRA LOPEZ BASTIDAS"/>
    <s v="WOMPI"/>
    <s v="FO-25-1615391"/>
    <d v="2025-10-02T08:37:00"/>
    <d v="2025-10-02T15:55:00"/>
    <x v="0"/>
    <s v="ROLLOS"/>
    <s v="EJECUTADO_EXITOSO"/>
    <s v="EJECUTADO EXITOSO"/>
    <s v="02/10/2025 SE ESCALA AL COORDINADOR DE ZONA PARA ENTREGA DE ROLLOS EN SITIO | 02/10/2025 SE REALIZA ENTREGA DE 24 ROLLOS ,NO SE MANIPULAN EQUIPOS"/>
    <s v="VISITA_TÉCNICA"/>
    <n v="24"/>
    <s v="PRINCIPAL"/>
    <s v="TERRESTRE"/>
    <s v="MARQUEZ HOYOS JEYSON DANIEL"/>
    <n v="1"/>
    <n v="31419"/>
    <n v="31419"/>
  </r>
  <r>
    <s v="BARRANQUILLA"/>
    <s v="0036-0001"/>
    <x v="0"/>
    <n v="8758"/>
    <n v="2818905"/>
    <n v="78829"/>
    <x v="0"/>
    <s v="ATLANTICO"/>
    <s v="SOLEDAD"/>
    <s v="BARRIO LA CENTRAL SOLEDAD 1"/>
    <s v="WOMPI"/>
    <s v="FO-25-1607871"/>
    <d v="2025-10-01T08:00:00"/>
    <d v="2025-10-02T15:59:00"/>
    <x v="0"/>
    <s v="ROLLOS"/>
    <s v="EJECUTADO_EXITOSO"/>
    <s v="EJECUTADO EXITOSO"/>
    <s v="01/10/2025 SE ESCALA AL COORDINADOR DE ZONA PARA ENTREGA DE ROLLOS EN SITIO | 02/10/2025 SE REALIZA VISITA SE ENTREGA 48 ROLLOS"/>
    <s v="VISITA_TÉCNICA"/>
    <n v="48"/>
    <s v="PRINCIPAL"/>
    <s v="TERRESTRE"/>
    <s v="GALINDO ROJAS LUIS FELIPE"/>
    <n v="1"/>
    <n v="31419"/>
    <n v="31419"/>
  </r>
  <r>
    <s v="CALI"/>
    <s v="0036-0003"/>
    <x v="4"/>
    <n v="76892"/>
    <n v="2819324"/>
    <n v="48622"/>
    <x v="0"/>
    <s v="VALLE DEL CAUCA"/>
    <s v="YUMBO"/>
    <s v="BARRIO LA NUEVA ESTANCIA YUMBO"/>
    <s v="WOMPI"/>
    <s v="FO-25-1607883"/>
    <d v="2025-10-01T08:00:00"/>
    <d v="2025-10-02T16:00:00"/>
    <x v="0"/>
    <s v="ROLLOS"/>
    <s v="EJECUTADO_EXITOSO"/>
    <s v="EJECUTADO EXITOSO"/>
    <s v="01/10/2025 SE ESCALA AL COORDINADOR DE ZONA PARA ENTREGA DE ROLLOS EN SITIO | 02/10/2025 EN LA VISITA TÉCNICA REALIZADA AL COMERCIO SE LLEGA AL SITIO SE INFORMA EL MOTIVO DE LA VISITA SE ENTREGAN 64 ROLLOS TÉRMICOS AL CLIENTE EL CLIENTE RECIBE ROLLOS"/>
    <s v="VISITA_TÉCNICA"/>
    <n v="64"/>
    <s v="PRINCIPAL"/>
    <s v="TERRESTRE"/>
    <s v="VILLACOB VILLACOB ELKIN EDUARDO"/>
    <n v="1"/>
    <n v="31419"/>
    <n v="31419"/>
  </r>
  <r>
    <s v="BOGOTA"/>
    <s v="0036-0004"/>
    <x v="5"/>
    <n v="11001"/>
    <n v="2823404"/>
    <n v="46937"/>
    <x v="0"/>
    <s v="CUNDINAMARCA"/>
    <s v="BOGOTÁ"/>
    <s v="MICAN PUBLICIDAD"/>
    <s v="WOMPI"/>
    <s v="FO-25-1615398"/>
    <d v="2025-10-01T13:35:00"/>
    <d v="2025-10-02T16:01:00"/>
    <x v="0"/>
    <s v="ROLLOS"/>
    <s v="EJECUTADO_EXITOSO"/>
    <s v="EJECUTADO EXITOSO"/>
    <s v="02/10/2025 SE ESCALA AL COORDINADOR DE ZONA PARA ENTREGA DE ROLLOS EN SITIO | 02/10/2025 SE REALIZA ENTREGA DE 24 ROLLOS ,NO SE MANIPULAN EQUIPOS"/>
    <s v="VISITA_TÉCNICA"/>
    <n v="24"/>
    <s v="PRINCIPAL"/>
    <s v="TERRESTRE"/>
    <s v="BENAVIDES ARANGO RAFAEL JOSE"/>
    <n v="1"/>
    <n v="31419"/>
    <n v="31419"/>
  </r>
  <r>
    <s v="MEDELLIN"/>
    <s v="0036-0005"/>
    <x v="3"/>
    <n v="5030"/>
    <n v="2810221"/>
    <n v="13670"/>
    <x v="0"/>
    <s v="ANTIOQUIA"/>
    <s v="AMAGA"/>
    <s v="CLL URIBE URIBE AMAGA"/>
    <s v="WOMPI"/>
    <s v="FO-25-1604814"/>
    <d v="2025-09-29T15:19:00"/>
    <d v="2025-10-02T16:22:00"/>
    <x v="0"/>
    <s v="ROLLOS"/>
    <s v="EJECUTADO_EXITOSO"/>
    <s v="EJECUTADO EXITOSO"/>
    <s v="30/09/2025 VISITA OK | 02/10/2025 SE REALIZA LA ENTREGA DE 8 ROLLOS DE WOMPI OK"/>
    <s v="ENVÍO"/>
    <n v="8"/>
    <s v="INTERMEDIA"/>
    <s v="TERRESTRE"/>
    <s v="GALINDO ROJAS LUIS FELIPE"/>
    <n v="1"/>
    <n v="36351"/>
    <n v="36351"/>
  </r>
  <r>
    <s v="MEDELLIN"/>
    <s v="0036-0005"/>
    <x v="3"/>
    <n v="5761"/>
    <n v="2813378"/>
    <n v="62255"/>
    <x v="0"/>
    <s v="ANTIOQUIA"/>
    <s v="SOPETRAN"/>
    <s v="BARRIO SOPETRAN SOPETRAN"/>
    <s v="WOMPI"/>
    <s v="FO-25-1604805"/>
    <d v="2025-09-30T09:33:00"/>
    <d v="2025-10-02T16:27:00"/>
    <x v="0"/>
    <s v="ROLLOS"/>
    <s v="EJECUTADO_EXITOSO"/>
    <s v="EJECUTADO EXITOSO"/>
    <s v="30/09/2025 SE REALIZA ENVIO DE ROLLOS CON GUIA | 02/10/2025 SE REALIZA ENTREGA DE ROLLOS EN VISITA"/>
    <s v="ENVÍO"/>
    <n v="64"/>
    <s v="INTERMEDIA"/>
    <s v="TERRESTRE"/>
    <s v="MONTOYA VELEZ ANDRES FELIPE"/>
    <n v="1"/>
    <n v="36351"/>
    <n v="36351"/>
  </r>
  <r>
    <s v="MEDELLIN"/>
    <s v="0036-0005"/>
    <x v="3"/>
    <n v="5318"/>
    <n v="2808793"/>
    <n v="69534"/>
    <x v="0"/>
    <s v="ANTIOQUIA"/>
    <s v="GUARNE"/>
    <s v="BARRIO GUARNE GUARNE 1"/>
    <s v="WOMPI"/>
    <s v="FO-25-1601057"/>
    <d v="2025-09-29T13:32:00"/>
    <d v="2025-10-02T16:28:00"/>
    <x v="0"/>
    <s v="ROLLOS"/>
    <s v="EJECUTADO_EXITOSO"/>
    <s v="EJECUTADO EXITOSO"/>
    <s v="29/09/2025 SE REALIZA ENVIO DE ROLLOS CON GUIA | 02/10/2025 ENTREGA DE ROLLOS CON VISITA TÉCNICA OK"/>
    <s v="ENVÍO"/>
    <n v="24"/>
    <s v="INTERMEDIA"/>
    <s v="TERRESTRE"/>
    <s v="HERNANDEZ CHAVARRIA JUAN CAMILO"/>
    <n v="1"/>
    <n v="36351"/>
    <n v="36351"/>
  </r>
  <r>
    <s v="MEDELLIN"/>
    <s v="0036-0005"/>
    <x v="3"/>
    <n v="5761"/>
    <n v="2803082"/>
    <n v="72826"/>
    <x v="0"/>
    <s v="ANTIOQUIA"/>
    <s v="SOPETRAN"/>
    <s v="BARRIO EL BULEVAR SOPETRAN"/>
    <s v="WOMPI"/>
    <s v="FO-25-1597146"/>
    <d v="2025-09-29T08:00:00"/>
    <d v="2025-10-02T16:32:00"/>
    <x v="0"/>
    <s v="ROLLOS"/>
    <s v="EJECUTADO_EXITOSO"/>
    <s v="EJECUTADO EXITOSO"/>
    <s v="29/09/2025 SE REALIZA ENVIO DE ROLLOS CON GUIA | 02/10/2025 SE REALIZA ENTREGA DE ROLLOS EN VISITA"/>
    <s v="ENVÍO"/>
    <n v="48"/>
    <s v="INTERMEDIA"/>
    <s v="TERRESTRE"/>
    <s v="CARDONA MOLINA BROLIN STIVEN"/>
    <n v="1"/>
    <n v="36351"/>
    <n v="36351"/>
  </r>
  <r>
    <s v="SANTA MARTA"/>
    <s v="0036-0001"/>
    <x v="0"/>
    <n v="47001"/>
    <n v="2825845"/>
    <n v="76036"/>
    <x v="0"/>
    <s v="MAGDALENA"/>
    <s v="SANTA MARTA"/>
    <s v="PAPELERIA Y DETALLES BLESSED"/>
    <s v="WOMPI"/>
    <s v="FO-25-1613712"/>
    <d v="2025-10-02T08:00:00"/>
    <d v="2025-10-02T17:19:00"/>
    <x v="0"/>
    <s v="ROLLOS"/>
    <s v="EJECUTADO_EXITOSO"/>
    <s v="EJECUTADO EXITOSO"/>
    <s v="02/10/2025 SE ESCALA AL COORDINADOR DE ZONA PARA ENTREGA DE ROLLOS EN SITIO | 02/10/2025 SE REALIZA ENTREGA DE 32 ROLLOS PARA DATÁFONO A SATISFACCIÓN DEL CLIENTE"/>
    <s v="VISITA_TÉCNICA"/>
    <n v="32"/>
    <s v="PRINCIPAL"/>
    <s v="TERRESTRE"/>
    <s v="HERNANDEZ CHAVARRIA JUAN CAMILO"/>
    <n v="1"/>
    <n v="31419"/>
    <n v="31419"/>
  </r>
  <r>
    <s v="SANTA MARTA"/>
    <s v="0036-0001"/>
    <x v="0"/>
    <n v="47001"/>
    <n v="2825992"/>
    <n v="75187"/>
    <x v="0"/>
    <s v="MAGDALENA"/>
    <s v="SANTA MARTA"/>
    <s v="BARRIO ALCAZARES SANTA MARTA 3"/>
    <s v="WOMPI"/>
    <s v="FO-25-1613911"/>
    <d v="2025-10-02T08:00:00"/>
    <d v="2025-10-02T17:31:00"/>
    <x v="0"/>
    <s v="ROLLOS"/>
    <s v="EJECUTADO_EXITOSO"/>
    <s v="EJECUTADO EXITOSO"/>
    <s v="02/10/2025 SE ESCALA AL COORDINADOR DE ZONA PARA ENTREGA DE ROLLOS EN SITIO | 02/10/2025 SE REALIZA ENTREGA DE 16 ROLLOS PARA PAR DATÁFONO A SATISFACCIÓN DEL CLIENTE"/>
    <s v="VISITA_TÉCNICA"/>
    <n v="16"/>
    <s v="PRINCIPAL"/>
    <s v="TERRESTRE"/>
    <s v="THOMAS  CAMPO SIGIFREDO SEGUNDO"/>
    <n v="1"/>
    <n v="31419"/>
    <n v="31419"/>
  </r>
  <r>
    <s v="CALI"/>
    <s v="0036-0003"/>
    <x v="4"/>
    <n v="19001"/>
    <n v="2824503"/>
    <n v="42270"/>
    <x v="0"/>
    <s v="CAUCA"/>
    <s v="POPAYAN"/>
    <s v="PIKIÑA COMERCIALIZADORA"/>
    <s v="WOMPI"/>
    <s v="FO-25-1612731"/>
    <d v="2025-10-01T15:17:00"/>
    <d v="2025-10-02T17:32:00"/>
    <x v="0"/>
    <s v="ROLLOS"/>
    <s v="EJECUTADO_EXITOSO"/>
    <s v="EJECUTADO EXITOSO"/>
    <s v="01/10/2025 SE ESCALA AL COORDINADOR DE ZONA PARA ENTREGA DE ROLLOS EN SITIO | 02/10/2025 SE INGRESA Y SE ENTREGA 16 ROLLOS DE WOMPI"/>
    <s v="VISITA_TÉCNICA"/>
    <n v="16"/>
    <s v="LEJANA"/>
    <s v="TERRESTRE"/>
    <s v="THOMAS  CAMPO SIGIFREDO SEGUNDO"/>
    <n v="1"/>
    <n v="40250"/>
    <n v="40250"/>
  </r>
  <r>
    <s v="BOGOTA"/>
    <s v="0036-0004"/>
    <x v="5"/>
    <n v="11001"/>
    <n v="2798500"/>
    <n v="32880"/>
    <x v="0"/>
    <s v="CUNDINAMARCA"/>
    <s v="BOGOTÁ"/>
    <s v="MAGDA ELIZABETH ZABALETA GALINDO"/>
    <s v="WOMPI"/>
    <s v="FO-25-1588037 | FO-25-1596595"/>
    <d v="2025-09-26T09:52:00"/>
    <d v="2025-10-03T09:13:00"/>
    <x v="0"/>
    <s v="ROLLOS"/>
    <s v="EJECUTADO_EXITOSO"/>
    <s v="EJECUTADO EXITOSO"/>
    <s v="26/09/2025 SE ESCALA AL COORDINADOR DE ZONA PARA ENTREGA DE ROLLOS EN SITIO | 27/09/2025 COMERCIO SE ENCUENTRA CERRADO SE COMUNICA CON EL CLIENTE DICE QUE SE ENCUENTRA EN CITA MEDICA Y HOY NO PUEDE"/>
    <s v="VISITA_TÉCNICA"/>
    <n v="16"/>
    <s v="PRINCIPAL"/>
    <s v="TERRESTRE"/>
    <s v=""/>
    <n v="2"/>
    <n v="31419"/>
    <n v="62838"/>
  </r>
  <r>
    <s v="CALI"/>
    <s v="0036-0003"/>
    <x v="4"/>
    <n v="19001"/>
    <n v="2815341"/>
    <n v="71191"/>
    <x v="0"/>
    <s v="CAUCA"/>
    <s v="POPAYAN"/>
    <s v="LA TIENDA DE LUZ MARY NORTE"/>
    <s v="WOMPI"/>
    <s v="FO-25-1604714"/>
    <d v="2025-09-30T11:45:00"/>
    <d v="2025-10-03T09:24:00"/>
    <x v="0"/>
    <s v="ROLLOS"/>
    <s v="EJECUTADO_EXITOSO"/>
    <s v="EJECUTADO EXITOSO"/>
    <s v="30/09/2025 SE ESCALA AL COORDINADOR DE ZONA PARA ENTREGA DE ROLLOS EN SITIO | 02/10/2025 SE INGRESA Y SE ENTREGAN 32 ROLLOS DE WOMPI"/>
    <s v="VISITA_TÉCNICA"/>
    <n v="32"/>
    <s v="LEJANA"/>
    <s v="TERRESTRE"/>
    <s v="BARRAGAN LAGOS JUAN MANUEL | GONZALEZ FANDIÑO SANTIAGO ERNESTO"/>
    <n v="1"/>
    <n v="40250"/>
    <n v="40250"/>
  </r>
  <r>
    <s v="CALI"/>
    <s v="0036-0003"/>
    <x v="4"/>
    <n v="19001"/>
    <n v="2817833"/>
    <n v="71818"/>
    <x v="0"/>
    <s v="CAUCA"/>
    <s v="POPAYAN"/>
    <s v="CAUCA POPAYAN 1"/>
    <s v="WOMPI"/>
    <s v="FO-25-1606996"/>
    <d v="2025-09-30T16:21:00"/>
    <d v="2025-10-03T09:26:00"/>
    <x v="0"/>
    <s v="ROLLOS"/>
    <s v="EJECUTADO_EXITOSO"/>
    <s v="EJECUTADO EXITOSO"/>
    <s v="30/09/2025 SE ESCALA AL COORDINADOR DE ZONA PARA ENTREGA DE ROLLOS EN SITIO | 02/10/2025 SE INGRESA Y SE ENTREGAN 16 ROLLOS DE WOMPI"/>
    <s v="VISITA_TÉCNICA"/>
    <n v="16"/>
    <s v="LEJANA"/>
    <s v="TERRESTRE"/>
    <s v="INZANDARA MENDEZ JAIME ALEXANDER"/>
    <n v="1"/>
    <n v="40250"/>
    <n v="40250"/>
  </r>
  <r>
    <s v="CUCUTA"/>
    <s v="0036-0007"/>
    <x v="1"/>
    <n v="54001"/>
    <n v="2828521"/>
    <n v="68382"/>
    <x v="0"/>
    <s v="NORTE DE SANTANDER"/>
    <s v="CUCUTA"/>
    <s v="BOTELLO FERNANDEZ GROUP"/>
    <s v="WOMPI"/>
    <s v="FO-25-1614737"/>
    <d v="2025-10-02T09:57:00"/>
    <d v="2025-10-03T09:27:00"/>
    <x v="0"/>
    <s v="ROLLOS"/>
    <s v="EJECUTADO_EXITOSO"/>
    <s v="EJECUTADO EXITOSO"/>
    <s v="02/10/2025 SE ESCALA AL COORDINADOR DE ZONA PARA ENTREGA DE ROLLOS EN SITIO | 02/10/2025 SE REALIZA VISITA, SE ENTREGAN 16 ROLLOS"/>
    <s v="VISITA_TÉCNICA"/>
    <n v="16"/>
    <s v="PRINCIPAL"/>
    <s v="TERRESTRE"/>
    <s v="INZANDARA MENDEZ JAIME ALEXANDER"/>
    <n v="1"/>
    <n v="31419"/>
    <n v="31419"/>
  </r>
  <r>
    <s v="NEIVA"/>
    <s v="0036-0006"/>
    <x v="2"/>
    <n v="41001"/>
    <n v="2828791"/>
    <n v="24005"/>
    <x v="0"/>
    <s v="HUILA"/>
    <s v="NEIVA"/>
    <s v="MULTISERVICIOS ROBERT"/>
    <s v="WOMPI"/>
    <s v="FO-25-1617565"/>
    <d v="2025-10-02T10:32:00"/>
    <d v="2025-10-03T09:29:00"/>
    <x v="0"/>
    <s v="ROLLOS"/>
    <s v="EJECUTADO_CANCELADO"/>
    <s v="PETICIÓN RED"/>
    <s v="02/10/2025 SE ESCALA AL COORDINADOR DE ZONA PARA ENTREGA DE ROLLOS EN SITIO | 03/10/2025 SE LLEGA AL PUNTO , SE EVIDENCIA CORRESPONSAL DEL GRUPO AVAL , NO SE REALIZA ENTREGA DE ROLLOS ."/>
    <s v="VISITA_TÉCNICA"/>
    <m/>
    <s v="PRINCIPAL"/>
    <s v="TERRESTRE"/>
    <s v="PACHECO BUITRAGO JAVIER ALONSO"/>
    <n v="1"/>
    <n v="31419"/>
    <n v="31419"/>
  </r>
  <r>
    <s v="BUCARAMANGA"/>
    <s v="0036-0007"/>
    <x v="1"/>
    <n v="68001"/>
    <n v="2831113"/>
    <n v="79985"/>
    <x v="0"/>
    <s v="SANTANDER"/>
    <s v="BUCARAMANGA"/>
    <s v="BARRIO SAN FRANCISCO BUCARAMANGA  19"/>
    <s v="WOMPI"/>
    <s v="FO-25-1617062"/>
    <d v="2025-10-02T14:29:00"/>
    <d v="2025-10-03T09:30:00"/>
    <x v="0"/>
    <s v="ROLLOS"/>
    <s v="EJECUTADO_EXITOSO"/>
    <s v="EJECUTADO EXITOSO"/>
    <s v="02/10/2025 SE ESCALA AL COORDINADOR DE ZONA PARA ENTREGA DE ROLLOS EN SITIO | 03/10/2025 SE REALIZA VISITA A COMERCIO Y SE ENTREGAN 16 ROLLOS"/>
    <s v="VISITA_TÉCNICA"/>
    <n v="16"/>
    <s v="PRINCIPAL"/>
    <s v="TERRESTRE"/>
    <s v="ANDRADE HERNANDEZ JUAN CARLOS"/>
    <n v="1"/>
    <n v="31419"/>
    <n v="31419"/>
  </r>
  <r>
    <s v="IBAGUE"/>
    <s v="0036-0006"/>
    <x v="2"/>
    <n v="73001"/>
    <n v="2822817"/>
    <n v="72072"/>
    <x v="0"/>
    <s v="TOLIMA"/>
    <s v="IBAGUE"/>
    <s v="CAFÉ DE PASO WANDA"/>
    <s v="WOMPI"/>
    <s v="FO-25-1610456"/>
    <d v="2025-10-01T12:09:00"/>
    <d v="2025-10-03T09:32:00"/>
    <x v="0"/>
    <s v="ROLLOS"/>
    <s v="EJECUTADO_EXITOSO"/>
    <s v="EJECUTADO EXITOSO"/>
    <s v="01/10/2025 SE ESCALA AL COORDINADOR DE ZONA PARA ENTREGA DE ROLLOS EN SITIO | 03/10/2025 SE HACE ENTREGA DE 16 ROLLOS WOMPI EN DIRECCIÓN INDICADA"/>
    <s v="VISITA_TÉCNICA"/>
    <n v="16"/>
    <s v="PRINCIPAL"/>
    <s v="TERRESTRE"/>
    <s v="SANTOS GONZALEZ JOHAN FABIAN"/>
    <n v="1"/>
    <n v="31419"/>
    <n v="31419"/>
  </r>
  <r>
    <s v="IBAGUE"/>
    <s v="0036-0006"/>
    <x v="2"/>
    <n v="73001"/>
    <n v="2828646"/>
    <n v="48408"/>
    <x v="0"/>
    <s v="TOLIMA"/>
    <s v="IBAGUE"/>
    <s v="OFFICE SYA SERVICES"/>
    <s v="WOMPI"/>
    <s v="FO-25-1617570"/>
    <d v="2025-10-02T10:01:00"/>
    <d v="2025-10-03T10:12:00"/>
    <x v="0"/>
    <s v="ROLLOS"/>
    <s v="EJECUTADO_EXITOSO"/>
    <s v="EJECUTADO EXITOSO"/>
    <s v="02/10/2025 SE ESCALA AL COORDINADOR DE ZONA PARA ENTREGA DE ROLLOS EN SITIO | 03/10/2025 SE REALIZA ENTREGA DE 64 ROLLOS WOMPI POR SOLICITUD DEL CLIENTE."/>
    <s v="VISITA_TÉCNICA"/>
    <n v="64"/>
    <s v="PRINCIPAL"/>
    <s v="TERRESTRE"/>
    <s v="GUTIERREZ  CAMILO ANDRES"/>
    <n v="1"/>
    <n v="31419"/>
    <n v="31419"/>
  </r>
  <r>
    <s v="BUCARAMANGA"/>
    <s v="0036-0007"/>
    <x v="1"/>
    <n v="68001"/>
    <n v="2829415"/>
    <n v="74601"/>
    <x v="0"/>
    <s v="SANTANDER"/>
    <s v="BUCARAMANGA"/>
    <s v="BARRIO CENTRO BUCARAMANGA 70"/>
    <s v="WOMPI"/>
    <s v="FO-25-1615382"/>
    <d v="2025-10-02T10:57:00"/>
    <d v="2025-10-03T10:14:00"/>
    <x v="0"/>
    <s v="ROLLOS"/>
    <s v="EJECUTADO_EXITOSO"/>
    <s v="EJECUTADO EXITOSO"/>
    <s v="02/10/2025 SE ESCALA AL COORDINADOR DE ZONA PARA ENTREGA DE ROLLOS EN SITIO | 03/10/2025 SE HACE PRESENCIA EN COMERCIO SE REALIZA ENTREGA DE 16 ROLLOS"/>
    <s v="VISITA_TÉCNICA"/>
    <n v="16"/>
    <s v="PRINCIPAL"/>
    <s v="TERRESTRE"/>
    <s v="BARRAGAN TAFUR EDWIN ESTEBAN"/>
    <n v="1"/>
    <n v="31419"/>
    <n v="31419"/>
  </r>
  <r>
    <s v="BOGOTA"/>
    <s v="0036-0004"/>
    <x v="5"/>
    <n v="11001"/>
    <n v="2830056"/>
    <n v="47420"/>
    <x v="0"/>
    <s v="CUNDINAMARCA"/>
    <s v="BOGOTA"/>
    <s v="BARRIO RESTREPO BOGOTA  9"/>
    <s v="WOMPI"/>
    <s v="FO-25-1615674"/>
    <d v="2025-10-02T11:48:00"/>
    <d v="2025-10-03T10:16:00"/>
    <x v="0"/>
    <s v="ROLLOS"/>
    <s v="EJECUTADO_EXITOSO"/>
    <s v="EJECUTADO EXITOSO"/>
    <s v="02/10/2025 SE ESCALA AL COORDINADOR DE ZONA PARA ENTREGA DE ROLLOS EN SITIO | 03/10/2025 ENTREGA DE 24 ROLLOS EJECUTADO OK"/>
    <s v="VISITA_TÉCNICA"/>
    <n v="24"/>
    <s v="PRINCIPAL"/>
    <s v="TERRESTRE"/>
    <s v="BARRERA ORTEGA MARLON STWAR"/>
    <n v="1"/>
    <n v="31419"/>
    <n v="31419"/>
  </r>
  <r>
    <s v="MONTERIA"/>
    <s v="0036-0001"/>
    <x v="0"/>
    <n v="23001"/>
    <n v="2831405"/>
    <n v="61827"/>
    <x v="0"/>
    <s v="CORDOBA"/>
    <s v="MONTERIA"/>
    <s v="MULTISERVICIOS 10.5"/>
    <s v="WOMPI"/>
    <s v="FO-25-1617547"/>
    <d v="2025-10-02T14:50:00"/>
    <d v="2025-10-03T10:17:00"/>
    <x v="0"/>
    <s v="ROLLOS"/>
    <s v="EJECUTADO_EXITOSO"/>
    <s v="EJECUTADO EXITOSO"/>
    <s v="02/10/2025 SE ESCALA AL COORDINADOR DE ZONA PARA ENTREGA DE ROLLOS EN SITIO | 03/10/2025 SE REALIZA ENTREGA DE 64 ROLLOS A CORRESPONSAL WOMPI."/>
    <s v="VISITA_TÉCNICA"/>
    <n v="64"/>
    <s v="PRINCIPAL"/>
    <s v="TERRESTRE"/>
    <s v="GOMEZ VEGA DAVID SNEYDER"/>
    <n v="1"/>
    <n v="31419"/>
    <n v="31419"/>
  </r>
  <r>
    <s v="BUCARAMANGA"/>
    <s v="0036-0007"/>
    <x v="1"/>
    <n v="68276"/>
    <n v="2831470"/>
    <n v="51907"/>
    <x v="0"/>
    <s v="SANTANDER"/>
    <s v="FLORIDABLANCA"/>
    <s v="BARRIO EL BOSQUE FLORIDABLANCA"/>
    <s v="WOMPI"/>
    <s v="FO-25-1617142"/>
    <d v="2025-10-02T15:06:00"/>
    <d v="2025-10-03T10:19:00"/>
    <x v="0"/>
    <s v="ROLLOS"/>
    <s v="EJECUTADO_EXITOSO"/>
    <s v="EJECUTADO EXITOSO"/>
    <s v="02/10/2025 SE ESCALA AL COORDINADOR DE ZONA PARA ENTREGA DE ROLLOS EN SITIO | 03/10/2025 ENTREGA DE 24 ROLLOS PARA DATAFONO"/>
    <s v="VISITA_TÉCNICA"/>
    <n v="24"/>
    <s v="PRINCIPAL"/>
    <s v="TERRESTRE"/>
    <s v="MARQUEZ HOYOS JEYSON DANIEL"/>
    <n v="1"/>
    <n v="31419"/>
    <n v="31419"/>
  </r>
  <r>
    <s v="MONTERIA"/>
    <s v="0036-0001"/>
    <x v="0"/>
    <n v="23001"/>
    <n v="2827206"/>
    <n v="78088"/>
    <x v="0"/>
    <s v="CORDOBA"/>
    <s v="MONTERIA"/>
    <s v="DULCE EMI"/>
    <s v="WOMPI"/>
    <s v="FO-25-1613901"/>
    <d v="2025-10-02T08:28:00"/>
    <d v="2025-10-03T10:25:00"/>
    <x v="0"/>
    <s v="ROLLOS"/>
    <s v="EJECUTADO_EXITOSO"/>
    <s v="EJECUTADO EXITOSO"/>
    <s v="02/10/2025 SE ESCALA AL COORDINADOR DE ZONA PARA ENTREGA DE ROLLOS EN SITIO | 03/10/2025 SE REALIZA ENTREGA DE 16 ROLLO A CORRESPONSAL WOMPI."/>
    <s v="VISITA_TÉCNICA"/>
    <n v="16"/>
    <s v="PRINCIPAL"/>
    <s v="TERRESTRE"/>
    <s v="PEÑA DIAZ IVAN YESID"/>
    <n v="1"/>
    <n v="31419"/>
    <n v="31419"/>
  </r>
  <r>
    <s v="VILLAVICENCIO"/>
    <s v="0036-0006"/>
    <x v="2"/>
    <n v="50001"/>
    <n v="2828330"/>
    <n v="57262"/>
    <x v="0"/>
    <s v="META"/>
    <s v="VILLAVICENCIO"/>
    <s v="GAMA ALTA STORE"/>
    <s v="WOMPI"/>
    <s v="FO-25-1617573"/>
    <d v="2025-10-02T09:39:00"/>
    <d v="2025-10-03T10:27:00"/>
    <x v="0"/>
    <s v="ROLLOS"/>
    <s v="EJECUTADO_EXITOSO"/>
    <s v="EJECUTADO EXITOSO"/>
    <s v="02/10/2025 SE ESCALA AL COORDINADOR DE ZONA PARA ENTREGA DE ROLLOS EN SITIO | 03/10/2025 SE REALIZÓ LA VISTA AL CB POR SOLICITUD DE 48 ROLLOS, SE ENTREGAN SIN NOVEDAD TODO OK"/>
    <s v="VISITA_TÉCNICA"/>
    <n v="48"/>
    <s v="PRINCIPAL"/>
    <s v="TERRESTRE"/>
    <s v="MARQUEZ HOYOS JEYSON DANIEL"/>
    <n v="1"/>
    <n v="31419"/>
    <n v="31419"/>
  </r>
  <r>
    <s v="PASTO"/>
    <s v="0036-0003"/>
    <x v="4"/>
    <n v="52001"/>
    <n v="2826062"/>
    <n v="31317"/>
    <x v="0"/>
    <s v="NARIÑO"/>
    <s v="PASTO"/>
    <s v="SUPERTIENDA SU AMIGA"/>
    <s v="WOMPI"/>
    <s v="FO-25-1617576"/>
    <d v="2025-10-02T08:00:00"/>
    <d v="2025-10-03T10:28:00"/>
    <x v="0"/>
    <s v="ROLLOS"/>
    <s v="EJECUTADO_EXITOSO"/>
    <s v="EJECUTADO EXITOSO"/>
    <s v="02/10/2025 SE ESCALA AL COORDINADOR DE ZONA PARA ENTREGA DE ROLLOS EN SITIO | 03/10/2025 SE REALIZA ENTREGA DE 64 ROLLOS WOMPI NO SE MANIPULA DATAFONO"/>
    <s v="VISITA_TÉCNICA"/>
    <n v="64"/>
    <s v="PRINCIPAL"/>
    <s v="TERRESTRE"/>
    <s v="MOLINA CASTRO JAVIER ALBERTO"/>
    <n v="1"/>
    <n v="31419"/>
    <n v="31419"/>
  </r>
  <r>
    <s v="MEDELLIN"/>
    <s v="0036-0005"/>
    <x v="3"/>
    <n v="5360"/>
    <n v="2813992"/>
    <n v="76064"/>
    <x v="0"/>
    <s v="ANTIOQUIA"/>
    <s v="ITAGÜÍ"/>
    <s v="FZ BELLEZA PERFECTA LU"/>
    <s v="WOMPI"/>
    <s v="FO-25-1602896"/>
    <d v="2025-09-30T10:04:00"/>
    <d v="2025-10-03T10:44:00"/>
    <x v="0"/>
    <s v="ROLLOS"/>
    <s v="EJECUTADO_EXITOSO"/>
    <s v="EJECUTADO EXITOSO"/>
    <s v="30/09/2025 SE ESCALA AL COORDINADOR DE ZONA PARA ENTREGA DE ROLLOS EN SITIO | 03/10/2025 SE REALIZA ENTREGA DE 32 ROLLOS POR EL OPERADOR LOGISTICO VELOCES CON LA GUIA V4001617656"/>
    <s v="VISITA_TÉCNICA"/>
    <n v="32"/>
    <s v="PRINCIPAL"/>
    <s v="TERRESTRE"/>
    <s v="BRAVO MADROÑERO OSCAR ESTEBAN"/>
    <n v="1"/>
    <n v="31419"/>
    <n v="31419"/>
  </r>
  <r>
    <s v="MEDELLIN"/>
    <s v="0036-0005"/>
    <x v="3"/>
    <n v="5088"/>
    <n v="2802987"/>
    <n v="56909"/>
    <x v="0"/>
    <s v="ANTIOQUIA"/>
    <s v="BELLO"/>
    <s v="BARRIO ALCALA DE BELLO BELLO"/>
    <s v="WOMPI"/>
    <s v="FO-25-1593537"/>
    <d v="2025-09-29T08:00:00"/>
    <d v="2025-10-03T10:44:00"/>
    <x v="0"/>
    <s v="ROLLOS"/>
    <s v="EJECUTADO_EXITOSO"/>
    <s v="EJECUTADO EXITOSO"/>
    <s v="27/09/2025 SE ESCALA AL COORDINADOR DE ZONA PARA ENTREGA DE ROLLOS EN SITIO | 03/10/2025 SE REALIZA ENTREGA DE 64 ROLLOS POR EL OPERADOR LOGISTICO VELOCES CON LA GUIA V4001606781"/>
    <s v="VISITA_TÉCNICA"/>
    <n v="64"/>
    <s v="PRINCIPAL"/>
    <s v="TERRESTRE"/>
    <s v="BETANCUR AGUIRRE EDGAR AUGUSTO"/>
    <n v="1"/>
    <n v="31419"/>
    <n v="31419"/>
  </r>
  <r>
    <s v="MEDELLIN"/>
    <s v="0036-0005"/>
    <x v="3"/>
    <n v="5001"/>
    <n v="2815198"/>
    <n v="23896"/>
    <x v="0"/>
    <s v="ANTIOQUIA"/>
    <s v="MEDELLIN"/>
    <s v="CONQUISTADORES MEDELLIN - ANTIOQUIA"/>
    <s v="WOMPI"/>
    <s v="FO-25-1604552"/>
    <d v="2025-09-30T11:40:00"/>
    <d v="2025-10-03T10:45:00"/>
    <x v="0"/>
    <s v="ROLLOS"/>
    <s v="EJECUTADO_EXITOSO"/>
    <s v="EJECUTADO EXITOSO"/>
    <s v="30/09/2025 SE ESCALA AL COORDINADOR DE ZONA PARA ENTREGA DE ROLLOS EN SITIO | 03/10/2025 SE REALIZA ENTREGA DE 64 ROLLOS POR EL OPERADOR LOGISTICO VELOCES CON LA GUIA V4001617660"/>
    <s v="VISITA_TÉCNICA"/>
    <n v="64"/>
    <s v="PRINCIPAL"/>
    <s v="TERRESTRE"/>
    <s v="BETANCUR AGUIRRE EDGAR AUGUSTO"/>
    <n v="1"/>
    <n v="31419"/>
    <n v="31419"/>
  </r>
  <r>
    <s v="MONTERIA"/>
    <s v="0036-0001"/>
    <x v="0"/>
    <n v="23001"/>
    <n v="2825965"/>
    <n v="79396"/>
    <x v="0"/>
    <s v="CORDOBA"/>
    <s v="MONTERIA"/>
    <s v="BARRIO URB VILLA NOVA MONTERIA"/>
    <s v="WOMPI"/>
    <s v="FO-25-1613700"/>
    <d v="2025-10-02T08:00:00"/>
    <d v="2025-10-03T11:04:00"/>
    <x v="0"/>
    <s v="ROLLOS"/>
    <s v="EJECUTADO_EXITOSO"/>
    <s v="EJECUTADO EXITOSO"/>
    <s v="02/10/2025 SE ESCALA AL COORDINADOR DE ZONA PARA ENTREGA DE ROLLOS EN SITIO | 03/10/2025 SE REALIZA ENTREGA DE 8 ROLLOS A CORRESPONSAL WOMPI"/>
    <s v="VISITA_TÉCNICA"/>
    <n v="8"/>
    <s v="PRINCIPAL"/>
    <s v="TERRESTRE"/>
    <s v="BETANCUR AGUIRRE EDGAR AUGUSTO"/>
    <n v="1"/>
    <n v="31419"/>
    <n v="31419"/>
  </r>
  <r>
    <s v="BOGOTA"/>
    <s v="0036-0004"/>
    <x v="5"/>
    <n v="11001"/>
    <n v="2827465"/>
    <n v="76945"/>
    <x v="0"/>
    <s v="CUNDINAMARCA"/>
    <s v="BOGOTÁ"/>
    <s v="MINIMERCADO J.J TIMIZA"/>
    <s v="WOMPI"/>
    <s v="FO-25-1614628"/>
    <d v="2025-10-02T08:51:00"/>
    <d v="2025-10-03T11:05:00"/>
    <x v="0"/>
    <s v="ROLLOS"/>
    <s v="EJECUTADO_EXITOSO"/>
    <s v="EJECUTADO EXITOSO"/>
    <s v="02/10/2025 SE ESCALA AL COORDINADOR DE ZONA PARA ENTREGA DE ROLLOS EN SITIO | 03/10/2025 SE HACE ENTREGA DE 16 ROLLOS"/>
    <s v="VISITA_TÉCNICA"/>
    <n v="16"/>
    <s v="PRINCIPAL"/>
    <s v="TERRESTRE"/>
    <s v="MARQUEZ HOYOS JEYSON DANIEL"/>
    <n v="1"/>
    <n v="31419"/>
    <n v="31419"/>
  </r>
  <r>
    <s v="MONTERIA"/>
    <s v="0036-0001"/>
    <x v="0"/>
    <n v="23001"/>
    <n v="2829243"/>
    <n v="56400"/>
    <x v="0"/>
    <s v="CORDOBA"/>
    <s v="MONTERIA"/>
    <s v="BARRIO SUCRE MONTERIA 1"/>
    <s v="WOMPI"/>
    <s v="FO-25-1615383"/>
    <d v="2025-10-02T10:55:00"/>
    <d v="2025-10-03T11:08:00"/>
    <x v="0"/>
    <s v="ROLLOS"/>
    <s v="EJECUTADO_EXITOSO"/>
    <s v="EJECUTADO EXITOSO"/>
    <s v="02/10/2025 SE ESCALA AL COORDINADOR DE ZONA PARA ENTREGA DE ROLLOS EN SITIO | 03/10/2025 SE REALIZA ENTREGA DE 32 ROLLOS A CORRESPONSAL WOMPI"/>
    <s v="VISITA_TÉCNICA"/>
    <n v="32"/>
    <s v="PRINCIPAL"/>
    <s v="TERRESTRE"/>
    <s v="GONZALEZ FANDIÑO SANTIAGO ERNESTO"/>
    <n v="1"/>
    <n v="31419"/>
    <n v="31419"/>
  </r>
  <r>
    <s v="VILLAVICENCIO"/>
    <s v="0036-0006"/>
    <x v="2"/>
    <n v="50001"/>
    <n v="2830968"/>
    <n v="66481"/>
    <x v="0"/>
    <s v="META"/>
    <s v="VILLAVICENCIO"/>
    <s v="KOPITOS"/>
    <s v="WOMPI"/>
    <s v="FO-25-1616588"/>
    <d v="2025-10-02T14:18:00"/>
    <d v="2025-10-03T11:09:00"/>
    <x v="0"/>
    <s v="ROLLOS"/>
    <s v="EJECUTADO_EXITOSO"/>
    <s v="EJECUTADO EXITOSO"/>
    <s v="02/10/2025 SE ESCALA AL COORDINADOR DE ZONA PARA ENTREGA DE ROLLOS EN SITIO | 03/10/2025 SE REALIZA VISITA AL CB POR SOLICITUD DE 48 ROLLOS, SE ENTREGAN SIN NOVEDAD TODO OK"/>
    <s v="VISITA_TÉCNICA"/>
    <n v="48"/>
    <s v="PRINCIPAL"/>
    <s v="TERRESTRE"/>
    <s v="MARQUEZ HOYOS JEYSON DANIEL"/>
    <n v="1"/>
    <n v="31419"/>
    <n v="31419"/>
  </r>
  <r>
    <s v="MANIZALES"/>
    <s v="0036-0002"/>
    <x v="6"/>
    <n v="17001"/>
    <n v="2830882"/>
    <n v="76461"/>
    <x v="0"/>
    <s v="CALDAS"/>
    <s v="MANIZALES"/>
    <s v="DROGUERIA H Y M LO MEJOR EN SALUD"/>
    <s v="WOMPI"/>
    <s v="FO-25-1617066"/>
    <d v="2025-10-02T14:24:00"/>
    <d v="2025-10-03T11:12:00"/>
    <x v="0"/>
    <s v="ROLLOS"/>
    <s v="EJECUTADO_EXITOSO"/>
    <s v="EJECUTADO EXITOSO"/>
    <s v="02/10/2025 SE ESCALA AL COORDINADOR DE ZONA PARA ENTREGA DE ROLLOS EN SITIO | 03/10/2025 SE ENTREGAN 16 ROLLOS EN EL COMERCIO NO SE MANIPULAN EQUIPOS"/>
    <s v="VISITA_TÉCNICA"/>
    <n v="16"/>
    <s v="PRINCIPAL"/>
    <s v="TERRESTRE"/>
    <s v="MOLINA CASTRO JAVIER ALBERTO"/>
    <n v="1"/>
    <n v="31419"/>
    <n v="31419"/>
  </r>
  <r>
    <s v="PASTO"/>
    <s v="0036-0003"/>
    <x v="4"/>
    <n v="52001"/>
    <n v="2829200"/>
    <n v="47295"/>
    <x v="0"/>
    <s v="NARIÑO"/>
    <s v="PASTO"/>
    <s v="LA TIENDA DE TATIS"/>
    <s v="WOMPI"/>
    <s v="FO-25-1617561"/>
    <d v="2025-10-02T10:43:00"/>
    <d v="2025-10-03T11:13:00"/>
    <x v="0"/>
    <s v="ROLLOS"/>
    <s v="EJECUTADO_EXITOSO"/>
    <s v="EJECUTADO EXITOSO"/>
    <s v="02/10/2025 SE ESCALA AL COORDINADOR DE ZONA PARA ENTREGA DE ROLLOS EN SITIO | 03/10/2025 SE REALIZA ENTREGA DE 56 ROLLOS WOMPI NO SE MANIPULA DATAFONO"/>
    <s v="VISITA_TÉCNICA"/>
    <n v="56"/>
    <s v="PRINCIPAL"/>
    <s v="TERRESTRE"/>
    <s v="AGUIRRE HENAO RAUL EDUARDO"/>
    <n v="1"/>
    <n v="31419"/>
    <n v="31419"/>
  </r>
  <r>
    <s v="CALI"/>
    <s v="0036-0003"/>
    <x v="4"/>
    <n v="76001"/>
    <n v="2828587"/>
    <n v="75324"/>
    <x v="0"/>
    <s v="VALLE DEL CAUCA"/>
    <s v="CALI"/>
    <s v="MISCELANEA MI SIRENITA"/>
    <s v="WOMPI"/>
    <s v="FO-25-1617568"/>
    <d v="2025-10-02T10:10:00"/>
    <d v="2025-10-03T11:14:00"/>
    <x v="0"/>
    <s v="ROLLOS"/>
    <s v="EJECUTADO_EXITOSO"/>
    <s v="EJECUTADO EXITOSO"/>
    <s v="02/10/2025 SE ESCALA AL COORDINADOR DE ZONA PARA ENTREGA DE ROLLOS EN SITIO | 03/10/2025 SE VISITA CORRESPONSAL Y SE REALIZA ENTREGA DE 56 ROLLOS"/>
    <s v="VISITA_TÉCNICA"/>
    <n v="56"/>
    <s v="PRINCIPAL"/>
    <s v="TERRESTRE"/>
    <s v="BRAVO MADROÑERO OSCAR ESTEBAN"/>
    <n v="1"/>
    <n v="31419"/>
    <n v="31419"/>
  </r>
  <r>
    <s v="CALI"/>
    <s v="0036-0003"/>
    <x v="4"/>
    <n v="76001"/>
    <n v="2825842"/>
    <n v="72517"/>
    <x v="0"/>
    <s v="VALLE DEL CAUCA"/>
    <s v="CALI"/>
    <s v="LUZ MAGNOLIA MONTOYA GIL"/>
    <s v="WOMPI"/>
    <s v="FO-25-1617578"/>
    <d v="2025-10-02T08:00:00"/>
    <d v="2025-10-03T11:15:00"/>
    <x v="0"/>
    <s v="ROLLOS"/>
    <s v="EJECUTADO_EXITOSO"/>
    <s v="EJECUTADO EXITOSO"/>
    <s v="02/10/2025 SE ESCALA AL COORDINADOR DE ZONA PARA ENTREGA DE ROLLOS EN SITIO | 03/10/2025 SE REALIZA ENTREGA DE 32 ROLLOS WOMPI"/>
    <s v="VISITA_TÉCNICA"/>
    <n v="32"/>
    <s v="PRINCIPAL"/>
    <s v="TERRESTRE"/>
    <s v="BOLAÑOS TABORDA JORGE ENRIQUE"/>
    <n v="1"/>
    <n v="31419"/>
    <n v="31419"/>
  </r>
  <r>
    <s v="CARTAGENA"/>
    <s v="0036-0001"/>
    <x v="0"/>
    <n v="13001"/>
    <n v="2810781"/>
    <n v="72090"/>
    <x v="0"/>
    <s v="BOLIVAR"/>
    <s v="CARTAGENA"/>
    <s v="DROGUERÍAS BIOEXPRES Y MINI MARKET"/>
    <s v="WOMPI"/>
    <s v="FO-25-1601016"/>
    <d v="2025-09-29T16:20:00"/>
    <d v="2025-10-03T11:50:00"/>
    <x v="0"/>
    <s v="ROLLOS"/>
    <s v="EJECUTADO_EXITOSO"/>
    <s v="EJECUTADO EXITOSO"/>
    <s v="29/09/2025 SE ESCALA AL COORDINADOR DE ZONA PARA ENTREGA DE ROLLOS EN SITIO | 03/10/2025 SE REALIZA ENTREGA DE 64 ROLLOS PARA EL CORRESPONSAL"/>
    <s v="VISITA_TÉCNICA"/>
    <n v="64"/>
    <s v="PRINCIPAL"/>
    <s v="TERRESTRE"/>
    <s v="MONTERO MUESES GIAN CARLO"/>
    <n v="1"/>
    <n v="31419"/>
    <n v="31419"/>
  </r>
  <r>
    <s v="CARTAGENA"/>
    <s v="0036-0001"/>
    <x v="0"/>
    <n v="13001"/>
    <n v="2811587"/>
    <n v="76446"/>
    <x v="0"/>
    <s v="BOLIVAR"/>
    <s v="CARTAGENA"/>
    <s v="BARRIO PALMERAS CARTAGENA DE INDIAS 2"/>
    <s v="WOMPI"/>
    <s v="FO-25-1601011"/>
    <d v="2025-09-30T08:00:00"/>
    <d v="2025-10-03T11:51:00"/>
    <x v="0"/>
    <s v="ROLLOS"/>
    <s v="EJECUTADO_EXITOSO"/>
    <s v="EJECUTADO EXITOSO"/>
    <s v="29/09/2025 SE ESCALA AL COORDINADOR DE ZONA PARA ENTREGA DE ROLLOS EN SITIO | 03/10/2025 SE ENTREGAN 64 ROLLOS"/>
    <s v="VISITA_TÉCNICA"/>
    <n v="64"/>
    <s v="PRINCIPAL"/>
    <s v="TERRESTRE"/>
    <s v="MARTINEZ SALGUEDO ANDRES AUGUSTO"/>
    <n v="1"/>
    <n v="31419"/>
    <n v="31419"/>
  </r>
  <r>
    <s v="MANIZALES"/>
    <s v="0036-0002"/>
    <x v="6"/>
    <n v="17001"/>
    <n v="2822410"/>
    <n v="66558"/>
    <x v="0"/>
    <s v="CALDAS"/>
    <s v="MANIZALES"/>
    <s v="MISCELANEA BONANZA MANIZALEZ"/>
    <s v="WOMPI"/>
    <s v="FO-25-1615400"/>
    <d v="2025-10-01T11:24:00"/>
    <d v="2025-10-03T11:56:00"/>
    <x v="0"/>
    <s v="ROLLOS"/>
    <s v="EJECUTADO_EXITOSO"/>
    <s v="EJECUTADO EXITOSO"/>
    <s v="02/10/2025 SE ESCALA AL COORDINADOR DE ZONA PARA ENTREGA DE ROLLOS EN SITIO | 03/10/2025 SE ENTREGAN 16 ROLLOS EN EL COMERCIO NO SE MANIPULAN EQUIPOS"/>
    <s v="VISITA_TÉCNICA"/>
    <n v="16"/>
    <s v="PRINCIPAL"/>
    <s v="TERRESTRE"/>
    <s v="CANEDO HERRERA ALEXANDER"/>
    <n v="1"/>
    <n v="31419"/>
    <n v="31419"/>
  </r>
  <r>
    <s v="IBAGUE"/>
    <s v="0036-0006"/>
    <x v="2"/>
    <n v="73001"/>
    <n v="2823508"/>
    <n v="74965"/>
    <x v="0"/>
    <s v="TOLIMA"/>
    <s v="IBAGUE"/>
    <s v="SUNNY DAYS"/>
    <s v="WOMPI"/>
    <s v="FO-25-1612517"/>
    <d v="2025-10-01T13:41:00"/>
    <d v="2025-10-03T12:01:00"/>
    <x v="0"/>
    <s v="ROLLOS"/>
    <s v="EJECUTADO_EXITOSO"/>
    <s v="EJECUTADO EXITOSO"/>
    <s v="01/10/2025 SE ESCALA AL COORDINADOR DE ZONA PARA ENTREGA DE ROLLOS EN SITIO | 03/10/2025 SE REALIZA ENTREGA DE 24 ROLLOS WOMPI POR SOLICITUD DEL CLIENTE."/>
    <s v="VISITA_TÉCNICA"/>
    <n v="24"/>
    <s v="PRINCIPAL"/>
    <s v="TERRESTRE"/>
    <s v="AGUIRRE HENAO RAUL EDUARDO"/>
    <n v="1"/>
    <n v="31419"/>
    <n v="31419"/>
  </r>
  <r>
    <s v="BARRANQUILLA"/>
    <s v="0036-0001"/>
    <x v="0"/>
    <n v="8001"/>
    <n v="2825601"/>
    <n v="79736"/>
    <x v="0"/>
    <s v="ATLANTICO"/>
    <s v="BARRANQUILLA"/>
    <s v="DROGUERIA PHARMAX"/>
    <s v="WOMPI"/>
    <s v="FO-25-1612786"/>
    <d v="2025-10-01T16:46:00"/>
    <d v="2025-10-03T12:20:00"/>
    <x v="0"/>
    <s v="ROLLOS"/>
    <s v="EJECUTADO_EXITOSO"/>
    <s v="EJECUTADO EXITOSO"/>
    <s v="01/10/2025 SE ESCALA AL COORDINADOR DE ZONA PARA ENTREGA DE ROLLOS EN SITIO | 03/10/2025 SE ENTREGAN 8 ROLLOS"/>
    <s v="VISITA_TÉCNICA"/>
    <n v="8"/>
    <s v="PRINCIPAL"/>
    <s v="TERRESTRE"/>
    <s v="BARRAGAN TAFUR EDWIN ESTEBAN"/>
    <n v="1"/>
    <n v="31419"/>
    <n v="31419"/>
  </r>
  <r>
    <s v="MEDELLIN"/>
    <s v="0036-0005"/>
    <x v="3"/>
    <n v="5001"/>
    <n v="2737599"/>
    <n v="26321"/>
    <x v="0"/>
    <s v="ANTIOQUIA"/>
    <s v="MEDELLÍN"/>
    <s v="MIL ILUSIONES"/>
    <s v="WOMPI"/>
    <s v="FO-25-1619789"/>
    <d v="2025-09-13T10:34:00"/>
    <d v="2025-10-03T12:41:00"/>
    <x v="0"/>
    <s v="ROLLOS"/>
    <s v="EJECUTADO_EXITOSO"/>
    <s v="EJECUTADO EXITOSO"/>
    <s v="03/10/2025 SE ESCALA AL COORDINADOR DE ZONA PARA ENTREGA DE ROLLOS EN SITIO | 04/10/2025 SE ENTREGO 16 ROLLOS CON EXITO"/>
    <s v="VISITA_TÉCNICA"/>
    <n v="16"/>
    <s v="PRINCIPAL"/>
    <s v="TERRESTRE"/>
    <s v="DE AVILA SIADES ALBERTO ENRIQUE"/>
    <n v="1"/>
    <n v="31419"/>
    <n v="31419"/>
  </r>
  <r>
    <s v="IBAGUE"/>
    <s v="0036-0006"/>
    <x v="2"/>
    <n v="73001"/>
    <n v="2825545"/>
    <n v="78956"/>
    <x v="0"/>
    <s v="TOLIMA"/>
    <s v="IBAGUE"/>
    <s v="BARRIO VIVEROS IBAGUE 2"/>
    <s v="WOMPI"/>
    <s v="FO-25-1612851"/>
    <d v="2025-10-01T16:52:00"/>
    <d v="2025-10-03T12:52:00"/>
    <x v="0"/>
    <s v="ROLLOS"/>
    <s v="EJECUTADO_EXITOSO"/>
    <s v="EJECUTADO EXITOSO"/>
    <s v="01/10/2025 SE ESCALA AL COORDINADOR DE ZONA PARA ENTREGA DE ROLLOS EN SITIO | 03/10/2025 SE HACE LA ENTREGA DE 16 ROLLOS WOMPI EN DIRECCIÓN INDICADA"/>
    <s v="VISITA_TÉCNICA"/>
    <n v="16"/>
    <s v="PRINCIPAL"/>
    <s v="TERRESTRE"/>
    <s v="HENAO JARAMILLO JUAN JOSE"/>
    <n v="1"/>
    <n v="31419"/>
    <n v="31419"/>
  </r>
  <r>
    <s v="CUCUTA"/>
    <s v="0036-0007"/>
    <x v="1"/>
    <n v="54001"/>
    <n v="2828149"/>
    <n v="26384"/>
    <x v="0"/>
    <s v="NORTE DE SANTANDER"/>
    <s v="CUCUTA"/>
    <s v="DROGUERIA FARMACOMUNEROS"/>
    <s v="WOMPI"/>
    <s v="FO-25-1617152"/>
    <d v="2025-10-02T09:35:00"/>
    <d v="2025-10-03T12:54:00"/>
    <x v="0"/>
    <s v="ROLLOS"/>
    <s v="EJECUTADO_EXITOSO"/>
    <s v="EJECUTADO EXITOSO"/>
    <s v="02/10/2025 SE ESCALA AL COORDINADOR DE ZONA PARA ENTREGA DE ROLLOS EN SITIO | 03/10/2025 SE REALIZA ENTREGA DE 64 ROLLOS WOMPI OK"/>
    <s v="VISITA_TÉCNICA"/>
    <n v="64"/>
    <s v="PRINCIPAL"/>
    <s v="TERRESTRE"/>
    <s v="GUTIERREZ  CAMILO ANDRES"/>
    <n v="1"/>
    <n v="31419"/>
    <n v="31419"/>
  </r>
  <r>
    <s v="BARRANQUILLA"/>
    <s v="0036-0001"/>
    <x v="0"/>
    <n v="8001"/>
    <n v="2829453"/>
    <n v="77515"/>
    <x v="0"/>
    <s v="ATLANTICO"/>
    <s v="BARRANQUILLA"/>
    <s v="BARRIO CARRIZAL BARRANQUILLA 10"/>
    <s v="WOMPI"/>
    <s v="FO-25-1615373"/>
    <d v="2025-10-02T11:04:00"/>
    <d v="2025-10-03T12:57:00"/>
    <x v="0"/>
    <s v="ROLLOS"/>
    <s v="EJECUTADO_EXITOSO"/>
    <s v="EJECUTADO EXITOSO"/>
    <s v="02/10/2025 SE ESCALA AL COORDINADOR DE ZONA PARA ENTREGA DE ROLLOS EN SITIO | 03/10/2025 SE ENTREGAN 32 ROLLOS"/>
    <s v="VISITA_TÉCNICA"/>
    <n v="32"/>
    <s v="PRINCIPAL"/>
    <s v="TERRESTRE"/>
    <s v="DURAN ACOSTA FRANK YONNY"/>
    <n v="1"/>
    <n v="31419"/>
    <n v="31419"/>
  </r>
  <r>
    <s v="MANIZALES"/>
    <s v="0036-0002"/>
    <x v="6"/>
    <n v="17001"/>
    <n v="2829744"/>
    <n v="12642"/>
    <x v="0"/>
    <s v="CALDAS"/>
    <s v="MANIZALES"/>
    <s v="BARRIO EL CABLE - MANIZALEZ"/>
    <s v="WOMPI"/>
    <s v="FO-25-1615484"/>
    <d v="2025-10-02T11:24:00"/>
    <d v="2025-10-03T12:59:00"/>
    <x v="0"/>
    <s v="ROLLOS"/>
    <s v="EJECUTADO_EXITOSO"/>
    <s v="EJECUTADO EXITOSO"/>
    <s v="02/10/2025 SE ESCALA AL COORDINADOR DE ZONA PARA ENTREGA DE ROLLOS EN SITIO | 03/10/2025 SE ENTREGAN 32 ROLLOS EN EL COMERCIO NO SE MANIPULAN EQUIPOS"/>
    <s v="VISITA_TÉCNICA"/>
    <n v="32"/>
    <s v="PRINCIPAL"/>
    <s v="TERRESTRE"/>
    <s v="DE AVILA SIADES ALBERTO ENRIQUE"/>
    <n v="1"/>
    <n v="31419"/>
    <n v="31419"/>
  </r>
  <r>
    <s v="BARRANQUILLA"/>
    <s v="0036-0001"/>
    <x v="0"/>
    <n v="8001"/>
    <n v="2829764"/>
    <n v="75981"/>
    <x v="0"/>
    <s v="ATLANTICO"/>
    <s v="BARRANQUILLA"/>
    <s v="TIENDA TALISMAN 2"/>
    <s v="WOMPI"/>
    <s v="FO-25-1617554"/>
    <d v="2025-10-02T11:28:00"/>
    <d v="2025-10-03T13:01:00"/>
    <x v="0"/>
    <s v="ROLLOS"/>
    <s v="EJECUTADO_EXITOSO"/>
    <s v="EJECUTADO EXITOSO"/>
    <s v="02/10/2025 SE ESCALA AL COORDINADOR DE ZONA PARA ENTREGA DE ROLLOS EN SITIO | 03/10/2025 SE HACE ENTREGA DE 48 ROLLOS WOMPI, CARRERA 32 31 45 SAN ROQUE"/>
    <s v="VISITA_TÉCNICA"/>
    <n v="48"/>
    <s v="PRINCIPAL"/>
    <s v="TERRESTRE"/>
    <s v="AGUIRRE HENAO RAUL EDUARDO"/>
    <n v="1"/>
    <n v="31419"/>
    <n v="31419"/>
  </r>
  <r>
    <s v="BOGOTA"/>
    <s v="0036-0004"/>
    <x v="5"/>
    <n v="11001"/>
    <n v="2830459"/>
    <n v="55129"/>
    <x v="0"/>
    <s v="CUNDINAMARCA"/>
    <s v="BOGOTÁ"/>
    <s v="CAFETERIA CIGARRERIA J G"/>
    <s v="WOMPI"/>
    <s v="FO-25-1617552"/>
    <d v="2025-10-02T12:59:00"/>
    <d v="2025-10-03T13:09:00"/>
    <x v="0"/>
    <s v="ROLLOS"/>
    <s v="EJECUTADO_EXITOSO"/>
    <s v="EJECUTADO EXITOSO"/>
    <s v="02/10/2025 SE ESCALA AL COORDINADOR DE ZONA PARA ENTREGA DE ROLLOS EN SITIO | 03/10/2025 SE ENTREGAN 24 ROLLOS WOMPI"/>
    <s v="VISITA_TÉCNICA"/>
    <n v="24"/>
    <s v="PRINCIPAL"/>
    <s v="TERRESTRE"/>
    <s v="ORTEGA TORRES JUAN SEBASTIAN"/>
    <n v="1"/>
    <n v="31419"/>
    <n v="31419"/>
  </r>
  <r>
    <s v="BOGOTA"/>
    <s v="0036-0004"/>
    <x v="5"/>
    <n v="11001"/>
    <n v="2830991"/>
    <n v="30713"/>
    <x v="0"/>
    <s v="CUNDINAMARCA"/>
    <s v="BOGOTÁ"/>
    <s v="PAPELERIA J Y M"/>
    <s v="WOMPI"/>
    <s v="FO-25-1617548"/>
    <d v="2025-10-02T14:28:00"/>
    <d v="2025-10-03T13:12:00"/>
    <x v="0"/>
    <s v="ROLLOS"/>
    <s v="EJECUTADO_EXITOSO"/>
    <s v="EJECUTADO EXITOSO"/>
    <s v="02/10/2025 SE ESCALA AL COORDINADOR DE ZONA PARA ENTREGA DE ROLLOS EN SITIO | 03/10/2025 SE REALIZA LA ENTREGA DE 32 ROLLOS WOMPI"/>
    <s v="VISITA_TÉCNICA"/>
    <n v="32"/>
    <s v="PRINCIPAL"/>
    <s v="TERRESTRE"/>
    <s v="GONZALEZ FANDIÑO SANTIAGO ERNESTO"/>
    <n v="1"/>
    <n v="31419"/>
    <n v="31419"/>
  </r>
  <r>
    <s v="IBAGUE"/>
    <s v="0036-0006"/>
    <x v="2"/>
    <n v="73001"/>
    <n v="2831984"/>
    <n v="75096"/>
    <x v="0"/>
    <s v="TOLIMA"/>
    <s v="IBAGUE"/>
    <s v="BARRIO RICAURTER PARTE BAJA IBAGUE"/>
    <s v="WOMPI"/>
    <s v="FO-25-1617450"/>
    <d v="2025-10-02T15:43:00"/>
    <d v="2025-10-03T13:16:00"/>
    <x v="0"/>
    <s v="ROLLOS"/>
    <s v="EJECUTADO_EXITOSO"/>
    <s v="EJECUTADO EXITOSO"/>
    <s v="02/10/2025 SE ESCALA AL COORDINADOR DE ZONA PARA ENTREGA DE ROLLOS EN SITIO | 03/10/2025 SE REALIZA ENTREGA DE 24 ROLLOS WOMPI POR SOLICITUD DEL CLIENTE."/>
    <s v="VISITA_TÉCNICA"/>
    <n v="24"/>
    <s v="PRINCIPAL"/>
    <s v="TERRESTRE"/>
    <s v="ORTIZ MARTINEZ STIVEN"/>
    <n v="1"/>
    <n v="31419"/>
    <n v="31419"/>
  </r>
  <r>
    <s v="BOGOTA"/>
    <s v="0036-0004"/>
    <x v="5"/>
    <n v="11001"/>
    <n v="2831991"/>
    <n v="27856"/>
    <x v="0"/>
    <s v="CUNDINAMARCA"/>
    <s v="BOGOTÁ"/>
    <s v="DISTRI ASEO DIAMANTE"/>
    <s v="WOMPI"/>
    <s v="FO-25-1617447"/>
    <d v="2025-10-02T15:45:00"/>
    <d v="2025-10-03T13:17:00"/>
    <x v="0"/>
    <s v="ROLLOS"/>
    <s v="EJECUTADO_EXITOSO"/>
    <s v="EJECUTADO EXITOSO"/>
    <s v="02/10/2025 SE ESCALA AL COORDINADOR DE ZONA PARA ENTREGA DE ROLLOS EN SITIO | 03/10/2025 SE REALIZA VISITA A COMERCIO SE ENTREGAN 32 ROLLOS WOMPI"/>
    <s v="VISITA_TÉCNICA"/>
    <n v="32"/>
    <s v="PRINCIPAL"/>
    <s v="TERRESTRE"/>
    <s v="BARRAGAN TAFUR EDWIN ESTEBAN"/>
    <n v="1"/>
    <n v="31419"/>
    <n v="31419"/>
  </r>
  <r>
    <s v="VILLAVICENCIO"/>
    <s v="0036-0006"/>
    <x v="2"/>
    <n v="50001"/>
    <n v="2832466"/>
    <n v="74473"/>
    <x v="0"/>
    <s v="META"/>
    <s v="VILLAVICENCIO"/>
    <s v="DETALLES Y PAPELERIA LATINA M.E"/>
    <s v="WOMPI"/>
    <s v="FO-25-1617906"/>
    <d v="2025-10-02T16:35:00"/>
    <d v="2025-10-03T13:20:00"/>
    <x v="0"/>
    <s v="ROLLOS"/>
    <s v="EJECUTADO_EXITOSO"/>
    <s v="EJECUTADO EXITOSO"/>
    <s v="02/10/2025 SE ESCALA AL COORDINADOR DE ZONA PARA ENTREGA DE ROLLOS EN SITIO | 03/10/2025 SE REALIZA ENTREGA DE 48 ROLLOS AL COMERCIO"/>
    <s v="VISITA_TÉCNICA"/>
    <n v="48"/>
    <s v="PRINCIPAL"/>
    <s v="TERRESTRE"/>
    <s v="JAIMES VALERO NELSON RICARDO"/>
    <n v="1"/>
    <n v="31419"/>
    <n v="31419"/>
  </r>
  <r>
    <s v="MEDELLIN"/>
    <s v="0036-0005"/>
    <x v="3"/>
    <n v="5088"/>
    <n v="2800632"/>
    <n v="61335"/>
    <x v="0"/>
    <s v="ANTIOQUIA"/>
    <s v="BELLO"/>
    <s v="DETALLITOS STOP"/>
    <s v="WOMPI"/>
    <s v="FO-25-1589939"/>
    <d v="2025-09-26T14:27:00"/>
    <d v="2025-10-03T14:02:00"/>
    <x v="0"/>
    <s v="ROLLOS"/>
    <s v="EJECUTADO_EXITOSO"/>
    <s v="EJECUTADO EXITOSO"/>
    <s v="26/09/2025 SE ESCALA AL COORDINADOR DE ZONA PARA ENTREGA DE ROLLOS EN SITIO | 03/10/2025 SE REALIZA ENTREGA DE 40 ROLLOS POR EL OPERADOR LOGISTICO VELOCES CON LA GUIA V4001603504"/>
    <s v="VISITA_TÉCNICA"/>
    <n v="40"/>
    <s v="PRINCIPAL"/>
    <s v="TERRESTRE"/>
    <s v="ROZO JIMENEZ EDGAR ARMANDO"/>
    <n v="1"/>
    <n v="31419"/>
    <n v="31419"/>
  </r>
  <r>
    <s v="CARTAGENA"/>
    <s v="0036-0001"/>
    <x v="0"/>
    <n v="13001"/>
    <n v="2808792"/>
    <n v="54431"/>
    <x v="0"/>
    <s v="BOLIVAR"/>
    <s v="CARTAGENA"/>
    <s v="BARRIO BOSQUE CARTAGENA DE INDIAS 2"/>
    <s v="WOMPI"/>
    <s v="FO-25-1599160"/>
    <d v="2025-09-29T13:30:00"/>
    <d v="2025-10-03T14:51:00"/>
    <x v="0"/>
    <s v="ROLLOS"/>
    <s v="EJECUTADO_EXITOSO"/>
    <s v="EJECUTADO EXITOSO"/>
    <s v="29/09/2025 SE ESCALA AL COORDINADOR DE ZONA PARA ENTREGA DE ROLLOS EN SITIO | 03/10/2025 SE ENTREGAN 24 ROLLOS"/>
    <s v="VISITA_TÉCNICA"/>
    <n v="24"/>
    <s v="PRINCIPAL"/>
    <s v="TERRESTRE"/>
    <s v="BETANCUR AGUIRRE EDGAR AUGUSTO"/>
    <n v="1"/>
    <n v="31419"/>
    <n v="31419"/>
  </r>
  <r>
    <s v="CALI"/>
    <s v="0036-0003"/>
    <x v="4"/>
    <n v="76001"/>
    <n v="2815578"/>
    <n v="49116"/>
    <x v="0"/>
    <s v="VALLE DEL CAUCA"/>
    <s v="CALI"/>
    <s v="BARRIO EL PEÑON CALI"/>
    <s v="WOMPI"/>
    <s v="FO-25-1604947"/>
    <d v="2025-09-30T12:11:00"/>
    <d v="2025-10-03T14:55:00"/>
    <x v="0"/>
    <s v="ROLLOS"/>
    <s v="EJECUTADO_EXITOSO"/>
    <s v="EJECUTADO EXITOSO"/>
    <s v="30/09/2025 SE ESCALA AL COORDINADOR DE ZONA PARA ENTREGA DE ROLLOS EN SITIO | 03/10/2025 LA VISITA TÉCNICA REALIZADA AL COMERCIO SE LLEGA AL SITIO SE INFORMA EL MOTIVO DE LA VISITA SE ENTREGA 40 ROLLOS TÉRMICOS AL CLIENTE EL CLIENTE RECIBE ROLLOS"/>
    <s v="VISITA_TÉCNICA"/>
    <n v="40"/>
    <s v="PRINCIPAL"/>
    <s v="TERRESTRE"/>
    <s v="CANEDO HERRERA ALEXANDER"/>
    <n v="1"/>
    <n v="31419"/>
    <n v="31419"/>
  </r>
  <r>
    <s v="MEDELLIN"/>
    <s v="0036-0005"/>
    <x v="3"/>
    <n v="5088"/>
    <n v="2817180"/>
    <n v="16567"/>
    <x v="0"/>
    <s v="ANTIOQUIA"/>
    <s v="BELLO"/>
    <s v="BELLO SAN FELIX"/>
    <s v="WOMPI"/>
    <s v="FO-25-1606643"/>
    <d v="2025-09-30T15:22:00"/>
    <d v="2025-10-03T14:56:00"/>
    <x v="0"/>
    <s v="ROLLOS"/>
    <s v="EJECUTADO_EXITOSO"/>
    <s v="EJECUTADO EXITOSO"/>
    <s v="30/09/2025 SE ESCALA AL COORDINADOR DE ZONA PARA ENTREGA DE ROLLOS EN SITIO | 03/10/2025 ENTREGA DE 48 ROLLOS OK"/>
    <s v="VISITA_TÉCNICA"/>
    <n v="48"/>
    <s v="PRINCIPAL"/>
    <s v="TERRESTRE"/>
    <s v="BENAVIDES ARANGO RAFAEL JOSE"/>
    <n v="1"/>
    <n v="31419"/>
    <n v="31419"/>
  </r>
  <r>
    <s v="BOGOTA"/>
    <s v="0036-0004"/>
    <x v="5"/>
    <n v="25473"/>
    <n v="2822233"/>
    <n v="69579"/>
    <x v="0"/>
    <s v="CUNDINAMARCA"/>
    <s v="MOSQUERA"/>
    <s v="BARRIO SANTA ANA MOSQUERA"/>
    <s v="WOMPI"/>
    <s v="FO-25-1610173"/>
    <d v="2025-10-01T11:12:00"/>
    <d v="2025-10-03T14:57:00"/>
    <x v="0"/>
    <s v="ROLLOS"/>
    <s v="EJECUTADO_EXITOSO"/>
    <s v="EJECUTADO EXITOSO"/>
    <s v="01/10/2025 SE ESCALA AL COORDINADOR DE ZONA PARA ENTREGA DE ROLLOS EN SITIO | 03/10/2025 DURANTE LA VISITA TECNICA PARA REALIZA ENTREGA DE 48 ROLLOS PARA DATÁFONO CORRESPONSAL SE ENCUENTRA CERRADO SE LLAMA AL CELULAR EL CUAL CLIENTE INDICA POR LLAMADA LA ENTREGA DE ROLLOS EN UN DIRECCIÓN ALEDAÑA AL CORRESPONSAL"/>
    <s v="VISITA_TÉCNICA"/>
    <n v="48"/>
    <s v="PRINCIPAL"/>
    <s v="TERRESTRE"/>
    <s v="CARDONA MOLINA BROLIN STIVEN"/>
    <n v="1"/>
    <n v="31419"/>
    <n v="31419"/>
  </r>
  <r>
    <s v="BOGOTA"/>
    <s v="0036-0004"/>
    <x v="5"/>
    <n v="25473"/>
    <n v="2822441"/>
    <n v="77317"/>
    <x v="0"/>
    <s v="CUNDINAMARCA"/>
    <s v="MOSQUERA"/>
    <s v="BARRIO EL REMANSO MOSQUERA  1"/>
    <s v="WOMPI"/>
    <s v="FO-25-1610163"/>
    <d v="2025-10-01T11:32:00"/>
    <d v="2025-10-03T14:58:00"/>
    <x v="0"/>
    <s v="ROLLOS"/>
    <s v="EJECUTADO_EXITOSO"/>
    <s v="EJECUTADO EXITOSO"/>
    <s v="01/10/2025 SE ESCALA AL COORDINADOR DE ZONA PARA ENTREGA DE ROLLOS EN SITIO | 03/10/2025 DURANTE LA VISITA TECNICA SE REALIZA ENTREGA DE 40 ROLLOS PARA DATÁFONO NO SE MANIPULAN EQUIPOS"/>
    <s v="VISITA_TÉCNICA"/>
    <n v="40"/>
    <s v="PRINCIPAL"/>
    <s v="TERRESTRE"/>
    <s v="GALEANO SORIANO JUAN DAVID"/>
    <n v="1"/>
    <n v="31419"/>
    <n v="31419"/>
  </r>
  <r>
    <s v="BARRANQUILLA"/>
    <s v="0036-0001"/>
    <x v="0"/>
    <n v="8001"/>
    <n v="2825869"/>
    <n v="77916"/>
    <x v="0"/>
    <s v="ATLANTICO"/>
    <s v="BARRANQUILLA"/>
    <s v="INVERSIONES MSJ SANTA MARIA"/>
    <s v="WOMPI"/>
    <s v="FO-25-1617930"/>
    <d v="2025-10-02T08:00:00"/>
    <d v="2025-10-03T15:01:00"/>
    <x v="0"/>
    <s v="ROLLOS"/>
    <s v="EJECUTADO_EXITOSO"/>
    <s v="EJECUTADO EXITOSO"/>
    <s v="02/10/2025 SE ESCALA AL COORDINADOR DE ZONA PARA ENTREGA DE ROLLOS EN SITIO | 03/10/2025 SE HACE ENTREGA DE 32 ROLLOS WOMPI EN LA CARRERA 6A SUR 90 56"/>
    <s v="VISITA_TÉCNICA"/>
    <n v="32"/>
    <s v="PRINCIPAL"/>
    <s v="TERRESTRE"/>
    <s v="GALEANO SORIANO JUAN DAVID"/>
    <n v="1"/>
    <n v="31419"/>
    <n v="31419"/>
  </r>
  <r>
    <s v="BUCARAMANGA"/>
    <s v="0036-0007"/>
    <x v="1"/>
    <n v="68001"/>
    <n v="2826012"/>
    <n v="78793"/>
    <x v="0"/>
    <s v="SANTANDER"/>
    <s v="BUCARAMANGA"/>
    <s v="ALMACÉN DE ROPA ARISE STORE"/>
    <s v="WOMPI"/>
    <s v="FO-25-1617577"/>
    <d v="2025-10-02T08:00:00"/>
    <d v="2025-10-03T15:02:00"/>
    <x v="0"/>
    <s v="ROLLOS"/>
    <s v="EJECUTADO_EXITOSO"/>
    <s v="EJECUTADO EXITOSO"/>
    <s v="02/10/2025 SE ESCALA AL COORDINADOR DE ZONA PARA ENTREGA DE ROLLOS EN SITIO | 03/10/2025 SE REALIZA ENTREGA DE 16 ROLLOS EN DIRECCIÓN INDICADA POR LA USUARIA"/>
    <s v="VISITA_TÉCNICA"/>
    <n v="16"/>
    <s v="PRINCIPAL"/>
    <s v="TERRESTRE"/>
    <s v="ORTEGA TORRES JUAN SEBASTIAN"/>
    <n v="1"/>
    <n v="31419"/>
    <n v="31419"/>
  </r>
  <r>
    <s v="VILLAVICENCIO"/>
    <s v="0036-0006"/>
    <x v="2"/>
    <n v="50001"/>
    <n v="2827547"/>
    <n v="48457"/>
    <x v="0"/>
    <s v="META"/>
    <s v="VILLAVICENCIO"/>
    <s v="DROGUERIA SANTA CATALINA VILLAVICENCIO"/>
    <s v="WOMPI"/>
    <s v="FO-25-1614627"/>
    <d v="2025-10-02T08:55:00"/>
    <d v="2025-10-03T15:05:00"/>
    <x v="0"/>
    <s v="ROLLOS"/>
    <s v="EJECUTADO_EXITOSO"/>
    <s v="EJECUTADO EXITOSO"/>
    <s v="02/10/2025 SE ESCALA AL COORDINADOR DE ZONA PARA ENTREGA DE ROLLOS EN SITIO | 03/10/2025 SE REALIZA VISTA AL CB POR SOLICITUD DE ROLLOS, SE ENTREGAN SIN NOVEDAD TODO OK"/>
    <s v="VISITA_TÉCNICA"/>
    <n v="16"/>
    <s v="PRINCIPAL"/>
    <s v="TERRESTRE"/>
    <s v="REYES RAMIREZ DIEGO ALEXANDER"/>
    <n v="1"/>
    <n v="31419"/>
    <n v="31419"/>
  </r>
  <r>
    <s v="IBAGUE"/>
    <s v="0036-0006"/>
    <x v="2"/>
    <n v="73001"/>
    <n v="2829310"/>
    <n v="77456"/>
    <x v="0"/>
    <s v="TOLIMA"/>
    <s v="IBAGUE"/>
    <s v="BARRIO VALPARAISO IBAGUE"/>
    <s v="WOMPI"/>
    <s v="FO-25-1615388"/>
    <d v="2025-10-02T10:52:00"/>
    <d v="2025-10-03T15:11:00"/>
    <x v="0"/>
    <s v="ROLLOS"/>
    <s v="EJECUTADO_EXITOSO"/>
    <s v="EJECUTADO EXITOSO"/>
    <s v="02/10/2025 SE ESCALA AL COORDINADOR DE ZONA PARA ENTREGA DE ROLLOS EN SITIO | 03/10/2025 SE REALIZA ENTREGA DE 24 ROLLOS WOMPI POR SOLICITUD DEL CLIENTE."/>
    <s v="VISITA_TÉCNICA"/>
    <n v="24"/>
    <s v="PRINCIPAL"/>
    <s v="TERRESTRE"/>
    <s v="MOLINA CASTRO JAVIER ALBERTO"/>
    <n v="1"/>
    <n v="31419"/>
    <n v="31419"/>
  </r>
  <r>
    <s v="CUCUTA"/>
    <s v="0036-0007"/>
    <x v="1"/>
    <n v="54405"/>
    <n v="2830491"/>
    <n v="77315"/>
    <x v="0"/>
    <s v="NORTE DE SANTANDER"/>
    <s v="LOS PATIOS"/>
    <s v="FARMACIA DROGUERÍA SOLUMEK"/>
    <s v="WOMPI"/>
    <s v="FO-25-1616289"/>
    <d v="2025-10-02T13:24:00"/>
    <d v="2025-10-03T15:14:00"/>
    <x v="0"/>
    <s v="ROLLOS"/>
    <s v="EJECUTADO_EXITOSO"/>
    <s v="EJECUTADO EXITOSO"/>
    <s v="02/10/2025 SE ESCALA AL COORDINADOR DE ZONA PARA ENTREGA DE ROLLOS EN SITIO | 03/10/2025 SE VISITA COMERCIO Y SE ENTREGAN 32 ROLLOS OK."/>
    <s v="VISITA_TÉCNICA"/>
    <n v="32"/>
    <s v="PRINCIPAL"/>
    <s v="TERRESTRE"/>
    <s v="BARRAGAN TAFUR EDWIN ESTEBAN"/>
    <n v="1"/>
    <n v="31419"/>
    <n v="31419"/>
  </r>
  <r>
    <s v="IBAGUE"/>
    <s v="0036-0006"/>
    <x v="2"/>
    <n v="73001"/>
    <n v="2830004"/>
    <n v="75496"/>
    <x v="0"/>
    <s v="TOLIMA"/>
    <s v="IBAGUE"/>
    <s v="TIENDA WEB.COM"/>
    <s v="WOMPI"/>
    <s v="FO-25-1615633"/>
    <d v="2025-10-02T11:38:00"/>
    <d v="2025-10-03T15:14:00"/>
    <x v="0"/>
    <s v="ROLLOS"/>
    <s v="EJECUTADO_EXITOSO"/>
    <s v="EJECUTADO EXITOSO"/>
    <s v="02/10/2025 SE ESCALA AL COORDINADOR DE ZONA PARA ENTREGA DE ROLLOS EN SITIO | 03/10/2025 SE REALIZA ENTREGA DE 24 ROLLOS WOMPI POR SOLICITUD DEL CLIENTE."/>
    <s v="VISITA_TÉCNICA"/>
    <n v="24"/>
    <s v="PRINCIPAL"/>
    <s v="TERRESTRE"/>
    <s v="TORRES MANTILLA JOSE DANIEL"/>
    <n v="1"/>
    <n v="31419"/>
    <n v="31419"/>
  </r>
  <r>
    <s v="CALI"/>
    <s v="0036-0003"/>
    <x v="4"/>
    <n v="76001"/>
    <n v="2801856"/>
    <n v="59529"/>
    <x v="0"/>
    <s v="VALLE DEL CAUCA"/>
    <s v="CALI"/>
    <s v="BARRIO TERRON COLORADO CALI 1"/>
    <s v="WOMPI"/>
    <s v="FO-25-1591798"/>
    <d v="2025-09-29T08:00:00"/>
    <d v="2025-10-03T15:18:00"/>
    <x v="0"/>
    <s v="ROLLOS"/>
    <s v="EJECUTADO_EXITOSO"/>
    <s v="EJECUTADO EXITOSO"/>
    <s v="27/09/2025 SE ESCALA AL COORDINADOR DE ZONA PARA ENTREGA DE ROLLOS EN SITIO | 03/10/2025 LA VISITA TÉCNICA REALIZADA AL COMERCIO SE LLEGA AL SITIO SE INFORMA EL MOTIVO DE LA VISITA SE ENTREGAN 64 ROLLOS TÉRMICOS AL GENTE EL CLIENTE RECIBE ROLLOS"/>
    <s v="VISITA_TÉCNICA"/>
    <n v="64"/>
    <s v="PRINCIPAL"/>
    <s v="TERRESTRE"/>
    <s v="BARRAGAN TAFUR EDWIN ESTEBAN"/>
    <n v="1"/>
    <n v="31419"/>
    <n v="31419"/>
  </r>
  <r>
    <s v="IBAGUE"/>
    <s v="0036-0006"/>
    <x v="2"/>
    <n v="73001"/>
    <n v="2824670"/>
    <n v="27268"/>
    <x v="0"/>
    <s v="TOLIMA"/>
    <s v="IBAGUE"/>
    <s v="BARRIO RESTREPO IBAGUE"/>
    <s v="WOMPI"/>
    <s v="FO-25-1612381"/>
    <d v="2025-10-01T15:41:00"/>
    <d v="2025-10-03T15:19:00"/>
    <x v="0"/>
    <s v="ROLLOS"/>
    <s v="EJECUTADO_EXITOSO"/>
    <s v="EJECUTADO EXITOSO"/>
    <s v="01/10/2025 SE ESCALA AL COORDINADOR DE ZONA PARA ENTREGA DE ROLLOS EN SITIO | 03/10/2025 SE HACE ENTREGA DE 16 ROLLOS WOMPI EN DIRECCIÓN INDICADA"/>
    <s v="VISITA_TÉCNICA"/>
    <n v="16"/>
    <s v="PRINCIPAL"/>
    <s v="TERRESTRE"/>
    <s v="BENAVIDES ARANGO RAFAEL JOSE"/>
    <n v="1"/>
    <n v="31419"/>
    <n v="31419"/>
  </r>
  <r>
    <s v="BARRANQUILLA"/>
    <s v="0036-0001"/>
    <x v="0"/>
    <n v="8758"/>
    <n v="2831304"/>
    <n v="70145"/>
    <x v="0"/>
    <s v="ATLANTICO"/>
    <s v="SOLEDAD"/>
    <s v="BARRIO LOS ALMENDROS SOLEDAD  6"/>
    <s v="WOMPI"/>
    <s v="FO-25-1617058"/>
    <d v="2025-10-02T14:33:00"/>
    <d v="2025-10-03T15:30:00"/>
    <x v="0"/>
    <s v="ROLLOS"/>
    <s v="EJECUTADO_EXITOSO"/>
    <s v="EJECUTADO EXITOSO"/>
    <s v="02/10/2025 SE ESCALA AL COORDINADOR DE ZONA PARA ENTREGA DE ROLLOS EN SITIO | 03/10/2025 SE HACE ENTREGA DE 16 ROLLOS WOMPI CALLE 81 21 32 LOS ALMENDROS"/>
    <s v="VISITA_TÉCNICA"/>
    <n v="16"/>
    <s v="PRINCIPAL"/>
    <s v="TERRESTRE"/>
    <s v="GUTIERREZ  CAMILO ANDRES"/>
    <n v="1"/>
    <n v="31419"/>
    <n v="31419"/>
  </r>
  <r>
    <s v="BOGOTA"/>
    <s v="0036-0004"/>
    <x v="5"/>
    <n v="11001"/>
    <n v="2832315"/>
    <n v="33951"/>
    <x v="0"/>
    <s v="CUNDINAMARCA"/>
    <s v="BOGOTÁ"/>
    <s v="SURTIREPUESTOS HL SAS"/>
    <s v="WOMPI"/>
    <s v="FO-25-1618006"/>
    <d v="2025-10-02T16:09:00"/>
    <d v="2025-10-03T15:32:00"/>
    <x v="0"/>
    <s v="ROLLOS"/>
    <s v="EJECUTADO_EXITOSO"/>
    <s v="EJECUTADO EXITOSO"/>
    <s v="02/10/2025 SE ESCALA AL COORDINADOR DE ZONA PARA ENTREGA DE ROLLOS EN SITIO | 03/10/2025 SE REALIZA VISITA A COMERCIO SE ENTREGAN 16 ROLLOS WOMPI"/>
    <s v="VISITA_TÉCNICA"/>
    <n v="16"/>
    <s v="PRINCIPAL"/>
    <s v="TERRESTRE"/>
    <s v="ORTEGA TORRES JUAN SEBASTIAN"/>
    <n v="1"/>
    <n v="31419"/>
    <n v="31419"/>
  </r>
  <r>
    <s v="BOGOTA"/>
    <s v="0036-0004"/>
    <x v="5"/>
    <n v="11001"/>
    <n v="2833069"/>
    <n v="76081"/>
    <x v="0"/>
    <s v="CUNDINAMARCA"/>
    <s v="BOGOTÁ"/>
    <s v="GEEK ZONE"/>
    <s v="WOMPI"/>
    <s v="FO-25-1619611"/>
    <d v="2025-10-03T08:00:00"/>
    <d v="2025-10-03T15:32:00"/>
    <x v="0"/>
    <s v="ROLLOS"/>
    <s v="EJECUTADO_EXITOSO"/>
    <s v="EJECUTADO EXITOSO"/>
    <s v="03/10/2025 SE ESCALA AL COORDINADOR DE ZONA PARA ENTREGA DE ROLLOS EN SITIO | 03/10/2025 SE VISITA COMERCIO, SE ENTREGAN 16 ROLLOS WOMPI"/>
    <s v="VISITA_TÉCNICA"/>
    <n v="16"/>
    <s v="PRINCIPAL"/>
    <s v="TERRESTRE"/>
    <s v="JAIMES VALERO NELSON RICARDO"/>
    <n v="1"/>
    <n v="31419"/>
    <n v="31419"/>
  </r>
  <r>
    <s v="BOGOTA"/>
    <s v="0036-0004"/>
    <x v="5"/>
    <n v="11001"/>
    <n v="2833042"/>
    <n v="38175"/>
    <x v="0"/>
    <s v="CUNDINAMARCA"/>
    <s v="BOGOTA"/>
    <s v="BARRIO ALCAZARES BOGOTA"/>
    <s v="WOMPI"/>
    <s v="FO-25-1619620"/>
    <d v="2025-10-03T08:00:00"/>
    <d v="2025-10-03T15:33:00"/>
    <x v="0"/>
    <s v="ROLLOS"/>
    <s v="EJECUTADO_EXITOSO"/>
    <s v="EJECUTADO EXITOSO"/>
    <s v="03/10/2025 SE ESCALA AL COORDINADOR DE ZONA PARA ENTREGA DE ROLLOS EN SITIO | 03/10/2025 SE VISITA COMERCIO, SE ENTREGAN 48 ROLLOS WOMPI"/>
    <s v="VISITA_TÉCNICA"/>
    <n v="48"/>
    <s v="PRINCIPAL"/>
    <s v="TERRESTRE"/>
    <s v="ORTIZ YARA FRANKLYN ISRAEL"/>
    <n v="1"/>
    <n v="31419"/>
    <n v="31419"/>
  </r>
  <r>
    <s v="IBAGUE"/>
    <s v="0036-0006"/>
    <x v="2"/>
    <n v="73001"/>
    <n v="2832815"/>
    <n v="74287"/>
    <x v="0"/>
    <s v="TOLIMA"/>
    <s v="IBAGUE"/>
    <s v="NILDROGUERIAS SECTOR LA CAMPIÑA"/>
    <s v="WOMPI"/>
    <s v="FO-25-1618004"/>
    <d v="2025-10-03T08:00:00"/>
    <d v="2025-10-03T15:35:00"/>
    <x v="0"/>
    <s v="ROLLOS"/>
    <s v="EJECUTADO_EXITOSO"/>
    <s v="EJECUTADO EXITOSO"/>
    <s v="02/10/2025 SE ESCALA AL COORDINADOR DE ZONA PARA ENTREGA DE ROLLOS EN SITIO | 03/10/2025 SE REALIZA LA ENTREGA DE 24 ROLLOS WOMPI EN DIRECCIÓN INDICADA"/>
    <s v="VISITA_TÉCNICA"/>
    <n v="24"/>
    <s v="PRINCIPAL"/>
    <s v="TERRESTRE"/>
    <s v="ORTIZ YARA FRANKLYN ISRAEL"/>
    <n v="1"/>
    <n v="31419"/>
    <n v="31419"/>
  </r>
  <r>
    <s v="TUNJA"/>
    <s v="0036-0007"/>
    <x v="1"/>
    <n v="15001"/>
    <n v="2832910"/>
    <n v="78395"/>
    <x v="0"/>
    <s v="BOYACA"/>
    <s v="TUNJA"/>
    <s v="CELUMUNDO CENTRO"/>
    <s v="WOMPI"/>
    <s v="FO-25-1619634"/>
    <d v="2025-10-03T08:00:00"/>
    <d v="2025-10-03T15:36:00"/>
    <x v="0"/>
    <s v="ROLLOS"/>
    <s v="EJECUTADO_EXITOSO"/>
    <s v="EJECUTADO EXITOSO"/>
    <s v="03/10/2025 SE ESCALA AL COORDINADOR DE ZONA PARA ENTREGA DE ROLLOS EN SITIO | 03/10/2025 SE REALIZA ENTREGA EN SITIO DE 32 ROLLOS WOMPI RECIBE PAPELERIA ROSARIO ORJUELA"/>
    <s v="VISITA_TÉCNICA"/>
    <n v="32"/>
    <s v="PRINCIPAL"/>
    <s v="TERRESTRE"/>
    <s v="GUTIERREZ  CAMILO ANDRES"/>
    <n v="1"/>
    <n v="31419"/>
    <n v="31419"/>
  </r>
  <r>
    <s v="BOGOTA"/>
    <s v="0036-0004"/>
    <x v="5"/>
    <n v="11001"/>
    <n v="2833302"/>
    <n v="59897"/>
    <x v="0"/>
    <s v="CUNDINAMARCA"/>
    <s v="BOGOTÁ"/>
    <s v="DROGUERIA SU SALUD PRIMERO"/>
    <s v="WOMPI"/>
    <s v="FO-25-1619577"/>
    <d v="2025-10-03T08:00:00"/>
    <d v="2025-10-03T15:37:00"/>
    <x v="0"/>
    <s v="ROLLOS"/>
    <s v="EJECUTADO_EXITOSO"/>
    <s v="EJECUTADO EXITOSO"/>
    <s v="03/10/2025 SE ESCALA AL COORDINADOR DE ZONA PARA ENTREGA DE ROLLOS EN SITIO | 03/10/2025 SE VISITA COMERCIO, SE ENTREGAN 32 ROLLOS WOMPI"/>
    <s v="VISITA_TÉCNICA"/>
    <n v="32"/>
    <s v="PRINCIPAL"/>
    <s v="TERRESTRE"/>
    <s v="ALVARADO MORENO CRISTHIAN"/>
    <n v="1"/>
    <n v="31419"/>
    <n v="31419"/>
  </r>
  <r>
    <s v="CUCUTA"/>
    <s v="0036-0007"/>
    <x v="1"/>
    <n v="54001"/>
    <n v="2815620"/>
    <n v="74335"/>
    <x v="0"/>
    <s v="NORTE DE SANTANDER"/>
    <s v="CUCUTA"/>
    <s v="MERCA KAREN"/>
    <s v="WOMPI"/>
    <s v="FO-25-1604619"/>
    <d v="2025-09-30T12:06:00"/>
    <d v="2025-10-03T15:49:00"/>
    <x v="0"/>
    <s v="ROLLOS"/>
    <s v="EJECUTADO_EXITOSO"/>
    <s v="EJECUTADO EXITOSO"/>
    <s v="30/09/2025 SE ESCALA AL COORDINADOR DE ZONA PARA ENTREGA DE ROLLOS EN SITIO | 03/10/2025 SE REALIZA ENTREGA DE 16 ROLLOS WOMPI OK"/>
    <s v="VISITA_TÉCNICA"/>
    <n v="16"/>
    <s v="PRINCIPAL"/>
    <s v="TERRESTRE"/>
    <s v="ORTIZ YARA FRANKLYN ISRAEL"/>
    <n v="1"/>
    <n v="31419"/>
    <n v="31419"/>
  </r>
  <r>
    <s v="IBAGUE"/>
    <s v="0036-0006"/>
    <x v="2"/>
    <n v="73001"/>
    <n v="2828280"/>
    <n v="59527"/>
    <x v="0"/>
    <s v="TOLIMA"/>
    <s v="IBAGUE"/>
    <s v="VARIEDADES QUE DETALLAZO"/>
    <s v="WOMPI"/>
    <s v="FO-25-1617572"/>
    <d v="2025-10-02T09:47:00"/>
    <d v="2025-10-03T15:50:00"/>
    <x v="0"/>
    <s v="ROLLOS"/>
    <s v="EJECUTADO_EXITOSO"/>
    <s v="EJECUTADO EXITOSO"/>
    <s v="02/10/2025 SE ESCALA AL COORDINADOR DE ZONA PARA ENTREGA DE ROLLOS EN SITIO | 03/10/2025 SE REALIZA ENTREGA DE 48 ROLLOS WOMPI POR SOLICITUD DEL CLIENTE."/>
    <s v="VISITA_TÉCNICA"/>
    <n v="48"/>
    <s v="PRINCIPAL"/>
    <s v="TERRESTRE"/>
    <s v="DURAN ACOSTA FRANK YONNY"/>
    <n v="1"/>
    <n v="31419"/>
    <n v="31419"/>
  </r>
  <r>
    <s v="PEREIRA"/>
    <s v="0036-0002"/>
    <x v="6"/>
    <n v="66001"/>
    <n v="2812450"/>
    <n v="64907"/>
    <x v="0"/>
    <s v="RISARALDA"/>
    <s v="PEREIRA"/>
    <s v="PAPELERIA LA GRAN FAMILIA B Y S"/>
    <s v="WOMPI"/>
    <s v="FO-25-1601681"/>
    <d v="2025-09-30T08:00:00"/>
    <d v="2025-10-03T15:53:00"/>
    <x v="0"/>
    <s v="ROLLOS"/>
    <s v="EJECUTADO_EXITOSO"/>
    <s v="EJECUTADO EXITOSO"/>
    <s v="30/09/2025 SE ESCALA AL COORDINADOR DE ZONA PARA ENTREGA DE ROLLOS EN SITIO | 03/10/2025 SE ENTREGAN 40 ROLLOS"/>
    <s v="VISITA_TÉCNICA"/>
    <n v="40"/>
    <s v="PRINCIPAL"/>
    <s v="TERRESTRE"/>
    <s v="BARRAGAN TAFUR EDWIN ESTEBAN"/>
    <n v="1"/>
    <n v="31419"/>
    <n v="31419"/>
  </r>
  <r>
    <s v="PASTO"/>
    <s v="0036-0003"/>
    <x v="4"/>
    <n v="52001"/>
    <n v="2823101"/>
    <n v="66145"/>
    <x v="0"/>
    <s v="NARIÑO"/>
    <s v="PASTO"/>
    <s v="TAVO SHOES"/>
    <s v="WOMPI"/>
    <s v="FO-25-1610803"/>
    <d v="2025-10-01T12:43:00"/>
    <d v="2025-10-03T15:55:00"/>
    <x v="0"/>
    <s v="ROLLOS"/>
    <s v="EJECUTADO_EXITOSO"/>
    <s v="EJECUTADO EXITOSO"/>
    <s v="01/10/2025 SE ESCALA AL COORDINADOR DE ZONA PARA ENTREGA DE ROLLOS EN SITIO | 03/10/2025 SE REALIZA ENTREGA DE 32 ROLLOS WOMPI NO SE MANIPULA DATAFONO"/>
    <s v="VISITA_TÉCNICA"/>
    <n v="32"/>
    <s v="PRINCIPAL"/>
    <s v="TERRESTRE"/>
    <s v="FRANCO CAÑAVERAL YAMID RAUL"/>
    <n v="1"/>
    <n v="31419"/>
    <n v="31419"/>
  </r>
  <r>
    <s v="BOGOTA"/>
    <s v="0036-0004"/>
    <x v="5"/>
    <n v="25473"/>
    <n v="2836523"/>
    <n v="74370"/>
    <x v="0"/>
    <s v="CUNDINAMARCA"/>
    <s v="MOSQUERA"/>
    <s v="BARRIO VILLA SAJONIA MOSQUERA"/>
    <s v="WOMPI"/>
    <s v="FO-25-1623707"/>
    <d v="2025-10-03T12:48:00"/>
    <d v="2025-10-03T16:02:00"/>
    <x v="0"/>
    <s v="ROLLOS"/>
    <s v="EJECUTADO_EXITOSO"/>
    <s v="EJECUTADO EXITOSO"/>
    <s v="03/10/2025 SE ESCALA AL COORDINADOR DE ZONA PARA ENTREGA DE ROLLOS EN SITIO | 03/10/2025 DURANTE LA VISITA TECNICA SE REALIZA ENTREGA DE 48 ROLLOS PARA DATÁFONO NO SE MANIPULAN EQUIPOS"/>
    <s v="VISITA_TÉCNICA"/>
    <n v="48"/>
    <s v="PRINCIPAL"/>
    <s v="TERRESTRE"/>
    <s v="BRAVO MADROÑERO OSCAR ESTEBAN"/>
    <n v="1"/>
    <n v="31419"/>
    <n v="31419"/>
  </r>
  <r>
    <s v="PEREIRA"/>
    <s v="0036-0002"/>
    <x v="6"/>
    <n v="66001"/>
    <n v="2836361"/>
    <n v="71836"/>
    <x v="0"/>
    <s v="RISARALDA"/>
    <s v="PEREIRA"/>
    <s v="LUFER TIENDA"/>
    <s v="WOMPI"/>
    <s v="FO-25-1623081"/>
    <d v="2025-10-03T12:27:00"/>
    <d v="2025-10-03T16:04:00"/>
    <x v="0"/>
    <s v="ROLLOS"/>
    <s v="EJECUTADO_EXITOSO"/>
    <s v="EJECUTADO EXITOSO"/>
    <s v="03/10/2025 SE ESCALA AL COORDINADOR DE ZONA PARA ENTREGA DE ROLLOS EN SITIO | 03/10/2025 SE ENTREGAN 40 ROLLOS"/>
    <s v="VISITA_TÉCNICA"/>
    <n v="40"/>
    <s v="PRINCIPAL"/>
    <s v="TERRESTRE"/>
    <s v="GALEANO SORIANO JUAN DAVID"/>
    <n v="1"/>
    <n v="31419"/>
    <n v="31419"/>
  </r>
  <r>
    <s v="IBAGUE"/>
    <s v="0036-0006"/>
    <x v="2"/>
    <n v="73001"/>
    <n v="2828752"/>
    <n v="74481"/>
    <x v="0"/>
    <s v="TOLIMA"/>
    <s v="IBAGUE"/>
    <s v="DROGUERÍA MI FARMA C"/>
    <s v="WOMPI"/>
    <s v="FO-25-1615079"/>
    <d v="2025-10-02T10:18:00"/>
    <d v="2025-10-03T16:11:00"/>
    <x v="0"/>
    <s v="ROLLOS"/>
    <s v="EJECUTADO_EXITOSO"/>
    <s v="EJECUTADO EXITOSO"/>
    <s v="02/10/2025 SE ESCALA AL COORDINADOR DE ZONA PARA ENTREGA DE ROLLOS EN SITIO | 03/10/2025 SE REALIZA ENTREGA DE 48 ROLLOS WOMPI POR SOLICITUD DEL CLIENTE."/>
    <s v="VISITA_TÉCNICA"/>
    <n v="48"/>
    <s v="PRINCIPAL"/>
    <s v="TERRESTRE"/>
    <s v="FRANCO CAÑAVERAL YAMID RAUL"/>
    <n v="1"/>
    <n v="31419"/>
    <n v="31419"/>
  </r>
  <r>
    <s v="BOGOTA"/>
    <s v="0036-0004"/>
    <x v="5"/>
    <n v="25473"/>
    <n v="2825782"/>
    <n v="69578"/>
    <x v="0"/>
    <s v="CUNDINAMARCA"/>
    <s v="MOSQUERA"/>
    <s v="BARRIO CENTRO MOSQUERA 2"/>
    <s v="WOMPI"/>
    <s v="FO-25-1615394"/>
    <d v="2025-10-02T08:00:00"/>
    <d v="2025-10-03T16:13:00"/>
    <x v="0"/>
    <s v="ROLLOS"/>
    <s v="EJECUTADO_EXITOSO"/>
    <s v="EJECUTADO EXITOSO"/>
    <s v="02/10/2025 SE ESCALA AL COORDINADOR DE ZONA PARA ENTREGA DE ROLLOS EN SITIO | 03/10/2025 DURANTE LA VISITA TECNICA SE REALIZA ENTREGA DE 32 ROLLOS PARA DATÁFONO NO SE MANIPULAN EQUIPOS"/>
    <s v="VISITA_TÉCNICA"/>
    <n v="32"/>
    <s v="PRINCIPAL"/>
    <s v="TERRESTRE"/>
    <s v="BARRAGAN TAFUR EDWIN ESTEBAN"/>
    <n v="1"/>
    <n v="31419"/>
    <n v="31419"/>
  </r>
  <r>
    <s v="TUNJA"/>
    <s v="0036-0007"/>
    <x v="1"/>
    <n v="15001"/>
    <n v="2834689"/>
    <n v="78837"/>
    <x v="0"/>
    <s v="BOYACA"/>
    <s v="TUNJA"/>
    <s v="BARRIO POPULAR TUNJA 6"/>
    <s v="WOMPI"/>
    <s v="FO-25-1621151"/>
    <d v="2025-10-03T09:47:00"/>
    <d v="2025-10-03T16:19:00"/>
    <x v="0"/>
    <s v="ROLLOS"/>
    <s v="EJECUTADO_EXITOSO"/>
    <s v="EJECUTADO EXITOSO"/>
    <s v="03/10/2025 SE ESCALA AL COORDINADOR DE ZONA PARA ENTREGA DE ROLLOS EN SITIO | 03/10/2025 SE REALIZA ENTREGA EN SITIO DE 16 ROLLOS WOMPI RECIBE PAPELERIA SERGIO ANDRES VEGA"/>
    <s v="VISITA_TÉCNICA"/>
    <n v="16"/>
    <s v="PRINCIPAL"/>
    <s v="TERRESTRE"/>
    <s v="GALEANO SORIANO JUAN DAVID"/>
    <n v="1"/>
    <n v="31419"/>
    <n v="31419"/>
  </r>
  <r>
    <s v="BOGOTA"/>
    <s v="0036-0004"/>
    <x v="5"/>
    <n v="11001"/>
    <n v="2827885"/>
    <n v="76789"/>
    <x v="0"/>
    <s v="CUNDINAMARCA"/>
    <s v="BOGOTA"/>
    <s v="BARRIO LOS NARANJOS BOGOTA"/>
    <s v="WOMPI"/>
    <s v="FO-25-1614601"/>
    <d v="2025-10-02T09:19:00"/>
    <d v="2025-10-03T16:23:00"/>
    <x v="0"/>
    <s v="ROLLOS"/>
    <s v="EJECUTADO_EXITOSO"/>
    <s v="EJECUTADO EXITOSO"/>
    <s v="02/10/2025 SE ESCALA AL COORDINADOR DE ZONA PARA ENTREGA DE ROLLOS EN SITIO | 03/10/2025 SE REALIZA LA ENTREGA DE 16 ROLLOS WOMPI"/>
    <s v="VISITA_TÉCNICA"/>
    <n v="16"/>
    <s v="PRINCIPAL"/>
    <s v="TERRESTRE"/>
    <s v="ALVARADO MORENO CRISTHIAN"/>
    <n v="1"/>
    <n v="31419"/>
    <n v="31419"/>
  </r>
  <r>
    <s v="PASTO"/>
    <s v="0036-0003"/>
    <x v="4"/>
    <n v="52001"/>
    <n v="2829459"/>
    <n v="40639"/>
    <x v="0"/>
    <s v="NARIÑO"/>
    <s v="PASTO"/>
    <s v="DROGUERIA MEJOR SALUD"/>
    <s v="WOMPI"/>
    <s v="FO-25-1615372"/>
    <d v="2025-10-02T11:05:00"/>
    <d v="2025-10-03T16:24:00"/>
    <x v="0"/>
    <s v="ROLLOS"/>
    <s v="EJECUTADO_EXITOSO"/>
    <s v="EJECUTADO EXITOSO"/>
    <s v="02/10/2025 SE ESCALA AL COORDINADOR DE ZONA PARA ENTREGA DE ROLLOS EN SITIO | 03/10/2025 SE REALIZA ENTREGA DE 64 ROLLOS WOMPI NO SE MANIPULA DATAFONO"/>
    <s v="VISITA_TÉCNICA"/>
    <n v="64"/>
    <s v="PRINCIPAL"/>
    <s v="TERRESTRE"/>
    <s v="ORTIZ MARTINEZ STIVEN"/>
    <n v="1"/>
    <n v="31419"/>
    <n v="31419"/>
  </r>
  <r>
    <s v="BARRANQUILLA"/>
    <s v="0036-0001"/>
    <x v="0"/>
    <n v="8001"/>
    <n v="2821330"/>
    <n v="69947"/>
    <x v="0"/>
    <s v="ATLANTICO"/>
    <s v="BARRANQUILLA"/>
    <s v="SOLUCIONES EFICAZ AMYON SAS"/>
    <s v="WOMPI"/>
    <s v="FO-25-1609343"/>
    <d v="2025-10-01T10:11:00"/>
    <d v="2025-10-03T16:26:00"/>
    <x v="0"/>
    <s v="ROLLOS"/>
    <s v="EJECUTADO_EXITOSO"/>
    <s v="EJECUTADO EXITOSO"/>
    <s v="01/10/2025 SE ESCALA AL COORDINADOR DE ZONA PARA ENTREGA DE ROLLOS EN SITIO | 03/10/2025 SE ENTREGAN 32 ROLLOS"/>
    <s v="VISITA_TÉCNICA"/>
    <n v="32"/>
    <s v="PRINCIPAL"/>
    <s v="TERRESTRE"/>
    <s v="BRAVO MADROÑERO OSCAR ESTEBAN"/>
    <n v="1"/>
    <n v="31419"/>
    <n v="31419"/>
  </r>
  <r>
    <s v="CUCUTA"/>
    <s v="0036-0007"/>
    <x v="1"/>
    <n v="54001"/>
    <n v="2833141"/>
    <n v="74421"/>
    <x v="0"/>
    <s v="NORTE DE SANTANDER"/>
    <s v="CUCUTA"/>
    <s v="INTERNET Y PAPELERIA KEVYSAN"/>
    <s v="WOMPI"/>
    <s v="FO-25-1619609"/>
    <d v="2025-10-03T08:00:00"/>
    <d v="2025-10-03T16:33:00"/>
    <x v="0"/>
    <s v="ROLLOS"/>
    <s v="EJECUTADO_EXITOSO"/>
    <s v="EJECUTADO EXITOSO"/>
    <s v="03/10/2025 SE ESCALA AL COORDINADOR DE ZONA PARA ENTREGA DE ROLLOS EN SITIO | 03/10/2025 SE REALIZA ENTREGA DE 16 ROLLOS WOMPI OK"/>
    <s v="VISITA_TÉCNICA"/>
    <n v="16"/>
    <s v="PRINCIPAL"/>
    <s v="TERRESTRE"/>
    <s v="DE AVILA SIADES ALBERTO ENRIQUE"/>
    <n v="1"/>
    <n v="31419"/>
    <n v="31419"/>
  </r>
  <r>
    <s v="BUCARAMANGA"/>
    <s v="0036-0007"/>
    <x v="1"/>
    <n v="68001"/>
    <n v="2834783"/>
    <n v="70667"/>
    <x v="0"/>
    <s v="SANTANDER"/>
    <s v="BUCARAMANGA"/>
    <s v="SAN FRANCISCO SANTANDER"/>
    <s v="WOMPI"/>
    <s v="FO-25-1620843"/>
    <d v="2025-10-03T09:48:00"/>
    <d v="2025-10-03T16:35:00"/>
    <x v="0"/>
    <s v="ROLLOS"/>
    <s v="EJECUTADO_EXITOSO"/>
    <s v="EJECUTADO EXITOSO"/>
    <s v="03/10/2025 SE ESCALA AL COORDINADOR DE ZONA PARA ENTREGA DE ROLLOS EN SITIO | 03/10/2025 SE REALIZA ENTREGA DE 40 ROLLOS CON VISITA NO SE MANIPULA TERMINAL"/>
    <s v="VISITA_TÉCNICA"/>
    <n v="40"/>
    <s v="PRINCIPAL"/>
    <s v="TERRESTRE"/>
    <s v="DURAN ACOSTA FRANK YONNY"/>
    <n v="1"/>
    <n v="31419"/>
    <n v="31419"/>
  </r>
  <r>
    <s v="BUCARAMANGA"/>
    <s v="0036-0007"/>
    <x v="1"/>
    <n v="68276"/>
    <n v="2835555"/>
    <n v="62409"/>
    <x v="0"/>
    <s v="SANTANDER"/>
    <s v="FLORIDABLANCA"/>
    <s v="BARRIO LA PAZ FLORIDABLANCA 4"/>
    <s v="WOMPI"/>
    <s v="FO-25-1622075"/>
    <d v="2025-10-03T10:58:00"/>
    <d v="2025-10-03T16:37:00"/>
    <x v="0"/>
    <s v="ROLLOS"/>
    <s v="EJECUTADO_EXITOSO"/>
    <s v="EJECUTADO EXITOSO"/>
    <s v="03/10/2025 SE ESCALA AL COORDINADOR DE ZONA PARA ENTREGA DE ROLLOS EN SITIO | 03/10/2025 SE REALIZA ENTREGA 24 ROLLOS WOMPI CON VISITA."/>
    <s v="VISITA_TÉCNICA"/>
    <n v="24"/>
    <s v="PRINCIPAL"/>
    <s v="TERRESTRE"/>
    <s v="REYES RAMIREZ DIEGO ALEXANDER"/>
    <n v="1"/>
    <n v="31419"/>
    <n v="31419"/>
  </r>
  <r>
    <s v="CUCUTA"/>
    <s v="0036-0007"/>
    <x v="1"/>
    <n v="54001"/>
    <n v="2834132"/>
    <n v="48385"/>
    <x v="0"/>
    <s v="NORTE DE SANTANDER"/>
    <s v="CUCUTA"/>
    <s v="TIENDA MIXTA QUINTA ESQUINA"/>
    <s v="WOMPI"/>
    <s v="FO-25-1619571"/>
    <d v="2025-10-03T08:36:00"/>
    <d v="2025-10-03T16:39:00"/>
    <x v="0"/>
    <s v="ROLLOS"/>
    <s v="EJECUTADO_EXITOSO"/>
    <s v="EJECUTADO EXITOSO"/>
    <s v="03/10/2025 SE ESCALA AL COORDINADOR DE ZONA PARA ENTREGA DE ROLLOS EN SITIO | 03/10/2025 SE VISITA COMERCIO Y SE ENTREGAN 16 ROLLOS OK"/>
    <s v="VISITA_TÉCNICA"/>
    <n v="16"/>
    <s v="PRINCIPAL"/>
    <s v="TERRESTRE"/>
    <s v="MARTINEZ FLOREZ DONIS ALBERTO"/>
    <n v="1"/>
    <n v="31419"/>
    <n v="31419"/>
  </r>
  <r>
    <s v="TUNJA"/>
    <s v="0036-0007"/>
    <x v="1"/>
    <n v="15001"/>
    <n v="2835808"/>
    <n v="46126"/>
    <x v="0"/>
    <s v="BOYACA"/>
    <s v="TUNJA"/>
    <s v="BARRIO JORDAN TUNJA"/>
    <s v="WOMPI"/>
    <s v="FO-25-1622056"/>
    <d v="2025-10-03T11:13:00"/>
    <d v="2025-10-03T16:46:00"/>
    <x v="0"/>
    <s v="ROLLOS"/>
    <s v="EJECUTADO_EXITOSO"/>
    <s v="EJECUTADO EXITOSO"/>
    <s v="03/10/2025 SE ESCALA AL COORDINADOR DE ZONA PARA ENTREGA DE ROLLOS EN SITIO | 03/10/2025 SE REALIZA ENTREGA EN SITIO DE 40 ROLLOS WOMPI RECIBE PAPELERIA  YOLANDA CEPEDA"/>
    <s v="VISITA_TÉCNICA"/>
    <n v="40"/>
    <s v="PRINCIPAL"/>
    <s v="TERRESTRE"/>
    <s v="TORRES MANTILLA JOSE DANIEL"/>
    <n v="1"/>
    <n v="31419"/>
    <n v="31419"/>
  </r>
  <r>
    <s v="BARRANQUILLA"/>
    <s v="0036-0001"/>
    <x v="0"/>
    <n v="8001"/>
    <n v="2831280"/>
    <n v="41819"/>
    <x v="0"/>
    <s v="ATLANTICO"/>
    <s v="BARRANQUILLA"/>
    <s v="VARIEDADES JACKY GOMEZ"/>
    <s v="WOMPI"/>
    <s v="FO-25-1617050"/>
    <d v="2025-10-02T14:48:00"/>
    <d v="2025-10-03T16:59:00"/>
    <x v="0"/>
    <s v="ROLLOS"/>
    <s v="EJECUTADO_EXITOSO"/>
    <s v="EJECUTADO EXITOSO"/>
    <s v="02/10/2025 SE ESCALA AL COORDINADOR DE ZONA PARA ENTREGA DE ROLLOS EN SITIO | 03/10/2025 SE ENTREGAN 32 ROLLOS"/>
    <s v="VISITA_TÉCNICA"/>
    <n v="32"/>
    <s v="PRINCIPAL"/>
    <s v="TERRESTRE"/>
    <s v="ALVARADO MORENO CRISTHIAN"/>
    <n v="1"/>
    <n v="31419"/>
    <n v="31419"/>
  </r>
  <r>
    <s v="PASTO"/>
    <s v="0036-0003"/>
    <x v="4"/>
    <n v="52001"/>
    <n v="2823446"/>
    <n v="33148"/>
    <x v="0"/>
    <s v="NARIÑO"/>
    <s v="PASTO"/>
    <s v="BARRIO SANTA MONICA PASTO"/>
    <s v="WOMPI"/>
    <s v="FO-25-1612523"/>
    <d v="2025-10-01T13:57:00"/>
    <d v="2025-10-03T17:01:00"/>
    <x v="0"/>
    <s v="ROLLOS"/>
    <s v="EJECUTADO_EXITOSO"/>
    <s v="EJECUTADO EXITOSO"/>
    <s v="01/10/2025 SE ESCALA AL COORDINADOR DE ZONA PARA ENTREGA DE ROLLOS EN SITIO | 03/10/2025 SE REALIZA ENTREGA DE 64 ROLLOS WOMPI NO SE MANIPULA DATAFONO"/>
    <s v="VISITA_TÉCNICA"/>
    <n v="64"/>
    <s v="PRINCIPAL"/>
    <s v="TERRESTRE"/>
    <s v="DE AVILA SIADES ALBERTO ENRIQUE"/>
    <n v="1"/>
    <n v="31419"/>
    <n v="31419"/>
  </r>
  <r>
    <s v="CUCUTA"/>
    <s v="0036-0007"/>
    <x v="1"/>
    <n v="54001"/>
    <n v="2832837"/>
    <n v="71540"/>
    <x v="0"/>
    <s v="NORTE DE SANTANDER"/>
    <s v="CUCUTA"/>
    <s v="DROGUERIA Y VARIEDADES JIRET SHALOM"/>
    <s v="WOMPI"/>
    <s v="FO-25-1619637"/>
    <d v="2025-10-03T08:00:00"/>
    <d v="2025-10-04T08:32:00"/>
    <x v="0"/>
    <s v="ROLLOS"/>
    <s v="EJECUTADO_EXITOSO"/>
    <s v="EJECUTADO EXITOSO"/>
    <s v="03/10/2025 SE ESCALA AL COORDINADOR DE ZONA PARA ENTREGA DE ROLLOS EN SITIO | 03/10/2025 SE REALIZA VISITA, SE ENTREGAN 24 ROLLOS PP"/>
    <s v="VISITA_TÉCNICA"/>
    <n v="24"/>
    <s v="PRINCIPAL"/>
    <s v="TERRESTRE"/>
    <s v="BRAVO MADROÑERO OSCAR ESTEBAN"/>
    <n v="1"/>
    <n v="31419"/>
    <n v="31419"/>
  </r>
  <r>
    <s v="BOGOTA"/>
    <s v="0036-0004"/>
    <x v="5"/>
    <n v="25286"/>
    <n v="2828081"/>
    <n v="31372"/>
    <x v="0"/>
    <s v="CUNDINAMARCA"/>
    <s v="FUNZA"/>
    <s v="BARRIO LA CITA"/>
    <s v="WOMPI"/>
    <s v="FO-25-1614599"/>
    <d v="2025-10-02T09:34:00"/>
    <d v="2025-10-04T08:36:00"/>
    <x v="0"/>
    <s v="ROLLOS"/>
    <s v="EJECUTADO_EXITOSO"/>
    <s v="EJECUTADO EXITOSO"/>
    <s v="02/10/2025 SE ESCALA AL COORDINADOR.  DE ZONA PARA ENTREGA DE ROLLOS EN SITIO | 03/10/2025 SE VISITA COMERCIO CB BANCOLOMBIA WOMPI, SE ENTREGAN ROLLOS DE PAPELERÍA SOLICITADOS PARA EL DATAFONO, NO UPS, NO SE MANIPULAN EQUIPOS."/>
    <s v="VISITA_TÉCNICA"/>
    <n v="16"/>
    <s v="INTERMEDIA"/>
    <s v="TERRESTRE"/>
    <s v="PACHECO BUITRAGO JAVIER ALONSO"/>
    <n v="1"/>
    <n v="36351"/>
    <n v="36351"/>
  </r>
  <r>
    <s v="TUNJA"/>
    <s v="0036-0007"/>
    <x v="1"/>
    <n v="15238"/>
    <n v="2808569"/>
    <n v="30609"/>
    <x v="0"/>
    <s v="BOYACA"/>
    <s v="DUITAMA"/>
    <s v="FARMACIA NATURISTA Y HOMEOPATICA NATURSALUD"/>
    <s v="WOMPI"/>
    <s v="FO-25-1599072"/>
    <d v="2025-09-29T12:31:00"/>
    <d v="2025-10-04T09:57:00"/>
    <x v="0"/>
    <s v="ROLLOS"/>
    <s v="EJECUTADO_EXITOSO"/>
    <s v="EJECUTADO EXITOSO"/>
    <s v="29/09/2025 SE REALIZA ENVIO DE ROLLOS CON GUIA | 04/10/2025 SE REALIZA ENVIO DE 64 ROLLOS, CON LA GUIA 2235596128 SERVIENTREGA. SE CONFIRMA ENTREGA EXITOSA POR PARTE DE LA TRANSPORTADORA"/>
    <s v="ENVÍO"/>
    <n v="64"/>
    <s v="INTERMEDIA"/>
    <s v="TERRESTRE"/>
    <s v="VEGA MANRIQUE JONATAN MAURICIO"/>
    <n v="1"/>
    <n v="36351"/>
    <n v="36351"/>
  </r>
  <r>
    <s v="TUNJA"/>
    <s v="0036-0007"/>
    <x v="1"/>
    <n v="15516"/>
    <n v="2803060"/>
    <n v="29316"/>
    <x v="0"/>
    <s v="BOYACA"/>
    <s v="PAIPA"/>
    <s v="BARRIO CENTRO 8 PAIPA"/>
    <s v="WOMPI"/>
    <s v="FO-25-1597150"/>
    <d v="2025-09-29T08:00:00"/>
    <d v="2025-10-04T09:58:00"/>
    <x v="0"/>
    <s v="ROLLOS"/>
    <s v="EJECUTADO_EXITOSO"/>
    <s v="EJECUTADO EXITOSO"/>
    <s v="29/09/2025 SE REALIZA ENVIO DE ROLLOS CON GUIA | 04/10/2025 SE REALIZA ENVIO DE 40 ROLLOS, CON LA GUIA 2235596129 SERVIENTREGA. SE CONFIRMA ENTREGA EXITOSA POR PARTE DE LA TRANSPORTADORA"/>
    <s v="ENVÍO"/>
    <n v="40"/>
    <s v="INTERMEDIA"/>
    <s v="TERRESTRE"/>
    <s v="CABARCAS BENJUMEA MILENA MARIA"/>
    <n v="1"/>
    <n v="36351"/>
    <n v="36351"/>
  </r>
  <r>
    <s v="CALI"/>
    <s v="0036-0003"/>
    <x v="4"/>
    <n v="19548"/>
    <n v="2811947"/>
    <n v="10639"/>
    <x v="0"/>
    <s v="CAUCA"/>
    <s v="PIENDAMO"/>
    <s v="PIENDAMO II - CAUCA"/>
    <s v="WOMPI"/>
    <s v="FO-25-1604811"/>
    <d v="2025-09-30T08:00:00"/>
    <d v="2025-10-04T10:42:00"/>
    <x v="0"/>
    <s v="ROLLOS"/>
    <s v="EJECUTADO_EXITOSO"/>
    <s v="EJECUTADO EXITOSO"/>
    <s v="30/09/2025 SE REALIZA ENVIO DE ROLLOS CON GUIA | 02/10/2025 SE ENVIAN 8 ROLLOS WOMPI POR INTERRAPIDISIMO"/>
    <s v="ENVÍO"/>
    <n v="8"/>
    <s v="LEJANA"/>
    <s v="TERRESTRE"/>
    <s v="GOMEZ FERRARO JOHANA"/>
    <n v="1"/>
    <n v="40250"/>
    <n v="40250"/>
  </r>
  <r>
    <s v="CALI"/>
    <s v="0036-0003"/>
    <x v="4"/>
    <n v="19548"/>
    <n v="2813934"/>
    <n v="76351"/>
    <x v="0"/>
    <s v="CAUCA"/>
    <s v="PIENDAMO"/>
    <s v="BARRIO CENTRO PIENDAMO 5"/>
    <s v="WOMPI"/>
    <s v="FO-25-1604802"/>
    <d v="2025-09-30T09:53:00"/>
    <d v="2025-10-04T10:44:00"/>
    <x v="0"/>
    <s v="ROLLOS"/>
    <s v="EJECUTADO_EXITOSO"/>
    <s v="EJECUTADO EXITOSO"/>
    <s v="30/09/2025 SE REALIZA ENVIO DE ROLLOS CON GUIA | 02/10/2025 SE ENVIA 24 ROLLOS WOMPI"/>
    <s v="ENVÍO"/>
    <n v="24"/>
    <s v="LEJANA"/>
    <s v="TERRESTRE"/>
    <s v="GIMBUEL LASSO LUIS GERMAN"/>
    <n v="1"/>
    <n v="40250"/>
    <n v="40250"/>
  </r>
  <r>
    <s v="MEDELLIN"/>
    <s v="0036-0005"/>
    <x v="3"/>
    <n v="5318"/>
    <n v="2816975"/>
    <n v="58201"/>
    <x v="0"/>
    <s v="ANTIOQUIA"/>
    <s v="GUARNE"/>
    <s v="BARRIO GUARNE GUARNE"/>
    <s v="WOMPI"/>
    <s v="FO-25-1606919"/>
    <d v="2025-09-30T15:05:00"/>
    <d v="2025-10-04T11:13:00"/>
    <x v="0"/>
    <s v="ROLLOS"/>
    <s v="EJECUTADO_EXITOSO"/>
    <s v="EJECUTADO EXITOSO"/>
    <s v="30/09/2025 SE REALIZA ENVIO DE ROLLOS CON GUIA | 04/10/2025 SE CONFIRMA ENTREGA EXITOSA"/>
    <s v="ENVÍO"/>
    <n v="40"/>
    <s v="INTERMEDIA"/>
    <s v="TERRESTRE"/>
    <s v="GIMBUEL LASSO LUIS GERMAN"/>
    <n v="1"/>
    <n v="36351"/>
    <n v="36351"/>
  </r>
  <r>
    <s v="MEDELLIN"/>
    <s v="0036-0005"/>
    <x v="3"/>
    <n v="5440"/>
    <n v="2815670"/>
    <n v="29778"/>
    <x v="0"/>
    <s v="ANTIOQUIA"/>
    <s v="MARINILLA"/>
    <s v="BARRIO MARINILLA ANTIOQUIA"/>
    <s v="WOMPI"/>
    <s v="FO-25-1609968"/>
    <d v="2025-09-30T12:28:00"/>
    <d v="2025-10-04T11:21:00"/>
    <x v="0"/>
    <s v="ROLLOS"/>
    <s v="EJECUTADO_EXITOSO"/>
    <s v="EJECUTADO EXITOSO"/>
    <s v="01/10/2025 SE REALIZA ENVIO DE ROLLOS CON GUIA | 03/10/2025 DEBIDO A INCONVENIENTES CON LOS MO DE LA TA BODEGA NO VISUALIZABA ACTIVIDAD | 04/10/2025 SE REALIZA ENVIO DE  ROLLOS, CON LA GUIA 6345301355986 SERVIENTREGA. SE CONFIRMA ENTREGA EXITOSA POR PARTE DE LA TRANSPORTADORA"/>
    <s v="ENVÍO"/>
    <n v="24"/>
    <s v="INTERMEDIA"/>
    <s v="TERRESTRE"/>
    <s v="BETANCUR AGUIRRE EDGAR AUGUSTO"/>
    <n v="1"/>
    <n v="36351"/>
    <n v="36351"/>
  </r>
  <r>
    <s v="CALI"/>
    <s v="0036-0003"/>
    <x v="4"/>
    <n v="19001"/>
    <n v="2829444"/>
    <n v="57681"/>
    <x v="0"/>
    <s v="CAUCA"/>
    <s v="POPAYAN"/>
    <s v="TIENDA PROGRESO DEL MAÑANA"/>
    <s v="WOMPI"/>
    <s v="FO-25-1623517"/>
    <d v="2025-10-02T11:01:00"/>
    <d v="2025-10-04T11:24:00"/>
    <x v="0"/>
    <s v="ROLLOS"/>
    <s v="EJECUTADO_EXITOSO"/>
    <s v="EJECUTADO EXITOSO"/>
    <s v="03/10/2025 SE ESCALA AL COORDINADOR DE ZONA PARA ENTREGA DE ROLLOS EN SITIO | 04/10/2025 SE INGRESA Y SE ENTREGAN 16 ROLLOS DE WOMPI"/>
    <s v="VISITA_TÉCNICA"/>
    <n v="16"/>
    <s v="LEJANA"/>
    <s v="TERRESTRE"/>
    <s v="BETANCUR AGUIRRE EDGAR AUGUSTO"/>
    <n v="1"/>
    <n v="40250"/>
    <n v="40250"/>
  </r>
  <r>
    <s v="BUCARAMANGA"/>
    <s v="0036-0007"/>
    <x v="1"/>
    <n v="68276"/>
    <n v="2838104"/>
    <n v="70770"/>
    <x v="0"/>
    <s v="SANTANDER"/>
    <s v="FLORIDABLANCA"/>
    <s v="BARRIO LA PAZ FLORIDABLANCA"/>
    <s v="WOMPI"/>
    <s v="FO-25-1626790"/>
    <d v="2025-10-03T16:23:00"/>
    <d v="2025-10-04T11:30:00"/>
    <x v="0"/>
    <s v="ROLLOS"/>
    <s v="EJECUTADO_EXITOSO"/>
    <s v="EJECUTADO EXITOSO"/>
    <s v="03/10/2025 SE ESCALA AL COORDINADOR DE ZONA PARA ENTREGA DE ROLLOS EN SITIO | 04/10/2025 ENTREGA DE 40 ROLLOS PARA DATAFONO"/>
    <s v="VISITA_TÉCNICA"/>
    <n v="40"/>
    <s v="PRINCIPAL"/>
    <s v="TERRESTRE"/>
    <s v="INZANDARA MENDEZ JAIME ALEXANDER"/>
    <n v="1"/>
    <n v="31419"/>
    <n v="31419"/>
  </r>
  <r>
    <s v="BOGOTA"/>
    <s v="0036-0004"/>
    <x v="5"/>
    <n v="25754"/>
    <n v="2838031"/>
    <n v="28152"/>
    <x v="0"/>
    <s v="CUNDINAMARCA"/>
    <s v="SOACHA"/>
    <s v="BARRIO LEON XIII SECTOR 3 SOACHA"/>
    <s v="WOMPI"/>
    <s v="FO-25-1626748"/>
    <d v="2025-10-03T16:19:00"/>
    <d v="2025-10-04T11:34:00"/>
    <x v="0"/>
    <s v="ROLLOS"/>
    <s v="EJECUTADO_EXITOSO"/>
    <s v="EJECUTADO EXITOSO"/>
    <s v="03/10/2025 SE ESCALA AL COORDINADOR DE ZONA PARA ENTREGA DE ROLLOS EN SITIO | 04/10/2025 SE REALIZA ENTREGA DE 32 ROLLOS WOMPI NO SE MANIPULA TERMINAL"/>
    <s v="VISITA_TÉCNICA"/>
    <n v="32"/>
    <s v="PRINCIPAL"/>
    <s v="TERRESTRE"/>
    <s v="PEÑA DIAZ IVAN YESID"/>
    <n v="1"/>
    <n v="31419"/>
    <n v="31419"/>
  </r>
  <r>
    <s v="BARRANQUILLA"/>
    <s v="0036-0001"/>
    <x v="0"/>
    <n v="8001"/>
    <n v="2836569"/>
    <n v="59345"/>
    <x v="0"/>
    <s v="ATLANTICO"/>
    <s v="BARRANQUILLA"/>
    <s v="BARRIO CARIBE VERDE BARRANQUILLA 3"/>
    <s v="WOMPI"/>
    <s v="FO-25-1623796"/>
    <d v="2025-10-03T13:16:00"/>
    <d v="2025-10-04T11:38:00"/>
    <x v="0"/>
    <s v="ROLLOS"/>
    <s v="EJECUTADO_EXITOSO"/>
    <s v="EJECUTADO EXITOSO"/>
    <s v="03/10/2025 SE ESCALA AL COORDINADOR DE ZONA PARA ENTREGA DE ROLLOS EN SITIO | 04/10/2025 SE REALIZA VISITA SE ENTREGA 56 ROLLOS"/>
    <s v="VISITA_TÉCNICA"/>
    <n v="56"/>
    <s v="PRINCIPAL"/>
    <s v="TERRESTRE"/>
    <s v="BUSTOS MORA DIEGO MANUEL"/>
    <n v="1"/>
    <n v="31419"/>
    <n v="31419"/>
  </r>
  <r>
    <s v="PASTO"/>
    <s v="0036-0003"/>
    <x v="4"/>
    <n v="52001"/>
    <n v="2836299"/>
    <n v="28433"/>
    <x v="0"/>
    <s v="NARIÑO"/>
    <s v="PASTO"/>
    <s v="BARRIO BOMBONA 3 PASTO"/>
    <s v="WOMPI"/>
    <s v="FO-25-1623070"/>
    <d v="2025-10-03T12:33:00"/>
    <d v="2025-10-04T11:41:00"/>
    <x v="0"/>
    <s v="ROLLOS"/>
    <s v="EJECUTADO_EXITOSO"/>
    <s v="EJECUTADO EXITOSO"/>
    <s v="03/10/2025 SE ESCALA AL COORDINADOR DE ZONA PARA ENTREGA DE ROLLOS EN SITIO | 04/10/2025 SE REALIZA ENTREGA DE 64 ROLLOS WOMPI NO SE MANIPULA DATAFONO"/>
    <s v="VISITA_TÉCNICA"/>
    <n v="64"/>
    <s v="PRINCIPAL"/>
    <s v="TERRESTRE"/>
    <s v="VILLACOB VILLACOB ELKIN EDUARDO"/>
    <n v="1"/>
    <n v="31419"/>
    <n v="31419"/>
  </r>
  <r>
    <s v="PASTO"/>
    <s v="0036-0003"/>
    <x v="4"/>
    <n v="52001"/>
    <n v="2834863"/>
    <n v="32265"/>
    <x v="0"/>
    <s v="NARIÑO"/>
    <s v="PASTO"/>
    <s v="TIENDA ESCOBAR M"/>
    <s v="WOMPI"/>
    <s v="FO-25-1620831"/>
    <d v="2025-10-03T09:55:00"/>
    <d v="2025-10-04T11:44:00"/>
    <x v="0"/>
    <s v="ROLLOS"/>
    <s v="EJECUTADO_EXITOSO"/>
    <s v="EJECUTADO EXITOSO"/>
    <s v="03/10/2025 SE ESCALA AL COORDINADOR DE ZONA PARA ENTREGA DE ROLLOS EN SITIO | 04/10/2025 SE VISITA CB. SE REALIZA ENTREGA DE 24 ROLLOS. CLIENTE INFORMA QUE EL CB FUNCIONA CORRECTAMENTE. NO SÉ MANIPULA DATAFONO"/>
    <s v="VISITA_TÉCNICA"/>
    <n v="24"/>
    <s v="PRINCIPAL"/>
    <s v="TERRESTRE"/>
    <s v="BRAVO MADROÑERO OSCAR ESTEBAN"/>
    <n v="1"/>
    <n v="31419"/>
    <n v="31419"/>
  </r>
  <r>
    <s v="CALI"/>
    <s v="0036-0003"/>
    <x v="4"/>
    <n v="19001"/>
    <n v="2829795"/>
    <n v="55858"/>
    <x v="0"/>
    <s v="CAUCA"/>
    <s v="POPAYAN"/>
    <s v="GLOFER. NET"/>
    <s v="WOMPI"/>
    <s v="FO-25-1623514"/>
    <d v="2025-10-02T11:32:00"/>
    <d v="2025-10-04T11:48:00"/>
    <x v="0"/>
    <s v="ROLLOS"/>
    <s v="EJECUTADO_EXITOSO"/>
    <s v="EJECUTADO EXITOSO"/>
    <s v="03/10/2025 SE ESCALA AL COORDINADOR DE ZONA PARA ENTREGA DE ROLLOS EN SITIO | 04/10/2025 SE INGRESA Y SE ENTREGAN 64 ROLLOS DE WOMPI"/>
    <s v="VISITA_TÉCNICA"/>
    <n v="64"/>
    <s v="LEJANA"/>
    <s v="TERRESTRE"/>
    <s v="CASTILLO HERRERA ALEX RICARDO"/>
    <n v="1"/>
    <n v="40250"/>
    <n v="40250"/>
  </r>
  <r>
    <s v="MEDELLIN"/>
    <s v="0036-0005"/>
    <x v="3"/>
    <n v="5088"/>
    <n v="2823135"/>
    <n v="61579"/>
    <x v="0"/>
    <s v="ANTIOQUIA"/>
    <s v="BELLO"/>
    <s v="BARRIO 5 ESTRELLAS BELLO 1"/>
    <s v="WOMPI"/>
    <s v="FO-25-1610942"/>
    <d v="2025-10-01T13:04:00"/>
    <d v="2025-10-04T12:13:00"/>
    <x v="0"/>
    <s v="ROLLOS"/>
    <s v="EJECUTADO_EXITOSO"/>
    <s v="EJECUTADO EXITOSO"/>
    <s v="01/10/2025 SE ESCALA AL COORDINADOR DE ZONA PARA ENTREGA DE ROLLOS EN SITIO | 04/10/2025 SE ENTREGAN 64 ROLLOS WOMPI"/>
    <s v="VISITA_TÉCNICA"/>
    <n v="64"/>
    <s v="PRINCIPAL"/>
    <s v="TERRESTRE"/>
    <s v="INZANDARA MENDEZ JAIME ALEXANDER"/>
    <n v="1"/>
    <n v="31419"/>
    <n v="31419"/>
  </r>
  <r>
    <s v="MEDELLIN"/>
    <s v="0036-0005"/>
    <x v="3"/>
    <n v="5266"/>
    <n v="2787080"/>
    <n v="37471"/>
    <x v="0"/>
    <s v="ANTIOQUIA"/>
    <s v="ENVIGADO"/>
    <s v="BARRIO VEREDA PANTANILLO ENVIGADO"/>
    <s v="WOMPI"/>
    <s v="FO-25-1577029"/>
    <d v="2025-09-24T10:53:00"/>
    <d v="2025-10-04T12:20:00"/>
    <x v="0"/>
    <s v="ROLLOS"/>
    <s v="EJECUTADO_EXITOSO"/>
    <s v="EJECUTADO EXITOSO"/>
    <s v="24/09/2025 SE ESCALA AL COORDINADOR DE ZONA PARA ENTREGA DE ROLLOS EN SITIO | 04/10/2025 ENTREGA DE 24 ROLLOS EN SITIO OK"/>
    <s v="VISITA_TÉCNICA"/>
    <n v="24"/>
    <s v="PRINCIPAL"/>
    <s v="TERRESTRE"/>
    <s v="BARRIENTOS HERNANDEZ CRISTIAN HORACIO"/>
    <n v="1"/>
    <n v="31419"/>
    <n v="31419"/>
  </r>
  <r>
    <s v="MEDELLIN"/>
    <s v="0036-0005"/>
    <x v="3"/>
    <n v="5212"/>
    <n v="2829688"/>
    <n v="79369"/>
    <x v="0"/>
    <s v="ANTIOQUIA"/>
    <s v="COPACABANA"/>
    <s v="VARIEDADES PIEDRAS BLANCAS II"/>
    <s v="WOMPI"/>
    <s v="FO-25-1615516"/>
    <d v="2025-10-02T11:35:00"/>
    <d v="2025-10-04T12:24:00"/>
    <x v="0"/>
    <s v="ROLLOS"/>
    <s v="EJECUTADO_EXITOSO"/>
    <s v="EJECUTADO EXITOSO"/>
    <s v="02/10/2025 SE ESCALA AL COORDINADOR DE ZONA PARA ENTREGA DE ROLLOS EN SITIO | 04/10/2025 SE ENTREGAN 16 ROLLOS WOMPI"/>
    <s v="VISITA_TÉCNICA"/>
    <n v="16"/>
    <s v="PRINCIPAL"/>
    <s v="TERRESTRE"/>
    <s v="PAREJA ECHAVARRIA JHON DAVID"/>
    <n v="1"/>
    <n v="31419"/>
    <n v="31419"/>
  </r>
  <r>
    <s v="BOGOTA"/>
    <s v="0036-0004"/>
    <x v="5"/>
    <n v="11001"/>
    <n v="2835104"/>
    <n v="56783"/>
    <x v="0"/>
    <s v="CUNDINAMARCA"/>
    <s v="BOGOTA"/>
    <s v="BARRIO TIBABUYES UNIVERSAL BOGOTA"/>
    <s v="WOMPI"/>
    <s v="FO-25-1620817"/>
    <d v="2025-10-03T10:06:00"/>
    <d v="2025-10-04T12:33:00"/>
    <x v="0"/>
    <s v="ROLLOS"/>
    <s v="EJECUTADO_EXITOSO"/>
    <s v="EJECUTADO EXITOSO"/>
    <s v="03/10/2025 SE ESCALA AL COORDINADOR DE ZONA PARA ENTREGA DE ROLLOS EN SITIO | 04/10/2025 SE VISITA COMERCIO CB BANCOLOMBIA WOMPI, SE ENTREGAN ROLLOS DE PAPELERÍA SOLICITADOS PARA EL DATAFONO, NO UPS, NO SE MANIPULAN EQUIPOS."/>
    <s v="VISITA_TÉCNICA"/>
    <n v="32"/>
    <s v="PRINCIPAL"/>
    <s v="TERRESTRE"/>
    <s v="BARRIENTOS HERNANDEZ CRISTIAN HORACIO"/>
    <n v="1"/>
    <n v="31419"/>
    <n v="31419"/>
  </r>
  <r>
    <s v="MEDELLIN"/>
    <s v="0036-0005"/>
    <x v="3"/>
    <n v="5001"/>
    <n v="2831085"/>
    <n v="13806"/>
    <x v="0"/>
    <s v="ANTIOQUIA"/>
    <s v="MEDELLÍN"/>
    <s v="AGROPOSADA SANTA ELENA"/>
    <s v="WOMPI"/>
    <s v="FO-25-1617060"/>
    <d v="2025-10-02T14:31:00"/>
    <d v="2025-10-04T12:38:00"/>
    <x v="0"/>
    <s v="ROLLOS"/>
    <s v="EJECUTADO_EXITOSO"/>
    <s v="EJECUTADO EXITOSO"/>
    <s v="02/10/2025 SE ESCALA AL COORDINADOR DE ZONA PARA ENTREGA DE ROLLOS EN SITIO | 04/10/2025 ENTREGA DE 32 ROLLOS EN SITIO"/>
    <s v="VISITA_TÉCNICA"/>
    <n v="32"/>
    <s v="PRINCIPAL"/>
    <s v="TERRESTRE"/>
    <s v="VEGA MANRIQUE JONATAN MAURICIO"/>
    <n v="1"/>
    <n v="31419"/>
    <n v="31419"/>
  </r>
  <r>
    <s v="CUCUTA"/>
    <s v="0036-0007"/>
    <x v="1"/>
    <n v="54001"/>
    <n v="2823170"/>
    <n v="58926"/>
    <x v="0"/>
    <s v="NORTE DE SANTANDER"/>
    <s v="CUCUTA"/>
    <s v="DROGUERIA FARMA BLUE PLUS"/>
    <s v="WOMPI"/>
    <s v="FO-25-1612533"/>
    <d v="2025-10-01T13:25:00"/>
    <d v="2025-10-04T12:42:00"/>
    <x v="0"/>
    <s v="ROLLOS"/>
    <s v="EJECUTADO_EXITOSO"/>
    <s v="EJECUTADO EXITOSO"/>
    <s v="01/10/2025 SE ESCALA AL COORDINADOR DE ZONA PARA ENTREGA DE ROLLOS EN SITIO | 04/10/2025 SE REALIZA ENTREGA DE 48 ROLLOS WOMPI OK"/>
    <s v="VISITA_TÉCNICA"/>
    <n v="48"/>
    <s v="PRINCIPAL"/>
    <s v="TERRESTRE"/>
    <s v="PAREJA ECHAVARRIA JHON DAVID"/>
    <n v="1"/>
    <n v="31419"/>
    <n v="31419"/>
  </r>
  <r>
    <s v="MONTERIA"/>
    <s v="0036-0001"/>
    <x v="0"/>
    <n v="23001"/>
    <n v="2834752"/>
    <n v="75065"/>
    <x v="0"/>
    <s v="CORDOBA"/>
    <s v="MONTERIA"/>
    <s v="BARRIO CENTRO MONTERIA 55"/>
    <s v="WOMPI"/>
    <s v="FO-25-1620856"/>
    <d v="2025-10-03T09:44:00"/>
    <d v="2025-10-04T12:52:00"/>
    <x v="0"/>
    <s v="ROLLOS"/>
    <s v="EJECUTADO_EXITOSO"/>
    <s v="EJECUTADO EXITOSO"/>
    <s v="03/10/2025 SE ESCALA AL COORDINADOR DE ZONA PARA ENTREGA DE ROLLOS EN SITIO | 04/10/2025 SE REALIZA ENTREGA DE 32 ROLLOS A CORRESPONSAL WOMPI"/>
    <s v="VISITA_TÉCNICA"/>
    <n v="32"/>
    <s v="PRINCIPAL"/>
    <s v="TERRESTRE"/>
    <s v="DURAN ACOSTA FRANK YONNY"/>
    <n v="1"/>
    <n v="31419"/>
    <n v="31419"/>
  </r>
  <r>
    <s v="BARRANQUILLA"/>
    <s v="0036-0001"/>
    <x v="0"/>
    <n v="8001"/>
    <n v="2834858"/>
    <n v="74724"/>
    <x v="0"/>
    <s v="ATLANTICO"/>
    <s v="BARRANQUILLA"/>
    <s v="COMERCIALIZADORA Y DISTRIBUIDORA EDUARDO CORTINA"/>
    <s v="WOMPI"/>
    <s v="FO-25-1620835"/>
    <d v="2025-10-03T09:54:00"/>
    <d v="2025-10-04T13:03:00"/>
    <x v="0"/>
    <s v="ROLLOS"/>
    <s v="EJECUTADO_EXITOSO"/>
    <s v="EJECUTADO EXITOSO"/>
    <s v="03/10/2025 SE ESCALA AL COORDINADOR DE ZONA PARA ENTREGA DE ROLLOS EN SITIO | 04/10/2025 SE REALIZA VISITA SE ENTREGA 32 ROLLOS"/>
    <s v="VISITA_TÉCNICA"/>
    <n v="32"/>
    <s v="PRINCIPAL"/>
    <s v="TERRESTRE"/>
    <s v="MARQUEZ HOYOS JEYSON DANIEL"/>
    <n v="1"/>
    <n v="31419"/>
    <n v="31419"/>
  </r>
  <r>
    <s v="MEDELLIN"/>
    <s v="0036-0005"/>
    <x v="3"/>
    <n v="5001"/>
    <n v="2770843"/>
    <n v="69516"/>
    <x v="0"/>
    <s v="ANTIOQUIA"/>
    <s v="MEDELLÍN"/>
    <s v="INFINITY MISCELANEA"/>
    <s v="WOMPI"/>
    <s v="FO-25-1562523"/>
    <d v="2025-09-22T08:00:00"/>
    <d v="2025-10-04T13:05:00"/>
    <x v="0"/>
    <s v="ROLLOS"/>
    <s v="EJECUTADO_EXITOSO"/>
    <s v="EJECUTADO EXITOSO"/>
    <s v="22/09/2025 SE ESCALA AL COORDINADOR DE ZONA PARA ENTREGA DE ROLLOS EN SITIO | 04/10/2025 ENTREGA DE 16 ROLLOS EN SITIO"/>
    <s v="VISITA_TÉCNICA"/>
    <n v="16"/>
    <s v="PRINCIPAL"/>
    <s v="TERRESTRE"/>
    <s v="VILLACOB VILLACOB ELKIN EDUARDO"/>
    <n v="1"/>
    <n v="31419"/>
    <n v="31419"/>
  </r>
  <r>
    <s v="MONTERIA"/>
    <s v="0036-0001"/>
    <x v="0"/>
    <n v="23001"/>
    <n v="2837757"/>
    <n v="36670"/>
    <x v="0"/>
    <s v="CORDOBA"/>
    <s v="MONTERIA"/>
    <s v="TIENDA NUEVO MILENIO JA"/>
    <s v="WOMPI"/>
    <s v="FO-25-1626537"/>
    <d v="2025-10-03T15:45:00"/>
    <d v="2025-10-04T13:09:00"/>
    <x v="0"/>
    <s v="ROLLOS"/>
    <s v="EJECUTADO_EXITOSO"/>
    <s v="EJECUTADO EXITOSO"/>
    <s v="03/10/2025 SE ESCALA AL COORDINADOR DE ZONA PARA ENTREGA DE ROLLOS EN SITIO | 04/10/2025 SE REALIZA ENTREGA DE 64 ROLLOS A CORRESPONSAL WOMPI"/>
    <s v="VISITA_TÉCNICA"/>
    <n v="64"/>
    <s v="PRINCIPAL"/>
    <s v="TERRESTRE"/>
    <s v="PAREJA ECHAVARRIA JHON DAVID"/>
    <n v="1"/>
    <n v="31419"/>
    <n v="31419"/>
  </r>
  <r>
    <s v="MONTERIA"/>
    <s v="0036-0001"/>
    <x v="0"/>
    <n v="23001"/>
    <n v="2836594"/>
    <n v="64422"/>
    <x v="0"/>
    <s v="CORDOBA"/>
    <s v="MONTERIA"/>
    <s v="BARRIO CHUCHURUBI MONTERIA 4"/>
    <s v="WOMPI"/>
    <s v="FO-25-1625863"/>
    <d v="2025-10-03T13:28:00"/>
    <d v="2025-10-04T13:13:00"/>
    <x v="0"/>
    <s v="ROLLOS"/>
    <s v="EJECUTADO_EXITOSO"/>
    <s v="EJECUTADO EXITOSO"/>
    <s v="03/10/2025 SE ESCALA AL COORDINADOR DE ZONA PARA ENTREGA DE ROLLOS EN SITIO | 04/10/2025 SE REALIZA ENTREGA DE 64 ROLLOS A CORRESPONSAL WOMPI."/>
    <s v="VISITA_TÉCNICA"/>
    <n v="64"/>
    <s v="PRINCIPAL"/>
    <s v="TERRESTRE"/>
    <s v="MARQUEZ HOYOS JEYSON DANIEL"/>
    <n v="1"/>
    <n v="31419"/>
    <n v="31419"/>
  </r>
  <r>
    <s v="CALI"/>
    <s v="0036-0003"/>
    <x v="4"/>
    <n v="76892"/>
    <n v="2835358"/>
    <n v="59534"/>
    <x v="0"/>
    <s v="VALLE DEL CAUCA"/>
    <s v="YUMBO"/>
    <s v="BARRIO LLERAS YUMBO 1"/>
    <s v="WOMPI"/>
    <s v="FO-25-1620777"/>
    <d v="2025-10-03T10:42:00"/>
    <d v="2025-10-04T13:15:00"/>
    <x v="0"/>
    <s v="ROLLOS"/>
    <s v="EJECUTADO_EXITOSO"/>
    <s v="EJECUTADO EXITOSO"/>
    <s v="03/10/2025 SE ESCALA AL COORDINADOR DE ZONA PARA ENTREGA DE ROLLOS EN SITIO | 04/10/2025 SE VISITA CORRESPONSAL Y SE ENTREGAN 32 ROLLOS"/>
    <s v="VISITA_TÉCNICA"/>
    <n v="32"/>
    <s v="PRINCIPAL"/>
    <s v="TERRESTRE"/>
    <s v="MARQUEZ HOYOS JEYSON DANIEL"/>
    <n v="1"/>
    <n v="31419"/>
    <n v="31419"/>
  </r>
  <r>
    <s v="MONTERIA"/>
    <s v="0036-0001"/>
    <x v="0"/>
    <n v="23001"/>
    <n v="2836377"/>
    <n v="58875"/>
    <x v="0"/>
    <s v="CORDOBA"/>
    <s v="MONTERIA"/>
    <s v="BARRIO CENTRO MONTERIA 41"/>
    <s v="WOMPI"/>
    <s v="FO-25-1623073"/>
    <d v="2025-10-03T12:32:00"/>
    <d v="2025-10-04T13:17:00"/>
    <x v="0"/>
    <s v="ROLLOS"/>
    <s v="EJECUTADO_EXITOSO"/>
    <s v="EJECUTADO EXITOSO"/>
    <s v="03/10/2025 SE ESCALA AL COORDINADOR DE ZONA PARA ENTREGA DE ROLLOS EN SITIO | 04/10/2025 SE REALIZA ENTREGA DE 16 ROLLOS EN CORRESPONSAL WOMPI"/>
    <s v="VISITA_TÉCNICA"/>
    <n v="16"/>
    <s v="PRINCIPAL"/>
    <s v="TERRESTRE"/>
    <s v="BOLAÑOS TABORDA JORGE ENRIQUE"/>
    <n v="1"/>
    <n v="31419"/>
    <n v="31419"/>
  </r>
  <r>
    <s v="CUCUTA"/>
    <s v="0036-0007"/>
    <x v="1"/>
    <n v="54874"/>
    <n v="2834468"/>
    <n v="77331"/>
    <x v="0"/>
    <s v="NORTE DE SANTANDER"/>
    <s v="VILLA DEL ROSARIO"/>
    <s v="HEALTH TECHNOLOGIES INC"/>
    <s v="WOMPI"/>
    <s v="FO-25-1620880"/>
    <d v="2025-10-03T09:22:00"/>
    <d v="2025-10-04T13:21:00"/>
    <x v="0"/>
    <s v="ROLLOS"/>
    <s v="EJECUTADO_EXITOSO"/>
    <s v="EJECUTADO EXITOSO"/>
    <s v="03/10/2025 SE ESCALA AL COORDINADOR DE ZONA PARA ENTREGA DE ROLLOS EN SITIO | 04/10/2025 SE VISITA COMERCIO Y SE ENTREGAN 16 ROLLOS OK."/>
    <s v="VISITA_TÉCNICA"/>
    <n v="16"/>
    <s v="PRINCIPAL"/>
    <s v="TERRESTRE"/>
    <s v="MARQUEZ HOYOS JEYSON DANIEL"/>
    <n v="1"/>
    <n v="31419"/>
    <n v="31419"/>
  </r>
  <r>
    <s v="BARRANQUILLA"/>
    <s v="0036-0001"/>
    <x v="0"/>
    <n v="8758"/>
    <n v="2838030"/>
    <n v="65424"/>
    <x v="0"/>
    <s v="ATLANTICO"/>
    <s v="SOLEDAD"/>
    <s v="PINTICOS BABY KIDS"/>
    <s v="WOMPI"/>
    <s v="FO-25-1626751"/>
    <d v="2025-10-03T16:18:00"/>
    <d v="2025-10-04T13:25:00"/>
    <x v="0"/>
    <s v="ROLLOS"/>
    <s v="EJECUTADO_EXITOSO"/>
    <s v="EJECUTADO EXITOSO"/>
    <s v="03/10/2025 SE ESCALA AL COORDINADOR DE ZONA PARA ENTREGA DE ROLLOS EN SITIO | 04/10/2025 SE HACE ENTREGA DE 64 ROLLOS WOMPI, CALLE 22B 31 149 HIPÓDROMO"/>
    <s v="VISITA_TÉCNICA"/>
    <n v="64"/>
    <s v="PRINCIPAL"/>
    <s v="TERRESTRE"/>
    <s v="TORRES MANTILLA JOSE DANIEL"/>
    <n v="1"/>
    <n v="31419"/>
    <n v="31419"/>
  </r>
  <r>
    <s v="NEIVA"/>
    <s v="0036-0006"/>
    <x v="2"/>
    <n v="41001"/>
    <n v="2837246"/>
    <n v="62389"/>
    <x v="0"/>
    <s v="HUILA"/>
    <s v="NEIVA"/>
    <s v="FOTOCOPIAS HELIO'S"/>
    <s v="WOMPI"/>
    <s v="FO-25-1626318"/>
    <d v="2025-10-03T14:47:00"/>
    <d v="2025-10-04T13:28:00"/>
    <x v="0"/>
    <s v="ROLLOS"/>
    <s v="EJECUTADO_CANCELADO"/>
    <s v="CB CERRADO - DESOCUPADO"/>
    <s v="03/10/2025 SE ESCALA AL COORDINADOR DE ZONA PARA ENTREGA DE ROLLOS EN SITIO | 04/10/2025 SE REALIZA VISITA AL PUNTO, SE EVIDENCIA COMERCIÓ SE ENCUENTRA CERRADO SE INTENTA COMUNICACIÓN AL NÚMERO INDICAD EN LA ORDEN PERO NO HAY RESPUESTA."/>
    <s v="VISITA_TÉCNICA"/>
    <m/>
    <s v="PRINCIPAL"/>
    <s v="TERRESTRE"/>
    <s v="ORTEGA TORRES JUAN SEBASTIAN"/>
    <n v="1"/>
    <n v="31419"/>
    <n v="31419"/>
  </r>
  <r>
    <s v="VILLAVICENCIO"/>
    <s v="0036-0006"/>
    <x v="2"/>
    <n v="50001"/>
    <n v="2835543"/>
    <n v="76214"/>
    <x v="0"/>
    <s v="META"/>
    <s v="VILLAVICENCIO"/>
    <s v="AUTOSERVICIO MATHI"/>
    <s v="WOMPI"/>
    <s v="FO-25-1626319"/>
    <d v="2025-10-03T10:56:00"/>
    <d v="2025-10-04T13:32:00"/>
    <x v="0"/>
    <s v="ROLLOS"/>
    <s v="EJECUTADO_EXITOSO"/>
    <s v="EJECUTADO EXITOSO"/>
    <s v="03/10/2025 SE ESCALA AL COORDINADOR DE ZONA PARA ENTREGA DE ROLLOS EN SITIO | 04/10/2025 SE REALIZA ENTREGA EN SITIO DE 16 ROLLOS WOMPI"/>
    <s v="VISITA_TÉCNICA"/>
    <n v="16"/>
    <s v="PRINCIPAL"/>
    <s v="TERRESTRE"/>
    <s v="DEVIA REINOSO JUAN CARLOS"/>
    <n v="1"/>
    <n v="31419"/>
    <n v="31419"/>
  </r>
  <r>
    <s v="VILLAVICENCIO"/>
    <s v="0036-0006"/>
    <x v="2"/>
    <n v="50001"/>
    <n v="2835652"/>
    <n v="79430"/>
    <x v="0"/>
    <s v="META"/>
    <s v="VILLAVICENCIO"/>
    <s v="BARRIO PORTALES EL LLANO VILLAVICENCIO"/>
    <s v="WOMPI"/>
    <s v="FO-25-1622048"/>
    <d v="2025-10-03T11:17:00"/>
    <d v="2025-10-04T13:36:00"/>
    <x v="0"/>
    <s v="ROLLOS"/>
    <s v="EJECUTADO_EXITOSO"/>
    <s v="EJECUTADO EXITOSO"/>
    <s v="03/10/2025 SE ESCALA AL COORDINADOR DE ZONA PARA ENTREGA DE ROLLOS EN SITIO | 04/10/2025 SE REALIZA ENTREGA EN SITIO DE 24 ROLLOS WOMPI OK SIN NOVEDAD"/>
    <s v="VISITA_TÉCNICA"/>
    <n v="24"/>
    <s v="PRINCIPAL"/>
    <s v="TERRESTRE"/>
    <s v="PEDREROS CONTRERAS MICHAEL STEVENS"/>
    <n v="1"/>
    <n v="31419"/>
    <n v="31419"/>
  </r>
  <r>
    <s v="BOGOTA"/>
    <s v="0036-0004"/>
    <x v="5"/>
    <n v="11001"/>
    <n v="2832696"/>
    <n v="56210"/>
    <x v="0"/>
    <s v="CUNDINAMARCA"/>
    <s v="BOGOTA"/>
    <s v="BARRIO SANTA RITA BOGOTA 3"/>
    <s v="WOMPI"/>
    <s v="FO-25-1619638"/>
    <d v="2025-10-03T08:00:00"/>
    <d v="2025-10-04T13:38:00"/>
    <x v="0"/>
    <s v="ROLLOS"/>
    <s v="EJECUTADO_EXITOSO"/>
    <s v="EJECUTADO EXITOSO"/>
    <s v="03/10/2025 SE ESCALA AL COORDINADOR DE ZONA PARA ENTREGA DE ROLLOS EN SITIO | 04/10/2025 SE VISITA COMERCIO CB BANCOLOMBIA WOMPI, SE ENTREGAN ROLLOS DE PAPELERÍA SOLICITADOS PARA EL DATAFONO, NO UPS, NO SE MANIPULAN EQUIPOS."/>
    <s v="VISITA_TÉCNICA"/>
    <n v="24"/>
    <s v="PRINCIPAL"/>
    <s v="TERRESTRE"/>
    <s v="CASTRILLON URREA LONDIER LEANDRO"/>
    <n v="1"/>
    <n v="31419"/>
    <n v="31419"/>
  </r>
  <r>
    <s v="CALI"/>
    <s v="0036-0003"/>
    <x v="4"/>
    <n v="76001"/>
    <n v="2835026"/>
    <n v="78269"/>
    <x v="0"/>
    <s v="VALLE DEL CAUCA"/>
    <s v="CALI"/>
    <s v="H.J IMPRESORES"/>
    <s v="WOMPI"/>
    <s v="FO-25-1620824"/>
    <d v="2025-10-03T09:56:00"/>
    <d v="2025-10-04T13:40:00"/>
    <x v="0"/>
    <s v="ROLLOS"/>
    <s v="EJECUTADO_EXITOSO"/>
    <s v="EJECUTADO EXITOSO"/>
    <s v="03/10/2025 SE ESCALA AL COORDINADOR DE ZONA PARA ENTREGA DE ROLLOS EN SITIO | 04/10/2025 SE REALIZA ENTREGA DE 32 ROLLOS WOMPI CON VISITA, NO SE INTERVIENE EQUIPOS"/>
    <s v="VISITA_TÉCNICA"/>
    <n v="32"/>
    <s v="PRINCIPAL"/>
    <s v="TERRESTRE"/>
    <s v="VEGA MANRIQUE JONATAN MAURICIO"/>
    <n v="1"/>
    <n v="31419"/>
    <n v="31419"/>
  </r>
  <r>
    <s v="CUCUTA"/>
    <s v="0036-0007"/>
    <x v="1"/>
    <n v="54001"/>
    <n v="2836032"/>
    <n v="79765"/>
    <x v="0"/>
    <s v="NORTE DE SANTANDER"/>
    <s v="CUCUTA"/>
    <s v="NORTUREX"/>
    <s v="WOMPI"/>
    <s v="FO-25-1622010"/>
    <d v="2025-10-03T11:43:00"/>
    <d v="2025-10-04T13:42:00"/>
    <x v="0"/>
    <s v="ROLLOS"/>
    <s v="EJECUTADO_EXITOSO"/>
    <s v="EJECUTADO EXITOSO"/>
    <s v="03/10/2025 SE ESCALA AL COORDINADOR DE ZONA PARA ENTREGA DE ROLLOS EN SITIO | 04/10/2025 SE VISITA COMERCIO Y SE ENTREGAN 8 ROLLOS OK."/>
    <s v="VISITA_TÉCNICA"/>
    <n v="8"/>
    <s v="PRINCIPAL"/>
    <s v="TERRESTRE"/>
    <s v="HERRERA MONAR GEOVANNY"/>
    <n v="1"/>
    <n v="31419"/>
    <n v="31419"/>
  </r>
  <r>
    <s v="BOGOTA"/>
    <s v="0036-0004"/>
    <x v="5"/>
    <n v="11001"/>
    <n v="2832848"/>
    <n v="48563"/>
    <x v="0"/>
    <s v="CUNDINAMARCA"/>
    <s v="BOGOTA"/>
    <s v="BARRIO PORTALES DEL NORTE BOGOTA"/>
    <s v="WOMPI"/>
    <s v="FO-25-1619631"/>
    <d v="2025-10-03T08:00:00"/>
    <d v="2025-10-04T13:45:00"/>
    <x v="0"/>
    <s v="ROLLOS"/>
    <s v="EJECUTADO_EXITOSO"/>
    <s v="EJECUTADO EXITOSO"/>
    <s v="03/10/2025 SE ESCALA AL COORDINADOR DE ZONA PARA ENTREGA DE ROLLOS EN SITIO | 04/10/2025 SE REALIZA VISITA A COMERCIO SE ENTREGAN 24 ROLLOS WOMPI"/>
    <s v="VISITA_TÉCNICA"/>
    <n v="24"/>
    <s v="PRINCIPAL"/>
    <s v="TERRESTRE"/>
    <s v="TORRES MANTILLA JOSE DANIEL"/>
    <n v="1"/>
    <n v="31419"/>
    <n v="31419"/>
  </r>
  <r>
    <s v="BOGOTA"/>
    <s v="0036-0004"/>
    <x v="5"/>
    <n v="11001"/>
    <n v="2836265"/>
    <n v="37197"/>
    <x v="0"/>
    <s v="CUNDINAMARCA"/>
    <s v="BOGOTÁ"/>
    <s v="MULTISERVICIOS JYM LA LA 7°"/>
    <s v="WOMPI"/>
    <s v="FO-25-1622622"/>
    <d v="2025-10-03T12:18:00"/>
    <d v="2025-10-04T13:47:00"/>
    <x v="0"/>
    <s v="ROLLOS"/>
    <s v="EJECUTADO_EXITOSO"/>
    <s v="EJECUTADO EXITOSO"/>
    <s v="03/10/2025 SE ESCALA AL COORDINADOR DE ZONA PARA ENTREGA DE ROLLOS EN SITIO | 04/10/2025 SE ENTREGAN ROLLOS"/>
    <s v="VISITA_TÉCNICA"/>
    <n v="32"/>
    <s v="PRINCIPAL"/>
    <s v="TERRESTRE"/>
    <s v="JAIMES VALERO NELSON RICARDO"/>
    <n v="1"/>
    <n v="31419"/>
    <n v="31419"/>
  </r>
  <r>
    <s v="VILLAVICENCIO"/>
    <s v="0036-0006"/>
    <x v="2"/>
    <n v="50001"/>
    <n v="2836583"/>
    <n v="61566"/>
    <x v="0"/>
    <s v="META"/>
    <s v="VILLAVICENCIO"/>
    <s v="SERVÍTODO JYT"/>
    <s v="WOMPI"/>
    <s v="FO-25-1623783"/>
    <d v="2025-10-03T13:23:00"/>
    <d v="2025-10-04T13:50:00"/>
    <x v="0"/>
    <s v="ROLLOS"/>
    <s v="EJECUTADO_EXITOSO"/>
    <s v="EJECUTADO EXITOSO"/>
    <s v="03/10/2025 SE ESCALA AL COORDINADOR DE ZONA PARA ENTREGA DE ROLLOS EN SITIO | 04/10/2025 SE REALIZA ENTREGA EN SITIO DE 16 ROLLOS WOMPI OK SIN NOVEDAD"/>
    <s v="VISITA_TÉCNICA"/>
    <n v="16"/>
    <s v="PRINCIPAL"/>
    <s v="TERRESTRE"/>
    <s v="BARRAGAN LAGOS JUAN MANUEL"/>
    <n v="1"/>
    <n v="31419"/>
    <n v="31419"/>
  </r>
  <r>
    <s v="BOGOTA"/>
    <s v="0036-0004"/>
    <x v="5"/>
    <n v="11001"/>
    <n v="2836106"/>
    <n v="66961"/>
    <x v="0"/>
    <s v="CUNDINAMARCA"/>
    <s v="BOGOTÁ"/>
    <s v="PAPELERIA LA 42"/>
    <s v="WOMPI"/>
    <s v="FO-25-1622021 | FO-25-1626423"/>
    <d v="2025-10-03T11:36:00"/>
    <d v="2025-10-04T13:55:00"/>
    <x v="0"/>
    <s v="ROLLOS"/>
    <s v="EJECUTADO_EXITOSO"/>
    <s v="EJECUTADO EXITOSO"/>
    <s v="04/10/2025 SE REALIZA VISITA DE CAMPO ENCONTRADO QUE COMERCIO ESTA CERRADO SE REALIZA COMUNICACIÓN A LA LÍNEA 3002683028 NO HAY RESPUESTA, SE INFORMA A SUPERVISOR QUE ES SEGUNDA VISITA Y AUTORIZA CIERRE DE LA MISMA"/>
    <s v="VISITA_TÉCNICA"/>
    <m/>
    <s v="PRINCIPAL"/>
    <s v="TERRESTRE"/>
    <s v="CASTRILLON URREA LONDIER LEANDRO"/>
    <n v="2"/>
    <n v="31419"/>
    <n v="62838"/>
  </r>
  <r>
    <s v="PASTO"/>
    <s v="0036-0003"/>
    <x v="4"/>
    <n v="52001"/>
    <n v="2833097"/>
    <n v="63795"/>
    <x v="0"/>
    <s v="NARIÑO"/>
    <s v="PASTO"/>
    <s v="BARRIO VILLA FLOR II PASTO"/>
    <s v="WOMPI"/>
    <s v="FO-25-1619608"/>
    <d v="2025-10-03T08:00:00"/>
    <d v="2025-10-04T13:58:00"/>
    <x v="0"/>
    <s v="ROLLOS"/>
    <s v="EJECUTADO_EXITOSO"/>
    <s v="EJECUTADO EXITOSO"/>
    <s v="03/10/2025 SE ESCALA AL COORDINADOR DE ZONA PARA ENTREGA DE ROLLOS EN SITIO | 04/10/2025 SE REALIZA ENTREGA DE 64 ROLLOS WOMPI NO SE MANIPULA DATAFONO"/>
    <s v="VISITA_TÉCNICA"/>
    <n v="64"/>
    <s v="PRINCIPAL"/>
    <s v="TERRESTRE"/>
    <s v="GARCIA PASTRANA KEVIN FERNANDO | LOZADA ROJAS CHRISTIAN ANDRES"/>
    <n v="1"/>
    <n v="31419"/>
    <n v="31419"/>
  </r>
  <r>
    <s v="CUCUTA"/>
    <s v="0036-0007"/>
    <x v="1"/>
    <n v="54001"/>
    <n v="2831894"/>
    <n v="71610"/>
    <x v="0"/>
    <s v="NORTE DE SANTANDER"/>
    <s v="CUCUTA"/>
    <s v="BARRIO CARLOS RAMIRES PARIS CUCUTA"/>
    <s v="WOMPI"/>
    <s v="FO-25-1617445"/>
    <d v="2025-10-02T15:47:00"/>
    <d v="2025-10-04T14:01:00"/>
    <x v="0"/>
    <s v="ROLLOS"/>
    <s v="EJECUTADO_EXITOSO"/>
    <s v="EJECUTADO EXITOSO"/>
    <s v="02/10/2025 SE ESCALA AL COORDINADOR DE ZONA PARA ENTREGA DE ROLLOS EN SITIO | 04/10/2025 SE REALIZA ENTREGA DE 32 ROLLOS WOMPI"/>
    <s v="VISITA_TÉCNICA"/>
    <n v="32"/>
    <s v="PRINCIPAL"/>
    <s v="TERRESTRE"/>
    <s v="BRAVO MADROÑERO OSCAR ESTEBAN"/>
    <n v="1"/>
    <n v="31419"/>
    <n v="31419"/>
  </r>
  <r>
    <s v="CARTAGENA"/>
    <s v="0036-0001"/>
    <x v="0"/>
    <n v="13001"/>
    <n v="2831898"/>
    <n v="27489"/>
    <x v="0"/>
    <s v="BOLIVAR"/>
    <s v="CARTAGENA"/>
    <s v="DROGUERIA LA MAGISTRAL PLUS"/>
    <s v="WOMPI"/>
    <s v="FO-25-1617443"/>
    <d v="2025-10-02T15:48:00"/>
    <d v="2025-10-04T14:03:00"/>
    <x v="0"/>
    <s v="ROLLOS"/>
    <s v="EJECUTADO_EXITOSO"/>
    <s v="EJECUTADO EXITOSO"/>
    <s v="02/10/2025 SE ESCALA AL COORDINADOR DE ZONA PARA ENTREGA DE ROLLOS EN SITIO | 04/10/2025 SE ENTREGAN 16 ROLLOS"/>
    <s v="VISITA_TÉCNICA"/>
    <n v="16"/>
    <s v="PRINCIPAL"/>
    <s v="TERRESTRE"/>
    <s v="DURAN ACOSTA FRANK YONNY"/>
    <n v="1"/>
    <n v="31419"/>
    <n v="31419"/>
  </r>
  <r>
    <s v="PEREIRA"/>
    <s v="0036-0002"/>
    <x v="6"/>
    <n v="66001"/>
    <n v="2834298"/>
    <n v="75526"/>
    <x v="0"/>
    <s v="RISARALDA"/>
    <s v="PEREIRA"/>
    <s v="BARRIO KENNEDY PEREIRA"/>
    <s v="WOMPI"/>
    <s v="FO-25-1619566"/>
    <d v="2025-10-03T09:08:00"/>
    <d v="2025-10-04T14:04:00"/>
    <x v="0"/>
    <s v="ROLLOS"/>
    <s v="EJECUTADO_EXITOSO"/>
    <s v="EJECUTADO EXITOSO"/>
    <s v="03/10/2025 SE ESCALA AL COORDINADOR DE ZONA PARA ENTREGA DE ROLLOS EN SITIO | 04/10/2025 SE VISITA COMERCIO SE REALIZA ENTREGA DE 40 ROLLOS DE PAPEL PARA DATÁFONO WOMPI"/>
    <s v="VISITA_TÉCNICA"/>
    <n v="40"/>
    <s v="PRINCIPAL"/>
    <s v="TERRESTRE"/>
    <s v="CANEDO HERRERA ALEXANDER"/>
    <n v="1"/>
    <n v="31419"/>
    <n v="31419"/>
  </r>
  <r>
    <s v="VILLAVICENCIO"/>
    <s v="0036-0006"/>
    <x v="2"/>
    <n v="50001"/>
    <n v="2836584"/>
    <n v="80078"/>
    <x v="0"/>
    <s v="META"/>
    <s v="VILLAVICENCIO"/>
    <s v="BARRIO EL RECREO VILLAVICENCIO 1"/>
    <s v="WOMPI"/>
    <s v="FO-25-1625871"/>
    <d v="2025-10-03T13:24:00"/>
    <d v="2025-10-04T14:08:00"/>
    <x v="0"/>
    <s v="ROLLOS"/>
    <s v="EJECUTADO_EXITOSO"/>
    <s v="EJECUTADO EXITOSO"/>
    <s v="03/10/2025 SE ESCALA AL COORDINADOR DE ZONA PARA ENTREGA DE ROLLOS EN SITIO | 04/10/2025 SE REALIZA ENTREGA EN SITIO DE 32 ROLLOS"/>
    <s v="VISITA_TÉCNICA"/>
    <n v="32"/>
    <s v="PRINCIPAL"/>
    <s v="TERRESTRE"/>
    <s v="LOAIZA LOPEZ JHON FREDDY"/>
    <n v="1"/>
    <n v="31419"/>
    <n v="31419"/>
  </r>
  <r>
    <s v="BOGOTA"/>
    <s v="0036-0004"/>
    <x v="5"/>
    <n v="11001"/>
    <n v="2837852"/>
    <n v="71418"/>
    <x v="0"/>
    <s v="CUNDINAMARCA"/>
    <s v="BOGOTÁ"/>
    <s v="PAPELERIA Y MISCELANEA MAKANEY"/>
    <s v="WOMPI"/>
    <s v="FO-25-1626627"/>
    <d v="2025-10-03T16:01:00"/>
    <d v="2025-10-04T14:12:00"/>
    <x v="0"/>
    <s v="ROLLOS"/>
    <s v="EJECUTADO_EXITOSO"/>
    <s v="EJECUTADO EXITOSO"/>
    <s v="03/10/2025 SE ESCALA AL COORDINADOR DE ZONA PARA ENTREGA DE ROLLOS EN SITIO | 04/10/2025 SE ENTREGAN ROLLOS"/>
    <s v="VISITA_TÉCNICA"/>
    <n v="24"/>
    <s v="PRINCIPAL"/>
    <s v="TERRESTRE"/>
    <s v="CASTRILLON URREA LONDIER LEANDRO"/>
    <n v="1"/>
    <n v="31419"/>
    <n v="31419"/>
  </r>
  <r>
    <s v="PASTO"/>
    <s v="0036-0003"/>
    <x v="4"/>
    <n v="52001"/>
    <n v="2811637"/>
    <n v="79315"/>
    <x v="0"/>
    <s v="NARIÑO"/>
    <s v="PASTO"/>
    <s v="SUPERTIENDA LOS PAISAS"/>
    <s v="WOMPI"/>
    <s v="FO-25-1601012"/>
    <d v="2025-09-30T08:00:00"/>
    <d v="2025-10-04T14:14:00"/>
    <x v="0"/>
    <s v="ROLLOS"/>
    <s v="EJECUTADO_EXITOSO"/>
    <s v="EJECUTADO EXITOSO"/>
    <s v="29/09/2025 SE ESCALA AL COORDINADOR DE ZONA PARA ENTREGA DE ROLLOS EN SITIO | 04/10/2025 SE REALIZA ENTREGA DE 32 ROLLOS WOMPI NO SE MANIPULA DATAFONO"/>
    <s v="VISITA_TÉCNICA"/>
    <n v="32"/>
    <s v="PRINCIPAL"/>
    <s v="TERRESTRE"/>
    <s v="BARRAGAN LAGOS JUAN MANUEL"/>
    <n v="1"/>
    <n v="31419"/>
    <n v="31419"/>
  </r>
  <r>
    <s v="MONTERIA"/>
    <s v="0036-0001"/>
    <x v="0"/>
    <n v="23686"/>
    <n v="2827341"/>
    <n v="64436"/>
    <x v="0"/>
    <s v="CORDOBA"/>
    <s v="SAN PELAYO"/>
    <s v="BARRIO CRISTO REY SAN PELAYO 1"/>
    <s v="WOMPI"/>
    <s v="FO-25-1614633"/>
    <d v="2025-10-02T08:36:00"/>
    <d v="2025-10-04T14:18:00"/>
    <x v="0"/>
    <s v="ROLLOS"/>
    <s v="EJECUTADO_EXITOSO"/>
    <s v="EJECUTADO EXITOSO"/>
    <s v="02/10/2025 SE ESCALA AL COORDINADOR DE ZONA PARA ENTREGA DE ROLLOS EN SITIO | 04/10/2025 SE REALIZA ENTREGA DE 16 ROLLOS WOMPI EN EL PUNTO SIN NOVEDAD."/>
    <s v="VISITA_TÉCNICA"/>
    <n v="16"/>
    <s v="INTERMEDIA"/>
    <s v="TERRESTRE"/>
    <s v="BRAVO MADROÑERO OSCAR ESTEBAN"/>
    <n v="1"/>
    <n v="36351"/>
    <n v="36351"/>
  </r>
  <r>
    <s v="PEREIRA"/>
    <s v="0036-0002"/>
    <x v="6"/>
    <n v="63001"/>
    <n v="2802992"/>
    <n v="72298"/>
    <x v="0"/>
    <s v="QUINDIO"/>
    <s v="ARMENIA"/>
    <s v="BARRIO VILLA CAROLINA ARMENIA 1"/>
    <s v="WOMPI"/>
    <s v="FO-25-1594141"/>
    <d v="2025-09-29T08:00:00"/>
    <d v="2025-10-04T14:21:00"/>
    <x v="0"/>
    <s v="ROLLOS"/>
    <s v="EJECUTADO_EXITOSO"/>
    <s v="EJECUTADO EXITOSO"/>
    <s v="27/09/2025 SE ESCALA AL COORDINADOR DE ZONA PARA ENTREGA DE ROLLOS EN SITIO | 04/10/2025 SE VISITA COMERCIO SE REALIZÓ ENTREGA DE 32 ROLLOS WOMPI"/>
    <s v="VISITA_TÉCNICA"/>
    <n v="32"/>
    <s v="INTERMEDIA"/>
    <s v="TERRESTRE"/>
    <s v="GONZALEZ FERRER JESUS ALEXANDER"/>
    <n v="1"/>
    <n v="36351"/>
    <n v="36351"/>
  </r>
  <r>
    <s v="BARRANQUILLA"/>
    <s v="0036-0001"/>
    <x v="0"/>
    <n v="8001"/>
    <n v="2832697"/>
    <n v="66128"/>
    <x v="0"/>
    <s v="ATLANTICO"/>
    <s v="BARRANQUILLA"/>
    <s v="MINEVIS ESTHER OROZCO NIEBLES"/>
    <s v="WOMPI"/>
    <s v="FO-25-1619642"/>
    <d v="2025-10-03T08:00:00"/>
    <d v="2025-10-04T14:24:00"/>
    <x v="0"/>
    <s v="ROLLOS"/>
    <s v="EJECUTADO_EXITOSO"/>
    <s v="EJECUTADO EXITOSO"/>
    <s v="03/10/2025 SE ESCALA AL COORDINADOR DE ZONA PARA ENTREGA DE ROLLOS EN SITIO | 04/10/2025 SE HACE ENTREGA DE 24 ROLLOS WOMPI, CARRERA 21 48 28 LOCAL 2"/>
    <s v="VISITA_TÉCNICA"/>
    <n v="24"/>
    <s v="PRINCIPAL"/>
    <s v="TERRESTRE"/>
    <s v="SANCHEZ SOLORZANO JUAN SEBASTIAN"/>
    <n v="1"/>
    <n v="31419"/>
    <n v="31419"/>
  </r>
  <r>
    <s v="BARRANQUILLA"/>
    <s v="0036-0001"/>
    <x v="0"/>
    <n v="8001"/>
    <n v="2837265"/>
    <n v="28098"/>
    <x v="0"/>
    <s v="ATLANTICO"/>
    <s v="BARRANQUILLA"/>
    <s v="TIENDA Y MISCELÁNEA EL PORTALÓN"/>
    <s v="WOMPI"/>
    <s v="FO-25-1626314"/>
    <d v="2025-10-03T14:53:00"/>
    <d v="2025-10-04T15:02:00"/>
    <x v="0"/>
    <s v="ROLLOS"/>
    <s v="EJECUTADO_EXITOSO"/>
    <s v="EJECUTADO EXITOSO"/>
    <s v="03/10/2025 SE ESCALA AL COORDINADOR DE ZONA PARA ENTREGA DE ROLLOS EN SITIO | 04/10/2025 SE ENTREGAN 40 ROLLOS"/>
    <s v="VISITA_TÉCNICA"/>
    <n v="40"/>
    <s v="PRINCIPAL"/>
    <s v="TERRESTRE"/>
    <s v="ORTEGA TORRES JUAN SEBASTIAN"/>
    <n v="1"/>
    <n v="31419"/>
    <n v="31419"/>
  </r>
  <r>
    <s v="CARTAGENA"/>
    <s v="0036-0001"/>
    <x v="0"/>
    <n v="13001"/>
    <n v="2830850"/>
    <n v="78420"/>
    <x v="0"/>
    <s v="BOLIVAR"/>
    <s v="CARTAGENA"/>
    <s v="BARRIO CENTRO EDIFICIO MARA CARTAGENA DE  INDIAS"/>
    <s v="WOMPI"/>
    <s v="FO-25-1616589"/>
    <d v="2025-10-02T14:17:00"/>
    <d v="2025-10-04T15:06:00"/>
    <x v="0"/>
    <s v="ROLLOS"/>
    <s v="EJECUTADO_EXITOSO"/>
    <s v="EJECUTADO EXITOSO"/>
    <s v="02/10/2025 SE ESCALA AL COORDINADOR DE ZONA PARA ENTREGA DE ROLLOS EN SITIO | 04/10/2025 SE ENTREGAN 16 ROLLOS"/>
    <s v="VISITA_TÉCNICA"/>
    <n v="16"/>
    <s v="PRINCIPAL"/>
    <s v="TERRESTRE"/>
    <s v="DE AVILA SIADES ALBERTO ENRIQUE"/>
    <n v="1"/>
    <n v="31419"/>
    <n v="31419"/>
  </r>
  <r>
    <s v="CARTAGENA"/>
    <s v="0036-0001"/>
    <x v="0"/>
    <n v="13001"/>
    <n v="2835549"/>
    <n v="50578"/>
    <x v="0"/>
    <s v="BOLIVAR"/>
    <s v="CARTAGENA"/>
    <s v="BARRIO GETSEMANI CARTAGENA DE INDIAS 1"/>
    <s v="WOMPI"/>
    <s v="FO-25-1622079"/>
    <d v="2025-10-03T10:57:00"/>
    <d v="2025-10-04T15:17:00"/>
    <x v="0"/>
    <s v="ROLLOS"/>
    <s v="EJECUTADO_EXITOSO"/>
    <s v="EJECUTADO EXITOSO"/>
    <s v="03/10/2025 SE ESCALA AL COORDINADOR DE ZONA PARA ENTREGA DE ROLLOS EN SITIO | 04/10/2025 SE ENTREGAN 64 ROLLOS"/>
    <s v="VISITA_TÉCNICA"/>
    <n v="64"/>
    <s v="PRINCIPAL"/>
    <s v="TERRESTRE"/>
    <s v="CANEDO HERRERA ALEXANDER"/>
    <n v="1"/>
    <n v="31419"/>
    <n v="31419"/>
  </r>
  <r>
    <s v="SINCELEJO"/>
    <s v="0036-0001"/>
    <x v="0"/>
    <n v="70001"/>
    <n v="2837389"/>
    <n v="69996"/>
    <x v="0"/>
    <s v="SUCRE"/>
    <s v="SINCELEJO"/>
    <s v="BARRIO EL PROGRESO SINCELEJO  3"/>
    <s v="WOMPI"/>
    <s v="FO-25-1626294"/>
    <d v="2025-10-03T15:09:00"/>
    <d v="2025-10-06T07:58:00"/>
    <x v="0"/>
    <s v="ROLLOS"/>
    <s v="EJECUTADO_EXITOSO"/>
    <s v="EJECUTADO EXITOSO"/>
    <s v="03/10/2025 SE ESCALA AL COORDINADOR DE ZONA PARA ENTREGA DE ROLLOS EN SITIO | 04/10/2025 SE VISITA COMERCIO Y SE HACE ENTREGA DE 64 ROLLOS A LA SEÑORA LUARI LÓPEZ."/>
    <s v="VISITA_TÉCNICA"/>
    <n v="64"/>
    <s v="PRINCIPAL"/>
    <s v="TERRESTRE"/>
    <s v="GOMEZ FERRARO JOHANA"/>
    <n v="1"/>
    <n v="31419"/>
    <n v="31419"/>
  </r>
  <r>
    <s v="MEDELLIN"/>
    <s v="0036-0005"/>
    <x v="3"/>
    <n v="5030"/>
    <n v="2815841"/>
    <n v="31675"/>
    <x v="0"/>
    <s v="ANTIOQUIA"/>
    <s v="AMAGA"/>
    <s v="BARRIO PARQUE PRINCIPAL AMAGÁ AMAGÁ"/>
    <s v="WOMPI"/>
    <s v="FO-25-1605993"/>
    <d v="2025-09-30T13:02:00"/>
    <d v="2025-10-06T09:39:00"/>
    <x v="0"/>
    <s v="ROLLOS"/>
    <s v="EJECUTADO_EXITOSO"/>
    <s v="EJECUTADO EXITOSO"/>
    <s v="30/09/2025 SE REALIZA ENVIO DE ROLLOS CON GUIA | 03/10/2025 DEBIDO A INCONVENIENTES CON LOS MO DE LA TA BODEGA NO VISUALIZABA ACTIVIDAD | 06/10/2025 SE CONFIRMA ENTREGA EXITOSA POR PARTE DE LA TRANSPORTADORA MANDAR Y SERVIR CON LA GUIA 6345301355969"/>
    <s v="ENVÍO"/>
    <n v="64"/>
    <s v="INTERMEDIA"/>
    <s v="TERRESTRE"/>
    <s v="CACERES HERNANDEZ ANDRES"/>
    <n v="1"/>
    <n v="36351"/>
    <n v="36351"/>
  </r>
  <r>
    <s v="MEDELLIN"/>
    <s v="0036-0005"/>
    <x v="3"/>
    <n v="5030"/>
    <n v="2823049"/>
    <n v="10351"/>
    <x v="0"/>
    <s v="ANTIOQUIA"/>
    <s v="AMAGA"/>
    <s v="AMAGA III"/>
    <s v="WOMPI"/>
    <s v="FO-25-1610973"/>
    <d v="2025-10-01T12:57:00"/>
    <d v="2025-10-06T09:44:00"/>
    <x v="0"/>
    <s v="ROLLOS"/>
    <s v="EJECUTADO_EXITOSO"/>
    <s v="EJECUTADO EXITOSO"/>
    <s v="01/10/2025 SE REALIZA ENVIO DE ROLLOS CON GUIA | 03/10/2025 DEBIDO A INCONVENIENTES CON LOS MO DE LA TA BODEGA NO VISUALIZABA ACTIVIDAD | 06/10/2025 SE CONFIRMA ENTREGA EXITOSA POR PARTE DE LA TRANSPORTADORA MANDAR Y SERVIR CON LA GUIA 6345301355975"/>
    <s v="ENVÍO"/>
    <n v="64"/>
    <s v="INTERMEDIA"/>
    <s v="TERRESTRE"/>
    <s v="BETANCUR AGUIRRE EDGAR AUGUSTO"/>
    <n v="1"/>
    <n v="36351"/>
    <n v="36351"/>
  </r>
  <r>
    <s v="MEDELLIN"/>
    <s v="0036-0005"/>
    <x v="3"/>
    <n v="5030"/>
    <n v="2818695"/>
    <n v="69739"/>
    <x v="0"/>
    <s v="ANTIOQUIA"/>
    <s v="AMAGA"/>
    <s v="BARRIO AMGAGA AMAGA"/>
    <s v="WOMPI"/>
    <s v="FO-25-1609964"/>
    <d v="2025-10-01T08:00:00"/>
    <d v="2025-10-06T09:49:00"/>
    <x v="0"/>
    <s v="ROLLOS"/>
    <s v="EJECUTADO_EXITOSO"/>
    <s v="EJECUTADO EXITOSO"/>
    <s v="01/10/2025 SE REALIZA ENVIO DE ROLLOS CON GUIA | 03/10/2025 DEBIDO A INCONVENIENTES CON LOS MO DE LA TA BODEGA NO VISUALIZABA ACTIVIDAD | 06/10/2025 SE CONFIRMA ENTREGA EXITOSA POR PARTE DE LA TRANSPORTADORA MANDAR Y SERVIR CON LA GUIA 6345301355979"/>
    <s v="ENVÍO"/>
    <n v="32"/>
    <s v="INTERMEDIA"/>
    <s v="TERRESTRE"/>
    <s v="BETANCUR AGUIRRE EDGAR AUGUSTO"/>
    <n v="1"/>
    <n v="36351"/>
    <n v="36351"/>
  </r>
  <r>
    <s v="PEREIRA"/>
    <s v="0036-0002"/>
    <x v="6"/>
    <n v="63001"/>
    <n v="2817698"/>
    <n v="18770"/>
    <x v="0"/>
    <s v="QUINDIO"/>
    <s v="ARMENIA"/>
    <s v="MAXITINTAS"/>
    <s v="WOMPI"/>
    <s v="FO-25-1607001"/>
    <d v="2025-09-30T16:17:00"/>
    <d v="2025-10-06T11:29:00"/>
    <x v="0"/>
    <s v="ROLLOS"/>
    <s v="EJECUTADO_EXITOSO"/>
    <s v="EJECUTADO EXITOSO"/>
    <s v="30/09/2025 SE ESCALA AL COORDINADOR DE ZONA PARA ENTREGA DE ROLLOS EN SITIO | 06/10/2025 SE VISITA COMERCIO SE REALIZÓ ENTREGA DE 24 ROLLOS WOMPI"/>
    <s v="VISITA_TÉCNICA"/>
    <n v="24"/>
    <s v="INTERMEDIA"/>
    <s v="TERRESTRE"/>
    <s v="BETANCUR AGUIRRE EDGAR AUGUSTO"/>
    <n v="1"/>
    <n v="36351"/>
    <n v="36351"/>
  </r>
  <r>
    <s v="MEDELLIN"/>
    <s v="0036-0005"/>
    <x v="3"/>
    <n v="5001"/>
    <n v="2808189"/>
    <n v="40843"/>
    <x v="0"/>
    <s v="ANTIOQUIA"/>
    <s v="MEDELLIN"/>
    <s v="BARRIO MANRIQUE MEDELLIN 11"/>
    <s v="WOMPI"/>
    <s v="FO-25-1598495"/>
    <d v="2025-09-29T11:57:00"/>
    <d v="2025-10-06T11:49:00"/>
    <x v="0"/>
    <s v="ROLLOS"/>
    <s v="EJECUTADO_EXITOSO"/>
    <s v="EJECUTADO EXITOSO"/>
    <s v="29/09/2025 SE ESCALA AL COORDINADOR DE ZONA PARA ENTREGA DE ROLLOS EN SITIO | 07/10/2025 SE REALIZA ENTREGA DE 40 ROLLOS POR EL OPERADOR LOGISTICO VELOCES CON LA GUIA V4001617634"/>
    <s v="VISITA_TÉCNICA"/>
    <n v="40"/>
    <s v="PRINCIPAL"/>
    <s v="TERRESTRE"/>
    <s v="SANCHEZ SOLORZANO JUAN SEBASTIAN"/>
    <n v="1"/>
    <n v="31419"/>
    <n v="31419"/>
  </r>
  <r>
    <s v="MEDELLIN"/>
    <s v="0036-0005"/>
    <x v="3"/>
    <n v="5360"/>
    <n v="2808419"/>
    <n v="80361"/>
    <x v="0"/>
    <s v="ANTIOQUIA"/>
    <s v="ITAGÜÍ"/>
    <s v="SILVER ESTAMPACION DIGITAL"/>
    <s v="WOMPI"/>
    <s v="FO-25-1598480"/>
    <d v="2025-09-29T12:04:00"/>
    <d v="2025-10-06T11:51:00"/>
    <x v="0"/>
    <s v="ROLLOS"/>
    <s v="EJECUTADO_EXITOSO"/>
    <s v="EJECUTADO EXITOSO"/>
    <s v="29/09/2025 SE ESCALA AL COORDINADOR DE ZONA PARA ENTREGA DE ROLLOS EN SITIO | 07/10/2025 SE REALIZA ENTREGA DE 8 ROLLOS POR EL OPERADOR LOGISTICO VELOCES CON LA GUIA V4001617635"/>
    <s v="VISITA_TÉCNICA"/>
    <n v="8"/>
    <s v="PRINCIPAL"/>
    <s v="TERRESTRE"/>
    <s v="BETANCUR AGUIRRE EDGAR AUGUSTO"/>
    <n v="1"/>
    <n v="31419"/>
    <n v="31419"/>
  </r>
  <r>
    <s v="MEDELLIN"/>
    <s v="0036-0005"/>
    <x v="3"/>
    <n v="5001"/>
    <n v="2808623"/>
    <n v="13725"/>
    <x v="0"/>
    <s v="ANTIOQUIA"/>
    <s v="MEDELLIN"/>
    <s v="BARRIO LAURELES IV MEDELLIN"/>
    <s v="WOMPI"/>
    <s v="FO-25-1599006"/>
    <d v="2025-09-29T12:28:00"/>
    <d v="2025-10-06T12:02:00"/>
    <x v="0"/>
    <s v="ROLLOS"/>
    <s v="EJECUTADO_EXITOSO"/>
    <s v="EJECUTADO EXITOSO"/>
    <s v="06/10/2025 SE REALIZA ENTREGA DE 64 ROLLOS POR EL OPERADOR LOGISTICO VELOCES CON LA GUIA V4001617637"/>
    <s v="VISITA_TÉCNICA"/>
    <n v="64"/>
    <s v="PRINCIPAL"/>
    <s v="TERRESTRE"/>
    <s v="BETANCUR AGUIRRE EDGAR AUGUSTO"/>
    <n v="1"/>
    <n v="31419"/>
    <n v="31419"/>
  </r>
  <r>
    <s v="CUCUTA"/>
    <s v="0036-0007"/>
    <x v="1"/>
    <n v="54001"/>
    <n v="2837311"/>
    <n v="78948"/>
    <x v="0"/>
    <s v="NORTE DE SANTANDER"/>
    <s v="CUCUTA"/>
    <s v="COPY JUANPIDNY"/>
    <s v="WOMPI"/>
    <s v="FO-25-1626316"/>
    <d v="2025-10-03T14:50:00"/>
    <d v="2025-10-06T12:53:00"/>
    <x v="0"/>
    <s v="ROLLOS"/>
    <s v="EJECUTADO_EXITOSO"/>
    <s v="EJECUTADO EXITOSO"/>
    <s v="03/10/2025 SE ESCALA AL COORDINADOR DE ZONA PARA ENTREGA DE ROLLOS EN SITIO | 06/10/2025 SE REALIZÓ VISITA AL COMERCIO Y SE HIZO ENTREGA DE 24 ROLLOS TODO OK"/>
    <s v="VISITA_TÉCNICA"/>
    <n v="24"/>
    <s v="PRINCIPAL"/>
    <s v="TERRESTRE"/>
    <s v="BETANCUR AGUIRRE EDGAR AUGUSTO"/>
    <n v="1"/>
    <n v="31419"/>
    <n v="31419"/>
  </r>
  <r>
    <s v="MEDELLIN"/>
    <s v="0036-0005"/>
    <x v="3"/>
    <n v="5001"/>
    <n v="2808575"/>
    <n v="79674"/>
    <x v="0"/>
    <s v="ANTIOQUIA"/>
    <s v="MEDELLÍN"/>
    <s v="DROGUERIA FEDERAL"/>
    <s v="WOMPI"/>
    <s v="FO-25-1598827"/>
    <d v="2025-09-29T12:33:00"/>
    <d v="2025-10-06T12:55:00"/>
    <x v="0"/>
    <s v="ROLLOS"/>
    <s v="EJECUTADO_EXITOSO"/>
    <s v="EJECUTADO EXITOSO"/>
    <s v="29/09/2025 SE ESCALA AL COORDINADOR DE ZONA PARA ENTREGA DE ROLLOS EN SITIO | 06/10/2025 SE REALIZA ENTREGA DE 10 ROLLOS POR EL OPERADOR LOGISTICO VELOCES CON LA GUIA V4001617638"/>
    <s v="VISITA_TÉCNICA"/>
    <n v="10"/>
    <s v="PRINCIPAL"/>
    <s v="TERRESTRE"/>
    <s v="MORA VEGA JEAMPIER"/>
    <n v="1"/>
    <n v="31419"/>
    <n v="31419"/>
  </r>
  <r>
    <s v="MEDELLIN"/>
    <s v="0036-0005"/>
    <x v="3"/>
    <n v="5001"/>
    <n v="2808492"/>
    <n v="68253"/>
    <x v="0"/>
    <s v="ANTIOQUIA"/>
    <s v="MEDELLÍN"/>
    <s v="AUTOSERVICIO EL MAS BARATO"/>
    <s v="WOMPI"/>
    <s v="FO-25-1598644"/>
    <d v="2025-09-29T12:37:00"/>
    <d v="2025-10-06T12:57:00"/>
    <x v="0"/>
    <s v="ROLLOS"/>
    <s v="EJECUTADO_EXITOSO"/>
    <s v="EJECUTADO EXITOSO"/>
    <s v="29/09/2025 SE ESCALA AL COORDINADOR DE ZONA PARA ENTREGA DE ROLLOS EN SITIO | 06/10/2025 SE REALIZA ENTREGA DE 64 ROLLOS POR EL OPERADOR LOGISTICO VELOCES CON LA GUIA V4001617639"/>
    <s v="VISITA_TÉCNICA"/>
    <n v="64"/>
    <s v="PRINCIPAL"/>
    <s v="TERRESTRE"/>
    <s v="BETANCUR AGUIRRE EDGAR AUGUSTO"/>
    <n v="1"/>
    <n v="31419"/>
    <n v="31419"/>
  </r>
  <r>
    <s v="MEDELLIN"/>
    <s v="0036-0005"/>
    <x v="3"/>
    <n v="5001"/>
    <n v="2808803"/>
    <n v="45522"/>
    <x v="0"/>
    <s v="ANTIOQUIA"/>
    <s v="MEDELLÍN"/>
    <s v="EL CASTILLO DE LOS HELADOS DEL BOSQUE"/>
    <s v="WOMPI"/>
    <s v="FO-25-1599065"/>
    <d v="2025-09-29T12:44:00"/>
    <d v="2025-10-06T12:59:00"/>
    <x v="0"/>
    <s v="ROLLOS"/>
    <s v="EJECUTADO_EXITOSO"/>
    <s v="EJECUTADO EXITOSO"/>
    <s v="29/09/2025 SE ESCALA AL COORDINADOR DE ZONA PARA ENTREGA DE ROLLOS EN SITIO | 06/10/2025 SE REALIZA ENTREGA DE 64 ROLLOS POR EL OPERADOR LOGISTICO VELOCES CON LA GUIA V4001617640"/>
    <s v="VISITA_TÉCNICA"/>
    <n v="64"/>
    <s v="PRINCIPAL"/>
    <s v="TERRESTRE"/>
    <s v="BETANCUR AGUIRRE EDGAR AUGUSTO"/>
    <n v="1"/>
    <n v="31419"/>
    <n v="31419"/>
  </r>
  <r>
    <s v="PEREIRA"/>
    <s v="0036-0002"/>
    <x v="6"/>
    <n v="63001"/>
    <n v="2823875"/>
    <n v="75677"/>
    <x v="0"/>
    <s v="QUINDIO"/>
    <s v="ARMENIA"/>
    <s v="BARRIO BUENOS AIRES BAJO ARMENIA"/>
    <s v="WOMPI"/>
    <s v="FO-25-1613723"/>
    <d v="2025-10-01T14:34:00"/>
    <d v="2025-10-06T13:00:00"/>
    <x v="0"/>
    <s v="ROLLOS"/>
    <s v="EJECUTADO_EXITOSO"/>
    <s v="EJECUTADO EXITOSO"/>
    <s v="02/10/2025 SE ESCALA AL COORDINADOR DE ZONA PARA ENTREGA DE ROLLOS EN SITIO | 06/10/2025 SE VISITA COMERCIO SE REALIZÓ ENTREGA DE 40 ROLLOS WOMPI"/>
    <s v="VISITA_TÉCNICA"/>
    <n v="40"/>
    <s v="INTERMEDIA"/>
    <s v="TERRESTRE"/>
    <s v="BETANCUR AGUIRRE EDGAR AUGUSTO"/>
    <n v="1"/>
    <n v="36351"/>
    <n v="36351"/>
  </r>
  <r>
    <s v="MEDELLIN"/>
    <s v="0036-0005"/>
    <x v="3"/>
    <n v="5001"/>
    <n v="2808791"/>
    <n v="61171"/>
    <x v="0"/>
    <s v="ANTIOQUIA"/>
    <s v="MEDELLIN"/>
    <s v="BARRIO BELLO PARIS MEDELLIN"/>
    <s v="WOMPI"/>
    <s v="FO-25-1599161"/>
    <d v="2025-09-29T13:29:00"/>
    <d v="2025-10-06T13:01:00"/>
    <x v="0"/>
    <s v="ROLLOS"/>
    <s v="EJECUTADO_EXITOSO"/>
    <s v="EJECUTADO EXITOSO"/>
    <s v="29/09/2025 SE ESCALA AL COORDINADOR DE ZONA PARA ENTREGA DE ROLLOS EN SITIO | 06/10/2025 SE REALIZA ENTREGA DE 64 ROLLOS POR EL OPERADOR LOGISTICO VELOCES CON LA GUIA V4001617641"/>
    <s v="VISITA_TÉCNICA"/>
    <n v="64"/>
    <s v="PRINCIPAL"/>
    <s v="TERRESTRE"/>
    <s v="SANCHEZ SOLORZANO JUAN SEBASTIAN"/>
    <n v="1"/>
    <n v="31419"/>
    <n v="31419"/>
  </r>
  <r>
    <s v="MEDELLIN"/>
    <s v="0036-0005"/>
    <x v="3"/>
    <n v="5631"/>
    <n v="2809009"/>
    <n v="41097"/>
    <x v="0"/>
    <s v="ANTIOQUIA"/>
    <s v="SABANETA"/>
    <s v="LO POWERFULL"/>
    <s v="WOMPI"/>
    <s v="FO-25-1599159"/>
    <d v="2025-09-29T13:36:00"/>
    <d v="2025-10-06T13:02:00"/>
    <x v="0"/>
    <s v="ROLLOS"/>
    <s v="EJECUTADO_EXITOSO"/>
    <s v="EJECUTADO EXITOSO"/>
    <s v="29/09/2025 SE ESCALA AL COORDINADOR DE ZONA PARA ENTREGA DE ROLLOS EN SITIO | 06/10/2025 SE REALIZA ENTREGA DE 64 ROLLOS POR EL OPERADOR LOGISTICO VELOCES CON LA GUIA V4001617642"/>
    <s v="VISITA_TÉCNICA"/>
    <n v="64"/>
    <s v="PRINCIPAL"/>
    <s v="TERRESTRE"/>
    <s v="BETANCUR AGUIRRE EDGAR AUGUSTO"/>
    <n v="1"/>
    <n v="31419"/>
    <n v="31419"/>
  </r>
  <r>
    <s v="TUNJA"/>
    <s v="0036-0007"/>
    <x v="1"/>
    <n v="15001"/>
    <n v="2837393"/>
    <n v="37788"/>
    <x v="0"/>
    <s v="BOYACA"/>
    <s v="TUNJA"/>
    <s v="BARRIO URAPANES TUNJA"/>
    <s v="WOMPI"/>
    <s v="FO-25-1626292"/>
    <d v="2025-10-03T15:14:00"/>
    <d v="2025-10-06T13:03:00"/>
    <x v="0"/>
    <s v="ROLLOS"/>
    <s v="EJECUTADO_EXITOSO"/>
    <s v="EJECUTADO EXITOSO"/>
    <s v="03/10/2025 SE ESCALA AL COORDINADOR DE ZONA PARA ENTREGA DE ROLLOS EN SITIO | 06/10/2025 SE REALIZA ENTREGA DE 56 ROLLOS CON VISITA."/>
    <s v="VISITA_TÉCNICA"/>
    <n v="56"/>
    <s v="PRINCIPAL"/>
    <s v="TERRESTRE"/>
    <s v="BETANCUR AGUIRRE EDGAR AUGUSTO"/>
    <n v="1"/>
    <n v="31419"/>
    <n v="31419"/>
  </r>
  <r>
    <s v="MEDELLIN"/>
    <s v="0036-0005"/>
    <x v="3"/>
    <n v="5001"/>
    <n v="2808962"/>
    <n v="74177"/>
    <x v="0"/>
    <s v="ANTIOQUIA"/>
    <s v="MEDELLÍN"/>
    <s v="IMPERMAX S.J S.A,S"/>
    <s v="WOMPI"/>
    <s v="FO-25-1599274"/>
    <d v="2025-09-29T13:56:00"/>
    <d v="2025-10-06T13:05:00"/>
    <x v="0"/>
    <s v="ROLLOS"/>
    <s v="EJECUTADO_EXITOSO"/>
    <s v="EJECUTADO EXITOSO"/>
    <s v="29/09/2025 SE ESCALA AL COORDINADOR DE ZONA PARA ENTREGA DE ROLLOS EN SITIO | 06/10/2025 SE REALIZA ENTREGA DE 40 ROLLOS POR EL OPERADOR LOGISTICO VELOCES CON LA GUIA V4001617644"/>
    <s v="VISITA_TÉCNICA"/>
    <n v="40"/>
    <s v="PRINCIPAL"/>
    <s v="TERRESTRE"/>
    <s v="SOLER HOYOS CRISTIAN LEONARDO"/>
    <n v="1"/>
    <n v="31419"/>
    <n v="31419"/>
  </r>
  <r>
    <s v="MEDELLIN"/>
    <s v="0036-0005"/>
    <x v="3"/>
    <n v="5001"/>
    <n v="2809170"/>
    <n v="77050"/>
    <x v="0"/>
    <s v="ANTIOQUIA"/>
    <s v="MEDELLÍN"/>
    <s v="JULIAN HIDALGO PANESO"/>
    <s v="WOMPI"/>
    <s v="FO-25-1599410"/>
    <d v="2025-09-29T14:12:00"/>
    <d v="2025-10-06T13:07:00"/>
    <x v="0"/>
    <s v="ROLLOS"/>
    <s v="EJECUTADO_EXITOSO"/>
    <s v="EJECUTADO EXITOSO"/>
    <s v="29/09/2025 SE ESCALA AL COORDINADOR DE ZONA PARA ENTREGA DE ROLLOS EN SITIO | 06/10/2025 SE REALIZA ENTREGA DE 40 ROLLOS POR EL OPERADOR LOGISTICO VELOCES CON LA GUIA V4001617646"/>
    <s v="VISITA_TÉCNICA"/>
    <n v="40"/>
    <s v="PRINCIPAL"/>
    <s v="TERRESTRE"/>
    <s v="BETANCUR AGUIRRE EDGAR AUGUSTO"/>
    <n v="1"/>
    <n v="31419"/>
    <n v="31419"/>
  </r>
  <r>
    <s v="CUCUTA"/>
    <s v="0036-0007"/>
    <x v="1"/>
    <n v="54001"/>
    <n v="2840000"/>
    <n v="55338"/>
    <x v="0"/>
    <s v="NORTE DE SANTANDER"/>
    <s v="CUCUTA"/>
    <s v="PRADOS NET DUARTE"/>
    <s v="WOMPI"/>
    <s v="FO-25-1630956"/>
    <d v="2025-10-06T08:00:00"/>
    <d v="2025-10-06T13:09:00"/>
    <x v="0"/>
    <s v="ROLLOS"/>
    <s v="EJECUTADO_EXITOSO"/>
    <s v="EJECUTADO EXITOSO"/>
    <s v="05/10/2025 SE ESCALA AL COORDINADOR DE ZONA PARA ENTREGA DE ROLLOS EN SITIO | 06/10/2025 SE REALIZA ENTREGA DE 48 ROLLOS WOMPI OK"/>
    <s v="VISITA_TÉCNICA"/>
    <n v="48"/>
    <s v="PRINCIPAL"/>
    <s v="TERRESTRE"/>
    <s v="BETANCUR AGUIRRE EDGAR AUGUSTO"/>
    <n v="1"/>
    <n v="31419"/>
    <n v="31419"/>
  </r>
  <r>
    <s v="MEDELLIN"/>
    <s v="0036-0005"/>
    <x v="3"/>
    <n v="5001"/>
    <n v="2809168"/>
    <n v="67255"/>
    <x v="0"/>
    <s v="ANTIOQUIA"/>
    <s v="MEDELLIN"/>
    <s v="BARRIO MANRIQUE MEDELLIN 23"/>
    <s v="WOMPI"/>
    <s v="FO-25-1599368"/>
    <d v="2025-09-29T14:12:00"/>
    <d v="2025-10-06T13:10:00"/>
    <x v="0"/>
    <s v="ROLLOS"/>
    <s v="EJECUTADO_EXITOSO"/>
    <s v="EJECUTADO EXITOSO"/>
    <s v="29/09/2025 SE ESCALA AL COORDINADOR DE ZONA PARA ENTREGA DE ROLLOS EN SITIO | 06/10/2025 SE REALIZA ENTREGA DE 64 ROLLOS POR EL OPERADOR LOGISTICO VELOCES CON LA GUIA V4001617645"/>
    <s v="VISITA_TÉCNICA"/>
    <n v="64"/>
    <s v="PRINCIPAL"/>
    <s v="TERRESTRE"/>
    <s v="DURAN ACOSTA FRANK YONNY"/>
    <n v="1"/>
    <n v="31419"/>
    <n v="31419"/>
  </r>
  <r>
    <s v="MEDELLIN"/>
    <s v="0036-0005"/>
    <x v="3"/>
    <n v="5001"/>
    <n v="2810488"/>
    <n v="68702"/>
    <x v="0"/>
    <s v="ANTIOQUIA"/>
    <s v="MEDELLIN"/>
    <s v="BARRIO ROBLEDO MEDELLIN  23"/>
    <s v="WOMPI"/>
    <s v="FO-25-1600578"/>
    <d v="2025-09-29T16:01:00"/>
    <d v="2025-10-06T13:13:00"/>
    <x v="0"/>
    <s v="ROLLOS"/>
    <s v="EJECUTADO_EXITOSO"/>
    <s v="EJECUTADO EXITOSO"/>
    <s v="29/09/2025 SE ESCALA AL COORDINADOR DE ZONA PARA ENTREGA DE ROLLOS EN SITIO | 06/10/2025 SE REALIZA ENTREGA DE 32 ROLLOS POR EL OPERADOR LOGISTICO VELOCES CON LA GUIA V4001617647"/>
    <s v="VISITA_TÉCNICA"/>
    <n v="32"/>
    <s v="PRINCIPAL"/>
    <s v="TERRESTRE"/>
    <s v="BETANCUR AGUIRRE EDGAR AUGUSTO"/>
    <n v="1"/>
    <n v="31419"/>
    <n v="31419"/>
  </r>
  <r>
    <s v="CALI"/>
    <s v="0036-0003"/>
    <x v="4"/>
    <n v="76364"/>
    <n v="2825406"/>
    <n v="78529"/>
    <x v="0"/>
    <s v="VALLE DEL CAUCA"/>
    <s v="JAMUNDI"/>
    <s v="BARRIO PAISAJE DE LAS FLORES JAMUNDI 2"/>
    <s v="WOMPI"/>
    <s v="FO-25-1622407"/>
    <d v="2025-10-01T16:20:00"/>
    <d v="2025-10-06T15:01:00"/>
    <x v="0"/>
    <s v="ROLLOS"/>
    <s v="EJECUTADO_EXITOSO"/>
    <s v="EJECUTADO EXITOSO"/>
    <s v="03/10/2025 SE REALIZA ENVIO DE ROLLOS CON GUIA | 06/10/2025 SE REALIZA ENVIO DE 24 ROLLOS, CON LA GUIA 2185553814 SERVIENTREGA. SE CONFIRMA ENTREGA EXITOSA POR PARTE DE LA TRANSPORTADORA"/>
    <s v="ENVÍO"/>
    <n v="24"/>
    <s v="INTERMEDIA"/>
    <s v="TERRESTRE"/>
    <s v="BETANCUR AGUIRRE EDGAR AUGUSTO"/>
    <n v="1"/>
    <n v="36351"/>
    <n v="36351"/>
  </r>
  <r>
    <s v="TUNJA"/>
    <s v="0036-0007"/>
    <x v="1"/>
    <n v="15238"/>
    <n v="2829333"/>
    <n v="32960"/>
    <x v="0"/>
    <s v="BOYACA"/>
    <s v="DUITAMA"/>
    <s v="BARRIO CENTRO DUITAMA 2"/>
    <s v="WOMPI"/>
    <s v="FO-25-1622266"/>
    <d v="2025-10-02T10:55:00"/>
    <d v="2025-10-06T15:02:00"/>
    <x v="0"/>
    <s v="ROLLOS"/>
    <s v="EJECUTADO_EXITOSO"/>
    <s v="EJECUTADO EXITOSO"/>
    <s v="03/10/2025 SE REALIZA ENVIO DE ROLLOS CON GUIA | 06/10/2025 SE REALIZA ENVIO DE 24 ROLLOS, CON LA GUIA 2235596135 SERVIENTREGA. SE CONFIRMA ENTREGA EXITOSA POR PARTE DE LA TRANSPORTADORA"/>
    <s v="ENVÍO"/>
    <n v="24"/>
    <s v="INTERMEDIA"/>
    <s v="TERRESTRE"/>
    <s v="RICO PERDOMO ALAHY XIMENA"/>
    <n v="1"/>
    <n v="36351"/>
    <n v="36351"/>
  </r>
  <r>
    <s v="TUNJA"/>
    <s v="0036-0007"/>
    <x v="1"/>
    <n v="15759"/>
    <n v="2828250"/>
    <n v="16452"/>
    <x v="0"/>
    <s v="BOYACA"/>
    <s v="SOGAMOSO"/>
    <s v="BARRIO CENTRO V SOGAMOSO"/>
    <s v="WOMPI"/>
    <s v="FO-25-1622293"/>
    <d v="2025-10-02T09:40:00"/>
    <d v="2025-10-06T15:02:00"/>
    <x v="0"/>
    <s v="ROLLOS"/>
    <s v="EJECUTADO_EXITOSO"/>
    <s v="EJECUTADO EXITOSO"/>
    <s v="03/10/2025 SE REALIZA ENVIO DE ROLLOS CON GUIA | 06/10/2025 SE REALIZA ENVIO DE 64 ROLLOS, CON LA GUIA 2235596136 SERVIENTREGA. SE CONFIRMA ENTREGA EXITOSA POR PARTE DE LA TRANSPORTADORA"/>
    <s v="ENVÍO"/>
    <n v="64"/>
    <s v="INTERMEDIA"/>
    <s v="TERRESTRE"/>
    <s v="RICO PERDOMO ALAHY XIMENA"/>
    <n v="1"/>
    <n v="36351"/>
    <n v="36351"/>
  </r>
  <r>
    <s v="CUCUTA"/>
    <s v="0036-0007"/>
    <x v="1"/>
    <n v="54820"/>
    <n v="2830475"/>
    <n v="29043"/>
    <x v="0"/>
    <s v="NORTE DE SANTANDER"/>
    <s v="TOLEDO"/>
    <s v="BARRIO NAPOLEON TOLEDO"/>
    <s v="WOMPI"/>
    <s v="FO-25-1626182"/>
    <d v="2025-10-02T13:03:00"/>
    <d v="2025-10-06T15:03:00"/>
    <x v="0"/>
    <s v="ROLLOS"/>
    <s v="EJECUTADO_EXITOSO"/>
    <s v="EJECUTADO EXITOSO"/>
    <s v="03/10/2025 SE CONFIRMA ENVIO CON LA SEÑORA  NIDIA OCHOA | 06/10/2025 SE REALIZA ENVIO DE 40 ROLLOS, CON LA GUIA 2187690731 SERVIENTREGA. SE CONFIRMA ENTREGA EXITOSA POR PARTE DE LA TRANSPORTADORA"/>
    <s v="ENVÍO"/>
    <n v="40"/>
    <s v="LEJANA"/>
    <s v="TERRESTRE"/>
    <s v="RICO PERDOMO ALAHY XIMENA"/>
    <n v="1"/>
    <n v="40250"/>
    <n v="40250"/>
  </r>
  <r>
    <s v="BUCARAMANGA"/>
    <s v="0036-0007"/>
    <x v="1"/>
    <n v="68679"/>
    <n v="2829729"/>
    <n v="56145"/>
    <x v="0"/>
    <s v="SANTANDER"/>
    <s v="SAN GIL"/>
    <s v="BARRIO CENTRO SAN GIL 6"/>
    <s v="WOMPI"/>
    <s v="FO-25-1622257"/>
    <d v="2025-10-02T11:23:00"/>
    <d v="2025-10-06T15:03:00"/>
    <x v="0"/>
    <s v="ROLLOS"/>
    <s v="EJECUTADO_EXITOSO"/>
    <s v="EJECUTADO EXITOSO"/>
    <s v="03/10/2025 SE REALIZA ENVIO DE ROLLOS CON GUIA | 06/10/2025 SE REALIZA ENVIO DE 64 ROLLOS, CON LA GUIA 2187690728 SERVIENTREGA. SE CONFIRMA ENTREGA EXITOSA POR PARTE DE LA TRANSPORTADORA"/>
    <s v="ENVÍO"/>
    <n v="64"/>
    <s v="INTERMEDIA"/>
    <s v="TERRESTRE"/>
    <s v="HERNANDEZ GUARIN MIGUEL JULIAN"/>
    <n v="1"/>
    <n v="36351"/>
    <n v="36351"/>
  </r>
  <r>
    <s v="MEDELLIN"/>
    <s v="0036-0005"/>
    <x v="3"/>
    <n v="5001"/>
    <n v="2808396"/>
    <n v="13155"/>
    <x v="0"/>
    <s v="ANTIOQUIA"/>
    <s v="MEDELLIN"/>
    <s v="BARRIO GRANIZAL II MEDELLÍN"/>
    <s v="WOMPI"/>
    <s v="FO-25-1598654"/>
    <d v="2025-09-29T12:19:00"/>
    <d v="2025-10-06T15:42:00"/>
    <x v="0"/>
    <s v="ROLLOS"/>
    <s v="EJECUTADO_EXITOSO"/>
    <s v="EJECUTADO EXITOSO"/>
    <s v="29/09/2025 SE ESCALA AL COORDINADOR DE ZONA PARA ENTREGA DE ROLLOS EN SITIO | 06/10/2025 SE REALIZA ENTREGA DE 64 ROLLOS POR EL OPERADOR LOGISTICO VELOCES CON LA GUIA V4001617636"/>
    <s v="VISITA_TÉCNICA"/>
    <n v="64"/>
    <s v="PRINCIPAL"/>
    <s v="TERRESTRE"/>
    <s v="HERNANDEZ GUARIN MIGUEL JULIAN"/>
    <n v="1"/>
    <n v="31419"/>
    <n v="31419"/>
  </r>
  <r>
    <s v="MEDELLIN"/>
    <s v="0036-0005"/>
    <x v="3"/>
    <n v="5088"/>
    <n v="2811491"/>
    <n v="79425"/>
    <x v="0"/>
    <s v="ANTIOQUIA"/>
    <s v="BELLO"/>
    <s v="DROGUERIA BENEVENTO"/>
    <s v="WOMPI"/>
    <s v="FO-25-1601686"/>
    <d v="2025-09-30T08:00:00"/>
    <d v="2025-10-06T15:47:00"/>
    <x v="0"/>
    <s v="ROLLOS"/>
    <s v="EJECUTADO_EXITOSO"/>
    <s v="EJECUTADO EXITOSO"/>
    <s v="30/09/2025 SE ESCALA AL COORDINADOR DE ZONA PARA ENTREGA DE ROLLOS EN SITIO | 06/10/2025 SE REALIZA ENTREGA DE 16 ROLLOS POR EL OPERADOR LOGISTICO VELOCES CON LA GUIA V4001617650"/>
    <s v="VISITA_TÉCNICA"/>
    <n v="16"/>
    <s v="PRINCIPAL"/>
    <s v="TERRESTRE"/>
    <s v="BETANCUR AGUIRRE EDGAR AUGUSTO"/>
    <n v="1"/>
    <n v="31419"/>
    <n v="31419"/>
  </r>
  <r>
    <s v="MEDELLIN"/>
    <s v="0036-0005"/>
    <x v="3"/>
    <n v="5088"/>
    <n v="2811543"/>
    <n v="44103"/>
    <x v="0"/>
    <s v="ANTIOQUIA"/>
    <s v="BELLO"/>
    <s v="AUTOSERVICIO EL BOSQUE JM"/>
    <s v="WOMPI"/>
    <s v="FO-25-1601013"/>
    <d v="2025-09-30T08:00:00"/>
    <d v="2025-10-06T15:47:00"/>
    <x v="0"/>
    <s v="ROLLOS"/>
    <s v="EJECUTADO_EXITOSO"/>
    <s v="EJECUTADO EXITOSO"/>
    <s v="29/09/2025 SE ESCALA AL COORDINADOR DE ZONA PARA ENTREGA DE ROLLOS EN SITIO | 06/10/2025 SE REALIZA ENTREGA DE 64 ROLLOS POR EL OPERADOR LOGISTICO VELOCES CON LA GUIA V4001617649"/>
    <s v="VISITA_TÉCNICA"/>
    <n v="64"/>
    <s v="PRINCIPAL"/>
    <s v="TERRESTRE"/>
    <s v="BETANCUR AGUIRRE EDGAR AUGUSTO"/>
    <n v="1"/>
    <n v="31419"/>
    <n v="31419"/>
  </r>
  <r>
    <s v="MEDELLIN"/>
    <s v="0036-0005"/>
    <x v="3"/>
    <n v="5001"/>
    <n v="2811502"/>
    <n v="60786"/>
    <x v="0"/>
    <s v="ANTIOQUIA"/>
    <s v="MEDELLIN"/>
    <s v="BARRIO SANTA CRUZ MEDELLIN 14"/>
    <s v="WOMPI"/>
    <s v="FO-25-1603442"/>
    <d v="2025-09-30T08:00:00"/>
    <d v="2025-10-06T15:48:00"/>
    <x v="0"/>
    <s v="ROLLOS"/>
    <s v="EJECUTADO_EXITOSO"/>
    <s v="EJECUTADO EXITOSO"/>
    <s v="30/09/2025 SE ESCALA AL COORDINADOR DE ZONA PARA ENTREGA DE ROLLOS EN SITIO | 06/10/2025 SE REALIZA ENTREGA DE 32 ROLLOS POR EL OPERADOR LOGISTICO VELOCES CON LA GUIA V4001617651"/>
    <s v="VISITA_TÉCNICA"/>
    <n v="32"/>
    <s v="PRINCIPAL"/>
    <s v="TERRESTRE"/>
    <s v="BETANCUR AGUIRRE EDGAR AUGUSTO"/>
    <n v="1"/>
    <n v="31419"/>
    <n v="31419"/>
  </r>
  <r>
    <s v="MEDELLIN"/>
    <s v="0036-0005"/>
    <x v="3"/>
    <n v="5001"/>
    <n v="2812485"/>
    <n v="30081"/>
    <x v="0"/>
    <s v="ANTIOQUIA"/>
    <s v="MEDELLIN"/>
    <s v="BARRIO BELEN 2 MEDELLIN"/>
    <s v="WOMPI"/>
    <s v="FO-25-1603430"/>
    <d v="2025-09-30T08:18:00"/>
    <d v="2025-10-06T15:49:00"/>
    <x v="0"/>
    <s v="ROLLOS"/>
    <s v="EJECUTADO_EXITOSO"/>
    <s v="EJECUTADO EXITOSO"/>
    <s v="30/09/2025 SE ESCALA AL COORDINADOR DE ZONA PARA ENTREGA DE ROLLOS EN SITIO | 06/10/2025 SE REALIZA ENTREGA DE 64 ROLLOS POR EL OPERADOR LOGISTICO VELOCES CON LA GUIA V4001617652"/>
    <s v="VISITA_TÉCNICA"/>
    <n v="64"/>
    <s v="PRINCIPAL"/>
    <s v="TERRESTRE"/>
    <s v="BETANCUR AGUIRRE EDGAR AUGUSTO"/>
    <n v="1"/>
    <n v="31419"/>
    <n v="31419"/>
  </r>
  <r>
    <s v="MEDELLIN"/>
    <s v="0036-0005"/>
    <x v="3"/>
    <n v="5001"/>
    <n v="2813086"/>
    <n v="45585"/>
    <x v="0"/>
    <s v="ANTIOQUIA"/>
    <s v="MEDELLIN"/>
    <s v="BARRIO MANRIQUE ORIENTAL MEDELLIN 3"/>
    <s v="WOMPI"/>
    <s v="FO-25-1602531"/>
    <d v="2025-09-30T09:01:00"/>
    <d v="2025-10-06T15:50:00"/>
    <x v="0"/>
    <s v="ROLLOS"/>
    <s v="EJECUTADO_EXITOSO"/>
    <s v="EJECUTADO EXITOSO"/>
    <s v="30/09/2025 SE ESCALA AL COORDINADOR DE ZONA PARA ENTREGA DE ROLLOS EN SITIO | 06/10/2025 SE REALIZA ENTREGA DE 64 ROLLOS POR EL OPERADOR LOGISTICO VELOCES CON LA GUIA V4001617653"/>
    <s v="VISITA_TÉCNICA"/>
    <n v="64"/>
    <s v="PRINCIPAL"/>
    <s v="TERRESTRE"/>
    <s v="BETANCUR AGUIRRE EDGAR AUGUSTO"/>
    <n v="1"/>
    <n v="31419"/>
    <n v="31419"/>
  </r>
  <r>
    <s v="MEDELLIN"/>
    <s v="0036-0005"/>
    <x v="3"/>
    <n v="5631"/>
    <n v="2813099"/>
    <n v="73520"/>
    <x v="0"/>
    <s v="ANTIOQUIA"/>
    <s v="SABANETA"/>
    <s v="BARRIO SABANETA SABANETA 9"/>
    <s v="WOMPI"/>
    <s v="FO-25-1602527"/>
    <d v="2025-09-30T09:03:00"/>
    <d v="2025-10-06T15:51:00"/>
    <x v="0"/>
    <s v="ROLLOS"/>
    <s v="EJECUTADO_EXITOSO"/>
    <s v="EJECUTADO EXITOSO"/>
    <s v="30/09/2025 SE ESCALA AL COORDINADOR DE ZONA PARA ENTREGA DE ROLLOS EN SITIO | 06/10/2025 SE REALIZA ENTREGA DE 32 ROLLOS POR EL OPERADOR LOGISTICO VELOCES CON LA GUIA V4001617654"/>
    <s v="VISITA_TÉCNICA"/>
    <n v="32"/>
    <s v="PRINCIPAL"/>
    <s v="TERRESTRE"/>
    <s v="BETANCUR AGUIRRE EDGAR AUGUSTO"/>
    <n v="1"/>
    <n v="31419"/>
    <n v="31419"/>
  </r>
  <r>
    <s v="MEDELLIN"/>
    <s v="0036-0005"/>
    <x v="3"/>
    <n v="5266"/>
    <n v="2813978"/>
    <n v="21688"/>
    <x v="0"/>
    <s v="ANTIOQUIA"/>
    <s v="ENVIGADO"/>
    <s v="PLAZA ENVIGADO - ANTIOQUIA"/>
    <s v="WOMPI"/>
    <s v="FO-25-1602899"/>
    <d v="2025-09-30T10:01:00"/>
    <d v="2025-10-06T15:52:00"/>
    <x v="0"/>
    <s v="ROLLOS"/>
    <s v="EJECUTADO_EXITOSO"/>
    <s v="EJECUTADO EXITOSO"/>
    <s v="30/09/2025 SE ESCALA AL COORDINADOR DE ZONA PARA ENTREGA DE ROLLOS EN SITIO | 06/10/2025 SE REALIZA ENTREGA DE 64 ROLLOS POR EL OPERADOR LOGISTICO VELOCES CON LA GUIA V4001617655"/>
    <s v="VISITA_TÉCNICA"/>
    <n v="64"/>
    <s v="PRINCIPAL"/>
    <s v="TERRESTRE"/>
    <s v="BETANCUR AGUIRRE EDGAR AUGUSTO"/>
    <n v="1"/>
    <n v="31419"/>
    <n v="31419"/>
  </r>
  <r>
    <s v="MEDELLIN"/>
    <s v="0036-0005"/>
    <x v="3"/>
    <n v="5001"/>
    <n v="2814069"/>
    <n v="71695"/>
    <x v="0"/>
    <s v="ANTIOQUIA"/>
    <s v="MEDELLÍN"/>
    <s v="GRANERO PUNTO UNO"/>
    <s v="WOMPI"/>
    <s v="FO-25-1604379"/>
    <d v="2025-09-30T10:16:00"/>
    <d v="2025-10-06T15:57:00"/>
    <x v="0"/>
    <s v="ROLLOS"/>
    <s v="EJECUTADO_EXITOSO"/>
    <s v="EJECUTADO EXITOSO"/>
    <s v="30/09/2025 SE ESCALA AL COORDINADOR DE ZONA PARA ENTREGA DE ROLLOS EN SITIO | 06/10/2025 SE REALIZA ENTREGA DE 48 ROLLOS POR EL OPERADOR LOGISTICO VELOCES CON LA GUIA V4001617657"/>
    <s v="VISITA_TÉCNICA"/>
    <n v="48"/>
    <s v="PRINCIPAL"/>
    <s v="TERRESTRE"/>
    <s v="BETANCUR AGUIRRE EDGAR AUGUSTO"/>
    <n v="1"/>
    <n v="31419"/>
    <n v="31419"/>
  </r>
  <r>
    <s v="MEDELLIN"/>
    <s v="0036-0005"/>
    <x v="3"/>
    <n v="5001"/>
    <n v="2815111"/>
    <n v="73784"/>
    <x v="0"/>
    <s v="ANTIOQUIA"/>
    <s v="MEDELLIN"/>
    <s v="BARRIO CASTILLA MEDELLIN 11"/>
    <s v="WOMPI"/>
    <s v="FO-25-1604361"/>
    <d v="2025-09-30T11:17:00"/>
    <d v="2025-10-06T16:01:00"/>
    <x v="0"/>
    <s v="ROLLOS"/>
    <s v="EJECUTADO_EXITOSO"/>
    <s v="EJECUTADO EXITOSO"/>
    <s v="30/09/2025 SE ESCALA AL COORDINADOR DE ZONA PARA ENTREGA DE ROLLOS EN SITIO | 06/10/2025 SE REALIZA ENTREGA DE 40 ROLLOS POR EL OPERADOR LOGISTICO VELOCES CON LA GUIA V4001617658"/>
    <s v="VISITA_TÉCNICA"/>
    <n v="40"/>
    <s v="PRINCIPAL"/>
    <s v="TERRESTRE"/>
    <s v="BETANCUR AGUIRRE EDGAR AUGUSTO"/>
    <n v="1"/>
    <n v="31419"/>
    <n v="31419"/>
  </r>
  <r>
    <s v="MEDELLIN"/>
    <s v="0036-0005"/>
    <x v="3"/>
    <n v="5001"/>
    <n v="2815506"/>
    <n v="69522"/>
    <x v="0"/>
    <s v="ANTIOQUIA"/>
    <s v="MEDELLIN"/>
    <s v="BARRIO PARQUE OBRERO LOS ANGELES MEDELLIN"/>
    <s v="WOMPI"/>
    <s v="FO-25-1604540"/>
    <d v="2025-09-30T11:48:00"/>
    <d v="2025-10-06T16:02:00"/>
    <x v="0"/>
    <s v="ROLLOS"/>
    <s v="EJECUTADO_EXITOSO"/>
    <s v="EJECUTADO EXITOSO"/>
    <s v="30/09/2025 SE ESCALA AL COORDINADOR DE ZONA PARA ENTREGA DE ROLLOS EN SITIO | 06/10/2025 SE REALIZA ENTREGA DE 32 ROLLOS POR EL OPERADOR LOGISTICO VELOCES CON LA GUIA V4001617661"/>
    <s v="VISITA_TÉCNICA"/>
    <n v="32"/>
    <s v="PRINCIPAL"/>
    <s v="TERRESTRE"/>
    <s v="BETANCUR AGUIRRE EDGAR AUGUSTO"/>
    <n v="1"/>
    <n v="31419"/>
    <n v="31419"/>
  </r>
  <r>
    <s v="MEDELLIN"/>
    <s v="0036-0005"/>
    <x v="3"/>
    <n v="5001"/>
    <n v="2815655"/>
    <n v="23336"/>
    <x v="0"/>
    <s v="ANTIOQUIA"/>
    <s v="MEDELLÍN"/>
    <s v="GRANERO CARLI"/>
    <s v="WOMPI"/>
    <s v="FO-25-1604936"/>
    <d v="2025-09-30T12:25:00"/>
    <d v="2025-10-06T16:03:00"/>
    <x v="0"/>
    <s v="ROLLOS"/>
    <s v="EJECUTADO_EXITOSO"/>
    <s v="EJECUTADO EXITOSO"/>
    <s v="30/09/2025 SE ESCALA AL COORDINADOR DE ZONA PARA ENTREGA DE ROLLOS EN SITIO | 06/10/2025 SE REALIZA ENTREGA DE 56 ROLLOS POR EL OPERADOR LOGISTICO VELOCES CON LA GUIA V4001617662"/>
    <s v="VISITA_TÉCNICA"/>
    <n v="56"/>
    <s v="PRINCIPAL"/>
    <s v="TERRESTRE"/>
    <s v="BETANCUR AGUIRRE EDGAR AUGUSTO"/>
    <n v="1"/>
    <n v="31419"/>
    <n v="31419"/>
  </r>
  <r>
    <s v="MEDELLIN"/>
    <s v="0036-0005"/>
    <x v="3"/>
    <n v="5001"/>
    <n v="2816006"/>
    <n v="74399"/>
    <x v="0"/>
    <s v="ANTIOQUIA"/>
    <s v="MEDELLÍN"/>
    <s v="MARIEN AMEZQUITA VELASQUEZ"/>
    <s v="WOMPI"/>
    <s v="FO-25-1605054"/>
    <d v="2025-09-30T13:06:00"/>
    <d v="2025-10-06T16:03:00"/>
    <x v="0"/>
    <s v="ROLLOS"/>
    <s v="EJECUTADO_EXITOSO"/>
    <s v="EJECUTADO EXITOSO"/>
    <s v="30/09/2025 SE ESCALA AL COORDINADOR DE ZONA PARA ENTREGA DE ROLLOS EN SITIO | 06/10/2025 SE REALIZA ENTREGA DE 40 ROLLOS POR EL OPERADOR LOGISTICO VELOCES CON LA GUIA V4001617663"/>
    <s v="VISITA_TÉCNICA"/>
    <n v="40"/>
    <s v="PRINCIPAL"/>
    <s v="TERRESTRE"/>
    <s v="BETANCUR AGUIRRE EDGAR AUGUSTO"/>
    <n v="1"/>
    <n v="31419"/>
    <n v="31419"/>
  </r>
  <r>
    <s v="MEDELLIN"/>
    <s v="0036-0005"/>
    <x v="3"/>
    <n v="5001"/>
    <n v="2816273"/>
    <n v="73447"/>
    <x v="0"/>
    <s v="ANTIOQUIA"/>
    <s v="MEDELLÍN"/>
    <s v="INVERSIONES QUIMICOS INVERQUIL"/>
    <s v="WOMPI"/>
    <s v="FO-25-1605526"/>
    <d v="2025-09-30T14:10:00"/>
    <d v="2025-10-06T16:04:00"/>
    <x v="0"/>
    <s v="ROLLOS"/>
    <s v="EJECUTADO_EXITOSO"/>
    <s v="EJECUTADO EXITOSO"/>
    <s v="30/09/2025 SE ESCALA AL COORDINADOR DE ZONA PARA ENTREGA DE ROLLOS EN SITIO | 06/10/2025 SE REALIZA ENTREGA DE 24 ROLLOS POR EL OPERADOR LOGISTICO VELOCES CON LA GUIA V4001621897"/>
    <s v="VISITA_TÉCNICA"/>
    <n v="24"/>
    <s v="PRINCIPAL"/>
    <s v="TERRESTRE"/>
    <s v="BETANCUR AGUIRRE EDGAR AUGUSTO"/>
    <n v="1"/>
    <n v="31419"/>
    <n v="31419"/>
  </r>
  <r>
    <s v="MEDELLIN"/>
    <s v="0036-0005"/>
    <x v="3"/>
    <n v="5001"/>
    <n v="2817003"/>
    <n v="74356"/>
    <x v="0"/>
    <s v="ANTIOQUIA"/>
    <s v="MEDELLÍN"/>
    <s v="VARIEDADES SANTACRUZ LA 49"/>
    <s v="WOMPI"/>
    <s v="FO-25-1606061"/>
    <d v="2025-09-30T14:49:00"/>
    <d v="2025-10-06T16:05:00"/>
    <x v="0"/>
    <s v="ROLLOS"/>
    <s v="EJECUTADO_EXITOSO"/>
    <s v="EJECUTADO EXITOSO"/>
    <s v="30/09/2025 SE ESCALA AL COORDINADOR DE ZONA PARA ENTREGA DE ROLLOS EN SITIO | 06/10/2025 SE REALIZA ENTREGA DE 48 ROLLOS POR EL OPERADOR LOGISTICO VELOCES CON LA GUIA V4001621898"/>
    <s v="VISITA_TÉCNICA"/>
    <n v="48"/>
    <s v="PRINCIPAL"/>
    <s v="TERRESTRE"/>
    <s v="BETANCUR AGUIRRE EDGAR AUGUSTO"/>
    <n v="1"/>
    <n v="31419"/>
    <n v="31419"/>
  </r>
  <r>
    <s v="MEDELLIN"/>
    <s v="0036-0005"/>
    <x v="3"/>
    <n v="5360"/>
    <n v="2817012"/>
    <n v="16104"/>
    <x v="0"/>
    <s v="ANTIOQUIA"/>
    <s v="ITAGUI"/>
    <s v="CAFE INTERNET HELADOSNET"/>
    <s v="WOMPI"/>
    <s v="FO-25-1606054"/>
    <d v="2025-09-30T14:53:00"/>
    <d v="2025-10-06T16:07:00"/>
    <x v="0"/>
    <s v="ROLLOS"/>
    <s v="EJECUTADO_EXITOSO"/>
    <s v="EJECUTADO EXITOSO"/>
    <s v="30/09/2025 SE ESCALA AL COORDINADOR DE ZONA PARA ENTREGA DE ROLLOS EN SITIO | 06/10/2025 SE REALIZA ENTREGA DE 64 ROLLOS POR EL OPERADOR LOGISTICO VELOCES CON LA GUIA V4001621899"/>
    <s v="VISITA_TÉCNICA"/>
    <n v="64"/>
    <s v="PRINCIPAL"/>
    <s v="TERRESTRE"/>
    <s v="BETANCUR AGUIRRE EDGAR AUGUSTO"/>
    <n v="1"/>
    <n v="31419"/>
    <n v="31419"/>
  </r>
  <r>
    <s v="MEDELLIN"/>
    <s v="0036-0005"/>
    <x v="3"/>
    <n v="5001"/>
    <n v="2817542"/>
    <n v="29125"/>
    <x v="0"/>
    <s v="ANTIOQUIA"/>
    <s v="MEDELLÍN"/>
    <s v="MERCADOS HH"/>
    <s v="WOMPI"/>
    <s v="FO-25-1606626"/>
    <d v="2025-09-30T15:58:00"/>
    <d v="2025-10-06T16:13:00"/>
    <x v="0"/>
    <s v="ROLLOS"/>
    <s v="EJECUTADO_EXITOSO"/>
    <s v="EJECUTADO EXITOSO"/>
    <s v="30/09/2025 SE ESCALA AL COORDINADOR DE ZONA PARA ENTREGA DE ROLLOS EN SITIO | 06/10/2025 SE REALIZA ENTREGA DE 56 ROLLOS POR EL OPERADOR LOGISTICO VELOCES CON LA GUIA V4001621900"/>
    <s v="VISITA_TÉCNICA"/>
    <n v="56"/>
    <s v="PRINCIPAL"/>
    <s v="TERRESTRE"/>
    <s v="BETANCUR AGUIRRE EDGAR AUGUSTO"/>
    <n v="1"/>
    <n v="31419"/>
    <n v="31419"/>
  </r>
  <r>
    <s v="MEDELLIN"/>
    <s v="0036-0005"/>
    <x v="3"/>
    <n v="5088"/>
    <n v="2819520"/>
    <n v="47092"/>
    <x v="0"/>
    <s v="ANTIOQUIA"/>
    <s v="BELLO"/>
    <s v="BARRIO NIQUIA BELLO 6"/>
    <s v="WOMPI"/>
    <s v="FO-25-1607878"/>
    <d v="2025-10-01T08:00:00"/>
    <d v="2025-10-06T16:14:00"/>
    <x v="0"/>
    <s v="ROLLOS"/>
    <s v="EJECUTADO_EXITOSO"/>
    <s v="EJECUTADO EXITOSO"/>
    <s v="01/10/2025 SE ESCALA AL COORDINADOR DE ZONA PARA ENTREGA DE ROLLOS EN SITIO | 06/10/2025 SE REALIZA ENTREGA DE 40 ROLLOS POR EL OPERADOR LOGISTICO VELOCES CON LA GUIA V4001621901"/>
    <s v="VISITA_TÉCNICA"/>
    <n v="40"/>
    <s v="PRINCIPAL"/>
    <s v="TERRESTRE"/>
    <s v="BETANCUR AGUIRRE EDGAR AUGUSTO"/>
    <n v="1"/>
    <n v="31419"/>
    <n v="31419"/>
  </r>
  <r>
    <s v="MEDELLIN"/>
    <s v="0036-0005"/>
    <x v="3"/>
    <n v="5088"/>
    <n v="2818578"/>
    <n v="23354"/>
    <x v="0"/>
    <s v="ANTIOQUIA"/>
    <s v="BELLO"/>
    <s v="BARRIO LA MARUCHENGA - BELLO"/>
    <s v="WOMPI"/>
    <s v="FO-25-1607874"/>
    <d v="2025-10-01T08:00:00"/>
    <d v="2025-10-06T16:16:00"/>
    <x v="0"/>
    <s v="ROLLOS"/>
    <s v="EJECUTADO_EXITOSO"/>
    <s v="EJECUTADO EXITOSO"/>
    <s v="01/10/2025 SE ESCALA AL COORDINADOR DE ZONA PARA ENTREGA DE ROLLOS EN SITIO | 06/10/2025 SE REALIZA ENTREGA DE 40 ROLLOS POR EL OPERADOR LOGISTICO VELOCES CON LA GUIA V4001621902"/>
    <s v="VISITA_TÉCNICA"/>
    <n v="40"/>
    <s v="PRINCIPAL"/>
    <s v="TERRESTRE"/>
    <s v="BETANCUR AGUIRRE EDGAR AUGUSTO"/>
    <n v="1"/>
    <n v="31419"/>
    <n v="31419"/>
  </r>
  <r>
    <s v="MEDELLIN"/>
    <s v="0036-0005"/>
    <x v="3"/>
    <n v="5001"/>
    <n v="2818484"/>
    <n v="38038"/>
    <x v="0"/>
    <s v="ANTIOQUIA"/>
    <s v="MEDELLÍN"/>
    <s v="TIENDA EMM"/>
    <s v="WOMPI"/>
    <s v="FO-25-1607873"/>
    <d v="2025-10-01T08:00:00"/>
    <d v="2025-10-06T16:17:00"/>
    <x v="0"/>
    <s v="ROLLOS"/>
    <s v="EJECUTADO_EXITOSO"/>
    <s v="EJECUTADO EXITOSO"/>
    <s v="01/10/2025 SE ESCALA AL COORDINADOR DE ZONA PARA ENTREGA DE ROLLOS EN SITIO | 06/10/2025 SE REALIZA ENTREGA DE 56 ROLLOS POR EL OPERADOR LOGISTICO VELOCES CON LA GUIA V4001621903"/>
    <s v="VISITA_TÉCNICA"/>
    <n v="56"/>
    <s v="PRINCIPAL"/>
    <s v="TERRESTRE"/>
    <s v="BETANCUR AGUIRRE EDGAR AUGUSTO"/>
    <n v="1"/>
    <n v="31419"/>
    <n v="31419"/>
  </r>
  <r>
    <s v="MEDELLIN"/>
    <s v="0036-0005"/>
    <x v="3"/>
    <n v="5088"/>
    <n v="2818371"/>
    <n v="28952"/>
    <x v="0"/>
    <s v="ANTIOQUIA"/>
    <s v="BELLO"/>
    <s v="DROGUERIA C.M.A"/>
    <s v="WOMPI"/>
    <s v="FO-25-1607106"/>
    <d v="2025-10-01T08:00:00"/>
    <d v="2025-10-06T16:18:00"/>
    <x v="0"/>
    <s v="ROLLOS"/>
    <s v="EJECUTADO_EXITOSO"/>
    <s v="EJECUTADO EXITOSO"/>
    <s v="30/09/2025 SE ESCALA AL COORDINADOR DE ZONA PARA ENTREGA DE ROLLOS EN SITIO | 06/10/2025 SE REALIZA ENTREGA DE 56 ROLLOS POR EL OPERADOR LOGISTICO VELOCES CON LA GUIA V4001621904"/>
    <s v="VISITA_TÉCNICA"/>
    <n v="56"/>
    <s v="PRINCIPAL"/>
    <s v="TERRESTRE"/>
    <s v="BETANCUR AGUIRRE EDGAR AUGUSTO"/>
    <n v="1"/>
    <n v="31419"/>
    <n v="31419"/>
  </r>
  <r>
    <s v="MEDELLIN"/>
    <s v="0036-0005"/>
    <x v="3"/>
    <n v="5001"/>
    <n v="2819595"/>
    <n v="41220"/>
    <x v="0"/>
    <s v="ANTIOQUIA"/>
    <s v="MEDELLÍN"/>
    <s v="MADERAS EL ZORRILLO N 2"/>
    <s v="WOMPI"/>
    <s v="FO-25-1608231"/>
    <d v="2025-10-01T08:22:00"/>
    <d v="2025-10-06T16:21:00"/>
    <x v="0"/>
    <s v="ROLLOS"/>
    <s v="EJECUTADO_EXITOSO"/>
    <s v="EJECUTADO EXITOSO"/>
    <s v="01/10/2025 SE ESCALA AL COORDINADOR DE ZONA PARA ENTREGA DE ROLLOS EN SITIO | 06/10/2025 SE REALIZA ENTREGA DE 24 ROLLOS POR EL OPERADOR LOGISTICO VELOCES CON LA GUIA V4001621905"/>
    <s v="VISITA_TÉCNICA"/>
    <n v="24"/>
    <s v="PRINCIPAL"/>
    <s v="TERRESTRE"/>
    <s v="BETANCUR AGUIRRE EDGAR AUGUSTO"/>
    <n v="1"/>
    <n v="31419"/>
    <n v="31419"/>
  </r>
  <r>
    <s v="MEDELLIN"/>
    <s v="0036-0005"/>
    <x v="3"/>
    <n v="5001"/>
    <n v="2822648"/>
    <n v="79669"/>
    <x v="0"/>
    <s v="ANTIOQUIA"/>
    <s v="MEDELLIN"/>
    <s v="BARRIO BELLEN MEDELLIN"/>
    <s v="WOMPI"/>
    <s v="FO-25-1610328"/>
    <d v="2025-10-01T12:04:00"/>
    <d v="2025-10-06T16:36:00"/>
    <x v="0"/>
    <s v="ROLLOS"/>
    <s v="EJECUTADO_EXITOSO"/>
    <s v="EJECUTADO EXITOSO"/>
    <s v="01/10/2025 SE ESCALA AL COORDINADOR DE ZONA PARA ENTREGA DE ROLLOS EN SITIO | 06/10/2025 SE REALIZA ENTREGA DE 40 ROLLOS POR EL OPERADOR LOGISTICO VELOCES CON LA GUIA V4001626419"/>
    <s v="VISITA_TÉCNICA"/>
    <n v="40"/>
    <s v="PRINCIPAL"/>
    <s v="TERRESTRE"/>
    <s v="BETANCUR AGUIRRE EDGAR AUGUSTO"/>
    <n v="1"/>
    <n v="31419"/>
    <n v="31419"/>
  </r>
  <r>
    <s v="MEDELLIN"/>
    <s v="0036-0005"/>
    <x v="3"/>
    <n v="5631"/>
    <n v="2823503"/>
    <n v="75039"/>
    <x v="0"/>
    <s v="ANTIOQUIA"/>
    <s v="SABANETA"/>
    <s v="DROGUERIA HEALTH FARMA DEL SUR"/>
    <s v="WOMPI"/>
    <s v="FO-25-1612530"/>
    <d v="2025-10-01T13:38:00"/>
    <d v="2025-10-06T16:37:00"/>
    <x v="0"/>
    <s v="ROLLOS"/>
    <s v="EJECUTADO_EXITOSO"/>
    <s v="EJECUTADO EXITOSO"/>
    <s v="01/10/2025 SE ESCALA AL COORDINADOR DE ZONA PARA ENTREGA DE ROLLOS EN SITIO | 06/10/2025 SE REALIZA ENTREGA DE 40 ROLLOS POR EL OPERADOR LOGISTICO VELOCES CON LA GUIA V4001626420"/>
    <s v="VISITA_TÉCNICA"/>
    <n v="40"/>
    <s v="PRINCIPAL"/>
    <s v="TERRESTRE"/>
    <s v="BETANCUR AGUIRRE EDGAR AUGUSTO"/>
    <n v="1"/>
    <n v="31419"/>
    <n v="31419"/>
  </r>
  <r>
    <s v="MEDELLIN"/>
    <s v="0036-0005"/>
    <x v="3"/>
    <n v="5001"/>
    <n v="2823867"/>
    <n v="31130"/>
    <x v="0"/>
    <s v="ANTIOQUIA"/>
    <s v="MEDELLÍN"/>
    <s v="DROGUERÍA AZUCENA N2"/>
    <s v="WOMPI"/>
    <s v="FO-25-1612518"/>
    <d v="2025-10-01T14:31:00"/>
    <d v="2025-10-06T16:38:00"/>
    <x v="0"/>
    <s v="ROLLOS"/>
    <s v="EJECUTADO_EXITOSO"/>
    <s v="EJECUTADO EXITOSO"/>
    <s v="01/10/2025 SE ESCALA AL COORDINADOR DE ZONA PARA ENTREGA DE ROLLOS EN SITIO | 06/10/2025 SE REALIZA ENTREGA DE 64 ROLLOS POR EL OPERADOR LOGISTICO VELOCES CON LA GUIA V4001626421"/>
    <s v="VISITA_TÉCNICA"/>
    <n v="64"/>
    <s v="PRINCIPAL"/>
    <s v="TERRESTRE"/>
    <s v="BETANCUR AGUIRRE EDGAR AUGUSTO"/>
    <n v="1"/>
    <n v="31419"/>
    <n v="31419"/>
  </r>
  <r>
    <s v="MEDELLIN"/>
    <s v="0036-0005"/>
    <x v="3"/>
    <n v="5001"/>
    <n v="2825467"/>
    <n v="43254"/>
    <x v="0"/>
    <s v="ANTIOQUIA"/>
    <s v="MEDELLÍN"/>
    <s v="MINIMERCADO LA 60"/>
    <s v="WOMPI"/>
    <s v="FO-25-1612795"/>
    <d v="2025-10-01T16:36:00"/>
    <d v="2025-10-06T16:39:00"/>
    <x v="0"/>
    <s v="ROLLOS"/>
    <s v="EJECUTADO_EXITOSO"/>
    <s v="EJECUTADO EXITOSO"/>
    <s v="01/10/2025 SE ESCALA AL COORDINADOR DE ZONA PARA ENTREGA DE ROLLOS EN SITIO | 06/10/2025 SE REALIZA ENTREGA DE 16 ROLLOS POR EL OPERADOR LOGISTICO VELOCES CON LA GUIA V4001626422"/>
    <s v="VISITA_TÉCNICA"/>
    <n v="16"/>
    <s v="PRINCIPAL"/>
    <s v="TERRESTRE"/>
    <s v="BETANCUR AGUIRRE EDGAR AUGUSTO"/>
    <n v="1"/>
    <n v="31419"/>
    <n v="31419"/>
  </r>
  <r>
    <s v="MEDELLIN"/>
    <s v="0036-0005"/>
    <x v="3"/>
    <n v="5001"/>
    <n v="2826066"/>
    <n v="79161"/>
    <x v="0"/>
    <s v="ANTIOQUIA"/>
    <s v="MEDELLÍN"/>
    <s v="TIENDA DE BELLEZA Y BARBERIA LAS CABAÑAS"/>
    <s v="WOMPI"/>
    <s v="FO-25-1613695"/>
    <d v="2025-10-02T08:00:00"/>
    <d v="2025-10-06T16:43:00"/>
    <x v="0"/>
    <s v="ROLLOS"/>
    <s v="EJECUTADO_EXITOSO"/>
    <s v="EJECUTADO EXITOSO"/>
    <s v="02/10/2025 SE ESCALA AL COORDINADOR DE ZONA PARA ENTREGA DE ROLLOS EN SITIO | 06/10/2025 SE REALIZA ENTREGA DE 24 ROLLOS POR EL OPERADOR LOGISTICO VELOCES CON LA GUIA V4001626423"/>
    <s v="VISITA_TÉCNICA"/>
    <n v="24"/>
    <s v="PRINCIPAL"/>
    <s v="TERRESTRE"/>
    <s v="BETANCUR AGUIRRE EDGAR AUGUSTO"/>
    <n v="1"/>
    <n v="31419"/>
    <n v="31419"/>
  </r>
  <r>
    <s v="MEDELLIN"/>
    <s v="0036-0005"/>
    <x v="3"/>
    <n v="5001"/>
    <n v="2826301"/>
    <n v="29481"/>
    <x v="0"/>
    <s v="ANTIOQUIA"/>
    <s v="MEDELLIN"/>
    <s v="BARRIO MARCHEZ TOSCANA MEDELLÍN"/>
    <s v="WOMPI"/>
    <s v="FO-25-1613690"/>
    <d v="2025-10-02T08:00:00"/>
    <d v="2025-10-06T16:44:00"/>
    <x v="0"/>
    <s v="ROLLOS"/>
    <s v="EJECUTADO_EXITOSO"/>
    <s v="EJECUTADO EXITOSO"/>
    <s v="02/10/2025 SE ESCALA AL COORDINADOR DE ZONA PARA ENTREGA DE ROLLOS EN SITIO | 06/10/2025 SE REALIZA ENTREGA DE 32 ROLLOS POR EL OPERADOR LOGISTICO VELOCES CON LA GUIA V4001626424"/>
    <s v="VISITA_TÉCNICA"/>
    <n v="32"/>
    <s v="PRINCIPAL"/>
    <s v="TERRESTRE"/>
    <s v="BETANCUR AGUIRRE EDGAR AUGUSTO"/>
    <n v="1"/>
    <n v="31419"/>
    <n v="31419"/>
  </r>
  <r>
    <s v="MEDELLIN"/>
    <s v="0036-0005"/>
    <x v="3"/>
    <n v="5001"/>
    <n v="2828373"/>
    <n v="31351"/>
    <x v="0"/>
    <s v="ANTIOQUIA"/>
    <s v="MEDELLIN"/>
    <s v="BARRIO TRINIDAD 4 MEDELLIN"/>
    <s v="WOMPI"/>
    <s v="FO-25-1614751"/>
    <d v="2025-10-02T09:46:00"/>
    <d v="2025-10-06T16:45:00"/>
    <x v="0"/>
    <s v="ROLLOS"/>
    <s v="EJECUTADO_EXITOSO"/>
    <s v="EJECUTADO EXITOSO"/>
    <s v="02/10/2025 SE ESCALA AL COORDINADOR DE ZONA PARA ENTREGA DE ROLLOS EN SITIO | 06/10/2025 SE REALIZA ENTREGA DE 16 ROLLOS POR EL OPERADOR LOGISTICO VELOCES CON LA GUIA V4001626433"/>
    <s v="VISITA_TÉCNICA"/>
    <n v="16"/>
    <s v="PRINCIPAL"/>
    <s v="TERRESTRE"/>
    <s v="BETANCUR AGUIRRE EDGAR AUGUSTO"/>
    <n v="1"/>
    <n v="31419"/>
    <n v="31419"/>
  </r>
  <r>
    <s v="MEDELLIN"/>
    <s v="0036-0005"/>
    <x v="3"/>
    <n v="5001"/>
    <n v="2828953"/>
    <n v="40398"/>
    <x v="0"/>
    <s v="ANTIOQUIA"/>
    <s v="MEDELLIN"/>
    <s v="BARRIO LA AMERICA MEDELLIN 6"/>
    <s v="WOMPI"/>
    <s v="FO-25-1615076"/>
    <d v="2025-10-02T10:29:00"/>
    <d v="2025-10-06T16:47:00"/>
    <x v="0"/>
    <s v="ROLLOS"/>
    <s v="EJECUTADO_EXITOSO"/>
    <s v="EJECUTADO EXITOSO"/>
    <s v="02/10/2025 SE ESCALA AL COORDINADOR DE ZONA PARA ENTREGA DE ROLLOS EN SITIO | 06/10/2025 SE REALIZA ENTREGA DE 24 ROLLOS POR EL OPERADOR LOGISTICO VELOCES CON LA GUIA V4001626434"/>
    <s v="VISITA_TÉCNICA"/>
    <n v="24"/>
    <s v="PRINCIPAL"/>
    <s v="TERRESTRE"/>
    <s v="BETANCUR AGUIRRE EDGAR AUGUSTO"/>
    <n v="1"/>
    <n v="31419"/>
    <n v="31419"/>
  </r>
  <r>
    <s v="MEDELLIN"/>
    <s v="0036-0005"/>
    <x v="3"/>
    <n v="5001"/>
    <n v="2829695"/>
    <n v="63732"/>
    <x v="0"/>
    <s v="ANTIOQUIA"/>
    <s v="MEDELLIN"/>
    <s v="BARRIO CENTRO MEDELLIN 90"/>
    <s v="WOMPI"/>
    <s v="FO-25-1615638"/>
    <d v="2025-10-02T11:37:00"/>
    <d v="2025-10-06T16:51:00"/>
    <x v="0"/>
    <s v="ROLLOS"/>
    <s v="EJECUTADO_EXITOSO"/>
    <s v="EJECUTADO EXITOSO"/>
    <s v="02/10/2025 SE ESCALA AL COORDINADOR DE ZONA PARA ENTREGA DE ROLLOS EN SITIO | 06/10/2025 SE REALIZA ENTREGA DE 64 ROLLOS POR EL OPERADOR LOGISTICO VELOCES CON LA GUIA V4001626436"/>
    <s v="VISITA_TÉCNICA"/>
    <n v="64"/>
    <s v="PRINCIPAL"/>
    <s v="TERRESTRE"/>
    <s v="BETANCUR AGUIRRE EDGAR AUGUSTO"/>
    <n v="1"/>
    <n v="31419"/>
    <n v="31419"/>
  </r>
  <r>
    <s v="MEDELLIN"/>
    <s v="0036-0005"/>
    <x v="3"/>
    <n v="5001"/>
    <n v="2829205"/>
    <n v="70362"/>
    <x v="0"/>
    <s v="ANTIOQUIA"/>
    <s v="MEDELLIN"/>
    <s v="BARRIO FRANCISCO ANTONIO ZEA 2"/>
    <s v="WOMPI"/>
    <s v="FO-25-1615185"/>
    <d v="2025-10-02T10:45:00"/>
    <d v="2025-10-06T16:51:00"/>
    <x v="0"/>
    <s v="ROLLOS"/>
    <s v="EJECUTADO_EXITOSO"/>
    <s v="EJECUTADO EXITOSO"/>
    <s v="02/10/2025 SE ESCALA AL COORDINADOR DE ZONA PARA ENTREGA DE ROLLOS EN SITIO | 06/10/2025 SE REALIZA ENTREGA DE 40 ROLLOS POR EL OPERADOR LOGISTICO VELOCES CON LA GUIA V4001626435"/>
    <s v="VISITA_TÉCNICA"/>
    <n v="40"/>
    <s v="PRINCIPAL"/>
    <s v="TERRESTRE"/>
    <s v="BETANCUR AGUIRRE EDGAR AUGUSTO"/>
    <n v="1"/>
    <n v="31419"/>
    <n v="31419"/>
  </r>
  <r>
    <s v="CUCUTA"/>
    <s v="0036-0007"/>
    <x v="1"/>
    <n v="54001"/>
    <n v="2839534"/>
    <n v="80138"/>
    <x v="0"/>
    <s v="NORTE DE SANTANDER"/>
    <s v="CUCUTA"/>
    <s v="PERFUMERÍA Y VARIEDADES ALTAGRACIA"/>
    <s v="WOMPI"/>
    <s v="FO-25-1630971"/>
    <d v="2025-10-06T08:00:00"/>
    <d v="2025-10-06T16:59:00"/>
    <x v="0"/>
    <s v="ROLLOS"/>
    <s v="EJECUTADO_EXITOSO"/>
    <s v="EJECUTADO EXITOSO"/>
    <s v="05/10/2025 SE ESCALA AL COORDINADOR DE ZONA PARA ENTREGA DE ROLLOS EN SITIO | 06/10/2025 SE REALIZÓ VISITA AL COMERCIO Y SE ENCUENTRA CERRADO SE REALIZÓ LLAMADA TELEFÓNICA Y CLIENTE MANIFIESTA QUE LE ENTREGUEMOS EN EL COMERCIO DEL LADO, SE ENTREGAN 8 ROLLOS WOMPI TODO OK"/>
    <s v="VISITA_TÉCNICA"/>
    <n v="8"/>
    <s v="PRINCIPAL"/>
    <s v="TERRESTRE"/>
    <s v="BETANCUR AGUIRRE EDGAR AUGUSTO"/>
    <n v="1"/>
    <n v="31419"/>
    <n v="31419"/>
  </r>
  <r>
    <s v="TUNJA"/>
    <s v="0036-0007"/>
    <x v="1"/>
    <n v="15861"/>
    <n v="2832679"/>
    <n v="50347"/>
    <x v="0"/>
    <s v="BOYACA"/>
    <s v="VENTAQUEMADA"/>
    <s v="BARRIO VEREDA PUENTE DE BOYACA VENTAQUEMADA 1"/>
    <s v="WOMPI"/>
    <s v="FO-25-1631631"/>
    <d v="2025-10-03T08:00:00"/>
    <d v="2025-10-06T17:05:00"/>
    <x v="0"/>
    <s v="ROLLOS"/>
    <s v="EJECUTADO_EXITOSO"/>
    <s v="EJECUTADO EXITOSO"/>
    <s v="05/10/2025 SE REALIZA ENVIO DE ROLLOS CON GUIA | 06/10/2025 SE REALIZA ENTREGA DE 64 ROLLOS CON VISITA"/>
    <s v="VISITA_TÉCNICA"/>
    <n v="64"/>
    <s v="INTERMEDIA"/>
    <s v="TERRESTRE"/>
    <s v="MORA VEGA JEAMPIER"/>
    <n v="1"/>
    <n v="36351"/>
    <n v="36351"/>
  </r>
  <r>
    <s v="PEREIRA"/>
    <s v="0036-0002"/>
    <x v="6"/>
    <n v="63001"/>
    <n v="2831052"/>
    <n v="36496"/>
    <x v="0"/>
    <s v="QUINDIO"/>
    <s v="ARMENIA"/>
    <s v="M@CHEL@ PAPELERIA"/>
    <s v="WOMPI"/>
    <s v="FO-25-1626092"/>
    <d v="2025-10-02T14:23:00"/>
    <d v="2025-10-06T17:10:00"/>
    <x v="0"/>
    <s v="ROLLOS"/>
    <s v="EJECUTADO_EXITOSO"/>
    <s v="EJECUTADO EXITOSO"/>
    <s v="03/10/2025 SE ESCALA AL COORDINADOR DE ZONA PARA ENTREGA DE ROLLOS EN SITIO | 06/10/2025 SE VISITA COMERCIO SE REALIZÓ ENTREGA DE 64 ROLLOS WOMPI"/>
    <s v="VISITA_TÉCNICA"/>
    <n v="64"/>
    <s v="INTERMEDIA"/>
    <s v="TERRESTRE"/>
    <s v="SOLER HOYOS CRISTIAN LEONARDO"/>
    <n v="1"/>
    <n v="36351"/>
    <n v="36351"/>
  </r>
  <r>
    <s v="TUNJA"/>
    <s v="0036-0007"/>
    <x v="1"/>
    <n v="15001"/>
    <n v="2839566"/>
    <n v="78329"/>
    <x v="0"/>
    <s v="BOYACA"/>
    <s v="TUNJA"/>
    <s v="DROGUERÍA MINI MARKET SAN LORENZO"/>
    <s v="WOMPI"/>
    <s v="FO-25-1630962"/>
    <d v="2025-10-06T08:00:00"/>
    <d v="2025-10-06T17:13:00"/>
    <x v="0"/>
    <s v="ROLLOS"/>
    <s v="EJECUTADO_EXITOSO"/>
    <s v="EJECUTADO EXITOSO"/>
    <s v="05/10/2025 SE ESCALA AL COORDINADOR DE ZONA PARA ENTREGA DE ROLLOS EN SITIO | 06/10/2025 SE REALIZA ENTREGA DE 16 ROLLOS CON VISITA."/>
    <s v="VISITA_TÉCNICA"/>
    <n v="16"/>
    <s v="PRINCIPAL"/>
    <s v="TERRESTRE"/>
    <s v="SANCHEZ SOLORZANO JUAN SEBASTIAN"/>
    <n v="1"/>
    <n v="31419"/>
    <n v="31419"/>
  </r>
  <r>
    <s v="PEREIRA"/>
    <s v="0036-0002"/>
    <x v="6"/>
    <n v="63001"/>
    <n v="2828368"/>
    <n v="27813"/>
    <x v="0"/>
    <s v="QUINDIO"/>
    <s v="ARMENIA"/>
    <s v="DISTRIBUIDORA COCORA"/>
    <s v="WOMPI"/>
    <s v="FO-25-1623529"/>
    <d v="2025-10-02T09:45:00"/>
    <d v="2025-10-06T17:17:00"/>
    <x v="0"/>
    <s v="ROLLOS"/>
    <s v="EJECUTADO_EXITOSO"/>
    <s v="EJECUTADO EXITOSO"/>
    <s v="03/10/2025 SE ESCALA AL COORDINADOR DE ZONA PARA ENTREGA DE ROLLOS EN SITIO | 06/10/2025 SE VISITA COMERCIO SE REALIZÓ ENTREGA DE 32 ROLLOS WOMPI"/>
    <s v="VISITA_TÉCNICA"/>
    <n v="32"/>
    <s v="INTERMEDIA"/>
    <s v="TERRESTRE"/>
    <s v="SOLER HOYOS CRISTIAN LEONARDO"/>
    <n v="1"/>
    <n v="36351"/>
    <n v="36351"/>
  </r>
  <r>
    <s v="MEDELLIN"/>
    <s v="0036-0005"/>
    <x v="3"/>
    <n v="5212"/>
    <n v="2836580"/>
    <n v="61261"/>
    <x v="0"/>
    <s v="ANTIOQUIA"/>
    <s v="COPACABANA"/>
    <s v="TIENDA SANZ"/>
    <s v="WOMPI"/>
    <s v="FO-25-1623789"/>
    <d v="2025-10-03T13:22:00"/>
    <d v="2025-10-06T17:23:00"/>
    <x v="0"/>
    <s v="ROLLOS"/>
    <s v="EJECUTADO_EXITOSO"/>
    <s v="EJECUTADO EXITOSO"/>
    <s v="03/10/2025 SE ESCALA AL COORDINADOR DE ZONA PARA ENTREGA DE ROLLOS EN SITIO | 06/10/2025 SE ENTREGA ROLLOS OK 24 UNIDADES"/>
    <s v="VISITA_TÉCNICA"/>
    <n v="24"/>
    <s v="PRINCIPAL"/>
    <s v="TERRESTRE"/>
    <s v="SANCHEZ SOLORZANO JUAN SEBASTIAN"/>
    <n v="1"/>
    <n v="31419"/>
    <n v="31419"/>
  </r>
  <r>
    <s v="IBAGUE"/>
    <s v="0036-0006"/>
    <x v="2"/>
    <n v="73001"/>
    <n v="2823457"/>
    <n v="60994"/>
    <x v="0"/>
    <s v="TOLIMA"/>
    <s v="IBAGUE"/>
    <s v="CACHARRERÍA Y VARIEDADES CATA"/>
    <s v="WOMPI"/>
    <s v="FO-25-1612520"/>
    <d v="2025-10-01T14:01:00"/>
    <d v="2025-10-06T17:32:00"/>
    <x v="0"/>
    <s v="ROLLOS"/>
    <s v="EJECUTADO_EXITOSO"/>
    <s v="EJECUTADO EXITOSO"/>
    <s v="01/10/2025 SE ESCALA AL COORDINADOR DE ZONA PARA ENTREGA DE ROLLOS EN SITIO | 06/10/2025 SE HACE LA ENTREGA DE 24 ROLLOS WOMPI EN DIRECCIÓN INDICADA"/>
    <s v="VISITA_TÉCNICA"/>
    <n v="24"/>
    <s v="PRINCIPAL"/>
    <s v="TERRESTRE"/>
    <s v="DIAZ ZABALA FRANCIS DUBAN"/>
    <n v="1"/>
    <n v="31419"/>
    <n v="31419"/>
  </r>
  <r>
    <s v="MEDELLIN"/>
    <s v="0036-0005"/>
    <x v="3"/>
    <n v="5001"/>
    <n v="2787536"/>
    <n v="38422"/>
    <x v="0"/>
    <s v="ANTIOQUIA"/>
    <s v="MEDELLIN"/>
    <s v="BARRIO PARQUE PRINCIPAL MEDELLIN"/>
    <s v="WOMPI"/>
    <s v="FO-25-1577022"/>
    <d v="2025-09-24T11:30:00"/>
    <d v="2025-10-07T08:04:00"/>
    <x v="0"/>
    <s v="ROLLOS"/>
    <s v="EJECUTADO_EXITOSO"/>
    <s v="EJECUTADO EXITOSO"/>
    <s v="24/09/2025 VISITA TÉCNICO | 07/10/2025 ACTIVIDAD PRESENTE NOVEDAD PARA PARTE DE VELOCES POR LO CUAL SE ENTREGA CON VISITA TECNICA | 06/10/2025 SE HABLA CON LA TITULAR E INDICA QUE PORFAVOR DEJARLOS EN LA PANADERÍA CON PAOLA QUE ELLA AL LLEGAR LOS RECLAMA"/>
    <s v="VISITA_TÉCNICA"/>
    <n v="24"/>
    <s v="PRINCIPAL"/>
    <s v="TERRESTRE"/>
    <s v="GUTIERREZ  CAMILO ANDRES"/>
    <n v="1"/>
    <n v="31419"/>
    <n v="31419"/>
  </r>
  <r>
    <s v="BUCARAMANGA"/>
    <s v="0036-0007"/>
    <x v="1"/>
    <n v="68547"/>
    <n v="2823172"/>
    <n v="69984"/>
    <x v="0"/>
    <s v="SANTANDER"/>
    <s v="PIEDECUESTA"/>
    <s v="BARRIO LA FERIA PIEDECUESTA"/>
    <s v="WOMPI"/>
    <s v="FO-25-1626193"/>
    <d v="2025-10-01T13:28:00"/>
    <d v="2025-10-07T09:20:00"/>
    <x v="0"/>
    <s v="ROLLOS"/>
    <s v="EJECUTADO_EXITOSO"/>
    <s v="EJECUTADO EXITOSO"/>
    <s v="03/10/2025 SE CONFIRMA ENVIO CON LA SEÑORA MIREYA CARDENAS | 07/10/2025 SE REALIZA ENVIO DE 48 ROLLOS, CON LA GUIA 2187690729 SERVIENTREGA. SE CONFIRMA ENTREGA EXITOSA POR PARTE DEL USUARIO"/>
    <s v="ENVÍO"/>
    <n v="48"/>
    <s v="INTERMEDIA"/>
    <s v="TERRESTRE"/>
    <s v="MONTOYA VELEZ ANDRES FELIPE"/>
    <n v="1"/>
    <n v="36351"/>
    <n v="36351"/>
  </r>
  <r>
    <s v="CUCUTA"/>
    <s v="0036-0007"/>
    <x v="1"/>
    <n v="54518"/>
    <n v="2829099"/>
    <n v="56425"/>
    <x v="0"/>
    <s v="NORTE DE SANTANDER"/>
    <s v="PAMPLONA"/>
    <s v="BARRIO SAN AGUSTIN PAMPLONA 3"/>
    <s v="WOMPI"/>
    <s v="FO-25-1622286"/>
    <d v="2025-10-02T10:49:00"/>
    <d v="2025-10-07T09:22:00"/>
    <x v="0"/>
    <s v="ROLLOS"/>
    <s v="EJECUTADO_EXITOSO"/>
    <s v="EJECUTADO EXITOSO"/>
    <s v="03/10/2025 SE REALIZA ENVIO DE ROLLOS CON GUIA | 07/10/2025 SE REALIZA ENVIO DE 24 ROLLOS, CON LA GUIA 2187690730 SERVIENTREGA. SE CONFIRMA ENTREGA EXITOSA POR PARTE DE LA TRANSPORTADORA"/>
    <s v="ENVÍO"/>
    <n v="24"/>
    <s v="LEJANA"/>
    <s v="TERRESTRE"/>
    <s v="HERNANDEZ GUARIN MIGUEL JULIAN"/>
    <n v="1"/>
    <n v="40250"/>
    <n v="40250"/>
  </r>
  <r>
    <s v="MEDELLIN"/>
    <s v="0036-0005"/>
    <x v="3"/>
    <n v="5440"/>
    <n v="2826828"/>
    <n v="48260"/>
    <x v="0"/>
    <s v="ANTIOQUIA"/>
    <s v="MARINILLA"/>
    <s v="BARRIO SEMILLITAS MARINILLA"/>
    <s v="WOMPI"/>
    <s v="FO-25-1622301"/>
    <d v="2025-10-02T08:00:00"/>
    <d v="2025-10-07T10:03:00"/>
    <x v="0"/>
    <s v="ROLLOS"/>
    <s v="EJECUTADO_EXITOSO"/>
    <s v="EJECUTADO EXITOSO"/>
    <s v="03/10/2025 SE REALIZA ENVIO DE ROLLOS CON GUIA | 03/10/2025 DEBIDO A INCONVENIENTES CON LOS MO DE LA TA BODEGA NO VISUALIZABA ACTIVIDAD | 07/10/2025 SE CONFIRMA ENTREGA EXITOSA POR PARTE DE LA TRANSPORTADORA MANDAR Y SERVIR CON LA GUIA 6345301356975"/>
    <s v="ENVÍO"/>
    <n v="64"/>
    <s v="INTERMEDIA"/>
    <s v="TERRESTRE"/>
    <s v="HERNANDEZ GUARIN MIGUEL JULIAN"/>
    <n v="1"/>
    <n v="36351"/>
    <n v="36351"/>
  </r>
  <r>
    <s v="CARTAGENA"/>
    <s v="0036-0001"/>
    <x v="0"/>
    <n v="13001"/>
    <n v="2823899"/>
    <n v="80127"/>
    <x v="0"/>
    <s v="BOLIVAR"/>
    <s v="CARTAGENA"/>
    <s v="BARRIO BICENTENARIO CARTAGENA DE INDIAS 3"/>
    <s v="WOMPI"/>
    <s v="FO-25-1612509"/>
    <d v="2025-10-01T14:39:00"/>
    <d v="2025-10-07T10:11:00"/>
    <x v="0"/>
    <s v="ROLLOS"/>
    <s v="EJECUTADO_EXITOSO"/>
    <s v="EJECUTADO EXITOSO"/>
    <s v="01/10/2025 SE ESCALA AL COORDINADOR DE ZONA PARA ENTREGA DE ROLLOS EN SITIO | 06/10/2025 SE ENTREGAN 16 ROLLOS"/>
    <s v="VISITA_TÉCNICA"/>
    <n v="16"/>
    <s v="PRINCIPAL"/>
    <s v="TERRESTRE"/>
    <s v="BETANCUR AGUIRRE EDGAR AUGUSTO"/>
    <n v="1"/>
    <n v="31419"/>
    <n v="31419"/>
  </r>
  <r>
    <s v="YOPAL"/>
    <s v="0036-0006"/>
    <x v="2"/>
    <n v="85001"/>
    <n v="2824195"/>
    <n v="74497"/>
    <x v="0"/>
    <s v="CASANARE"/>
    <s v="YOPAL"/>
    <s v="DROGUERIA AVENIDA"/>
    <s v="WOMPI"/>
    <s v="FO-25-1612404"/>
    <d v="2025-10-01T14:59:00"/>
    <d v="2025-10-07T10:12:00"/>
    <x v="0"/>
    <s v="ROLLOS"/>
    <s v="EJECUTADO_EXITOSO"/>
    <s v="EJECUTADO EXITOSO"/>
    <s v="01/10/2025 SE ESCALA AL COORDINADOR DE ZONA PARA ENTREGA DE ROLLOS EN SITIO | 06/10/2025 SE VISITA COMERCIO, SE ENTREGAN 32 ROLLOS OK"/>
    <s v="VISITA_TÉCNICA"/>
    <n v="32"/>
    <s v="PRINCIPAL"/>
    <s v="TERRESTRE"/>
    <s v="CANEDO HERRERA ALEXANDER"/>
    <n v="1"/>
    <n v="31419"/>
    <n v="31419"/>
  </r>
  <r>
    <s v="CARTAGENA"/>
    <s v="0036-0001"/>
    <x v="0"/>
    <n v="13001"/>
    <n v="2825112"/>
    <n v="71873"/>
    <x v="0"/>
    <s v="BOLIVAR"/>
    <s v="CARTAGENA"/>
    <s v="OFIMCEL"/>
    <s v="WOMPI"/>
    <s v="FO-25-1612516"/>
    <d v="2025-10-01T15:54:00"/>
    <d v="2025-10-07T10:14:00"/>
    <x v="0"/>
    <s v="ROLLOS"/>
    <s v="EJECUTADO_EXITOSO"/>
    <s v="EJECUTADO EXITOSO"/>
    <s v="01/10/2025 SE ESCALA AL COORDINADOR DE ZONA PARA ENTREGA DE ROLLOS EN SITIO | 06/10/2025 SE ENTREGAN 56 ROLLOS"/>
    <s v="VISITA_TÉCNICA"/>
    <n v="56"/>
    <s v="PRINCIPAL"/>
    <s v="TERRESTRE"/>
    <s v="BERNAL ELAICA EDGAR ALEXIS"/>
    <n v="1"/>
    <n v="31419"/>
    <n v="31419"/>
  </r>
  <r>
    <s v="YOPAL"/>
    <s v="0036-0006"/>
    <x v="2"/>
    <n v="85001"/>
    <n v="2825497"/>
    <n v="76293"/>
    <x v="0"/>
    <s v="CASANARE"/>
    <s v="YOPAL"/>
    <s v="BARRIO CARIBABARE YOPAL 1"/>
    <s v="WOMPI"/>
    <s v="FO-25-1615397"/>
    <d v="2025-10-01T16:45:00"/>
    <d v="2025-10-07T10:18:00"/>
    <x v="0"/>
    <s v="ROLLOS"/>
    <s v="EJECUTADO_EXITOSO"/>
    <s v="EJECUTADO EXITOSO"/>
    <s v="02/10/2025 SE ESCALA AL COORDINADOR DE ZONA PARA ENTREGA DE ROLLOS EN SITIO | 06/10/2025 SE VISITA COMERCIO. SE ENTREGAN 32 ROLLOS OK"/>
    <s v="VISITA_TÉCNICA"/>
    <n v="32"/>
    <s v="PRINCIPAL"/>
    <s v="TERRESTRE"/>
    <s v="CANEDO HERRERA ALEXANDER"/>
    <n v="1"/>
    <n v="31419"/>
    <n v="31419"/>
  </r>
  <r>
    <s v="YOPAL"/>
    <s v="0036-0006"/>
    <x v="2"/>
    <n v="85001"/>
    <n v="2826061"/>
    <n v="76295"/>
    <x v="0"/>
    <s v="CASANARE"/>
    <s v="YOPAL"/>
    <s v="CENTRAL DE AMORTIGUADORES Y SUMINISTROS CAS"/>
    <s v="WOMPI"/>
    <s v="FO-25-1613908"/>
    <d v="2025-10-02T08:00:00"/>
    <d v="2025-10-07T10:28:00"/>
    <x v="0"/>
    <s v="ROLLOS"/>
    <s v="EJECUTADO_EXITOSO"/>
    <s v="EJECUTADO EXITOSO"/>
    <s v="02/10/2025 SE ESCALA AL COORDINADOR DE ZONA PARA ENTREGA DE ROLLOS EN SITIO | 06/10/2025 SE VISITA COMERCIO, SE ENTREGAN 16 ROLLOS OK"/>
    <s v="VISITA_TÉCNICA"/>
    <n v="16"/>
    <s v="PRINCIPAL"/>
    <s v="TERRESTRE"/>
    <s v="BERNAL ELAICA EDGAR ALEXIS"/>
    <n v="1"/>
    <n v="31419"/>
    <n v="31419"/>
  </r>
  <r>
    <s v="YOPAL"/>
    <s v="0036-0006"/>
    <x v="2"/>
    <n v="85001"/>
    <n v="2826006"/>
    <n v="49231"/>
    <x v="0"/>
    <s v="CASANARE"/>
    <s v="YOPAL"/>
    <s v="BARRIO FLORIDA BLANCA YOPAL"/>
    <s v="WOMPI"/>
    <s v="FO-25-1613709"/>
    <d v="2025-10-02T08:00:00"/>
    <d v="2025-10-07T10:30:00"/>
    <x v="0"/>
    <s v="ROLLOS"/>
    <s v="EJECUTADO_EXITOSO"/>
    <s v="EJECUTADO EXITOSO"/>
    <s v="02/10/2025 SE ESCALA AL COORDINADOR DE ZONA PARA ENTREGA DE ROLLOS EN SITIO | 06/10/2025 SE VISITA COMERCIO, SE ENTREGAN 64 ROLLOS OK"/>
    <s v="VISITA_TÉCNICA"/>
    <n v="64"/>
    <s v="PRINCIPAL"/>
    <s v="TERRESTRE"/>
    <s v="BERNAL ELAICA EDGAR ALEXIS"/>
    <n v="1"/>
    <n v="31419"/>
    <n v="31419"/>
  </r>
  <r>
    <s v="YOPAL"/>
    <s v="0036-0006"/>
    <x v="2"/>
    <n v="85001"/>
    <n v="2826008"/>
    <n v="71976"/>
    <x v="0"/>
    <s v="CASANARE"/>
    <s v="YOPAL"/>
    <s v="YOPAL LAGUITO"/>
    <s v="WOMPI"/>
    <s v="FO-25-1613701"/>
    <d v="2025-10-02T08:00:00"/>
    <d v="2025-10-07T10:32:00"/>
    <x v="0"/>
    <s v="ROLLOS"/>
    <s v="EJECUTADO_EXITOSO"/>
    <s v="EJECUTADO EXITOSO"/>
    <s v="02/10/2025 SE ESCALA AL COORDINADOR DE ZONA PARA ENTREGA DE ROLLOS EN SITIO | 06/10/2025 S3 VISITA COMERCIO, SE ENTREGAN 40 ROLLOS OK"/>
    <s v="VISITA_TÉCNICA"/>
    <n v="40"/>
    <s v="PRINCIPAL"/>
    <s v="TERRESTRE"/>
    <s v="BERNAL ELAICA EDGAR ALEXIS"/>
    <n v="1"/>
    <n v="31419"/>
    <n v="31419"/>
  </r>
  <r>
    <s v="MEDELLIN"/>
    <s v="0036-0005"/>
    <x v="3"/>
    <n v="5001"/>
    <n v="2828259"/>
    <n v="33406"/>
    <x v="0"/>
    <s v="ANTIOQUIA"/>
    <s v="MEDELLIN"/>
    <s v="BARRIO CORREGIMIENTO DE PLAMITAS"/>
    <s v="WOMPI"/>
    <s v="FO-25-1614752"/>
    <d v="2025-10-02T09:43:00"/>
    <d v="2025-10-07T10:35:00"/>
    <x v="0"/>
    <s v="ROLLOS"/>
    <s v="EJECUTADO_EXITOSO"/>
    <s v="EJECUTADO EXITOSO"/>
    <s v="02/10/2025 VISITA TÉCNICO | 06/10/2025 SE REALIZA L ENTREGA DE 16 ROLLOS DE WOMPI OK"/>
    <s v="VISITA_TÉCNICA"/>
    <n v="16"/>
    <s v="PRINCIPAL"/>
    <s v="TERRESTRE"/>
    <s v="BERNAL ELAICA EDGAR ALEXIS"/>
    <n v="1"/>
    <n v="31419"/>
    <n v="31419"/>
  </r>
  <r>
    <s v="PEREIRA"/>
    <s v="0036-0002"/>
    <x v="6"/>
    <n v="63001"/>
    <n v="2828746"/>
    <n v="52799"/>
    <x v="0"/>
    <s v="QUINDIO"/>
    <s v="ARMENIA"/>
    <s v="TIENDA LOS DOS TIOS"/>
    <s v="WOMPI"/>
    <s v="FO-25-1623526"/>
    <d v="2025-10-02T10:16:00"/>
    <d v="2025-10-07T10:37:00"/>
    <x v="0"/>
    <s v="ROLLOS"/>
    <s v="EJECUTADO_EXITOSO"/>
    <s v="EJECUTADO EXITOSO"/>
    <s v="03/10/2025 SE ESCALA AL COORDINADOR DE ZONA PARA ENTREGA DE ROLLOS EN SITIO | 06/10/2025 SE VISITA COMERCIO SE REALIZÓ ENTREGA DE 24 ROLLOS WOMPI"/>
    <s v="VISITA_TÉCNICA"/>
    <n v="24"/>
    <s v="INTERMEDIA"/>
    <s v="TERRESTRE"/>
    <s v="MONTOYA VELEZ ANDRES FELIPE"/>
    <n v="1"/>
    <n v="36351"/>
    <n v="36351"/>
  </r>
  <r>
    <s v="CARTAGENA"/>
    <s v="0036-0001"/>
    <x v="0"/>
    <n v="13001"/>
    <n v="2830974"/>
    <n v="62379"/>
    <x v="0"/>
    <s v="BOLIVAR"/>
    <s v="CARTAGENA"/>
    <s v="CONFITERÍA DAYS"/>
    <s v="WOMPI"/>
    <s v="FO-25-1617550"/>
    <d v="2025-10-02T14:21:00"/>
    <d v="2025-10-07T10:44:00"/>
    <x v="0"/>
    <s v="ROLLOS"/>
    <s v="EJECUTADO_EXITOSO"/>
    <s v="EJECUTADO EXITOSO"/>
    <s v="02/10/2025 SE ESCALA AL COORDINADOR DE ZONA PARA ENTREGA DE ROLLOS EN SITIO | 06/10/2025 SE ENTREGAN 64 ROLLOS CLIENTE ESTÁ BLOQUEADO POR ESO SALE RECHAZO GENERAL"/>
    <s v="VISITA_TÉCNICA"/>
    <n v="64"/>
    <s v="PRINCIPAL"/>
    <s v="TERRESTRE"/>
    <s v="SANCHEZ SOLORZANO JUAN SEBASTIAN"/>
    <n v="1"/>
    <n v="31419"/>
    <n v="31419"/>
  </r>
  <r>
    <s v="IBAGUE"/>
    <s v="0036-0006"/>
    <x v="2"/>
    <n v="73001"/>
    <n v="2831770"/>
    <n v="64132"/>
    <x v="0"/>
    <s v="TOLIMA"/>
    <s v="IBAGUE"/>
    <s v="DROGUERÍA MEDICAL"/>
    <s v="WOMPI"/>
    <s v="FO-25-1617333"/>
    <d v="2025-10-02T15:30:00"/>
    <d v="2025-10-07T10:46:00"/>
    <x v="0"/>
    <s v="ROLLOS"/>
    <s v="EJECUTADO_EXITOSO"/>
    <s v="EJECUTADO EXITOSO"/>
    <s v="02/10/2025 SE ESCALA AL COORDINADOR DE ZONA PARA ENTREGA DE ROLLOS EN SITIO | 06/10/2025 SE REALIZA ENTREGA DE 64 ROLLOS WOMPI POR SOLICITUD DEL CLIENTE."/>
    <s v="VISITA_TÉCNICA"/>
    <n v="64"/>
    <s v="PRINCIPAL"/>
    <s v="TERRESTRE"/>
    <s v="CANEDO HERRERA ALEXANDER"/>
    <n v="1"/>
    <n v="31419"/>
    <n v="31419"/>
  </r>
  <r>
    <s v="PEREIRA"/>
    <s v="0036-0002"/>
    <x v="6"/>
    <n v="63001"/>
    <n v="2833300"/>
    <n v="49560"/>
    <x v="0"/>
    <s v="QUINDIO"/>
    <s v="ARMENIA"/>
    <s v="BARRIO URBANIZACION DEL BARRIO CASABLANCA ARMENIA"/>
    <s v="WOMPI"/>
    <s v="FO-25-1626084"/>
    <d v="2025-10-03T08:00:00"/>
    <d v="2025-10-07T10:56:00"/>
    <x v="0"/>
    <s v="ROLLOS"/>
    <s v="EJECUTADO_EXITOSO"/>
    <s v="EJECUTADO EXITOSO"/>
    <s v="03/10/2025 SE ESCALA AL COORDINADOR DE ZONA PARA ENTREGA DE ROLLOS EN SITIO | 06/10/2025 SE VISITA COMERCIO SE REALIZÓ ENTREGA DE 40 ROLLOS WOMPI"/>
    <s v="VISITA_TÉCNICA"/>
    <n v="40"/>
    <s v="INTERMEDIA"/>
    <s v="TERRESTRE"/>
    <s v="BARRAGAN TAFUR EDWIN ESTEBAN"/>
    <n v="1"/>
    <n v="36351"/>
    <n v="36351"/>
  </r>
  <r>
    <s v="MEDELLIN"/>
    <s v="0036-0005"/>
    <x v="3"/>
    <n v="5129"/>
    <n v="2833222"/>
    <n v="59810"/>
    <x v="0"/>
    <s v="ANTIOQUIA"/>
    <s v="CALDAS"/>
    <s v="DROGUERIA LUZ FARMA"/>
    <s v="WOMPI"/>
    <s v="FO-25-1619615"/>
    <d v="2025-10-03T08:00:00"/>
    <d v="2025-10-07T10:58:00"/>
    <x v="0"/>
    <s v="ROLLOS"/>
    <s v="EJECUTADO_EXITOSO"/>
    <s v="EJECUTADO EXITOSO"/>
    <s v="03/10/2025 SE ESCALA AL COORDINADOR DE ZONA PARA ENTREGA DE ROLLOS EN SITIO | 06/10/2025 SE REALIZA ENTREGA DE ROLLOS"/>
    <s v="VISITA_TÉCNICA"/>
    <n v="64"/>
    <s v="PRINCIPAL"/>
    <s v="TERRESTRE"/>
    <s v="SANCHEZ SOLORZANO JUAN SEBASTIAN"/>
    <n v="1"/>
    <n v="31419"/>
    <n v="31419"/>
  </r>
  <r>
    <s v="CALI"/>
    <s v="0036-0003"/>
    <x v="4"/>
    <n v="76001"/>
    <n v="2832927"/>
    <n v="69791"/>
    <x v="0"/>
    <s v="VALLE DEL CAUCA"/>
    <s v="CALI"/>
    <s v="SUPERMERCADO JUNTOS SOMOS GIGANTES"/>
    <s v="WOMPI"/>
    <s v="FO-25-1619629"/>
    <d v="2025-10-03T08:00:00"/>
    <d v="2025-10-07T11:03:00"/>
    <x v="0"/>
    <s v="ROLLOS"/>
    <s v="EJECUTADO_EXITOSO"/>
    <s v="EJECUTADO EXITOSO"/>
    <s v="03/10/2025 SE ESCALA AL COORDINADOR DE ZONA PARA ENTREGA DE ROLLOS EN SITIO | 06/10/2025 SE ENTREGAN 32 ROLLOS EN BUEN ESTADO"/>
    <s v="VISITA_TÉCNICA"/>
    <n v="32"/>
    <s v="PRINCIPAL"/>
    <s v="TERRESTRE"/>
    <s v="HERNANDEZ CHAVARRIA JUAN CAMILO"/>
    <n v="1"/>
    <n v="31419"/>
    <n v="31419"/>
  </r>
  <r>
    <s v="VILLAVICENCIO"/>
    <s v="0036-0006"/>
    <x v="2"/>
    <n v="50006"/>
    <n v="2858685"/>
    <n v="52411"/>
    <x v="0"/>
    <s v="META"/>
    <s v="ACACIAS"/>
    <s v="BARRIO LLANO VERDE ACACIAS"/>
    <s v="WOMPI"/>
    <s v="FO-25-1668321"/>
    <d v="2025-10-08T14:41:00"/>
    <d v="2025-10-07T11:32:00"/>
    <x v="0"/>
    <s v="ROLLOS"/>
    <s v="EJECUTADO_EXITOSO"/>
    <s v="EJECUTADO EXITOSO"/>
    <s v="10/10/2025 DATOS ACTUALIZADOS. SE REALIZA ENVIO DE ROLLOS CON GUIA | 16/10/2025 SE LLAMA AL USUARIO PERO NO CONTESTA | 17/10/2025 SE REALIZA ENVIO DE 16 ROLLOS, CON LA GUIA 2235596209 SERVIENTREGA. SE CONFIRMA ENTREGA EXITOSA POR PARTE DE LA TRANSPORTADORA"/>
    <s v="ENVÍO"/>
    <n v="16"/>
    <s v="INTERMEDIA"/>
    <s v="TERRESTRE"/>
    <s v="ESCOBAR LENIS JUAN SEBASTIAN"/>
    <n v="1"/>
    <n v="36351"/>
    <n v="36351"/>
  </r>
  <r>
    <s v="MEDELLIN"/>
    <s v="0036-0005"/>
    <x v="3"/>
    <n v="5212"/>
    <n v="2834647"/>
    <n v="67472"/>
    <x v="0"/>
    <s v="ANTIOQUIA"/>
    <s v="COPACABANA"/>
    <s v="ISABELLITAS SAS"/>
    <s v="WOMPI"/>
    <s v="FO-25-1620875"/>
    <d v="2025-10-03T09:33:00"/>
    <d v="2025-10-07T11:43:00"/>
    <x v="0"/>
    <s v="ROLLOS"/>
    <s v="EJECUTADO_EXITOSO"/>
    <s v="EJECUTADO EXITOSO"/>
    <s v="03/10/2025 SE ESCALA AL COORDINADOR DE ZONA PARA ENTREGA DE ROLLOS EN SITIO | 06/10/2025 SE ENTREGA ROLLOS OK"/>
    <s v="VISITA_TÉCNICA"/>
    <n v="32"/>
    <s v="PRINCIPAL"/>
    <s v="TERRESTRE"/>
    <s v="TORO CARDONA ELIZABETH"/>
    <n v="1"/>
    <n v="31419"/>
    <n v="31419"/>
  </r>
  <r>
    <s v="MEDELLIN"/>
    <s v="0036-0005"/>
    <x v="3"/>
    <n v="5001"/>
    <n v="2836793"/>
    <n v="71800"/>
    <x v="0"/>
    <s v="ANTIOQUIA"/>
    <s v="MEDELLÍN"/>
    <s v="VETERINARIA LOS CONSENTIDOS DE LA CASA"/>
    <s v="WOMPI"/>
    <s v="FO-25-1625835"/>
    <d v="2025-10-03T14:10:00"/>
    <d v="2025-10-07T12:55:00"/>
    <x v="0"/>
    <s v="ROLLOS"/>
    <s v="EJECUTADO_EXITOSO"/>
    <s v="EJECUTADO EXITOSO"/>
    <s v="03/10/2025 SE ESCALA AL COORDINADOR DE ZONA PARA ENTREGA DE ROLLOS EN SITIO | 07/10/2025 SE REALIZA ENTREGA DE 32 ROLLOS POR EL OPERADOR LOGISTICO CABIFY CON LA GUIA CRE023019"/>
    <s v="VISITA_TÉCNICA"/>
    <n v="32"/>
    <s v="PRINCIPAL"/>
    <s v="TERRESTRE"/>
    <s v="DIAZ ZABALA FRANCIS DUBAN"/>
    <n v="1"/>
    <n v="31419"/>
    <n v="31419"/>
  </r>
  <r>
    <s v="MEDELLIN"/>
    <s v="0036-0005"/>
    <x v="3"/>
    <n v="5001"/>
    <n v="2837192"/>
    <n v="62940"/>
    <x v="0"/>
    <s v="ANTIOQUIA"/>
    <s v="MEDELLIN"/>
    <s v="BARRIO LOS COLORES MEDELLIN 9"/>
    <s v="WOMPI"/>
    <s v="FO-25-1626315"/>
    <d v="2025-10-03T14:51:00"/>
    <d v="2025-10-07T12:55:00"/>
    <x v="0"/>
    <s v="ROLLOS"/>
    <s v="EJECUTADO_EXITOSO"/>
    <s v="EJECUTADO EXITOSO"/>
    <s v="03/10/2025 SE ESCALA AL COORDINADOR DE ZONA PARA ENTREGA DE ROLLOS EN SITIO | 07/10/2025 SE REALIZA ENTREGA DE 48 ROLLOS POR EL OPERADOR LOGISTICO CABIFY CON LA GUIA CRE023020"/>
    <s v="VISITA_TÉCNICA"/>
    <n v="48"/>
    <s v="PRINCIPAL"/>
    <s v="TERRESTRE"/>
    <s v="BETANCUR AGUIRRE EDGAR AUGUSTO"/>
    <n v="1"/>
    <n v="31419"/>
    <n v="31419"/>
  </r>
  <r>
    <s v="MEDELLIN"/>
    <s v="0036-0005"/>
    <x v="3"/>
    <n v="5001"/>
    <n v="2834438"/>
    <n v="30285"/>
    <x v="0"/>
    <s v="ANTIOQUIA"/>
    <s v="MEDELLÍN"/>
    <s v="PAPELAPIZ CON ESTILO"/>
    <s v="WOMPI"/>
    <s v="FO-25-1620902"/>
    <d v="2025-10-03T09:15:00"/>
    <d v="2025-10-07T12:55:00"/>
    <x v="0"/>
    <s v="ROLLOS"/>
    <s v="EJECUTADO_EXITOSO"/>
    <s v="EJECUTADO EXITOSO"/>
    <s v="03/10/2025 SE ESCALA AL COORDINADOR DE ZONA PARA ENTREGA DE ROLLOS EN SITIO | 07/10/2025 SE REALIZA ENTREGA DE 64 ROLLOS POR EL OPERADOR LOGISTICO CABIFY CON LA GUIA CRE023024"/>
    <s v="VISITA_TÉCNICA"/>
    <n v="64"/>
    <s v="PRINCIPAL"/>
    <s v="TERRESTRE"/>
    <s v="BETANCUR AGUIRRE EDGAR AUGUSTO"/>
    <n v="1"/>
    <n v="31419"/>
    <n v="31419"/>
  </r>
  <r>
    <s v="MEDELLIN"/>
    <s v="0036-0005"/>
    <x v="3"/>
    <n v="5001"/>
    <n v="2836750"/>
    <n v="80636"/>
    <x v="0"/>
    <s v="ANTIOQUIA"/>
    <s v="MEDELLÍN"/>
    <s v="IMPORTADOS JUANES"/>
    <s v="WOMPI"/>
    <s v="FO-25-1625862"/>
    <d v="2025-10-03T13:53:00"/>
    <d v="2025-10-07T12:55:00"/>
    <x v="0"/>
    <s v="ROLLOS"/>
    <s v="EJECUTADO_EXITOSO"/>
    <s v="EJECUTADO EXITOSO"/>
    <s v="03/10/2025 SE ESCALA AL COORDINADOR DE ZONA PARA ENTREGA DE ROLLOS EN SITIO | 07/10/2025 SE REALIZA ENTREGA DE 16 ROLLOS POR EL OPERADOR LOGISTICO CABIFY CON LA GUIA CRE023025"/>
    <s v="VISITA_TÉCNICA"/>
    <n v="16"/>
    <s v="PRINCIPAL"/>
    <s v="TERRESTRE"/>
    <s v="BETANCUR AGUIRRE EDGAR AUGUSTO"/>
    <n v="1"/>
    <n v="31419"/>
    <n v="31419"/>
  </r>
  <r>
    <s v="MEDELLIN"/>
    <s v="0036-0005"/>
    <x v="3"/>
    <n v="5001"/>
    <n v="2839383"/>
    <n v="73785"/>
    <x v="0"/>
    <s v="ANTIOQUIA"/>
    <s v="MEDELLÍN"/>
    <s v="GEO ESTILO Y BELLEZA"/>
    <s v="WOMPI"/>
    <s v="FO-25-1630979"/>
    <d v="2025-10-06T08:00:00"/>
    <d v="2025-10-07T12:55:00"/>
    <x v="0"/>
    <s v="ROLLOS"/>
    <s v="EJECUTADO_EXITOSO"/>
    <s v="EJECUTADO EXITOSO"/>
    <s v="05/10/2025 SE ESCALA AL COORDINADOR DE ZONA PARA ENTREGA DE ROLLOS EN SITIO | 07/10/2025 SE REALIZA ENTREGA DE 40 ROLLOS POR EL OPERADOR LOGISTICO CABIFY CON LA GUIA CRE023027"/>
    <s v="VISITA_TÉCNICA"/>
    <n v="40"/>
    <s v="PRINCIPAL"/>
    <s v="TERRESTRE"/>
    <s v="BETANCUR AGUIRRE EDGAR AUGUSTO"/>
    <n v="1"/>
    <n v="31419"/>
    <n v="31419"/>
  </r>
  <r>
    <s v="MEDELLIN"/>
    <s v="0036-0005"/>
    <x v="3"/>
    <n v="5001"/>
    <n v="2838385"/>
    <n v="38257"/>
    <x v="0"/>
    <s v="ANTIOQUIA"/>
    <s v="MEDELLÍN"/>
    <s v="GRANERO CARLOS MARIO RESTREPO"/>
    <s v="WOMPI"/>
    <s v="FO-25-1630995"/>
    <d v="2025-10-06T08:00:00"/>
    <d v="2025-10-07T12:55:00"/>
    <x v="0"/>
    <s v="ROLLOS"/>
    <s v="EJECUTADO_EXITOSO"/>
    <s v="EJECUTADO EXITOSO"/>
    <s v="05/10/2025 SE ESCALA AL COORDINADOR DE ZONA PARA ENTREGA DE ROLLOS EN SITIO | 07/10/2025 SE REALIZA ENTREGA DE 64 ROLLOS POR EL OPERADOR LOGISTICO CABIFY CON LA GUIA CRE023021"/>
    <s v="VISITA_TÉCNICA"/>
    <n v="64"/>
    <s v="PRINCIPAL"/>
    <s v="TERRESTRE"/>
    <s v="BETANCUR AGUIRRE EDGAR AUGUSTO"/>
    <n v="1"/>
    <n v="31419"/>
    <n v="31419"/>
  </r>
  <r>
    <s v="NEIVA"/>
    <s v="0036-0006"/>
    <x v="2"/>
    <n v="18610"/>
    <n v="2811271"/>
    <n v="34343"/>
    <x v="0"/>
    <s v="CAQUETA"/>
    <s v="SAN JOSE DEL FRAGUA"/>
    <s v="BARRIO CENTRO SAN JOSE DEL FRAGUA"/>
    <s v="WOMPI"/>
    <s v="FO-25-1601965"/>
    <d v="2025-09-29T16:58:00"/>
    <d v="2025-10-07T14:56:00"/>
    <x v="0"/>
    <s v="ROLLOS"/>
    <s v="EJECUTADO_EXITOSO"/>
    <s v="EJECUTADO EXITOSO"/>
    <s v="30/09/2025 SE REALIZA ENVIO DE ROLLOS CON GUIA | 07/10/2025 AYER 6/10 A LAS 12:26 SE LLAMA AL USUARIO PERO INFORMA QUE AUN NO LE HAN LLEGADO LOS ROLLOS | 07/10/2025 ADICIONAL EL ENVIO PRESENTA NOVEDAD POR EL MO DE LA PLANTILLA DE ENVIO, BODEGA NO VISUALIZABA ACTIVIDAD | 07/10/2025 SE REALIZA ENVIO DE 64 ROLLOS, CON LA GUIA 2235596126 SERVIENTREGA. SE CONFIRMA ENTREGA EXITOSA POR PARTE DE LA TRANSPORTADORA"/>
    <s v="ENVÍO"/>
    <n v="64"/>
    <s v="LEJANA"/>
    <s v="TERRESTRE"/>
    <s v="BETANCUR AGUIRRE EDGAR AUGUSTO"/>
    <n v="1"/>
    <n v="40250"/>
    <n v="40250"/>
  </r>
  <r>
    <s v="NEIVA"/>
    <s v="0036-0006"/>
    <x v="2"/>
    <n v="18610"/>
    <n v="2809350"/>
    <n v="60658"/>
    <x v="0"/>
    <s v="CAQUETA"/>
    <s v="SAN JOSE DEL FRAGUA"/>
    <s v="BARRIO CENTRO SAN JOSE DEL FRAGUA 5"/>
    <s v="WOMPI"/>
    <s v="FO-25-1601056"/>
    <d v="2025-09-29T14:27:00"/>
    <d v="2025-10-07T15:05:00"/>
    <x v="0"/>
    <s v="ROLLOS"/>
    <s v="EJECUTADO_EXITOSO"/>
    <s v="EJECUTADO EXITOSO"/>
    <s v="29/09/2025 SE REALIZA ENVIO DE ROLLOS CON GUIA | 06/10/2025 SE LLAMA AL USUARIO Y NOS CONFIRMA QUE AUN NO LE HAN LLEGADO LOS ROLLOS | 07/10/2025 SE REALIZA ENVIO DE 16 ROLLOS, CON LA GUIA 2235596127 SERVIENTREGA. SE CONFIRMA ENTREGA EXITOSA POR PARTE DE LA TRANSPORTADORA"/>
    <s v="ENVÍO"/>
    <n v="16"/>
    <s v="LEJANA"/>
    <s v="TERRESTRE"/>
    <s v="CABARCAS BENJUMEA MILENA MARIA"/>
    <n v="1"/>
    <n v="40250"/>
    <n v="40250"/>
  </r>
  <r>
    <s v="NEIVA"/>
    <s v="0036-0006"/>
    <x v="2"/>
    <n v="18094"/>
    <n v="2803081"/>
    <n v="13559"/>
    <x v="0"/>
    <s v="CAQUETA"/>
    <s v="BELEN DE LOS ANDAQUIES"/>
    <s v="BARRIO CINCUENTENARIO - BELEN DE LOS ANDAQUIES"/>
    <s v="WOMPI"/>
    <s v="FO-25-1594112"/>
    <d v="2025-09-29T08:00:00"/>
    <d v="2025-10-07T15:06:00"/>
    <x v="0"/>
    <s v="ROLLOS"/>
    <s v="EJECUTADO_EXITOSO"/>
    <s v="EJECUTADO EXITOSO"/>
    <s v="27/09/2025 SE REALIZA ENVIO DE ROLLOS CON GUIA | 07/10/2025 ACTIVIDAD CON NOVEDAD EN EL MO, BODEGA NO VISIALIZABA LA TAREA | 07/10/2025 SE REALIZA ENVIO DE 64 ROLLOS, CON LA GUIA 2235596130 SERVIENTREGA. SE CONFIRMA ENTREGA EXITOSA POR PARTE DE LA TRANSPORTADORA"/>
    <s v="ENVÍO"/>
    <n v="64"/>
    <s v="LEJANA"/>
    <s v="TERRESTRE"/>
    <s v="CABARCAS BENJUMEA MILENA MARIA"/>
    <n v="1"/>
    <n v="40250"/>
    <n v="40250"/>
  </r>
  <r>
    <s v="CUCUTA"/>
    <s v="0036-0007"/>
    <x v="1"/>
    <n v="54001"/>
    <n v="2837591"/>
    <n v="64787"/>
    <x v="0"/>
    <s v="NORTE DE SANTANDER"/>
    <s v="CUCUTA"/>
    <s v="FARMACORONA"/>
    <s v="WOMPI"/>
    <s v="FO-25-1626538"/>
    <d v="2025-10-03T15:35:00"/>
    <d v="2025-10-07T16:01:00"/>
    <x v="0"/>
    <s v="ROLLOS"/>
    <s v="EJECUTADO_EXITOSO"/>
    <s v="EJECUTADO EXITOSO"/>
    <s v="03/10/2025 SE ESCALA AL COORDINADOR DE ZONA PARA ENTREGA DE ROLLOS EN SITIO | 06/10/2025 SE REALIZÓ VISITA AL COMERCIO Y SE HIZO ENTREGA DE 40 ROLLOS TODO OK"/>
    <s v="VISITA_TÉCNICA"/>
    <n v="40"/>
    <s v="PRINCIPAL"/>
    <s v="TERRESTRE"/>
    <s v="CABARCAS BENJUMEA MILENA MARIA"/>
    <n v="1"/>
    <n v="31419"/>
    <n v="31419"/>
  </r>
  <r>
    <s v="BUCARAMANGA"/>
    <s v="0036-0007"/>
    <x v="1"/>
    <n v="68001"/>
    <n v="2839850"/>
    <n v="74163"/>
    <x v="0"/>
    <s v="SANTANDER"/>
    <s v="BUCARAMANGA"/>
    <s v="BARRIO COLORADOS BUCARAMANGA"/>
    <s v="WOMPI"/>
    <s v="FO-25-1637532"/>
    <d v="2025-10-06T08:00:00"/>
    <d v="2025-10-07T16:05:00"/>
    <x v="0"/>
    <s v="ROLLOS"/>
    <s v="EJECUTADO_EXITOSO"/>
    <s v="EJECUTADO EXITOSO"/>
    <s v="06/10/2025 SE ESCALA AL COORDINADOR DE ZONA PARA ENTREGA DE ROLLOS EN SITIO | 07/10/2025 SE HACE PRESENCIA EN COMERCIO SE REALIZA ENTREGA DE 32 ROLLOS"/>
    <s v="VISITA_TÉCNICA"/>
    <n v="32"/>
    <s v="PRINCIPAL"/>
    <s v="TERRESTRE"/>
    <s v="MORA VEGA JEAMPIER"/>
    <n v="1"/>
    <n v="31419"/>
    <n v="31419"/>
  </r>
  <r>
    <s v="PEREIRA"/>
    <s v="0036-0002"/>
    <x v="6"/>
    <n v="63001"/>
    <n v="2839962"/>
    <n v="50840"/>
    <x v="0"/>
    <s v="QUINDIO"/>
    <s v="ARMENIA"/>
    <s v="LINKDOTNET"/>
    <s v="WOMPI"/>
    <s v="FO-25-1634716"/>
    <d v="2025-10-06T08:00:00"/>
    <d v="2025-10-07T16:17:00"/>
    <x v="0"/>
    <s v="ROLLOS"/>
    <s v="EJECUTADO_EXITOSO"/>
    <s v="EJECUTADO EXITOSO"/>
    <s v="07/10/2025 SE VISITA COMERCIO SE REALIZÓ ENTREGA DE 32 ROLLOS  WOMPI"/>
    <s v="VISITA_TÉCNICA"/>
    <n v="32"/>
    <s v="INTERMEDIA"/>
    <s v="TERRESTRE"/>
    <s v="BARRERA ORTEGA MARLON STWAR"/>
    <n v="1"/>
    <n v="36351"/>
    <n v="36351"/>
  </r>
  <r>
    <s v="CALI"/>
    <s v="0036-0003"/>
    <x v="4"/>
    <n v="76001"/>
    <n v="2838637"/>
    <n v="72319"/>
    <x v="0"/>
    <s v="VALLE DEL CAUCA"/>
    <s v="CALI"/>
    <s v="TIENDAS KARI"/>
    <s v="WOMPI"/>
    <s v="FO-25-1630989"/>
    <d v="2025-10-06T08:00:00"/>
    <d v="2025-10-07T16:36:00"/>
    <x v="0"/>
    <s v="ROLLOS"/>
    <s v="EJECUTADO_EXITOSO"/>
    <s v="EJECUTADO EXITOSO"/>
    <s v="05/10/2025 SE ESCALA AL COORDINADOR DE ZONA PARA ENTREGA DE ROLLOS EN SITIO | 06/10/2025 EN LA VISITA TÉCNICA REALIZADA AL COMERCIO SE LLEGA AL SITIO SE INFORMA EL MOTIVO DE LA VISITA SE ENTREGAN 24 ROLLOS TÉRMICOS. EL CLIENTE EL CLIENTE RECIBO ROLLOS."/>
    <s v="VISITA_TÉCNICA"/>
    <n v="24"/>
    <s v="PRINCIPAL"/>
    <s v="TERRESTRE"/>
    <s v="TORO CARDONA ELIZABETH"/>
    <n v="1"/>
    <n v="31419"/>
    <n v="31419"/>
  </r>
  <r>
    <s v="VILLAVICENCIO"/>
    <s v="0036-0006"/>
    <x v="2"/>
    <n v="50001"/>
    <n v="2839889"/>
    <n v="75352"/>
    <x v="0"/>
    <s v="META"/>
    <s v="VILLAVICENCIO"/>
    <s v="SURTIBELLEZA NC"/>
    <s v="WOMPI"/>
    <s v="FO-25-1630946"/>
    <d v="2025-10-06T08:00:00"/>
    <d v="2025-10-07T16:43:00"/>
    <x v="0"/>
    <s v="ROLLOS"/>
    <s v="EJECUTADO_EXITOSO"/>
    <s v="EJECUTADO EXITOSO"/>
    <s v="05/10/2025 SE ESCALA AL COORDINADOR DE ZONA PARA ENTREGA DE ROLLOS EN SITIO | 06/10/2025 SE REALIZA ENTREGA DE 24 ROLLOS WOMPI"/>
    <s v="VISITA_TÉCNICA"/>
    <n v="24"/>
    <s v="PRINCIPAL"/>
    <s v="TERRESTRE"/>
    <s v="BENAVIDES ARANGO RAFAEL JOSE"/>
    <n v="1"/>
    <n v="31419"/>
    <n v="31419"/>
  </r>
  <r>
    <s v="MONTERIA"/>
    <s v="0036-0001"/>
    <x v="0"/>
    <n v="23001"/>
    <n v="2841290"/>
    <n v="60074"/>
    <x v="0"/>
    <s v="CORDOBA"/>
    <s v="MONTERIA"/>
    <s v="BARRIO VEREDA KM 15 MONTERIA"/>
    <s v="WOMPI"/>
    <s v="FO-25-1633965"/>
    <d v="2025-10-06T08:00:00"/>
    <d v="2025-10-07T16:44:00"/>
    <x v="0"/>
    <s v="ROLLOS"/>
    <s v="EJECUTADO_EXITOSO"/>
    <s v="EJECUTADO EXITOSO"/>
    <s v="06/10/2025 SE ESCALA AL COORDINADOR DE ZONA PARA ENTREGA DE ROLLOS EN SITIO | 07/10/2025 SE REALIZA ENTREGA DE 48 ROLLOS A CORRESPONSAL WOMPI"/>
    <s v="VISITA_TÉCNICA"/>
    <n v="48"/>
    <s v="PRINCIPAL"/>
    <s v="TERRESTRE"/>
    <s v="MURCIA HERNANDEZ HARVEY IGNACIO"/>
    <n v="1"/>
    <n v="31419"/>
    <n v="31419"/>
  </r>
  <r>
    <s v="BUCARAMANGA"/>
    <s v="0036-0007"/>
    <x v="1"/>
    <n v="68001"/>
    <n v="2839749"/>
    <n v="65069"/>
    <x v="0"/>
    <s v="SANTANDER"/>
    <s v="BUCARAMANGA"/>
    <s v="BARRIO PLAZA SATELITE BUCARAMANGA"/>
    <s v="WOMPI"/>
    <s v="FO-25-1630965"/>
    <d v="2025-10-06T08:00:00"/>
    <d v="2025-10-07T16:46:00"/>
    <x v="0"/>
    <s v="ROLLOS"/>
    <s v="EJECUTADO_EXITOSO"/>
    <s v="EJECUTADO EXITOSO"/>
    <s v="05/10/2025 SE ESCALA AL COORDINADOR DE ZONA PARA ENTREGA DE ROLLOS EN SITIO | 06/10/2025 SE REALIZA VISITA AL COMERCIO CB, SE HACE ENTREGA DE 16 ROLLOS WOMPI A LA SRA INES MONTOYA"/>
    <s v="VISITA_TÉCNICA"/>
    <n v="16"/>
    <s v="PRINCIPAL"/>
    <s v="TERRESTRE"/>
    <s v="MARQUEZ HOYOS JEYSON DANIEL"/>
    <n v="1"/>
    <n v="31419"/>
    <n v="31419"/>
  </r>
  <r>
    <s v="PASTO"/>
    <s v="0036-0003"/>
    <x v="4"/>
    <n v="52001"/>
    <n v="2840382"/>
    <n v="78554"/>
    <x v="0"/>
    <s v="NARIÑO"/>
    <s v="PASTO"/>
    <s v="MIFARMACIA BOTICAS Y PERFUMER?A"/>
    <s v="WOMPI"/>
    <s v="FO-25-1630943"/>
    <d v="2025-10-06T08:00:00"/>
    <d v="2025-10-07T16:50:00"/>
    <x v="0"/>
    <s v="ROLLOS"/>
    <s v="EJECUTADO_EXITOSO"/>
    <s v="EJECUTADO EXITOSO"/>
    <s v="05/10/2025 SE ESCALA AL COORDINADOR DE ZONA PARA ENTREGA DE ROLLOS EN SITIO | 06/10/2025 SE REALIZÓ LA ENTREGA DE 16 ROLLOS NO SE MANIPULA CB CLIENTE INFORMA QUE SE ENCUENTRA OPERATIVO"/>
    <s v="VISITA_TÉCNICA"/>
    <n v="16"/>
    <s v="PRINCIPAL"/>
    <s v="TERRESTRE"/>
    <s v="GONZALEZ ESTUPIÑAN YEISON WALTER ANTONIO"/>
    <n v="1"/>
    <n v="31419"/>
    <n v="31419"/>
  </r>
  <r>
    <s v="CUCUTA"/>
    <s v="0036-0007"/>
    <x v="1"/>
    <n v="54001"/>
    <n v="2839388"/>
    <n v="71924"/>
    <x v="0"/>
    <s v="NORTE DE SANTANDER"/>
    <s v="CUCUTA"/>
    <s v="TALLER DE MECANICA Y SINCRONIZACIÓN ELECTRONICA EC"/>
    <s v="WOMPI"/>
    <s v="FO-25-1630978"/>
    <d v="2025-10-06T08:00:00"/>
    <d v="2025-10-07T16:53:00"/>
    <x v="0"/>
    <s v="ROLLOS"/>
    <s v="EJECUTADO_EXITOSO"/>
    <s v="EJECUTADO EXITOSO"/>
    <s v="05/10/2025 SE ESCALA AL COORDINADOR DE ZONA PARA ENTREGA DE ROLLOS EN SITIO | 06/10/2025 SE ENTREGAN 32 ROLLOS OK"/>
    <s v="VISITA_TÉCNICA"/>
    <n v="32"/>
    <s v="PRINCIPAL"/>
    <s v="TERRESTRE"/>
    <s v="REMICIO AMADO JOHN HEBER"/>
    <n v="1"/>
    <n v="31419"/>
    <n v="31419"/>
  </r>
  <r>
    <s v="IBAGUE"/>
    <s v="0036-0006"/>
    <x v="2"/>
    <n v="73001"/>
    <n v="2841555"/>
    <n v="71845"/>
    <x v="0"/>
    <s v="TOLIMA"/>
    <s v="IBAGUE"/>
    <s v="COMUNICATE DONDE B.I.M"/>
    <s v="WOMPI"/>
    <s v="FO-25-1633958"/>
    <d v="2025-10-06T08:23:00"/>
    <d v="2025-10-07T16:56:00"/>
    <x v="0"/>
    <s v="ROLLOS"/>
    <s v="EJECUTADO_EXITOSO"/>
    <s v="EJECUTADO EXITOSO"/>
    <s v="06/10/2025 SE ESCALA AL COORDINADOR DE ZONA PARA ENTREGA DE ROLLOS EN SITIO | 07/10/2025 SE ENTREGA 16 ROLLOS CON VISITA"/>
    <s v="VISITA_TÉCNICA"/>
    <n v="16"/>
    <s v="PRINCIPAL"/>
    <s v="TERRESTRE"/>
    <s v="NARANJO AFANADOR RUBEN JESUS"/>
    <n v="1"/>
    <n v="31419"/>
    <n v="31419"/>
  </r>
  <r>
    <s v="VILLAVICENCIO"/>
    <s v="0036-0006"/>
    <x v="2"/>
    <n v="50001"/>
    <n v="2839577"/>
    <n v="70833"/>
    <x v="0"/>
    <s v="META"/>
    <s v="VILLAVICENCIO"/>
    <s v="DISTRIBUIDORA THIMAR"/>
    <s v="WOMPI"/>
    <s v="FO-25-1630960"/>
    <d v="2025-10-06T08:00:00"/>
    <d v="2025-10-07T16:58:00"/>
    <x v="0"/>
    <s v="ROLLOS"/>
    <s v="EJECUTADO_EXITOSO"/>
    <s v="EJECUTADO EXITOSO"/>
    <s v="05/10/2025 SE ESCALA AL COORDINADOR DE ZONA PARA ENTREGA DE ROLLOS EN SITIO | 06/10/2025 SE REALIZA ENTREGA DE 64 ROLLOS"/>
    <s v="VISITA_TÉCNICA"/>
    <n v="64"/>
    <s v="PRINCIPAL"/>
    <s v="TERRESTRE"/>
    <s v="VARGAS HERRERA JHON JAIRO"/>
    <n v="1"/>
    <n v="31419"/>
    <n v="31419"/>
  </r>
  <r>
    <s v="MEDELLIN"/>
    <s v="0036-0005"/>
    <x v="3"/>
    <n v="5212"/>
    <n v="2841711"/>
    <n v="23511"/>
    <x v="0"/>
    <s v="ANTIOQUIA"/>
    <s v="COPACABANA"/>
    <s v="BARRIO EL NORAL - COPACABANA"/>
    <s v="WOMPI"/>
    <s v="FO-25-1633955"/>
    <d v="2025-10-06T08:28:00"/>
    <d v="2025-10-07T16:58:00"/>
    <x v="0"/>
    <s v="ROLLOS"/>
    <s v="EJECUTADO_EXITOSO"/>
    <s v="EJECUTADO EXITOSO"/>
    <s v="06/10/2025 SE ESCALA AL COORDINADOR DE ZONA PARA ENTREGA DE ROLLOS EN SITIO | 07/10/2025 SE REALIZA ENTREGA OK DE 16 ROLLOS"/>
    <s v="VISITA_TÉCNICA"/>
    <n v="16"/>
    <s v="PRINCIPAL"/>
    <s v="TERRESTRE"/>
    <s v="MURCIA HERNANDEZ HARVEY IGNACIO"/>
    <n v="1"/>
    <n v="31419"/>
    <n v="31419"/>
  </r>
  <r>
    <s v="BUCARAMANGA"/>
    <s v="0036-0007"/>
    <x v="1"/>
    <n v="68276"/>
    <n v="2839307"/>
    <n v="57460"/>
    <x v="0"/>
    <s v="SANTANDER"/>
    <s v="FLORIDABLANCA"/>
    <s v="BARRIO LA CUMBRE FLORIDABLANCA 3"/>
    <s v="WOMPI"/>
    <s v="FO-25-1630986"/>
    <d v="2025-10-06T08:00:00"/>
    <d v="2025-10-07T17:07:00"/>
    <x v="0"/>
    <s v="ROLLOS"/>
    <s v="EJECUTADO_EXITOSO"/>
    <s v="EJECUTADO EXITOSO"/>
    <s v="05/10/2025 SE ESCALA AL COORDINADOR DE ZONA PARA ENTREGA DE ROLLOS EN SITIO | 06/10/2025 SE REALIZA ENTREGA DE 16 ROLLOS WOMPI CON VISITA."/>
    <s v="VISITA_TÉCNICA"/>
    <n v="16"/>
    <s v="PRINCIPAL"/>
    <s v="TERRESTRE"/>
    <s v="RAMIREZ TABARES JUAN DIEGO"/>
    <n v="1"/>
    <n v="31419"/>
    <n v="31419"/>
  </r>
  <r>
    <s v="BOGOTA"/>
    <s v="0036-0004"/>
    <x v="5"/>
    <n v="11001"/>
    <n v="2840055"/>
    <n v="37032"/>
    <x v="0"/>
    <s v="CUNDINAMARCA"/>
    <s v="BOGOTÁ"/>
    <s v="DROGUERÍA EL PORTAL DE LA 170 CYF"/>
    <s v="WOMPI"/>
    <s v="FO-25-1630947"/>
    <d v="2025-10-06T08:00:00"/>
    <d v="2025-10-07T17:11:00"/>
    <x v="0"/>
    <s v="ROLLOS"/>
    <s v="EJECUTADO_EXITOSO"/>
    <s v="EJECUTADO EXITOSO"/>
    <s v="05/10/2025 SE ESCALA AL COORDINADOR DE ZONA PARA ENTREGA DE ROLLOS EN SITIO | 06/10/2025 SE REALIZA LA ENTREGA DE 48 WOMPI ROLLOS"/>
    <s v="VISITA_TÉCNICA"/>
    <n v="48"/>
    <s v="PRINCIPAL"/>
    <s v="TERRESTRE"/>
    <s v="MARTINEZ FLOREZ DONIS ALBERTO"/>
    <n v="1"/>
    <n v="31419"/>
    <n v="31419"/>
  </r>
  <r>
    <s v="MONTERIA"/>
    <s v="0036-0001"/>
    <x v="0"/>
    <n v="23001"/>
    <n v="2841999"/>
    <n v="63984"/>
    <x v="0"/>
    <s v="CORDOBA"/>
    <s v="MONTERIA"/>
    <s v="PAPELERIA LA ROCA GC"/>
    <s v="WOMPI"/>
    <s v="FO-25-1633756"/>
    <d v="2025-10-06T09:07:00"/>
    <d v="2025-10-07T17:15:00"/>
    <x v="0"/>
    <s v="ROLLOS"/>
    <s v="EJECUTADO_EXITOSO"/>
    <s v="EJECUTADO EXITOSO"/>
    <s v="06/10/2025 SE ESCALA AL COORDINADOR DE ZONA PARA ENTREGA DE ROLLOS EN SITIO | 07/10/2025 SE REALIZA ENTREGA DE 56 ROLLOS A CORRESPONSAL WOMPI"/>
    <s v="VISITA_TÉCNICA"/>
    <n v="56"/>
    <s v="PRINCIPAL"/>
    <s v="TERRESTRE"/>
    <s v="ALARCON AREVALO JOHAN STIVEN"/>
    <n v="1"/>
    <n v="31419"/>
    <n v="31419"/>
  </r>
  <r>
    <s v="BUCARAMANGA"/>
    <s v="0036-0007"/>
    <x v="1"/>
    <n v="68276"/>
    <n v="2839831"/>
    <n v="76133"/>
    <x v="0"/>
    <s v="SANTANDER"/>
    <s v="FLORIDABLANCA"/>
    <s v="BARRIO CASCO ANTIGUO FLORIDABLANCA 7"/>
    <s v="WOMPI"/>
    <s v="FO-25-1630955"/>
    <d v="2025-10-06T08:00:00"/>
    <d v="2025-10-07T17:16:00"/>
    <x v="0"/>
    <s v="ROLLOS"/>
    <s v="EJECUTADO_EXITOSO"/>
    <s v="EJECUTADO EXITOSO"/>
    <s v="05/10/2025 SE ESCALA AL COORDINADOR DE ZONA PARA ENTREGA DE ROLLOS EN SITIO | 06/10/2025 SE REALIZA ENTREGA DE 64 ROLLOS WOMPI CON VISITA."/>
    <s v="VISITA_TÉCNICA"/>
    <n v="64"/>
    <s v="PRINCIPAL"/>
    <s v="TERRESTRE"/>
    <s v="MARQUEZ HOYOS JEYSON DANIEL"/>
    <n v="1"/>
    <n v="31419"/>
    <n v="31419"/>
  </r>
  <r>
    <s v="BOGOTA"/>
    <s v="0036-0004"/>
    <x v="5"/>
    <n v="11001"/>
    <n v="2840036"/>
    <n v="55159"/>
    <x v="0"/>
    <s v="CUNDINAMARCA"/>
    <s v="BOGOTÁ"/>
    <s v="DROGUERIA ANUBIS"/>
    <s v="WOMPI"/>
    <s v="FO-25-1630948"/>
    <d v="2025-10-06T08:00:00"/>
    <d v="2025-10-07T17:18:00"/>
    <x v="0"/>
    <s v="ROLLOS"/>
    <s v="EJECUTADO_EXITOSO"/>
    <s v="EJECUTADO EXITOSO"/>
    <s v="05/10/2025 SE ESCALA AL COORDINADOR DE ZONA PARA ENTREGA DE ROLLOS EN SITIO | 06/10/2025 SE REALIZA LA ENTREGA DE 16 ROLLOS"/>
    <s v="VISITA_TÉCNICA"/>
    <n v="16"/>
    <s v="PRINCIPAL"/>
    <s v="TERRESTRE"/>
    <s v="MARTINEZ FLOREZ DONIS ALBERTO"/>
    <n v="1"/>
    <n v="31419"/>
    <n v="31419"/>
  </r>
  <r>
    <s v="BOGOTA"/>
    <s v="0036-0004"/>
    <x v="5"/>
    <n v="11001"/>
    <n v="2838622"/>
    <n v="59069"/>
    <x v="0"/>
    <s v="CUNDINAMARCA"/>
    <s v="BOGOTÁ"/>
    <s v="DISCOPIAS Y SERVICIOS SAS"/>
    <s v="WOMPI"/>
    <s v="FO-25-1630992"/>
    <d v="2025-10-06T08:00:00"/>
    <d v="2025-10-07T17:20:00"/>
    <x v="0"/>
    <s v="ROLLOS"/>
    <s v="EJECUTADO_EXITOSO"/>
    <s v="EJECUTADO EXITOSO"/>
    <s v="05/10/2025 SE ESCALA AL COORDINADOR DE ZONA PARA ENTREGA DE ROLLOS EN SITIO | 06/10/2025 SE VISITA COMERCIO, SE ENTREGAN 32 ROLLOS WOMPI"/>
    <s v="VISITA_TÉCNICA"/>
    <n v="32"/>
    <s v="PRINCIPAL"/>
    <s v="TERRESTRE"/>
    <s v="ORTIZ MARTINEZ STIVEN"/>
    <n v="1"/>
    <n v="31419"/>
    <n v="31419"/>
  </r>
  <r>
    <s v="BOGOTA"/>
    <s v="0036-0004"/>
    <x v="5"/>
    <n v="11001"/>
    <n v="2839731"/>
    <n v="50936"/>
    <x v="0"/>
    <s v="CUNDINAMARCA"/>
    <s v="BOGOTÁ"/>
    <s v="COMUNICACIONES SOFÍA NET"/>
    <s v="WOMPI"/>
    <s v="FO-25-1630966"/>
    <d v="2025-10-06T08:00:00"/>
    <d v="2025-10-07T17:22:00"/>
    <x v="0"/>
    <s v="ROLLOS"/>
    <s v="EJECUTADO_EXITOSO"/>
    <s v="EJECUTADO EXITOSO"/>
    <s v="05/10/2025 SE ESCALA AL COORDINADOR DE ZONA PARA ENTREGA DE ROLLOS EN SITIO | 06/10/2025 SE REALIZA VISITA A COMERCIO SE ENTREGAN 24 ROLLOS WOMPI"/>
    <s v="VISITA_TÉCNICA"/>
    <n v="24"/>
    <s v="PRINCIPAL"/>
    <s v="TERRESTRE"/>
    <s v="ORTIZ YARA FRANKLYN ISRAEL"/>
    <n v="1"/>
    <n v="31419"/>
    <n v="31419"/>
  </r>
  <r>
    <s v="NEIVA"/>
    <s v="0036-0006"/>
    <x v="2"/>
    <n v="18001"/>
    <n v="2842478"/>
    <n v="64419"/>
    <x v="0"/>
    <s v="CAQUETA"/>
    <s v="FLORENCIA"/>
    <s v="VARIEDADES MARY FLORENCIA"/>
    <s v="WOMPI"/>
    <s v="FO-25-1634715"/>
    <d v="2025-10-06T09:26:00"/>
    <d v="2025-10-07T17:24:00"/>
    <x v="0"/>
    <s v="ROLLOS"/>
    <s v="EJECUTADO_EXITOSO"/>
    <s v="EJECUTADO EXITOSO"/>
    <s v="06/10/2025 SE REALIZA ENTREGA DE 48 ROLLOS WOMPI EN SITIO ENTREGA EXITOSA"/>
    <s v="VISITA_TÉCNICA"/>
    <n v="48"/>
    <s v="LEJANA"/>
    <s v="TERRESTRE"/>
    <s v="JAIMES VALERO NELSON RICARDO"/>
    <n v="1"/>
    <n v="40250"/>
    <n v="40250"/>
  </r>
  <r>
    <s v="BOGOTA"/>
    <s v="0036-0004"/>
    <x v="5"/>
    <n v="11001"/>
    <n v="2839630"/>
    <n v="69741"/>
    <x v="0"/>
    <s v="CUNDINAMARCA"/>
    <s v="BOGOTA"/>
    <s v="BARRIO CARVAJAL BOGOTA  14"/>
    <s v="WOMPI"/>
    <s v="FO-25-1630975"/>
    <d v="2025-10-06T08:00:00"/>
    <d v="2025-10-07T17:25:00"/>
    <x v="0"/>
    <s v="ROLLOS"/>
    <s v="EJECUTADO_EXITOSO"/>
    <s v="EJECUTADO EXITOSO"/>
    <s v="05/10/2025 SE ESCALA AL COORDINADOR DE ZONA PARA ENTREGA DE ROLLOS EN SITIO | 06/10/2025 SE ENTREGAN ROLLOS"/>
    <s v="VISITA_TÉCNICA"/>
    <n v="32"/>
    <s v="PRINCIPAL"/>
    <s v="TERRESTRE"/>
    <s v="BERMUDEZ SANCHEZ JOSE NEYBER"/>
    <n v="1"/>
    <n v="31419"/>
    <n v="31419"/>
  </r>
  <r>
    <s v="BOGOTA"/>
    <s v="0036-0004"/>
    <x v="5"/>
    <n v="11001"/>
    <n v="2838596"/>
    <n v="45694"/>
    <x v="0"/>
    <s v="CUNDINAMARCA"/>
    <s v="BOGOTÁ"/>
    <s v="PAPELERIA NARIÑO"/>
    <s v="WOMPI"/>
    <s v="FO-25-1630988"/>
    <d v="2025-10-06T08:00:00"/>
    <d v="2025-10-07T17:27:00"/>
    <x v="0"/>
    <s v="ROLLOS"/>
    <s v="EJECUTADO_EXITOSO"/>
    <s v="EJECUTADO EXITOSO"/>
    <s v="05/10/2025 SE ESCALA AL COORDINADOR DE ZONA PARA ENTREGA DE ROLLOS EN SITIO | 06/10/2025 SE REALIZA VISITA A COMERCIO SE ENTREGAN 32 ROLLOS WOMPI"/>
    <s v="VISITA_TÉCNICA"/>
    <n v="32"/>
    <s v="PRINCIPAL"/>
    <s v="TERRESTRE"/>
    <s v="BARRAGAN LAGOS JUAN MANUEL"/>
    <n v="1"/>
    <n v="31419"/>
    <n v="31419"/>
  </r>
  <r>
    <s v="CALI"/>
    <s v="0036-0003"/>
    <x v="4"/>
    <n v="76130"/>
    <n v="2825094"/>
    <n v="70327"/>
    <x v="0"/>
    <s v="VALLE DEL CAUCA"/>
    <s v="CANDELARIA"/>
    <s v="BARRIO 20 DE JULIO CANDELARIA"/>
    <s v="WOMPI"/>
    <s v="FO-25-1622411"/>
    <d v="2025-10-01T16:11:00"/>
    <d v="2025-10-08T08:33:00"/>
    <x v="0"/>
    <s v="ROLLOS"/>
    <s v="EJECUTADO_EXITOSO"/>
    <s v="EJECUTADO EXITOSO"/>
    <s v="03/10/2025 SE REALIZA ENVIO DE ROLLOS CON GUIA | 08/10/2025 SE REALIZA ENVIO DE 48 ROLLOS, CON LA GUIA 2185553815 SERVIENTREGA. SE CONFIRMA ENTREGA EXITOSA POR PARTE DEL USUARIO"/>
    <s v="ENVÍO"/>
    <n v="48"/>
    <s v="INTERMEDIA"/>
    <s v="TERRESTRE"/>
    <s v="JAIMES VALERO NELSON RICARDO"/>
    <n v="1"/>
    <n v="36351"/>
    <n v="36351"/>
  </r>
  <r>
    <s v="CALI"/>
    <s v="0036-0003"/>
    <x v="4"/>
    <n v="76130"/>
    <n v="2825056"/>
    <n v="69986"/>
    <x v="0"/>
    <s v="VALLE DEL CAUCA"/>
    <s v="CANDELARIA"/>
    <s v="BARRIO URBANIZACION LA ALDEA CANDELARIA"/>
    <s v="WOMPI"/>
    <s v="FO-25-1628936"/>
    <d v="2025-10-01T16:01:00"/>
    <d v="2025-10-08T08:33:00"/>
    <x v="0"/>
    <s v="ROLLOS"/>
    <s v="EJECUTADO_EXITOSO"/>
    <s v="EJECUTADO EXITOSO"/>
    <s v="08/10/2025 SE REALIZA ENVIO DE ROLLOS CON GUIA | 08/10/2025 SE REALIZA ENVIO DE 64 ROLLOS, CON LA GUIA 2185553820 SERVIENTREGA. SE CONFIRMA ENTREGA EXITOSA POR PARTE DE LA TRANSPORTADORA"/>
    <s v="ENVÍO"/>
    <n v="64"/>
    <s v="INTERMEDIA"/>
    <s v="TERRESTRE"/>
    <s v="RICO PERDOMO ALAHY XIMENA"/>
    <n v="1"/>
    <n v="36351"/>
    <n v="36351"/>
  </r>
  <r>
    <s v="MEDELLIN"/>
    <s v="0036-0005"/>
    <x v="3"/>
    <n v="5001"/>
    <n v="2786449"/>
    <n v="76334"/>
    <x v="0"/>
    <s v="ANTIOQUIA"/>
    <s v="MEDELLÍN"/>
    <s v="EL MERCADITO DE SANTA ELENA"/>
    <s v="WOMPI"/>
    <s v="FO-25-1577057"/>
    <d v="2025-09-24T09:48:00"/>
    <d v="2025-10-08T09:05:00"/>
    <x v="0"/>
    <s v="ROLLOS"/>
    <s v="EJECUTADO_EXITOSO"/>
    <s v="EJECUTADO EXITOSO"/>
    <s v="24/09/2025 SE ESCALA AL COORDINADOR DE ZONA PARA ENTREGA DE ROLLOS EN SITIO | 07/10/2025 ENVIO POR VELOCES CON NOVEDAD INDICAN QUE NO TIENEN COBERTURA EN SANTA ELENA GUIA V4001593100 | 07/10/2025 SE LLEVÓ A CABO UNA VISITA TÉCNICA CON EL OBJETIVO DE REALIZAR LA ENTREGA DE 32 ROLLOS WOMPI AL CORRESPONSAL BANCOLOMBIA. LA ENTREGA FUE REALIZADA DE MANERA EXITOSA Y QUEDÓ BAJO LA RESPONSABILIDAD DEL ENCARGADO DEL PUNTO, QUIEN RECIBIÓ EL MATERIAL CONFORME Y SIN NOVEDADES."/>
    <s v="VISITA_TÉCNICA"/>
    <n v="32"/>
    <s v="PRINCIPAL"/>
    <s v="TERRESTRE"/>
    <s v="RICO PERDOMO ALAHY XIMENA"/>
    <n v="1"/>
    <n v="31419"/>
    <n v="31419"/>
  </r>
  <r>
    <s v="VILLAVICENCIO"/>
    <s v="0036-0006"/>
    <x v="2"/>
    <n v="50001"/>
    <n v="2842633"/>
    <n v="49102"/>
    <x v="0"/>
    <s v="META"/>
    <s v="VILLAVICENCIO"/>
    <s v="BARRIO ESPERANZA VILLAVICENCIO 3"/>
    <s v="WOMPI"/>
    <s v="FO-25-1633731"/>
    <d v="2025-10-06T09:30:00"/>
    <d v="2025-10-08T09:19:00"/>
    <x v="0"/>
    <s v="ROLLOS"/>
    <s v="EJECUTADO_EXITOSO"/>
    <s v="EJECUTADO EXITOSO"/>
    <s v="06/10/2025 SE ESCALA AL COORDINADOR DE ZONA PARA ENTREGA DE ROLLOS EN SITIO | 06/10/2025 SE REALIZA ENTREGA DE 56 ROLLOS AL COMERCIO"/>
    <s v="VISITA_TÉCNICA"/>
    <n v="56"/>
    <s v="PRINCIPAL"/>
    <s v="TERRESTRE"/>
    <s v="MARTINEZ TOVAR OSCAR DAVID"/>
    <n v="1"/>
    <n v="31419"/>
    <n v="31419"/>
  </r>
  <r>
    <s v="CALI"/>
    <s v="0036-0003"/>
    <x v="4"/>
    <n v="19001"/>
    <n v="2835834"/>
    <n v="43165"/>
    <x v="0"/>
    <s v="CAUCA"/>
    <s v="POPAYAN"/>
    <s v="DAYA.NET"/>
    <s v="WOMPI"/>
    <s v="FO-25-1626080"/>
    <d v="2025-10-03T11:18:00"/>
    <d v="2025-10-08T09:20:00"/>
    <x v="0"/>
    <s v="ROLLOS"/>
    <s v="EJECUTADO_EXITOSO"/>
    <s v="EJECUTADO EXITOSO"/>
    <s v="03/10/2025 SE ESCALA AL COORDINADOR DE ZONA PARA ENTREGA DE ROLLOS EN SITIO | 06/10/2025 SE INGRESA Y SE ENTREGAN 48 ROLLOS DE WOMPI"/>
    <s v="VISITA_TÉCNICA"/>
    <n v="48"/>
    <s v="LEJANA"/>
    <s v="TERRESTRE"/>
    <s v="ROZO JIMENEZ EDGAR ARMANDO"/>
    <n v="1"/>
    <n v="40250"/>
    <n v="40250"/>
  </r>
  <r>
    <s v="MEDELLIN"/>
    <s v="0036-0005"/>
    <x v="3"/>
    <n v="5440"/>
    <n v="2823430"/>
    <n v="28856"/>
    <x v="0"/>
    <s v="ANTIOQUIA"/>
    <s v="MARINILLA"/>
    <s v="BARRIO CIUDADELA REAL 2 MARINILLA"/>
    <s v="WOMPI"/>
    <s v="FO-25-1626190"/>
    <d v="2025-10-01T13:51:00"/>
    <d v="2025-10-08T09:21:00"/>
    <x v="0"/>
    <s v="ROLLOS"/>
    <s v="EJECUTADO_EXITOSO"/>
    <s v="EJECUTADO EXITOSO"/>
    <s v="03/10/2025 SE CONFIRMA ENVIO CON LA SEÑORA BIONEIS VERGARA | 08/10/2025 SE CONFIRMA ENTREGA EXITOSA POR PARTE DE LA TRANSPORTADORA MANDAR Y SERVIR CON LA GUIA 6345301357403"/>
    <s v="ENVÍO"/>
    <n v="64"/>
    <s v="INTERMEDIA"/>
    <s v="TERRESTRE"/>
    <s v="INZANDARA MENDEZ JAIME ALEXANDER"/>
    <n v="1"/>
    <n v="36351"/>
    <n v="36351"/>
  </r>
  <r>
    <s v="MEDELLIN"/>
    <s v="0036-0005"/>
    <x v="3"/>
    <n v="5656"/>
    <n v="2824108"/>
    <n v="24501"/>
    <x v="0"/>
    <s v="ANTIOQUIA"/>
    <s v="SAN JERONIMO"/>
    <s v="BARRIO PARQUE - SAN JERÓNIMO"/>
    <s v="WOMPI"/>
    <s v="FO-25-1624462"/>
    <d v="2025-10-01T14:44:00"/>
    <d v="2025-10-08T09:24:00"/>
    <x v="0"/>
    <s v="ROLLOS"/>
    <s v="EJECUTADO_EXITOSO"/>
    <s v="EJECUTADO EXITOSO"/>
    <s v="03/10/2025 SE CONFIRMA ENVIO CON LA SEÑORA VANESSA AREIZHA | 08/10/2025 SE CONFIRMA ENTREGA EXITOSA POR PARTE DE LA TRANSPORTADORA MANDAR Y SERVIR CON LA GUIA 6345301357386"/>
    <s v="ENVÍO"/>
    <n v="64"/>
    <s v="INTERMEDIA"/>
    <s v="TERRESTRE"/>
    <s v="BETANCUR AGUIRRE EDGAR AUGUSTO"/>
    <n v="1"/>
    <n v="36351"/>
    <n v="36351"/>
  </r>
  <r>
    <s v="BOGOTA"/>
    <s v="0036-0004"/>
    <x v="5"/>
    <n v="11001"/>
    <n v="2840057"/>
    <n v="71988"/>
    <x v="0"/>
    <s v="CUNDINAMARCA"/>
    <s v="BOGOTÁ"/>
    <s v="HOGWARTS MISCELANEA EXPRESS"/>
    <s v="WOMPI"/>
    <s v="FO-25-1630945"/>
    <d v="2025-10-06T08:00:00"/>
    <d v="2025-10-08T09:25:00"/>
    <x v="0"/>
    <s v="ROLLOS"/>
    <s v="EJECUTADO_EXITOSO"/>
    <s v="EJECUTADO EXITOSO"/>
    <s v="05/10/2025 SE ESCALA AL COORDINADOR DE ZONA PARA ENTREGA DE ROLLOS EN SITIO | 06/10/2025 SE ENTREGAN ROLLOS"/>
    <s v="VISITA_TÉCNICA"/>
    <n v="32"/>
    <s v="PRINCIPAL"/>
    <s v="TERRESTRE"/>
    <s v="BETANCUR AGUIRRE EDGAR AUGUSTO"/>
    <n v="1"/>
    <n v="31419"/>
    <n v="31419"/>
  </r>
  <r>
    <s v="BOGOTA"/>
    <s v="0036-0004"/>
    <x v="5"/>
    <n v="11001"/>
    <n v="2839900"/>
    <n v="27914"/>
    <x v="0"/>
    <s v="CUNDINAMARCA"/>
    <s v="BOGOTÁ"/>
    <s v="HEYDI ESPERANZA SALAS GIL"/>
    <s v="WOMPI"/>
    <s v="FO-25-1630957"/>
    <d v="2025-10-06T08:00:00"/>
    <d v="2025-10-08T09:39:00"/>
    <x v="0"/>
    <s v="ROLLOS"/>
    <s v="EJECUTADO_EXITOSO"/>
    <s v="EJECUTADO EXITOSO"/>
    <s v="05/10/2025 SE ESCALA AL COORDINADOR DE ZONA PARA ENTREGA DE ROLLOS EN SITIO | 06/10/2025 SE ENTREGAN ROLLOS"/>
    <s v="VISITA_TÉCNICA"/>
    <n v="32"/>
    <s v="PRINCIPAL"/>
    <s v="TERRESTRE"/>
    <s v="BARRAGAN LAGOS JUAN MANUEL"/>
    <n v="1"/>
    <n v="31419"/>
    <n v="31419"/>
  </r>
  <r>
    <s v="BOGOTA"/>
    <s v="0036-0004"/>
    <x v="5"/>
    <n v="11001"/>
    <n v="2839430"/>
    <n v="72657"/>
    <x v="0"/>
    <s v="CUNDINAMARCA"/>
    <s v="BOGOTA"/>
    <s v="CENTRO USME BOGOTA"/>
    <s v="WOMPI"/>
    <s v="FO-25-1630980"/>
    <d v="2025-10-06T08:00:00"/>
    <d v="2025-10-08T10:19:00"/>
    <x v="0"/>
    <s v="ROLLOS"/>
    <s v="EJECUTADO_EXITOSO"/>
    <s v="EJECUTADO EXITOSO"/>
    <s v="05/10/2025 SE ESCALA AL COORDINADOR DE ZONA PARA ENTREGA DE ROLLOS EN SITIO | 06/10/2025 SE VISITA COMERCIO, SE ENTREGAN 32 ROLLOS WOMPI"/>
    <s v="VISITA_TÉCNICA"/>
    <n v="32"/>
    <s v="PRINCIPAL"/>
    <s v="TERRESTRE"/>
    <s v="BARRAGAN LAGOS JUAN MANUEL"/>
    <n v="1"/>
    <n v="31419"/>
    <n v="31419"/>
  </r>
  <r>
    <s v="BOGOTA"/>
    <s v="0036-0004"/>
    <x v="5"/>
    <n v="11001"/>
    <n v="2843900"/>
    <n v="47802"/>
    <x v="0"/>
    <s v="CUNDINAMARCA"/>
    <s v="BOGOTA"/>
    <s v="BARRIO VILLA NELLY BOGOTA"/>
    <s v="WOMPI"/>
    <s v="FO-25-1634904 | FO-25-1642442"/>
    <d v="2025-10-06T10:53:00"/>
    <d v="2025-10-08T10:23:00"/>
    <x v="0"/>
    <s v="ROLLOS"/>
    <s v="EJECUTADO_EXITOSO"/>
    <s v="EJECUTADO EXITOSO"/>
    <s v="07/10/2025 SE REALIZA VISITA A COMERCIO SE ENTREGAN 32 ROLLOS WOMPI"/>
    <s v="VISITA_TÉCNICA"/>
    <n v="32"/>
    <s v="PRINCIPAL"/>
    <s v="TERRESTRE"/>
    <s v="ORTIZ YARA FRANKLYN ISRAEL"/>
    <n v="2"/>
    <n v="31419"/>
    <n v="62838"/>
  </r>
  <r>
    <s v="BOGOTA"/>
    <s v="0036-0004"/>
    <x v="5"/>
    <n v="11001"/>
    <n v="2843724"/>
    <n v="38476"/>
    <x v="0"/>
    <s v="CUNDINAMARCA"/>
    <s v="BOGOTÁ"/>
    <s v="ALMACEN Y EMPACADORA DE GRANOS LA SUPER ECONÓMICO"/>
    <s v="WOMPI"/>
    <s v="FO-25-1634955"/>
    <d v="2025-10-06T10:50:00"/>
    <d v="2025-10-08T10:25:00"/>
    <x v="0"/>
    <s v="ROLLOS"/>
    <s v="EJECUTADO_EXITOSO"/>
    <s v="EJECUTADO EXITOSO"/>
    <s v="06/10/2025 SE ESCALA AL COORDINADOR DE ZONA PARA ENTREGA DE ROLLOS EN SITIO | 06/10/2025 SE VISITA COMERCIO PARA ENTREGA DE 32 ROLLOS WOMPI NO SE MANIPULA EQUIPO Y SE COMPLETA ENTREGA SIN NOVEDAD"/>
    <s v="VISITA_TÉCNICA"/>
    <n v="32"/>
    <s v="PRINCIPAL"/>
    <s v="TERRESTRE"/>
    <s v="GONZALEZ FANDIÑO SANTIAGO ERNESTO | JAIMES VALERO NELSON RICARDO"/>
    <n v="1"/>
    <n v="31419"/>
    <n v="31419"/>
  </r>
  <r>
    <s v="NEIVA"/>
    <s v="0036-0006"/>
    <x v="2"/>
    <n v="18001"/>
    <n v="2836916"/>
    <n v="61186"/>
    <x v="0"/>
    <s v="CAQUETA"/>
    <s v="FLORENCIA"/>
    <s v="TECHNO WORD"/>
    <s v="WOMPI"/>
    <s v="FO-25-1629355"/>
    <d v="2025-10-03T14:13:00"/>
    <d v="2025-10-08T10:33:00"/>
    <x v="0"/>
    <s v="ROLLOS"/>
    <s v="EJECUTADO_EXITOSO"/>
    <s v="EJECUTADO EXITOSO"/>
    <s v="04/10/2025 SE ESCALA AL COORDINADOR DE ZONA PARA ENTREGA DE ROLLOS EN SITIO | 06/10/2025 SE REALIZA ENTREGA DE 16 ROLLOS WOMPI EN SITIO ENTREGA EXITOSA"/>
    <s v="VISITA_TÉCNICA"/>
    <n v="16"/>
    <s v="LEJANA"/>
    <s v="TERRESTRE"/>
    <s v="ROMERO ROJAS BREIDY JHOHAN"/>
    <n v="1"/>
    <n v="40250"/>
    <n v="40250"/>
  </r>
  <r>
    <s v="NEIVA"/>
    <s v="0036-0006"/>
    <x v="2"/>
    <n v="18001"/>
    <n v="2833003"/>
    <n v="61820"/>
    <x v="0"/>
    <s v="CAQUETA"/>
    <s v="FLORENCIA"/>
    <s v="PLANETA MOVIL FLORENCIA"/>
    <s v="WOMPI"/>
    <s v="FO-25-1629370"/>
    <d v="2025-10-03T08:00:00"/>
    <d v="2025-10-08T10:39:00"/>
    <x v="0"/>
    <s v="ROLLOS"/>
    <s v="EJECUTADO_EXITOSO"/>
    <s v="EJECUTADO EXITOSO"/>
    <s v="04/10/2025 SE ESCALA AL COORDINADOR DE ZONA PARA ENTREGA DE ROLLOS EN SITIO | 06/10/2025 SE REALIZA ENTREGA DE 16 ROLLOS WOMPI EN SITIO ENTREGA EXITOSA"/>
    <s v="VISITA_TÉCNICA"/>
    <n v="16"/>
    <s v="LEJANA"/>
    <s v="TERRESTRE"/>
    <s v="BERMUDEZ SANCHEZ JOSE NEYBER"/>
    <n v="1"/>
    <n v="40250"/>
    <n v="40250"/>
  </r>
  <r>
    <s v="CUCUTA"/>
    <s v="0036-0007"/>
    <x v="1"/>
    <n v="54001"/>
    <n v="2839196"/>
    <n v="75609"/>
    <x v="0"/>
    <s v="NORTE DE SANTANDER"/>
    <s v="CUCUTA"/>
    <s v="MONTALLANTAS EL NEGRO OBER"/>
    <s v="WOMPI"/>
    <s v="FO-25-1630985"/>
    <d v="2025-10-06T08:00:00"/>
    <d v="2025-10-08T10:42:00"/>
    <x v="0"/>
    <s v="ROLLOS"/>
    <s v="EJECUTADO_EXITOSO"/>
    <s v="EJECUTADO EXITOSO"/>
    <s v="05/10/2025 SE ESCALA AL COORDINADOR DE ZONA PARA ENTREGA DE ROLLOS EN SITIO | 06/10/2025 SE REALIZA ENTREGA DE 24 ROLLOS WOMPI OK"/>
    <s v="VISITA_TÉCNICA"/>
    <n v="24"/>
    <s v="PRINCIPAL"/>
    <s v="TERRESTRE"/>
    <s v="BERMUDEZ SANCHEZ JOSE NEYBER"/>
    <n v="1"/>
    <n v="31419"/>
    <n v="31419"/>
  </r>
  <r>
    <s v="BOGOTA"/>
    <s v="0036-0004"/>
    <x v="5"/>
    <n v="11001"/>
    <n v="2845000"/>
    <n v="24248"/>
    <x v="0"/>
    <s v="CUNDINAMARCA"/>
    <s v="BOGOTA"/>
    <s v="BARRIO DINDALITO BOGOTA 12"/>
    <s v="WOMPI"/>
    <s v="FO-25-1635139"/>
    <d v="2025-10-06T12:24:00"/>
    <d v="2025-10-08T10:45:00"/>
    <x v="0"/>
    <s v="ROLLOS"/>
    <s v="EJECUTADO_EXITOSO"/>
    <s v="EJECUTADO EXITOSO"/>
    <s v="06/10/2025 SE ESCALA AL COORDINADOR DE ZONA PARA ENTREGA DE ROLLOS EN SITIO | 06/10/2025 SE HACE ENTREGA DE 24 ROLLOS WOMPI"/>
    <s v="VISITA_TÉCNICA"/>
    <n v="24"/>
    <s v="PRINCIPAL"/>
    <s v="TERRESTRE"/>
    <s v="DURAN ACOSTA FRANK YONNY"/>
    <n v="1"/>
    <n v="31419"/>
    <n v="31419"/>
  </r>
  <r>
    <s v="CALI"/>
    <s v="0036-0003"/>
    <x v="4"/>
    <n v="19001"/>
    <n v="2832681"/>
    <n v="41914"/>
    <x v="0"/>
    <s v="CAUCA"/>
    <s v="POPAYAN"/>
    <s v="BARRIO LA ESMERALDA POPAYAN 2"/>
    <s v="WOMPI"/>
    <s v="FO-25-1626085"/>
    <d v="2025-10-03T08:00:00"/>
    <d v="2025-10-08T10:50:00"/>
    <x v="0"/>
    <s v="ROLLOS"/>
    <s v="EJECUTADO_EXITOSO"/>
    <s v="EJECUTADO EXITOSO"/>
    <s v="03/10/2025 SE ESCALA AL COORDINADOR DE ZONA PARA ENTREGA DE ROLLOS EN SITIO | 06/10/2025 SE INGRESA Y SE ENTREGAN 56 ROLLOS DE WOMPI"/>
    <s v="VISITA_TÉCNICA"/>
    <n v="56"/>
    <s v="LEJANA"/>
    <s v="TERRESTRE"/>
    <s v="GONZALEZ FANDIÑO SANTIAGO ERNESTO"/>
    <n v="1"/>
    <n v="40250"/>
    <n v="40250"/>
  </r>
  <r>
    <s v="NEIVA"/>
    <s v="0036-0006"/>
    <x v="2"/>
    <n v="18001"/>
    <n v="2833040"/>
    <n v="77235"/>
    <x v="0"/>
    <s v="CAQUETA"/>
    <s v="FLORENCIA"/>
    <s v="BARRIO MINUTO DE DIOS FLORENCIA 2"/>
    <s v="WOMPI"/>
    <s v="FO-25-1629369"/>
    <d v="2025-10-03T08:00:00"/>
    <d v="2025-10-08T10:56:00"/>
    <x v="0"/>
    <s v="ROLLOS"/>
    <s v="EJECUTADO_EXITOSO"/>
    <s v="EJECUTADO EXITOSO"/>
    <s v="04/10/2025 SE ESCALA AL COORDINADOR DE ZONA PARA ENTREGA DE ROLLOS EN SITIO | 06/10/2025 SE REALIZA ENTREGA DE 56 ROLLOS WOMPI EN SITIO ENTREGA EXITOSA"/>
    <s v="VISITA_TÉCNICA"/>
    <n v="56"/>
    <s v="LEJANA"/>
    <s v="TERRESTRE"/>
    <s v="INZANDARA MENDEZ JAIME ALEXANDER"/>
    <n v="1"/>
    <n v="40250"/>
    <n v="40250"/>
  </r>
  <r>
    <s v="MEDELLIN"/>
    <s v="0036-0005"/>
    <x v="3"/>
    <n v="5308"/>
    <n v="2839759"/>
    <n v="57357"/>
    <x v="0"/>
    <s v="ANTIOQUIA"/>
    <s v="GIRARDOTA"/>
    <s v="PAPELERIA Y MISCELANEA PENCIL ART"/>
    <s v="WOMPI"/>
    <s v="FO-25-1630959"/>
    <d v="2025-10-06T08:00:00"/>
    <d v="2025-10-08T11:06:00"/>
    <x v="0"/>
    <s v="ROLLOS"/>
    <s v="EJECUTADO_EXITOSO"/>
    <s v="EJECUTADO EXITOSO"/>
    <s v="05/10/2025 SE ESCALA AL COORDINADOR DE ZONA PARA ENTREGA DE ROLLOS EN SITIO | 06/10/2025 SE REALIZA LA ENTREGA DE 24 ROLLOS WOMPI OK"/>
    <s v="VISITA_TÉCNICA"/>
    <n v="24"/>
    <s v="PRINCIPAL"/>
    <s v="TERRESTRE"/>
    <s v="BERMUDEZ SANCHEZ JOSE NEYBER"/>
    <n v="1"/>
    <n v="31419"/>
    <n v="31419"/>
  </r>
  <r>
    <s v="MEDELLIN"/>
    <s v="0036-0005"/>
    <x v="3"/>
    <n v="5615"/>
    <n v="2818658"/>
    <n v="28364"/>
    <x v="0"/>
    <s v="ANTIOQUIA"/>
    <s v="RIONEGRO"/>
    <s v="BARRIO EL PORVENIR 3 RIONEGRO"/>
    <s v="WOMPI"/>
    <s v="FO-25-1609967"/>
    <d v="2025-10-01T08:00:00"/>
    <d v="2025-10-08T11:17:00"/>
    <x v="0"/>
    <s v="ROLLOS"/>
    <s v="EJECUTADO_EXITOSO"/>
    <s v="EJECUTADO EXITOSO"/>
    <s v="01/10/2025 SE REALIZA ENVIO DE ROLLOS CON GUIA | 03/10/2025 ENVIO POR MANDAR Y SERVIR CON NOVEDAD YA QUE ACTIVIDAD NO LA VISUALIZA BODEGA POR INCONVENIENTES CON EL MO | 08/10/2025 SE CONFIRMA ENTREGA EXITOSA POR PARTE DE LA TRANSPORTADORA MANDAR Y SERVIR CON LA GUIA 6345301355990"/>
    <s v="ENVÍO"/>
    <n v="64"/>
    <s v="INTERMEDIA"/>
    <s v="TERRESTRE"/>
    <s v="ZAPATA LOPEZ EDWARD ASDRUBAL"/>
    <n v="1"/>
    <n v="36351"/>
    <n v="36351"/>
  </r>
  <r>
    <s v="CUCUTA"/>
    <s v="0036-0007"/>
    <x v="1"/>
    <n v="54001"/>
    <n v="2843031"/>
    <n v="57275"/>
    <x v="0"/>
    <s v="NORTE DE SANTANDER"/>
    <s v="CUCUTA"/>
    <s v="TIENDA MIXTA VETAS"/>
    <s v="WOMPI"/>
    <s v="FO-25-1633933"/>
    <d v="2025-10-06T09:59:00"/>
    <d v="2025-10-08T11:18:00"/>
    <x v="0"/>
    <s v="ROLLOS"/>
    <s v="EJECUTADO_EXITOSO"/>
    <s v="EJECUTADO EXITOSO"/>
    <s v="06/10/2025 SE ESCALA AL COORDINADOR DE ZONA PARA ENTREGA DE ROLLOS EN SITIO | 06/10/2025 SE REALIZA VISITA, SE ENTREGAN 56 ROLLOS"/>
    <s v="VISITA_TÉCNICA"/>
    <n v="56"/>
    <s v="PRINCIPAL"/>
    <s v="TERRESTRE"/>
    <s v="BETANCUR AGUIRRE EDGAR AUGUSTO"/>
    <n v="1"/>
    <n v="31419"/>
    <n v="31419"/>
  </r>
  <r>
    <s v="NEIVA"/>
    <s v="0036-0006"/>
    <x v="2"/>
    <n v="41001"/>
    <n v="2839506"/>
    <n v="70166"/>
    <x v="0"/>
    <s v="HUILA"/>
    <s v="NEIVA"/>
    <s v="BARRIO PUERTAS DEL SOL NEIVA 1"/>
    <s v="WOMPI"/>
    <s v="FO-25-1630976"/>
    <d v="2025-10-06T08:00:00"/>
    <d v="2025-10-08T11:20:00"/>
    <x v="0"/>
    <s v="ROLLOS"/>
    <s v="EJECUTADO_EXITOSO"/>
    <s v="EJECUTADO EXITOSO"/>
    <s v="05/10/2025 SE ESCALA AL COORDINADOR DE ZONA PARA ENTREGA DE ROLLOS EN SITIO | 06/10/2025 SE LLEGA A SITIO, SE ENTREGAN 48 ROLLOS WOMPI"/>
    <s v="VISITA_TÉCNICA"/>
    <n v="48"/>
    <s v="PRINCIPAL"/>
    <s v="TERRESTRE"/>
    <s v="PACHECO BUITRAGO JAVIER ALONSO"/>
    <n v="1"/>
    <n v="31419"/>
    <n v="31419"/>
  </r>
  <r>
    <s v="MEDELLIN"/>
    <s v="0036-0005"/>
    <x v="3"/>
    <n v="5440"/>
    <n v="2823435"/>
    <n v="32943"/>
    <x v="0"/>
    <s v="ANTIOQUIA"/>
    <s v="MARINILLA"/>
    <s v="BARRIO MARIA AUXILIADORA MARINILLA"/>
    <s v="WOMPI"/>
    <s v="FO-25-1628940"/>
    <d v="2025-10-01T13:52:00"/>
    <d v="2025-10-08T11:22:00"/>
    <x v="0"/>
    <s v="ROLLOS"/>
    <s v="EJECUTADO_EXITOSO"/>
    <s v="EJECUTADO EXITOSO"/>
    <s v="08/10/2025 SE REALIZA ENVIO DE ROLLOS CON GUIA | 08/10/2025 ACTIVIDAD SE CREA TARDE POR CAPACIDAD OPERATIVA DEL CG | 08/10/2025 SE CONFIRMA ENTREGA EXITOSA POR PARTE DE LA TRANSPORTADORA MANDAR Y SERVIR CON LA GUIA 6345301357930"/>
    <s v="ENVÍO"/>
    <n v="64"/>
    <s v="INTERMEDIA"/>
    <s v="TERRESTRE"/>
    <s v="DIAZ VARGAS JONATHAN MIGUEL"/>
    <n v="1"/>
    <n v="36351"/>
    <n v="36351"/>
  </r>
  <r>
    <s v="TUNJA"/>
    <s v="0036-0007"/>
    <x v="1"/>
    <n v="15001"/>
    <n v="2843497"/>
    <n v="59356"/>
    <x v="0"/>
    <s v="BOYACA"/>
    <s v="TUNJA"/>
    <s v="BARRIO EL LIBERTADOR TUNJA 2"/>
    <s v="WOMPI"/>
    <s v="FO-25-1634908"/>
    <d v="2025-10-06T10:47:00"/>
    <d v="2025-10-08T11:28:00"/>
    <x v="0"/>
    <s v="ROLLOS"/>
    <s v="EJECUTADO_EXITOSO"/>
    <s v="EJECUTADO EXITOSO"/>
    <s v="06/10/2025 SE ESCALA AL COORDINADOR DE ZONA PARA ENTREGA DE ROLLOS EN SITIO | 06/10/2025 SE REALIZA ENTREGA DE 32 ROLLOS CON VISITA."/>
    <s v="VISITA_TÉCNICA"/>
    <n v="32"/>
    <s v="PRINCIPAL"/>
    <s v="TERRESTRE"/>
    <s v="BETANCUR AGUIRRE EDGAR AUGUSTO"/>
    <n v="1"/>
    <n v="31419"/>
    <n v="31419"/>
  </r>
  <r>
    <s v="BARRANQUILLA"/>
    <s v="0036-0001"/>
    <x v="0"/>
    <n v="8078"/>
    <n v="2822503"/>
    <n v="37137"/>
    <x v="0"/>
    <s v="ATLANTICO"/>
    <s v="BARANOA"/>
    <s v="BARRIO CENTRO BARANOA"/>
    <s v="WOMPI"/>
    <s v="FO-25-1626201"/>
    <d v="2025-10-01T11:40:00"/>
    <d v="2025-10-08T11:31:00"/>
    <x v="0"/>
    <s v="ROLLOS"/>
    <s v="EJECUTADO_EXITOSO"/>
    <s v="EJECUTADO EXITOSO"/>
    <s v="03/10/2025 SE CONFIRMA ENVIO CON LA SEÑORA CLARA CASTAÑO | 07/10/2025 SE LLAMA AL USUARIO Y CONFERMA QUE AUN NO LE HAN LLEGADO LOS ROLLO | 08/10/2025 SE CONFIRMA ENTREGA EXITOSA POR PARTE DE LA TRANSPORTADORA SERVIENTREGA CON LA GUIA 2205447211"/>
    <s v="ENVÍO"/>
    <n v="40"/>
    <s v="INTERMEDIA"/>
    <s v="TERRESTRE"/>
    <s v="SOLER HOYOS CRISTIAN LEONARDO"/>
    <n v="1"/>
    <n v="36351"/>
    <n v="36351"/>
  </r>
  <r>
    <s v="VALLEDUPAR"/>
    <s v="0036-0001"/>
    <x v="0"/>
    <n v="20001"/>
    <n v="2839947"/>
    <n v="58313"/>
    <x v="0"/>
    <s v="CESAR"/>
    <s v="VALLEDUPAR"/>
    <s v="BARRIO URBANIZACION PRIMAVERA 1 VALLEDUPAR"/>
    <s v="WOMPI"/>
    <s v="FO-25-1630951"/>
    <d v="2025-10-06T08:00:00"/>
    <d v="2025-10-08T11:33:00"/>
    <x v="0"/>
    <s v="ROLLOS"/>
    <s v="EJECUTADO_EXITOSO"/>
    <s v="EJECUTADO EXITOSO"/>
    <s v="05/10/2025 SE ESCALA AL COORDINADOR DE ZONA PARA ENTREGA DE ROLLOS EN SITIO | 06/10/2025 SE REALIZA ENTREGA DE 56 ROLLOS WOMPI"/>
    <s v="VISITA_TÉCNICA"/>
    <n v="56"/>
    <s v="PRINCIPAL"/>
    <s v="TERRESTRE"/>
    <s v="RICO PERDOMO ALAHY XIMENA"/>
    <n v="1"/>
    <n v="31419"/>
    <n v="31419"/>
  </r>
  <r>
    <s v="SINCELEJO"/>
    <s v="0036-0001"/>
    <x v="0"/>
    <n v="70001"/>
    <n v="2839389"/>
    <n v="50683"/>
    <x v="0"/>
    <s v="SUCRE"/>
    <s v="SINCELEJO"/>
    <s v="BARRIO LA CAMPIÑA SINCELEJO"/>
    <s v="WOMPI"/>
    <s v="FO-25-1630977"/>
    <d v="2025-10-06T08:00:00"/>
    <d v="2025-10-08T11:36:00"/>
    <x v="0"/>
    <s v="ROLLOS"/>
    <s v="EJECUTADO_EXITOSO"/>
    <s v="EJECUTADO EXITOSO"/>
    <s v="05/10/2025 SE ESCALA AL COORDINADOR DE ZONA PARA ENTREGA DE ROLLOS EN SITIO | 06/10/2025 SE VISITA COMERCIO Y SE HACE ENTREGA DE 64 ROLLOS A LA SEÑORA MARÍA TORRES."/>
    <s v="VISITA_TÉCNICA"/>
    <n v="64"/>
    <s v="PRINCIPAL"/>
    <s v="TERRESTRE"/>
    <s v="MAESTRE MENGUAL EDGAR ENRIQUE"/>
    <n v="1"/>
    <n v="31419"/>
    <n v="31419"/>
  </r>
  <r>
    <s v="CALI"/>
    <s v="0036-0003"/>
    <x v="4"/>
    <n v="76001"/>
    <n v="2844404"/>
    <n v="72515"/>
    <x v="0"/>
    <s v="VALLE DEL CAUCA"/>
    <s v="CALI"/>
    <s v="DROGUERIA DAVIDA"/>
    <s v="WOMPI"/>
    <s v="FO-25-1634837"/>
    <d v="2025-10-06T11:33:00"/>
    <d v="2025-10-08T11:56:00"/>
    <x v="0"/>
    <s v="ROLLOS"/>
    <s v="EJECUTADO_EXITOSO"/>
    <s v="EJECUTADO EXITOSO"/>
    <s v="06/10/2025 SE ESCALA AL COORDINADOR DE ZONA PARA ENTREGA DE ROLLOS EN SITIO | 07/10/2025 SE ENTREGAN 40 ROLLOS A LUZ MEZA"/>
    <s v="VISITA_TÉCNICA"/>
    <n v="40"/>
    <s v="PRINCIPAL"/>
    <s v="TERRESTRE"/>
    <s v="CACERES HERNANDEZ ANDRES"/>
    <n v="1"/>
    <n v="31419"/>
    <n v="31419"/>
  </r>
  <r>
    <s v="PEREIRA"/>
    <s v="0036-0002"/>
    <x v="6"/>
    <n v="63001"/>
    <n v="2829431"/>
    <n v="46942"/>
    <x v="0"/>
    <s v="QUINDIO"/>
    <s v="ARMENIA"/>
    <s v="BARRIO ARMENIA QUINDIO 1"/>
    <s v="WOMPI"/>
    <s v="FO-25-1623521"/>
    <d v="2025-10-02T10:59:00"/>
    <d v="2025-10-08T12:05:00"/>
    <x v="0"/>
    <s v="ROLLOS"/>
    <s v="EJECUTADO_EXITOSO"/>
    <s v="EJECUTADO EXITOSO"/>
    <s v="03/10/2025 SE ESCALA AL COORDINADOR DE ZONA PARA ENTREGA DE ROLLOS EN SITIO | 07/10/2025 SE VISITA COMERCIO SE REALIZÓ ENTREGA DE 64 ROLLOS WOMPI"/>
    <s v="VISITA_TÉCNICA"/>
    <n v="64"/>
    <s v="INTERMEDIA"/>
    <s v="TERRESTRE"/>
    <s v="CUERO RUIZ JHONNY"/>
    <n v="1"/>
    <n v="36351"/>
    <n v="36351"/>
  </r>
  <r>
    <s v="PEREIRA"/>
    <s v="0036-0002"/>
    <x v="6"/>
    <n v="63001"/>
    <n v="2825830"/>
    <n v="79595"/>
    <x v="0"/>
    <s v="QUINDIO"/>
    <s v="ARMENIA"/>
    <s v="MISCELANEA DE ANGELA"/>
    <s v="WOMPI"/>
    <s v="FO-25-1613716"/>
    <d v="2025-10-02T08:00:00"/>
    <d v="2025-10-08T12:07:00"/>
    <x v="0"/>
    <s v="ROLLOS"/>
    <s v="EJECUTADO_EXITOSO"/>
    <s v="EJECUTADO EXITOSO"/>
    <s v="02/10/2025 SE ESCALA AL COORDINADOR DE ZONA PARA ENTREGA DE ROLLOS EN SITIO | 07/10/2025 SE VISITA COMERCIO SE REALIZÓ ENTREGA DE 16 ROLLOS WOMPI"/>
    <s v="VISITA_TÉCNICA"/>
    <n v="16"/>
    <s v="INTERMEDIA"/>
    <s v="TERRESTRE"/>
    <s v="SANCHEZ SOLORZANO JUAN SEBASTIAN"/>
    <n v="1"/>
    <n v="36351"/>
    <n v="36351"/>
  </r>
  <r>
    <s v="PASTO"/>
    <s v="0036-0003"/>
    <x v="4"/>
    <n v="52786"/>
    <n v="2824149"/>
    <n v="41693"/>
    <x v="0"/>
    <s v="NARIÑO"/>
    <s v="TAMINANGO"/>
    <s v="BARRIO CENTRO TAMINANGO"/>
    <s v="WOMPI"/>
    <s v="FO-25-1626186"/>
    <d v="2025-10-01T14:53:00"/>
    <d v="2025-10-08T12:15:00"/>
    <x v="0"/>
    <s v="ROLLOS"/>
    <s v="EJECUTADO_EXITOSO"/>
    <s v="EJECUTADO EXITOSO"/>
    <s v="03/10/2025 SE CONFIRMA ENVIO CON LA SEÑORA LUCIA DIAZ | 07/10/2025 ENVIO POR INTERRAPIDISIMO NO SE REALIZA A TIEMPO POR PARTE DEL TECNICO | 07/10/2025 SE REALIZÓ EL ENVÍO DE PAPELERÍA SOLICITADA SE ENTREGA COPIA DE GUÍA AL CLIENTE PARA QUE RECLAME EN OFICINA."/>
    <s v="ENVÍO"/>
    <n v="64"/>
    <s v="INTERMEDIA"/>
    <s v="TERRESTRE"/>
    <s v="SANCHEZ SOLORZANO JUAN SEBASTIAN"/>
    <n v="1"/>
    <n v="36351"/>
    <n v="36351"/>
  </r>
  <r>
    <s v="PEREIRA"/>
    <s v="0036-0002"/>
    <x v="6"/>
    <n v="63001"/>
    <n v="2831350"/>
    <n v="10614"/>
    <x v="0"/>
    <s v="QUINDIO"/>
    <s v="ARMENIA"/>
    <s v="DISTRICAMPO"/>
    <s v="WOMPI"/>
    <s v="FO-25-1626088"/>
    <d v="2025-10-02T14:38:00"/>
    <d v="2025-10-08T12:23:00"/>
    <x v="0"/>
    <s v="ROLLOS"/>
    <s v="EJECUTADO_EXITOSO"/>
    <s v="EJECUTADO EXITOSO"/>
    <s v="03/10/2025 SE ESCALA AL COORDINADOR DE ZONA PARA ENTREGA DE ROLLOS EN SITIO | 07/10/2025 SE VISITA COMERCIO SE REALIZÓ ENTREGA DE 56 ROLLOS WOMPI"/>
    <s v="VISITA_TÉCNICA"/>
    <n v="56"/>
    <s v="INTERMEDIA"/>
    <s v="TERRESTRE"/>
    <s v="REMICIO AMADO JOHN HEBER"/>
    <n v="1"/>
    <n v="36351"/>
    <n v="36351"/>
  </r>
  <r>
    <s v="PEREIRA"/>
    <s v="0036-0002"/>
    <x v="6"/>
    <n v="63001"/>
    <n v="2836366"/>
    <n v="25672"/>
    <x v="0"/>
    <s v="QUINDIO"/>
    <s v="ARMENIA"/>
    <s v="BARRIO LA GRECIA III - ARMENIA"/>
    <s v="WOMPI"/>
    <s v="FO-25-1626076"/>
    <d v="2025-10-03T12:28:00"/>
    <d v="2025-10-08T12:51:00"/>
    <x v="0"/>
    <s v="ROLLOS"/>
    <s v="EJECUTADO_EXITOSO"/>
    <s v="EJECUTADO EXITOSO"/>
    <s v="03/10/2025 SE ESCALA AL COORDINADOR DE ZONA PARA ENTREGA DE ROLLOS EN SITIO | 07/10/2025 SE VISITA COMERCIO SE REALIZÓ ENTREGA DE 64 ROLLOS WOMPI"/>
    <s v="VISITA_TÉCNICA"/>
    <n v="64"/>
    <s v="INTERMEDIA"/>
    <s v="TERRESTRE"/>
    <s v="SANCHEZ SOLORZANO JUAN SEBASTIAN"/>
    <n v="1"/>
    <n v="36351"/>
    <n v="36351"/>
  </r>
  <r>
    <s v="BUCARAMANGA"/>
    <s v="0036-0007"/>
    <x v="1"/>
    <n v="68406"/>
    <n v="2823682"/>
    <n v="71637"/>
    <x v="0"/>
    <s v="SANTANDER"/>
    <s v="LEBRIJA"/>
    <s v="BARRIO LEBRIJA LEBRIJA 2"/>
    <s v="WOMPI"/>
    <s v="FO-25-1628938"/>
    <d v="2025-10-01T14:15:00"/>
    <d v="2025-10-08T14:08:00"/>
    <x v="0"/>
    <s v="ROLLOS"/>
    <s v="EJECUTADO_EXITOSO"/>
    <s v="EJECUTADO EXITOSO"/>
    <s v="08/10/2025 SE REALIZA ENVIO DE ROLLOS CON GUIA | 08/10/2025 ENVIO SE CREO TARDE POR CAPACIDAD OPERATIVA DEL CG | 08/10/2025 SE LLAMO AL USUARIO PERO NO CONESTO | 08/10/2025 SE CONFIRMA ENTREGA EXITOSA POR PARTE DE LA TRANSPORTADORA SERVIENTREGA CON LA GUIA 2187690736"/>
    <s v="ENVÍO"/>
    <n v="32"/>
    <s v="INTERMEDIA"/>
    <s v="TERRESTRE"/>
    <s v="SANCHEZ SOLORZANO JUAN SEBASTIAN"/>
    <n v="1"/>
    <n v="36351"/>
    <n v="36351"/>
  </r>
  <r>
    <s v="BARRANQUILLA"/>
    <s v="0036-0001"/>
    <x v="0"/>
    <n v="8078"/>
    <n v="2824098"/>
    <n v="41856"/>
    <x v="0"/>
    <s v="ATLANTICO"/>
    <s v="BARANOA"/>
    <s v="BARRIO BARANOA CENTRO BARANOA"/>
    <s v="WOMPI"/>
    <s v="FO-25-1624459"/>
    <d v="2025-10-01T15:04:00"/>
    <d v="2025-10-08T14:33:00"/>
    <x v="0"/>
    <s v="ROLLOS"/>
    <s v="EJECUTADO_EXITOSO"/>
    <s v="EJECUTADO EXITOSO"/>
    <s v="03/10/2025 SE CONFIRMA ENVIO CON LA SEÑORA DOLLY RAMIREZ | 08/10/2025 USUARIO AUN NO RECIBE LOS ROLLOS, ENVIO EN DISTRIBUCION | 08/10/2025 SE CONFIRMA ENTREGA EXITOSA POR PARTE DE LA TRANSPORTADORA SERVIENTREGA CON LA GUIA 2205447210"/>
    <s v="ENVÍO"/>
    <n v="64"/>
    <s v="INTERMEDIA"/>
    <s v="TERRESTRE"/>
    <s v="HERNANDEZ GUARIN MIGUEL JULIAN"/>
    <n v="1"/>
    <n v="36351"/>
    <n v="36351"/>
  </r>
  <r>
    <s v="YOPAL"/>
    <s v="0036-0006"/>
    <x v="2"/>
    <n v="85001"/>
    <n v="2843621"/>
    <n v="65327"/>
    <x v="0"/>
    <s v="CASANARE"/>
    <s v="YOPAL"/>
    <s v="BARRIO VILLA FLOR YOPAL"/>
    <s v="WOMPI"/>
    <s v="FO-25-1634909"/>
    <d v="2025-10-06T10:34:00"/>
    <d v="2025-10-08T14:53:00"/>
    <x v="0"/>
    <s v="ROLLOS"/>
    <s v="EJECUTADO_EXITOSO"/>
    <s v="EJECUTADO EXITOSO"/>
    <s v="06/10/2025 SE ESCALA AL COORDINADOR DE ZONA PARA ENTREGA DE ROLLOS EN SITIO | 07/10/2025 SE VISITA COMERCIO, SE ENTREGAN 56 ROLLOS OK"/>
    <s v="VISITA_TÉCNICA"/>
    <n v="56"/>
    <s v="PRINCIPAL"/>
    <s v="TERRESTRE"/>
    <s v="RICO PERDOMO ALAHY XIMENA"/>
    <n v="1"/>
    <n v="31419"/>
    <n v="31419"/>
  </r>
  <r>
    <s v="IBAGUE"/>
    <s v="0036-0006"/>
    <x v="2"/>
    <n v="73001"/>
    <n v="2844866"/>
    <n v="37343"/>
    <x v="0"/>
    <s v="TOLIMA"/>
    <s v="IBAGUE"/>
    <s v="INTERNET VIDEO JUEGOS XXX"/>
    <s v="WOMPI"/>
    <s v="FO-25-1635153"/>
    <d v="2025-10-06T12:21:00"/>
    <d v="2025-10-08T14:57:00"/>
    <x v="0"/>
    <s v="ROLLOS"/>
    <s v="EJECUTADO_EXITOSO"/>
    <s v="EJECUTADO EXITOSO"/>
    <s v="06/10/2025 SE ESCALA AL COORDINADOR DE ZONA PARA ENTREGA DE ROLLOS EN SITIO | 07/10/2025 SE ENTREGA 48 ROLLOS CON VISITA"/>
    <s v="VISITA_TÉCNICA"/>
    <n v="48"/>
    <s v="PRINCIPAL"/>
    <s v="TERRESTRE"/>
    <s v="BERNAL ELAICA EDGAR ALEXIS"/>
    <n v="1"/>
    <n v="31419"/>
    <n v="31419"/>
  </r>
  <r>
    <s v="MEDELLIN"/>
    <s v="0036-0005"/>
    <x v="3"/>
    <n v="5615"/>
    <n v="2829132"/>
    <n v="77015"/>
    <x v="0"/>
    <s v="ANTIOQUIA"/>
    <s v="RIONEGRO"/>
    <s v="BARRIO CENTRO RIONEGRO 4"/>
    <s v="WOMPI"/>
    <s v="FO-25-1622291"/>
    <d v="2025-10-02T10:38:00"/>
    <d v="2025-10-08T15:05:00"/>
    <x v="0"/>
    <s v="ROLLOS"/>
    <s v="EJECUTADO_EXITOSO"/>
    <s v="EJECUTADO EXITOSO"/>
    <s v="03/10/2025 SE REALIZA ENVIO DE ROLLOS CON GUIA | 03/10/2025 DEBIDO A INCONVENIENTES CON LOS MO DE LA TA BODEGA NO VISUALIZABA ACTIVIDAD | 08/10/2025 SE CONFIRMA ENTREGA EXITOSA POR PARTE DE LA TRANSPORTADORA MANDAR Y SERVIR CON LA GUIA 6345301356965"/>
    <s v="ENVÍO"/>
    <n v="48"/>
    <s v="INTERMEDIA"/>
    <s v="TERRESTRE"/>
    <s v="VARGAS HERRERA JHON JAIRO"/>
    <n v="1"/>
    <n v="36351"/>
    <n v="36351"/>
  </r>
  <r>
    <s v="TUNJA"/>
    <s v="0036-0007"/>
    <x v="1"/>
    <n v="15001"/>
    <n v="2845055"/>
    <n v="38488"/>
    <x v="0"/>
    <s v="BOYACA"/>
    <s v="TUNJA"/>
    <s v="BARRIO LAS NIEVES TUNJA"/>
    <s v="WOMPI"/>
    <s v="FO-25-1635193"/>
    <d v="2025-10-06T12:49:00"/>
    <d v="2025-10-08T15:07:00"/>
    <x v="0"/>
    <s v="ROLLOS"/>
    <s v="EJECUTADO_EXITOSO"/>
    <s v="EJECUTADO EXITOSO"/>
    <s v="06/10/2025 SE ESCALA AL COORDINADOR DE ZONA PARA ENTREGA DE ROLLOS EN SITIO | 07/10/2025 SE REALIZA ENTREGA EN SITIO DE 64 ROLLOS WOMPI RECIBE PAPELERIA BEATRIZ ECHEVERRÍA"/>
    <s v="VISITA_TÉCNICA"/>
    <n v="64"/>
    <s v="PRINCIPAL"/>
    <s v="TERRESTRE"/>
    <s v="BETANCUR AGUIRRE EDGAR AUGUSTO"/>
    <n v="1"/>
    <n v="31419"/>
    <n v="31419"/>
  </r>
  <r>
    <s v="VILLAVICENCIO"/>
    <s v="0036-0006"/>
    <x v="2"/>
    <n v="50001"/>
    <n v="2846052"/>
    <n v="76216"/>
    <x v="0"/>
    <s v="META"/>
    <s v="VILLAVICENCIO"/>
    <s v="ZAMUDIO TECHNOLOGY"/>
    <s v="WOMPI"/>
    <s v="FO-25-1636192"/>
    <d v="2025-10-06T14:46:00"/>
    <d v="2025-10-08T15:19:00"/>
    <x v="0"/>
    <s v="ROLLOS"/>
    <s v="EJECUTADO_EXITOSO"/>
    <s v="EJECUTADO EXITOSO"/>
    <s v="07/10/2025 SE ESCALA AL COORDINADOR DE ZONA PARA ENTREGA DE ROLLOS EN SITIO | 07/10/2025 SE REALIZA ENTREGA DE 32 ROLLOS WOMPI"/>
    <s v="VISITA_TÉCNICA"/>
    <n v="32"/>
    <s v="PRINCIPAL"/>
    <s v="TERRESTRE"/>
    <s v="ALVARADO MORENO CRISTHIAN"/>
    <n v="1"/>
    <n v="31419"/>
    <n v="31419"/>
  </r>
  <r>
    <s v="IBAGUE"/>
    <s v="0036-0006"/>
    <x v="2"/>
    <n v="73001"/>
    <n v="2843751"/>
    <n v="80273"/>
    <x v="0"/>
    <s v="TOLIMA"/>
    <s v="IBAGUE"/>
    <s v="BARRIO CLARETH IBAGUE"/>
    <s v="WOMPI"/>
    <s v="FO-25-1634901"/>
    <d v="2025-10-06T10:55:00"/>
    <d v="2025-10-08T15:22:00"/>
    <x v="0"/>
    <s v="ROLLOS"/>
    <s v="EJECUTADO_EXITOSO"/>
    <s v="EJECUTADO EXITOSO"/>
    <s v="06/10/2025 SE ESCALA AL COORDINADOR DE ZONA PARA ENTREGA DE ROLLOS EN SITIO | 07/10/2025 SE ENTREGA 8 ROLLOS CON VISITA"/>
    <s v="VISITA_TÉCNICA"/>
    <n v="8"/>
    <s v="PRINCIPAL"/>
    <s v="TERRESTRE"/>
    <s v="MURCIA HERNANDEZ HARVEY IGNACIO"/>
    <n v="1"/>
    <n v="31419"/>
    <n v="31419"/>
  </r>
  <r>
    <s v="MEDELLIN"/>
    <s v="0036-0005"/>
    <x v="3"/>
    <n v="5440"/>
    <n v="2830019"/>
    <n v="25537"/>
    <x v="0"/>
    <s v="ANTIOQUIA"/>
    <s v="MARINILLA"/>
    <s v="BELLAVISTA MARINILLA - ANTIOQUIA"/>
    <s v="WOMPI"/>
    <s v="FO-25-1622235"/>
    <d v="2025-10-02T11:42:00"/>
    <d v="2025-10-08T15:27:00"/>
    <x v="0"/>
    <s v="ROLLOS"/>
    <s v="EJECUTADO_EXITOSO"/>
    <s v="EJECUTADO EXITOSO"/>
    <s v="03/10/2025 SE REALIZA ENVIO DE ROLLOS CON GUIA | 08/10/2025 SE CONFIRMA ENTREGA EXITOSA POR PARTE DE LA TRANSPORTADORA MANDAR Y SERVIR CON LA GUIA 6345301356936"/>
    <s v="ENVÍO"/>
    <n v="64"/>
    <s v="INTERMEDIA"/>
    <s v="TERRESTRE"/>
    <s v="VARGAS HERRERA JHON JAIRO"/>
    <n v="1"/>
    <n v="36351"/>
    <n v="36351"/>
  </r>
  <r>
    <s v="MEDELLIN"/>
    <s v="0036-0005"/>
    <x v="3"/>
    <n v="5036"/>
    <n v="2830673"/>
    <n v="10241"/>
    <x v="0"/>
    <s v="ANTIOQUIA"/>
    <s v="ANGELOPOLIS"/>
    <s v="ANGELOPOLIS - ANTIOQUIA"/>
    <s v="WOMPI"/>
    <s v="FO-25-1630003"/>
    <d v="2025-10-02T13:34:00"/>
    <d v="2025-10-08T15:31:00"/>
    <x v="0"/>
    <s v="ROLLOS"/>
    <s v="EJECUTADO_EXITOSO"/>
    <s v="EJECUTADO EXITOSO"/>
    <s v="04/10/2025 SE REALIZA ENVIO DE ROLLOS CON GUIA | 08/10/2025 SE CONFIRMA ENTREGA EXITOSA POR PARTE DE LA TRANSPORTADORA MANDAR Y SERVIR CON LA GUIA 6345301357949"/>
    <s v="ENVÍO"/>
    <n v="64"/>
    <s v="INTERMEDIA"/>
    <s v="TERRESTRE"/>
    <s v="BETANCUR AGUIRRE EDGAR AUGUSTO"/>
    <n v="1"/>
    <n v="36351"/>
    <n v="36351"/>
  </r>
  <r>
    <s v="MEDELLIN"/>
    <s v="0036-0005"/>
    <x v="3"/>
    <n v="5440"/>
    <n v="2832358"/>
    <n v="31774"/>
    <x v="0"/>
    <s v="ANTIOQUIA"/>
    <s v="MARINILLA"/>
    <s v="BARRIO MARINILLA 2  MARINILLA"/>
    <s v="WOMPI"/>
    <s v="FO-25-1631636"/>
    <d v="2025-10-02T16:21:00"/>
    <d v="2025-10-08T15:36:00"/>
    <x v="0"/>
    <s v="ROLLOS"/>
    <s v="EJECUTADO_EXITOSO"/>
    <s v="EJECUTADO EXITOSO"/>
    <s v="05/10/2025 SE REALIZA ENVIO DE ROLLOS CON GUIA | 08/10/2025 SE CONFIRMA ENTREGA EXITOSA POR PARTE DE LA TRANSPORTADORA MANDAR Y SERVIR CON LA GUIA 6345301357999"/>
    <s v="ENVÍO"/>
    <n v="64"/>
    <s v="INTERMEDIA"/>
    <s v="TERRESTRE"/>
    <s v="BETANCUR AGUIRRE EDGAR AUGUSTO"/>
    <n v="1"/>
    <n v="36351"/>
    <n v="36351"/>
  </r>
  <r>
    <s v="MEDELLIN"/>
    <s v="0036-0005"/>
    <x v="3"/>
    <n v="5761"/>
    <n v="2832980"/>
    <n v="76806"/>
    <x v="0"/>
    <s v="ANTIOQUIA"/>
    <s v="SOPETRAN"/>
    <s v="BARRIO SOPETRAN SOPETRAN 2"/>
    <s v="WOMPI"/>
    <s v="FO-25-1631627"/>
    <d v="2025-10-03T08:00:00"/>
    <d v="2025-10-08T15:40:00"/>
    <x v="0"/>
    <s v="ROLLOS"/>
    <s v="EJECUTADO_EXITOSO"/>
    <s v="EJECUTADO EXITOSO"/>
    <s v="05/10/2025 SE REALIZA ENVIO DE ROLLOS CON GUIA | 08/10/2025 SE CONFIRMA ENTREGA EXITOSA POR PARTE DE LA TRANSPORTADORA MANDAR Y SERVIR CON LA GUIA 6345301357998"/>
    <s v="ENVÍO"/>
    <n v="32"/>
    <s v="INTERMEDIA"/>
    <s v="TERRESTRE"/>
    <s v="BETANCUR AGUIRRE EDGAR AUGUSTO"/>
    <n v="1"/>
    <n v="36351"/>
    <n v="36351"/>
  </r>
  <r>
    <s v="MEDELLIN"/>
    <s v="0036-0005"/>
    <x v="3"/>
    <n v="5664"/>
    <n v="2838072"/>
    <n v="30746"/>
    <x v="0"/>
    <s v="ANTIOQUIA"/>
    <s v="SAN PEDRO DE LOS MILAGROS"/>
    <s v="BARRIO CALLE PRINCIPAL 2"/>
    <s v="WOMPI"/>
    <s v="FO-25-1629609"/>
    <d v="2025-10-03T16:37:00"/>
    <d v="2025-10-08T15:43:00"/>
    <x v="0"/>
    <s v="ROLLOS"/>
    <s v="EJECUTADO_EXITOSO"/>
    <s v="EJECUTADO EXITOSO"/>
    <s v="04/10/2025 SE CONFIRMA ENVIO CON LA SEÑORA CAMILO PARRA | 08/10/2025 SE CONFIRMA ENTREGA EXITOSA POR PARTE DE LA TRANSPORTADORA MANDAR Y SERVIR CON LA GUIA 6345301357941"/>
    <s v="ENVÍO"/>
    <n v="64"/>
    <s v="INTERMEDIA"/>
    <s v="TERRESTRE"/>
    <s v="BETANCUR AGUIRRE EDGAR AUGUSTO"/>
    <n v="1"/>
    <n v="36351"/>
    <n v="36351"/>
  </r>
  <r>
    <s v="PASTO"/>
    <s v="0036-0003"/>
    <x v="4"/>
    <n v="52001"/>
    <n v="2842837"/>
    <n v="78553"/>
    <x v="0"/>
    <s v="NARIÑO"/>
    <s v="PASTO"/>
    <s v="DROGUERIA EL JARDIN MIRAFLORES"/>
    <s v="WOMPI"/>
    <s v="FO-25-1633717"/>
    <d v="2025-10-06T09:51:00"/>
    <d v="2025-10-08T15:46:00"/>
    <x v="0"/>
    <s v="ROLLOS"/>
    <s v="EJECUTADO_EXITOSO"/>
    <s v="EJECUTADO EXITOSO"/>
    <s v="06/10/2025 SE ESCALA AL COORDINADOR DE ZONA PARA ENTREGA DE ROLLOS EN SITIO | 07/10/2025 SE REALIZÓ LA ENTREGA DE PAPELERÍA SOLICITADA NO SE MANIPULA CB CLIENTE INFORMA QUE SE ENCUENTRA OPERATIVO"/>
    <s v="VISITA_TÉCNICA"/>
    <n v="40"/>
    <s v="PRINCIPAL"/>
    <s v="TERRESTRE"/>
    <s v="BETANCUR AGUIRRE EDGAR AUGUSTO"/>
    <n v="1"/>
    <n v="31419"/>
    <n v="31419"/>
  </r>
  <r>
    <s v="BOGOTA"/>
    <s v="0036-0004"/>
    <x v="5"/>
    <n v="11001"/>
    <n v="2847096"/>
    <n v="69648"/>
    <x v="0"/>
    <s v="CUNDINAMARCA"/>
    <s v="BOGOTA"/>
    <s v="ARRIO SAN MARCOS BOGOTA 1"/>
    <s v="WOMPI"/>
    <s v="FO-25-1637077"/>
    <d v="2025-10-06T16:07:00"/>
    <d v="2025-10-08T15:50:00"/>
    <x v="0"/>
    <s v="ROLLOS"/>
    <s v="EJECUTADO_EXITOSO"/>
    <s v="EJECUTADO EXITOSO"/>
    <s v="09/10/2025 SE ESCALA AL COORDINADOR DE ZONA PARA ENTREGA DE ROLLOS EN SITIO | 07/10/2025 SE VISITA COMERCIO CB BANCOLOMBIA WOMPI, SE ENTREGAN ROLLOS DE PAPELERÍA SOLICITADOS PARA EL DATAFONO, NO UPS, NO SE MANIPULAN EQUIPOS."/>
    <s v="VISITA_TÉCNICA"/>
    <n v="56"/>
    <s v="PRINCIPAL"/>
    <s v="TERRESTRE"/>
    <s v="REMICIO AMADO JOHN HEBER"/>
    <n v="1"/>
    <n v="31419"/>
    <n v="31419"/>
  </r>
  <r>
    <s v="CALI"/>
    <s v="0036-0003"/>
    <x v="4"/>
    <n v="19001"/>
    <n v="2846009"/>
    <n v="69559"/>
    <x v="0"/>
    <s v="CAUCA"/>
    <s v="POPAYAN"/>
    <s v="BARRIO EL UVO POPAYAN 2"/>
    <s v="WOMPI"/>
    <s v="FO-25-1636871"/>
    <d v="2025-10-06T14:37:00"/>
    <d v="2025-10-08T15:58:00"/>
    <x v="0"/>
    <s v="ROLLOS"/>
    <s v="EJECUTADO_EXITOSO"/>
    <s v="EJECUTADO EXITOSO"/>
    <s v="09/10/2025 SE ESCALA AL COORDINADOR DE ZONA PARA ENTREGA DE ROLLOS EN SITIO | 07/10/2025 SE INGRESA SE ENTREGA 56ROLLOS RBM"/>
    <s v="VISITA_TÉCNICA"/>
    <n v="56"/>
    <s v="LEJANA"/>
    <s v="TERRESTRE"/>
    <s v="VEGA MANRIQUE JONATAN MAURICIO"/>
    <n v="1"/>
    <n v="40250"/>
    <n v="40250"/>
  </r>
  <r>
    <s v="BOGOTA"/>
    <s v="0036-0004"/>
    <x v="5"/>
    <n v="11001"/>
    <n v="2847128"/>
    <n v="73645"/>
    <x v="0"/>
    <s v="CUNDINAMARCA"/>
    <s v="BOGOTA"/>
    <s v="BARRIO LA FAENA BOGOTA 2"/>
    <s v="WOMPI"/>
    <s v="FO-25-1637093"/>
    <d v="2025-10-06T16:03:00"/>
    <d v="2025-10-08T16:01:00"/>
    <x v="0"/>
    <s v="ROLLOS"/>
    <s v="EJECUTADO_EXITOSO"/>
    <s v="EJECUTADO EXITOSO"/>
    <s v="09/10/2025 SE ESCALA AL COORDINADOR DE ZONA PARA ENTREGA DE ROLLOS EN SITIO | 07/10/2025 SE VISITA COMERCIO CB BANCOLOMBIA WOMPI, SE ENTREGAN ROLLOS DE PAPELERÍA SOLICITADOS PARA EL DATAFONO, NO UPS, NO SE MANIPULAN EQUIPOS."/>
    <s v="VISITA_TÉCNICA"/>
    <n v="48"/>
    <s v="PRINCIPAL"/>
    <s v="TERRESTRE"/>
    <s v="GIMBUEL LASSO LUIS GERMAN"/>
    <n v="1"/>
    <n v="31419"/>
    <n v="31419"/>
  </r>
  <r>
    <s v="MONTERIA"/>
    <s v="0036-0001"/>
    <x v="0"/>
    <n v="23001"/>
    <n v="2838521"/>
    <n v="68358"/>
    <x v="0"/>
    <s v="CORDOBA"/>
    <s v="MONTERIA"/>
    <s v="BARRIO URBANIZACION LA VICTORIA MONTERIA"/>
    <s v="WOMPI"/>
    <s v="FO-25-1630996"/>
    <d v="2025-10-06T08:00:00"/>
    <d v="2025-10-08T16:05:00"/>
    <x v="0"/>
    <s v="ROLLOS"/>
    <s v="EJECUTADO_EXITOSO"/>
    <s v="EJECUTADO EXITOSO"/>
    <s v="05/10/2025 SE ESCALA AL COORDINADOR DE ZONA PARA ENTREGA DE ROLLOS EN SITIO | 07/10/2025 SE REALIZA ENTREGA DE 24 ROLLOS A CORRESPONSAL WOMPI"/>
    <s v="VISITA_TÉCNICA"/>
    <n v="24"/>
    <s v="PRINCIPAL"/>
    <s v="TERRESTRE"/>
    <s v="VEGA MANRIQUE JONATAN MAURICIO"/>
    <n v="1"/>
    <n v="31419"/>
    <n v="31419"/>
  </r>
  <r>
    <s v="VILLAVICENCIO"/>
    <s v="0036-0006"/>
    <x v="2"/>
    <n v="50001"/>
    <n v="2848596"/>
    <n v="16036"/>
    <x v="0"/>
    <s v="META"/>
    <s v="VILLAVICENCIO"/>
    <s v="BARRIO CATUMARE VILLAVICENCIO"/>
    <s v="WOMPI"/>
    <s v="FO-25-1638246"/>
    <d v="2025-10-07T08:00:00"/>
    <d v="2025-10-08T16:08:00"/>
    <x v="0"/>
    <s v="ROLLOS"/>
    <s v="EJECUTADO_EXITOSO"/>
    <s v="EJECUTADO EXITOSO"/>
    <s v="07/10/2025 SE ESCALA AL COORDINADOR DE ZONA PARA ENTREGA DE ROLLOS EN SITIO | 07/10/2025 SE VISITA CB Y SE REALIZA ENTREGA DE 48 ROLLOS DE PAPEL TERMICO PARA DATÁFONO WOMPI"/>
    <s v="VISITA_TÉCNICA"/>
    <n v="48"/>
    <s v="PRINCIPAL"/>
    <s v="TERRESTRE"/>
    <s v="MARQUEZ HOYOS JEYSON DANIEL"/>
    <n v="1"/>
    <n v="31419"/>
    <n v="31419"/>
  </r>
  <r>
    <s v="BOGOTA"/>
    <s v="0036-0004"/>
    <x v="5"/>
    <n v="11001"/>
    <n v="2846892"/>
    <n v="45991"/>
    <x v="0"/>
    <s v="CUNDINAMARCA"/>
    <s v="BOGOTA"/>
    <s v="BARRIO ENGATIVA CENTRO BOGOTA 3"/>
    <s v="WOMPI"/>
    <s v="FO-25-1637090"/>
    <d v="2025-10-06T16:04:00"/>
    <d v="2025-10-08T16:24:00"/>
    <x v="0"/>
    <s v="ROLLOS"/>
    <s v="EJECUTADO_EXITOSO"/>
    <s v="EJECUTADO EXITOSO"/>
    <s v="09/10/2025 SE ESCALA AL COORDINADOR DE ZONA PARA ENTREGA DE ROLLOS EN SITIO | 07/10/2025 SE VISITA COMERCIO CB BANCOLOMBIA WOMPI, SE ENTREGAN ROLLOS DE PAPELERÍA SOLICITADOS PARA EL DATAFONO, NO UPS, NO SE MANIPULAN EQUIPOS."/>
    <s v="VISITA_TÉCNICA"/>
    <n v="56"/>
    <s v="PRINCIPAL"/>
    <s v="TERRESTRE"/>
    <s v="GARZON RUIZ LUIS MIGUEL"/>
    <n v="1"/>
    <n v="31419"/>
    <n v="31419"/>
  </r>
  <r>
    <s v="CUCUTA"/>
    <s v="0036-0007"/>
    <x v="1"/>
    <n v="54001"/>
    <n v="2846896"/>
    <n v="76726"/>
    <x v="0"/>
    <s v="NORTE DE SANTANDER"/>
    <s v="CUCUTA"/>
    <s v="TIENDA EL TIMBRE EXPRES"/>
    <s v="WOMPI"/>
    <s v="FO-25-1637086"/>
    <d v="2025-10-06T16:05:00"/>
    <d v="2025-10-08T16:29:00"/>
    <x v="0"/>
    <s v="ROLLOS"/>
    <s v="EJECUTADO_EXITOSO"/>
    <s v="EJECUTADO EXITOSO"/>
    <s v="09/10/2025 SE ESCALA AL COORDINADOR DE ZONA PARA ENTREGA DE ROLLOS EN SITIO | 07/10/2025 SE REALIZÓ VISITA AL COMERCIO Y SE HIZO ENTREGA DE 16 ROLLOS WOMPI TODO OK"/>
    <s v="VISITA_TÉCNICA"/>
    <n v="16"/>
    <s v="PRINCIPAL"/>
    <s v="TERRESTRE"/>
    <s v="VEGA MANRIQUE JONATAN MAURICIO"/>
    <n v="1"/>
    <n v="31419"/>
    <n v="31419"/>
  </r>
  <r>
    <s v="CUCUTA"/>
    <s v="0036-0007"/>
    <x v="1"/>
    <n v="54001"/>
    <n v="2846067"/>
    <n v="75329"/>
    <x v="0"/>
    <s v="NORTE DE SANTANDER"/>
    <s v="CUCUTA"/>
    <s v="JUAN CARLOS ORTIZ ORTEGA"/>
    <s v="WOMPI"/>
    <s v="FO-25-1637545"/>
    <d v="2025-10-06T14:49:00"/>
    <d v="2025-10-08T16:44:00"/>
    <x v="0"/>
    <s v="ROLLOS"/>
    <s v="EJECUTADO_EXITOSO"/>
    <s v="EJECUTADO EXITOSO"/>
    <s v="06/10/2025 SE ESCALA AL COORDINADOR DE ZONA PARA ENTREGA DE ROLLOS EN SITIO | 07/10/2025 SE REALIZÓ VISITA AL COMERCIO Y SE HIZO ENTREGA DE 16 ROLLOS WOMPI TODO OK"/>
    <s v="VISITA_TÉCNICA"/>
    <n v="16"/>
    <s v="PRINCIPAL"/>
    <s v="TERRESTRE"/>
    <s v="MORA VEGA JEAMPIER"/>
    <n v="1"/>
    <n v="31419"/>
    <n v="31419"/>
  </r>
  <r>
    <s v="CALI"/>
    <s v="0036-0003"/>
    <x v="4"/>
    <n v="76001"/>
    <n v="2847819"/>
    <n v="40171"/>
    <x v="0"/>
    <s v="VALLE DEL CAUCA"/>
    <s v="CALI"/>
    <s v="FERRO ELÉCTRICOS HOYOS"/>
    <s v="WOMPI"/>
    <s v="FO-25-1638278"/>
    <d v="2025-10-07T08:00:00"/>
    <d v="2025-10-08T16:50:00"/>
    <x v="0"/>
    <s v="ROLLOS"/>
    <s v="EJECUTADO_EXITOSO"/>
    <s v="EJECUTADO EXITOSO"/>
    <s v="07/10/2025 SE ESCALA AL COORDINADOR DE ZONA PARA ENTREGA DE ROLLOS EN SITIO | 07/10/2025 SE ENTREGAN 48 ROLLOS A GLORIA HOYOS"/>
    <s v="VISITA_TÉCNICA"/>
    <n v="48"/>
    <s v="PRINCIPAL"/>
    <s v="TERRESTRE"/>
    <s v="MORA VEGA JEAMPIER"/>
    <n v="1"/>
    <n v="31419"/>
    <n v="31419"/>
  </r>
  <r>
    <s v="CUCUTA"/>
    <s v="0036-0007"/>
    <x v="1"/>
    <n v="54001"/>
    <n v="2849369"/>
    <n v="15712"/>
    <x v="0"/>
    <s v="NORTE DE SANTANDER"/>
    <s v="CUCUTA"/>
    <s v="MERKDOS"/>
    <s v="WOMPI"/>
    <s v="FO-25-1639220"/>
    <d v="2025-10-07T09:06:00"/>
    <d v="2025-10-08T16:56:00"/>
    <x v="0"/>
    <s v="ROLLOS"/>
    <s v="EJECUTADO_EXITOSO"/>
    <s v="EJECUTADO EXITOSO"/>
    <s v="07/10/2025 SE ESCALA AL COORDINADOR DE ZONA PARA ENTREGA DE ROLLOS EN SITIO | 07/10/2025 SE REALIZA ENTREGA DE 64 ROLLOS"/>
    <s v="VISITA_TÉCNICA"/>
    <n v="64"/>
    <s v="PRINCIPAL"/>
    <s v="TERRESTRE"/>
    <s v="CUERO RUIZ JHONNY"/>
    <n v="1"/>
    <n v="31419"/>
    <n v="31419"/>
  </r>
  <r>
    <s v="VILLAVICENCIO"/>
    <s v="0036-0006"/>
    <x v="2"/>
    <n v="50001"/>
    <n v="2850278"/>
    <n v="68824"/>
    <x v="0"/>
    <s v="META"/>
    <s v="VILLAVICENCIO"/>
    <s v="TIENDA NATURISTA LA CASA NATURAL"/>
    <s v="WOMPI"/>
    <s v="FO-25-1640958"/>
    <d v="2025-10-07T10:28:00"/>
    <d v="2025-10-08T16:58:00"/>
    <x v="0"/>
    <s v="ROLLOS"/>
    <s v="EJECUTADO_EXITOSO"/>
    <s v="EJECUTADO EXITOSO"/>
    <s v="07/10/2025 SE ESCALA AL COORDINADOR DE ZONA PARA ENTREGA DE ROLLOS EN SITIO | 07/10/2025 SE VISITA CB Y SE REALIZA ENTREGA DE 32 ROLLOS DE PAPEL TERMICO PARA DATÁFONO WOMPI"/>
    <s v="VISITA_TÉCNICA"/>
    <n v="32"/>
    <s v="PRINCIPAL"/>
    <s v="TERRESTRE"/>
    <s v="NARANJO AFANADOR RUBEN JESUS"/>
    <n v="1"/>
    <n v="31419"/>
    <n v="31419"/>
  </r>
  <r>
    <s v="BOGOTA"/>
    <s v="0036-0004"/>
    <x v="5"/>
    <n v="11001"/>
    <n v="2839544"/>
    <n v="58579"/>
    <x v="0"/>
    <s v="CUNDINAMARCA"/>
    <s v="BOGOTÁ"/>
    <s v="HEBER NET"/>
    <s v="WOMPI"/>
    <s v="FO-25-1630968"/>
    <d v="2025-10-06T08:00:00"/>
    <d v="2025-10-08T17:00:00"/>
    <x v="0"/>
    <s v="ROLLOS"/>
    <s v="EJECUTADO_EXITOSO"/>
    <s v="EJECUTADO EXITOSO"/>
    <s v="05/10/2025 SE ESCALA AL COORDINADOR DE ZONA PARA ENTREGA DE ROLLOS EN SITIO | 07/10/2025 SE REALIZA VISITA A COMERCIO SE ENTREGAN 32 ROLLOS WOMPI"/>
    <s v="VISITA_TÉCNICA"/>
    <n v="32"/>
    <s v="PRINCIPAL"/>
    <s v="TERRESTRE"/>
    <s v="GARZON RUIZ LUIS MIGUEL"/>
    <n v="1"/>
    <n v="31419"/>
    <n v="31419"/>
  </r>
  <r>
    <s v="NEIVA"/>
    <s v="0036-0006"/>
    <x v="2"/>
    <n v="18001"/>
    <n v="2850178"/>
    <n v="77355"/>
    <x v="0"/>
    <s v="CAQUETA"/>
    <s v="FLORENCIA"/>
    <s v="BARRIO CENTRO FLORENCIA  36"/>
    <s v="WOMPI"/>
    <s v="FO-25-1640792"/>
    <d v="2025-10-07T10:21:00"/>
    <d v="2025-10-08T17:09:00"/>
    <x v="0"/>
    <s v="ROLLOS"/>
    <s v="EJECUTADO_EXITOSO"/>
    <s v="EJECUTADO EXITOSO"/>
    <s v="07/10/2025 SE REALIZA ENTREGA DE 16 ROLLOS WOMPI EN SITIO ENTREGA EXITOSA"/>
    <s v="VISITA_TÉCNICA"/>
    <n v="16"/>
    <s v="LEJANA"/>
    <s v="TERRESTRE"/>
    <s v="JAIMES VALERO NELSON RICARDO"/>
    <n v="1"/>
    <n v="40250"/>
    <n v="40250"/>
  </r>
  <r>
    <s v="CALI"/>
    <s v="0036-0003"/>
    <x v="4"/>
    <n v="76377"/>
    <n v="2826170"/>
    <n v="64106"/>
    <x v="0"/>
    <s v="VALLE DEL CAUCA"/>
    <s v="LA CUMBRE"/>
    <s v="BARRIO CENTRO LA CUMBRE  3"/>
    <s v="WOMPI"/>
    <s v="FO-25-1622394"/>
    <d v="2025-10-02T08:00:00"/>
    <d v="2025-10-08T17:17:00"/>
    <x v="0"/>
    <s v="ROLLOS"/>
    <s v="EJECUTADO_EXITOSO"/>
    <s v="EJECUTADO EXITOSO"/>
    <s v="03/10/2025 SE REALIZA ENVIO DE ROLLOS CON GUIA | 08/10/2025 SE REALIZA ENVIO DE 48 ROLLOS, CON LA GUIA 2185553813 SERVIENTREGA. SE CONFIRMA ENTREGA EXITOSA POR PARTE DE LA TRANSPORTADORA"/>
    <s v="ENVÍO"/>
    <n v="48"/>
    <s v="INTERMEDIA"/>
    <s v="TERRESTRE"/>
    <s v="BERMUDEZ SANCHEZ JOSE NEYBER"/>
    <n v="1"/>
    <n v="36351"/>
    <n v="36351"/>
  </r>
  <r>
    <s v="CALI"/>
    <s v="0036-0003"/>
    <x v="4"/>
    <n v="76248"/>
    <n v="2827013"/>
    <n v="71416"/>
    <x v="0"/>
    <s v="VALLE DEL CAUCA"/>
    <s v="EL CERRITO"/>
    <s v="EL CERRITO SANTA BARBARA"/>
    <s v="WOMPI"/>
    <s v="FO-25-1622297"/>
    <d v="2025-10-02T08:00:00"/>
    <d v="2025-10-08T17:18:00"/>
    <x v="0"/>
    <s v="ROLLOS"/>
    <s v="EJECUTADO_EXITOSO"/>
    <s v="EJECUTADO EXITOSO"/>
    <s v="03/10/2025 SE REALIZA ENVIO DE ROLLOS CON GUIA | 08/10/2025 SE REALIZA ENVIO DE 64 ROLLOS, CON LA GUIA 2185553812 SERVIENTREGA. SE CONFIRMA ENTREGA EXITOSA POR PARTE DE LA TRANSPORTADORA"/>
    <s v="ENVÍO"/>
    <n v="64"/>
    <s v="INTERMEDIA"/>
    <s v="TERRESTRE"/>
    <s v="RICO PERDOMO ALAHY XIMENA"/>
    <n v="1"/>
    <n v="36351"/>
    <n v="36351"/>
  </r>
  <r>
    <s v="BUCARAMANGA"/>
    <s v="0036-0007"/>
    <x v="1"/>
    <n v="68406"/>
    <n v="2825862"/>
    <n v="67442"/>
    <x v="0"/>
    <s v="SANTANDER"/>
    <s v="LEBRIJA"/>
    <s v="BARRIO CAMPO ALEGRE LEBRIJA 1"/>
    <s v="WOMPI"/>
    <s v="FO-25-1622398"/>
    <d v="2025-10-02T08:00:00"/>
    <d v="2025-10-08T17:18:00"/>
    <x v="0"/>
    <s v="ROLLOS"/>
    <s v="EJECUTADO_EXITOSO"/>
    <s v="EJECUTADO EXITOSO"/>
    <s v="03/10/2025 SE REALIZA ENVIO DE ROLLOS CON GUIA | 08/10/2025 SE REALIZA ENVIO DE 32 ROLLOS, CON LA GUIA 2187690732 SERVIENTREGA. SE CONFIRMA ENTREGA EXITOSA POR PARTE DE LA TRANSPORTADORA"/>
    <s v="ENVÍO"/>
    <n v="32"/>
    <s v="INTERMEDIA"/>
    <s v="TERRESTRE"/>
    <s v="RICO PERDOMO ALAHY XIMENA"/>
    <n v="1"/>
    <n v="36351"/>
    <n v="36351"/>
  </r>
  <r>
    <s v="CALI"/>
    <s v="0036-0003"/>
    <x v="4"/>
    <n v="76364"/>
    <n v="2829178"/>
    <n v="66830"/>
    <x v="0"/>
    <s v="VALLE DEL CAUCA"/>
    <s v="JAMUNDI"/>
    <s v="BARRIO EL SOCORRO JAMUNDI"/>
    <s v="WOMPI"/>
    <s v="FO-25-1622275"/>
    <d v="2025-10-02T10:50:00"/>
    <d v="2025-10-08T17:19:00"/>
    <x v="0"/>
    <s v="ROLLOS"/>
    <s v="EJECUTADO_EXITOSO"/>
    <s v="EJECUTADO EXITOSO"/>
    <s v="03/10/2025 SE REALIZA ENVIO DE ROLLOS CON GUIA | 08/10/2025 SE REALIZA ENVIO DE 64 ROLLOS, CON LA GUIA 2185553811 SERVIENTREGA. SE CONFIRMA ENTREGA EXITOSA POR PARTE DE LA TRANSPORTADORA"/>
    <s v="ENVÍO"/>
    <n v="64"/>
    <s v="INTERMEDIA"/>
    <s v="TERRESTRE"/>
    <s v="HERNANDEZ GUARIN MIGUEL JULIAN"/>
    <n v="1"/>
    <n v="36351"/>
    <n v="36351"/>
  </r>
  <r>
    <s v="CUCUTA"/>
    <s v="0036-0007"/>
    <x v="1"/>
    <n v="54820"/>
    <n v="2829857"/>
    <n v="43745"/>
    <x v="0"/>
    <s v="NORTE DE SANTANDER"/>
    <s v="TOLEDO"/>
    <s v="BARRIO CENTRO EL PROGRESO TOLEDO"/>
    <s v="WOMPI"/>
    <s v="FO-25-1628932"/>
    <d v="2025-10-02T11:45:00"/>
    <d v="2025-10-08T17:20:00"/>
    <x v="0"/>
    <s v="ROLLOS"/>
    <s v="EJECUTADO_EXITOSO"/>
    <s v="EJECUTADO EXITOSO"/>
    <s v="08/10/2025 SE REALIZA ENVIO DE ROLLOS CON GUIA | 08/10/2025 SE REALIZA ENVIO DE 48 ROLLOS, CON LA GUIA 2187690735 SERVIENTREGA. SE CONFIRMA ENTREGA EXITOSA POR PARTE DE LA TRANSPORTADORA"/>
    <s v="ENVÍO"/>
    <n v="48"/>
    <s v="LEJANA"/>
    <s v="TERRESTRE"/>
    <s v="RICO PERDOMO ALAHY XIMENA"/>
    <n v="1"/>
    <n v="40250"/>
    <n v="40250"/>
  </r>
  <r>
    <s v="CALI"/>
    <s v="0036-0003"/>
    <x v="4"/>
    <n v="19532"/>
    <n v="2830577"/>
    <n v="79400"/>
    <x v="0"/>
    <s v="CAUCA"/>
    <s v="PATIA"/>
    <s v="BARRIO PABLO VI PATÍA"/>
    <s v="WOMPI"/>
    <s v="FO-25-1629377"/>
    <d v="2025-10-02T13:42:00"/>
    <d v="2025-10-08T17:21:00"/>
    <x v="0"/>
    <s v="ROLLOS"/>
    <s v="EJECUTADO_EXITOSO"/>
    <s v="EJECUTADO EXITOSO"/>
    <s v="04/10/2025 SE REALIZA ENVIO DE ROLLOS CON GUIA | 08/10/2025 SE REALIZA ENVIO DE 48 ROLLOS, CON LA GUIA 2185553822 SERVIENTREGA. SE CONFIRMA ENTREGA EXITOSA POR PARTE DE LA TRANSPORTADORA"/>
    <s v="ENVÍO"/>
    <n v="48"/>
    <s v="LEJANA"/>
    <s v="TERRESTRE"/>
    <s v="HERNANDEZ GUARIN MIGUEL JULIAN"/>
    <n v="1"/>
    <n v="40250"/>
    <n v="40250"/>
  </r>
  <r>
    <s v="NEIVA"/>
    <s v="0036-0006"/>
    <x v="2"/>
    <n v="18610"/>
    <n v="2830191"/>
    <n v="70472"/>
    <x v="0"/>
    <s v="CAQUETA"/>
    <s v="SAN JOSE DEL FRAGUA"/>
    <s v="BARRIO CENTRO SAN JOSE DEL FRAGUA 9"/>
    <s v="WOMPI"/>
    <s v="FO-25-1622218"/>
    <d v="2025-10-02T12:28:00"/>
    <d v="2025-10-08T17:21:00"/>
    <x v="0"/>
    <s v="ROLLOS"/>
    <s v="EJECUTADO_EXITOSO"/>
    <s v="EJECUTADO EXITOSO"/>
    <s v="03/10/2025 SE REALIZA ENVIO DE ROLLOS CON GUIA | 08/10/2025 SE REALIZA ENVIO DE 32 ROLLOS, CON LA GUIA 2235596134 SERVIENTREGA. SE CONFIRMA ENTREGA EXITOSA POR PARTE DE LA TRANSPORTADORA"/>
    <s v="ENVÍO"/>
    <n v="32"/>
    <s v="LEJANA"/>
    <s v="TERRESTRE"/>
    <s v="RICO PERDOMO ALAHY XIMENA"/>
    <n v="1"/>
    <n v="40250"/>
    <n v="40250"/>
  </r>
  <r>
    <s v="CALI"/>
    <s v="0036-0003"/>
    <x v="4"/>
    <n v="76248"/>
    <n v="2831357"/>
    <n v="70328"/>
    <x v="0"/>
    <s v="VALLE DEL CAUCA"/>
    <s v="EL CERRITO"/>
    <s v="BARRIO CHAPINERO EL CERRITO  4"/>
    <s v="WOMPI"/>
    <s v="FO-25-1631641"/>
    <d v="2025-10-02T14:39:00"/>
    <d v="2025-10-08T17:22:00"/>
    <x v="0"/>
    <s v="ROLLOS"/>
    <s v="EJECUTADO_EXITOSO"/>
    <s v="EJECUTADO EXITOSO"/>
    <s v="05/10/2025 SE REALIZA ENVIO DE ROLLOS CON GUIA | 06/10/2025 DEBIDO A PROBLEMAS CON EL MO DE LA TAREA BODEGA NO VISUALIZA ACTIVIDAD | 08/10/2025 SE REALIZA ENVIO DE 40 ROLLOS, CON LA GUIA 2185553829 SERVIENTREGA. SE CONFIRMA ENTREGA EXITOSA POR PARTE DE LA TRANSPORTADORA"/>
    <s v="ENVÍO"/>
    <n v="40"/>
    <s v="INTERMEDIA"/>
    <s v="TERRESTRE"/>
    <s v="CABARCAS BENJUMEA MILENA MARIA"/>
    <n v="1"/>
    <n v="36351"/>
    <n v="36351"/>
  </r>
  <r>
    <s v="CUCUTA"/>
    <s v="0036-0007"/>
    <x v="1"/>
    <n v="54820"/>
    <n v="2830953"/>
    <n v="18539"/>
    <x v="0"/>
    <s v="NORTE DE SANTANDER"/>
    <s v="TOLEDO"/>
    <s v="CENTRO II TOLEDO"/>
    <s v="WOMPI"/>
    <s v="FO-25-1629373"/>
    <d v="2025-10-02T14:14:00"/>
    <d v="2025-10-08T17:23:00"/>
    <x v="0"/>
    <s v="ROLLOS"/>
    <s v="EJECUTADO_EXITOSO"/>
    <s v="EJECUTADO EXITOSO"/>
    <s v="04/10/2025 SE REALIZA ENVIO DE ROLLOS CON GUIA | 08/10/2025 SE REALIZA ENVIO DE 8 ROLLOS, CON LA GUIA 2187690739 SERVIENTREGA. SE CONFIRMA ENTREGA EXITOSA POR PARTE DE LA TRANSPORTADORA"/>
    <s v="ENVÍO"/>
    <n v="8"/>
    <s v="LEJANA"/>
    <s v="TERRESTRE"/>
    <s v="GOMEZ FERRARO JOHANA"/>
    <n v="1"/>
    <n v="40250"/>
    <n v="40250"/>
  </r>
  <r>
    <s v="CUCUTA"/>
    <s v="0036-0007"/>
    <x v="1"/>
    <n v="54820"/>
    <n v="2831925"/>
    <n v="50392"/>
    <x v="0"/>
    <s v="NORTE DE SANTANDER"/>
    <s v="TOLEDO"/>
    <s v="BARRIO TOLEDO TOLEDO 1"/>
    <s v="WOMPI"/>
    <s v="FO-25-1628930"/>
    <d v="2025-10-02T15:31:00"/>
    <d v="2025-10-08T17:24:00"/>
    <x v="0"/>
    <s v="ROLLOS"/>
    <s v="EJECUTADO_EXITOSO"/>
    <s v="EJECUTADO EXITOSO"/>
    <s v="08/10/2025 SE CONFIRMA ENVIO CON LA SEÑORA JOSE ALEXANDER GONZALEZ | 08/10/2025 SE REALIZA ENVIO DE 32 ROLLOS, CON LA GUIA 2187690734 SERVIENTREGA. SE CONFIRMA ENTREGA EXITOSA POR PARTE DE LA TRANSPORTADORA"/>
    <s v="ENVÍO"/>
    <n v="32"/>
    <s v="LEJANA"/>
    <s v="TERRESTRE"/>
    <s v="HERNANDEZ GUARIN MIGUEL JULIAN"/>
    <n v="1"/>
    <n v="40250"/>
    <n v="40250"/>
  </r>
  <r>
    <s v="BUCARAMANGA"/>
    <s v="0036-0007"/>
    <x v="1"/>
    <n v="68001"/>
    <n v="2847221"/>
    <n v="66429"/>
    <x v="0"/>
    <s v="SANTANDER"/>
    <s v="BUCARAMANGA"/>
    <s v="BARRIO CENTRO BUCARAMANGA 64"/>
    <s v="WOMPI"/>
    <s v="FO-25-1644593"/>
    <d v="2025-10-06T16:14:00"/>
    <d v="2025-10-08T18:26:00"/>
    <x v="0"/>
    <s v="ROLLOS"/>
    <s v="EJECUTADO_EXITOSO"/>
    <s v="EJECUTADO EXITOSO"/>
    <s v="08/10/2025 SE ESCALA AL COORDINADOR DE ZONA PARA ENTREGA DE ROLLOS EN SITIO | 08/10/2025 SE VISITA COMERCIO SE ENTREGA ROLLOS #48"/>
    <s v="VISITA_TÉCNICA"/>
    <n v="48"/>
    <s v="PRINCIPAL"/>
    <s v="TERRESTRE"/>
    <s v="HERNANDEZ GUARIN MIGUEL JULIAN"/>
    <n v="1"/>
    <n v="31419"/>
    <n v="31419"/>
  </r>
  <r>
    <s v="CALI"/>
    <s v="0036-0003"/>
    <x v="4"/>
    <n v="76001"/>
    <n v="2848141"/>
    <n v="26988"/>
    <x v="0"/>
    <s v="VALLE DEL CAUCA"/>
    <s v="CALI"/>
    <s v="MULTISERVICIOS Y DIVERSION"/>
    <s v="WOMPI"/>
    <s v="FO-25-1642439"/>
    <d v="2025-10-07T08:00:00"/>
    <d v="2025-10-08T18:27:00"/>
    <x v="0"/>
    <s v="ROLLOS"/>
    <s v="EJECUTADO_EXITOSO"/>
    <s v="EJECUTADO EXITOSO"/>
    <s v="07/10/2025 SE ESCALA AL COORDINADOR DE ZONA PARA ENTREGA DE ROLLOS EN SITIO | 08/10/2025 SE REALIZA ENTREGA DE 64 ROLLOS WOMPI"/>
    <s v="VISITA_TÉCNICA"/>
    <n v="64"/>
    <s v="PRINCIPAL"/>
    <s v="TERRESTRE"/>
    <s v="HERRERA LUQUE SAUL JAVIER"/>
    <n v="1"/>
    <n v="31419"/>
    <n v="31419"/>
  </r>
  <r>
    <s v="SANTA MARTA"/>
    <s v="0036-0001"/>
    <x v="0"/>
    <n v="47001"/>
    <n v="2827701"/>
    <n v="60190"/>
    <x v="0"/>
    <s v="MAGDALENA"/>
    <s v="SANTA MARTA"/>
    <s v="BARRIO PORVENIR SANTA MARTA 2"/>
    <s v="WOMPI"/>
    <s v="FO-25-1614621"/>
    <d v="2025-10-02T09:00:00"/>
    <d v="2025-10-09T08:07:00"/>
    <x v="0"/>
    <s v="ROLLOS"/>
    <s v="EJECUTADO_EXITOSO"/>
    <s v="EJECUTADO EXITOSO"/>
    <s v="02/10/2025 SE ESCALA AL COORDINADOR DE ZONA PARA ENTREGA DE ROLLOS EN SITIO | 08/10/2025 SE REALIZA ENTREGA DE 16 ROLLOS WOMOI A SATISFACCIÓN DEL CLIENTE"/>
    <s v="VISITA_TÉCNICA"/>
    <n v="16"/>
    <s v="PRINCIPAL"/>
    <s v="TERRESTRE"/>
    <s v="PAREDES CASTILLO DIEGO"/>
    <n v="1"/>
    <n v="31419"/>
    <n v="31419"/>
  </r>
  <r>
    <s v="CALI"/>
    <s v="0036-0003"/>
    <x v="4"/>
    <n v="19548"/>
    <n v="2825836"/>
    <n v="71194"/>
    <x v="0"/>
    <s v="CAUCA"/>
    <s v="PIENDAMO"/>
    <s v="BARRIO CENTRO PIENDAMO 4"/>
    <s v="WOMPI"/>
    <s v="FO-25-1622401"/>
    <d v="2025-10-02T08:00:00"/>
    <d v="2025-10-09T08:54:00"/>
    <x v="0"/>
    <s v="ROLLOS"/>
    <s v="EJECUTADO_EXITOSO"/>
    <s v="EJECUTADO EXITOSO"/>
    <s v="03/10/2025 SE CONFIRMA ENVIO CON LA SEÑORA CAROLINA MEDINA | 07/10/2025 SE ENVIAN 32 ROLLOS WOMPI POR INTERRAPIDISIMO"/>
    <s v="ENVÍO"/>
    <n v="32"/>
    <s v="LEJANA"/>
    <s v="TERRESTRE"/>
    <s v="THOMAS  CAMPO SIGIFREDO SEGUNDO"/>
    <n v="1"/>
    <n v="40250"/>
    <n v="40250"/>
  </r>
  <r>
    <s v="MEDELLIN"/>
    <s v="0036-0005"/>
    <x v="3"/>
    <n v="5001"/>
    <n v="2830890"/>
    <n v="39751"/>
    <x v="0"/>
    <s v="ANTIOQUIA"/>
    <s v="MEDELLIN"/>
    <s v="BARRIO LAURELES MEDELLIN 8"/>
    <s v="WOMPI"/>
    <s v="FO-25-1617065"/>
    <d v="2025-10-02T14:26:00"/>
    <d v="2025-10-09T09:15:00"/>
    <x v="0"/>
    <s v="ROLLOS"/>
    <s v="EJECUTADO_EXITOSO"/>
    <s v="EJECUTADO EXITOSO"/>
    <s v="02/10/2025 SE ESCALA AL COORDINADOR DE ZONA PARA ENTREGA DE ROLLOS EN SITIO | 09/10/2025 SE REALIZA ENTREGA DE 40 ROLLOS POR EL OPERADOR LOGISTICO VELOCES CON LA GUIA V4001631129"/>
    <s v="VISITA_TÉCNICA"/>
    <n v="40"/>
    <s v="PRINCIPAL"/>
    <s v="TERRESTRE"/>
    <s v="GIMBUEL LASSO LUIS GERMAN"/>
    <n v="1"/>
    <n v="31419"/>
    <n v="31419"/>
  </r>
  <r>
    <s v="MEDELLIN"/>
    <s v="0036-0005"/>
    <x v="3"/>
    <n v="5001"/>
    <n v="2831134"/>
    <n v="39089"/>
    <x v="0"/>
    <s v="ANTIOQUIA"/>
    <s v="MEDELLIN"/>
    <s v="BARRIO MANRIQUE MEDELLIN 8"/>
    <s v="WOMPI"/>
    <s v="FO-25-1617055"/>
    <d v="2025-10-02T14:33:00"/>
    <d v="2025-10-09T09:16:00"/>
    <x v="0"/>
    <s v="ROLLOS"/>
    <s v="EJECUTADO_EXITOSO"/>
    <s v="EJECUTADO EXITOSO"/>
    <s v="02/10/2025 SE ESCALA AL COORDINADOR DE ZONA PARA ENTREGA DE ROLLOS EN SITIO | 09/10/2025 SE REALIZA ENTREGA DE 48 ROLLOS POR EL OPERADOR LOGISTICO VELOCES CON LA GUIA V4001631130"/>
    <s v="VISITA_TÉCNICA"/>
    <n v="48"/>
    <s v="PRINCIPAL"/>
    <s v="TERRESTRE"/>
    <s v="BETANCUR AGUIRRE EDGAR AUGUSTO"/>
    <n v="1"/>
    <n v="31419"/>
    <n v="31419"/>
  </r>
  <r>
    <s v="MEDELLIN"/>
    <s v="0036-0005"/>
    <x v="3"/>
    <n v="5001"/>
    <n v="2831341"/>
    <n v="28793"/>
    <x v="0"/>
    <s v="ANTIOQUIA"/>
    <s v="MEDELLÍN"/>
    <s v="MERCADO LA 42"/>
    <s v="WOMPI"/>
    <s v="FO-25-1617053"/>
    <d v="2025-10-02T14:37:00"/>
    <d v="2025-10-09T09:17:00"/>
    <x v="0"/>
    <s v="ROLLOS"/>
    <s v="EJECUTADO_EXITOSO"/>
    <s v="EJECUTADO EXITOSO"/>
    <s v="02/10/2025 SE ESCALA AL COORDINADOR DE ZONA PARA ENTREGA DE ROLLOS EN SITIO | 09/10/2025 SE REALIZA ENTREGA DE 40 ROLLOS POR EL OPERADOR LOGISTICO VELOCES CON LA GUIA V4001631131"/>
    <s v="VISITA_TÉCNICA"/>
    <n v="40"/>
    <s v="PRINCIPAL"/>
    <s v="TERRESTRE"/>
    <s v="BETANCUR AGUIRRE EDGAR AUGUSTO"/>
    <n v="1"/>
    <n v="31419"/>
    <n v="31419"/>
  </r>
  <r>
    <s v="MEDELLIN"/>
    <s v="0036-0005"/>
    <x v="3"/>
    <n v="5001"/>
    <n v="2828990"/>
    <n v="16543"/>
    <x v="0"/>
    <s v="ANTIOQUIA"/>
    <s v="MEDELLÍN"/>
    <s v="AUTOSERVICIO EL DIVINO NIÑO"/>
    <s v="WOMPI"/>
    <s v="FO-25-1617564"/>
    <d v="2025-10-02T10:42:00"/>
    <d v="2025-10-09T09:19:00"/>
    <x v="0"/>
    <s v="ROLLOS"/>
    <s v="EJECUTADO_EXITOSO"/>
    <s v="EJECUTADO EXITOSO"/>
    <s v="02/10/2025 SE ESCALA AL COORDINADOR DE ZONA PARA ENTREGA DE ROLLOS EN SITIO | 09/10/2025 SE REALIZA ENTREGA DE 48 ROLLOS POR EL OPERADOR LOGISTICO VELOCES CON LA GUIA V4001631132"/>
    <s v="VISITA_TÉCNICA"/>
    <n v="48"/>
    <s v="PRINCIPAL"/>
    <s v="TERRESTRE"/>
    <s v="BETANCUR AGUIRRE EDGAR AUGUSTO"/>
    <n v="1"/>
    <n v="31419"/>
    <n v="31419"/>
  </r>
  <r>
    <s v="MEDELLIN"/>
    <s v="0036-0005"/>
    <x v="3"/>
    <n v="5001"/>
    <n v="2829440"/>
    <n v="45335"/>
    <x v="0"/>
    <s v="ANTIOQUIA"/>
    <s v="MEDELLÍN"/>
    <s v="YESOS Y COLORES"/>
    <s v="WOMPI"/>
    <s v="FO-25-1617559"/>
    <d v="2025-10-02T11:01:00"/>
    <d v="2025-10-09T09:22:00"/>
    <x v="0"/>
    <s v="ROLLOS"/>
    <s v="EJECUTADO_EXITOSO"/>
    <s v="EJECUTADO EXITOSO"/>
    <s v="02/10/2025 SE ESCALA AL COORDINADOR DE ZONA PARA ENTREGA DE ROLLOS EN SITIO | 09/10/2025 SE REALIZA ENTREGA DE 64 ROLLOS POR EL OPERADOR LOGISTICO VELOCES CON LA GUIA V4001631133"/>
    <s v="VISITA_TÉCNICA"/>
    <n v="64"/>
    <s v="PRINCIPAL"/>
    <s v="TERRESTRE"/>
    <s v="BETANCUR AGUIRRE EDGAR AUGUSTO"/>
    <n v="1"/>
    <n v="31419"/>
    <n v="31419"/>
  </r>
  <r>
    <s v="MEDELLIN"/>
    <s v="0036-0005"/>
    <x v="3"/>
    <n v="5266"/>
    <n v="2829367"/>
    <n v="52714"/>
    <x v="0"/>
    <s v="ANTIOQUIA"/>
    <s v="ENVIGADO"/>
    <s v="VARIEDADES MONCIEL"/>
    <s v="WOMPI"/>
    <s v="FO-25-1617557"/>
    <d v="2025-10-02T11:03:00"/>
    <d v="2025-10-09T09:24:00"/>
    <x v="0"/>
    <s v="ROLLOS"/>
    <s v="EJECUTADO_EXITOSO"/>
    <s v="EJECUTADO EXITOSO"/>
    <s v="02/10/2025 SE ESCALA AL COORDINADOR DE ZONA PARA ENTREGA DE ROLLOS EN SITIO | 09/10/2025 SE REALIZA ENTREGA DE 40 ROLLOS POR EL OPERADOR LOGISTICO VELOCES CON LA GUIA V4001631134"/>
    <s v="VISITA_TÉCNICA"/>
    <n v="40"/>
    <s v="PRINCIPAL"/>
    <s v="TERRESTRE"/>
    <s v="BETANCUR AGUIRRE EDGAR AUGUSTO"/>
    <n v="1"/>
    <n v="31419"/>
    <n v="31419"/>
  </r>
  <r>
    <s v="MEDELLIN"/>
    <s v="0036-0005"/>
    <x v="3"/>
    <n v="5001"/>
    <n v="2830426"/>
    <n v="66376"/>
    <x v="0"/>
    <s v="ANTIOQUIA"/>
    <s v="MEDELLÍN"/>
    <s v="CHECHERES Y CHECHERES"/>
    <s v="WOMPI"/>
    <s v="FO-25-1617553"/>
    <d v="2025-10-02T12:36:00"/>
    <d v="2025-10-09T09:27:00"/>
    <x v="0"/>
    <s v="ROLLOS"/>
    <s v="EJECUTADO_EXITOSO"/>
    <s v="EJECUTADO EXITOSO"/>
    <s v="02/10/2025 SE ESCALA AL COORDINADOR DE ZONA PARA ENTREGA DE ROLLOS EN SITIO | 09/10/2025 SE REALIZA ENTREGA DE 64 ROLLOS POR EL OPERADOR LOGISTICO VELOCES CON LA GUIA V4001631135"/>
    <s v="VISITA_TÉCNICA"/>
    <n v="64"/>
    <s v="PRINCIPAL"/>
    <s v="TERRESTRE"/>
    <s v="BETANCUR AGUIRRE EDGAR AUGUSTO"/>
    <n v="1"/>
    <n v="31419"/>
    <n v="31419"/>
  </r>
  <r>
    <s v="MEDELLIN"/>
    <s v="0036-0005"/>
    <x v="3"/>
    <n v="5360"/>
    <n v="2830884"/>
    <n v="72229"/>
    <x v="0"/>
    <s v="ANTIOQUIA"/>
    <s v="ITAGÜÍ"/>
    <s v="VARIEDADES Y TIENDA DE BELLEZA SIEMPRE BELLAS"/>
    <s v="WOMPI"/>
    <s v="FO-25-1617549"/>
    <d v="2025-10-02T14:25:00"/>
    <d v="2025-10-09T09:29:00"/>
    <x v="0"/>
    <s v="ROLLOS"/>
    <s v="EJECUTADO_EXITOSO"/>
    <s v="EJECUTADO EXITOSO"/>
    <s v="02/10/2025 SE ESCALA AL COORDINADOR DE ZONA PARA ENTREGA DE ROLLOS EN SITIO | 09/10/2025 SE REALIZA ENTREGA DE 40 ROLLOS POR EL OPERADOR LOGISTICO VELOCES CON LA GUIA V4001631136"/>
    <s v="VISITA_TÉCNICA"/>
    <n v="40"/>
    <s v="PRINCIPAL"/>
    <s v="TERRESTRE"/>
    <s v="BETANCUR AGUIRRE EDGAR AUGUSTO"/>
    <n v="1"/>
    <n v="31419"/>
    <n v="31419"/>
  </r>
  <r>
    <s v="MEDELLIN"/>
    <s v="0036-0005"/>
    <x v="3"/>
    <n v="5360"/>
    <n v="2831805"/>
    <n v="75244"/>
    <x v="0"/>
    <s v="ANTIOQUIA"/>
    <s v="ITAGÜÍ"/>
    <s v="DROGUERIAS DOMO PHARMA"/>
    <s v="WOMPI"/>
    <s v="FO-25-1617545"/>
    <d v="2025-10-02T15:24:00"/>
    <d v="2025-10-09T09:30:00"/>
    <x v="0"/>
    <s v="ROLLOS"/>
    <s v="EJECUTADO_EXITOSO"/>
    <s v="EJECUTADO EXITOSO"/>
    <s v="02/10/2025 SE ESCALA AL COORDINADOR DE ZONA PARA ENTREGA DE ROLLOS EN SITIO | 09/10/2025 SE REALIZA ENTREGA DE 48 ROLLOS POR EL OPERADOR LOGISTICO VELOCES CON LA GUIA V4001631137"/>
    <s v="VISITA_TÉCNICA"/>
    <n v="48"/>
    <s v="PRINCIPAL"/>
    <s v="TERRESTRE"/>
    <s v="CONTRERAS ROSSI LITZY YULIETH"/>
    <n v="1"/>
    <n v="31419"/>
    <n v="31419"/>
  </r>
  <r>
    <s v="MEDELLIN"/>
    <s v="0036-0005"/>
    <x v="3"/>
    <n v="5001"/>
    <n v="2832276"/>
    <n v="67471"/>
    <x v="0"/>
    <s v="ANTIOQUIA"/>
    <s v="MEDELLÍN"/>
    <s v="ACERCA SAS"/>
    <s v="WOMPI"/>
    <s v="FO-25-1617922"/>
    <d v="2025-10-02T16:08:00"/>
    <d v="2025-10-09T09:31:00"/>
    <x v="0"/>
    <s v="ROLLOS"/>
    <s v="EJECUTADO_EXITOSO"/>
    <s v="EJECUTADO EXITOSO"/>
    <s v="02/10/2025 SE ESCALA AL COORDINADOR DE ZONA PARA ENTREGA DE ROLLOS EN SITIO | 09/10/2025 SE REALIZA ENTREGA DE 24 ROLLOS POR EL OPERADOR LOGISTICO VELOCES CON LA GUIA V4001631139"/>
    <s v="VISITA_TÉCNICA"/>
    <n v="24"/>
    <s v="PRINCIPAL"/>
    <s v="TERRESTRE"/>
    <s v="BETANCUR AGUIRRE EDGAR AUGUSTO"/>
    <n v="1"/>
    <n v="31419"/>
    <n v="31419"/>
  </r>
  <r>
    <s v="MEDELLIN"/>
    <s v="0036-0005"/>
    <x v="3"/>
    <n v="5001"/>
    <n v="2832069"/>
    <n v="35302"/>
    <x v="0"/>
    <s v="ANTIOQUIA"/>
    <s v="MEDELLÍN"/>
    <s v="ALMACÉN HAMMER"/>
    <s v="WOMPI"/>
    <s v="FO-25-1617543"/>
    <d v="2025-10-02T15:56:00"/>
    <d v="2025-10-09T09:31:00"/>
    <x v="0"/>
    <s v="ROLLOS"/>
    <s v="EJECUTADO_EXITOSO"/>
    <s v="EJECUTADO EXITOSO"/>
    <s v="02/10/2025 SE ESCALA AL COORDINADOR DE ZONA PARA ENTREGA DE ROLLOS EN SITIO | 09/10/2025 SE REALIZA ENTREGA DE 64 ROLLOS POR EL OPERADOR LOGISTICO VELOCES CON LA GUIA V4001631138"/>
    <s v="VISITA_TÉCNICA"/>
    <n v="64"/>
    <s v="PRINCIPAL"/>
    <s v="TERRESTRE"/>
    <s v="BETANCUR AGUIRRE EDGAR AUGUSTO"/>
    <n v="1"/>
    <n v="31419"/>
    <n v="31419"/>
  </r>
  <r>
    <s v="MEDELLIN"/>
    <s v="0036-0005"/>
    <x v="3"/>
    <n v="5088"/>
    <n v="2832192"/>
    <n v="35206"/>
    <x v="0"/>
    <s v="ANTIOQUIA"/>
    <s v="BELLO"/>
    <s v="BARRIO TERRANOVA BELLO"/>
    <s v="WOMPI"/>
    <s v="FO-25-1617915"/>
    <d v="2025-10-02T16:24:00"/>
    <d v="2025-10-09T09:32:00"/>
    <x v="0"/>
    <s v="ROLLOS"/>
    <s v="EJECUTADO_EXITOSO"/>
    <s v="EJECUTADO EXITOSO"/>
    <s v="02/10/2025 SE ESCALA AL COORDINADOR DE ZONA PARA ENTREGA DE ROLLOS EN SITIO | 09/10/2025 SE REALIZA ENTREGA DE 64 ROLLOS POR EL OPERADOR LOGISTICO VELOCES CON LA GUIA V4001631140"/>
    <s v="VISITA_TÉCNICA"/>
    <n v="64"/>
    <s v="PRINCIPAL"/>
    <s v="TERRESTRE"/>
    <s v="BETANCUR AGUIRRE EDGAR AUGUSTO"/>
    <n v="1"/>
    <n v="31419"/>
    <n v="31419"/>
  </r>
  <r>
    <s v="MEDELLIN"/>
    <s v="0036-0005"/>
    <x v="3"/>
    <n v="5631"/>
    <n v="2832522"/>
    <n v="34276"/>
    <x v="0"/>
    <s v="ANTIOQUIA"/>
    <s v="SABANETA"/>
    <s v="BARRIO PRADOS DE SABANETA"/>
    <s v="WOMPI"/>
    <s v="FO-25-1617908"/>
    <d v="2025-10-02T16:35:00"/>
    <d v="2025-10-09T09:33:00"/>
    <x v="0"/>
    <s v="ROLLOS"/>
    <s v="EJECUTADO_EXITOSO"/>
    <s v="EJECUTADO EXITOSO"/>
    <s v="02/10/2025 SE ESCALA AL COORDINADOR DE ZONA PARA ENTREGA DE ROLLOS EN SITIO | 09/10/2025 SE REALIZA ENTREGA DE 64 ROLLOS POR EL OPERADOR LOGISTICO VELOCES CON LA GUIA V4001631141"/>
    <s v="VISITA_TÉCNICA"/>
    <n v="64"/>
    <s v="PRINCIPAL"/>
    <s v="TERRESTRE"/>
    <s v="BETANCUR AGUIRRE EDGAR AUGUSTO"/>
    <n v="1"/>
    <n v="31419"/>
    <n v="31419"/>
  </r>
  <r>
    <s v="MEDELLIN"/>
    <s v="0036-0005"/>
    <x v="3"/>
    <n v="5001"/>
    <n v="2832473"/>
    <n v="61172"/>
    <x v="0"/>
    <s v="ANTIOQUIA"/>
    <s v="MEDELLÍN"/>
    <s v="LA CAPSULA DROGUERIA COLORES"/>
    <s v="WOMPI"/>
    <s v="FO-25-1617903"/>
    <d v="2025-10-02T16:37:00"/>
    <d v="2025-10-09T09:34:00"/>
    <x v="0"/>
    <s v="ROLLOS"/>
    <s v="EJECUTADO_EXITOSO"/>
    <s v="EJECUTADO EXITOSO"/>
    <s v="02/10/2025 SE ESCALA AL COORDINADOR DE ZONA PARA ENTREGA DE ROLLOS EN SITIO | 09/10/2025 SE REALIZA ENTREGA DE 24 ROLLOS POR EL OPERADOR LOGISTICO VELOCES CON LA GUIA V4001631142"/>
    <s v="VISITA_TÉCNICA"/>
    <n v="24"/>
    <s v="PRINCIPAL"/>
    <s v="TERRESTRE"/>
    <s v="BETANCUR AGUIRRE EDGAR AUGUSTO"/>
    <n v="1"/>
    <n v="31419"/>
    <n v="31419"/>
  </r>
  <r>
    <s v="MEDELLIN"/>
    <s v="0036-0005"/>
    <x v="3"/>
    <n v="5088"/>
    <n v="2830630"/>
    <n v="13531"/>
    <x v="0"/>
    <s v="ANTIOQUIA"/>
    <s v="BELLO"/>
    <s v="BARRIO LA GABRIELA III - BELLO"/>
    <s v="WOMPI"/>
    <s v="FO-25-1622087"/>
    <d v="2025-10-02T13:02:00"/>
    <d v="2025-10-09T09:35:00"/>
    <x v="0"/>
    <s v="ROLLOS"/>
    <s v="EJECUTADO_EXITOSO"/>
    <s v="EJECUTADO EXITOSO"/>
    <s v="03/10/2025 SE ESCALA AL COORDINADOR DE ZONA PARA ENTREGA DE ROLLOS EN SITIO | 09/10/2025 SE REALIZA ENTREGA DE 64 ROLLOS POR EL OPERADOR LOGISTICO VELOCES CON LA GUIA V4001641365"/>
    <s v="VISITA_TÉCNICA"/>
    <n v="64"/>
    <s v="PRINCIPAL"/>
    <s v="TERRESTRE"/>
    <s v="BETANCUR AGUIRRE EDGAR AUGUSTO"/>
    <n v="1"/>
    <n v="31419"/>
    <n v="31419"/>
  </r>
  <r>
    <s v="MEDELLIN"/>
    <s v="0036-0005"/>
    <x v="3"/>
    <n v="5001"/>
    <n v="2833068"/>
    <n v="78031"/>
    <x v="0"/>
    <s v="ANTIOQUIA"/>
    <s v="MEDELLÍN"/>
    <s v="ZAMURAY MOTOS"/>
    <s v="WOMPI"/>
    <s v="FO-25-1619612"/>
    <d v="2025-10-03T08:00:00"/>
    <d v="2025-10-09T09:36:00"/>
    <x v="0"/>
    <s v="ROLLOS"/>
    <s v="EJECUTADO_EXITOSO"/>
    <s v="EJECUTADO EXITOSO"/>
    <s v="03/10/2025 SE ESCALA AL COORDINADOR DE ZONA PARA ENTREGA DE ROLLOS EN SITIO | 09/10/2025 SE REALIZA ENTREGA DE 48 ROLLOS POR EL OPERADOR LOGISTICO VELOCES CON LA GUIA V4001641366"/>
    <s v="VISITA_TÉCNICA"/>
    <n v="48"/>
    <s v="PRINCIPAL"/>
    <s v="TERRESTRE"/>
    <s v="BETANCUR AGUIRRE EDGAR AUGUSTO"/>
    <n v="1"/>
    <n v="31419"/>
    <n v="31419"/>
  </r>
  <r>
    <s v="MEDELLIN"/>
    <s v="0036-0005"/>
    <x v="3"/>
    <n v="5088"/>
    <n v="2833059"/>
    <n v="30298"/>
    <x v="0"/>
    <s v="ANTIOQUIA"/>
    <s v="BELLO"/>
    <s v="ALMACEN CACHETES"/>
    <s v="WOMPI"/>
    <s v="FO-25-1619619"/>
    <d v="2025-10-03T08:00:00"/>
    <d v="2025-10-09T09:37:00"/>
    <x v="0"/>
    <s v="ROLLOS"/>
    <s v="EJECUTADO_EXITOSO"/>
    <s v="EJECUTADO EXITOSO"/>
    <s v="03/10/2025 SE ESCALA AL COORDINADOR DE ZONA PARA ENTREGA DE ROLLOS EN SITIO | 09/10/2025 SE REALIZA ENTREGA DE 32 ROLLOS POR EL OPERADOR LOGISTICO VELOCES CON LA GUIA V4001641367"/>
    <s v="VISITA_TÉCNICA"/>
    <n v="32"/>
    <s v="PRINCIPAL"/>
    <s v="TERRESTRE"/>
    <s v="BETANCUR AGUIRRE EDGAR AUGUSTO"/>
    <n v="1"/>
    <n v="31419"/>
    <n v="31419"/>
  </r>
  <r>
    <s v="MEDELLIN"/>
    <s v="0036-0005"/>
    <x v="3"/>
    <n v="5360"/>
    <n v="2832983"/>
    <n v="58298"/>
    <x v="0"/>
    <s v="ANTIOQUIA"/>
    <s v="ITAGUI"/>
    <s v="BARRIO SANTA MARIA ITAGUI 8"/>
    <s v="WOMPI"/>
    <s v="FO-25-1619622"/>
    <d v="2025-10-03T08:00:00"/>
    <d v="2025-10-09T09:38:00"/>
    <x v="0"/>
    <s v="ROLLOS"/>
    <s v="EJECUTADO_EXITOSO"/>
    <s v="EJECUTADO EXITOSO"/>
    <s v="03/10/2025 SE ESCALA AL COORDINADOR DE ZONA PARA ENTREGA DE ROLLOS EN SITIO | 09/10/2025 SE REALIZA ENTREGA DE 64 ROLLOS POR EL OPERADOR LOGISTICO VELOCES CON LA GUIA V4001641368"/>
    <s v="VISITA_TÉCNICA"/>
    <n v="64"/>
    <s v="PRINCIPAL"/>
    <s v="TERRESTRE"/>
    <s v="BETANCUR AGUIRRE EDGAR AUGUSTO"/>
    <n v="1"/>
    <n v="31419"/>
    <n v="31419"/>
  </r>
  <r>
    <s v="MEDELLIN"/>
    <s v="0036-0005"/>
    <x v="3"/>
    <n v="5001"/>
    <n v="2833033"/>
    <n v="22582"/>
    <x v="0"/>
    <s v="ANTIOQUIA"/>
    <s v="MEDELLÍN"/>
    <s v="PRIMAX INDUSTRIALES"/>
    <s v="WOMPI"/>
    <s v="FO-25-1619625"/>
    <d v="2025-10-03T08:00:00"/>
    <d v="2025-10-09T09:39:00"/>
    <x v="0"/>
    <s v="ROLLOS"/>
    <s v="EJECUTADO_EXITOSO"/>
    <s v="EJECUTADO EXITOSO"/>
    <s v="03/10/2025 SE ESCALA AL COORDINADOR DE ZONA PARA ENTREGA DE ROLLOS EN SITIO | 09/10/2025 SE REALIZA ENTREGA DE 24 ROLLOS POR EL OPERADOR LOGISTICO VELOCES CON LA GUIA V4001641369"/>
    <s v="VISITA_TÉCNICA"/>
    <n v="24"/>
    <s v="PRINCIPAL"/>
    <s v="TERRESTRE"/>
    <s v="BETANCUR AGUIRRE EDGAR AUGUSTO"/>
    <n v="1"/>
    <n v="31419"/>
    <n v="31419"/>
  </r>
  <r>
    <s v="MEDELLIN"/>
    <s v="0036-0005"/>
    <x v="3"/>
    <n v="5001"/>
    <n v="2833099"/>
    <n v="57194"/>
    <x v="0"/>
    <s v="ANTIOQUIA"/>
    <s v="MEDELLÍN"/>
    <s v="HERBOLARIO TIENDA NATURISTA BAMBÚ Y CANELA"/>
    <s v="WOMPI"/>
    <s v="FO-25-1619599"/>
    <d v="2025-10-03T08:00:00"/>
    <d v="2025-10-09T09:40:00"/>
    <x v="0"/>
    <s v="ROLLOS"/>
    <s v="EJECUTADO_EXITOSO"/>
    <s v="EJECUTADO EXITOSO"/>
    <s v="03/10/2025 SE ESCALA AL COORDINADOR DE ZONA PARA ENTREGA DE ROLLOS EN SITIO | 09/10/2025 SE REALIZA ENTREGA DE 56 ROLLOS POR EL OPERADOR LOGISTICO VELOCES CON LA GUIA V4001641370"/>
    <s v="VISITA_TÉCNICA"/>
    <n v="56"/>
    <s v="PRINCIPAL"/>
    <s v="TERRESTRE"/>
    <s v="BETANCUR AGUIRRE EDGAR AUGUSTO"/>
    <n v="1"/>
    <n v="31419"/>
    <n v="31419"/>
  </r>
  <r>
    <s v="IBAGUE"/>
    <s v="0036-0006"/>
    <x v="2"/>
    <n v="73001"/>
    <n v="2857877"/>
    <n v="75851"/>
    <x v="0"/>
    <s v="TOLIMA"/>
    <s v="IBAGUE"/>
    <s v="BARRIO INTERLAKEN IBAGUE 6"/>
    <s v="WOMPI"/>
    <s v="FO-25-1647130"/>
    <d v="2025-10-08T12:56:00"/>
    <d v="2025-10-09T09:41:00"/>
    <x v="0"/>
    <s v="ROLLOS"/>
    <s v="EJECUTADO_EXITOSO"/>
    <s v="EJECUTADO EXITOSO"/>
    <s v="08/10/2025 SE ESCALA AL COORDINADOR DE ZONA PARA ENTREGA DE ROLLOS EN SITIO | 08/10/2025 SE REALIZA ENTREGA DE 24 ROLLOS WOMPI POR SOLICITUD DEL CLIENTE."/>
    <s v="VISITA_TÉCNICA"/>
    <n v="24"/>
    <s v="PRINCIPAL"/>
    <s v="TERRESTRE"/>
    <s v="BETANCUR AGUIRRE EDGAR AUGUSTO"/>
    <n v="1"/>
    <n v="31419"/>
    <n v="31419"/>
  </r>
  <r>
    <s v="MEDELLIN"/>
    <s v="0036-0005"/>
    <x v="3"/>
    <n v="5001"/>
    <n v="2833174"/>
    <n v="19123"/>
    <x v="0"/>
    <s v="ANTIOQUIA"/>
    <s v="MEDELLÍN"/>
    <s v="DROGUERÍA SURTIMAX"/>
    <s v="WOMPI"/>
    <s v="FO-25-1619590"/>
    <d v="2025-10-03T08:00:00"/>
    <d v="2025-10-09T09:41:00"/>
    <x v="0"/>
    <s v="ROLLOS"/>
    <s v="EJECUTADO_EXITOSO"/>
    <s v="EJECUTADO EXITOSO"/>
    <s v="03/10/2025 SE ESCALA AL COORDINADOR DE ZONA PARA ENTREGA DE ROLLOS EN SITIO | 09/10/2025 SE REALIZA ENTREGA DE 48 ROLLOS POR EL OPERADOR LOGISTICO VELOCES CON LA GUIA V4001641371"/>
    <s v="VISITA_TÉCNICA"/>
    <n v="48"/>
    <s v="PRINCIPAL"/>
    <s v="TERRESTRE"/>
    <s v="BARRAGAN TAFUR EDWIN ESTEBAN"/>
    <n v="1"/>
    <n v="31419"/>
    <n v="31419"/>
  </r>
  <r>
    <s v="MEDELLIN"/>
    <s v="0036-0005"/>
    <x v="3"/>
    <n v="5266"/>
    <n v="2834177"/>
    <n v="27720"/>
    <x v="0"/>
    <s v="ANTIOQUIA"/>
    <s v="ENVIGADO"/>
    <s v="MUNDO ABASTOS ENVIGADO"/>
    <s v="WOMPI"/>
    <s v="FO-25-1619570"/>
    <d v="2025-10-03T08:44:00"/>
    <d v="2025-10-09T09:42:00"/>
    <x v="0"/>
    <s v="ROLLOS"/>
    <s v="EJECUTADO_EXITOSO"/>
    <s v="EJECUTADO EXITOSO"/>
    <s v="03/10/2025 SE ESCALA AL COORDINADOR DE ZONA PARA ENTREGA DE ROLLOS EN SITIO | 09/10/2025 SE REALIZA ENTREGA DE 64 ROLLOS POR EL OPERADOR LOGISTICO VELOCES CON LA GUIA V4001641372"/>
    <s v="VISITA_TÉCNICA"/>
    <n v="64"/>
    <s v="PRINCIPAL"/>
    <s v="TERRESTRE"/>
    <s v="BETANCUR AGUIRRE EDGAR AUGUSTO"/>
    <n v="1"/>
    <n v="31419"/>
    <n v="31419"/>
  </r>
  <r>
    <s v="MEDELLIN"/>
    <s v="0036-0005"/>
    <x v="3"/>
    <n v="5360"/>
    <n v="2834813"/>
    <n v="76765"/>
    <x v="0"/>
    <s v="ANTIOQUIA"/>
    <s v="ITAGÜÍ"/>
    <s v="FIN POLLO SEDE 2 CALATRAVA"/>
    <s v="WOMPI"/>
    <s v="FO-25-1620861"/>
    <d v="2025-10-03T09:39:00"/>
    <d v="2025-10-09T09:43:00"/>
    <x v="0"/>
    <s v="ROLLOS"/>
    <s v="EJECUTADO_EXITOSO"/>
    <s v="EJECUTADO EXITOSO"/>
    <s v="03/10/2025 SE ESCALA AL COORDINADOR DE ZONA PARA ENTREGA DE ROLLOS EN SITIO | 09/10/2025 SE REALIZA ENTREGA DE 24 ROLLOS POR EL OPERADOR LOGISTICO VELOCES CON LA GUIA V4001641373"/>
    <s v="VISITA_TÉCNICA"/>
    <n v="24"/>
    <s v="PRINCIPAL"/>
    <s v="TERRESTRE"/>
    <s v="BETANCUR AGUIRRE EDGAR AUGUSTO"/>
    <n v="1"/>
    <n v="31419"/>
    <n v="31419"/>
  </r>
  <r>
    <s v="MEDELLIN"/>
    <s v="0036-0005"/>
    <x v="3"/>
    <n v="5360"/>
    <n v="2835174"/>
    <n v="76064"/>
    <x v="0"/>
    <s v="ANTIOQUIA"/>
    <s v="ITAGÜÍ"/>
    <s v="FZ BELLEZA PERFECTA LU"/>
    <s v="WOMPI"/>
    <s v="FO-25-1620788"/>
    <d v="2025-10-03T10:24:00"/>
    <d v="2025-10-09T09:45:00"/>
    <x v="0"/>
    <s v="ROLLOS"/>
    <s v="EJECUTADO_EXITOSO"/>
    <s v="EJECUTADO EXITOSO"/>
    <s v="09/10/2025 SE REALIZA ENTREGA DE 32 ROLLOS POR EL OPERADOR LOGISTICO VELOCES CON LA GUIA V4001641375"/>
    <s v="VISITA_TÉCNICA"/>
    <n v="32"/>
    <s v="PRINCIPAL"/>
    <s v="TERRESTRE"/>
    <s v="BETANCUR AGUIRRE EDGAR AUGUSTO"/>
    <n v="1"/>
    <n v="31419"/>
    <n v="31419"/>
  </r>
  <r>
    <s v="MEDELLIN"/>
    <s v="0036-0005"/>
    <x v="3"/>
    <n v="5001"/>
    <n v="2835383"/>
    <n v="28944"/>
    <x v="0"/>
    <s v="ANTIOQUIA"/>
    <s v="MEDELLÍN"/>
    <s v="REPUESTOS EL ENCANTO"/>
    <s v="WOMPI"/>
    <s v="FO-25-1622083"/>
    <d v="2025-10-03T10:51:00"/>
    <d v="2025-10-09T09:46:00"/>
    <x v="0"/>
    <s v="ROLLOS"/>
    <s v="EJECUTADO_EXITOSO"/>
    <s v="EJECUTADO EXITOSO"/>
    <s v="03/10/2025 SE ESCALA AL COORDINADOR DE ZONA PARA ENTREGA DE ROLLOS EN SITIO | 09/10/2025 SE REALIZA ENTREGA DE 48 ROLLOS POR EL OPERADOR LOGISTICO VELOCES CON LA GUIA V4001641376"/>
    <s v="VISITA_TÉCNICA"/>
    <n v="48"/>
    <s v="PRINCIPAL"/>
    <s v="TERRESTRE"/>
    <s v="BETANCUR AGUIRRE EDGAR AUGUSTO"/>
    <n v="1"/>
    <n v="31419"/>
    <n v="31419"/>
  </r>
  <r>
    <s v="MEDELLIN"/>
    <s v="0036-0005"/>
    <x v="3"/>
    <n v="5266"/>
    <n v="2836247"/>
    <n v="11689"/>
    <x v="0"/>
    <s v="ANTIOQUIA"/>
    <s v="ENVIGADO"/>
    <s v="BARRIO LA PAZ"/>
    <s v="WOMPI"/>
    <s v="FO-25-1622629"/>
    <d v="2025-10-03T12:16:00"/>
    <d v="2025-10-09T09:47:00"/>
    <x v="0"/>
    <s v="ROLLOS"/>
    <s v="EJECUTADO_EXITOSO"/>
    <s v="EJECUTADO EXITOSO"/>
    <s v="03/10/2025 SE ESCALA AL COORDINADOR DE ZONA PARA ENTREGA DE ROLLOS EN SITIO | 09/10/2025 SE REALIZA ENTREGA DE 40 ROLLOS POR EL OPERADOR LOGISTICO VELOCES CON LA GUIA V4001641377"/>
    <s v="VISITA_TÉCNICA"/>
    <n v="40"/>
    <s v="PRINCIPAL"/>
    <s v="TERRESTRE"/>
    <s v="BETANCUR AGUIRRE EDGAR AUGUSTO"/>
    <n v="1"/>
    <n v="31419"/>
    <n v="31419"/>
  </r>
  <r>
    <s v="MEDELLIN"/>
    <s v="0036-0005"/>
    <x v="3"/>
    <n v="5380"/>
    <n v="2836375"/>
    <n v="60797"/>
    <x v="0"/>
    <s v="ANTIOQUIA"/>
    <s v="LA ESTRELLA"/>
    <s v="ANDRESA INMACULADA DOS"/>
    <s v="WOMPI"/>
    <s v="FO-25-1623078"/>
    <d v="2025-10-03T12:31:00"/>
    <d v="2025-10-09T09:48:00"/>
    <x v="0"/>
    <s v="ROLLOS"/>
    <s v="EJECUTADO_EXITOSO"/>
    <s v="EJECUTADO EXITOSO"/>
    <s v="03/10/2025 SE ESCALA AL COORDINADOR DE ZONA PARA ENTREGA DE ROLLOS EN SITIO | 09/10/2025 SE REALIZA ENTREGA DE 24 ROLLOS POR EL OPERADOR LOGISTICO VELOCES CON LA GUIA V4001641378"/>
    <s v="VISITA_TÉCNICA"/>
    <n v="24"/>
    <s v="PRINCIPAL"/>
    <s v="TERRESTRE"/>
    <s v="BETANCUR AGUIRRE EDGAR AUGUSTO"/>
    <n v="1"/>
    <n v="31419"/>
    <n v="31419"/>
  </r>
  <r>
    <s v="CUCUTA"/>
    <s v="0036-0007"/>
    <x v="1"/>
    <n v="54001"/>
    <n v="2856960"/>
    <n v="75407"/>
    <x v="0"/>
    <s v="NORTE DE SANTANDER"/>
    <s v="CUCUTA"/>
    <s v="PAPELERÍA Y VARIEDADES EL GRAN MATHI MATHI"/>
    <s v="WOMPI"/>
    <s v="FO-25-1645911"/>
    <d v="2025-10-08T11:07:00"/>
    <d v="2025-10-09T09:49:00"/>
    <x v="0"/>
    <s v="ROLLOS"/>
    <s v="EJECUTADO_EXITOSO"/>
    <s v="EJECUTADO EXITOSO"/>
    <s v="08/10/2025 SE ESCALA AL COORDINADOR DE ZONA PARA ENTREGA DE ROLLOS EN SITIO | 08/10/2025 SE REALIZÓ VISITA AL COMERCIO Y SE ENCUENTRA CERRADO SE REALIZÓ LLAMADA TELEFÓNICA Y CLIENTE MANIFIESTA QUE LE DEJEMOS LOS ROLLOS EN EL COMERCIO DEL LADO, SE ENTREGAN 32 ROLLOS WOMPI TODO OK"/>
    <s v="VISITA_TÉCNICA"/>
    <n v="32"/>
    <s v="PRINCIPAL"/>
    <s v="TERRESTRE"/>
    <s v="BETANCUR AGUIRRE EDGAR AUGUSTO"/>
    <n v="1"/>
    <n v="31419"/>
    <n v="31419"/>
  </r>
  <r>
    <s v="MEDELLIN"/>
    <s v="0036-0005"/>
    <x v="3"/>
    <n v="5001"/>
    <n v="2836544"/>
    <n v="78286"/>
    <x v="0"/>
    <s v="ANTIOQUIA"/>
    <s v="MEDELLÍN"/>
    <s v="E&amp;M.COM PAPELERIA"/>
    <s v="WOMPI"/>
    <s v="FO-25-1623697"/>
    <d v="2025-10-03T12:58:00"/>
    <d v="2025-10-09T09:49:00"/>
    <x v="0"/>
    <s v="ROLLOS"/>
    <s v="EJECUTADO_EXITOSO"/>
    <s v="EJECUTADO EXITOSO"/>
    <s v="03/10/2025 SE ESCALA AL COORDINADOR DE ZONA PARA ENTREGA DE ROLLOS EN SITIO | 09/10/2025 SE REALIZA ENTREGA DE 48 ROLLOS POR EL OPERADOR LOGISTICO VELOCES CON LA GUIA V4001641379"/>
    <s v="VISITA_TÉCNICA"/>
    <n v="48"/>
    <s v="PRINCIPAL"/>
    <s v="TERRESTRE"/>
    <s v="MORA VEGA JEAMPIER"/>
    <n v="1"/>
    <n v="31419"/>
    <n v="31419"/>
  </r>
  <r>
    <s v="MEDELLIN"/>
    <s v="0036-0005"/>
    <x v="3"/>
    <n v="5088"/>
    <n v="2836493"/>
    <n v="66864"/>
    <x v="0"/>
    <s v="ANTIOQUIA"/>
    <s v="BELLO"/>
    <s v="FERRETERIA CAJA DE HERRAMIENTAS"/>
    <s v="WOMPI"/>
    <s v="FO-25-1623693"/>
    <d v="2025-10-03T13:03:00"/>
    <d v="2025-10-09T09:50:00"/>
    <x v="0"/>
    <s v="ROLLOS"/>
    <s v="EJECUTADO_EXITOSO"/>
    <s v="EJECUTADO EXITOSO"/>
    <s v="03/10/2025 SE ESCALA AL COORDINADOR DE ZONA PARA ENTREGA DE ROLLOS EN SITIO | 09/10/2025 SE REALIZA ENTREGA DE 64 ROLLOS POR EL OPERADOR LOGISTICO VELOCES CON LA GUIA V4001641380"/>
    <s v="VISITA_TÉCNICA"/>
    <n v="64"/>
    <s v="PRINCIPAL"/>
    <s v="TERRESTRE"/>
    <s v="BETANCUR AGUIRRE EDGAR AUGUSTO"/>
    <n v="1"/>
    <n v="31419"/>
    <n v="31419"/>
  </r>
  <r>
    <s v="PASTO"/>
    <s v="0036-0003"/>
    <x v="4"/>
    <n v="52001"/>
    <n v="2856324"/>
    <n v="69397"/>
    <x v="0"/>
    <s v="NARIÑO"/>
    <s v="PASTO"/>
    <s v="PLOTTER CRISTO REY"/>
    <s v="WOMPI"/>
    <s v="FO-25-1645560"/>
    <d v="2025-10-08T09:57:00"/>
    <d v="2025-10-09T09:50:00"/>
    <x v="0"/>
    <s v="ROLLOS"/>
    <s v="EJECUTADO_EXITOSO"/>
    <s v="EJECUTADO EXITOSO"/>
    <s v="08/10/2025 SE ESCALA AL COORDINADOR DE ZONA PARA ENTREGA DE ROLLOS EN SITIO | 08/10/2025 SE VISITA CB. SE REALIZA ENTREGA DE 24 ROLLOS. CLIENTE PIDE SE LE DEJÉ LA PAPELERÍA CON EL VIGILANTE DEL EDIFICIO YA QUE SE ENCUENTRA POR FUERA DEL CB REALIZANDO DILIGENCIAS PERSONALES. POR TANTO NO SE PUEDE TOMAR FOTO DE LA TIRILLA"/>
    <s v="VISITA_TÉCNICA"/>
    <n v="24"/>
    <s v="PRINCIPAL"/>
    <s v="TERRESTRE"/>
    <s v="BETANCUR AGUIRRE EDGAR AUGUSTO"/>
    <n v="1"/>
    <n v="31419"/>
    <n v="31419"/>
  </r>
  <r>
    <s v="MEDELLIN"/>
    <s v="0036-0005"/>
    <x v="3"/>
    <n v="5360"/>
    <n v="2837882"/>
    <n v="34535"/>
    <x v="0"/>
    <s v="ANTIOQUIA"/>
    <s v="ITAGÜÍ"/>
    <s v="CONFECCIONES Y DULCERIA GIRALU"/>
    <s v="WOMPI"/>
    <s v="FO-25-1626753"/>
    <d v="2025-10-03T16:18:00"/>
    <d v="2025-10-09T09:51:00"/>
    <x v="0"/>
    <s v="ROLLOS"/>
    <s v="EJECUTADO_EXITOSO"/>
    <s v="EJECUTADO EXITOSO"/>
    <s v="03/10/2025 SE ESCALA AL COORDINADOR DE ZONA PARA ENTREGA DE ROLLOS EN SITIO | 09/10/2025 SE REALIZA ENTREGA DE 64 ROLLOS POR EL OPERADOR LOGISTICO VELOCES CON LA GUIA V4001641382"/>
    <s v="VISITA_TÉCNICA"/>
    <n v="64"/>
    <s v="PRINCIPAL"/>
    <s v="TERRESTRE"/>
    <s v="CASTILLO HERRERA ALEX RICARDO"/>
    <n v="1"/>
    <n v="31419"/>
    <n v="31419"/>
  </r>
  <r>
    <s v="MEDELLIN"/>
    <s v="0036-0005"/>
    <x v="3"/>
    <n v="5001"/>
    <n v="2838025"/>
    <n v="24742"/>
    <x v="0"/>
    <s v="ANTIOQUIA"/>
    <s v="MEDELLÍN"/>
    <s v="DISTRIALIMENTOS DE ANTIOQUIA"/>
    <s v="WOMPI"/>
    <s v="FO-25-1626754"/>
    <d v="2025-10-03T16:17:00"/>
    <d v="2025-10-09T09:51:00"/>
    <x v="0"/>
    <s v="ROLLOS"/>
    <s v="EJECUTADO_EXITOSO"/>
    <s v="EJECUTADO EXITOSO"/>
    <s v="03/10/2025 SE ESCALA AL COORDINADOR DE ZONA PARA ENTREGA DE ROLLOS EN SITIO | 09/10/2025 SE REALIZA ENTREGA DE 48 ROLLOS POR EL OPERADOR LOGISTICO VELOCES CON LA GUIA V4001641381"/>
    <s v="VISITA_TÉCNICA"/>
    <n v="48"/>
    <s v="PRINCIPAL"/>
    <s v="TERRESTRE"/>
    <s v="BETANCUR AGUIRRE EDGAR AUGUSTO"/>
    <n v="1"/>
    <n v="31419"/>
    <n v="31419"/>
  </r>
  <r>
    <s v="TUNJA"/>
    <s v="0036-0007"/>
    <x v="1"/>
    <n v="15001"/>
    <n v="2855891"/>
    <n v="70999"/>
    <x v="0"/>
    <s v="BOYACA"/>
    <s v="TUNJA"/>
    <s v="LA ESMERALDA TUNJA 4"/>
    <s v="WOMPI"/>
    <s v="FO-25-1645078"/>
    <d v="2025-10-08T09:20:00"/>
    <d v="2025-10-09T09:52:00"/>
    <x v="0"/>
    <s v="ROLLOS"/>
    <s v="EJECUTADO_EXITOSO"/>
    <s v="EJECUTADO EXITOSO"/>
    <s v="08/10/2025 SE ESCALA AL COORDINADOR DE ZONA PARA ENTREGA DE ROLLOS EN SITIO | 09/10/2025 ENTREGA DE 48ROLLS CON VISITA SE USA 1 PARA LA COPIA YA QUE CLIENTE NO TENÍA ROLLOS"/>
    <s v="VISITA_TÉCNICA"/>
    <n v="48"/>
    <s v="PRINCIPAL"/>
    <s v="TERRESTRE"/>
    <s v="BETANCUR AGUIRRE EDGAR AUGUSTO"/>
    <n v="1"/>
    <n v="31419"/>
    <n v="31419"/>
  </r>
  <r>
    <s v="MEDELLIN"/>
    <s v="0036-0005"/>
    <x v="3"/>
    <n v="5001"/>
    <n v="2839866"/>
    <n v="75028"/>
    <x v="0"/>
    <s v="ANTIOQUIA"/>
    <s v="MEDELLÍN"/>
    <s v="FACTORY MOTOS LH"/>
    <s v="WOMPI"/>
    <s v="FO-25-1630949"/>
    <d v="2025-10-06T08:00:00"/>
    <d v="2025-10-09T09:52:00"/>
    <x v="0"/>
    <s v="ROLLOS"/>
    <s v="EJECUTADO_EXITOSO"/>
    <s v="EJECUTADO EXITOSO"/>
    <s v="05/10/2025 SE ESCALA AL COORDINADOR DE ZONA PARA ENTREGA DE ROLLOS EN SITIO | 09/10/2025 SE REALIZA ENTREGA DE 16 ROLLOS POR EL OPERADOR LOGISTICO VELOCES CON LA GUIA V4001641383"/>
    <s v="VISITA_TÉCNICA"/>
    <n v="16"/>
    <s v="PRINCIPAL"/>
    <s v="TERRESTRE"/>
    <s v="HERRERA GARZON JEYSON STEVENT"/>
    <n v="1"/>
    <n v="31419"/>
    <n v="31419"/>
  </r>
  <r>
    <s v="MEDELLIN"/>
    <s v="0036-0005"/>
    <x v="3"/>
    <n v="5266"/>
    <n v="2840016"/>
    <n v="52286"/>
    <x v="0"/>
    <s v="ANTIOQUIA"/>
    <s v="ENVIGADO"/>
    <s v="MERCADOS EXPRESO"/>
    <s v="WOMPI"/>
    <s v="FO-25-1630954"/>
    <d v="2025-10-06T08:00:00"/>
    <d v="2025-10-09T09:53:00"/>
    <x v="0"/>
    <s v="ROLLOS"/>
    <s v="EJECUTADO_EXITOSO"/>
    <s v="EJECUTADO EXITOSO"/>
    <s v="05/10/2025 SE ESCALA AL COORDINADOR DE ZONA PARA ENTREGA DE ROLLOS EN SITIO | 09/10/2025 SE REALIZA ENTREGA DE 32 ROLLOS POR EL OPERADOR LOGISTICO VELOCES CON LA GUIA V4001641384"/>
    <s v="VISITA_TÉCNICA"/>
    <n v="32"/>
    <s v="PRINCIPAL"/>
    <s v="TERRESTRE"/>
    <s v="BETANCUR AGUIRRE EDGAR AUGUSTO"/>
    <n v="1"/>
    <n v="31419"/>
    <n v="31419"/>
  </r>
  <r>
    <s v="MEDELLIN"/>
    <s v="0036-0005"/>
    <x v="3"/>
    <n v="5001"/>
    <n v="2839781"/>
    <n v="34519"/>
    <x v="0"/>
    <s v="ANTIOQUIA"/>
    <s v="MEDELLIN"/>
    <s v="BARRIO ENCISO MEDELLIN 3"/>
    <s v="WOMPI"/>
    <s v="FO-25-1630958"/>
    <d v="2025-10-06T08:00:00"/>
    <d v="2025-10-09T09:54:00"/>
    <x v="0"/>
    <s v="ROLLOS"/>
    <s v="EJECUTADO_EXITOSO"/>
    <s v="EJECUTADO EXITOSO"/>
    <s v="05/10/2025 SE ESCALA AL COORDINADOR DE ZONA PARA ENTREGA DE ROLLOS EN SITIO | 09/10/2025 SE REALIZA ENTREGA DE 40 ROLLOS POR EL OPERADOR LOGISTICO VELOCES CON LA GUIA V4001641385"/>
    <s v="VISITA_TÉCNICA"/>
    <n v="40"/>
    <s v="PRINCIPAL"/>
    <s v="TERRESTRE"/>
    <s v="BETANCUR AGUIRRE EDGAR AUGUSTO"/>
    <n v="1"/>
    <n v="31419"/>
    <n v="31419"/>
  </r>
  <r>
    <s v="MEDELLIN"/>
    <s v="0036-0005"/>
    <x v="3"/>
    <n v="5001"/>
    <n v="2839713"/>
    <n v="28945"/>
    <x v="0"/>
    <s v="ANTIOQUIA"/>
    <s v="MEDELLÍN"/>
    <s v="DROGERIA Y PAPELERIA LA PROSPERIDAD"/>
    <s v="WOMPI"/>
    <s v="FO-25-1630969"/>
    <d v="2025-10-06T08:00:00"/>
    <d v="2025-10-09T09:55:00"/>
    <x v="0"/>
    <s v="ROLLOS"/>
    <s v="EJECUTADO_EXITOSO"/>
    <s v="EJECUTADO EXITOSO"/>
    <s v="05/10/2025 SE ESCALA AL COORDINADOR DE ZONA PARA ENTREGA DE ROLLOS EN SITIO | 09/10/2025 SE REALIZA ENTREGA DE 48 ROLLOS POR EL OPERADOR LOGISTICO VELOCES CON LA GUIA V4001641386"/>
    <s v="VISITA_TÉCNICA"/>
    <n v="48"/>
    <s v="PRINCIPAL"/>
    <s v="TERRESTRE"/>
    <s v="BETANCUR AGUIRRE EDGAR AUGUSTO"/>
    <n v="1"/>
    <n v="31419"/>
    <n v="31419"/>
  </r>
  <r>
    <s v="MEDELLIN"/>
    <s v="0036-0005"/>
    <x v="3"/>
    <n v="5088"/>
    <n v="2839712"/>
    <n v="39641"/>
    <x v="0"/>
    <s v="ANTIOQUIA"/>
    <s v="BELLO"/>
    <s v="BARRIO QUITASOL BELLO"/>
    <s v="WOMPI"/>
    <s v="FO-25-1630970"/>
    <d v="2025-10-06T08:00:00"/>
    <d v="2025-10-09T09:56:00"/>
    <x v="0"/>
    <s v="ROLLOS"/>
    <s v="EJECUTADO_EXITOSO"/>
    <s v="EJECUTADO EXITOSO"/>
    <s v="05/10/2025 SE ESCALA AL COORDINADOR DE ZONA PARA ENTREGA DE ROLLOS EN SITIO | 09/10/2025 SE REALIZA ENTREGA DE 64 ROLLOS POR EL OPERADOR LOGISTICO VELOCES CON LA GUIA V4001641387"/>
    <s v="VISITA_TÉCNICA"/>
    <n v="64"/>
    <s v="PRINCIPAL"/>
    <s v="TERRESTRE"/>
    <s v="BETANCUR AGUIRRE EDGAR AUGUSTO"/>
    <n v="1"/>
    <n v="31419"/>
    <n v="31419"/>
  </r>
  <r>
    <s v="CUCUTA"/>
    <s v="0036-0007"/>
    <x v="1"/>
    <n v="54874"/>
    <n v="2855565"/>
    <n v="67375"/>
    <x v="0"/>
    <s v="NORTE DE SANTANDER"/>
    <s v="VILLA DEL ROSARIO"/>
    <s v="DROGUERÍA Y PERFUMERÍA ANDRÉS"/>
    <s v="WOMPI"/>
    <s v="FO-25-1645110"/>
    <d v="2025-10-08T08:45:00"/>
    <d v="2025-10-09T09:56:00"/>
    <x v="0"/>
    <s v="ROLLOS"/>
    <s v="EJECUTADO_EXITOSO"/>
    <s v="EJECUTADO EXITOSO"/>
    <s v="08/10/2025 SE ESCALA AL COORDINADOR DE ZONA PARA ENTREGA DE ROLLOS EN SITIO | 08/10/2025 SE VISITA COMERCIO Y SE ENTREGAN 24 ROLLOS OK."/>
    <s v="VISITA_TÉCNICA"/>
    <n v="24"/>
    <s v="PRINCIPAL"/>
    <s v="TERRESTRE"/>
    <s v="BETANCUR AGUIRRE EDGAR AUGUSTO"/>
    <n v="1"/>
    <n v="31419"/>
    <n v="31419"/>
  </r>
  <r>
    <s v="MEDELLIN"/>
    <s v="0036-0005"/>
    <x v="3"/>
    <n v="5001"/>
    <n v="2839244"/>
    <n v="78169"/>
    <x v="0"/>
    <s v="ANTIOQUIA"/>
    <s v="MEDELLÍN"/>
    <s v="EL BARATON DE GAITAN"/>
    <s v="WOMPI"/>
    <s v="FO-25-1630983"/>
    <d v="2025-10-06T08:00:00"/>
    <d v="2025-10-09T09:57:00"/>
    <x v="0"/>
    <s v="ROLLOS"/>
    <s v="EJECUTADO_EXITOSO"/>
    <s v="EJECUTADO EXITOSO"/>
    <s v="05/10/2025 SE ESCALA AL COORDINADOR DE ZONA PARA ENTREGA DE ROLLOS EN SITIO | 09/10/2025 SE REALIZA ENTREGA DE 56 ROLLOS POR EL OPERADOR LOGISTICO VELOCES CON LA GUIA V4001641388"/>
    <s v="VISITA_TÉCNICA"/>
    <n v="56"/>
    <s v="PRINCIPAL"/>
    <s v="TERRESTRE"/>
    <s v="TORRES MANTILLA JOSE DANIEL"/>
    <n v="1"/>
    <n v="31419"/>
    <n v="31419"/>
  </r>
  <r>
    <s v="MEDELLIN"/>
    <s v="0036-0005"/>
    <x v="3"/>
    <n v="5001"/>
    <n v="2839231"/>
    <n v="72948"/>
    <x v="0"/>
    <s v="ANTIOQUIA"/>
    <s v="MEDELLÍN"/>
    <s v="LA ESQUINA EL DESCANSO"/>
    <s v="WOMPI"/>
    <s v="FO-25-1630987"/>
    <d v="2025-10-06T08:00:00"/>
    <d v="2025-10-09T09:58:00"/>
    <x v="0"/>
    <s v="ROLLOS"/>
    <s v="EJECUTADO_EXITOSO"/>
    <s v="EJECUTADO EXITOSO"/>
    <s v="05/10/2025 SE ESCALA AL COORDINADOR DE ZONA PARA ENTREGA DE ROLLOS EN SITIO | 09/10/2025 SE REALIZA ENTREGA DE 32 ROLLOS POR EL OPERADOR LOGISTICO VELOCES CON LA GUIA V4001641389"/>
    <s v="VISITA_TÉCNICA"/>
    <n v="32"/>
    <s v="PRINCIPAL"/>
    <s v="TERRESTRE"/>
    <s v="BETANCUR AGUIRRE EDGAR AUGUSTO"/>
    <n v="1"/>
    <n v="31419"/>
    <n v="31419"/>
  </r>
  <r>
    <s v="MEDELLIN"/>
    <s v="0036-0005"/>
    <x v="3"/>
    <n v="5001"/>
    <n v="2838621"/>
    <n v="19647"/>
    <x v="0"/>
    <s v="ANTIOQUIA"/>
    <s v="MEDELLÍN"/>
    <s v="FOTO VIDEO Y MARQUETERIA IMPACTO DIGITAL"/>
    <s v="WOMPI"/>
    <s v="FO-25-1630990"/>
    <d v="2025-10-06T08:00:00"/>
    <d v="2025-10-09T09:59:00"/>
    <x v="0"/>
    <s v="ROLLOS"/>
    <s v="EJECUTADO_EXITOSO"/>
    <s v="EJECUTADO EXITOSO"/>
    <s v="05/10/2025 SE ESCALA AL COORDINADOR DE ZONA PARA ENTREGA DE ROLLOS EN SITIO | 09/10/2025 SE REALIZA ENTREGA DE 48 ROLLOS POR EL OPERADOR LOGISTICO VELOCES CON LA GUIA V4001641390"/>
    <s v="VISITA_TÉCNICA"/>
    <n v="48"/>
    <s v="PRINCIPAL"/>
    <s v="TERRESTRE"/>
    <s v="BETANCUR AGUIRRE EDGAR AUGUSTO"/>
    <n v="1"/>
    <n v="31419"/>
    <n v="31419"/>
  </r>
  <r>
    <s v="MEDELLIN"/>
    <s v="0036-0005"/>
    <x v="3"/>
    <n v="5088"/>
    <n v="2838433"/>
    <n v="28843"/>
    <x v="0"/>
    <s v="ANTIOQUIA"/>
    <s v="BELLO"/>
    <s v="BARRIO NIQUIA CAMACOL 4 BELLO"/>
    <s v="WOMPI"/>
    <s v="FO-25-1630994"/>
    <d v="2025-10-06T08:00:00"/>
    <d v="2025-10-09T10:00:00"/>
    <x v="0"/>
    <s v="ROLLOS"/>
    <s v="EJECUTADO_EXITOSO"/>
    <s v="EJECUTADO EXITOSO"/>
    <s v="05/10/2025 SE ESCALA AL COORDINADOR DE ZONA PARA ENTREGA DE ROLLOS EN SITIO | 09/10/2025 SE REALIZA ENTREGA DE 48 ROLLOS POR EL OPERADOR LOGISTICO VELOCES CON LA GUIA V4001641391"/>
    <s v="VISITA_TÉCNICA"/>
    <n v="48"/>
    <s v="PRINCIPAL"/>
    <s v="TERRESTRE"/>
    <s v="BETANCUR AGUIRRE EDGAR AUGUSTO"/>
    <n v="1"/>
    <n v="31419"/>
    <n v="31419"/>
  </r>
  <r>
    <s v="NEIVA"/>
    <s v="0036-0006"/>
    <x v="2"/>
    <n v="41001"/>
    <n v="2855506"/>
    <n v="36089"/>
    <x v="0"/>
    <s v="HUILA"/>
    <s v="NEIVA"/>
    <s v="DISTRIBUCIONES Y CIGARRERÍA LA ROSA"/>
    <s v="WOMPI"/>
    <s v="FO-25-1644485"/>
    <d v="2025-10-08T08:29:00"/>
    <d v="2025-10-09T10:01:00"/>
    <x v="0"/>
    <s v="ROLLOS"/>
    <s v="EJECUTADO_EXITOSO"/>
    <s v="EJECUTADO EXITOSO"/>
    <s v="08/10/2025 SE ESCALA AL COORDINADOR DE ZONA PARA ENTREGA DE ROLLOS EN SITIO | 09/10/2025 SE ENTREGA 32 ROLLOS WOMPI SIN NOVEDAD"/>
    <s v="VISITA_TÉCNICA"/>
    <n v="32"/>
    <s v="PRINCIPAL"/>
    <s v="TERRESTRE"/>
    <s v="BETANCUR AGUIRRE EDGAR AUGUSTO"/>
    <n v="1"/>
    <n v="31419"/>
    <n v="31419"/>
  </r>
  <r>
    <s v="MEDELLIN"/>
    <s v="0036-0005"/>
    <x v="3"/>
    <n v="5001"/>
    <n v="2838375"/>
    <n v="80200"/>
    <x v="0"/>
    <s v="ANTIOQUIA"/>
    <s v="MEDELLIN"/>
    <s v="BARRIO ROBLEDO MEDELLIN 27"/>
    <s v="WOMPI"/>
    <s v="FO-25-1630998"/>
    <d v="2025-10-06T08:00:00"/>
    <d v="2025-10-09T10:01:00"/>
    <x v="0"/>
    <s v="ROLLOS"/>
    <s v="EJECUTADO_EXITOSO"/>
    <s v="EJECUTADO EXITOSO"/>
    <s v="05/10/2025 SE ESCALA AL COORDINADOR DE ZONA PARA ENTREGA DE ROLLOS EN SITIO | 09/10/2025 SE REALIZA ENTREGA DE 16 ROLLOS POR EL OPERADOR LOGISTICO VELOCES CON LA GUIA V4001641392"/>
    <s v="VISITA_TÉCNICA"/>
    <n v="16"/>
    <s v="PRINCIPAL"/>
    <s v="TERRESTRE"/>
    <s v="ANDRADE HERNANDEZ JUAN CARLOS"/>
    <n v="1"/>
    <n v="31419"/>
    <n v="31419"/>
  </r>
  <r>
    <s v="MEDELLIN"/>
    <s v="0036-0005"/>
    <x v="3"/>
    <n v="5001"/>
    <n v="2838514"/>
    <n v="45134"/>
    <x v="0"/>
    <s v="ANTIOQUIA"/>
    <s v="MEDELLÍN"/>
    <s v="MASCOTA TIENDA SPA"/>
    <s v="WOMPI"/>
    <s v="FO-25-1631000"/>
    <d v="2025-10-06T08:00:00"/>
    <d v="2025-10-09T10:03:00"/>
    <x v="0"/>
    <s v="ROLLOS"/>
    <s v="EJECUTADO_EXITOSO"/>
    <s v="EJECUTADO EXITOSO"/>
    <s v="05/10/2025 SE ESCALA AL COORDINADOR DE ZONA PARA ENTREGA DE ROLLOS EN SITIO | 09/10/2025 SE REALIZA ENTREGA DE 32 ROLLOS POR EL OPERADOR LOGISTICO VELOCES CON LA GUIA V4001641394"/>
    <s v="VISITA_TÉCNICA"/>
    <n v="32"/>
    <s v="PRINCIPAL"/>
    <s v="TERRESTRE"/>
    <s v="BETANCUR AGUIRRE EDGAR AUGUSTO"/>
    <n v="1"/>
    <n v="31419"/>
    <n v="31419"/>
  </r>
  <r>
    <s v="PASTO"/>
    <s v="0036-0003"/>
    <x v="4"/>
    <n v="52001"/>
    <n v="2854077"/>
    <n v="57708"/>
    <x v="0"/>
    <s v="NARIÑO"/>
    <s v="PASTO"/>
    <s v="BARRIO RINCON DE PASTO PASTO 2"/>
    <s v="WOMPI"/>
    <s v="FO-25-1643426"/>
    <d v="2025-10-08T08:00:00"/>
    <d v="2025-10-09T10:06:00"/>
    <x v="0"/>
    <s v="ROLLOS"/>
    <s v="EJECUTADO_EXITOSO"/>
    <s v="EJECUTADO EXITOSO"/>
    <s v="07/10/2025 SE ESCALA AL COORDINADOR DE ZONA PARA ENTREGA DE ROLLOS EN SITIO | 08/10/2025 SE REALIZÓ LA ENTREGA DE PAPELERÍA SOLICITADA NO SE MANIPULA CB CLIENTE INFORMA QUE SE ENCUENTRA OPERATIVO"/>
    <s v="VISITA_TÉCNICA"/>
    <n v="24"/>
    <s v="PRINCIPAL"/>
    <s v="TERRESTRE"/>
    <s v="BETANCUR AGUIRRE EDGAR AUGUSTO"/>
    <n v="1"/>
    <n v="31419"/>
    <n v="31419"/>
  </r>
  <r>
    <s v="NEIVA"/>
    <s v="0036-0006"/>
    <x v="2"/>
    <n v="18001"/>
    <n v="2853967"/>
    <n v="70552"/>
    <x v="0"/>
    <s v="CAQUETA"/>
    <s v="FLORENCIA"/>
    <s v="BARRIO ABBAS TURBAY FLORENICA"/>
    <s v="WOMPI"/>
    <s v="FO-25-1643488"/>
    <d v="2025-10-08T08:00:00"/>
    <d v="2025-10-09T10:08:00"/>
    <x v="0"/>
    <s v="ROLLOS"/>
    <s v="EJECUTADO_EXITOSO"/>
    <s v="EJECUTADO EXITOSO"/>
    <s v="07/10/2025 SE ESCALA AL COORDINADOR DE ZONA PARA ENTREGA DE ROLLOS EN SITIO | 08/10/2025 SE REALIZA ENTREGA DE 64 ROLLOS WOMPI EN SITIO ENTREGA EXITOSA"/>
    <s v="VISITA_TÉCNICA"/>
    <n v="64"/>
    <s v="LEJANA"/>
    <s v="TERRESTRE"/>
    <s v="REMICIO AMADO JOHN HEBER"/>
    <n v="1"/>
    <n v="40250"/>
    <n v="40250"/>
  </r>
  <r>
    <s v="NEIVA"/>
    <s v="0036-0006"/>
    <x v="2"/>
    <n v="18001"/>
    <n v="2854311"/>
    <n v="76374"/>
    <x v="0"/>
    <s v="CAQUETA"/>
    <s v="FLORENCIA"/>
    <s v="BARRIO LAS AMERICAS FLORENCIA"/>
    <s v="WOMPI"/>
    <s v="FO-25-1643484"/>
    <d v="2025-10-08T08:00:00"/>
    <d v="2025-10-09T10:11:00"/>
    <x v="0"/>
    <s v="ROLLOS"/>
    <s v="EJECUTADO_EXITOSO"/>
    <s v="EJECUTADO EXITOSO"/>
    <s v="07/10/2025 SE ESCALA AL COORDINADOR DE ZONA PARA ENTREGA DE ROLLOS EN SITIO | 09/10/2025 SE REALIZA ENTREGA DE 64 ROLLOS WOMPI EN SITIO ENTREGA EXITOSA"/>
    <s v="VISITA_TÉCNICA"/>
    <n v="64"/>
    <s v="LEJANA"/>
    <s v="TERRESTRE"/>
    <s v="BERMUDEZ SANCHEZ JOSE NEYBER"/>
    <n v="1"/>
    <n v="40250"/>
    <n v="40250"/>
  </r>
  <r>
    <s v="NEIVA"/>
    <s v="0036-0006"/>
    <x v="2"/>
    <n v="18001"/>
    <n v="2853990"/>
    <n v="76771"/>
    <x v="0"/>
    <s v="CAQUETA"/>
    <s v="FLORENCIA"/>
    <s v="BARRIO BELLO HORIZONTE FLORENCIA 1"/>
    <s v="WOMPI"/>
    <s v="FO-25-1643485"/>
    <d v="2025-10-08T08:00:00"/>
    <d v="2025-10-09T10:12:00"/>
    <x v="0"/>
    <s v="ROLLOS"/>
    <s v="EJECUTADO_EXITOSO"/>
    <s v="EJECUTADO EXITOSO"/>
    <s v="07/10/2025 SE ESCALA AL COORDINADOR DE ZONA PARA ENTREGA DE ROLLOS EN SITIO | 08/10/2025 SE REALIZA ENTREGA DE 64 ROLLOS WOMPI EN SITIO ENTREGA EXITOSA"/>
    <s v="VISITA_TÉCNICA"/>
    <n v="64"/>
    <s v="LEJANA"/>
    <s v="TERRESTRE"/>
    <s v="BERMUDEZ SANCHEZ JOSE NEYBER"/>
    <n v="1"/>
    <n v="40250"/>
    <n v="40250"/>
  </r>
  <r>
    <s v="NEIVA"/>
    <s v="0036-0006"/>
    <x v="2"/>
    <n v="18001"/>
    <n v="2853974"/>
    <n v="76454"/>
    <x v="0"/>
    <s v="CAQUETA"/>
    <s v="FLORENCIA"/>
    <s v="BARRIO CENTRO FLORENCIA  32"/>
    <s v="WOMPI"/>
    <s v="FO-25-1643487"/>
    <d v="2025-10-08T08:00:00"/>
    <d v="2025-10-09T10:14:00"/>
    <x v="0"/>
    <s v="ROLLOS"/>
    <s v="EJECUTADO_EXITOSO"/>
    <s v="EJECUTADO EXITOSO"/>
    <s v="07/10/2025 SE ESCALA AL COORDINADOR DE ZONA PARA ENTREGA DE ROLLOS EN SITIO | 08/10/2025 SE REALIZA ENTREGA DE 64 ROLLOS WOMPI EN SITIO ENTREGA EXITOSA"/>
    <s v="VISITA_TÉCNICA"/>
    <n v="64"/>
    <s v="LEJANA"/>
    <s v="TERRESTRE"/>
    <s v="BERMUDEZ SANCHEZ JOSE NEYBER"/>
    <n v="1"/>
    <n v="40250"/>
    <n v="40250"/>
  </r>
  <r>
    <s v="NEIVA"/>
    <s v="0036-0006"/>
    <x v="2"/>
    <n v="18001"/>
    <n v="2854327"/>
    <n v="70553"/>
    <x v="0"/>
    <s v="CAQUETA"/>
    <s v="FLORENCIA"/>
    <s v="BARRIO TORASSO ALTO FLORENCIA"/>
    <s v="WOMPI"/>
    <s v="FO-25-1643483"/>
    <d v="2025-10-08T08:00:00"/>
    <d v="2025-10-09T10:16:00"/>
    <x v="0"/>
    <s v="ROLLOS"/>
    <s v="EJECUTADO_EXITOSO"/>
    <s v="EJECUTADO EXITOSO"/>
    <s v="07/10/2025 SE ESCALA AL COORDINADOR DE ZONA PARA ENTREGA DE ROLLOS EN SITIO | 08/10/2025 SE REALIZA ENTREGA DE 64 ROLLOS WOMPI EN SITIO ENTREGA EXITOSA"/>
    <s v="VISITA_TÉCNICA"/>
    <n v="64"/>
    <s v="LEJANA"/>
    <s v="TERRESTRE"/>
    <s v="BERMUDEZ SANCHEZ JOSE NEYBER"/>
    <n v="1"/>
    <n v="40250"/>
    <n v="40250"/>
  </r>
  <r>
    <s v="NEIVA"/>
    <s v="0036-0006"/>
    <x v="2"/>
    <n v="18001"/>
    <n v="2854059"/>
    <n v="58862"/>
    <x v="0"/>
    <s v="CAQUETA"/>
    <s v="FLORENCIA"/>
    <s v="ECOFARMAX"/>
    <s v="WOMPI"/>
    <s v="FO-25-1643489"/>
    <d v="2025-10-08T08:00:00"/>
    <d v="2025-10-09T10:19:00"/>
    <x v="0"/>
    <s v="ROLLOS"/>
    <s v="EJECUTADO_EXITOSO"/>
    <s v="EJECUTADO EXITOSO"/>
    <s v="07/10/2025 SE ESCALA AL COORDINADOR DE ZONA PARA ENTREGA DE ROLLOS EN SITIO | 08/10/2025 SE REALIZA ENTREGA DE 64 ROLLOS WOMPI EN SITIO ENTREGA EXITOSA"/>
    <s v="VISITA_TÉCNICA"/>
    <n v="64"/>
    <s v="LEJANA"/>
    <s v="TERRESTRE"/>
    <s v="BERMUDEZ SANCHEZ JOSE NEYBER"/>
    <n v="1"/>
    <n v="40250"/>
    <n v="40250"/>
  </r>
  <r>
    <s v="TUNJA"/>
    <s v="0036-0007"/>
    <x v="1"/>
    <n v="15001"/>
    <n v="2854396"/>
    <n v="74086"/>
    <x v="0"/>
    <s v="BOYACA"/>
    <s v="TUNJA"/>
    <s v="BARRIO SANTA ANA TUNJA 3"/>
    <s v="WOMPI"/>
    <s v="FO-25-1644513"/>
    <d v="2025-10-08T08:00:00"/>
    <d v="2025-10-09T10:20:00"/>
    <x v="0"/>
    <s v="ROLLOS"/>
    <s v="EJECUTADO_EXITOSO"/>
    <s v="EJECUTADO EXITOSO"/>
    <s v="08/10/2025 SE ESCALA AL COORDINADOR DE ZONA PARA ENTREGA DE ROLLOS EN SITIO | 09/10/2025 ENTREGA EXITOSA DE 32 ROLLOS"/>
    <s v="VISITA_TÉCNICA"/>
    <n v="32"/>
    <s v="PRINCIPAL"/>
    <s v="TERRESTRE"/>
    <s v="BERMUDEZ SANCHEZ JOSE NEYBER"/>
    <n v="1"/>
    <n v="31419"/>
    <n v="31419"/>
  </r>
  <r>
    <s v="CALI"/>
    <s v="0036-0003"/>
    <x v="4"/>
    <n v="76520"/>
    <n v="2839627"/>
    <n v="76022"/>
    <x v="0"/>
    <s v="VALLE DEL CAUCA"/>
    <s v="PALMIRA"/>
    <s v="BARRIO LA TROCHA PALMIRA"/>
    <s v="WOMPI"/>
    <s v="FO-25-1637534"/>
    <d v="2025-10-06T08:00:00"/>
    <d v="2025-10-09T11:32:00"/>
    <x v="0"/>
    <s v="ROLLOS"/>
    <s v="EJECUTADO_EXITOSO"/>
    <s v="EJECUTADO EXITOSO"/>
    <s v="06/10/2025 SE ESCALA AL COORDINADOR DE ZONA PARA ENTREGA DE ROLLOS EN SITIO | 08/10/2025 EN LA VISITA TÉCNICA SE REALIZÓ LA ENTREGA DE 32 ROLLOS DE WOMPI PARA EL CB."/>
    <s v="VISITA_TÉCNICA"/>
    <n v="32"/>
    <s v="PRINCIPAL"/>
    <s v="TERRESTRE"/>
    <s v="TORO CARDONA ELIZABETH"/>
    <n v="1"/>
    <n v="31419"/>
    <n v="31419"/>
  </r>
  <r>
    <s v="BOGOTA"/>
    <s v="0036-0004"/>
    <x v="5"/>
    <n v="11001"/>
    <n v="2837586"/>
    <n v="55750"/>
    <x v="0"/>
    <s v="CUNDINAMARCA"/>
    <s v="BOGOTÁ"/>
    <s v="VARIEDADES EL PUNTO CLAVE"/>
    <s v="WOMPI"/>
    <s v="FO-25-1637537"/>
    <d v="2025-10-03T15:34:00"/>
    <d v="2025-10-09T11:57:00"/>
    <x v="0"/>
    <s v="ROLLOS"/>
    <s v="EJECUTADO_EXITOSO"/>
    <s v="EJECUTADO EXITOSO"/>
    <s v="06/10/2025 SE ESCALA AL COORDINADOR DE ZONA PARA ENTREGA DE ROLLOS EN SITIO | 09/10/2025 SE REALIZA ENTREGA DE 32 ROLLOS ,NO SE MANIPULAN EQUIPOS"/>
    <s v="VISITA_TÉCNICA"/>
    <n v="32"/>
    <s v="PRINCIPAL"/>
    <s v="TERRESTRE"/>
    <s v="SANCHEZ URREGO ROBINSON DAVID"/>
    <n v="1"/>
    <n v="31419"/>
    <n v="31419"/>
  </r>
  <r>
    <s v="CARTAGENA"/>
    <s v="0036-0001"/>
    <x v="0"/>
    <n v="13001"/>
    <n v="2840710"/>
    <n v="77596"/>
    <x v="0"/>
    <s v="BOLIVAR"/>
    <s v="CARTAGENA"/>
    <s v="MILENTI EL PUNTO DE LA BELLEZA"/>
    <s v="WOMPI"/>
    <s v="FO-25-1634086"/>
    <d v="2025-10-06T08:00:00"/>
    <d v="2025-10-09T11:59:00"/>
    <x v="0"/>
    <s v="ROLLOS"/>
    <s v="EJECUTADO_EXITOSO"/>
    <s v="EJECUTADO EXITOSO"/>
    <s v="06/10/2025 SE ESCALA AL COORDINADOR DE ZONA PARA ENTREGA DE ROLLOS EN SITIO | 08/10/2025 SE REALIZA ENTREGA DE 64 ROLLOS PARA EL CORRESPONSAL"/>
    <s v="VISITA_TÉCNICA"/>
    <n v="64"/>
    <s v="PRINCIPAL"/>
    <s v="TERRESTRE"/>
    <s v="GALINDO ROJAS LUIS FELIPE"/>
    <n v="1"/>
    <n v="31419"/>
    <n v="31419"/>
  </r>
  <r>
    <s v="CALI"/>
    <s v="0036-0003"/>
    <x v="4"/>
    <n v="76001"/>
    <n v="2840453"/>
    <n v="70682"/>
    <x v="0"/>
    <s v="VALLE DEL CAUCA"/>
    <s v="CALI"/>
    <s v="T V LA NEGRA"/>
    <s v="WOMPI"/>
    <s v="FO-25-1634091"/>
    <d v="2025-10-06T08:00:00"/>
    <d v="2025-10-09T12:03:00"/>
    <x v="0"/>
    <s v="ROLLOS"/>
    <s v="EJECUTADO_EXITOSO"/>
    <s v="EJECUTADO EXITOSO"/>
    <s v="06/10/2025 SE ESCALA AL COORDINADOR DE ZONA PARA ENTREGA DE ROLLOS EN SITIO | 08/10/2025 SE REALIZA ENTREGA DE 64 ROLLOS TÉRMICOS WOMPI SIN NOVEDAD."/>
    <s v="VISITA_TÉCNICA"/>
    <n v="64"/>
    <s v="PRINCIPAL"/>
    <s v="TERRESTRE"/>
    <s v="MARTINEZ SALGUEDO ANDRES AUGUSTO"/>
    <n v="1"/>
    <n v="31419"/>
    <n v="31419"/>
  </r>
  <r>
    <s v="MEDELLIN"/>
    <s v="0036-0005"/>
    <x v="3"/>
    <n v="5440"/>
    <n v="2830589"/>
    <n v="17623"/>
    <x v="0"/>
    <s v="ANTIOQUIA"/>
    <s v="MARINILLA"/>
    <s v="BARRIO SECTOR GALERIA MARINILLA"/>
    <s v="WOMPI"/>
    <s v="FO-25-1630002"/>
    <d v="2025-10-02T13:46:00"/>
    <d v="2025-10-09T12:05:00"/>
    <x v="0"/>
    <s v="ROLLOS"/>
    <s v="EJECUTADO_EXITOSO"/>
    <s v="EJECUTADO EXITOSO"/>
    <s v="04/10/2025 SE REALIZA ENVIO DE ROLLOS CON GUIA | 09/10/2025 SE CONFIRMA ENTREGA EXITOSA POR PARTE DE LA TRANSPORTADORA MANDAR Y SERVIR CON LA GUIA 6345301357946"/>
    <s v="ENVÍO"/>
    <n v="64"/>
    <s v="INTERMEDIA"/>
    <s v="TERRESTRE"/>
    <s v="TORRES GARCIA JENDRY JOSE"/>
    <n v="1"/>
    <n v="36351"/>
    <n v="36351"/>
  </r>
  <r>
    <s v="CARTAGENA"/>
    <s v="0036-0001"/>
    <x v="0"/>
    <n v="13001"/>
    <n v="2840743"/>
    <n v="75846"/>
    <x v="0"/>
    <s v="BOLIVAR"/>
    <s v="CARTAGENA"/>
    <s v="BARRIO SAN FERNANDO SECTOR LA FLORIDA CARTAGENA DE INDIAS"/>
    <s v="WOMPI"/>
    <s v="FO-25-1633983"/>
    <d v="2025-10-06T08:00:00"/>
    <d v="2025-10-09T12:07:00"/>
    <x v="0"/>
    <s v="ROLLOS"/>
    <s v="EJECUTADO_EXITOSO"/>
    <s v="EJECUTADO EXITOSO"/>
    <s v="06/10/2025 SE ESCALA AL COORDINADOR DE ZONA PARA ENTREGA DE ROLLOS EN SITIO | 09/10/2025 SE ENTREGAN 16 ROLLOS"/>
    <s v="VISITA_TÉCNICA"/>
    <n v="16"/>
    <s v="PRINCIPAL"/>
    <s v="TERRESTRE"/>
    <s v="BETANCUR AGUIRRE EDGAR AUGUSTO"/>
    <n v="1"/>
    <n v="31419"/>
    <n v="31419"/>
  </r>
  <r>
    <s v="CALI"/>
    <s v="0036-0003"/>
    <x v="4"/>
    <n v="19130"/>
    <n v="2839633"/>
    <n v="53706"/>
    <x v="0"/>
    <s v="CAUCA"/>
    <s v="CAJIBIO"/>
    <s v="BARRIO VEREDA EL COFRE CAJIBIO"/>
    <s v="WOMPI"/>
    <s v="FO-25-1631609"/>
    <d v="2025-10-06T08:00:00"/>
    <d v="2025-10-09T12:09:00"/>
    <x v="0"/>
    <s v="ROLLOS"/>
    <s v="EJECUTADO_EXITOSO"/>
    <s v="EJECUTADO EXITOSO"/>
    <s v="05/10/2025 SE REALIZA ENVIO DE ROLLOS CON GUIA | 07/10/2025 SE INGRESAN SE ENTREGAN ROLLOS WOMPI"/>
    <s v="VISITA_TÉCNICA"/>
    <n v="48"/>
    <s v="LEJANA"/>
    <s v="TERRESTRE"/>
    <s v="CANEDO HERRERA ALEXANDER"/>
    <n v="1"/>
    <n v="40250"/>
    <n v="40250"/>
  </r>
  <r>
    <s v="PEREIRA"/>
    <s v="0036-0002"/>
    <x v="6"/>
    <n v="63001"/>
    <n v="2839937"/>
    <n v="28036"/>
    <x v="0"/>
    <s v="QUINDIO"/>
    <s v="ARMENIA"/>
    <s v="BARRIO CENTRO 41 - ARMENIA"/>
    <s v="WOMPI"/>
    <s v="FO-25-1631603"/>
    <d v="2025-10-06T08:00:00"/>
    <d v="2025-10-09T12:12:00"/>
    <x v="0"/>
    <s v="ROLLOS"/>
    <s v="EJECUTADO_EXITOSO"/>
    <s v="EJECUTADO EXITOSO"/>
    <s v="05/10/2025 SE ESCALA AL COORDINADOR DE ZONA PARA ENTREGA DE ROLLOS EN SITIO | 08/10/2025 SE VISITA COMERCIO SE REALIZÓ ENTREGA DE 48 ROLLOS WOMPI"/>
    <s v="VISITA_TÉCNICA"/>
    <n v="48"/>
    <s v="INTERMEDIA"/>
    <s v="TERRESTRE"/>
    <s v="GIMBUEL LASSO LUIS GERMAN"/>
    <n v="1"/>
    <n v="36351"/>
    <n v="36351"/>
  </r>
  <r>
    <s v="PEREIRA"/>
    <s v="0036-0002"/>
    <x v="6"/>
    <n v="63001"/>
    <n v="2840035"/>
    <n v="68390"/>
    <x v="0"/>
    <s v="QUINDIO"/>
    <s v="ARMENIA"/>
    <s v="FARALLONES ARMENIA"/>
    <s v="WOMPI"/>
    <s v="FO-25-1631600"/>
    <d v="2025-10-06T08:00:00"/>
    <d v="2025-10-09T12:14:00"/>
    <x v="0"/>
    <s v="ROLLOS"/>
    <s v="EJECUTADO_EXITOSO"/>
    <s v="EJECUTADO EXITOSO"/>
    <s v="05/10/2025 SE ESCALA AL COORDINADOR DE ZONA PARA ENTREGA DE ROLLOS EN SITIO | 08/10/2025 SE VISITA COMERCIO SE REALIZÓ ENTREGA DE 32 ROLLOS WOMPI"/>
    <s v="VISITA_TÉCNICA"/>
    <n v="32"/>
    <s v="INTERMEDIA"/>
    <s v="TERRESTRE"/>
    <s v="SANCHEZ SOLORZANO JUAN SEBASTIAN"/>
    <n v="1"/>
    <n v="36351"/>
    <n v="36351"/>
  </r>
  <r>
    <s v="PEREIRA"/>
    <s v="0036-0002"/>
    <x v="6"/>
    <n v="63001"/>
    <n v="2840056"/>
    <n v="76928"/>
    <x v="0"/>
    <s v="QUINDIO"/>
    <s v="ARMENIA"/>
    <s v="SURTIHOGAR EL COSECHERO"/>
    <s v="WOMPI"/>
    <s v="FO-25-1631597"/>
    <d v="2025-10-06T08:00:00"/>
    <d v="2025-10-09T12:19:00"/>
    <x v="0"/>
    <s v="ROLLOS"/>
    <s v="EJECUTADO_EXITOSO"/>
    <s v="EJECUTADO EXITOSO"/>
    <s v="05/10/2025 SE ESCALA AL COORDINADOR DE ZONA PARA ENTREGA DE ROLLOS EN SITIO | 08/10/2025 SE VISITA COMERCIO SE REALIZÓ ENTREGA DE 64 ROLLOS WOMPI"/>
    <s v="VISITA_TÉCNICA"/>
    <n v="64"/>
    <s v="INTERMEDIA"/>
    <s v="TERRESTRE"/>
    <s v="SANCHEZ SOLORZANO JUAN SEBASTIAN"/>
    <n v="1"/>
    <n v="36351"/>
    <n v="36351"/>
  </r>
  <r>
    <s v="BOGOTA"/>
    <s v="0036-0004"/>
    <x v="5"/>
    <n v="11001"/>
    <n v="2838513"/>
    <n v="79525"/>
    <x v="0"/>
    <s v="CUNDINAMARCA"/>
    <s v="BOGOTÁ"/>
    <s v="PABLO ELIAS BALLESTEROS DAZA"/>
    <s v="WOMPI"/>
    <s v="FO-25-1637536"/>
    <d v="2025-10-06T08:00:00"/>
    <d v="2025-10-09T12:22:00"/>
    <x v="0"/>
    <s v="ROLLOS"/>
    <s v="EJECUTADO_EXITOSO"/>
    <s v="EJECUTADO EXITOSO"/>
    <s v="06/10/2025 SE ESCALA AL COORDINADOR DE ZONA PARA ENTREGA DE ROLLOS EN SITIO | 09/10/2025 SE REALIZA ENTREGA DE 16 ROLLOS ,NO SE MANIPULAN EQUIPOS"/>
    <s v="VISITA_TÉCNICA"/>
    <n v="16"/>
    <s v="PRINCIPAL"/>
    <s v="TERRESTRE"/>
    <s v="SANCHEZ SOLORZANO JUAN SEBASTIAN"/>
    <n v="1"/>
    <n v="31419"/>
    <n v="31419"/>
  </r>
  <r>
    <s v="MEDELLIN"/>
    <s v="0036-0005"/>
    <x v="3"/>
    <n v="5308"/>
    <n v="2840443"/>
    <n v="47098"/>
    <x v="0"/>
    <s v="ANTIOQUIA"/>
    <s v="GIRARDOTA"/>
    <s v="CONSTRUAHORRO"/>
    <s v="WOMPI"/>
    <s v="FO-25-1634092"/>
    <d v="2025-10-06T08:00:00"/>
    <d v="2025-10-09T12:25:00"/>
    <x v="0"/>
    <s v="ROLLOS"/>
    <s v="EJECUTADO_EXITOSO"/>
    <s v="EJECUTADO EXITOSO"/>
    <s v="06/10/2025 SE ESCALA AL COORDINADOR DE ZONA PARA ENTREGA DE ROLLOS EN SITIO | 09/10/2025 SE REALIZÓ VISITA TÉCNICA CON EL OBJETIVO DE ENTREGAR 24 ROLLOS WOMPI EN EL PUNTO ASIGNADO. LA ENTREGA SE LLEVÓ A CABO DE MANERA EXITOSA, CUMPLIENDO CON LOS REQUISITOS ESTABLECIDOS Y SIN PRESENTAR NOVEDADES DURANTE EL PROCESO"/>
    <s v="VISITA_TÉCNICA"/>
    <n v="24"/>
    <s v="PRINCIPAL"/>
    <s v="TERRESTRE"/>
    <s v="GALINDO ROJAS LUIS FELIPE"/>
    <n v="1"/>
    <n v="31419"/>
    <n v="31419"/>
  </r>
  <r>
    <s v="MONTERIA"/>
    <s v="0036-0001"/>
    <x v="0"/>
    <n v="5659"/>
    <n v="2832325"/>
    <n v="60801"/>
    <x v="0"/>
    <s v="ANTIOQUIA"/>
    <s v="SAN JUAN DE URABA"/>
    <s v="BARRIO CENTRO SAN JUAN DE URABA 4"/>
    <s v="WOMPI"/>
    <s v="FO-25-1631637"/>
    <d v="2025-10-02T16:12:00"/>
    <d v="2025-10-09T14:01:00"/>
    <x v="0"/>
    <s v="ROLLOS"/>
    <s v="EJECUTADO_EXITOSO"/>
    <s v="EJECUTADO EXITOSO"/>
    <s v="05/10/2025 SE REALIZA ENVIO DE ROLLOS CON GUIA | 09/10/2025 SE CONFIRMA ENTREGA EXITOSA POR PARTE DE LA TRANSPORTADORA MANDAR Y SERVIR CON LA GUIA 6345301359042"/>
    <s v="ENVÍO"/>
    <n v="32"/>
    <s v="INTERMEDIA"/>
    <s v="TERRESTRE"/>
    <s v="MARTINEZ TOVAR OSCAR DAVID"/>
    <n v="1"/>
    <n v="36351"/>
    <n v="36351"/>
  </r>
  <r>
    <s v="IBAGUE"/>
    <s v="0036-0006"/>
    <x v="2"/>
    <n v="73001"/>
    <n v="2839679"/>
    <n v="25829"/>
    <x v="0"/>
    <s v="TOLIMA"/>
    <s v="IBAGUE"/>
    <s v="BARRIO CENTRO 2  IBAGUE"/>
    <s v="WOMPI"/>
    <s v="FO-25-1630963"/>
    <d v="2025-10-06T08:00:00"/>
    <d v="2025-10-09T14:09:00"/>
    <x v="0"/>
    <s v="ROLLOS"/>
    <s v="EJECUTADO_EXITOSO"/>
    <s v="EJECUTADO EXITOSO"/>
    <s v="05/10/2025 SE ESCALA AL COORDINADOR DE ZONA PARA ENTREGA DE ROLLOS EN SITIO | 07/10/2025 SE HACE LA ENTREGA  DE 64 ROLLOS EN DIRECCIÓN INDICADA"/>
    <s v="VISITA_TÉCNICA"/>
    <n v="64"/>
    <s v="PRINCIPAL"/>
    <s v="TERRESTRE"/>
    <s v="BETANCUR AGUIRRE EDGAR AUGUSTO"/>
    <n v="1"/>
    <n v="31419"/>
    <n v="31419"/>
  </r>
  <r>
    <s v="BARRANQUILLA"/>
    <s v="0036-0001"/>
    <x v="0"/>
    <n v="8001"/>
    <n v="2839686"/>
    <n v="62667"/>
    <x v="0"/>
    <s v="ATLANTICO"/>
    <s v="BARRANQUILLA"/>
    <s v="MARY ISABEL STAND DIAZ"/>
    <s v="WOMPI"/>
    <s v="FO-25-1630961"/>
    <d v="2025-10-06T08:00:00"/>
    <d v="2025-10-09T14:23:00"/>
    <x v="0"/>
    <s v="ROLLOS"/>
    <s v="EJECUTADO_EXITOSO"/>
    <s v="EJECUTADO EXITOSO"/>
    <s v="05/10/2025 SE ESCALA AL COORDINADOR DE ZONA PARA ENTREGA DE ROLLOS EN SITIO | 08/10/2025 SE  REALIZA VISITA SE ENTREGA 24 ROLLOS"/>
    <s v="VISITA_TÉCNICA"/>
    <n v="24"/>
    <s v="PRINCIPAL"/>
    <s v="TERRESTRE"/>
    <s v="GUTIERREZ  CAMILO ANDRES"/>
    <n v="1"/>
    <n v="31419"/>
    <n v="31419"/>
  </r>
  <r>
    <s v="IBAGUE"/>
    <s v="0036-0006"/>
    <x v="2"/>
    <n v="73001"/>
    <n v="2844784"/>
    <n v="55082"/>
    <x v="0"/>
    <s v="TOLIMA"/>
    <s v="IBAGUE"/>
    <s v="BARRIO URBANIZACION VILLA CAFE IBAGUE"/>
    <s v="WOMPI"/>
    <s v="FO-25-1635154"/>
    <d v="2025-10-06T12:18:00"/>
    <d v="2025-10-09T14:43:00"/>
    <x v="0"/>
    <s v="ROLLOS"/>
    <s v="EJECUTADO_EXITOSO"/>
    <s v="EJECUTADO EXITOSO"/>
    <s v="06/10/2025 SE ESCALA AL COORDINADOR DE ZONA PARA ENTREGA DE ROLLOS EN SITIO | 07/10/2025 SE ENTREGA 32 ROLLOS CON VISITA"/>
    <s v="VISITA_TÉCNICA"/>
    <n v="32"/>
    <s v="PRINCIPAL"/>
    <s v="TERRESTRE"/>
    <s v="VILLACOB VILLACOB ELKIN EDUARDO"/>
    <n v="1"/>
    <n v="31419"/>
    <n v="31419"/>
  </r>
  <r>
    <s v="VALLEDUPAR"/>
    <s v="0036-0001"/>
    <x v="0"/>
    <n v="20001"/>
    <n v="2851585"/>
    <n v="79804"/>
    <x v="0"/>
    <s v="CESAR"/>
    <s v="VALLEDUPAR"/>
    <s v="BARRIO LA NEVADA VALLEDUPAR  4"/>
    <s v="WOMPI"/>
    <s v="FO-25-1641524"/>
    <d v="2025-10-07T12:21:00"/>
    <d v="2025-10-09T15:05:00"/>
    <x v="0"/>
    <s v="ROLLOS"/>
    <s v="EJECUTADO_EXITOSO"/>
    <s v="EJECUTADO EXITOSO"/>
    <s v="07/10/2025 SE ESCALA AL COORDINADOR DE ZONA PARA ENTREGA DE ROLLOS EN SITIO | 08/10/2025 SE REALIZA ENTREGA DE 24 ROLLOS EN DIRECCIÓN DE CB"/>
    <s v="VISITA_TÉCNICA"/>
    <n v="24"/>
    <s v="PRINCIPAL"/>
    <s v="TERRESTRE"/>
    <s v="VARGAS HERRERA JHON JAIRO"/>
    <n v="1"/>
    <n v="31419"/>
    <n v="31419"/>
  </r>
  <r>
    <s v="IBAGUE"/>
    <s v="0036-0006"/>
    <x v="2"/>
    <n v="73001"/>
    <n v="2851756"/>
    <n v="70677"/>
    <x v="0"/>
    <s v="TOLIMA"/>
    <s v="IBAGUE"/>
    <s v="DROGUERIA LA MODERNA"/>
    <s v="WOMPI"/>
    <s v="FO-25-1641455"/>
    <d v="2025-10-07T12:43:00"/>
    <d v="2025-10-09T15:06:00"/>
    <x v="0"/>
    <s v="ROLLOS"/>
    <s v="EJECUTADO_EXITOSO"/>
    <s v="EJECUTADO EXITOSO"/>
    <s v="07/10/2025 SE ESCALA AL COORDINADOR DE ZONA PARA ENTREGA DE ROLLOS EN SITIO | 08/10/2025 SE HACE ENTREGA DE 48 ROLLOS WOMPI EN DIRECCIÓN INDICADA"/>
    <s v="VISITA_TÉCNICA"/>
    <n v="48"/>
    <s v="PRINCIPAL"/>
    <s v="TERRESTRE"/>
    <s v="MAESTRE MENGUAL EDGAR ENRIQUE"/>
    <n v="1"/>
    <n v="31419"/>
    <n v="31419"/>
  </r>
  <r>
    <s v="NEIVA"/>
    <s v="0036-0006"/>
    <x v="2"/>
    <n v="41001"/>
    <n v="2851582"/>
    <n v="61441"/>
    <x v="0"/>
    <s v="HUILA"/>
    <s v="NEIVA"/>
    <s v="BARRIO BUGANVILES NEIVA"/>
    <s v="WOMPI"/>
    <s v="FO-25-1641525"/>
    <d v="2025-10-07T12:19:00"/>
    <d v="2025-10-09T15:08:00"/>
    <x v="0"/>
    <s v="ROLLOS"/>
    <s v="EJECUTADO_EXITOSO"/>
    <s v="EJECUTADO EXITOSO"/>
    <s v="07/10/2025 SE ESCALA AL COORDINADOR DE ZONA PARA ENTREGA DE ROLLOS EN SITIO | 08/10/2025 SE ENTREGA 56 ROLLOS WOMPI SIN NOVEDAD ."/>
    <s v="VISITA_TÉCNICA"/>
    <n v="56"/>
    <s v="PRINCIPAL"/>
    <s v="TERRESTRE"/>
    <s v="GUTIERREZ  CAMILO ANDRES"/>
    <n v="1"/>
    <n v="31419"/>
    <n v="31419"/>
  </r>
  <r>
    <s v="PEREIRA"/>
    <s v="0036-0002"/>
    <x v="6"/>
    <n v="63001"/>
    <n v="2843230"/>
    <n v="39110"/>
    <x v="0"/>
    <s v="QUINDIO"/>
    <s v="ARMENIA"/>
    <s v="BARRIO CENTRO ARMENIA 10"/>
    <s v="WOMPI"/>
    <s v="FO-25-1634709"/>
    <d v="2025-10-06T10:09:00"/>
    <d v="2025-10-09T15:14:00"/>
    <x v="0"/>
    <s v="ROLLOS"/>
    <s v="EJECUTADO_EXITOSO"/>
    <s v="EJECUTADO EXITOSO"/>
    <s v="08/10/2025 SE VISITA COMERCIO SE REALIZÓ ENTREGA DE 64 ROLLOS WOMPI"/>
    <s v="VISITA_TÉCNICA"/>
    <n v="64"/>
    <s v="INTERMEDIA"/>
    <s v="TERRESTRE"/>
    <s v="ANDRADE HERNANDEZ JUAN CARLOS"/>
    <n v="1"/>
    <n v="36351"/>
    <n v="36351"/>
  </r>
  <r>
    <s v="VILLAVICENCIO"/>
    <s v="0036-0006"/>
    <x v="2"/>
    <n v="50001"/>
    <n v="2851800"/>
    <n v="26578"/>
    <x v="0"/>
    <s v="META"/>
    <s v="VILLAVICENCIO"/>
    <s v="BARRIO LA NORA VILLAVICENCIO"/>
    <s v="WOMPI"/>
    <s v="FO-25-1642428"/>
    <d v="2025-10-07T12:26:00"/>
    <d v="2025-10-09T15:18:00"/>
    <x v="0"/>
    <s v="ROLLOS"/>
    <s v="EJECUTADO_EXITOSO"/>
    <s v="EJECUTADO EXITOSO"/>
    <s v="07/10/2025 SE ESCALA AL COORDINADOR DE ZONA PARA ENTREGA DE ROLLOS EN SITIO | 08/10/2025 SE REALIZA ENTREGA EN SITIO DE 64 ROLLOS WOMPI"/>
    <s v="VISITA_TÉCNICA"/>
    <n v="64"/>
    <s v="PRINCIPAL"/>
    <s v="TERRESTRE"/>
    <s v="SANCHEZ SOLORZANO JUAN SEBASTIAN"/>
    <n v="1"/>
    <n v="31419"/>
    <n v="31419"/>
  </r>
  <r>
    <s v="VILLAVICENCIO"/>
    <s v="0036-0006"/>
    <x v="2"/>
    <n v="50001"/>
    <n v="2852746"/>
    <n v="75336"/>
    <x v="0"/>
    <s v="META"/>
    <s v="VILLAVICENCIO"/>
    <s v="MERCA FRUVER LA CANASTA Y Y"/>
    <s v="WOMPI"/>
    <s v="FO-25-1642764"/>
    <d v="2025-10-07T15:05:00"/>
    <d v="2025-10-09T15:20:00"/>
    <x v="0"/>
    <s v="ROLLOS"/>
    <s v="EJECUTADO_EXITOSO"/>
    <s v="EJECUTADO EXITOSO"/>
    <s v="07/10/2025 SE ESCALA AL COORDINADOR DE ZONA PARA ENTREGA DE ROLLOS EN SITIO | 08/10/2025 SE REALIZA ENTREGA EN SITIO DE 24 ROLLOS WOMPI"/>
    <s v="VISITA_TÉCNICA"/>
    <n v="24"/>
    <s v="PRINCIPAL"/>
    <s v="TERRESTRE"/>
    <s v="CASTRILLON URREA LONDIER LEANDRO"/>
    <n v="1"/>
    <n v="31419"/>
    <n v="31419"/>
  </r>
  <r>
    <s v="VILLAVICENCIO"/>
    <s v="0036-0006"/>
    <x v="2"/>
    <n v="50001"/>
    <n v="2851543"/>
    <n v="77915"/>
    <x v="0"/>
    <s v="META"/>
    <s v="VILLAVICENCIO"/>
    <s v="OPERADOR TURISTICO FINCAS LLANO Y FOLCLOR"/>
    <s v="WOMPI"/>
    <s v="FO-25-1642430"/>
    <d v="2025-10-07T11:59:00"/>
    <d v="2025-10-09T15:29:00"/>
    <x v="0"/>
    <s v="ROLLOS"/>
    <s v="EJECUTADO_EXITOSO"/>
    <s v="EJECUTADO EXITOSO"/>
    <s v="07/10/2025 SE ESCALA AL COORDINADOR DE ZONA PARA ENTREGA DE ROLLOS EN SITIO | 08/10/2025 SE REALIZA ENTREGA EN SITIO DE 24 ROLLOS WOMPI"/>
    <s v="VISITA_TÉCNICA"/>
    <n v="24"/>
    <s v="PRINCIPAL"/>
    <s v="TERRESTRE"/>
    <s v="CASTRILLON URREA LONDIER LEANDRO"/>
    <n v="1"/>
    <n v="31419"/>
    <n v="31419"/>
  </r>
  <r>
    <s v="CUCUTA"/>
    <s v="0036-0007"/>
    <x v="1"/>
    <n v="54001"/>
    <n v="2851864"/>
    <n v="61224"/>
    <x v="0"/>
    <s v="NORTE DE SANTANDER"/>
    <s v="CUCUTA"/>
    <s v="LA SUPERTIENDA DE ULISES"/>
    <s v="WOMPI"/>
    <s v="FO-25-1642424"/>
    <d v="2025-10-07T12:57:00"/>
    <d v="2025-10-09T15:36:00"/>
    <x v="0"/>
    <s v="ROLLOS"/>
    <s v="EJECUTADO_EXITOSO"/>
    <s v="EJECUTADO EXITOSO"/>
    <s v="07/10/2025 SE ESCALA AL COORDINADOR DE ZONA PARA ENTREGA DE ROLLOS EN SITIO | 08/10/2025 SE REALIZA ENTREGA DE 32 ROLLOS WOMPI OK"/>
    <s v="VISITA_TÉCNICA"/>
    <n v="32"/>
    <s v="PRINCIPAL"/>
    <s v="TERRESTRE"/>
    <s v="CASTRILLON URREA LONDIER LEANDRO"/>
    <n v="1"/>
    <n v="31419"/>
    <n v="31419"/>
  </r>
  <r>
    <s v="BARRANQUILLA"/>
    <s v="0036-0001"/>
    <x v="0"/>
    <n v="8001"/>
    <n v="2845012"/>
    <n v="65596"/>
    <x v="0"/>
    <s v="ATLANTICO"/>
    <s v="BARRANQUILLA"/>
    <s v="VARIEDADES Y FIESTA GC"/>
    <s v="WOMPI"/>
    <s v="FO-25-1635138"/>
    <d v="2025-10-06T12:31:00"/>
    <d v="2025-10-09T15:57:00"/>
    <x v="0"/>
    <s v="ROLLOS"/>
    <s v="EJECUTADO_EXITOSO"/>
    <s v="EJECUTADO EXITOSO"/>
    <s v="06/10/2025 SE ESCALA AL COORDINADOR DE ZONA PARA ENTREGA DE ROLLOS EN SITIO | 08/10/2025 SE REALIZA VISITA SE ENTREGA 64 ROLLOS"/>
    <s v="VISITA_TÉCNICA"/>
    <n v="64"/>
    <s v="PRINCIPAL"/>
    <s v="TERRESTRE"/>
    <s v="DURAN ACOSTA FRANK YONNY"/>
    <n v="1"/>
    <n v="31419"/>
    <n v="31419"/>
  </r>
  <r>
    <s v="PEREIRA"/>
    <s v="0036-0002"/>
    <x v="6"/>
    <n v="63001"/>
    <n v="2851598"/>
    <n v="63155"/>
    <x v="0"/>
    <s v="QUINDIO"/>
    <s v="ARMENIA"/>
    <s v="BARRIO LAS AMERICAS ARMENIA 1"/>
    <s v="WOMPI"/>
    <s v="FO-25-1642001"/>
    <d v="2025-10-07T12:25:00"/>
    <d v="2025-10-09T16:14:00"/>
    <x v="0"/>
    <s v="ROLLOS"/>
    <s v="EJECUTADO_EXITOSO"/>
    <s v="EJECUTADO EXITOSO"/>
    <s v="07/10/2025 SE ESCALA AL COORDINADOR DE ZONA PARA ENTREGA DE ROLLOS EN SITIO | 08/10/2025 SE VISITA COMERCIO SE REALIZÓ ENTREGA DE 40 ROLLOS WOMPI"/>
    <s v="VISITA_TÉCNICA"/>
    <n v="40"/>
    <s v="INTERMEDIA"/>
    <s v="TERRESTRE"/>
    <s v="VILLACOB VILLACOB ELKIN EDUARDO"/>
    <n v="1"/>
    <n v="36351"/>
    <n v="36351"/>
  </r>
  <r>
    <s v="BOGOTA"/>
    <s v="0036-0004"/>
    <x v="5"/>
    <n v="11001"/>
    <n v="2851512"/>
    <n v="74298"/>
    <x v="0"/>
    <s v="CUNDINAMARCA"/>
    <s v="BOGOTÁ"/>
    <s v="PUNTO15 LIVI"/>
    <s v="WOMPI"/>
    <s v="FO-25-1640991"/>
    <d v="2025-10-07T11:50:00"/>
    <d v="2025-10-09T16:25:00"/>
    <x v="0"/>
    <s v="ROLLOS"/>
    <s v="EJECUTADO_EXITOSO"/>
    <s v="EJECUTADO EXITOSO"/>
    <s v="07/10/2025 SE ESCALA AL COORDINADOR DE ZONA PARA ENTREGA DE ROLLOS EN SITIO | 08/10/2025 SE REALIZA LA ENTREGA DE 24 ROLLOS WOMPI SIN NOVEDAD EN LA RUTA"/>
    <s v="VISITA_TÉCNICA"/>
    <n v="24"/>
    <s v="PRINCIPAL"/>
    <s v="TERRESTRE"/>
    <s v="SANCHEZ SOLORZANO JUAN SEBASTIAN"/>
    <n v="1"/>
    <n v="31419"/>
    <n v="31419"/>
  </r>
  <r>
    <s v="PEREIRA"/>
    <s v="0036-0002"/>
    <x v="6"/>
    <n v="63001"/>
    <n v="2847510"/>
    <n v="59713"/>
    <x v="0"/>
    <s v="QUINDIO"/>
    <s v="ARMENIA"/>
    <s v="BARRIO NUEVO MONTEVIDEO ARMENIA"/>
    <s v="WOMPI"/>
    <s v="FO-25-1638282"/>
    <d v="2025-10-06T16:35:00"/>
    <d v="2025-10-09T16:34:00"/>
    <x v="0"/>
    <s v="ROLLOS"/>
    <s v="EJECUTADO_EXITOSO"/>
    <s v="EJECUTADO EXITOSO"/>
    <s v="07/10/2025 SE ESCALA AL COORDINADOR DE ZONA PARA ENTREGA DE ROLLOS EN SITIO | 08/10/2025 VISITAMOS COMERCIO REALIZAMOS ENTREGA DE 32 ROLLOS."/>
    <s v="VISITA_TÉCNICA"/>
    <n v="32"/>
    <s v="INTERMEDIA"/>
    <s v="TERRESTRE"/>
    <s v="CONTRERAS ROSSI LITZY YULIETH"/>
    <n v="1"/>
    <n v="36351"/>
    <n v="36351"/>
  </r>
  <r>
    <s v="CALI"/>
    <s v="0036-0003"/>
    <x v="4"/>
    <n v="76001"/>
    <n v="2851723"/>
    <n v="15925"/>
    <x v="0"/>
    <s v="VALLE DEL CAUCA"/>
    <s v="CALI"/>
    <s v="DROGUERÍA Y TIENDA NATURISTA SOMOS SALUD"/>
    <s v="WOMPI"/>
    <s v="FO-25-1642972"/>
    <d v="2025-10-07T12:28:00"/>
    <d v="2025-10-09T16:39:00"/>
    <x v="0"/>
    <s v="ROLLOS"/>
    <s v="EJECUTADO_EXITOSO"/>
    <s v="EJECUTADO EXITOSO"/>
    <s v="07/10/2025 EXITOSA | 08/10/2025 SE ENTREGAN 64 ROLLOS EN BUEN ESTADO"/>
    <s v="VISITA_TÉCNICA"/>
    <n v="64"/>
    <s v="PRINCIPAL"/>
    <s v="TERRESTRE"/>
    <s v="ARROYAVE CANO MANUEL GUILLERMO"/>
    <n v="1"/>
    <n v="31419"/>
    <n v="31419"/>
  </r>
  <r>
    <s v="VILLAVICENCIO"/>
    <s v="0036-0006"/>
    <x v="2"/>
    <n v="50001"/>
    <n v="2853814"/>
    <n v="25467"/>
    <x v="0"/>
    <s v="META"/>
    <s v="VILLAVICENCIO"/>
    <s v="VEREDA APIAY VILLAVICENCIO - META"/>
    <s v="WOMPI"/>
    <s v="FO-25-1643280"/>
    <d v="2025-10-07T16:27:00"/>
    <d v="2025-10-09T16:53:00"/>
    <x v="0"/>
    <s v="ROLLOS"/>
    <s v="EJECUTADO_EXITOSO"/>
    <s v="EJECUTADO EXITOSO"/>
    <s v="07/10/2025 SE ESCALA AL COORDINADOR DE ZONA PARA ENTREGA DE ROLLOS EN SITIO | 08/10/2025 SE REALIZA ENTREGA DE 56 ROLLOS SOLICITADOS POR EL COMERCIO"/>
    <s v="VISITA_TÉCNICA"/>
    <n v="56"/>
    <s v="PRINCIPAL"/>
    <s v="TERRESTRE"/>
    <s v="ESCOBAR LENIS JUAN SEBASTIAN"/>
    <n v="1"/>
    <n v="31419"/>
    <n v="31419"/>
  </r>
  <r>
    <s v="CALI"/>
    <s v="0036-0003"/>
    <x v="4"/>
    <n v="76001"/>
    <n v="2845429"/>
    <n v="32477"/>
    <x v="0"/>
    <s v="VALLE DEL CAUCA"/>
    <s v="CALI"/>
    <s v="TRAMITES, VUELTAS Y MANDADOS"/>
    <s v="WOMPI"/>
    <s v="FO-25-1635987"/>
    <d v="2025-10-06T13:50:00"/>
    <d v="2025-10-09T16:55:00"/>
    <x v="0"/>
    <s v="ROLLOS"/>
    <s v="EJECUTADO_EXITOSO"/>
    <s v="EJECUTADO EXITOSO"/>
    <s v="06/10/2025 ECITOSA | 08/10/2025 SE ENTREGAN 24 ROLLOS EN BUEN ESTADO"/>
    <s v="VISITA_TÉCNICA"/>
    <n v="24"/>
    <s v="PRINCIPAL"/>
    <s v="TERRESTRE"/>
    <s v="ROZO JIMENEZ EDGAR ARMANDO"/>
    <n v="1"/>
    <n v="31419"/>
    <n v="31419"/>
  </r>
  <r>
    <s v="BUCARAMANGA"/>
    <s v="0036-0007"/>
    <x v="1"/>
    <n v="68001"/>
    <n v="2849454"/>
    <n v="79878"/>
    <x v="0"/>
    <s v="SANTANDER"/>
    <s v="BUCARAMANGA"/>
    <s v="BARRIO MUTUALIDAD BUCARAMANGA 1"/>
    <s v="WOMPI"/>
    <s v="FO-25-1642435"/>
    <d v="2025-10-07T09:07:00"/>
    <d v="2025-10-09T16:59:00"/>
    <x v="0"/>
    <s v="ROLLOS"/>
    <s v="EJECUTADO_EXITOSO"/>
    <s v="EJECUTADO EXITOSO"/>
    <s v="07/10/2025 SE ESCALA AL COORDINADOR DE ZONA PARA ENTREGA DE ROLLOS EN SITIO | 08/10/2025 SE REALIZA ENTREGA DE 8 ROLLOS A LA SRA MARINA QUINTERO"/>
    <s v="VISITA_TÉCNICA"/>
    <n v="8"/>
    <s v="PRINCIPAL"/>
    <s v="TERRESTRE"/>
    <s v="ESCOBAR LENIS JUAN SEBASTIAN"/>
    <n v="1"/>
    <n v="31419"/>
    <n v="31419"/>
  </r>
  <r>
    <s v="NEIVA"/>
    <s v="0036-0006"/>
    <x v="2"/>
    <n v="41001"/>
    <n v="2850420"/>
    <n v="70487"/>
    <x v="0"/>
    <s v="HUILA"/>
    <s v="NEIVA"/>
    <s v="MULTISERVICIOS DE TODITO"/>
    <s v="WOMPI"/>
    <s v="FO-25-1640976"/>
    <d v="2025-10-07T10:25:00"/>
    <d v="2025-10-09T17:03:00"/>
    <x v="0"/>
    <s v="ROLLOS"/>
    <s v="EJECUTADO_EXITOSO"/>
    <s v="EJECUTADO EXITOSO"/>
    <s v="07/10/2025 SE ESCALA AL COORDINADOR DE ZONA PARA ENTREGA DE ROLLOS EN SITIO | 08/10/2025 SE LLEGA AL PUNTO SE EVIDENCIA MARCAS COMPARTIDAS , SE CANCELA ENTREGA DE ROLLOS WOMPI"/>
    <s v="VISITA_TÉCNICA"/>
    <m/>
    <s v="PRINCIPAL"/>
    <s v="TERRESTRE"/>
    <s v="GONZALEZ ESTUPIÑAN YEISON WALTER ANTONIO"/>
    <n v="1"/>
    <n v="31419"/>
    <n v="31419"/>
  </r>
  <r>
    <s v="CALI"/>
    <s v="0036-0003"/>
    <x v="4"/>
    <n v="76001"/>
    <n v="2842275"/>
    <n v="66669"/>
    <x v="0"/>
    <s v="VALLE DEL CAUCA"/>
    <s v="CALI"/>
    <s v="UNIFARMA DE OCCIDENTE"/>
    <s v="WOMPI"/>
    <s v="FO-25-1633738"/>
    <d v="2025-10-06T09:19:00"/>
    <d v="2025-10-09T17:09:00"/>
    <x v="0"/>
    <s v="ROLLOS"/>
    <s v="EJECUTADO_EXITOSO"/>
    <s v="EJECUTADO EXITOSO"/>
    <s v="06/10/2025 EXITOSA | 08/10/2025 SE ENTREGAN 24 ROLLOS EN BUEN ESTADO"/>
    <s v="VISITA_TÉCNICA"/>
    <n v="24"/>
    <s v="PRINCIPAL"/>
    <s v="TERRESTRE"/>
    <s v="ANDRADE HERNANDEZ JUAN CARLOS"/>
    <n v="1"/>
    <n v="31419"/>
    <n v="31419"/>
  </r>
  <r>
    <s v="MEDELLIN"/>
    <s v="0036-0005"/>
    <x v="3"/>
    <n v="5440"/>
    <n v="2830626"/>
    <n v="33426"/>
    <x v="0"/>
    <s v="ANTIOQUIA"/>
    <s v="MARINILLA"/>
    <s v="BARRIO SECTOR LA RAMADA AUTOPISTA MARINILLA"/>
    <s v="WOMPI"/>
    <s v="FO-25-1628996"/>
    <d v="2025-10-02T13:00:00"/>
    <d v="2025-10-09T17:15:00"/>
    <x v="0"/>
    <s v="ROLLOS"/>
    <s v="EJECUTADO_EXITOSO"/>
    <s v="EJECUTADO EXITOSO"/>
    <s v="08/10/2025 SE REALIZA ENVIO DE ROLLOS CON GUIA | 09/10/2025 AUN NO HA LLEGADO | 09/10/2025 SE CONFIRMA ENTREGA EXITOSA POR PARTE DE LA TRANSPORTADORA MANDAR Y SERVIR CON LA GUIA 6345301357931"/>
    <s v="ENVÍO"/>
    <n v="16"/>
    <s v="INTERMEDIA"/>
    <s v="TERRESTRE"/>
    <s v="ESCOBAR LENIS JUAN SEBASTIAN"/>
    <n v="1"/>
    <n v="36351"/>
    <n v="36351"/>
  </r>
  <r>
    <s v="NEIVA"/>
    <s v="0036-0006"/>
    <x v="2"/>
    <n v="41001"/>
    <n v="2844838"/>
    <n v="79111"/>
    <x v="0"/>
    <s v="HUILA"/>
    <s v="NEIVA"/>
    <s v="SALSAMENTARIA METROPOL S"/>
    <s v="WOMPI"/>
    <s v="FO-25-1637548"/>
    <d v="2025-10-06T12:12:00"/>
    <d v="2025-10-09T17:18:00"/>
    <x v="0"/>
    <s v="ROLLOS"/>
    <s v="EJECUTADO_EXITOSO"/>
    <s v="EJECUTADO EXITOSO"/>
    <s v="06/10/2025 SE ESCALA AL COORDINADOR DE ZONA PARA ENTREGA DE ROLLOS EN SITIO | 08/10/2025 SE ENTREGA 16 ROLLOS SIN NOVEDAD"/>
    <s v="VISITA_TÉCNICA"/>
    <n v="16"/>
    <s v="PRINCIPAL"/>
    <s v="TERRESTRE"/>
    <s v="BETANCUR AGUIRRE EDGAR AUGUSTO"/>
    <n v="1"/>
    <n v="31419"/>
    <n v="31419"/>
  </r>
  <r>
    <s v="MEDELLIN"/>
    <s v="0036-0005"/>
    <x v="3"/>
    <n v="5440"/>
    <n v="2835278"/>
    <n v="75639"/>
    <x v="0"/>
    <s v="ANTIOQUIA"/>
    <s v="MARINILLA"/>
    <s v="BARRIO MARINILLA LA RAMADA MARINILLA"/>
    <s v="WOMPI"/>
    <s v="FO-25-1631619"/>
    <d v="2025-10-03T10:39:00"/>
    <d v="2025-10-09T17:18:00"/>
    <x v="0"/>
    <s v="ROLLOS"/>
    <s v="EJECUTADO_EXITOSO"/>
    <s v="EJECUTADO EXITOSO"/>
    <s v="05/10/2025 SE REALIZA ENVIO DE ROLLOS CON GUIA | 09/10/2025 SE CONFIRMA ENTREGA EXITOSA POR PARTE DE LA TRANSPORTADORA MANDAR Y SERVIR CON LA GUIA 6345301357979"/>
    <s v="ENVÍO"/>
    <n v="56"/>
    <s v="INTERMEDIA"/>
    <s v="TERRESTRE"/>
    <s v="ANDRADE HERNANDEZ JUAN CARLOS"/>
    <n v="1"/>
    <n v="36351"/>
    <n v="36351"/>
  </r>
  <r>
    <s v="TUNJA"/>
    <s v="0036-0007"/>
    <x v="1"/>
    <n v="15238"/>
    <n v="2832900"/>
    <n v="61811"/>
    <x v="0"/>
    <s v="BOYACA"/>
    <s v="DUITAMA"/>
    <s v="TIENDA DJC"/>
    <s v="WOMPI"/>
    <s v="FO-25-1631629"/>
    <d v="2025-10-03T08:00:00"/>
    <d v="2025-10-09T17:21:00"/>
    <x v="0"/>
    <s v="ROLLOS"/>
    <s v="EJECUTADO_EXITOSO"/>
    <s v="EJECUTADO EXITOSO"/>
    <s v="05/10/2025 SE REALIZA ENVIO DE ROLLOS CON GUIA | 09/10/2025 SE REALIZA ENVIO DE 16 ROLLOS, CON LA GUIA 2235596141 SERVIENTREGA. SE CONFIRMA ENTREGA EXITOSA POR PARTE DEL USUARIO"/>
    <s v="ENVÍO"/>
    <n v="16"/>
    <s v="INTERMEDIA"/>
    <s v="TERRESTRE"/>
    <s v="BETANCUR AGUIRRE EDGAR AUGUSTO"/>
    <n v="1"/>
    <n v="36351"/>
    <n v="36351"/>
  </r>
  <r>
    <s v="BARRANQUILLA"/>
    <s v="0036-0001"/>
    <x v="0"/>
    <n v="8001"/>
    <n v="2839327"/>
    <n v="50450"/>
    <x v="0"/>
    <s v="ATLANTICO"/>
    <s v="BARRANQUILLA"/>
    <s v="BARRIO VILLA SAN PABLO CARIBE VERDE BARRANQUILLA"/>
    <s v="WOMPI"/>
    <s v="FO-25-1630984"/>
    <d v="2025-10-06T08:00:00"/>
    <d v="2025-10-09T17:22:00"/>
    <x v="0"/>
    <s v="ROLLOS"/>
    <s v="EJECUTADO_EXITOSO"/>
    <s v="EJECUTADO EXITOSO"/>
    <s v="05/10/2025 SE ESCALA AL COORDINADOR DE ZONA PARA ENTREGA DE ROLLOS EN SITIO | 08/10/2025 SE REALIZA VISITA SE ENTREGA 48 ROLLOS"/>
    <s v="VISITA_TÉCNICA"/>
    <n v="48"/>
    <s v="PRINCIPAL"/>
    <s v="TERRESTRE"/>
    <s v="GOMEZ FERRARO JOHANA"/>
    <n v="1"/>
    <n v="31419"/>
    <n v="31419"/>
  </r>
  <r>
    <s v="PEREIRA"/>
    <s v="0036-0002"/>
    <x v="6"/>
    <n v="63001"/>
    <n v="2843034"/>
    <n v="76490"/>
    <x v="0"/>
    <s v="QUINDIO"/>
    <s v="ARMENIA"/>
    <s v="BARRIO LA PATRIA ARMENIA"/>
    <s v="WOMPI"/>
    <s v="FO-25-1634712"/>
    <d v="2025-10-06T10:01:00"/>
    <d v="2025-10-09T17:26:00"/>
    <x v="0"/>
    <s v="ROLLOS"/>
    <s v="EJECUTADO_CANCELADO"/>
    <s v="CB CERRADO - DESOCUPADO"/>
    <s v="08/10/2025 VISITAMOS PUNTO PERO NO ES POSIBLE REALIZAR LA ENTREGAR DE LOS ROLLOS YA QUE EL COMERCIO SE TRASLADO DE DIRECCIÓN SE REALIZA ESCALAMIENTO Y NOS INDICAN QUE SE CANCELA LA ENTREGA."/>
    <s v="VISITA_TÉCNICA"/>
    <m/>
    <s v="INTERMEDIA"/>
    <s v="TERRESTRE"/>
    <s v="VILLACOB VILLACOB ELKIN EDUARDO"/>
    <n v="1"/>
    <n v="36351"/>
    <n v="36351"/>
  </r>
  <r>
    <s v="BOGOTA"/>
    <s v="0036-0004"/>
    <x v="5"/>
    <n v="25286"/>
    <n v="2832828"/>
    <n v="54140"/>
    <x v="0"/>
    <s v="CUNDINAMARCA"/>
    <s v="FUNZA"/>
    <s v="BARRIO MARTINEZ RICO FUNZA"/>
    <s v="WOMPI"/>
    <s v="FO-25-1631630"/>
    <d v="2025-10-03T08:00:00"/>
    <d v="2025-10-09T17:29:00"/>
    <x v="0"/>
    <s v="ROLLOS"/>
    <s v="EJECUTADO_EXITOSO"/>
    <s v="EJECUTADO EXITOSO"/>
    <s v="05/10/2025 SE REALIZA ENVIO DE ROLLOS CON GUIA | 09/10/2025 SE REALIZA ENVIO DE 16 ROLLOS, CON LA GUIA 2235596142 SERVIENTREGA. SE CONFIRMA ENTREGA EXITOSA POR PARTE DE LA TRANSPORTADORA"/>
    <s v="ENVÍO"/>
    <n v="16"/>
    <s v="INTERMEDIA"/>
    <s v="TERRESTRE"/>
    <s v="ARROYAVE CANO MANUEL GUILLERMO"/>
    <n v="1"/>
    <n v="36351"/>
    <n v="36351"/>
  </r>
  <r>
    <s v="CUCUTA"/>
    <s v="0036-0007"/>
    <x v="1"/>
    <n v="54498"/>
    <n v="2834317"/>
    <n v="40365"/>
    <x v="0"/>
    <s v="NORTE DE SANTANDER"/>
    <s v="OCAÑA"/>
    <s v="BARRIO EL CARMEN OCAÑA"/>
    <s v="WOMPI"/>
    <s v="FO-25-1629366"/>
    <d v="2025-10-03T08:54:00"/>
    <d v="2025-10-10T08:09:00"/>
    <x v="0"/>
    <s v="ROLLOS"/>
    <s v="EJECUTADO_EXITOSO"/>
    <s v="EJECUTADO EXITOSO"/>
    <s v="04/10/2025 SE REALIZA ENVIO DE ROLLOS CON GUIA | 10/10/2025 SE REALIZA ENVIO DE 8 ROLLOS, CON LA GUIA 2187690737 SERVIENTREGA. SE CONFIRMA ENTREGA EXITOSA POR PARTE DE LA TRANSPORTADORA"/>
    <s v="ENVÍO"/>
    <n v="8"/>
    <s v="LEJANA"/>
    <s v="TERRESTRE"/>
    <s v="GOMEZ FERRARO JOHANA"/>
    <n v="1"/>
    <n v="40250"/>
    <n v="40250"/>
  </r>
  <r>
    <s v="BOGOTA"/>
    <s v="0036-0004"/>
    <x v="5"/>
    <n v="25430"/>
    <n v="2834042"/>
    <n v="27429"/>
    <x v="0"/>
    <s v="CUNDINAMARCA"/>
    <s v="MADRID"/>
    <s v="BARRIO CENTRO II - MADRID"/>
    <s v="WOMPI"/>
    <s v="FO-25-1631623"/>
    <d v="2025-10-03T08:41:00"/>
    <d v="2025-10-10T08:13:00"/>
    <x v="0"/>
    <s v="ROLLOS"/>
    <s v="EJECUTADO_EXITOSO"/>
    <s v="EJECUTADO EXITOSO"/>
    <s v="05/10/2025 SE REALIZA ENVIO DE ROLLOS CON GUIA | 10/10/2025 SE REALIZA ENVIO DE 64 ROLLOS, CON LA GUIA 2235596140 SERVIENTREGA. SE CONFIRMA ENTREGA EXITOSA POR PARTE DE LA TRANSPORTADORA"/>
    <s v="ENVÍO"/>
    <n v="64"/>
    <s v="INTERMEDIA"/>
    <s v="TERRESTRE"/>
    <s v="HERNANDEZ GUARIN MIGUEL JULIAN"/>
    <n v="1"/>
    <n v="36351"/>
    <n v="36351"/>
  </r>
  <r>
    <s v="BARRANQUILLA"/>
    <s v="0036-0001"/>
    <x v="0"/>
    <n v="8001"/>
    <n v="2853282"/>
    <n v="45896"/>
    <x v="0"/>
    <s v="ATLANTICO"/>
    <s v="BARRANQUILLA"/>
    <s v="BARRIO ALTO PRADO BARRANQUILLA 2"/>
    <s v="WOMPI"/>
    <s v="FO-25-1643126"/>
    <d v="2025-10-07T15:51:00"/>
    <d v="2025-10-10T08:45:00"/>
    <x v="0"/>
    <s v="ROLLOS"/>
    <s v="EJECUTADO_EXITOSO"/>
    <s v="EJECUTADO EXITOSO"/>
    <s v="07/10/2025 SE ESCALA AL COORDINADOR DE ZONA PARA ENTREGA DE ROLLOS EN SITIO | 09/10/2025 SE HACE ENTREGA DE 24 ROLLOS WOMPI EN LA CALLE 92 49C 258 ALTO PRADO"/>
    <s v="VISITA_TÉCNICA"/>
    <n v="24"/>
    <s v="PRINCIPAL"/>
    <s v="TERRESTRE"/>
    <s v="GOMEZ FERRARO JOHANA"/>
    <n v="1"/>
    <n v="31419"/>
    <n v="31419"/>
  </r>
  <r>
    <s v="BUCARAMANGA"/>
    <s v="0036-0007"/>
    <x v="1"/>
    <n v="68679"/>
    <n v="2835304"/>
    <n v="62775"/>
    <x v="0"/>
    <s v="SANTANDER"/>
    <s v="SAN GIL"/>
    <s v="BARRIO CENTRO SAN GIL 13"/>
    <s v="WOMPI"/>
    <s v="FO-25-1631621"/>
    <d v="2025-10-03T10:26:00"/>
    <d v="2025-10-10T08:52:00"/>
    <x v="0"/>
    <s v="ROLLOS"/>
    <s v="EJECUTADO_EXITOSO"/>
    <s v="EJECUTADO EXITOSO"/>
    <s v="05/10/2025 SE REALIZA ENVIO DE ROLLOS CON GUIA | 10/10/2025 SE REALIZA ENVIO DE 48 ROLLOS, CON LA GUIA 2187690741 SERVIENTREGA. SE CONFIRMA ENTREGA EXITOSA POR PARTE DE LA TRANSPORTADORA"/>
    <s v="ENVÍO"/>
    <n v="48"/>
    <s v="INTERMEDIA"/>
    <s v="TERRESTRE"/>
    <s v="ORTEGA TORRES JUAN SEBASTIAN"/>
    <n v="1"/>
    <n v="36351"/>
    <n v="36351"/>
  </r>
  <r>
    <s v="BOGOTA"/>
    <s v="0036-0004"/>
    <x v="5"/>
    <n v="25286"/>
    <n v="2835272"/>
    <n v="31793"/>
    <x v="0"/>
    <s v="CUNDINAMARCA"/>
    <s v="FUNZA"/>
    <s v="BARRIO C.C. GERONA  FUNZA"/>
    <s v="WOMPI"/>
    <s v="FO-25-1631620"/>
    <d v="2025-10-03T10:37:00"/>
    <d v="2025-10-10T08:54:00"/>
    <x v="0"/>
    <s v="ROLLOS"/>
    <s v="EJECUTADO_EXITOSO"/>
    <s v="EJECUTADO EXITOSO"/>
    <s v="05/10/2025 SE REALIZA ENVIO DE ROLLOS CON GUIA | 10/10/2025 SE REALIZA ENVIO DE 24 ROLLOS, CON LA GUIA 2235596139 SERVIENTREGA. SE CONFIRMA ENTREGA EXITOSA POR PARTE DE LA TRANSPORTADORA"/>
    <s v="ENVÍO"/>
    <n v="24"/>
    <s v="INTERMEDIA"/>
    <s v="TERRESTRE"/>
    <s v="HERNANDEZ GUARIN MIGUEL JULIAN"/>
    <n v="1"/>
    <n v="36351"/>
    <n v="36351"/>
  </r>
  <r>
    <s v="VALLEDUPAR"/>
    <s v="0036-0001"/>
    <x v="0"/>
    <n v="20621"/>
    <n v="2835448"/>
    <n v="63766"/>
    <x v="0"/>
    <s v="CESAR"/>
    <s v="LA PAZ"/>
    <s v="BARRIO SAN FRANCISCO LA PAZ"/>
    <s v="WOMPI"/>
    <s v="FO-25-1631618"/>
    <d v="2025-10-03T10:45:00"/>
    <d v="2025-10-10T08:56:00"/>
    <x v="0"/>
    <s v="ROLLOS"/>
    <s v="EJECUTADO_EXITOSO"/>
    <s v="EJECUTADO EXITOSO"/>
    <s v="05/10/2025 SE REALIZA ENVIO DE ROLLOS CON GUIA | 10/10/2025 SE REALIZA ENVIO DE 64 ROLLOS, CON LA GUIA 2205447217 SERVIENTREGA. SE CONFIRMA ENTREGA EXITOSA POR PARTE DE LA TRANSPORTADORA"/>
    <s v="ENVÍO"/>
    <n v="64"/>
    <s v="INTERMEDIA"/>
    <s v="TERRESTRE"/>
    <s v="GOMEZ FERRARO JOHANA"/>
    <n v="1"/>
    <n v="36351"/>
    <n v="36351"/>
  </r>
  <r>
    <s v="BUCARAMANGA"/>
    <s v="0036-0007"/>
    <x v="1"/>
    <n v="68001"/>
    <n v="2859954"/>
    <n v="60361"/>
    <x v="0"/>
    <s v="SANTANDER"/>
    <s v="BUCARAMANGA"/>
    <s v="GUERRERO PULIDO MARY DANELLY"/>
    <s v="WOMPI"/>
    <s v="FO-25-1649782"/>
    <d v="2025-10-08T16:48:00"/>
    <d v="2025-10-10T09:48:00"/>
    <x v="0"/>
    <s v="ROLLOS"/>
    <s v="EJECUTADO_EXITOSO"/>
    <s v="EJECUTADO EXITOSO"/>
    <s v="09/10/2025 SE ESCALA AL COORDINADOR DE ZONA PARA ENTREGA DE ROLLOS EN SITIO | 09/10/2025 SE VISITA COMERCIO SE HACE ENTREGA DE 32 ROLLOS"/>
    <s v="VISITA_TÉCNICA"/>
    <n v="32"/>
    <s v="PRINCIPAL"/>
    <s v="TERRESTRE"/>
    <s v="GOMEZ FERRARO JOHANA"/>
    <n v="1"/>
    <n v="31419"/>
    <n v="31419"/>
  </r>
  <r>
    <s v="MEDELLIN"/>
    <s v="0036-0005"/>
    <x v="3"/>
    <n v="5001"/>
    <n v="2847089"/>
    <n v="12867"/>
    <x v="0"/>
    <s v="ANTIOQUIA"/>
    <s v="MEDELLÍN"/>
    <s v="DEPOSITO Y FERRETERIA LA HONDA"/>
    <s v="WOMPI"/>
    <s v="FO-25-1637082"/>
    <d v="2025-10-06T16:05:00"/>
    <d v="2025-10-10T09:55:00"/>
    <x v="0"/>
    <s v="ROLLOS"/>
    <s v="EJECUTADO_EXITOSO"/>
    <s v="EJECUTADO EXITOSO"/>
    <s v="09/10/2025 SE ESCALA AL COORDINADOR DE ZONA PARA ENTREGA DE ROLLOS EN SITIO | 09/10/2025 SE REALIZA ENTREGA EFECTIVA DE 64 ROLLOS"/>
    <s v="VISITA_TÉCNICA"/>
    <n v="64"/>
    <s v="PRINCIPAL"/>
    <s v="TERRESTRE"/>
    <s v="GELVEZ MOGOLLON JOSE ELISEO"/>
    <n v="1"/>
    <n v="31419"/>
    <n v="31419"/>
  </r>
  <r>
    <s v="BARRANQUILLA"/>
    <s v="0036-0001"/>
    <x v="0"/>
    <n v="8758"/>
    <n v="2847737"/>
    <n v="41639"/>
    <x v="0"/>
    <s v="ATLANTICO"/>
    <s v="SOLEDAD"/>
    <s v="BARRIO LOS NOGALES SOLEDAD"/>
    <s v="WOMPI"/>
    <s v="FO-25-1637511"/>
    <d v="2025-10-07T08:00:00"/>
    <d v="2025-10-10T10:02:00"/>
    <x v="0"/>
    <s v="ROLLOS"/>
    <s v="EJECUTADO_EXITOSO"/>
    <s v="EJECUTADO EXITOSO"/>
    <s v="06/10/2025 SE ESCALA AL COORDINADOR DE ZONA PARA ENTREGA DE ROLLOS EN SITIO | 08/10/2025 SE HACE ENTREGA DE 40 ROLLOS WOMPI EN LA CARRERA 12 76A 52"/>
    <s v="VISITA_TÉCNICA"/>
    <n v="40"/>
    <s v="PRINCIPAL"/>
    <s v="TERRESTRE"/>
    <s v="MARIN PIEDRAHITA JIMMY ALEXIS"/>
    <n v="1"/>
    <n v="31419"/>
    <n v="31419"/>
  </r>
  <r>
    <s v="MONTERIA"/>
    <s v="0036-0001"/>
    <x v="0"/>
    <n v="23001"/>
    <n v="2849584"/>
    <n v="79193"/>
    <x v="0"/>
    <s v="CORDOBA"/>
    <s v="MONTERIA"/>
    <s v="BARRIO CENTRO MONTERIA  1OK"/>
    <s v="WOMPI"/>
    <s v="FO-25-1642329"/>
    <d v="2025-10-07T09:35:00"/>
    <d v="2025-10-10T10:06:00"/>
    <x v="0"/>
    <s v="ROLLOS"/>
    <s v="EJECUTADO_EXITOSO"/>
    <s v="EJECUTADO EXITOSO"/>
    <s v="07/10/2025 SE ESCALA AL COORDINADOR DE ZONA PARA ENTREGA DE ROLLOS EN SITIO | 08/10/2025 SE REALIZA VISITA PARA ENTREGA DE 8 ROLLOS A CORRESPONSAL WOMPI, LOCAL SE ENCUENTRA CERRADO, LOCALES ALREDEDOR INDICAN QUE EL DÍA DE HOY NO HAN REALIZADO APERTURA, NO SE LOGRA ESTABLECER COMUNICACIÓN CON EL CONTACTO ASOCIADO(LLAMADA A CORREO DE VOZ) SE PROCEDE A DEJAR LOS ROLLOS EN EL SIGUIENTE LOCAL(COMERCIALIZADORA Y RETROVENTAS LOS 3 DIAMANTES) SR. KAREN LEAL."/>
    <s v="VISITA_TÉCNICA"/>
    <n v="8"/>
    <s v="PRINCIPAL"/>
    <s v="TERRESTRE"/>
    <s v="ORTEGA TORRES JUAN SEBASTIAN"/>
    <n v="1"/>
    <n v="31419"/>
    <n v="31419"/>
  </r>
  <r>
    <s v="CUCUTA"/>
    <s v="0036-0007"/>
    <x v="1"/>
    <n v="54405"/>
    <n v="2858783"/>
    <n v="40085"/>
    <x v="0"/>
    <s v="NORTE DE SANTANDER"/>
    <s v="LOS PATIOS"/>
    <s v="ESTACION DE SERVICIO COROZAL JORGE SANCHEZ"/>
    <s v="WOMPI"/>
    <s v="FO-25-1648626"/>
    <d v="2025-10-08T14:59:00"/>
    <d v="2025-10-10T10:15:00"/>
    <x v="0"/>
    <s v="ROLLOS"/>
    <s v="EJECUTADO_EXITOSO"/>
    <s v="EJECUTADO EXITOSO"/>
    <s v="08/10/2025 SE ESCALA AL COORDINADOR DE ZONA PARA ENTREGA DE ROLLOS EN SITIO | 09/10/2025 SE REALIZA VISITA, SE ENTREGAN 56 ROLLOS"/>
    <s v="VISITA_TÉCNICA"/>
    <n v="56"/>
    <s v="PRINCIPAL"/>
    <s v="TERRESTRE"/>
    <s v="MARQUEZ HOYOS JEYSON DANIEL"/>
    <n v="1"/>
    <n v="31419"/>
    <n v="31419"/>
  </r>
  <r>
    <s v="BOGOTA"/>
    <s v="0036-0004"/>
    <x v="5"/>
    <n v="25473"/>
    <n v="2850443"/>
    <n v="76238"/>
    <x v="0"/>
    <s v="CUNDINAMARCA"/>
    <s v="MOSQUERA"/>
    <s v="BARRIO EL TREBOL MOSQUERA 2"/>
    <s v="WOMPI"/>
    <s v="FO-25-1640957"/>
    <d v="2025-10-07T10:29:00"/>
    <d v="2025-10-10T10:20:00"/>
    <x v="0"/>
    <s v="ROLLOS"/>
    <s v="EJECUTADO_EXITOSO"/>
    <s v="EJECUTADO EXITOSO"/>
    <s v="07/10/2025 SE ESCALA AL COORDINADOR DE ZONA PARA ENTREGA DE ROLLOS EN SITIO | 09/10/2025 SE LLEGA A LA DIRECCIÓN INDICADA Y SE ENTREGAN 24 ROLLOS WOMPI, SIN MANIPULAR EQUIPOS"/>
    <s v="VISITA_TÉCNICA"/>
    <n v="24"/>
    <s v="PRINCIPAL"/>
    <s v="TERRESTRE"/>
    <s v="PACHECO BUITRAGO JAVIER ALONSO"/>
    <n v="1"/>
    <n v="31419"/>
    <n v="31419"/>
  </r>
  <r>
    <s v="BOGOTA"/>
    <s v="0036-0004"/>
    <x v="5"/>
    <n v="25754"/>
    <n v="2854537"/>
    <n v="68813"/>
    <x v="0"/>
    <s v="CUNDINAMARCA"/>
    <s v="SOACHA"/>
    <s v="BARRIO HOGAR DEL SOL SOACHA SOACHA"/>
    <s v="WOMPI"/>
    <s v="FO-25-1644512"/>
    <d v="2025-10-08T08:00:00"/>
    <d v="2025-10-10T10:22:00"/>
    <x v="0"/>
    <s v="ROLLOS"/>
    <s v="EJECUTADO_EXITOSO"/>
    <s v="EJECUTADO EXITOSO"/>
    <s v="08/10/2025 SE ESCALA AL COORDINADOR DE ZONA PARA ENTREGA DE ROLLOS EN SITIO | 09/10/2025 DURANTE LA VISITA TECNICA SE REALIZA ENTREGA DE ROLLOS PARA DATÁFONO NO SE MANIPULAN EQUIPOS"/>
    <s v="VISITA_TÉCNICA"/>
    <n v="32"/>
    <s v="PRINCIPAL"/>
    <s v="TERRESTRE"/>
    <s v="GARCIA PASTRANA KEVIN FERNANDO"/>
    <n v="1"/>
    <n v="31419"/>
    <n v="31419"/>
  </r>
  <r>
    <s v="IBAGUE"/>
    <s v="0036-0006"/>
    <x v="2"/>
    <n v="73001"/>
    <n v="2857821"/>
    <n v="68291"/>
    <x v="0"/>
    <s v="TOLIMA"/>
    <s v="IBAGUE"/>
    <s v="PAPELERIA Y CACHARRERIA GRANADA"/>
    <s v="WOMPI"/>
    <s v="FO-25-1646948"/>
    <d v="2025-10-08T12:21:00"/>
    <d v="2025-10-10T10:38:00"/>
    <x v="0"/>
    <s v="ROLLOS"/>
    <s v="EJECUTADO_EXITOSO"/>
    <s v="EJECUTADO EXITOSO"/>
    <s v="08/10/2025 SE ESCALA AL COORDINADOR DE ZONA PARA ENTREGA DE ROLLOS EN SITIO | 09/10/2025 SE ENTREGA 24 ROLLOS CON VISITA"/>
    <s v="VISITA_TÉCNICA"/>
    <n v="24"/>
    <s v="PRINCIPAL"/>
    <s v="TERRESTRE"/>
    <s v="GALEANO SORIANO JUAN DAVID"/>
    <n v="1"/>
    <n v="31419"/>
    <n v="31419"/>
  </r>
  <r>
    <s v="PASTO"/>
    <s v="0036-0003"/>
    <x v="4"/>
    <n v="52786"/>
    <n v="2833308"/>
    <n v="70840"/>
    <x v="0"/>
    <s v="NARIÑO"/>
    <s v="TAMINANGO"/>
    <s v="PRADO TAMINANGO 1"/>
    <s v="WOMPI"/>
    <s v="FO-25-1631625"/>
    <d v="2025-10-03T08:00:00"/>
    <d v="2025-10-10T10:55:00"/>
    <x v="0"/>
    <s v="ROLLOS"/>
    <s v="EJECUTADO_EXITOSO"/>
    <s v="EJECUTADO EXITOSO"/>
    <s v="05/10/2025 SE REALIZA ENVIO DE ROLLOS CON GUIA | 10/10/2025 GUIA SE ENCUENTRA EN DISTRIBUCION, SE LLAMA AL USUARIO Y CONFIRMA QUE NO LE HAN LLEGADO LOS ROLLOS | 10/10/2025 SE REALIZA ENVIO DE 56 ROLLOS, CON LA GUIA 2185553828 SERVIENTREGA. SE CONFIRMA ENTREGA EXITOSA POR PARTE DE LA TRANSPORTADORA"/>
    <s v="ENVÍO"/>
    <n v="56"/>
    <s v="INTERMEDIA"/>
    <s v="TERRESTRE"/>
    <s v="VARGAS HERRERA JHON JAIRO"/>
    <n v="1"/>
    <n v="36351"/>
    <n v="36351"/>
  </r>
  <r>
    <s v="CUCUTA"/>
    <s v="0036-0007"/>
    <x v="1"/>
    <n v="54498"/>
    <n v="2839736"/>
    <n v="37505"/>
    <x v="0"/>
    <s v="NORTE DE SANTANDER"/>
    <s v="OCAÑA"/>
    <s v="BARRIO AVENIDA CIRCUNVALAR OCAÑA"/>
    <s v="WOMPI"/>
    <s v="FO-25-1631606"/>
    <d v="2025-10-06T08:00:00"/>
    <d v="2025-10-10T11:03:00"/>
    <x v="0"/>
    <s v="ROLLOS"/>
    <s v="EJECUTADO_EXITOSO"/>
    <s v="EJECUTADO EXITOSO"/>
    <s v="05/10/2025 SE REALIZA ENVIO DE ROLLOS CON GUIA | 10/10/2025 SE REALIZA ENVIO DE 64 ROLLOS, CON LA GUIA 2187690740 SERVIENTREGA. SE CONFIRMA ENTREGA EXITOSA POR PARTE DE LA TRANSPORTADORA"/>
    <s v="ENVÍO"/>
    <n v="64"/>
    <s v="LEJANA"/>
    <s v="TERRESTRE"/>
    <s v="GOMEZ FERRARO JOHANA"/>
    <n v="1"/>
    <n v="40250"/>
    <n v="40250"/>
  </r>
  <r>
    <s v="TUNJA"/>
    <s v="0036-0007"/>
    <x v="1"/>
    <n v="15646"/>
    <n v="2840442"/>
    <n v="52924"/>
    <x v="0"/>
    <s v="BOYACA"/>
    <s v="SAMACA"/>
    <s v="BARRIO CENTRO SAMACA 3"/>
    <s v="WOMPI"/>
    <s v="FO-25-1631595"/>
    <d v="2025-10-06T08:00:00"/>
    <d v="2025-10-10T11:04:00"/>
    <x v="0"/>
    <s v="ROLLOS"/>
    <s v="EJECUTADO_EXITOSO"/>
    <s v="EJECUTADO EXITOSO"/>
    <s v="05/10/2025 SE REALIZA ENVIO DE ROLLOS CON GUIA | 10/10/2025 SE REALIZA ENVIO DE 64 ROLLOS, CON LA GUIA 2235596137 SERVIENTREGA. SE CONFIRMA ENTREGA EXITOSA POR PARTE DE LA TRANSPORTADORA"/>
    <s v="ENVÍO"/>
    <n v="64"/>
    <s v="INTERMEDIA"/>
    <s v="TERRESTRE"/>
    <s v="HERNANDEZ GUARIN MIGUEL JULIAN"/>
    <n v="1"/>
    <n v="36351"/>
    <n v="36351"/>
  </r>
  <r>
    <s v="PASTO"/>
    <s v="0036-0003"/>
    <x v="4"/>
    <n v="52838"/>
    <n v="2835818"/>
    <n v="64971"/>
    <x v="0"/>
    <s v="NARIÑO"/>
    <s v="TUQUERRES"/>
    <s v="BARRIO SAN FERNANDO TUQUERRES 1"/>
    <s v="WOMPI"/>
    <s v="FO-25-1631616"/>
    <d v="2025-10-03T11:15:00"/>
    <d v="2025-10-10T11:32:00"/>
    <x v="0"/>
    <s v="ROLLOS"/>
    <s v="EJECUTADO_EXITOSO"/>
    <s v="EJECUTADO EXITOSO"/>
    <s v="05/10/2025 SE REALIZA ENVIO DE ROLLOS CON GUIA | 10/10/2025 SE REALIZA ENVIO DE 40 ROLLOS, CON LA GUIA 2185553827 SERVIENTREGA. SE CONFIRMA ENTREGA EXITOSA POR PARTE DE LA TRANSPORTADORA"/>
    <s v="ENVÍO"/>
    <n v="40"/>
    <s v="INTERMEDIA"/>
    <s v="TERRESTRE"/>
    <s v="GOMEZ FERRARO JOHANA"/>
    <n v="1"/>
    <n v="36351"/>
    <n v="36351"/>
  </r>
  <r>
    <s v="NEIVA"/>
    <s v="0036-0006"/>
    <x v="2"/>
    <n v="18479"/>
    <n v="2835899"/>
    <n v="67106"/>
    <x v="0"/>
    <s v="CAQUETA"/>
    <s v="MORELIA"/>
    <s v="BARRIO ESQUINA MORELIA"/>
    <s v="WOMPI"/>
    <s v="FO-25-1629361"/>
    <d v="2025-10-03T11:34:00"/>
    <d v="2025-10-10T11:34:00"/>
    <x v="0"/>
    <s v="ROLLOS"/>
    <s v="EJECUTADO_EXITOSO"/>
    <s v="EJECUTADO EXITOSO"/>
    <s v="04/10/2025 SE REALIZA ENVIO DE ROLLOS CON GUIA | 10/10/2025 SE REALIZA ENVIO DE 16 ROLLOS, CON LA GUIA 2235596144 SERVIENTREGA. SE CONFIRMA ENTREGA EXITOSA POR PARTE DE LA TRANSPORTADORA"/>
    <s v="ENVÍO"/>
    <n v="16"/>
    <s v="LEJANA"/>
    <s v="TERRESTRE"/>
    <s v="GOMEZ FERRARO JOHANA"/>
    <n v="1"/>
    <n v="40250"/>
    <n v="40250"/>
  </r>
  <r>
    <s v="CALI"/>
    <s v="0036-0003"/>
    <x v="4"/>
    <n v="19532"/>
    <n v="2835695"/>
    <n v="79400"/>
    <x v="0"/>
    <s v="CAUCA"/>
    <s v="PATIA"/>
    <s v="BARRIO PABLO VI PATÍA"/>
    <s v="WOMPI"/>
    <s v="FO-25-1629364"/>
    <d v="2025-10-03T11:30:00"/>
    <d v="2025-10-10T11:34:00"/>
    <x v="0"/>
    <s v="ROLLOS"/>
    <s v="EJECUTADO_EXITOSO"/>
    <s v="EJECUTADO EXITOSO"/>
    <s v="04/10/2025 SE REALIZA ENVIO DE ROLLOS CON GUIA | 10/10/2025 SE REALIZA ENVIO DE 48 ROLLOS, CON LA GUIA 2185553821 SERVIENTREGA. SE CONFIRMA ENTREGA EXITOSA POR PARTE DE LA TRANSPORTADORA"/>
    <s v="ENVÍO"/>
    <n v="48"/>
    <s v="LEJANA"/>
    <s v="TERRESTRE"/>
    <s v="RICO PERDOMO ALAHY XIMENA"/>
    <n v="1"/>
    <n v="40250"/>
    <n v="40250"/>
  </r>
  <r>
    <s v="PASTO"/>
    <s v="0036-0003"/>
    <x v="4"/>
    <n v="52110"/>
    <n v="2839384"/>
    <n v="69606"/>
    <x v="0"/>
    <s v="NARIÑO"/>
    <s v="BUESACO"/>
    <s v="BARRIO CENTRO BUESACO 3"/>
    <s v="WOMPI"/>
    <s v="FO-25-1629591"/>
    <d v="2025-10-06T08:00:00"/>
    <d v="2025-10-10T11:35:00"/>
    <x v="0"/>
    <s v="ROLLOS"/>
    <s v="EJECUTADO_EXITOSO"/>
    <s v="EJECUTADO EXITOSO"/>
    <s v="04/10/2025 SE CONFIRMA ENVIO CON LA SEÑORA ANA NARVÁEZ | 10/10/2025 SE REALIZA ENVIO DE 16 ROLLOS, CON LA GUIA 2185553823 SERVIENTREGA. SE CONFIRMA ENTREGA EXITOSA POR PARTE DE LA TRANSPORTADORA"/>
    <s v="ENVÍO"/>
    <n v="16"/>
    <s v="INTERMEDIA"/>
    <s v="TERRESTRE"/>
    <s v="RICO PERDOMO ALAHY XIMENA"/>
    <n v="1"/>
    <n v="36351"/>
    <n v="36351"/>
  </r>
  <r>
    <s v="CALI"/>
    <s v="0036-0003"/>
    <x v="4"/>
    <n v="76364"/>
    <n v="2838612"/>
    <n v="17890"/>
    <x v="0"/>
    <s v="VALLE DEL CAUCA"/>
    <s v="JAMUNDI"/>
    <s v="BARRIO LA HOJARASCA JAMUNDI"/>
    <s v="WOMPI"/>
    <s v="FO-25-1629592"/>
    <d v="2025-10-06T08:00:00"/>
    <d v="2025-10-10T11:36:00"/>
    <x v="0"/>
    <s v="ROLLOS"/>
    <s v="EJECUTADO_EXITOSO"/>
    <s v="EJECUTADO EXITOSO"/>
    <s v="04/10/2025 SE REALIZA ENVIO DE ROLLOS CON GUIA | 10/10/2025 SE REALIZA ENVIO DE 40 ROLLOS, CON LA GUIA 2185553824 SERVIENTREGA. SE CONFIRMA ENTREGA EXITOSA POR PARTE DE LA TRANSPORTADORA"/>
    <s v="ENVÍO"/>
    <n v="40"/>
    <s v="INTERMEDIA"/>
    <s v="TERRESTRE"/>
    <s v="CORZO BUSTO KEVIN ALEXIS"/>
    <n v="1"/>
    <n v="36351"/>
    <n v="36351"/>
  </r>
  <r>
    <s v="TUNJA"/>
    <s v="0036-0007"/>
    <x v="1"/>
    <n v="15759"/>
    <n v="2836370"/>
    <n v="45648"/>
    <x v="0"/>
    <s v="BOYACA"/>
    <s v="SOGAMOSO"/>
    <s v="BARRIO CENTRO SOGAMOSO 15"/>
    <s v="WOMPI"/>
    <s v="FO-25-1629996"/>
    <d v="2025-10-03T12:30:00"/>
    <d v="2025-10-10T11:36:00"/>
    <x v="0"/>
    <s v="ROLLOS"/>
    <s v="EJECUTADO_EXITOSO"/>
    <s v="EJECUTADO EXITOSO"/>
    <s v="04/10/2025 SE REALIZA ENVIO DE ROLLOS CON GUIA | 10/10/2025 SE REALIZA ENVIO DE 64 ROLLOS, CON LA GUIA 2235596148 SERVIENTREGA. SE CONFIRMA ENTREGA EXITOSA POR PARTE DE LA TRANSPORTADORA"/>
    <s v="ENVÍO"/>
    <n v="64"/>
    <s v="INTERMEDIA"/>
    <s v="TERRESTRE"/>
    <s v="RICO PERDOMO ALAHY XIMENA"/>
    <n v="1"/>
    <n v="36351"/>
    <n v="36351"/>
  </r>
  <r>
    <s v="CALI"/>
    <s v="0036-0003"/>
    <x v="4"/>
    <n v="76248"/>
    <n v="2836608"/>
    <n v="79300"/>
    <x v="0"/>
    <s v="VALLE DEL CAUCA"/>
    <s v="EL CERRITO"/>
    <s v="BARRIO CORREGIMIENTO SANTA ELENA EL CERRITO"/>
    <s v="WOMPI"/>
    <s v="FO-25-1637443"/>
    <d v="2025-10-03T12:55:00"/>
    <d v="2025-10-10T11:37:00"/>
    <x v="0"/>
    <s v="ROLLOS"/>
    <s v="EJECUTADO_EXITOSO"/>
    <s v="EJECUTADO EXITOSO"/>
    <s v="06/10/2025 SE VALIDAN DATOS CON CB, REALIZA ENVIO DE ROLLOS CON GUIA | 10/10/2025 SE REALIZA ENVIO DE 64 ROLLOS, CON LA GUIA 2185553836 SERVIENTREGA. SE CONFIRMA ENTREGA EXITOSA POR PARTE DE LA TRANSPORTADORA"/>
    <s v="ENVÍO"/>
    <n v="64"/>
    <s v="INTERMEDIA"/>
    <s v="TERRESTRE"/>
    <s v="RICO PERDOMO ALAHY XIMENA"/>
    <n v="1"/>
    <n v="36351"/>
    <n v="36351"/>
  </r>
  <r>
    <s v="BOGOTA"/>
    <s v="0036-0004"/>
    <x v="5"/>
    <n v="25286"/>
    <n v="2836645"/>
    <n v="30351"/>
    <x v="0"/>
    <s v="CUNDINAMARCA"/>
    <s v="FUNZA"/>
    <s v="BARRIO  SERREZUELITA FUNZA"/>
    <s v="WOMPI"/>
    <s v="FO-25-1629993"/>
    <d v="2025-10-03T13:32:00"/>
    <d v="2025-10-10T11:38:00"/>
    <x v="0"/>
    <s v="ROLLOS"/>
    <s v="EJECUTADO_EXITOSO"/>
    <s v="EJECUTADO EXITOSO"/>
    <s v="04/10/2025 SE REALIZA ENVIO DE ROLLOS CON GUIA | 10/10/2025 SE REALIZA ENVIO DE 48 ROLLOS, CON LA GUIA 2235596146 SERVIENTREGA. SE CONFIRMA ENTREGA EXITOSA POR PARTE DE LA TRANSPORTADORA"/>
    <s v="ENVÍO"/>
    <n v="48"/>
    <s v="INTERMEDIA"/>
    <s v="TERRESTRE"/>
    <s v="TORO CARDONA ELIZABETH"/>
    <n v="1"/>
    <n v="36351"/>
    <n v="36351"/>
  </r>
  <r>
    <s v="BOGOTA"/>
    <s v="0036-0004"/>
    <x v="5"/>
    <n v="25430"/>
    <n v="2836633"/>
    <n v="74755"/>
    <x v="0"/>
    <s v="CUNDINAMARCA"/>
    <s v="MADRID"/>
    <s v="BARRIO SAN CARLOS MADRID 3"/>
    <s v="WOMPI"/>
    <s v="FO-25-1637441"/>
    <d v="2025-10-03T13:27:00"/>
    <d v="2025-10-10T11:38:00"/>
    <x v="0"/>
    <s v="ROLLOS"/>
    <s v="EJECUTADO_EXITOSO"/>
    <s v="EJECUTADO EXITOSO"/>
    <s v="06/10/2025 SE VALIDAN DATOS CON CB, REALIZA ENVIO DE ROLLOS CON GUIA | 10/10/2025 SE REALIZA ENVIO DE 64 ROLLOS, CON LA GUIA 2235596159 SERVIENTREGA. SE CONFIRMA ENTREGA EXITOSA POR PARTE DE LA TRANSPORTADORA"/>
    <s v="ENVÍO"/>
    <n v="64"/>
    <s v="INTERMEDIA"/>
    <s v="TERRESTRE"/>
    <s v="RICO PERDOMO ALAHY XIMENA"/>
    <n v="1"/>
    <n v="36351"/>
    <n v="36351"/>
  </r>
  <r>
    <s v="CALI"/>
    <s v="0036-0003"/>
    <x v="4"/>
    <n v="76364"/>
    <n v="2836692"/>
    <n v="17613"/>
    <x v="0"/>
    <s v="VALLE DEL CAUCA"/>
    <s v="JAMUNDI"/>
    <s v="BARRIO TERRANOVA III JAMUNDI"/>
    <s v="WOMPI"/>
    <s v="FO-25-1631613"/>
    <d v="2025-10-03T14:02:00"/>
    <d v="2025-10-10T11:39:00"/>
    <x v="0"/>
    <s v="ROLLOS"/>
    <s v="EJECUTADO_EXITOSO"/>
    <s v="EJECUTADO EXITOSO"/>
    <s v="05/10/2025 SE REALIZA ENVIO DE ROLLOS CON GUIA | 10/10/2025 SE REALIZA ENVIO DE 64 ROLLOS, CON LA GUIA 2185553826 SERVIENTREGA. SE CONFIRMA ENTREGA EXITOSA POR PARTE DE LA TRANSPORTADORA"/>
    <s v="ENVÍO"/>
    <n v="64"/>
    <s v="INTERMEDIA"/>
    <s v="TERRESTRE"/>
    <s v="TORO CARDONA ELIZABETH"/>
    <n v="1"/>
    <n v="36351"/>
    <n v="36351"/>
  </r>
  <r>
    <s v="TUNJA"/>
    <s v="0036-0007"/>
    <x v="1"/>
    <n v="15759"/>
    <n v="2819894"/>
    <n v="43161"/>
    <x v="0"/>
    <s v="BOYACA"/>
    <s v="SOGAMOSO"/>
    <s v="BARRIO CENTRO SOGAMOSO 13"/>
    <s v="WOMPI"/>
    <s v="FO-25-1609109"/>
    <d v="2025-10-01T08:47:00"/>
    <d v="2025-10-10T11:41:00"/>
    <x v="0"/>
    <s v="ROLLOS"/>
    <s v="EJECUTADO_EXITOSO"/>
    <s v="EJECUTADO EXITOSO"/>
    <s v="01/10/2025 SE REALIZA ENVIO DE ROLLOS CON GUIA | 08/10/2025 POR NOVEDAD DE MO EN SYTEX ACTIVIDAD NO SE LE VISUALIZA A BODEGA, | 10/10/2025 SE REALIZA ENVIO DE 48 ROLLOS, CON LA GUIA 2235596176 SERVIENTREGA. SE CONFIRMA ENTREGA EXITOSA POR PARTE DE LA TRANSPORTADORA"/>
    <s v="ENVÍO"/>
    <n v="48"/>
    <s v="INTERMEDIA"/>
    <s v="TERRESTRE"/>
    <s v="GOMEZ FERRARO JOHANA"/>
    <n v="1"/>
    <n v="36351"/>
    <n v="36351"/>
  </r>
  <r>
    <s v="CUCUTA"/>
    <s v="0036-0007"/>
    <x v="1"/>
    <n v="54820"/>
    <n v="2837415"/>
    <n v="10566"/>
    <x v="0"/>
    <s v="NORTE DE SANTANDER"/>
    <s v="TOLEDO"/>
    <s v="TOLEDO - NORTE DE SANTANDER"/>
    <s v="WOMPI"/>
    <s v="FO-25-1628928"/>
    <d v="2025-10-03T14:59:00"/>
    <d v="2025-10-10T11:46:00"/>
    <x v="0"/>
    <s v="ROLLOS"/>
    <s v="EJECUTADO_EXITOSO"/>
    <s v="EJECUTADO EXITOSO"/>
    <s v="08/10/2025 SE CONFIRMA ENVIO CON LA SEÑORA AMPARO VILLAMIZAR | 10/10/2025 SE REALIZA ENVIO DE 32 ROLLOS, CON LA GUIA 2187690733 SERVIENTREGA. SE CONFIRMA ENTREGA EXITOSA POR PARTE DE LA TRANSPORTADORA"/>
    <s v="ENVÍO"/>
    <n v="32"/>
    <s v="LEJANA"/>
    <s v="TERRESTRE"/>
    <s v="GOMEZ FERRARO JOHANA"/>
    <n v="1"/>
    <n v="40250"/>
    <n v="40250"/>
  </r>
  <r>
    <s v="MEDELLIN"/>
    <s v="0036-0005"/>
    <x v="3"/>
    <n v="5001"/>
    <n v="2842169"/>
    <n v="75027"/>
    <x v="0"/>
    <s v="ANTIOQUIA"/>
    <s v="MEDELLÍN"/>
    <s v="DROGUERIA SANTA ELENA NO 2"/>
    <s v="WOMPI"/>
    <s v="FO-25-1633760"/>
    <d v="2025-10-06T09:06:00"/>
    <d v="2025-10-10T11:48:00"/>
    <x v="0"/>
    <s v="ROLLOS"/>
    <s v="EJECUTADO_EXITOSO"/>
    <s v="EJECUTADO EXITOSO"/>
    <s v="06/10/2025 SE ESCALA AL COORDINADOR DE ZONA PARA ENTREGA DE ROLLOS EN SITIO | 10/10/2025 SE REALIZA ENTREGA DE 56 ROLLOS POR EL OPERADOR LOGISTICO VELOCES CON LA GUIA V4001648381"/>
    <s v="VISITA_TÉCNICA"/>
    <n v="56"/>
    <s v="PRINCIPAL"/>
    <s v="TERRESTRE"/>
    <s v="HERNANDEZ GUARIN MIGUEL JULIAN"/>
    <n v="1"/>
    <n v="31419"/>
    <n v="31419"/>
  </r>
  <r>
    <s v="MEDELLIN"/>
    <s v="0036-0005"/>
    <x v="3"/>
    <n v="5088"/>
    <n v="2843776"/>
    <n v="48347"/>
    <x v="0"/>
    <s v="ANTIOQUIA"/>
    <s v="BELLO"/>
    <s v="PAPELERÍA Y VARIEDADES BT"/>
    <s v="WOMPI"/>
    <s v="FO-25-1634900"/>
    <d v="2025-10-06T10:58:00"/>
    <d v="2025-10-10T11:50:00"/>
    <x v="0"/>
    <s v="ROLLOS"/>
    <s v="EJECUTADO_EXITOSO"/>
    <s v="EJECUTADO EXITOSO"/>
    <s v="06/10/2025 SE ESCALA AL COORDINADOR DE ZONA PARA ENTREGA DE ROLLOS EN SITIO | 10/10/2025 SE REALIZA ENTREGA DE 64 ROLLOS POR EL OPERADOR LOGISTICO VELOCES CON LA GUIA V4001648382"/>
    <s v="VISITA_TÉCNICA"/>
    <n v="64"/>
    <s v="PRINCIPAL"/>
    <s v="TERRESTRE"/>
    <s v="BETANCUR AGUIRRE EDGAR AUGUSTO"/>
    <n v="1"/>
    <n v="31419"/>
    <n v="31419"/>
  </r>
  <r>
    <s v="MEDELLIN"/>
    <s v="0036-0005"/>
    <x v="3"/>
    <n v="5001"/>
    <n v="2844700"/>
    <n v="75949"/>
    <x v="0"/>
    <s v="ANTIOQUIA"/>
    <s v="MEDELLÍN"/>
    <s v="DROGUERIA MEDICARE"/>
    <s v="WOMPI"/>
    <s v="FO-25-1634977"/>
    <d v="2025-10-06T11:50:00"/>
    <d v="2025-10-10T11:52:00"/>
    <x v="0"/>
    <s v="ROLLOS"/>
    <s v="EJECUTADO_EXITOSO"/>
    <s v="EJECUTADO EXITOSO"/>
    <s v="06/10/2025 SE ESCALA AL COORDINADOR DE ZONA PARA ENTREGA DE ROLLOS EN SITIO | 10/10/2025 SE REALIZA ENTREGA DE 32 ROLLOS POR EL OPERADOR LOGISTICO VELOCES CON LA GUIA V4001648384"/>
    <s v="VISITA_TÉCNICA"/>
    <n v="32"/>
    <s v="PRINCIPAL"/>
    <s v="TERRESTRE"/>
    <s v="BETANCUR AGUIRRE EDGAR AUGUSTO"/>
    <n v="1"/>
    <n v="31419"/>
    <n v="31419"/>
  </r>
  <r>
    <s v="MEDELLIN"/>
    <s v="0036-0005"/>
    <x v="3"/>
    <n v="5001"/>
    <n v="2845196"/>
    <n v="77268"/>
    <x v="0"/>
    <s v="ANTIOQUIA"/>
    <s v="MEDELLÍN"/>
    <s v="CONFITERIA Y DISTRIBUICIONES SALDARRIGA"/>
    <s v="WOMPI"/>
    <s v="FO-25-1635994"/>
    <d v="2025-10-06T13:35:00"/>
    <d v="2025-10-10T11:52:00"/>
    <x v="0"/>
    <s v="ROLLOS"/>
    <s v="EJECUTADO_EXITOSO"/>
    <s v="EJECUTADO EXITOSO"/>
    <s v="06/10/2025 SE ESCALA AL COORDINADOR DE ZONA PARA ENTREGA DE ROLLOS EN SITIO | 10/10/2025 SE REALIZA ENTREGA DE 64 ROLLOS POR EL OPERADOR LOGISTICO VELOCES CON LA GUIA V4001648385"/>
    <s v="VISITA_TÉCNICA"/>
    <n v="64"/>
    <s v="PRINCIPAL"/>
    <s v="TERRESTRE"/>
    <s v="BETANCUR AGUIRRE EDGAR AUGUSTO"/>
    <n v="1"/>
    <n v="31419"/>
    <n v="31419"/>
  </r>
  <r>
    <s v="MEDELLIN"/>
    <s v="0036-0005"/>
    <x v="3"/>
    <n v="5360"/>
    <n v="2847118"/>
    <n v="49761"/>
    <x v="0"/>
    <s v="ANTIOQUIA"/>
    <s v="ITAGÜÍ"/>
    <s v="PAPELERÍA Y VARIEDADES LA VERDE ITAGUI"/>
    <s v="WOMPI"/>
    <s v="FO-25-1636857"/>
    <d v="2025-10-06T16:02:00"/>
    <d v="2025-10-10T11:53:00"/>
    <x v="0"/>
    <s v="ROLLOS"/>
    <s v="EJECUTADO_EXITOSO"/>
    <s v="EJECUTADO EXITOSO"/>
    <s v="09/10/2025 SE ESCALA AL COORDINADOR DE ZONA PARA ENTREGA DE ROLLOS EN SITIO | 10/10/2025 SE REALIZA ENTREGA DE 56 ROLLOS POR EL OPERADOR LOGISTICO VELOCES CON LA GUIA V4001648387"/>
    <s v="VISITA_TÉCNICA"/>
    <n v="56"/>
    <s v="PRINCIPAL"/>
    <s v="TERRESTRE"/>
    <s v="BETANCUR AGUIRRE EDGAR AUGUSTO"/>
    <n v="1"/>
    <n v="31419"/>
    <n v="31419"/>
  </r>
  <r>
    <s v="MEDELLIN"/>
    <s v="0036-0005"/>
    <x v="3"/>
    <n v="5360"/>
    <n v="2848133"/>
    <n v="23626"/>
    <x v="0"/>
    <s v="ANTIOQUIA"/>
    <s v="ITAGUI"/>
    <s v="LA PRADERA ITAGUI - ANTIOQUIA"/>
    <s v="WOMPI"/>
    <s v="FO-25-1638254"/>
    <d v="2025-10-07T08:00:00"/>
    <d v="2025-10-10T11:54:00"/>
    <x v="0"/>
    <s v="ROLLOS"/>
    <s v="EJECUTADO_EXITOSO"/>
    <s v="EJECUTADO EXITOSO"/>
    <s v="07/10/2025 SE ESCALA AL COORDINADOR DE ZONA PARA ENTREGA DE ROLLOS EN SITIO | 10/10/2025 SE REALIZA ENTREGA DE 32 ROLLOS POR EL OPERADOR LOGISTICO VELOCES CON LA GUIA V4001652258"/>
    <s v="VISITA_TÉCNICA"/>
    <n v="32"/>
    <s v="PRINCIPAL"/>
    <s v="TERRESTRE"/>
    <s v="BETANCUR AGUIRRE EDGAR AUGUSTO"/>
    <n v="1"/>
    <n v="31419"/>
    <n v="31419"/>
  </r>
  <r>
    <s v="MEDELLIN"/>
    <s v="0036-0005"/>
    <x v="3"/>
    <n v="5380"/>
    <n v="2849929"/>
    <n v="70450"/>
    <x v="0"/>
    <s v="ANTIOQUIA"/>
    <s v="LA ESTRELLA"/>
    <s v="BAUL DE LOS SENTIMIENTOS ANE"/>
    <s v="WOMPI"/>
    <s v="FO-25-1639661"/>
    <d v="2025-10-07T09:53:00"/>
    <d v="2025-10-10T11:55:00"/>
    <x v="0"/>
    <s v="ROLLOS"/>
    <s v="EJECUTADO_EXITOSO"/>
    <s v="EJECUTADO EXITOSO"/>
    <s v="07/10/2025 SE ESCALA AL COORDINADOR DE ZONA PARA ENTREGA DE ROLLOS EN SITIO | 10/10/2025 SE REALIZA ENTREGA DE 32 ROLLOS POR EL OPERADOR LOGISTICO VELOCES CON LA GUIA V4001652260"/>
    <s v="VISITA_TÉCNICA"/>
    <n v="32"/>
    <s v="PRINCIPAL"/>
    <s v="TERRESTRE"/>
    <s v="BETANCUR AGUIRRE EDGAR AUGUSTO"/>
    <n v="1"/>
    <n v="31419"/>
    <n v="31419"/>
  </r>
  <r>
    <s v="MEDELLIN"/>
    <s v="0036-0005"/>
    <x v="3"/>
    <n v="5360"/>
    <n v="2849821"/>
    <n v="13988"/>
    <x v="0"/>
    <s v="ANTIOQUIA"/>
    <s v="ITAGUI"/>
    <s v="MUNDIAL DE GRANOS Y PANELA"/>
    <s v="WOMPI"/>
    <s v="FO-25-1644591"/>
    <d v="2025-10-07T09:46:00"/>
    <d v="2025-10-10T11:55:00"/>
    <x v="0"/>
    <s v="ROLLOS"/>
    <s v="EJECUTADO_EXITOSO"/>
    <s v="EJECUTADO EXITOSO"/>
    <s v="08/10/2025 SE ESCALA AL COORDINADOR DE ZONA PARA ENTREGA DE ROLLOS EN SITIO | 10/10/2025 SE REALIZA ENTREGA DE 64 ROLLOS POR EL OPERADOR LOGISTICO VELOCES CON LA GUIA V4001652259"/>
    <s v="VISITA_TÉCNICA"/>
    <n v="64"/>
    <s v="PRINCIPAL"/>
    <s v="TERRESTRE"/>
    <s v="BETANCUR AGUIRRE EDGAR AUGUSTO"/>
    <n v="1"/>
    <n v="31419"/>
    <n v="31419"/>
  </r>
  <r>
    <s v="MEDELLIN"/>
    <s v="0036-0005"/>
    <x v="3"/>
    <n v="5001"/>
    <n v="2851269"/>
    <n v="78307"/>
    <x v="0"/>
    <s v="ANTIOQUIA"/>
    <s v="MEDELLIN"/>
    <s v="BARRIO VILA SOFIA MEDELLIN"/>
    <s v="WOMPI"/>
    <s v="FO-25-1640913"/>
    <d v="2025-10-07T11:37:00"/>
    <d v="2025-10-10T11:56:00"/>
    <x v="0"/>
    <s v="ROLLOS"/>
    <s v="EJECUTADO_EXITOSO"/>
    <s v="EJECUTADO EXITOSO"/>
    <s v="07/10/2025 SE ESCALA AL COORDINADOR DE ZONA PARA ENTREGA DE ROLLOS EN SITIO | 10/10/2025 SE REALIZA ENTREGA DE 32 ROLLOS POR EL OPERADOR LOGISTICO VELOCES CON LA GUIA V4001652262"/>
    <s v="VISITA_TÉCNICA"/>
    <n v="32"/>
    <s v="PRINCIPAL"/>
    <s v="TERRESTRE"/>
    <s v="BETANCUR AGUIRRE EDGAR AUGUSTO"/>
    <n v="1"/>
    <n v="31419"/>
    <n v="31419"/>
  </r>
  <r>
    <s v="MONTERIA"/>
    <s v="0036-0001"/>
    <x v="0"/>
    <n v="23686"/>
    <n v="2836648"/>
    <n v="78364"/>
    <x v="0"/>
    <s v="CORDOBA"/>
    <s v="SAN PELAYO"/>
    <s v="BARRIO CORREGIMIENTO PUERTO NUEVO SAN PELAYO"/>
    <s v="WOMPI"/>
    <s v="FO-25-1631614"/>
    <d v="2025-10-03T13:33:00"/>
    <d v="2025-10-10T11:59:00"/>
    <x v="0"/>
    <s v="ROLLOS"/>
    <s v="EJECUTADO_EXITOSO"/>
    <s v="EJECUTADO EXITOSO"/>
    <s v="05/10/2025 SE REALIZA ENVIO DE ROLLOS CON GUIA | 08/10/2025 ENVIO PRESENTA RETRASO YA QUE BODEGA NO TENIA CORRECTO LOS FILTROS Y NO VISUALIZABA ACTIVIDAD | 10/10/2025 SE REALIZA ENVIO DE 24 ROLLOS, CON LA GUIA 2265100386 SERVIENTREGA. SE CONFIRMA ENTREGA EXITOSA POR PARTE DE LA TRANSPORTADORA"/>
    <s v="ENVÍO"/>
    <n v="24"/>
    <s v="INTERMEDIA"/>
    <s v="TERRESTRE"/>
    <s v="BETANCUR AGUIRRE EDGAR AUGUSTO"/>
    <n v="1"/>
    <n v="36351"/>
    <n v="36351"/>
  </r>
  <r>
    <s v="MEDELLIN"/>
    <s v="0036-0005"/>
    <x v="3"/>
    <n v="5001"/>
    <n v="2851458"/>
    <n v="46207"/>
    <x v="0"/>
    <s v="ANTIOQUIA"/>
    <s v="MEDELLIN"/>
    <s v="BARRIO BELALCAZAR MEDELLIN"/>
    <s v="WOMPI"/>
    <s v="FO-25-1642431"/>
    <d v="2025-10-07T11:57:00"/>
    <d v="2025-10-10T12:00:00"/>
    <x v="0"/>
    <s v="ROLLOS"/>
    <s v="EJECUTADO_EXITOSO"/>
    <s v="EJECUTADO EXITOSO"/>
    <s v="07/10/2025 SE ESCALA AL COORDINADOR DE ZONA PARA ENTREGA DE ROLLOS EN SITIO | 10/10/2025 SE REALIZA ENTREGA DE 64 ROLLOS POR EL OPERADOR LOGISTICO VELOCES CON LA GUIA V4001652263"/>
    <s v="VISITA_TÉCNICA"/>
    <n v="64"/>
    <s v="PRINCIPAL"/>
    <s v="TERRESTRE"/>
    <s v="GOMEZ FERRARO JOHANA"/>
    <n v="1"/>
    <n v="31419"/>
    <n v="31419"/>
  </r>
  <r>
    <s v="MEDELLIN"/>
    <s v="0036-0005"/>
    <x v="3"/>
    <n v="5360"/>
    <n v="2851700"/>
    <n v="79373"/>
    <x v="0"/>
    <s v="ANTIOQUIA"/>
    <s v="ITAGUI"/>
    <s v="BARRIO AUTIPISTA SUR - SECTOR MONTESACRO ITAGUI"/>
    <s v="WOMPI"/>
    <s v="FO-25-1641527"/>
    <d v="2025-10-07T12:14:00"/>
    <d v="2025-10-10T12:00:00"/>
    <x v="0"/>
    <s v="ROLLOS"/>
    <s v="EJECUTADO_EXITOSO"/>
    <s v="EJECUTADO EXITOSO"/>
    <s v="07/10/2025 SE ESCALA AL COORDINADOR DE ZONA PARA ENTREGA DE ROLLOS EN SITIO | 10/10/2025 SE REALIZA ENTREGA DE 24 ROLLOS POR EL OPERADOR LOGISTICO VELOCES CON LA GUIA V4001652264"/>
    <s v="VISITA_TÉCNICA"/>
    <n v="24"/>
    <s v="PRINCIPAL"/>
    <s v="TERRESTRE"/>
    <s v="BETANCUR AGUIRRE EDGAR AUGUSTO"/>
    <n v="1"/>
    <n v="31419"/>
    <n v="31419"/>
  </r>
  <r>
    <s v="MEDELLIN"/>
    <s v="0036-0005"/>
    <x v="3"/>
    <n v="5001"/>
    <n v="2851760"/>
    <n v="40389"/>
    <x v="0"/>
    <s v="ANTIOQUIA"/>
    <s v="MEDELLÍN"/>
    <s v="MINIMERCADO VICTORIA"/>
    <s v="WOMPI"/>
    <s v="FO-25-1642426"/>
    <d v="2025-10-07T12:45:00"/>
    <d v="2025-10-10T12:01:00"/>
    <x v="0"/>
    <s v="ROLLOS"/>
    <s v="EJECUTADO_EXITOSO"/>
    <s v="EJECUTADO EXITOSO"/>
    <s v="07/10/2025 SE ESCALA AL COORDINADOR DE ZONA PARA ENTREGA DE ROLLOS EN SITIO | 10/10/2025 SE REALIZA ENTREGA DE 48 ROLLOS POR EL OPERADOR LOGISTICO VELOCES CON LA GUIA V4001652266"/>
    <s v="VISITA_TÉCNICA"/>
    <n v="48"/>
    <s v="PRINCIPAL"/>
    <s v="TERRESTRE"/>
    <s v="BETANCUR AGUIRRE EDGAR AUGUSTO"/>
    <n v="1"/>
    <n v="31419"/>
    <n v="31419"/>
  </r>
  <r>
    <s v="MEDELLIN"/>
    <s v="0036-0005"/>
    <x v="3"/>
    <n v="5001"/>
    <n v="2851979"/>
    <n v="47724"/>
    <x v="0"/>
    <s v="ANTIOQUIA"/>
    <s v="MEDELLIN"/>
    <s v="SALSAMENTARIA RINCÓN BLANCO"/>
    <s v="WOMPI"/>
    <s v="FO-25-1644580"/>
    <d v="2025-10-07T13:45:00"/>
    <d v="2025-10-10T12:02:00"/>
    <x v="0"/>
    <s v="ROLLOS"/>
    <s v="EJECUTADO_EXITOSO"/>
    <s v="EJECUTADO EXITOSO"/>
    <s v="08/10/2025 SE ESCALA AL COORDINADOR DE ZONA PARA ENTREGA DE ROLLOS EN SITIO | 10/10/2025 SE REALIZA ENTREGA DE 32 ROLLOS POR EL OPERADOR LOGISTICO VELOCES CON LA GUIA V4001652267"/>
    <s v="VISITA_TÉCNICA"/>
    <n v="32"/>
    <s v="PRINCIPAL"/>
    <s v="TERRESTRE"/>
    <s v="BETANCUR AGUIRRE EDGAR AUGUSTO"/>
    <n v="1"/>
    <n v="31419"/>
    <n v="31419"/>
  </r>
  <r>
    <s v="MEDELLIN"/>
    <s v="0036-0005"/>
    <x v="3"/>
    <n v="5001"/>
    <n v="2852506"/>
    <n v="76485"/>
    <x v="0"/>
    <s v="ANTIOQUIA"/>
    <s v="MEDELLIN"/>
    <s v="BARRIO CAMPO VALDEZ MEDELLIN 2"/>
    <s v="WOMPI"/>
    <s v="FO-25-1642305"/>
    <d v="2025-10-07T14:31:00"/>
    <d v="2025-10-10T12:03:00"/>
    <x v="0"/>
    <s v="ROLLOS"/>
    <s v="EJECUTADO_EXITOSO"/>
    <s v="EJECUTADO EXITOSO"/>
    <s v="07/10/2025 SE ESCALA AL COORDINADOR DE ZONA PARA ENTREGA DE ROLLOS EN SITIO | 10/10/2025 SE REALIZA ENTREGA DE 64 ROLLOS POR EL OPERADOR LOGISTICO VELOCES CON LA GUIA V4001652268"/>
    <s v="VISITA_TÉCNICA"/>
    <n v="64"/>
    <s v="PRINCIPAL"/>
    <s v="TERRESTRE"/>
    <s v="BETANCUR AGUIRRE EDGAR AUGUSTO"/>
    <n v="1"/>
    <n v="31419"/>
    <n v="31419"/>
  </r>
  <r>
    <s v="MEDELLIN"/>
    <s v="0036-0005"/>
    <x v="3"/>
    <n v="5001"/>
    <n v="2852635"/>
    <n v="53501"/>
    <x v="0"/>
    <s v="ANTIOQUIA"/>
    <s v="MEDELLÍN"/>
    <s v="TORNIRACORES JARDÍN BOTÁNICO SAS"/>
    <s v="WOMPI"/>
    <s v="FO-25-1642294"/>
    <d v="2025-10-07T14:42:00"/>
    <d v="2025-10-10T12:04:00"/>
    <x v="0"/>
    <s v="ROLLOS"/>
    <s v="EJECUTADO_EXITOSO"/>
    <s v="EJECUTADO EXITOSO"/>
    <s v="07/10/2025 SE ESCALA AL COORDINADOR DE ZONA PARA ENTREGA DE ROLLOS EN SITIO | 10/10/2025 SE REALIZA ENTREGA DE 32 ROLLOS POR EL OPERADOR LOGISTICO VELOCES CON LA GUIA V4001652269"/>
    <s v="VISITA_TÉCNICA"/>
    <n v="32"/>
    <s v="PRINCIPAL"/>
    <s v="TERRESTRE"/>
    <s v="BETANCUR AGUIRRE EDGAR AUGUSTO"/>
    <n v="1"/>
    <n v="31419"/>
    <n v="31419"/>
  </r>
  <r>
    <s v="MEDELLIN"/>
    <s v="0036-0005"/>
    <x v="3"/>
    <n v="5001"/>
    <n v="2852788"/>
    <n v="79668"/>
    <x v="0"/>
    <s v="ANTIOQUIA"/>
    <s v="MEDELLÍN"/>
    <s v="PAPELERIA / CENTRO DE COPIADO Y TIENDA DE SENTIMIENTOS &quot;DONDE LILI&quot;"/>
    <s v="WOMPI"/>
    <s v="FO-25-1644572"/>
    <d v="2025-10-07T15:17:00"/>
    <d v="2025-10-10T12:05:00"/>
    <x v="0"/>
    <s v="ROLLOS"/>
    <s v="EJECUTADO_EXITOSO"/>
    <s v="EJECUTADO EXITOSO"/>
    <s v="08/10/2025 SE ESCALA AL COORDINADOR DE ZONA PARA ENTREGA DE ROLLOS EN SITIO | 10/10/2025 SE REALIZA ENTREGA DE 40 ROLLOS POR EL OPERADOR LOGISTICO VELOCES CON LA GUIA V4001652271"/>
    <s v="VISITA_TÉCNICA"/>
    <n v="40"/>
    <s v="PRINCIPAL"/>
    <s v="TERRESTRE"/>
    <s v="BETANCUR AGUIRRE EDGAR AUGUSTO"/>
    <n v="1"/>
    <n v="31419"/>
    <n v="31419"/>
  </r>
  <r>
    <s v="MEDELLIN"/>
    <s v="0036-0005"/>
    <x v="3"/>
    <n v="5001"/>
    <n v="2853114"/>
    <n v="79587"/>
    <x v="0"/>
    <s v="ANTIOQUIA"/>
    <s v="MEDELLÍN"/>
    <s v="FERRETERIA Y DEPOSITO LA YE"/>
    <s v="WOMPI"/>
    <s v="FO-25-1642749"/>
    <d v="2025-10-07T15:24:00"/>
    <d v="2025-10-10T12:05:00"/>
    <x v="0"/>
    <s v="ROLLOS"/>
    <s v="EJECUTADO_EXITOSO"/>
    <s v="EJECUTADO EXITOSO"/>
    <s v="07/10/2025 SE ESCALA AL COORDINADOR DE ZONA PARA ENTREGA DE ROLLOS EN SITIO | 10/10/2025 SE REALIZA ENTREGA DE 24 ROLLOS POR EL OPERADOR LOGISTICO VELOCES CON LA GUIA V4001652272"/>
    <s v="VISITA_TÉCNICA"/>
    <n v="24"/>
    <s v="PRINCIPAL"/>
    <s v="TERRESTRE"/>
    <s v="BETANCUR AGUIRRE EDGAR AUGUSTO"/>
    <n v="1"/>
    <n v="31419"/>
    <n v="31419"/>
  </r>
  <r>
    <s v="MEDELLIN"/>
    <s v="0036-0005"/>
    <x v="3"/>
    <n v="5001"/>
    <n v="2853188"/>
    <n v="62250"/>
    <x v="0"/>
    <s v="ANTIOQUIA"/>
    <s v="MEDELLIN"/>
    <s v="BARRIO DOCE DE OCTUBRE MEDELLIN 3"/>
    <s v="WOMPI"/>
    <s v="FO-25-1642711"/>
    <d v="2025-10-07T15:39:00"/>
    <d v="2025-10-10T12:07:00"/>
    <x v="0"/>
    <s v="ROLLOS"/>
    <s v="EJECUTADO_EXITOSO"/>
    <s v="EJECUTADO EXITOSO"/>
    <s v="07/10/2025 SE ESCALA AL COORDINADOR DE ZONA PARA ENTREGA DE ROLLOS EN SITIO | 10/10/2025 SE REALIZA ENTREGA DE 64 ROLLOS POR EL OPERADOR LOGISTICO VELOCES CON LA GUIA V4001652273"/>
    <s v="VISITA_TÉCNICA"/>
    <n v="64"/>
    <s v="PRINCIPAL"/>
    <s v="TERRESTRE"/>
    <s v="BETANCUR AGUIRRE EDGAR AUGUSTO"/>
    <n v="1"/>
    <n v="31419"/>
    <n v="31419"/>
  </r>
  <r>
    <s v="MEDELLIN"/>
    <s v="0036-0005"/>
    <x v="3"/>
    <n v="5001"/>
    <n v="2856017"/>
    <n v="54668"/>
    <x v="0"/>
    <s v="ANTIOQUIA"/>
    <s v="MEDELLIN"/>
    <s v="BARRIO NOVAINA MEDELLIN"/>
    <s v="WOMPI"/>
    <s v="FO-25-1645075"/>
    <d v="2025-10-08T09:21:00"/>
    <d v="2025-10-10T12:08:00"/>
    <x v="0"/>
    <s v="ROLLOS"/>
    <s v="EJECUTADO_EXITOSO"/>
    <s v="EJECUTADO EXITOSO"/>
    <s v="08/10/2025 SE ESCALA AL COORDINADOR DE ZONA PARA ENTREGA DE ROLLOS EN SITIO | 10/10/2025 SE REALIZA ENTREGA DE 24 ROLLOS POR EL OPERADOR LOGISTICO VELOCES CON LA GUIA V4001654520"/>
    <s v="VISITA_TÉCNICA"/>
    <n v="24"/>
    <s v="PRINCIPAL"/>
    <s v="TERRESTRE"/>
    <s v="BETANCUR AGUIRRE EDGAR AUGUSTO"/>
    <n v="1"/>
    <n v="31419"/>
    <n v="31419"/>
  </r>
  <r>
    <s v="MEDELLIN"/>
    <s v="0036-0005"/>
    <x v="3"/>
    <n v="5001"/>
    <n v="2858586"/>
    <n v="66699"/>
    <x v="0"/>
    <s v="ANTIOQUIA"/>
    <s v="MEDELLIN"/>
    <s v="BARRIO NARANJAL MEDELLIN"/>
    <s v="WOMPI"/>
    <s v="FO-25-1648630"/>
    <d v="2025-10-08T14:38:00"/>
    <d v="2025-10-10T12:09:00"/>
    <x v="0"/>
    <s v="ROLLOS"/>
    <s v="EJECUTADO_EXITOSO"/>
    <s v="EJECUTADO EXITOSO"/>
    <s v="08/10/2025 SE ESCALA AL COORDINADOR DE ZONA PARA ENTREGA DE ROLLOS EN SITIO | 10/10/2025 SE REALIZA ENTREGA DE 24 ROLLOS POR EL OPERADOR LOGISTICO VELOCES CON LA GUIA V4001654537"/>
    <s v="VISITA_TÉCNICA"/>
    <n v="24"/>
    <s v="PRINCIPAL"/>
    <s v="TERRESTRE"/>
    <s v="BETANCUR AGUIRRE EDGAR AUGUSTO"/>
    <n v="1"/>
    <n v="31419"/>
    <n v="31419"/>
  </r>
  <r>
    <s v="MEDELLIN"/>
    <s v="0036-0005"/>
    <x v="3"/>
    <n v="5697"/>
    <n v="2837879"/>
    <n v="17702"/>
    <x v="0"/>
    <s v="ANTIOQUIA"/>
    <s v="EL SANTUARIO"/>
    <s v="BARRIO PARQUE PRINCIPAL II EL SANTUARIO"/>
    <s v="WOMPI"/>
    <s v="FO-25-1637439"/>
    <d v="2025-10-03T16:16:00"/>
    <d v="2025-10-10T14:08:00"/>
    <x v="0"/>
    <s v="ROLLOS"/>
    <s v="EJECUTADO_EXITOSO"/>
    <s v="EJECUTADO EXITOSO"/>
    <s v="06/10/2025 SE VALIDAN DATOS CON CB, REALIZA ENVIO DE ROLLOS CON GUIA | 09/10/2025 SE ENVIO TARDE POR CAPACIDAD OPERATIVA DE CG | 10/10/2025 SE CONFIRMA ENTREGA EXITOSA POR PARTE DE LA TRANSPORTADORA MANDAR Y SERVIR CON LA GUIA 6345301358977"/>
    <s v="ENVÍO"/>
    <n v="16"/>
    <s v="INTERMEDIA"/>
    <s v="TERRESTRE"/>
    <s v="BETANCUR AGUIRRE EDGAR AUGUSTO"/>
    <n v="1"/>
    <n v="36351"/>
    <n v="36351"/>
  </r>
  <r>
    <s v="PASTO"/>
    <s v="0036-0003"/>
    <x v="4"/>
    <n v="52001"/>
    <n v="2852197"/>
    <n v="78096"/>
    <x v="0"/>
    <s v="NARIÑO"/>
    <s v="PASTO"/>
    <s v="DROGUERIA NUEVO CORAZON"/>
    <s v="WOMPI"/>
    <s v="FO-25-1642310"/>
    <d v="2025-10-07T14:19:00"/>
    <d v="2025-10-10T14:11:00"/>
    <x v="0"/>
    <s v="ROLLOS"/>
    <s v="EJECUTADO_EXITOSO"/>
    <s v="EJECUTADO EXITOSO"/>
    <s v="07/10/2025 SE ESCALA AL COORDINADOR DE ZONA PARA ENTREGA DE ROLLOS EN SITIO | 08/10/2025 SE REALIZÓ LA ENTREGA DE PAPELERÍA SOLICITADA NO SE MANIPULA CB CLIENTE INFORMA QUE SE ENCUENTRA OPERATIVO."/>
    <s v="VISITA_TÉCNICA"/>
    <n v="24"/>
    <s v="PRINCIPAL"/>
    <s v="TERRESTRE"/>
    <s v="BETANCUR AGUIRRE EDGAR AUGUSTO"/>
    <n v="1"/>
    <n v="31419"/>
    <n v="31419"/>
  </r>
  <r>
    <s v="CALI"/>
    <s v="0036-0003"/>
    <x v="4"/>
    <n v="76001"/>
    <n v="2848034"/>
    <n v="75935"/>
    <x v="0"/>
    <s v="VALLE DEL CAUCA"/>
    <s v="CALI"/>
    <s v="VIDA NATURAL STORE"/>
    <s v="WOMPI"/>
    <s v="FO-25-1638272"/>
    <d v="2025-10-07T08:00:00"/>
    <d v="2025-10-10T14:14:00"/>
    <x v="0"/>
    <s v="ROLLOS"/>
    <s v="EJECUTADO_EXITOSO"/>
    <s v="EJECUTADO EXITOSO"/>
    <s v="07/10/2025 SE ESCALA AL COORDINADOR DE ZONA PARA ENTREGA DE ROLLOS EN SITIO | 08/10/2025 LA ESTA TÉCNICA REALIZADA AL COMERCIO SE LLEGA AL SITIO SE INFORMA EL MOTIVO DE LA VISITA SE ENTREGAN 24 ROLLOS TÉCNICOS AL CLIENTE EL CLIENTE RECIBE  ROLLOS"/>
    <s v="VISITA_TÉCNICA"/>
    <n v="24"/>
    <s v="PRINCIPAL"/>
    <s v="TERRESTRE"/>
    <s v="REMICIO AMADO JOHN HEBER"/>
    <n v="1"/>
    <n v="31419"/>
    <n v="31419"/>
  </r>
  <r>
    <s v="CALI"/>
    <s v="0036-0003"/>
    <x v="4"/>
    <n v="76001"/>
    <n v="2850468"/>
    <n v="79178"/>
    <x v="0"/>
    <s v="VALLE DEL CAUCA"/>
    <s v="CALI"/>
    <s v="SERVICIOS DIGITALES ADN"/>
    <s v="WOMPI"/>
    <s v="FO-25-1640956"/>
    <d v="2025-10-07T10:33:00"/>
    <d v="2025-10-10T14:17:00"/>
    <x v="0"/>
    <s v="ROLLOS"/>
    <s v="EJECUTADO_EXITOSO"/>
    <s v="EJECUTADO EXITOSO"/>
    <s v="07/10/2025 SE ESCALA AL COORDINADOR DE ZONA PARA ENTREGA DE ROLLOS EN SITIO | 10/10/2025 LA VISITA TÉCNICA REALIZADA AL COMERCIO SE LLEGA AL SITIO SE INFORMA EL MOTIVO DE LA VISITA SE ENTREGAN 24 ROLLOS TÉRMICOS AL CLIENTE EL CLIENTE RECIBE ROLLOS."/>
    <s v="VISITA_TÉCNICA"/>
    <n v="24"/>
    <s v="PRINCIPAL"/>
    <s v="TERRESTRE"/>
    <s v="BENAVIDES ARANGO RAFAEL JOSE"/>
    <n v="1"/>
    <n v="31419"/>
    <n v="31419"/>
  </r>
  <r>
    <s v="PEREIRA"/>
    <s v="0036-0002"/>
    <x v="6"/>
    <n v="63001"/>
    <n v="2847965"/>
    <n v="77513"/>
    <x v="0"/>
    <s v="QUINDIO"/>
    <s v="ARMENIA"/>
    <s v="BARRIO PARQUES DE BOLIVAR ARMENIA 1"/>
    <s v="WOMPI"/>
    <s v="FO-25-1638276"/>
    <d v="2025-10-07T08:00:00"/>
    <d v="2025-10-10T14:28:00"/>
    <x v="0"/>
    <s v="ROLLOS"/>
    <s v="EJECUTADO_EXITOSO"/>
    <s v="EJECUTADO EXITOSO"/>
    <s v="07/10/2025 SE ESCALA AL COORDINADOR DE ZONA PARA ENTREGA DE ROLLOS EN SITIO | 08/10/2025 VISITAMOS COMERCIO REALIZAMOS ENTREGA DE 24 ROLLOS."/>
    <s v="VISITA_TÉCNICA"/>
    <n v="24"/>
    <s v="INTERMEDIA"/>
    <s v="TERRESTRE"/>
    <s v="BENAVIDES ARANGO RAFAEL JOSE"/>
    <n v="1"/>
    <n v="36351"/>
    <n v="36351"/>
  </r>
  <r>
    <s v="CALI"/>
    <s v="0036-0003"/>
    <x v="4"/>
    <n v="76001"/>
    <n v="2843715"/>
    <n v="75674"/>
    <x v="0"/>
    <s v="VALLE DEL CAUCA"/>
    <s v="CALI"/>
    <s v="RAPITIENDA AM Y M"/>
    <s v="WOMPI"/>
    <s v="FO-25-1634907"/>
    <d v="2025-10-06T10:49:00"/>
    <d v="2025-10-10T14:32:00"/>
    <x v="0"/>
    <s v="ROLLOS"/>
    <s v="EJECUTADO_EXITOSO"/>
    <s v="EJECUTADO EXITOSO"/>
    <s v="06/10/2025 EXITOSA | 08/10/2025 SE ENTREGA EN 24 ROLLOS EN BUEN ESTADO"/>
    <s v="VISITA_TÉCNICA"/>
    <n v="24"/>
    <s v="PRINCIPAL"/>
    <s v="TERRESTRE"/>
    <s v="ARROYAVE CANO MANUEL GUILLERMO"/>
    <n v="1"/>
    <n v="31419"/>
    <n v="31419"/>
  </r>
  <r>
    <s v="BARRANQUILLA"/>
    <s v="0036-0001"/>
    <x v="0"/>
    <n v="8001"/>
    <n v="2849927"/>
    <n v="78785"/>
    <x v="0"/>
    <s v="ATLANTICO"/>
    <s v="BARRANQUILLA"/>
    <s v="INVERSIONES Y DISTRIBUCIONES DEFTELCOM DEL CARIBE"/>
    <s v="WOMPI"/>
    <s v="FO-25-1642432"/>
    <d v="2025-10-07T09:52:00"/>
    <d v="2025-10-10T14:35:00"/>
    <x v="0"/>
    <s v="ROLLOS"/>
    <s v="EJECUTADO_EXITOSO"/>
    <s v="EJECUTADO EXITOSO"/>
    <s v="07/10/2025 SE ESCALA AL COORDINADOR DE ZONA PARA ENTREGA DE ROLLOS EN SITIO | 08/10/2025 SE HACE ENTREGA DE 16 ROLLOS WOMPI EN LA CALLE 17 39 30"/>
    <s v="VISITA_TÉCNICA"/>
    <n v="16"/>
    <s v="PRINCIPAL"/>
    <s v="TERRESTRE"/>
    <s v="ESCOBAR LENIS JUAN SEBASTIAN"/>
    <n v="1"/>
    <n v="31419"/>
    <n v="31419"/>
  </r>
  <r>
    <s v="MONTERIA"/>
    <s v="0036-0001"/>
    <x v="0"/>
    <n v="23001"/>
    <n v="2853344"/>
    <n v="71888"/>
    <x v="0"/>
    <s v="CORDOBA"/>
    <s v="MONTERIA"/>
    <s v="MONTERIA MANDALA"/>
    <s v="WOMPI"/>
    <s v="FO-25-1643123"/>
    <d v="2025-10-07T15:53:00"/>
    <d v="2025-10-10T14:36:00"/>
    <x v="0"/>
    <s v="ROLLOS"/>
    <s v="EJECUTADO_EXITOSO"/>
    <s v="EJECUTADO EXITOSO"/>
    <s v="07/10/2025 SE ESCALA AL COORDINADOR DE ZONA PARA ENTREGA DE ROLLOS EN SITIO | 08/10/2025 SE REALIZA ENTREGA DE 40 ROLLOS A CORRESPONSAL WOMPI"/>
    <s v="VISITA_TÉCNICA"/>
    <n v="40"/>
    <s v="PRINCIPAL"/>
    <s v="TERRESTRE"/>
    <s v="ORTEGA TORRES JUAN SEBASTIAN"/>
    <n v="1"/>
    <n v="31419"/>
    <n v="31419"/>
  </r>
  <r>
    <s v="BOGOTA"/>
    <s v="0036-0004"/>
    <x v="5"/>
    <n v="11001"/>
    <n v="2846369"/>
    <n v="75697"/>
    <x v="0"/>
    <s v="CUNDINAMARCA"/>
    <s v="BOGOTÁ"/>
    <s v="DROGUERIA DIDIER 2"/>
    <s v="WOMPI"/>
    <s v="FO-25-1636452"/>
    <d v="2025-10-06T15:09:00"/>
    <d v="2025-10-10T14:40:00"/>
    <x v="0"/>
    <s v="ROLLOS"/>
    <s v="EJECUTADO_EXITOSO"/>
    <s v="EJECUTADO EXITOSO"/>
    <s v="06/10/2025 SE ESCALA AL COORDINADOR DE ZONA PARA ENTREGA DE ROLLOS EN SITIO | 10/10/2025 SE VISITA COMERCIO CB BANCOLOMBIA WOMPI, SE ENTREGAN ROLLOS DE PAPELERÍA SOLICITADOS PARA EL DATAFONO, NO UPS, NO SE MANIPULAN EQUIPOS."/>
    <s v="VISITA_TÉCNICA"/>
    <n v="32"/>
    <s v="PRINCIPAL"/>
    <s v="TERRESTRE"/>
    <s v="MARQUEZ HOYOS JEYSON DANIEL"/>
    <n v="1"/>
    <n v="31419"/>
    <n v="31419"/>
  </r>
  <r>
    <s v="NEIVA"/>
    <s v="0036-0006"/>
    <x v="2"/>
    <n v="41001"/>
    <n v="2848624"/>
    <n v="58893"/>
    <x v="0"/>
    <s v="HUILA"/>
    <s v="NEIVA"/>
    <s v="TIENDA DONDE DILIA"/>
    <s v="WOMPI"/>
    <s v="FO-25-1638248"/>
    <d v="2025-10-07T08:00:00"/>
    <d v="2025-10-10T14:54:00"/>
    <x v="0"/>
    <s v="ROLLOS"/>
    <s v="EJECUTADO_EXITOSO"/>
    <s v="EJECUTADO EXITOSO"/>
    <s v="07/10/2025 SE ESCALA AL COORDINADOR DE ZONA PARA ENTREGA DE ROLLOS EN SITIO | 08/10/2025 SE ENTREGA 16 ROLLOS SIN NOVEDAD"/>
    <s v="VISITA_TÉCNICA"/>
    <n v="16"/>
    <s v="PRINCIPAL"/>
    <s v="TERRESTRE"/>
    <s v="VEGA MANRIQUE JONATAN MAURICIO"/>
    <n v="1"/>
    <n v="31419"/>
    <n v="31419"/>
  </r>
  <r>
    <s v="BARRANQUILLA"/>
    <s v="0036-0001"/>
    <x v="0"/>
    <n v="8001"/>
    <n v="2846319"/>
    <n v="77793"/>
    <x v="0"/>
    <s v="ATLANTICO"/>
    <s v="BARRANQUILLA"/>
    <s v="BARRIO CENTRO BARRANQUILLA 53"/>
    <s v="WOMPI"/>
    <s v="FO-25-1636455"/>
    <d v="2025-10-06T15:04:00"/>
    <d v="2025-10-10T14:58:00"/>
    <x v="0"/>
    <s v="ROLLOS"/>
    <s v="EJECUTADO_EXITOSO"/>
    <s v="EJECUTADO EXITOSO"/>
    <s v="06/10/2025 SE ESCALA AL COORDINADOR DE ZONA PARA ENTREGA DE ROLLOS EN SITIO | 08/10/2025 SE HACE ENTREGA DE 24 ROLLOS WOMPI EN LA CALLE 34 40 40 LOCAL 119"/>
    <s v="VISITA_TÉCNICA"/>
    <n v="24"/>
    <s v="PRINCIPAL"/>
    <s v="TERRESTRE"/>
    <s v="ANDRADE HERNANDEZ JUAN CARLOS"/>
    <n v="1"/>
    <n v="31419"/>
    <n v="31419"/>
  </r>
  <r>
    <s v="IBAGUE"/>
    <s v="0036-0006"/>
    <x v="2"/>
    <n v="73001"/>
    <n v="2859624"/>
    <n v="69892"/>
    <x v="0"/>
    <s v="TOLIMA"/>
    <s v="IBAGUE"/>
    <s v="FARMA RED MAS"/>
    <s v="WOMPI"/>
    <s v="FO-25-1648680"/>
    <d v="2025-10-08T16:11:00"/>
    <d v="2025-10-10T15:01:00"/>
    <x v="0"/>
    <s v="ROLLOS"/>
    <s v="EJECUTADO_EXITOSO"/>
    <s v="EJECUTADO EXITOSO"/>
    <s v="08/10/2025 SE ESCALA AL COORDINADOR DE ZONA PARA ENTREGA DE ROLLOS EN SITIO | 09/10/2025 SE ENTREGA 40 ROLLOS CON VISITA"/>
    <s v="VISITA_TÉCNICA"/>
    <n v="40"/>
    <s v="PRINCIPAL"/>
    <s v="TERRESTRE"/>
    <s v="ORTEGA TORRES JUAN SEBASTIAN"/>
    <n v="1"/>
    <n v="31419"/>
    <n v="31419"/>
  </r>
  <r>
    <s v="CALI"/>
    <s v="0036-0003"/>
    <x v="4"/>
    <n v="19450"/>
    <n v="2836636"/>
    <n v="57851"/>
    <x v="0"/>
    <s v="CAUCA"/>
    <s v="MERCADERES"/>
    <s v="BARRIO EL PROGRESO MERCADERES 3"/>
    <s v="WOMPI"/>
    <s v="FO-25-1629357"/>
    <d v="2025-10-03T13:29:00"/>
    <d v="2025-10-10T15:02:00"/>
    <x v="0"/>
    <s v="ROLLOS"/>
    <s v="EJECUTADO_EXITOSO"/>
    <s v="EJECUTADO EXITOSO"/>
    <s v="04/10/2025 SE CONFIRMA ENVIO CON LA SEÑORA HUGO CAICEDO MARTINEZ | 10/10/2025 ENVIO EN PROCESO AUN NO SE CONFIRMA ENTREGA | 07/10/2025 SE ENVIAN 32 ROLLOS WOMPI"/>
    <s v="ENVÍO"/>
    <n v="32"/>
    <s v="LEJANA"/>
    <s v="TERRESTRE"/>
    <s v="VARGAS HERRERA JHON JAIRO"/>
    <n v="1"/>
    <n v="40250"/>
    <n v="40250"/>
  </r>
  <r>
    <s v="BUCARAMANGA"/>
    <s v="0036-0007"/>
    <x v="1"/>
    <n v="68001"/>
    <n v="2851896"/>
    <n v="49972"/>
    <x v="0"/>
    <s v="SANTANDER"/>
    <s v="BUCARAMANGA"/>
    <s v="BARRIO GIRARDOT BUCARAMANGA BUCARAMANGA"/>
    <s v="WOMPI"/>
    <s v="FO-25-1644582"/>
    <d v="2025-10-07T13:24:00"/>
    <d v="2025-10-10T15:06:00"/>
    <x v="0"/>
    <s v="ROLLOS"/>
    <s v="EJECUTADO_EXITOSO"/>
    <s v="EJECUTADO EXITOSO"/>
    <s v="08/10/2025 SE ESCALA AL COORDINADOR DE ZONA PARA ENTREGA DE ROLLOS EN SITIO | 08/10/2025 SE REALIZA ENTREGA DE 64 ROLLOS WOMPI CON VISITA."/>
    <s v="VISITA_TÉCNICA"/>
    <n v="64"/>
    <s v="PRINCIPAL"/>
    <s v="TERRESTRE"/>
    <s v="GIMBUEL LASSO LUIS GERMAN"/>
    <n v="1"/>
    <n v="31419"/>
    <n v="31419"/>
  </r>
  <r>
    <s v="CALI"/>
    <s v="0036-0003"/>
    <x v="4"/>
    <n v="76001"/>
    <n v="2854334"/>
    <n v="79290"/>
    <x v="0"/>
    <s v="VALLE DEL CAUCA"/>
    <s v="CALI"/>
    <s v="FUERTES LIMPIEZA Y DESINFECCION"/>
    <s v="WOMPI"/>
    <s v="FO-25-1644567"/>
    <d v="2025-10-08T08:00:00"/>
    <d v="2025-10-10T15:08:00"/>
    <x v="0"/>
    <s v="ROLLOS"/>
    <s v="EJECUTADO_EXITOSO"/>
    <s v="EJECUTADO EXITOSO"/>
    <s v="08/10/2025 SE ESCALA AL COORDINADOR DE ZONA PARA ENTREGA DE ROLLOS EN SITIO | 09/10/2025 EN LA VISITA TÉCNICA REALIZADA AL COMERCIO SE LLEGA AL SITIO SE INFORMA EL MOTIVO DE LA VISITA SE ENTREGAN 16 ROLLOS TÉRMICOS AL CLIENTE EL CLIENTE RECIBE ROLLOS"/>
    <s v="VISITA_TÉCNICA"/>
    <n v="16"/>
    <s v="PRINCIPAL"/>
    <s v="TERRESTRE"/>
    <s v="MARTINEZ FLOREZ DONIS ALBERTO"/>
    <n v="1"/>
    <n v="31419"/>
    <n v="31419"/>
  </r>
  <r>
    <s v="PEREIRA"/>
    <s v="0036-0002"/>
    <x v="6"/>
    <n v="63001"/>
    <n v="2847690"/>
    <n v="69848"/>
    <x v="0"/>
    <s v="QUINDIO"/>
    <s v="ARMENIA"/>
    <s v="UNIFORMES MANAS"/>
    <s v="WOMPI"/>
    <s v="FO-25-1640794"/>
    <d v="2025-10-07T08:00:00"/>
    <d v="2025-10-10T15:08:00"/>
    <x v="0"/>
    <s v="ROLLOS"/>
    <s v="EJECUTADO_EXITOSO"/>
    <s v="EJECUTADO EXITOSO"/>
    <s v="08/10/2025 VISITAMOS COMERCIO REALIZAMOS ENTREGA DE 24 ROLLOS."/>
    <s v="VISITA_TÉCNICA"/>
    <n v="24"/>
    <s v="INTERMEDIA"/>
    <s v="TERRESTRE"/>
    <s v="BENAVIDES ARANGO RAFAEL JOSE"/>
    <n v="1"/>
    <n v="36351"/>
    <n v="36351"/>
  </r>
  <r>
    <s v="PASTO"/>
    <s v="0036-0003"/>
    <x v="4"/>
    <n v="52001"/>
    <n v="2862973"/>
    <n v="17196"/>
    <x v="0"/>
    <s v="NARIÑO"/>
    <s v="PASTO"/>
    <s v="DISTRIBUCIONES DE INMEDIATO"/>
    <s v="WOMPI"/>
    <s v="FO-25-1654725"/>
    <d v="2025-10-09T11:21:00"/>
    <d v="2025-10-10T15:10:00"/>
    <x v="0"/>
    <s v="ROLLOS"/>
    <s v="EJECUTADO_EXITOSO"/>
    <s v="EJECUTADO EXITOSO"/>
    <s v="09/10/2025 SE ESCALA AL COORDINADOR DE ZONA PARA ENTREGA DE ROLLOS EN SITIO | 10/10/2025 SE REALIZÓ LA ENTREGA DE PAPELERÍA SOLICITADA NO SE MANIPULA CB CLIENTE INFORMA QUE SE ENCUENTRA OPERATIVO."/>
    <s v="VISITA_TÉCNICA"/>
    <n v="64"/>
    <s v="PRINCIPAL"/>
    <s v="TERRESTRE"/>
    <s v="ARROYAVE CANO MANUEL GUILLERMO"/>
    <n v="1"/>
    <n v="31419"/>
    <n v="31419"/>
  </r>
  <r>
    <s v="VILLAVICENCIO"/>
    <s v="0036-0006"/>
    <x v="2"/>
    <n v="50001"/>
    <n v="2851263"/>
    <n v="40414"/>
    <x v="0"/>
    <s v="META"/>
    <s v="VILLAVICENCIO"/>
    <s v="BARRIO CIUDAD PORFIA VILLAVICENCIO 3"/>
    <s v="WOMPI"/>
    <s v="FO-25-1640915"/>
    <d v="2025-10-07T11:35:00"/>
    <d v="2025-10-10T15:13:00"/>
    <x v="0"/>
    <s v="ROLLOS"/>
    <s v="EJECUTADO_EXITOSO"/>
    <s v="EJECUTADO EXITOSO"/>
    <s v="07/10/2025 SE ESCALA AL COORDINADOR DE ZONA PARA ENTREGA DE ROLLOS EN SITIO | 08/10/2025 SE VISITA CB Y SE REALIZA ENTREGA DE 40 ROLLOS DE PAPEL TERMICO PARA DATÁFONO WOMPI"/>
    <s v="VISITA_TÉCNICA"/>
    <n v="40"/>
    <s v="PRINCIPAL"/>
    <s v="TERRESTRE"/>
    <s v="REMICIO AMADO JOHN HEBER"/>
    <n v="1"/>
    <n v="31419"/>
    <n v="31419"/>
  </r>
  <r>
    <s v="CALI"/>
    <s v="0036-0003"/>
    <x v="4"/>
    <n v="76001"/>
    <n v="2842937"/>
    <n v="80443"/>
    <x v="0"/>
    <s v="VALLE DEL CAUCA"/>
    <s v="CALI"/>
    <s v="DROGUERIA CONSALUDMAS.W"/>
    <s v="WOMPI"/>
    <s v="FO-25-1633947"/>
    <d v="2025-10-06T09:52:00"/>
    <d v="2025-10-10T15:17:00"/>
    <x v="0"/>
    <s v="ROLLOS"/>
    <s v="EJECUTADO_EXITOSO"/>
    <s v="EJECUTADO EXITOSO"/>
    <s v="06/10/2025 SE ESCALA AL COORDINADOR DE ZONA PARA ENTREGA DE ROLLOS EN SITIO | 08/10/2025 SE REALIZA ENTREGA DE 8 ROLLOS WOMPI SIN NOVEDAD"/>
    <s v="VISITA_TÉCNICA"/>
    <n v="8"/>
    <s v="PRINCIPAL"/>
    <s v="TERRESTRE"/>
    <s v="GARZON RUIZ LUIS MIGUEL"/>
    <n v="1"/>
    <n v="31419"/>
    <n v="31419"/>
  </r>
  <r>
    <s v="BOGOTA"/>
    <s v="0036-0004"/>
    <x v="5"/>
    <n v="11001"/>
    <n v="2854107"/>
    <n v="17058"/>
    <x v="0"/>
    <s v="CUNDINAMARCA"/>
    <s v="BOGOTÁ"/>
    <s v="B Y B TELEFONÍA CELULAR"/>
    <s v="WOMPI"/>
    <s v="FO-25-1643311"/>
    <d v="2025-10-08T08:00:00"/>
    <d v="2025-10-10T15:19:00"/>
    <x v="0"/>
    <s v="ROLLOS"/>
    <s v="EJECUTADO_EXITOSO"/>
    <s v="EJECUTADO EXITOSO"/>
    <s v="07/10/2025 SE ESCALA AL COORDINADOR DE ZONA PARA ENTREGA DE ROLLOS EN SITIO | 10/10/2025 ENTREGA DE 32 ROLLOS WOMPI OK NO SE MANIPULAN EQUIPOS"/>
    <s v="VISITA_TÉCNICA"/>
    <n v="32"/>
    <s v="PRINCIPAL"/>
    <s v="TERRESTRE"/>
    <s v="CONTRERAS ROSSI LITZY YULIETH"/>
    <n v="1"/>
    <n v="31419"/>
    <n v="31419"/>
  </r>
  <r>
    <s v="PEREIRA"/>
    <s v="0036-0002"/>
    <x v="6"/>
    <n v="63001"/>
    <n v="2851833"/>
    <n v="35759"/>
    <x v="0"/>
    <s v="QUINDIO"/>
    <s v="ARMENIA"/>
    <s v="TIENDA LA BOMBA JES"/>
    <s v="WOMPI"/>
    <s v="FO-25-1642932"/>
    <d v="2025-10-07T12:44:00"/>
    <d v="2025-10-10T15:22:00"/>
    <x v="0"/>
    <s v="ROLLOS"/>
    <s v="EJECUTADO_EXITOSO"/>
    <s v="EJECUTADO EXITOSO"/>
    <s v="07/10/2025 SE CONFIRMA DATOS CON USUARIO. SE REALIZA ENVIO DE ROLLOS CON GUIA | 08/10/2025 VISITAMOS COMERCIO REALIZAMOS ENTREGA DE 32 ROLLOS."/>
    <s v="VISITA_TÉCNICA"/>
    <n v="32"/>
    <s v="INTERMEDIA"/>
    <s v="TERRESTRE"/>
    <s v="HERNANDEZ NARANJO OSCAR EDUARDO"/>
    <n v="1"/>
    <n v="36351"/>
    <n v="36351"/>
  </r>
  <r>
    <s v="CALI"/>
    <s v="0036-0003"/>
    <x v="4"/>
    <n v="76001"/>
    <n v="2853470"/>
    <n v="71411"/>
    <x v="0"/>
    <s v="VALLE DEL CAUCA"/>
    <s v="CALI"/>
    <s v="DISTRIBUIDORA DIGITAL CALI"/>
    <s v="WOMPI"/>
    <s v="FO-25-1643106"/>
    <d v="2025-10-07T16:04:00"/>
    <d v="2025-10-10T15:25:00"/>
    <x v="0"/>
    <s v="ROLLOS"/>
    <s v="EJECUTADO_EXITOSO"/>
    <s v="EJECUTADO EXITOSO"/>
    <s v="07/10/2025 SE ESCALA AL COORDINADOR DE ZONA PARA ENTREGA DE ROLLOS EN SITIO | 08/10/2025 EN LA VISITA TÉCNICA REALIZADA AL COMERCIO SE LLEGA AL SITIO SE INFORMA EL MOTIVO DE LA VISITA SE ENTREGAN 40 ROLLOS TÉRMICOS AL GENTE RECIBE ROLLOS"/>
    <s v="VISITA_TÉCNICA"/>
    <n v="40"/>
    <s v="PRINCIPAL"/>
    <s v="TERRESTRE"/>
    <s v="CONTRERAS ROSSI LITZY YULIETH"/>
    <n v="1"/>
    <n v="31419"/>
    <n v="31419"/>
  </r>
  <r>
    <s v="BOGOTA"/>
    <s v="0036-0004"/>
    <x v="5"/>
    <n v="11001"/>
    <n v="2850705"/>
    <n v="75717"/>
    <x v="0"/>
    <s v="CUNDINAMARCA"/>
    <s v="BOGOTÁ"/>
    <s v="JOSE ANTONIO PAMPLONA JIMENEZ"/>
    <s v="WOMPI"/>
    <s v="FO-25-1666902"/>
    <d v="2025-10-07T15:28:00"/>
    <d v="2025-10-10T15:26:00"/>
    <x v="0"/>
    <s v="ROLLOS"/>
    <s v="EJECUTADO_EXITOSO"/>
    <s v="EJECUTADO EXITOSO"/>
    <s v="10/10/2025 ENTREGA DE 24 ROLLOS WOMPI NO SE MANIPULAN EQUIPOS"/>
    <s v="VISITA_TÉCNICA"/>
    <n v="24"/>
    <s v="PRINCIPAL"/>
    <s v="TERRESTRE"/>
    <s v="BENAVIDES ARANGO RAFAEL JOSE"/>
    <n v="1"/>
    <n v="31419"/>
    <n v="31419"/>
  </r>
  <r>
    <s v="BOGOTA"/>
    <s v="0036-0004"/>
    <x v="5"/>
    <n v="11001"/>
    <n v="2854014"/>
    <n v="76653"/>
    <x v="0"/>
    <s v="CUNDINAMARCA"/>
    <s v="BOGOTÁ"/>
    <s v="PATITAS MARKET - PELUQUERIA"/>
    <s v="WOMPI"/>
    <s v="FO-25-1643268"/>
    <d v="2025-10-07T16:48:00"/>
    <d v="2025-10-10T15:27:00"/>
    <x v="0"/>
    <s v="ROLLOS"/>
    <s v="EJECUTADO_EXITOSO"/>
    <s v="EJECUTADO EXITOSO"/>
    <s v="07/10/2025 SE ESCALA AL COORDINADOR DE ZONA PARA ENTREGA DE ROLLOS EN SITIO | 08/10/2025 SE DEJAN 8 ROLLOS"/>
    <s v="VISITA_TÉCNICA"/>
    <n v="8"/>
    <s v="PRINCIPAL"/>
    <s v="TERRESTRE"/>
    <s v="HERNANDEZ NARANJO OSCAR EDUARDO"/>
    <n v="1"/>
    <n v="31419"/>
    <n v="31419"/>
  </r>
  <r>
    <s v="BOGOTA"/>
    <s v="0036-0004"/>
    <x v="5"/>
    <n v="11001"/>
    <n v="2853731"/>
    <n v="76296"/>
    <x v="0"/>
    <s v="CUNDINAMARCA"/>
    <s v="BOGOTÁ"/>
    <s v="PAPELERIA FHL"/>
    <s v="WOMPI"/>
    <s v="FO-25-1662982"/>
    <d v="2025-10-07T16:20:00"/>
    <d v="2025-10-10T15:30:00"/>
    <x v="0"/>
    <s v="ROLLOS"/>
    <s v="EJECUTADO_EXITOSO"/>
    <s v="EJECUTADO EXITOSO"/>
    <s v="09/10/2025 SE ESCALA AL COORDINADOR DE ZONA PARA ENTREGA DE ROLLOS EN SITIO | 10/10/2025 SE VISITA COMERCIO CB BANCOLOMBIA WOMPI, SE ENTREGAN ROLLOS DE PAPELERÍA SOLICITADOS PARA EL DATAFONO, NO UPS, NO SE MANIPULAN EQUIPOS."/>
    <s v="VISITA_TÉCNICA"/>
    <n v="48"/>
    <s v="PRINCIPAL"/>
    <s v="TERRESTRE"/>
    <s v="INFANTE SIERRA MANUEL FERNANDO"/>
    <n v="1"/>
    <n v="31419"/>
    <n v="31419"/>
  </r>
  <r>
    <s v="PEREIRA"/>
    <s v="0036-0002"/>
    <x v="6"/>
    <n v="63001"/>
    <n v="2863225"/>
    <n v="76100"/>
    <x v="0"/>
    <s v="QUINDIO"/>
    <s v="ARMENIA"/>
    <s v="BARROP LA FACHADA ARMENIA"/>
    <s v="WOMPI"/>
    <s v="FO-25-1661166"/>
    <d v="2025-10-09T11:34:00"/>
    <d v="2025-10-10T15:33:00"/>
    <x v="0"/>
    <s v="ROLLOS"/>
    <s v="EJECUTADO_EXITOSO"/>
    <s v="EJECUTADO EXITOSO"/>
    <s v="09/10/2025 SE CONFIRMAN DATOS, SE REALIZA ENVIO DE ROLLOS CON GUIA | 10/10/2025 SE VISITA COMERCIÓ SE REALIZÓ ENTREGA DE 48 ROLLOS WOMPI"/>
    <s v="VISITA_TÉCNICA"/>
    <n v="48"/>
    <s v="INTERMEDIA"/>
    <s v="TERRESTRE"/>
    <s v="VEGA MANRIQUE JONATAN MAURICIO"/>
    <n v="1"/>
    <n v="36351"/>
    <n v="36351"/>
  </r>
  <r>
    <s v="MEDELLIN"/>
    <s v="0036-0005"/>
    <x v="3"/>
    <n v="5664"/>
    <n v="2838414"/>
    <n v="40287"/>
    <x v="0"/>
    <s v="ANTIOQUIA"/>
    <s v="SAN PEDRO DE LOS MILAGROS"/>
    <s v="BARRIO PARQUE SAN PEDRO DE LOS MILAGROS 2"/>
    <s v="WOMPI"/>
    <s v="FO-25-1637438"/>
    <d v="2025-10-06T08:00:00"/>
    <d v="2025-10-10T16:01:00"/>
    <x v="0"/>
    <s v="ROLLOS"/>
    <s v="EJECUTADO_EXITOSO"/>
    <s v="EJECUTADO EXITOSO"/>
    <s v="06/10/2025 SE VALIDAN DATOS CON CB, REALIZA ENVIO DE ROLLOS CON GUIA | 10/10/2025 SE CONFIRMA ENTREGA EXITOSA POR PARTE DE LA TRANSPORTADORA MANDAR Y SERVIR CON LA GUIA 6345301358975"/>
    <s v="ENVÍO"/>
    <n v="64"/>
    <s v="INTERMEDIA"/>
    <s v="TERRESTRE"/>
    <s v="SANCHEZ SOLORZANO JUAN SEBASTIAN"/>
    <n v="1"/>
    <n v="36351"/>
    <n v="36351"/>
  </r>
  <r>
    <s v="TUNJA"/>
    <s v="0036-0007"/>
    <x v="1"/>
    <n v="15001"/>
    <n v="2851944"/>
    <n v="70726"/>
    <x v="0"/>
    <s v="BOYACA"/>
    <s v="TUNJA"/>
    <s v="LOS MUICAS TUNJA"/>
    <s v="WOMPI"/>
    <s v="FO-25-1642327"/>
    <d v="2025-10-07T13:23:00"/>
    <d v="2025-10-10T16:04:00"/>
    <x v="0"/>
    <s v="ROLLOS"/>
    <s v="EJECUTADO_EXITOSO"/>
    <s v="EJECUTADO EXITOSO"/>
    <s v="07/10/2025 SE ESCALA AL COORDINADOR DE ZONA PARA ENTREGA DE ROLLOS EN SITIO | 08/10/2025 ENTREGA DE 32 ROLLOS WOMPI CON VISITA EXITOSA"/>
    <s v="VISITA_TÉCNICA"/>
    <n v="32"/>
    <s v="PRINCIPAL"/>
    <s v="TERRESTRE"/>
    <s v="BETANCUR AGUIRRE EDGAR AUGUSTO"/>
    <n v="1"/>
    <n v="31419"/>
    <n v="31419"/>
  </r>
  <r>
    <s v="NEIVA"/>
    <s v="0036-0006"/>
    <x v="2"/>
    <n v="41001"/>
    <n v="2850431"/>
    <n v="52526"/>
    <x v="0"/>
    <s v="HUILA"/>
    <s v="NEIVA"/>
    <s v="TIENDA MICROSWEB"/>
    <s v="WOMPI"/>
    <s v="FO-25-1640961"/>
    <d v="2025-10-07T10:27:00"/>
    <d v="2025-10-10T16:06:00"/>
    <x v="0"/>
    <s v="ROLLOS"/>
    <s v="EJECUTADO_EXITOSO"/>
    <s v="EJECUTADO EXITOSO"/>
    <s v="07/10/2025 SE ESCALA AL COORDINADOR DE ZONA PARA ENTREGA DE ROLLOS EN SITIO | 08/10/2025 SE REALIZA VISITA AL PUNTO SE EVIDENCIA COMERCIO CERRADO."/>
    <s v="VISITA_TÉCNICA"/>
    <m/>
    <s v="PRINCIPAL"/>
    <s v="TERRESTRE"/>
    <s v="HERRERA GARZON JEYSON STEVENT"/>
    <n v="1"/>
    <n v="31419"/>
    <n v="31419"/>
  </r>
  <r>
    <s v="BARRANQUILLA"/>
    <s v="0036-0001"/>
    <x v="0"/>
    <n v="8758"/>
    <n v="2851771"/>
    <n v="65862"/>
    <x v="0"/>
    <s v="ATLANTICO"/>
    <s v="SOLEDAD"/>
    <s v="VARIEDADES Y MISCELANEA MH"/>
    <s v="WOMPI"/>
    <s v="FO-25-1642425"/>
    <d v="2025-10-07T12:48:00"/>
    <d v="2025-10-10T16:17:00"/>
    <x v="0"/>
    <s v="ROLLOS"/>
    <s v="EJECUTADO_EXITOSO"/>
    <s v="EJECUTADO EXITOSO"/>
    <s v="07/10/2025 SE ESCALA AL COORDINADOR DE ZONA PARA ENTREGA DE ROLLOS EN SITIO | 08/10/2025 SE HACE ENTREGA DE 24 ROLLOS WOMPI EN LA CALLE 41 13 69"/>
    <s v="VISITA_TÉCNICA"/>
    <n v="24"/>
    <s v="PRINCIPAL"/>
    <s v="TERRESTRE"/>
    <s v="DEVIA REINOSO JUAN CARLOS"/>
    <n v="1"/>
    <n v="31419"/>
    <n v="31419"/>
  </r>
  <r>
    <s v="MEDELLIN"/>
    <s v="0036-0005"/>
    <x v="3"/>
    <n v="5697"/>
    <n v="2839584"/>
    <n v="35625"/>
    <x v="0"/>
    <s v="ANTIOQUIA"/>
    <s v="EL SANTUARIO"/>
    <s v="BARRIO SANTUARIO EL SANTUARIO 1"/>
    <s v="WOMPI"/>
    <s v="FO-25-1643330"/>
    <d v="2025-10-06T08:00:00"/>
    <d v="2025-10-10T16:23:00"/>
    <x v="0"/>
    <s v="ROLLOS"/>
    <s v="EJECUTADO_EXITOSO"/>
    <s v="EJECUTADO EXITOSO"/>
    <s v="07/10/2025 SE CONFIRMAN DATOS. SE REALIZA ENVIO DE ROLLOS CON GUIA | 10/10/2025 SE CONFIRMA ENTREGA EXITOSA POR PARTE DE LA TRANSPORTADORA MANDAR Y SERVIR CON LA GUIA 6345301360098"/>
    <s v="ENVÍO"/>
    <n v="64"/>
    <s v="INTERMEDIA"/>
    <s v="TERRESTRE"/>
    <s v="ORTEGA TORRES JUAN SEBASTIAN"/>
    <n v="1"/>
    <n v="36351"/>
    <n v="36351"/>
  </r>
  <r>
    <s v="MEDELLIN"/>
    <s v="0036-0005"/>
    <x v="3"/>
    <n v="5440"/>
    <n v="2845895"/>
    <n v="35835"/>
    <x v="0"/>
    <s v="ANTIOQUIA"/>
    <s v="MARINILLA"/>
    <s v="BARRIO LA RAMADA MARINILLA"/>
    <s v="WOMPI"/>
    <s v="FO-25-1640734"/>
    <d v="2025-10-06T14:48:00"/>
    <d v="2025-10-10T16:46:00"/>
    <x v="0"/>
    <s v="ROLLOS"/>
    <s v="EJECUTADO_EXITOSO"/>
    <s v="EJECUTADO EXITOSO"/>
    <s v="07/10/2025 SE REALIZA ENVIO DE ROLLOS CON GUIA | 10/10/2025 SE CONFIRMA ENTREGA EXITOSA POR PARTE DE LA TRANSPORTADORA MANDAR Y SERVIR CON LA GUIA 6345301359322"/>
    <s v="ENVÍO"/>
    <n v="32"/>
    <s v="INTERMEDIA"/>
    <s v="TERRESTRE"/>
    <s v="BETANCUR AGUIRRE EDGAR AUGUSTO"/>
    <n v="1"/>
    <n v="36351"/>
    <n v="36351"/>
  </r>
  <r>
    <s v="MEDELLIN"/>
    <s v="0036-0005"/>
    <x v="3"/>
    <n v="5664"/>
    <n v="2839919"/>
    <n v="33434"/>
    <x v="0"/>
    <s v="ANTIOQUIA"/>
    <s v="SAN PEDRO DE LOS MILAGROS"/>
    <s v="BARRIO PARQUE SAN PEDRO DE LOS MILAGROS 1"/>
    <s v="WOMPI"/>
    <s v="FO-25-1640209"/>
    <d v="2025-10-06T08:00:00"/>
    <d v="2025-10-10T17:04:00"/>
    <x v="0"/>
    <s v="ROLLOS"/>
    <s v="EJECUTADO_EXITOSO"/>
    <s v="EJECUTADO EXITOSO"/>
    <s v="07/10/2025 SE REALIZA ENVIO DE ROLLOS CON GUIA | 10/10/2025 SE CONFIRMA ENTREGA EXITOSA POR PARTE DE LA TRANSPORTADORA MANDAR Y SERVIR CON LA GUIA 6345301359316"/>
    <s v="ENVÍO"/>
    <n v="64"/>
    <s v="INTERMEDIA"/>
    <s v="TERRESTRE"/>
    <s v="BETANCUR AGUIRRE EDGAR AUGUSTO"/>
    <n v="1"/>
    <n v="36351"/>
    <n v="36351"/>
  </r>
  <r>
    <s v="CALI"/>
    <s v="0036-0003"/>
    <x v="4"/>
    <n v="76001"/>
    <n v="2839524"/>
    <n v="77007"/>
    <x v="0"/>
    <s v="VALLE DEL CAUCA"/>
    <s v="CALI"/>
    <s v="SERVIAMIGOS.COM"/>
    <s v="WOMPI"/>
    <s v="FO-25-1630973"/>
    <d v="2025-10-06T08:00:00"/>
    <d v="2025-10-10T17:07:00"/>
    <x v="0"/>
    <s v="ROLLOS"/>
    <s v="EJECUTADO_EXITOSO"/>
    <s v="EJECUTADO EXITOSO"/>
    <s v="05/10/2025 EXITOSA | 08/10/2025 SE ENTREGAN 24 ROLLOS EN BUEN ESTADO"/>
    <s v="VISITA_TÉCNICA"/>
    <n v="24"/>
    <s v="PRINCIPAL"/>
    <s v="TERRESTRE"/>
    <s v="BETANCUR AGUIRRE EDGAR AUGUSTO"/>
    <n v="1"/>
    <n v="31419"/>
    <n v="31419"/>
  </r>
  <r>
    <s v="MEDELLIN"/>
    <s v="0036-0005"/>
    <x v="3"/>
    <n v="5079"/>
    <n v="2842812"/>
    <n v="79624"/>
    <x v="0"/>
    <s v="ANTIOQUIA"/>
    <s v="BARBOSA"/>
    <s v="RAPIAGRO"/>
    <s v="WOMPI"/>
    <s v="FO-25-1640199"/>
    <d v="2025-10-06T09:47:00"/>
    <d v="2025-10-10T17:09:00"/>
    <x v="0"/>
    <s v="ROLLOS"/>
    <s v="EJECUTADO_EXITOSO"/>
    <s v="EJECUTADO EXITOSO"/>
    <s v="07/10/2025 SE REALIZA ENVIO DE ROLLOS CON GUIA | 10/10/2025 SE CONFIRMA ENTREGA EXITOSA POR PARTE DE LA TRANSPORTADORA MANDAR Y SERVIR CON LA GUIA 6345301359301"/>
    <s v="ENVÍO"/>
    <n v="24"/>
    <s v="INTERMEDIA"/>
    <s v="TERRESTRE"/>
    <s v="ESCOBAR LENIS JUAN SEBASTIAN"/>
    <n v="1"/>
    <n v="36351"/>
    <n v="36351"/>
  </r>
  <r>
    <s v="MEDELLIN"/>
    <s v="0036-0005"/>
    <x v="3"/>
    <n v="5809"/>
    <n v="2842629"/>
    <n v="66016"/>
    <x v="0"/>
    <s v="ANTIOQUIA"/>
    <s v="TITIRIBI"/>
    <s v="BARRIO TITIRIBI TITIRIBI 1"/>
    <s v="WOMPI"/>
    <s v="FO-25-1640203"/>
    <d v="2025-10-06T09:29:00"/>
    <d v="2025-10-10T17:12:00"/>
    <x v="0"/>
    <s v="ROLLOS"/>
    <s v="EJECUTADO_EXITOSO"/>
    <s v="EJECUTADO EXITOSO"/>
    <s v="07/10/2025 SE REALIZA ENVIO DE ROLLOS CON GUIA | 10/10/2025 SE CONFIRMA ENTREGA EXITOSA POR PARTE DE LA TRANSPORTADORA MANDAR Y SERVIR CON LA GUIA 6345301359304"/>
    <s v="ENVÍO"/>
    <n v="64"/>
    <s v="INTERMEDIA"/>
    <s v="TERRESTRE"/>
    <s v="BETANCUR AGUIRRE EDGAR AUGUSTO"/>
    <n v="1"/>
    <n v="36351"/>
    <n v="36351"/>
  </r>
  <r>
    <s v="MEDELLIN"/>
    <s v="0036-0005"/>
    <x v="3"/>
    <n v="5237"/>
    <n v="2831187"/>
    <n v="18129"/>
    <x v="0"/>
    <s v="ANTIOQUIA"/>
    <s v="DON MATIAS"/>
    <s v="ZONA INDUSTRIAL DON MATIAS"/>
    <s v="WOMPI"/>
    <s v="FO-25-1631639"/>
    <d v="2025-10-02T14:47:00"/>
    <d v="2025-10-10T17:15:00"/>
    <x v="0"/>
    <s v="ROLLOS"/>
    <s v="EJECUTADO_EXITOSO"/>
    <s v="EJECUTADO EXITOSO"/>
    <s v="05/10/2025 SE REALIZA ENVIO DE ROLLOS CON GUIA | 09/10/2025 EL ENVIO ESTA EN PROCESO | 10/10/2025 SE CONFIRMA ENTREGA EXITOSA POR PARTE DE LA TRANSPORTADORA MANDAR Y SERVIR CON LA GUIA 6345301358010"/>
    <s v="ENVÍO"/>
    <n v="24"/>
    <s v="INTERMEDIA"/>
    <s v="TERRESTRE"/>
    <s v="BETANCUR AGUIRRE EDGAR AUGUSTO"/>
    <n v="1"/>
    <n v="36351"/>
    <n v="36351"/>
  </r>
  <r>
    <s v="BARRANQUILLA"/>
    <s v="0036-0001"/>
    <x v="0"/>
    <n v="8758"/>
    <n v="2844529"/>
    <n v="75454"/>
    <x v="0"/>
    <s v="ATLANTICO"/>
    <s v="SOLEDAD"/>
    <s v="BARRIO GAVIOTAS SOLEDAD"/>
    <s v="WOMPI"/>
    <s v="FO-25-1634832"/>
    <d v="2025-10-06T11:41:00"/>
    <d v="2025-10-10T17:19:00"/>
    <x v="0"/>
    <s v="ROLLOS"/>
    <s v="EJECUTADO_EXITOSO"/>
    <s v="EJECUTADO EXITOSO"/>
    <s v="06/10/2025 SE ESCALA AL COORDINADOR DE ZONA PARA ENTREGA DE ROLLOS EN SITIO | 08/10/2025 SE REALIZA VISITA SE ENTREGA 32 ROLLOS"/>
    <s v="VISITA_TÉCNICA"/>
    <n v="32"/>
    <s v="PRINCIPAL"/>
    <s v="TERRESTRE"/>
    <s v="BETANCUR AGUIRRE EDGAR AUGUSTO"/>
    <n v="1"/>
    <n v="31419"/>
    <n v="31419"/>
  </r>
  <r>
    <s v="PEREIRA"/>
    <s v="0036-0002"/>
    <x v="6"/>
    <n v="63001"/>
    <n v="2844695"/>
    <n v="55936"/>
    <x v="0"/>
    <s v="QUINDIO"/>
    <s v="ARMENIA"/>
    <s v="BARRIO LA ISABELA  ARMENIA"/>
    <s v="WOMPI"/>
    <s v="FO-25-1635159"/>
    <d v="2025-10-06T12:08:00"/>
    <d v="2025-10-10T17:20:00"/>
    <x v="0"/>
    <s v="ROLLOS"/>
    <s v="EJECUTADO_EXITOSO"/>
    <s v="EJECUTADO EXITOSO"/>
    <s v="06/10/2025 SE ESCALA AL COORDINADOR DE ZONA PARA ENTREGA DE ROLLOS EN SITIO | 09/10/2025 SE VISITA COMERCIO SE REALIZÓ ENTREGA DE 40 ROLLOS WOMPI"/>
    <s v="VISITA_TÉCNICA"/>
    <n v="40"/>
    <s v="INTERMEDIA"/>
    <s v="TERRESTRE"/>
    <s v="VILLACOB VILLACOB ELKIN EDUARDO"/>
    <n v="1"/>
    <n v="36351"/>
    <n v="36351"/>
  </r>
  <r>
    <s v="MEDELLIN"/>
    <s v="0036-0005"/>
    <x v="3"/>
    <n v="5664"/>
    <n v="2838416"/>
    <n v="21444"/>
    <x v="0"/>
    <s v="ANTIOQUIA"/>
    <s v="SAN PEDRO DE LOS MILAGROS"/>
    <s v="CL PRINCIPAL SAN PEDRO"/>
    <s v="WOMPI"/>
    <s v="FO-25-1629606"/>
    <d v="2025-10-06T08:00:00"/>
    <d v="2025-10-10T17:20:00"/>
    <x v="0"/>
    <s v="ROLLOS"/>
    <s v="EJECUTADO_EXITOSO"/>
    <s v="EJECUTADO EXITOSO"/>
    <s v="04/10/2025 SE CONFIRMA ENVIO CON LA SEÑORA JHON AVENDAÑO | 10/10/2025 SE CONFIRMA ENTREGA EXITOSA POR PARTE DE LA TRANSPORTADORA MANDAR Y SERVIR CON LA GUIA 6345301357940"/>
    <s v="ENVÍO"/>
    <n v="24"/>
    <s v="INTERMEDIA"/>
    <s v="TERRESTRE"/>
    <s v="SANCHEZ SOLORZANO JUAN SEBASTIAN"/>
    <n v="1"/>
    <n v="36351"/>
    <n v="36351"/>
  </r>
  <r>
    <s v="BARRANQUILLA"/>
    <s v="0036-0001"/>
    <x v="0"/>
    <n v="8001"/>
    <n v="2844774"/>
    <n v="79737"/>
    <x v="0"/>
    <s v="ATLANTICO"/>
    <s v="BARRANQUILLA"/>
    <s v="ACCESORIOS DIGITALES GABY"/>
    <s v="WOMPI"/>
    <s v="FO-25-1635156"/>
    <d v="2025-10-06T12:17:00"/>
    <d v="2025-10-10T17:22:00"/>
    <x v="0"/>
    <s v="ROLLOS"/>
    <s v="EJECUTADO_EXITOSO"/>
    <s v="EJECUTADO EXITOSO"/>
    <s v="06/10/2025 SE ESCALA AL COORDINADOR DE ZONA PARA ENTREGA DE ROLLOS EN SITIO | 08/10/2025 SE HACE ENTREGA DE 16 ROLLOS WOMPI EN LA CALLE 108 13 10"/>
    <s v="VISITA_TÉCNICA"/>
    <n v="16"/>
    <s v="PRINCIPAL"/>
    <s v="TERRESTRE"/>
    <s v="BETANCUR AGUIRRE EDGAR AUGUSTO"/>
    <n v="1"/>
    <n v="31419"/>
    <n v="31419"/>
  </r>
  <r>
    <s v="BARRANQUILLA"/>
    <s v="0036-0001"/>
    <x v="0"/>
    <n v="8001"/>
    <n v="2844869"/>
    <n v="74524"/>
    <x v="0"/>
    <s v="ATLANTICO"/>
    <s v="BARRANQUILLA"/>
    <s v="ELECTRO AIRES VCC"/>
    <s v="WOMPI"/>
    <s v="FO-25-1635142"/>
    <d v="2025-10-06T12:22:00"/>
    <d v="2025-10-10T17:23:00"/>
    <x v="0"/>
    <s v="ROLLOS"/>
    <s v="EJECUTADO_EXITOSO"/>
    <s v="EJECUTADO EXITOSO"/>
    <s v="06/10/2025 SE ESCALA AL COORDINADOR DE ZONA PARA ENTREGA DE ROLLOS EN SITIO | 08/10/2025 SE REALIZA VISITA SE ENTREGA 64 ROLLOS"/>
    <s v="VISITA_TÉCNICA"/>
    <n v="64"/>
    <s v="PRINCIPAL"/>
    <s v="TERRESTRE"/>
    <s v="ORTEGA TORRES JUAN SEBASTIAN"/>
    <n v="1"/>
    <n v="31419"/>
    <n v="31419"/>
  </r>
  <r>
    <s v="SINCELEJO"/>
    <s v="0036-0001"/>
    <x v="0"/>
    <n v="70001"/>
    <n v="2845204"/>
    <n v="75875"/>
    <x v="0"/>
    <s v="SUCRE"/>
    <s v="SINCELEJO"/>
    <s v="BARRIO BARLOVENTO SINCELEJO"/>
    <s v="WOMPI"/>
    <s v="FO-25-1635191"/>
    <d v="2025-10-06T12:55:00"/>
    <d v="2025-10-10T17:25:00"/>
    <x v="0"/>
    <s v="ROLLOS"/>
    <s v="EJECUTADO_EXITOSO"/>
    <s v="EJECUTADO EXITOSO"/>
    <s v="06/10/2025 SE ESCALA AL COORDINADOR DE ZONA PARA ENTREGA DE ROLLOS EN SITIO | 09/10/2025 SE VISITA COMERCIO Y SE HACE ENTREGA DE 56 ROLLOS A LA SEÑORA CINDY HERNÁNDEZ."/>
    <s v="VISITA_TÉCNICA"/>
    <n v="56"/>
    <s v="PRINCIPAL"/>
    <s v="TERRESTRE"/>
    <s v="VILLACOB VILLACOB ELKIN EDUARDO"/>
    <n v="1"/>
    <n v="31419"/>
    <n v="31419"/>
  </r>
  <r>
    <s v="BOGOTA"/>
    <s v="0036-0004"/>
    <x v="5"/>
    <n v="11001"/>
    <n v="2845459"/>
    <n v="63843"/>
    <x v="0"/>
    <s v="CUNDINAMARCA"/>
    <s v="BOGOTÁ"/>
    <s v="MULTIFARMA L H"/>
    <s v="WOMPI"/>
    <s v="FO-25-1635985"/>
    <d v="2025-10-06T14:06:00"/>
    <d v="2025-10-10T17:26:00"/>
    <x v="0"/>
    <s v="ROLLOS"/>
    <s v="EJECUTADO_EXITOSO"/>
    <s v="EJECUTADO EXITOSO"/>
    <s v="06/10/2025 SE ESCALA AL COORDINADOR DE ZONA PARA ENTREGA DE ROLLOS EN SITIO | 10/10/2025 SE REALIZA VISITA A CB SE ENTREGAN 64 ROLLOS WOMPI"/>
    <s v="VISITA_TÉCNICA"/>
    <n v="64"/>
    <s v="PRINCIPAL"/>
    <s v="TERRESTRE"/>
    <s v="CACERES HERNANDEZ ANDRES"/>
    <n v="1"/>
    <n v="31419"/>
    <n v="31419"/>
  </r>
  <r>
    <s v="BOGOTA"/>
    <s v="0036-0004"/>
    <x v="5"/>
    <n v="11001"/>
    <n v="2847408"/>
    <n v="80348"/>
    <x v="0"/>
    <s v="CUNDINAMARCA"/>
    <s v="BOGOTÁ"/>
    <s v="NUEVA DROGUERIA # 1"/>
    <s v="WOMPI"/>
    <s v="FO-25-1637531"/>
    <d v="2025-10-06T16:28:00"/>
    <d v="2025-10-10T17:27:00"/>
    <x v="0"/>
    <s v="ROLLOS"/>
    <s v="EJECUTADO_EXITOSO"/>
    <s v="EJECUTADO EXITOSO"/>
    <s v="06/10/2025 SE ESCALA AL COORDINADOR DE ZONA PARA ENTREGA DE ROLLOS EN SITIO | 10/10/2025 SE LLEGA A LA DIRECCIÓN INDICADA Y SE ENTREGAN 16 ROLLOS WOMPI SIN MANIPULAR EQUIPOS"/>
    <s v="VISITA_TÉCNICA"/>
    <n v="16"/>
    <s v="PRINCIPAL"/>
    <s v="TERRESTRE"/>
    <s v="ROZO ROZO WILLIAM ASDRUBAL"/>
    <n v="1"/>
    <n v="31419"/>
    <n v="31419"/>
  </r>
  <r>
    <s v="SINCELEJO"/>
    <s v="0036-0001"/>
    <x v="0"/>
    <n v="70001"/>
    <n v="2848262"/>
    <n v="57061"/>
    <x v="0"/>
    <s v="SUCRE"/>
    <s v="SINCELEJO"/>
    <s v="BARRIO LA PAJUELA SINCELEJO 3"/>
    <s v="WOMPI"/>
    <s v="FO-25-1642437"/>
    <d v="2025-10-07T08:00:00"/>
    <d v="2025-10-10T17:29:00"/>
    <x v="0"/>
    <s v="ROLLOS"/>
    <s v="EJECUTADO_EXITOSO"/>
    <s v="EJECUTADO EXITOSO"/>
    <s v="07/10/2025 SE ESCALA AL COORDINADOR DE ZONA PARA ENTREGA DE ROLLOS EN SITIO | 09/10/2025 SE VISITA COMERCIO Y SE HACE ENTREGA DE 64 ROLLOS A LA SEÑORA MARÍA ISABEL MARTINEZ."/>
    <s v="VISITA_TÉCNICA"/>
    <n v="64"/>
    <s v="PRINCIPAL"/>
    <s v="TERRESTRE"/>
    <s v="GARCIA PASTRANA KEVIN FERNANDO"/>
    <n v="1"/>
    <n v="31419"/>
    <n v="31419"/>
  </r>
  <r>
    <s v="BOGOTA"/>
    <s v="0036-0004"/>
    <x v="5"/>
    <n v="11001"/>
    <n v="2849137"/>
    <n v="79933"/>
    <x v="0"/>
    <s v="CUNDINAMARCA"/>
    <s v="BOGOTÁ"/>
    <s v="DROGUERIA Y MINIMARKEEN MEDIZAN"/>
    <s v="WOMPI"/>
    <s v="FO-25-1639236"/>
    <d v="2025-10-07T08:40:00"/>
    <d v="2025-10-10T17:33:00"/>
    <x v="0"/>
    <s v="ROLLOS"/>
    <s v="EJECUTADO_EXITOSO"/>
    <s v="EJECUTADO EXITOSO"/>
    <s v="07/10/2025 SE ESCALA AL COORDINADOR DE ZONA PARA ENTREGA DE ROLLOS EN SITIO | 10/10/2025 SE ENTREGAN 16 ROLLOS SIN MANIPULACIÓN DEL DATAFONO SIN NOVEDAD"/>
    <s v="VISITA_TÉCNICA"/>
    <n v="16"/>
    <s v="PRINCIPAL"/>
    <s v="TERRESTRE"/>
    <s v="CACERES HERNANDEZ ANDRES"/>
    <n v="1"/>
    <n v="31419"/>
    <n v="31419"/>
  </r>
  <r>
    <s v="CALI"/>
    <s v="0036-0003"/>
    <x v="4"/>
    <n v="76001"/>
    <n v="2849476"/>
    <n v="14287"/>
    <x v="0"/>
    <s v="VALLE DEL CAUCA"/>
    <s v="CALI"/>
    <s v="BARRIO CENTRO IX CALI"/>
    <s v="WOMPI"/>
    <s v="FO-25-1639217"/>
    <d v="2025-10-07T09:11:00"/>
    <d v="2025-10-10T17:36:00"/>
    <x v="0"/>
    <s v="ROLLOS"/>
    <s v="EJECUTADO_EXITOSO"/>
    <s v="EJECUTADO EXITOSO"/>
    <s v="07/10/2025 SE ESCALA AL COORDINADOR DE ZONA PARA ENTREGA DE ROLLOS EN SITIO | 09/10/2025 SE REALIZA ENTREGA 16 ROLLOS WOMPI CON VISITA, NO SE INTERVIENE EQUIPOS"/>
    <s v="VISITA_TÉCNICA"/>
    <n v="16"/>
    <s v="PRINCIPAL"/>
    <s v="TERRESTRE"/>
    <s v="ARIAS QUILINDO JULIAN"/>
    <n v="1"/>
    <n v="31419"/>
    <n v="31419"/>
  </r>
  <r>
    <s v="SINCELEJO"/>
    <s v="0036-0001"/>
    <x v="0"/>
    <n v="70001"/>
    <n v="2850603"/>
    <n v="30964"/>
    <x v="0"/>
    <s v="SUCRE"/>
    <s v="SINCELEJO"/>
    <s v="PANADERIA JAFET"/>
    <s v="WOMPI"/>
    <s v="FO-25-1640951"/>
    <d v="2025-10-07T10:39:00"/>
    <d v="2025-10-10T17:37:00"/>
    <x v="0"/>
    <s v="ROLLOS"/>
    <s v="EJECUTADO_EXITOSO"/>
    <s v="EJECUTADO EXITOSO"/>
    <s v="07/10/2025 SE ESCALA AL COORDINADOR DE ZONA PARA ENTREGA DE ROLLOS EN SITIO | 09/10/2025 SE VISITA COMERCIO Y SE HACE ENTREGA DE 56 ROLLOS A LA SEÑORA SABINA GENEY."/>
    <s v="VISITA_TÉCNICA"/>
    <n v="56"/>
    <s v="PRINCIPAL"/>
    <s v="TERRESTRE"/>
    <s v="HERRERA MONAR GEOVANNY"/>
    <n v="1"/>
    <n v="31419"/>
    <n v="31419"/>
  </r>
  <r>
    <s v="CUCUTA"/>
    <s v="0036-0007"/>
    <x v="1"/>
    <n v="54001"/>
    <n v="2851737"/>
    <n v="71335"/>
    <x v="0"/>
    <s v="NORTE DE SANTANDER"/>
    <s v="CUCUTA"/>
    <s v="BARRIO SANTA CLARA  CUCUTA"/>
    <s v="WOMPI"/>
    <s v="FO-25-1641478"/>
    <d v="2025-10-07T12:33:00"/>
    <d v="2025-10-10T17:39:00"/>
    <x v="0"/>
    <s v="ROLLOS"/>
    <s v="EJECUTADO_EXITOSO"/>
    <s v="EJECUTADO EXITOSO"/>
    <s v="07/10/2025 SE ESCALA AL COORDINADOR DE ZONA PARA ENTREGA DE ROLLOS EN SITIO | 08/10/2025 SE REALIZÓ VISITA AL COMERCIO Y SE HIZO ENTREGA DE 32 ROLLOS WOMPI TODO OK"/>
    <s v="VISITA_TÉCNICA"/>
    <n v="32"/>
    <s v="PRINCIPAL"/>
    <s v="TERRESTRE"/>
    <s v="CACERES HERNANDEZ ANDRES"/>
    <n v="1"/>
    <n v="31419"/>
    <n v="31419"/>
  </r>
  <r>
    <s v="CALI"/>
    <s v="0036-0003"/>
    <x v="4"/>
    <n v="76001"/>
    <n v="2851752"/>
    <n v="74005"/>
    <x v="0"/>
    <s v="VALLE DEL CAUCA"/>
    <s v="CALI"/>
    <s v="TIENDA Y VARIEDADES Y.L.V"/>
    <s v="WOMPI"/>
    <s v="FO-25-1641463"/>
    <d v="2025-10-07T12:42:00"/>
    <d v="2025-10-10T17:40:00"/>
    <x v="0"/>
    <s v="ROLLOS"/>
    <s v="EJECUTADO_EXITOSO"/>
    <s v="EJECUTADO EXITOSO"/>
    <s v="07/10/2025 SE ESCALA AL COORDINADOR DE ZONA PARA ENTREGA DE ROLLOS EN SITIO | 09/10/2025 SE REALIZA ENTREGA DE 56 ROLLOS WOMPI CON VISITA, NO SE INTERVIENE EQUIPOS"/>
    <s v="VISITA_TÉCNICA"/>
    <n v="56"/>
    <s v="PRINCIPAL"/>
    <s v="TERRESTRE"/>
    <s v="MORA VEGA JEAMPIER"/>
    <n v="1"/>
    <n v="31419"/>
    <n v="31419"/>
  </r>
  <r>
    <s v="PASTO"/>
    <s v="0036-0003"/>
    <x v="4"/>
    <n v="52001"/>
    <n v="2851946"/>
    <n v="38699"/>
    <x v="0"/>
    <s v="NARIÑO"/>
    <s v="PASTO"/>
    <s v="SUPERTIENDA LA ECONOMÍA CENTRAL EL ENCANO"/>
    <s v="WOMPI"/>
    <s v="FO-25-1642321"/>
    <d v="2025-10-07T13:24:00"/>
    <d v="2025-10-10T17:41:00"/>
    <x v="0"/>
    <s v="ROLLOS"/>
    <s v="EJECUTADO_EXITOSO"/>
    <s v="EJECUTADO EXITOSO"/>
    <s v="07/10/2025 SE ESCALA AL COORDINADOR DE ZONA PARA ENTREGA DE ROLLOS EN SITIO | 09/10/2025 SE VISITA CB. SE REALIZA ENTREGA DE 64 ROLLOS. CLIENTE INFORMA QUE EL DATAFONO FUNCIONA CORRECTAMENTE, NO SE MANIPULA DATAFONO"/>
    <s v="VISITA_TÉCNICA"/>
    <n v="64"/>
    <s v="PRINCIPAL"/>
    <s v="TERRESTRE"/>
    <s v="HERRERA MONAR GEOVANNY"/>
    <n v="1"/>
    <n v="31419"/>
    <n v="31419"/>
  </r>
  <r>
    <s v="CALI"/>
    <s v="0036-0003"/>
    <x v="4"/>
    <n v="76001"/>
    <n v="2852255"/>
    <n v="23123"/>
    <x v="0"/>
    <s v="VALLE DEL CAUCA"/>
    <s v="CALI"/>
    <s v="DEPOSITO DE MATERIALES FERROCASA"/>
    <s v="WOMPI"/>
    <s v="FO-25-1663145"/>
    <d v="2025-10-07T14:18:00"/>
    <d v="2025-10-10T17:43:00"/>
    <x v="0"/>
    <s v="ROLLOS"/>
    <s v="EJECUTADO_EXITOSO"/>
    <s v="EJECUTADO EXITOSO"/>
    <s v="09/10/2025 SE ESCALA AL COORDINADOR DE ZONA PARA ENTREGA DE ROLLOS EN SITIO | 10/10/2025 LA VISITA TÉCNICA REALIZADA AL COMERCIO SE LLEGA AL SITIO SE INFORMA EL MOTIVO DE LA VISITA SE ENTREGAN 64 ROLLOS TÉRMICOS AL CLIENTE EL CLIENTE RECIBE ROLLOS"/>
    <s v="VISITA_TÉCNICA"/>
    <n v="64"/>
    <s v="PRINCIPAL"/>
    <s v="TERRESTRE"/>
    <s v="CASTILLO HERRERA ALEX RICARDO"/>
    <n v="1"/>
    <n v="31419"/>
    <n v="31419"/>
  </r>
  <r>
    <s v="BARRANQUILLA"/>
    <s v="0036-0001"/>
    <x v="0"/>
    <n v="8001"/>
    <n v="2852486"/>
    <n v="67196"/>
    <x v="0"/>
    <s v="ATLANTICO"/>
    <s v="BARRANQUILLA"/>
    <s v="BARRIO SANTO DOMINGO BARRANQUILLA 4"/>
    <s v="WOMPI"/>
    <s v="FO-25-1644578"/>
    <d v="2025-10-07T14:42:00"/>
    <d v="2025-10-10T17:44:00"/>
    <x v="0"/>
    <s v="ROLLOS"/>
    <s v="EJECUTADO_EXITOSO"/>
    <s v="EJECUTADO EXITOSO"/>
    <s v="08/10/2025 SE ESCALA AL COORDINADOR DE ZONA PARA ENTREGA DE ROLLOS EN SITIO | 09/10/2025 SE HACE ENTREGA DE 48 ROLLOS WOMPI EN LA CARRERA 2 68 48 SANTO DOMINGO"/>
    <s v="VISITA_TÉCNICA"/>
    <n v="48"/>
    <s v="PRINCIPAL"/>
    <s v="TERRESTRE"/>
    <s v="BENAVIDES ARANGO RAFAEL JOSE"/>
    <n v="1"/>
    <n v="31419"/>
    <n v="31419"/>
  </r>
  <r>
    <s v="BARRANQUILLA"/>
    <s v="0036-0001"/>
    <x v="0"/>
    <n v="8758"/>
    <n v="2852845"/>
    <n v="61406"/>
    <x v="0"/>
    <s v="ATLANTICO"/>
    <s v="SOLEDAD"/>
    <s v="AGROQUÍMICOS S DE C"/>
    <s v="WOMPI"/>
    <s v="FO-25-1644574"/>
    <d v="2025-10-07T14:58:00"/>
    <d v="2025-10-10T17:45:00"/>
    <x v="0"/>
    <s v="ROLLOS"/>
    <s v="EJECUTADO_EXITOSO"/>
    <s v="EJECUTADO EXITOSO"/>
    <s v="08/10/2025 SE ESCALA AL COORDINADOR DE ZONA PARA ENTREGA DE ROLLOS EN SITIO | 10/10/2025 SE HACE ENTREGA DE 56 ROLLOS WOMPI EN LA CARRERA 15A 74 09"/>
    <s v="VISITA_TÉCNICA"/>
    <n v="56"/>
    <s v="PRINCIPAL"/>
    <s v="TERRESTRE"/>
    <s v="ORTEGA TORRES JUAN SEBASTIAN"/>
    <n v="1"/>
    <n v="31419"/>
    <n v="31419"/>
  </r>
  <r>
    <s v="CUCUTA"/>
    <s v="0036-0007"/>
    <x v="1"/>
    <n v="54001"/>
    <n v="2853182"/>
    <n v="52313"/>
    <x v="0"/>
    <s v="NORTE DE SANTANDER"/>
    <s v="CUCUTA"/>
    <s v="STORE JEANS CA"/>
    <s v="WOMPI"/>
    <s v="FO-25-1642712"/>
    <d v="2025-10-07T15:38:00"/>
    <d v="2025-10-10T17:50:00"/>
    <x v="0"/>
    <s v="ROLLOS"/>
    <s v="EJECUTADO_EXITOSO"/>
    <s v="EJECUTADO EXITOSO"/>
    <s v="07/10/2025 SE ESCALA AL COORDINADOR DE ZONA PARA ENTREGA DE ROLLOS EN SITIO | 08/10/2025 SE REALIZÓ VISITA AL COMERCIO Y SE HIZO ENTREGA DE 32 ROLLOS WOMPI TODO OK"/>
    <s v="VISITA_TÉCNICA"/>
    <n v="32"/>
    <s v="PRINCIPAL"/>
    <s v="TERRESTRE"/>
    <s v="ORTEGA TORRES JUAN SEBASTIAN"/>
    <n v="1"/>
    <n v="31419"/>
    <n v="31419"/>
  </r>
  <r>
    <s v="CALI"/>
    <s v="0036-0003"/>
    <x v="4"/>
    <n v="76001"/>
    <n v="2853093"/>
    <n v="18571"/>
    <x v="0"/>
    <s v="VALLE DEL CAUCA"/>
    <s v="CALI"/>
    <s v="SIETE COPIAS"/>
    <s v="WOMPI"/>
    <s v="FO-25-1642707"/>
    <d v="2025-10-07T15:41:00"/>
    <d v="2025-10-10T17:53:00"/>
    <x v="0"/>
    <s v="ROLLOS"/>
    <s v="EJECUTADO_EXITOSO"/>
    <s v="EJECUTADO EXITOSO"/>
    <s v="07/10/2025 SE ESCALA AL COORDINADOR DE ZONA PARA ENTREGA DE ROLLOS EN SITIO | 10/10/2025 SE REALIZA ENTREGA DE 56 ROLLOS WOMPI EN EL CB SIN NOVEDAD."/>
    <s v="VISITA_TÉCNICA"/>
    <n v="56"/>
    <s v="PRINCIPAL"/>
    <s v="TERRESTRE"/>
    <s v="MORA VEGA JEAMPIER"/>
    <n v="1"/>
    <n v="31419"/>
    <n v="31419"/>
  </r>
  <r>
    <s v="BOGOTA"/>
    <s v="0036-0004"/>
    <x v="5"/>
    <n v="11001"/>
    <n v="2853385"/>
    <n v="77600"/>
    <x v="0"/>
    <s v="CUNDINAMARCA"/>
    <s v="BOGOTÁ"/>
    <s v="DROGUERIA CAMISALUD"/>
    <s v="WOMPI"/>
    <s v="FO-25-1644569"/>
    <d v="2025-10-07T16:05:00"/>
    <d v="2025-10-10T17:55:00"/>
    <x v="0"/>
    <s v="ROLLOS"/>
    <s v="EJECUTADO_EXITOSO"/>
    <s v="EJECUTADO EXITOSO"/>
    <s v="08/10/2025 SE ESCALA AL COORDINADOR DE ZONA PARA ENTREGA DE ROLLOS EN SITIO | 10/10/2025 SE VISITA COMERCIO CB BANCOLOMBIA WOMPI, SE ENTREGAN 16 ROLLOS DE PAPELERÍA SOLICITADOS PARA EL DATAFONO, NO UPS, NO SE MANIPULAN EQUIPOS."/>
    <s v="VISITA_TÉCNICA"/>
    <n v="16"/>
    <s v="PRINCIPAL"/>
    <s v="TERRESTRE"/>
    <s v="TORRES GARCIA JENDRY JOSE"/>
    <n v="1"/>
    <n v="31419"/>
    <n v="31419"/>
  </r>
  <r>
    <s v="CUCUTA"/>
    <s v="0036-0007"/>
    <x v="1"/>
    <n v="54874"/>
    <n v="2853723"/>
    <n v="46240"/>
    <x v="0"/>
    <s v="NORTE DE SANTANDER"/>
    <s v="VILLA DEL ROSARIO"/>
    <s v="BARRIO GRANCOLOMBIA VILLA DEL ROSARIO"/>
    <s v="WOMPI"/>
    <s v="FO-25-1643083"/>
    <d v="2025-10-07T16:18:00"/>
    <d v="2025-10-10T17:56:00"/>
    <x v="0"/>
    <s v="ROLLOS"/>
    <s v="EJECUTADO_EXITOSO"/>
    <s v="EJECUTADO EXITOSO"/>
    <s v="07/10/2025 SE ESCALA AL COORDINADOR DE ZONA PARA ENTREGA DE ROLLOS EN SITIO | 08/10/2025 SE VISITA COMERCIO Y SE ENTREGAN 56 ROLLOS OK"/>
    <s v="VISITA_TÉCNICA"/>
    <n v="56"/>
    <s v="PRINCIPAL"/>
    <s v="TERRESTRE"/>
    <s v="VEGA MANRIQUE JONATAN MAURICIO"/>
    <n v="1"/>
    <n v="31419"/>
    <n v="31419"/>
  </r>
  <r>
    <s v="NEIVA"/>
    <s v="0036-0006"/>
    <x v="2"/>
    <n v="41001"/>
    <n v="2853588"/>
    <n v="35988"/>
    <x v="0"/>
    <s v="HUILA"/>
    <s v="NEIVA"/>
    <s v="SERVICIOS LA 70"/>
    <s v="WOMPI"/>
    <s v="FO-25-1662985"/>
    <d v="2025-10-07T16:19:00"/>
    <d v="2025-10-10T17:57:00"/>
    <x v="0"/>
    <s v="ROLLOS"/>
    <s v="EJECUTADO_EXITOSO"/>
    <s v="EJECUTADO EXITOSO"/>
    <s v="09/10/2025 SE ESCALA AL COORDINADOR DE ZONA PARA ENTREGA DE ROLLOS EN SITIO | 10/10/2025 SE REALIZA VISITA AL PUNTO SE ENTREGAN 32 ROLLOS DE PAPEL WOMPI CLIENTE RECIBE A SATISFACCIÓN"/>
    <s v="VISITA_TÉCNICA"/>
    <n v="32"/>
    <s v="PRINCIPAL"/>
    <s v="TERRESTRE"/>
    <s v="TORRES MANTILLA JOSE DANIEL"/>
    <n v="1"/>
    <n v="31419"/>
    <n v="31419"/>
  </r>
  <r>
    <s v="BOGOTA"/>
    <s v="0036-0004"/>
    <x v="5"/>
    <n v="25754"/>
    <n v="2854541"/>
    <n v="73337"/>
    <x v="0"/>
    <s v="CUNDINAMARCA"/>
    <s v="SOACHA"/>
    <s v="BARRIO HOGARES SOACHA COMUNA 2 SOACHA"/>
    <s v="WOMPI"/>
    <s v="FO-25-1644507"/>
    <d v="2025-10-08T08:00:00"/>
    <d v="2025-10-10T17:59:00"/>
    <x v="0"/>
    <s v="ROLLOS"/>
    <s v="EJECUTADO_EXITOSO"/>
    <s v="EJECUTADO EXITOSO"/>
    <s v="08/10/2025 SE ESCALA AL COORDINADOR DE ZONA PARA ENTREGA DE ROLLOS EN SITIO | 09/10/2025 DURANTE LA VISITA TECNICA SE REALIZA ENTREGA DE 24 ROLLOS PARA DATÁFONO NO SE MANIPULAN EQUIPOS"/>
    <s v="VISITA_TÉCNICA"/>
    <n v="24"/>
    <s v="PRINCIPAL"/>
    <s v="TERRESTRE"/>
    <s v="DEVIA REINOSO JUAN CARLOS"/>
    <n v="1"/>
    <n v="31419"/>
    <n v="31419"/>
  </r>
  <r>
    <s v="SINCELEJO"/>
    <s v="0036-0001"/>
    <x v="0"/>
    <n v="70001"/>
    <n v="2854573"/>
    <n v="77579"/>
    <x v="0"/>
    <s v="SUCRE"/>
    <s v="SINCELEJO"/>
    <s v="BARRIO EL COCUELO SINCELEJO"/>
    <s v="WOMPI"/>
    <s v="FO-25-1644500"/>
    <d v="2025-10-08T08:00:00"/>
    <d v="2025-10-10T18:00:00"/>
    <x v="0"/>
    <s v="ROLLOS"/>
    <s v="EJECUTADO_EXITOSO"/>
    <s v="EJECUTADO EXITOSO"/>
    <s v="08/10/2025 SE ESCALA AL COORDINADOR DE ZONA PARA ENTREGA DE ROLLOS EN SITIO | 09/10/2025 SE VISITA COMERCIO Y SE HACE ENTREGA DE 56 ROLLOS AL SEÑOR JESUS HERNÁNDEZ."/>
    <s v="VISITA_TÉCNICA"/>
    <n v="56"/>
    <s v="PRINCIPAL"/>
    <s v="TERRESTRE"/>
    <s v="GALEANO SORIANO JUAN DAVID"/>
    <n v="1"/>
    <n v="31419"/>
    <n v="31419"/>
  </r>
  <r>
    <s v="BARRANQUILLA"/>
    <s v="0036-0001"/>
    <x v="0"/>
    <n v="8758"/>
    <n v="2853996"/>
    <n v="37570"/>
    <x v="0"/>
    <s v="ATLANTICO"/>
    <s v="SOLEDAD"/>
    <s v="BARRIO VILLA CATANGA SOLEDAD"/>
    <s v="WOMPI"/>
    <s v="FO-25-1643418"/>
    <d v="2025-10-08T08:00:00"/>
    <d v="2025-10-10T18:02:00"/>
    <x v="0"/>
    <s v="ROLLOS"/>
    <s v="EJECUTADO_EXITOSO"/>
    <s v="EJECUTADO EXITOSO"/>
    <s v="07/10/2025 SE ESCALA AL COORDINADOR DE ZONA PARA ENTREGA DE ROLLOS EN SITIO | 10/10/2025 SE HACE ENTREGA DE 64 ROLLOS WOMPI EN LA CARRERA 22 56 04 VILLA KATANGA"/>
    <s v="VISITA_TÉCNICA"/>
    <n v="64"/>
    <s v="PRINCIPAL"/>
    <s v="TERRESTRE"/>
    <s v="CACERES HERNANDEZ ANDRES"/>
    <n v="1"/>
    <n v="31419"/>
    <n v="31419"/>
  </r>
  <r>
    <s v="PEREIRA"/>
    <s v="0036-0002"/>
    <x v="6"/>
    <n v="66001"/>
    <n v="2855901"/>
    <n v="21050"/>
    <x v="0"/>
    <s v="RISARALDA"/>
    <s v="PEREIRA"/>
    <s v="COPYCOM CENTER"/>
    <s v="WOMPI"/>
    <s v="FO-25-1645092"/>
    <d v="2025-10-08T09:05:00"/>
    <d v="2025-10-10T18:03:00"/>
    <x v="0"/>
    <s v="ROLLOS"/>
    <s v="EJECUTADO_EXITOSO"/>
    <s v="EJECUTADO EXITOSO"/>
    <s v="08/10/2025 SE ESCALA AL COORDINADOR DE ZONA PARA ENTREGA DE ROLLOS EN SITIO | 10/10/2025 SE VISITA COMERCIO SE REALIZA ENTREGA DE 32 ROLLOS DE PAPEL PARA DATÁFONO WOMPI"/>
    <s v="VISITA_TÉCNICA"/>
    <n v="32"/>
    <s v="PRINCIPAL"/>
    <s v="TERRESTRE"/>
    <s v="ORTEGA TORRES JUAN SEBASTIAN"/>
    <n v="1"/>
    <n v="31419"/>
    <n v="31419"/>
  </r>
  <r>
    <s v="BOGOTA"/>
    <s v="0036-0004"/>
    <x v="5"/>
    <n v="25754"/>
    <n v="2847998"/>
    <n v="72863"/>
    <x v="0"/>
    <s v="CUNDINAMARCA"/>
    <s v="SOACHA"/>
    <s v="CUNDINAMARCA SOACHA 1"/>
    <s v="WOMPI"/>
    <s v="FO-25-1638274"/>
    <d v="2025-10-07T08:00:00"/>
    <d v="2025-10-10T18:04:00"/>
    <x v="0"/>
    <s v="ROLLOS"/>
    <s v="EJECUTADO_EXITOSO"/>
    <s v="EJECUTADO EXITOSO"/>
    <s v="07/10/2025 SE ESCALA AL COORDINADOR DE ZONA PARA ENTREGA DE ROLLOS EN SITIO | 10/10/2025 DURANTE LA VISITA TECNICA SE REALIZA ENTREGA DE 32 ROLLOS PARA DATÁFONO NO SE MANIPULAN EQUIPOS"/>
    <s v="VISITA_TÉCNICA"/>
    <n v="32"/>
    <s v="PRINCIPAL"/>
    <s v="TERRESTRE"/>
    <s v="LOAIZA LOPEZ JHON FREDDY"/>
    <n v="1"/>
    <n v="31419"/>
    <n v="31419"/>
  </r>
  <r>
    <s v="IBAGUE"/>
    <s v="0036-0006"/>
    <x v="2"/>
    <n v="73001"/>
    <n v="2856432"/>
    <n v="64176"/>
    <x v="0"/>
    <s v="TOLIMA"/>
    <s v="IBAGUE"/>
    <s v="BARRIO GAITAN PARTE ALTA IBAGUE 4"/>
    <s v="WOMPI"/>
    <s v="FO-25-1645792"/>
    <d v="2025-10-08T10:04:00"/>
    <d v="2025-10-10T18:06:00"/>
    <x v="0"/>
    <s v="ROLLOS"/>
    <s v="EJECUTADO_EXITOSO"/>
    <s v="EJECUTADO EXITOSO"/>
    <s v="08/10/2025 SE ESCALA AL COORDINADOR DE ZONA PARA ENTREGA DE ROLLOS EN SITIO | 09/10/2025 SE ENTREGA 64 ROLLOS CON VISITA"/>
    <s v="VISITA_TÉCNICA"/>
    <n v="64"/>
    <s v="PRINCIPAL"/>
    <s v="TERRESTRE"/>
    <s v="GALEANO SORIANO JUAN DAVID"/>
    <n v="1"/>
    <n v="31419"/>
    <n v="31419"/>
  </r>
  <r>
    <s v="MONTERIA"/>
    <s v="0036-0001"/>
    <x v="0"/>
    <n v="23001"/>
    <n v="2856437"/>
    <n v="34726"/>
    <x v="0"/>
    <s v="CORDOBA"/>
    <s v="MONTERIA"/>
    <s v="SUMINISTROS LIMAR SAS"/>
    <s v="WOMPI"/>
    <s v="FO-25-1645893"/>
    <d v="2025-10-08T10:05:00"/>
    <d v="2025-10-10T18:07:00"/>
    <x v="0"/>
    <s v="ROLLOS"/>
    <s v="EJECUTADO_EXITOSO"/>
    <s v="EJECUTADO EXITOSO"/>
    <s v="08/10/2025 SE ESCALA AL COORDINADOR DE ZONA PARA ENTREGA DE ROLLOS EN SITIO | 10/10/2025 SE REALIZA ENTREGA DE 24 ROLLOS A CORRESPONSAL WOMPI"/>
    <s v="VISITA_TÉCNICA"/>
    <n v="24"/>
    <s v="PRINCIPAL"/>
    <s v="TERRESTRE"/>
    <s v="VARGAS HERRERA JHON JAIRO"/>
    <n v="1"/>
    <n v="31419"/>
    <n v="31419"/>
  </r>
  <r>
    <s v="BARRANQUILLA"/>
    <s v="0036-0001"/>
    <x v="0"/>
    <n v="8001"/>
    <n v="2856381"/>
    <n v="63349"/>
    <x v="0"/>
    <s v="ATLANTICO"/>
    <s v="BARRANQUILLA"/>
    <s v="VARIEDADES JERONIMO J"/>
    <s v="WOMPI"/>
    <s v="FO-25-1645785"/>
    <d v="2025-10-08T10:15:00"/>
    <d v="2025-10-10T18:08:00"/>
    <x v="0"/>
    <s v="ROLLOS"/>
    <s v="EJECUTADO_EXITOSO"/>
    <s v="EJECUTADO EXITOSO"/>
    <s v="08/10/2025 SE ESCALA AL COORDINADOR DE ZONA PARA ENTREGA DE ROLLOS EN SITIO | 09/10/2025 SE HACE ENTREGA DE 64 ROLLOS WOMPI EN LA CALLE 118 26 11 LA PRADERA"/>
    <s v="VISITA_TÉCNICA"/>
    <n v="64"/>
    <s v="PRINCIPAL"/>
    <s v="TERRESTRE"/>
    <s v="MARQUEZ HOYOS JEYSON DANIEL"/>
    <n v="1"/>
    <n v="31419"/>
    <n v="31419"/>
  </r>
  <r>
    <s v="NEIVA"/>
    <s v="0036-0006"/>
    <x v="2"/>
    <n v="41001"/>
    <n v="2856391"/>
    <n v="38929"/>
    <x v="0"/>
    <s v="HUILA"/>
    <s v="NEIVA"/>
    <s v="MERKA EXPRESS"/>
    <s v="WOMPI"/>
    <s v="FO-25-1662963"/>
    <d v="2025-10-08T10:18:00"/>
    <d v="2025-10-10T18:10:00"/>
    <x v="0"/>
    <s v="ROLLOS"/>
    <s v="EJECUTADO_EXITOSO"/>
    <s v="EJECUTADO EXITOSO"/>
    <s v="09/10/2025 SE ESCALA AL COORDINADOR DE ZONA PARA ENTREGA DE ROLLOS EN SITIO | 10/10/2025 SE REALIZA VISITA AL PUNTO SE ENTREGAN 32 ROLLOS PAPEL WOMPI, CLIENTE RECIBE A SATISFACCIÓN"/>
    <s v="VISITA_TÉCNICA"/>
    <n v="32"/>
    <s v="PRINCIPAL"/>
    <s v="TERRESTRE"/>
    <s v="ORTEGA TORRES JUAN SEBASTIAN"/>
    <n v="1"/>
    <n v="31419"/>
    <n v="31419"/>
  </r>
  <r>
    <s v="NEIVA"/>
    <s v="0036-0006"/>
    <x v="2"/>
    <n v="18001"/>
    <n v="2857103"/>
    <n v="51590"/>
    <x v="0"/>
    <s v="CAQUETA"/>
    <s v="FLORENCIA"/>
    <s v="BARRIO CIUDADELA SIGLO XXI FLORENCIA"/>
    <s v="WOMPI"/>
    <s v="FO-25-1648262"/>
    <d v="2025-10-08T10:59:00"/>
    <d v="2025-10-10T18:11:00"/>
    <x v="0"/>
    <s v="ROLLOS"/>
    <s v="EJECUTADO_EXITOSO"/>
    <s v="EJECUTADO EXITOSO"/>
    <s v="08/10/2025 SE ESCALA AL COORDINADOR DE ZONA PARA ENTREGA DE ROLLOS EN SITIO | 09/10/2025 SE REALIZA ENTREGA DE 40 ROLLOS WOMPI EN SITIO ENTREGA EXITOSA"/>
    <s v="VISITA_TÉCNICA"/>
    <n v="40"/>
    <s v="LEJANA"/>
    <s v="TERRESTRE"/>
    <s v="DEVIA REINOSO JUAN CARLOS"/>
    <n v="1"/>
    <n v="40250"/>
    <n v="40250"/>
  </r>
  <r>
    <s v="CALI"/>
    <s v="0036-0003"/>
    <x v="4"/>
    <n v="76001"/>
    <n v="2857050"/>
    <n v="34501"/>
    <x v="0"/>
    <s v="VALLE DEL CAUCA"/>
    <s v="CALI"/>
    <s v="C &amp; C CELULARES"/>
    <s v="WOMPI"/>
    <s v="FO-25-1645912"/>
    <d v="2025-10-08T11:06:00"/>
    <d v="2025-10-10T18:12:00"/>
    <x v="0"/>
    <s v="ROLLOS"/>
    <s v="EJECUTADO_EXITOSO"/>
    <s v="EJECUTADO EXITOSO"/>
    <s v="08/10/2025 SE ESCALA AL COORDINADOR DE ZONA PARA ENTREGA DE ROLLOS EN SITIO | 09/10/2025 SE ENTREGAN 64 ROLLOS A JENNY SUÁREZ"/>
    <s v="VISITA_TÉCNICA"/>
    <n v="64"/>
    <s v="PRINCIPAL"/>
    <s v="TERRESTRE"/>
    <s v="BERMUDEZ SANCHEZ JOSE NEYBER"/>
    <n v="1"/>
    <n v="31419"/>
    <n v="31419"/>
  </r>
  <r>
    <s v="CALI"/>
    <s v="0036-0003"/>
    <x v="4"/>
    <n v="76248"/>
    <n v="2857069"/>
    <n v="33394"/>
    <x v="0"/>
    <s v="VALLE DEL CAUCA"/>
    <s v="EL CERRITO"/>
    <s v="BARRIO SANTA BARBARA EL CERRITO"/>
    <s v="WOMPI"/>
    <s v="FO-25-1646340"/>
    <d v="2025-10-08T11:09:00"/>
    <d v="2025-10-10T18:13:00"/>
    <x v="0"/>
    <s v="ROLLOS"/>
    <s v="EJECUTADO_EXITOSO"/>
    <s v="EJECUTADO EXITOSO"/>
    <s v="08/10/2025 SE ESCALA AL COORDINADOR DE ZONA PARA ENTREGA DE ROLLOS EN SITIO | 09/10/2025 EN LA VISITA TÉCNICA SE REALIZÓ LA ENTREGA DE 48 ROLLOS DE WOMPI PARA EL CB."/>
    <s v="VISITA_TÉCNICA"/>
    <n v="48"/>
    <s v="INTERMEDIA"/>
    <s v="TERRESTRE"/>
    <s v="CUERO RUIZ JHONNY"/>
    <n v="1"/>
    <n v="36351"/>
    <n v="36351"/>
  </r>
  <r>
    <s v="MONTERIA"/>
    <s v="0036-0001"/>
    <x v="0"/>
    <n v="23001"/>
    <n v="2857200"/>
    <n v="53968"/>
    <x v="0"/>
    <s v="CORDOBA"/>
    <s v="MONTERIA"/>
    <s v="BARRIO LA PRADERA MONTERIA 6"/>
    <s v="WOMPI"/>
    <s v="FO-25-1646017"/>
    <d v="2025-10-08T11:13:00"/>
    <d v="2025-10-10T18:14:00"/>
    <x v="0"/>
    <s v="ROLLOS"/>
    <s v="EJECUTADO_EXITOSO"/>
    <s v="EJECUTADO EXITOSO"/>
    <s v="08/10/2025 SE ESCALA AL COORDINADOR DE ZONA PARA ENTREGA DE ROLLOS EN SITIO | 10/10/2025 SE REALIZA ENTREGA DE 64 ROLLOS A CORRESPONSAL WOMPI"/>
    <s v="VISITA_TÉCNICA"/>
    <n v="64"/>
    <s v="PRINCIPAL"/>
    <s v="TERRESTRE"/>
    <s v="SANCHEZ URREGO ROBINSON DAVID"/>
    <n v="1"/>
    <n v="31419"/>
    <n v="31419"/>
  </r>
  <r>
    <s v="IBAGUE"/>
    <s v="0036-0006"/>
    <x v="2"/>
    <n v="73001"/>
    <n v="2857400"/>
    <n v="72071"/>
    <x v="0"/>
    <s v="TOLIMA"/>
    <s v="IBAGUE"/>
    <s v="BARRIO EL SALADO IBAGUE TOLIMA"/>
    <s v="WOMPI"/>
    <s v="FO-25-1646641"/>
    <d v="2025-10-08T11:22:00"/>
    <d v="2025-10-10T18:15:00"/>
    <x v="0"/>
    <s v="ROLLOS"/>
    <s v="EJECUTADO_EXITOSO"/>
    <s v="EJECUTADO EXITOSO"/>
    <s v="08/10/2025 SE ESCALA AL COORDINADOR DE ZONA PARA ENTREGA DE ROLLOS EN SITIO | 09/10/2025 SE HACE LA ENTREGA DE 48 ROLLOS WOMPI EN DIRECCIÓN INDICADA"/>
    <s v="VISITA_TÉCNICA"/>
    <n v="48"/>
    <s v="PRINCIPAL"/>
    <s v="TERRESTRE"/>
    <s v="MARQUEZ HOYOS JEYSON DANIEL"/>
    <n v="1"/>
    <n v="31419"/>
    <n v="31419"/>
  </r>
  <r>
    <s v="CALI"/>
    <s v="0036-0003"/>
    <x v="4"/>
    <n v="76520"/>
    <n v="2865089"/>
    <n v="41149"/>
    <x v="0"/>
    <s v="VALLE DEL CAUCA"/>
    <s v="PALMIRA"/>
    <s v="BARRIO PARQUES DE LA ITALIA PALMIRA 2"/>
    <s v="WOMPI"/>
    <s v="FO-25-1663972"/>
    <d v="2025-10-09T16:04:00"/>
    <d v="2025-10-11T08:28:00"/>
    <x v="0"/>
    <s v="ROLLOS"/>
    <s v="EJECUTADO_EXITOSO"/>
    <s v="EJECUTADO EXITOSO"/>
    <s v="09/10/2025 SE ESCALA AL COORDINADOR DE ZONA PARA ENTREGA DE ROLLOS EN SITIO | 10/10/2025 EN LA VISITA TÉCNICA SE REALIZÓ LA ENTREGA DE 40 ROLLOS DE WOMPI PARA EL CB."/>
    <s v="VISITA_TÉCNICA"/>
    <n v="40"/>
    <s v="PRINCIPAL"/>
    <s v="TERRESTRE"/>
    <s v="GUTIERREZ  CAMILO ANDRES"/>
    <n v="1"/>
    <n v="31419"/>
    <n v="31419"/>
  </r>
  <r>
    <s v="MONTERIA"/>
    <s v="0036-0001"/>
    <x v="0"/>
    <n v="23001"/>
    <n v="2864981"/>
    <n v="77170"/>
    <x v="0"/>
    <s v="CORDOBA"/>
    <s v="MONTERIA"/>
    <s v="DROGUERIA FAMISALUD PL"/>
    <s v="WOMPI"/>
    <s v="FO-25-1663193"/>
    <d v="2025-10-09T15:35:00"/>
    <d v="2025-10-11T08:34:00"/>
    <x v="0"/>
    <s v="ROLLOS"/>
    <s v="EJECUTADO_EXITOSO"/>
    <s v="EJECUTADO EXITOSO"/>
    <s v="09/10/2025 SE ESCALA AL COORDINADOR DE ZONA PARA ENTREGA DE ROLLOS EN SITIO | 10/10/2025 SE REALIZA ENTREGA DE 40 ROLLOS A CORRESPONSAL WOMPI"/>
    <s v="VISITA_TÉCNICA"/>
    <n v="40"/>
    <s v="PRINCIPAL"/>
    <s v="TERRESTRE"/>
    <s v="SANCHEZ URREGO ROBINSON DAVID"/>
    <n v="1"/>
    <n v="31419"/>
    <n v="31419"/>
  </r>
  <r>
    <s v="VILLAVICENCIO"/>
    <s v="0036-0006"/>
    <x v="2"/>
    <n v="50001"/>
    <n v="2865027"/>
    <n v="27260"/>
    <x v="0"/>
    <s v="META"/>
    <s v="VILLAVICENCIO"/>
    <s v="BARRIO ROSA BLANCA 2  VILLAVICENCIO"/>
    <s v="WOMPI"/>
    <s v="FO-25-1663191"/>
    <d v="2025-10-09T15:37:00"/>
    <d v="2025-10-11T08:46:00"/>
    <x v="0"/>
    <s v="ROLLOS"/>
    <s v="EJECUTADO_EXITOSO"/>
    <s v="EJECUTADO EXITOSO"/>
    <s v="09/10/2025 SE ESCALA AL COORDINADOR DE ZONA PARA ENTREGA DE ROLLOS EN SITIO | 10/10/2025 SE REALIZA VISTA AL CB POR SOLICITUD DE ROLLOS, SE ENTREGAN SIN NOVEDAD TODO OK"/>
    <s v="VISITA_TÉCNICA"/>
    <n v="64"/>
    <s v="PRINCIPAL"/>
    <s v="TERRESTRE"/>
    <s v="MARQUEZ HOYOS JEYSON DANIEL"/>
    <n v="1"/>
    <n v="31419"/>
    <n v="31419"/>
  </r>
  <r>
    <s v="BOGOTA"/>
    <s v="0036-0004"/>
    <x v="5"/>
    <n v="25473"/>
    <n v="2863836"/>
    <n v="71597"/>
    <x v="0"/>
    <s v="CUNDINAMARCA"/>
    <s v="MOSQUERA"/>
    <s v="BARRIO VILLA MARCELA"/>
    <s v="WOMPI"/>
    <s v="FO-25-1660845"/>
    <d v="2025-10-09T12:54:00"/>
    <d v="2025-10-11T09:07:00"/>
    <x v="0"/>
    <s v="ROLLOS"/>
    <s v="EJECUTADO_EXITOSO"/>
    <s v="EJECUTADO EXITOSO"/>
    <s v="09/10/2025 SE ESCALA AL COORDINADOR DE ZONA PARA ENTREGA DE ROLLOS EN SITIO | 10/10/2025 DURANTE LA VISITA TECNICA PARA REALIZA ENTREGA DE ROLLOS PARA DATÁFONO CORRESPONSAL SE ENCUENTRA CERRADO SE LLAMA AL CELULAR EL CUAL CLIENTE INDICA POR LLAMADA LA ENTREGA DE ROLLOS EN UN DIRECCIÓN ALEDAÑA AL CORRESPONSAL"/>
    <s v="VISITA_TÉCNICA"/>
    <n v="32"/>
    <s v="PRINCIPAL"/>
    <s v="TERRESTRE"/>
    <s v="MOLINA CASTRO JAVIER ALBERTO"/>
    <n v="1"/>
    <n v="31419"/>
    <n v="31419"/>
  </r>
  <r>
    <s v="MONTERIA"/>
    <s v="0036-0001"/>
    <x v="0"/>
    <n v="23001"/>
    <n v="2863211"/>
    <n v="63133"/>
    <x v="0"/>
    <s v="CORDOBA"/>
    <s v="MONTERIA"/>
    <s v="BARRIO LA PRADERA MONTERIA 8"/>
    <s v="WOMPI"/>
    <s v="FO-25-1658057"/>
    <d v="2025-10-09T11:30:00"/>
    <d v="2025-10-11T09:10:00"/>
    <x v="0"/>
    <s v="ROLLOS"/>
    <s v="EJECUTADO_EXITOSO"/>
    <s v="EJECUTADO EXITOSO"/>
    <s v="09/10/2025 SE ESCALA AL COORDINADOR DE ZONA PARA ENTREGA DE ROLLOS EN SITIO | 10/10/2025 SE REALIZA ENTREGA DE 48 ROLLOS A CORRESPONSAL WOMPI"/>
    <s v="VISITA_TÉCNICA"/>
    <n v="48"/>
    <s v="PRINCIPAL"/>
    <s v="TERRESTRE"/>
    <s v="GALEANO SORIANO JUAN DAVID"/>
    <n v="1"/>
    <n v="31419"/>
    <n v="31419"/>
  </r>
  <r>
    <s v="BOGOTA"/>
    <s v="0036-0004"/>
    <x v="5"/>
    <n v="25754"/>
    <n v="2863288"/>
    <n v="53460"/>
    <x v="0"/>
    <s v="CUNDINAMARCA"/>
    <s v="SOACHA"/>
    <s v="BARRIO OLIVOS SEGUNDO SECTOR SOACHA"/>
    <s v="WOMPI"/>
    <s v="FO-25-1658044"/>
    <d v="2025-10-09T11:51:00"/>
    <d v="2025-10-11T09:16:00"/>
    <x v="0"/>
    <s v="ROLLOS"/>
    <s v="EJECUTADO_EXITOSO"/>
    <s v="EJECUTADO EXITOSO"/>
    <s v="09/10/2025 SE ESCALA AL COORDINADOR DE ZONA PARA ENTREGA DE ROLLOS EN SITIO | 10/10/2025 SE REALIZA ENTREGA DE 48 ROLLOS WOMPI PARA DATAFONO, EL CB ESTÁ CERRADO YA QUE DON VÍCTOR ESTÁ EN CITA MÉDICA SE ENTREGAN CON VECINA POR LO TANTO NO HAY FOTO DEL VOUCHER"/>
    <s v="VISITA_TÉCNICA"/>
    <n v="48"/>
    <s v="PRINCIPAL"/>
    <s v="TERRESTRE"/>
    <s v="MARQUEZ HOYOS JEYSON DANIEL"/>
    <n v="1"/>
    <n v="31419"/>
    <n v="31419"/>
  </r>
  <r>
    <s v="BOGOTA"/>
    <s v="0036-0004"/>
    <x v="5"/>
    <n v="11001"/>
    <n v="2857827"/>
    <n v="50214"/>
    <x v="0"/>
    <s v="CUNDINAMARCA"/>
    <s v="BOGOTA"/>
    <s v="BARRIO SANTA HELENITA BOGOTA 3"/>
    <s v="WOMPI"/>
    <s v="FO-25-1646941"/>
    <d v="2025-10-08T12:25:00"/>
    <d v="2025-10-11T09:23:00"/>
    <x v="0"/>
    <s v="ROLLOS"/>
    <s v="EJECUTADO_EXITOSO"/>
    <s v="EJECUTADO EXITOSO"/>
    <s v="08/10/2025 SE ESCALA AL COORDINADOR DE ZONA PARA ENTREGA DE ROLLOS EN SITIO | 09/10/2025 SE VISITA COMERCIO, SE ENTREGAN 64 ROLLOS WOMPI"/>
    <s v="VISITA_TÉCNICA"/>
    <n v="64"/>
    <s v="PRINCIPAL"/>
    <s v="TERRESTRE"/>
    <s v="BUSTOS MORA DIEGO MANUEL"/>
    <n v="1"/>
    <n v="31419"/>
    <n v="31419"/>
  </r>
  <r>
    <s v="MANIZALES"/>
    <s v="0036-0002"/>
    <x v="6"/>
    <n v="17001"/>
    <n v="2859492"/>
    <n v="43032"/>
    <x v="0"/>
    <s v="CALDAS"/>
    <s v="MANIZALES"/>
    <s v="PAPELERIA RENACER MANIZALES"/>
    <s v="WOMPI"/>
    <s v="FO-25-1648587"/>
    <d v="2025-10-08T16:01:00"/>
    <d v="2025-10-11T09:30:00"/>
    <x v="0"/>
    <s v="ROLLOS"/>
    <s v="EJECUTADO_EXITOSO"/>
    <s v="EJECUTADO EXITOSO"/>
    <s v="08/10/2025 SE ESCALA AL COORDINADOR DE ZONA PARA ENTREGA DE ROLLOS EN SITIO | 10/10/2025 SE ENTREGAN 32 ROLLOS EN EL COMERCIO NO SE MANIPULAN EQUIPOS"/>
    <s v="VISITA_TÉCNICA"/>
    <n v="32"/>
    <s v="PRINCIPAL"/>
    <s v="TERRESTRE"/>
    <s v="CONTRERAS ROSSI LITZY YULIETH"/>
    <n v="1"/>
    <n v="31419"/>
    <n v="31419"/>
  </r>
  <r>
    <s v="PASTO"/>
    <s v="0036-0003"/>
    <x v="4"/>
    <n v="52001"/>
    <n v="2860227"/>
    <n v="30664"/>
    <x v="0"/>
    <s v="NARIÑO"/>
    <s v="PASTO"/>
    <s v="PAPELERÍA Y VARIEDADES VILLA DE LOS RÍOS"/>
    <s v="WOMPI"/>
    <s v="FO-25-1649773"/>
    <d v="2025-10-09T08:00:00"/>
    <d v="2025-10-11T09:35:00"/>
    <x v="0"/>
    <s v="ROLLOS"/>
    <s v="EJECUTADO_EXITOSO"/>
    <s v="EJECUTADO EXITOSO"/>
    <s v="09/10/2025 SE ESCALA AL COORDINADOR DE ZONA PARA ENTREGA DE ROLLOS EN SITIO | 10/10/2025 SE REALIZÓ LA ENTREGA DE PAPELERÍA 48 ROLLOS WOMPI, NO SE MANIPULA CB CLIENTE INFORMA QUE SE ENCUENTRA OPERATIVO."/>
    <s v="VISITA_TÉCNICA"/>
    <n v="48"/>
    <s v="PRINCIPAL"/>
    <s v="TERRESTRE"/>
    <s v="CONTRERAS ROSSI LITZY YULIETH"/>
    <n v="1"/>
    <n v="31419"/>
    <n v="31419"/>
  </r>
  <r>
    <s v="BOGOTA"/>
    <s v="0036-0004"/>
    <x v="5"/>
    <n v="25754"/>
    <n v="2859383"/>
    <n v="77809"/>
    <x v="0"/>
    <s v="CUNDINAMARCA"/>
    <s v="SOACHA"/>
    <s v="BARRIO CAMILO TORRES 2 SECTOR SOACHA"/>
    <s v="WOMPI"/>
    <s v="FO-25-1648585"/>
    <d v="2025-10-08T16:02:00"/>
    <d v="2025-10-11T09:38:00"/>
    <x v="0"/>
    <s v="ROLLOS"/>
    <s v="EJECUTADO_EXITOSO"/>
    <s v="EJECUTADO EXITOSO"/>
    <s v="08/10/2025 SE ESCALA AL COORDINADOR DE ZONA PARA ENTREGA DE ROLLOS EN SITIO | 10/10/2025 DURANTE LA VISITA TECNICA SE REALIZA ENTREGA DE ROLLOS PARA DATÁFONO NO SE MANIPULAN EQUIPOS"/>
    <s v="VISITA_TÉCNICA"/>
    <n v="24"/>
    <s v="PRINCIPAL"/>
    <s v="TERRESTRE"/>
    <s v="CONTRERAS ROSSI LITZY YULIETH"/>
    <n v="1"/>
    <n v="31419"/>
    <n v="31419"/>
  </r>
  <r>
    <s v="MEDELLIN"/>
    <s v="0036-0005"/>
    <x v="3"/>
    <n v="5129"/>
    <n v="2862506"/>
    <n v="12370"/>
    <x v="0"/>
    <s v="ANTIOQUIA"/>
    <s v="CALDAS"/>
    <s v="BOBINADOS ELECTRO SUR S.A.S"/>
    <s v="WOMPI"/>
    <s v="FO-25-1652157"/>
    <d v="2025-10-09T10:24:00"/>
    <d v="2025-10-11T09:42:00"/>
    <x v="0"/>
    <s v="ROLLOS"/>
    <s v="EJECUTADO_EXITOSO"/>
    <s v="EJECUTADO EXITOSO"/>
    <s v="09/10/2025 SE ESCALA AL COORDINADOR DE ZONA PARA ENTREGA DE ROLLOS EN SITIO | 10/10/2025 SE REALIZA ENTREGA DE ROLLOS EN EL LOCAL DE ENFRENTE YA QUE ES IMPOSIBLE CONTACTAR A USUARIO NI POR WPP Y LLAMADA SE LOGRA COMUNICACIÓN, SE INDICA A USUARIO"/>
    <s v="VISITA_TÉCNICA"/>
    <n v="24"/>
    <s v="PRINCIPAL"/>
    <s v="TERRESTRE"/>
    <s v="CONTRERAS ROSSI LITZY YULIETH"/>
    <n v="1"/>
    <n v="31419"/>
    <n v="31419"/>
  </r>
  <r>
    <s v="BARRANQUILLA"/>
    <s v="0036-0001"/>
    <x v="0"/>
    <n v="8758"/>
    <n v="2862429"/>
    <n v="79419"/>
    <x v="0"/>
    <s v="ATLANTICO"/>
    <s v="SOLEDAD"/>
    <s v="BARRIO EL RIO SOLEDAD"/>
    <s v="WOMPI"/>
    <s v="FO-25-1652054"/>
    <d v="2025-10-09T10:13:00"/>
    <d v="2025-10-11T09:46:00"/>
    <x v="0"/>
    <s v="ROLLOS"/>
    <s v="EJECUTADO_EXITOSO"/>
    <s v="EJECUTADO EXITOSO"/>
    <s v="09/10/2025 SE ESCALA AL COORDINADOR DE ZONA PARA ENTREGA DE ROLLOS EN SITIO | 10/10/2025 LLUVIAS | 10/10/2025 SE REALIZA VISITA SE REALIZA ENTREGA DE 24 ROLLOS WOMPI"/>
    <s v="VISITA_TÉCNICA"/>
    <n v="24"/>
    <s v="PRINCIPAL"/>
    <s v="TERRESTRE"/>
    <s v="HERNANDEZ CHAVARRIA JUAN CAMILO"/>
    <n v="1"/>
    <n v="31419"/>
    <n v="31419"/>
  </r>
  <r>
    <s v="TUNJA"/>
    <s v="0036-0007"/>
    <x v="1"/>
    <n v="15001"/>
    <n v="2857676"/>
    <n v="40854"/>
    <x v="0"/>
    <s v="BOYACA"/>
    <s v="TUNJA"/>
    <s v="BARRIO SAN CARLOS TUNJA"/>
    <s v="WOMPI"/>
    <s v="FO-25-1651321"/>
    <d v="2025-10-08T12:22:00"/>
    <d v="2025-10-11T09:52:00"/>
    <x v="0"/>
    <s v="ROLLOS"/>
    <s v="EJECUTADO_EXITOSO"/>
    <s v="EJECUTADO EXITOSO"/>
    <s v="09/10/2025 SE ESCALA AL COORDINADOR DE ZONA PARA ENTREGA DE ROLLOS EN SITIO | 09/10/2025 ENTREGA DE 16 ROLLOS CON VISITA WOMPI EXITOSA"/>
    <s v="VISITA_TÉCNICA"/>
    <n v="16"/>
    <s v="PRINCIPAL"/>
    <s v="TERRESTRE"/>
    <s v="PORRAS CASTRO DARLON NASCK"/>
    <n v="1"/>
    <n v="31419"/>
    <n v="31419"/>
  </r>
  <r>
    <s v="CALI"/>
    <s v="0036-0003"/>
    <x v="4"/>
    <n v="76001"/>
    <n v="2858494"/>
    <n v="56867"/>
    <x v="0"/>
    <s v="VALLE DEL CAUCA"/>
    <s v="CALI"/>
    <s v="DROGUERIA ACEVEDO .COM"/>
    <s v="WOMPI"/>
    <s v="FO-25-1648632"/>
    <d v="2025-10-08T14:35:00"/>
    <d v="2025-10-11T09:56:00"/>
    <x v="0"/>
    <s v="ROLLOS"/>
    <s v="EJECUTADO_EXITOSO"/>
    <s v="EJECUTADO EXITOSO"/>
    <s v="08/10/2025 SE ESCALA AL COORDINADOR DE ZONA PARA ENTREGA DE ROLLOS EN SITIO | 09/10/2025 EN LA VISITA TÉCNICA REALIZADA AL COMERCIO SE LLEGA AL SITIO SE INFORMA EL MOTIVO DE LA VISITA SE ENTREGAN 64 ROLLOS TÉRMICOS AL CLIENTE EL CLIENTE RECIBE ROLLOS."/>
    <s v="VISITA_TÉCNICA"/>
    <n v="64"/>
    <s v="PRINCIPAL"/>
    <s v="TERRESTRE"/>
    <s v="HERRERA GARZON JEYSON STEVENT"/>
    <n v="1"/>
    <n v="31419"/>
    <n v="31419"/>
  </r>
  <r>
    <s v="BOGOTA"/>
    <s v="0036-0004"/>
    <x v="5"/>
    <n v="11001"/>
    <n v="2857694"/>
    <n v="63479"/>
    <x v="0"/>
    <s v="CUNDINAMARCA"/>
    <s v="BOGOTÁ"/>
    <s v="EDWIN GUZMAN MALAGON"/>
    <s v="WOMPI"/>
    <s v="FO-25-1646934"/>
    <d v="2025-10-08T12:28:00"/>
    <d v="2025-10-11T10:01:00"/>
    <x v="0"/>
    <s v="ROLLOS"/>
    <s v="EJECUTADO_EXITOSO"/>
    <s v="EJECUTADO EXITOSO"/>
    <s v="08/10/2025 SE ESCALA AL COORDINADOR DE ZONA PARA ENTREGA DE ROLLOS EN SITIO | 10/10/2025 ENTREGA DE ROLLOS EJECUTADO OK"/>
    <s v="VISITA_TÉCNICA"/>
    <n v="24"/>
    <s v="PRINCIPAL"/>
    <s v="TERRESTRE"/>
    <s v="BENAVIDES ARANGO RAFAEL JOSE"/>
    <n v="1"/>
    <n v="31419"/>
    <n v="31419"/>
  </r>
  <r>
    <s v="BOGOTA"/>
    <s v="0036-0004"/>
    <x v="5"/>
    <n v="25473"/>
    <n v="2859270"/>
    <n v="52225"/>
    <x v="0"/>
    <s v="CUNDINAMARCA"/>
    <s v="MOSQUERA"/>
    <s v="BARRIO PORVENIR RIO MOSQUERA"/>
    <s v="WOMPI"/>
    <s v="FO-25-1648615"/>
    <d v="2025-10-08T15:39:00"/>
    <d v="2025-10-11T10:14:00"/>
    <x v="0"/>
    <s v="ROLLOS"/>
    <s v="EJECUTADO_EXITOSO"/>
    <s v="EJECUTADO EXITOSO"/>
    <s v="08/10/2025 SE ESCALA AL COORDINADOR DE ZONA PARA ENTREGA DE ROLLOS EN SITIO | 09/10/2025 SE LLEGA A ALA DIRECCIÓN INDICADA Y SE ENTREGAN 24 ROLLOS SIN MANIPULAR EQUIPOS"/>
    <s v="VISITA_TÉCNICA"/>
    <n v="24"/>
    <s v="PRINCIPAL"/>
    <s v="TERRESTRE"/>
    <s v="GOMEZ VEGA DAVID SNEYDER"/>
    <n v="1"/>
    <n v="31419"/>
    <n v="31419"/>
  </r>
  <r>
    <s v="BUCARAMANGA"/>
    <s v="0036-0007"/>
    <x v="1"/>
    <n v="68276"/>
    <n v="2857948"/>
    <n v="29350"/>
    <x v="0"/>
    <s v="SANTANDER"/>
    <s v="FLORIDABLANCA"/>
    <s v="BARRIO CALDAS FLORIDABLANCA"/>
    <s v="WOMPI"/>
    <s v="FO-25-1647124"/>
    <d v="2025-10-08T13:17:00"/>
    <d v="2025-10-11T10:18:00"/>
    <x v="0"/>
    <s v="ROLLOS"/>
    <s v="EJECUTADO_EXITOSO"/>
    <s v="EJECUTADO EXITOSO"/>
    <s v="08/10/2025 SE ESCALA AL COORDINADOR DE ZONA PARA ENTREGA DE ROLLOS EN SITIO | 09/10/2025 SE REALIZA ENTREGA DE 64 ROLLOS CON VISITA NO SE MANIPULA TERMINAL"/>
    <s v="VISITA_TÉCNICA"/>
    <n v="64"/>
    <s v="PRINCIPAL"/>
    <s v="TERRESTRE"/>
    <s v="GARCIA PASTRANA KEVIN FERNANDO"/>
    <n v="1"/>
    <n v="31419"/>
    <n v="31419"/>
  </r>
  <r>
    <s v="MONTERIA"/>
    <s v="0036-0001"/>
    <x v="0"/>
    <n v="23001"/>
    <n v="2857684"/>
    <n v="65544"/>
    <x v="0"/>
    <s v="CORDOBA"/>
    <s v="MONTERIA"/>
    <s v="DROGAS LA NUESTRA"/>
    <s v="WOMPI"/>
    <s v="FO-25-1646940"/>
    <d v="2025-10-08T12:25:00"/>
    <d v="2025-10-11T10:25:00"/>
    <x v="0"/>
    <s v="ROLLOS"/>
    <s v="EJECUTADO_EXITOSO"/>
    <s v="EJECUTADO EXITOSO"/>
    <s v="08/10/2025 SE ESCALA AL COORDINADOR DE ZONA PARA ENTREGA DE ROLLOS EN SITIO | 10/10/2025 SE REALIZA ENTREGA DE 64 ROLLOS A CORRESPONSAL WOMPI"/>
    <s v="VISITA_TÉCNICA"/>
    <n v="64"/>
    <s v="PRINCIPAL"/>
    <s v="TERRESTRE"/>
    <s v="PEÑA DIAZ IVAN YESID"/>
    <n v="1"/>
    <n v="31419"/>
    <n v="31419"/>
  </r>
  <r>
    <s v="MEDELLIN"/>
    <s v="0036-0005"/>
    <x v="3"/>
    <n v="5212"/>
    <n v="2860030"/>
    <n v="58296"/>
    <x v="0"/>
    <s v="ANTIOQUIA"/>
    <s v="COPACABANA"/>
    <s v="TIENDA MIXTA RESURGIR"/>
    <s v="WOMPI"/>
    <s v="FO-25-1651955"/>
    <d v="2025-10-08T16:42:00"/>
    <d v="2025-10-11T10:31:00"/>
    <x v="0"/>
    <s v="ROLLOS"/>
    <s v="EJECUTADO_EXITOSO"/>
    <s v="EJECUTADO EXITOSO"/>
    <s v="09/10/2025 SE ESCALA AL COORDINADOR DE ZONA PARA ENTREGA DE ROLLOS EN SITIO | 10/10/2025 SE REALIZA ENTREGA OK DE 64 ROLLOS"/>
    <s v="VISITA_TÉCNICA"/>
    <n v="64"/>
    <s v="PRINCIPAL"/>
    <s v="TERRESTRE"/>
    <s v="MARQUEZ HOYOS JEYSON DANIEL"/>
    <n v="1"/>
    <n v="31419"/>
    <n v="31419"/>
  </r>
  <r>
    <s v="CALI"/>
    <s v="0036-0003"/>
    <x v="4"/>
    <n v="76001"/>
    <n v="2862968"/>
    <n v="68300"/>
    <x v="0"/>
    <s v="VALLE DEL CAUCA"/>
    <s v="CALI"/>
    <s v="PHONET. NET"/>
    <s v="WOMPI"/>
    <s v="FO-25-1654738"/>
    <d v="2025-10-09T11:21:00"/>
    <d v="2025-10-11T11:37:00"/>
    <x v="0"/>
    <s v="ROLLOS"/>
    <s v="EJECUTADO_EXITOSO"/>
    <s v="EJECUTADO EXITOSO"/>
    <s v="09/10/2025 SE ESCALA AL COORDINADOR DE ZONA PARA ENTREGA DE ROLLOS EN SITIO | 10/10/2025 SE REALIZA ENTREGA DE 24 ROLLOS WOMPI EN EL CB SIN NOVEDAD."/>
    <s v="VISITA_TÉCNICA"/>
    <n v="24"/>
    <s v="PRINCIPAL"/>
    <s v="TERRESTRE"/>
    <s v="RAMIREZ TABARES JUAN DIEGO"/>
    <n v="1"/>
    <n v="31419"/>
    <n v="31419"/>
  </r>
  <r>
    <s v="CUCUTA"/>
    <s v="0036-0007"/>
    <x v="1"/>
    <n v="54874"/>
    <n v="2860357"/>
    <n v="10473"/>
    <x v="0"/>
    <s v="NORTE DE SANTANDER"/>
    <s v="VILLA DEL ROSARIO"/>
    <s v="LOURDES - NORTE DE SANTANDER"/>
    <s v="WOMPI"/>
    <s v="FO-25-1649762"/>
    <d v="2025-10-09T08:00:00"/>
    <d v="2025-10-11T11:52:00"/>
    <x v="0"/>
    <s v="ROLLOS"/>
    <s v="EJECUTADO_EXITOSO"/>
    <s v="EJECUTADO EXITOSO"/>
    <s v="09/10/2025 SE ESCALA AL COORDINADOR DE ZONA PARA ENTREGA DE ROLLOS EN SITIO | 10/10/2025 SE REALIZA VISITA, SE ENTREGAN 24 ROLLOS, DATAFONO NO SE ENCUENTRA EN LA DIRECCIÓN DE ENTREGA"/>
    <s v="VISITA_TÉCNICA"/>
    <n v="24"/>
    <s v="PRINCIPAL"/>
    <s v="TERRESTRE"/>
    <s v="TORRES GARCIA JENDRY JOSE"/>
    <n v="1"/>
    <n v="31419"/>
    <n v="31419"/>
  </r>
  <r>
    <s v="BOGOTA"/>
    <s v="0036-0004"/>
    <x v="5"/>
    <n v="11001"/>
    <n v="2866084"/>
    <n v="49812"/>
    <x v="0"/>
    <s v="CUNDINAMARCA"/>
    <s v="BOGOTÁ"/>
    <s v="LUZ MELIDA LONDOÑO CANO"/>
    <s v="WOMPI"/>
    <s v="FO-25-1663914"/>
    <d v="2025-10-10T08:00:00"/>
    <d v="2025-10-12T10:39:00"/>
    <x v="0"/>
    <s v="ROLLOS"/>
    <s v="EJECUTADO_EXITOSO"/>
    <s v="EJECUTADO EXITOSO"/>
    <s v="09/10/2025 SE ESCALA AL COORDINADOR DE ZONA PARA ENTREGA DE ROLLOS EN SITIO | 11/10/2025 SE ENTREGAN  ROLLOS SIN MANIPULACIÓN DEL DATAFONO SIN NOVEDAD"/>
    <s v="VISITA_TÉCNICA"/>
    <n v="16"/>
    <s v="PRINCIPAL"/>
    <s v="TERRESTRE"/>
    <s v="PACHECO BUITRAGO JAVIER ALONSO"/>
    <n v="1"/>
    <n v="31419"/>
    <n v="31419"/>
  </r>
  <r>
    <s v="BUCARAMANGA"/>
    <s v="0036-0007"/>
    <x v="1"/>
    <n v="68276"/>
    <n v="2864904"/>
    <n v="70846"/>
    <x v="0"/>
    <s v="SANTANDER"/>
    <s v="FLORIDABLANCA"/>
    <s v="FLORIDABLANCA BRISAS DE LA FLORIDA"/>
    <s v="WOMPI"/>
    <s v="FO-25-1663195"/>
    <d v="2025-10-09T15:18:00"/>
    <d v="2025-10-12T10:43:00"/>
    <x v="0"/>
    <s v="ROLLOS"/>
    <s v="EJECUTADO_EXITOSO"/>
    <s v="EJECUTADO EXITOSO"/>
    <s v="09/10/2025 SE ESCALA AL COORDINADOR DE ZONA PARA ENTREGA DE ROLLOS EN SITIO | 11/10/2025 ENTREGA DE 40 ROLLOS PARA DATAFONO"/>
    <s v="VISITA_TÉCNICA"/>
    <n v="40"/>
    <s v="PRINCIPAL"/>
    <s v="TERRESTRE"/>
    <s v="ARIAS QUILINDO JULIAN"/>
    <n v="1"/>
    <n v="31419"/>
    <n v="31419"/>
  </r>
  <r>
    <s v="NEIVA"/>
    <s v="0036-0006"/>
    <x v="2"/>
    <n v="41001"/>
    <n v="2864697"/>
    <n v="80743"/>
    <x v="0"/>
    <s v="HUILA"/>
    <s v="NEIVA"/>
    <s v="BARRIO CAGUAN NEIVA 5"/>
    <s v="WOMPI"/>
    <s v="FO-25-1663197"/>
    <d v="2025-10-09T15:17:00"/>
    <d v="2025-10-12T10:45:00"/>
    <x v="0"/>
    <s v="ROLLOS"/>
    <s v="EJECUTADO_EXITOSO"/>
    <s v="EJECUTADO EXITOSO"/>
    <s v="09/10/2025 SE ESCALA AL COORDINADOR DE ZONA PARA ENTREGA DE ROLLOS EN SITIO | 11/10/2025 SE ENTREGA 8 ROLLOS SIN NOVEDAD"/>
    <s v="VISITA_TÉCNICA"/>
    <n v="8"/>
    <s v="PRINCIPAL"/>
    <s v="TERRESTRE"/>
    <s v="PEÑA DIAZ IVAN YESID"/>
    <n v="1"/>
    <n v="31419"/>
    <n v="31419"/>
  </r>
  <r>
    <s v="BARRANQUILLA"/>
    <s v="0036-0001"/>
    <x v="0"/>
    <n v="8001"/>
    <n v="2857018"/>
    <n v="73313"/>
    <x v="0"/>
    <s v="ATLANTICO"/>
    <s v="BARRANQUILLA"/>
    <s v="ELECTROLUJOS M &amp; D S.A.S"/>
    <s v="WOMPI"/>
    <s v="FO-25-1662953"/>
    <d v="2025-10-08T11:00:00"/>
    <d v="2025-10-12T10:47:00"/>
    <x v="0"/>
    <s v="ROLLOS"/>
    <s v="EJECUTADO_EXITOSO"/>
    <s v="EJECUTADO EXITOSO"/>
    <s v="09/10/2025 SE ESCALA AL COORDINADOR DE ZONA PARA ENTREGA DE ROLLOS EN SITIO | 11/10/2025 SE HACE ENTREGA DE 32 ROLLOS WOMPI EN LA CALLE 30 19 97 SAN JOSE"/>
    <s v="VISITA_TÉCNICA"/>
    <n v="32"/>
    <s v="PRINCIPAL"/>
    <s v="TERRESTRE"/>
    <s v="ANDRADE HERNANDEZ JUAN CARLOS"/>
    <n v="1"/>
    <n v="31419"/>
    <n v="31419"/>
  </r>
  <r>
    <s v="PEREIRA"/>
    <s v="0036-0002"/>
    <x v="6"/>
    <n v="66001"/>
    <n v="2865952"/>
    <n v="66823"/>
    <x v="0"/>
    <s v="RISARALDA"/>
    <s v="PEREIRA"/>
    <s v="BARRIO EL PROGRESO PEREIRA"/>
    <s v="WOMPI"/>
    <s v="FO-25-1663927"/>
    <d v="2025-10-10T08:00:00"/>
    <d v="2025-10-12T10:50:00"/>
    <x v="0"/>
    <s v="ROLLOS"/>
    <s v="EJECUTADO_EXITOSO"/>
    <s v="EJECUTADO EXITOSO"/>
    <s v="09/10/2025 SE ESCALA AL COORDINADOR DE ZONA PARA ENTREGA DE ROLLOS EN SITIO | 11/10/2025 SE VISITA COMERCIO SE REALIZA ENTREGA DE 40 ROLLOS DE PAPEL PARA DATÁFONO WOMPI"/>
    <s v="VISITA_TÉCNICA"/>
    <n v="40"/>
    <s v="PRINCIPAL"/>
    <s v="TERRESTRE"/>
    <s v="ORTEGA TORRES JUAN SEBASTIAN"/>
    <n v="1"/>
    <n v="31419"/>
    <n v="31419"/>
  </r>
  <r>
    <s v="CALI"/>
    <s v="0036-0003"/>
    <x v="4"/>
    <n v="76520"/>
    <n v="2865938"/>
    <n v="61898"/>
    <x v="0"/>
    <s v="VALLE DEL CAUCA"/>
    <s v="PALMIRA"/>
    <s v="BARRIO CENTRAL PALMIRA 2"/>
    <s v="WOMPI"/>
    <s v="FO-25-1663929"/>
    <d v="2025-10-10T08:00:00"/>
    <d v="2025-10-12T10:53:00"/>
    <x v="0"/>
    <s v="ROLLOS"/>
    <s v="EJECUTADO_EXITOSO"/>
    <s v="EJECUTADO EXITOSO"/>
    <s v="09/10/2025 SE ESCALA AL COORDINADOR DE ZONA PARA ENTREGA DE ROLLOS EN SITIO | 11/10/2025 EN LA VISITA TÉCNICA SE REALIZÓ LA ENTREGA DE 24 ROLLOS DE WOMPI PARA EL CB."/>
    <s v="VISITA_TÉCNICA"/>
    <n v="24"/>
    <s v="PRINCIPAL"/>
    <s v="TERRESTRE"/>
    <s v="LOAIZA LOPEZ JHON FREDDY"/>
    <n v="1"/>
    <n v="31419"/>
    <n v="31419"/>
  </r>
  <r>
    <s v="CALI"/>
    <s v="0036-0003"/>
    <x v="4"/>
    <n v="76001"/>
    <n v="2863802"/>
    <n v="68299"/>
    <x v="0"/>
    <s v="VALLE DEL CAUCA"/>
    <s v="CALI"/>
    <s v="LUJOS Y ACCESORIOS LAGUNA"/>
    <s v="WOMPI"/>
    <s v="FO-25-1660878"/>
    <d v="2025-10-09T12:28:00"/>
    <d v="2025-10-12T10:55:00"/>
    <x v="0"/>
    <s v="ROLLOS"/>
    <s v="EJECUTADO_EXITOSO"/>
    <s v="EJECUTADO EXITOSO"/>
    <s v="09/10/2025 SE ESCALA AL COORDINADOR DE ZONA PARA ENTREGA DE ROLLOS EN SITIO | 11/10/2025 SE REALIZA ENTREGA DE 40 ROLLOS WOMPI"/>
    <s v="VISITA_TÉCNICA"/>
    <n v="40"/>
    <s v="PRINCIPAL"/>
    <s v="TERRESTRE"/>
    <s v="SANCHEZ URREGO ROBINSON DAVID"/>
    <n v="1"/>
    <n v="31419"/>
    <n v="31419"/>
  </r>
  <r>
    <s v="BOGOTA"/>
    <s v="0036-0004"/>
    <x v="5"/>
    <n v="11001"/>
    <n v="2866073"/>
    <n v="76492"/>
    <x v="0"/>
    <s v="CUNDINAMARCA"/>
    <s v="BOGOTÁ"/>
    <s v="VEKIA"/>
    <s v="WOMPI"/>
    <s v="FO-25-1663924"/>
    <d v="2025-10-10T08:00:00"/>
    <d v="2025-10-12T10:58:00"/>
    <x v="0"/>
    <s v="ROLLOS"/>
    <s v="EJECUTADO_EXITOSO"/>
    <s v="EJECUTADO EXITOSO"/>
    <s v="09/10/2025 SE ESCALA AL COORDINADOR DE ZONA PARA ENTREGA DE ROLLOS EN SITIO | 11/10/2025 SE REALIZA ENTREGA DE 16 ROLLOS NO SE MANIPULAN TERMINALES"/>
    <s v="VISITA_TÉCNICA"/>
    <n v="16"/>
    <s v="PRINCIPAL"/>
    <s v="TERRESTRE"/>
    <s v="MONTERO MUESES GIAN CARLO"/>
    <n v="1"/>
    <n v="31419"/>
    <n v="31419"/>
  </r>
  <r>
    <s v="SANTA MARTA"/>
    <s v="0036-0001"/>
    <x v="0"/>
    <n v="47001"/>
    <n v="2864339"/>
    <n v="59639"/>
    <x v="0"/>
    <s v="MAGDALENA"/>
    <s v="SANTA MARTA"/>
    <s v="BARRIO TAGANGA SANTA MARTA 2"/>
    <s v="WOMPI"/>
    <s v="FO-25-1662589"/>
    <d v="2025-10-09T14:22:00"/>
    <d v="2025-10-12T11:00:00"/>
    <x v="0"/>
    <s v="ROLLOS"/>
    <s v="EJECUTADO_EXITOSO"/>
    <s v="EJECUTADO EXITOSO"/>
    <s v="09/10/2025 SE ESCALA AL COORDINADOR DE ZONA PARA ENTREGA DE ROLLOS EN SITIO | 11/10/2025 SE REALIZA ENTREGA DE 16 ROLLOS PARA DATÁFONO A SATISFACCIÓN DEL CLIENTE"/>
    <s v="VISITA_TÉCNICA"/>
    <n v="16"/>
    <s v="PRINCIPAL"/>
    <s v="TERRESTRE"/>
    <s v="SOTO LONDOÑO FREDY ALEXANDER"/>
    <n v="1"/>
    <n v="31419"/>
    <n v="31419"/>
  </r>
  <r>
    <s v="IBAGUE"/>
    <s v="0036-0006"/>
    <x v="2"/>
    <n v="73001"/>
    <n v="2865890"/>
    <n v="79095"/>
    <x v="0"/>
    <s v="TOLIMA"/>
    <s v="IBAGUE"/>
    <s v="RED Y COMUNICACIONES"/>
    <s v="WOMPI"/>
    <s v="FO-25-1663949"/>
    <d v="2025-10-10T08:00:00"/>
    <d v="2025-10-12T11:03:00"/>
    <x v="0"/>
    <s v="ROLLOS"/>
    <s v="EJECUTADO_EXITOSO"/>
    <s v="EJECUTADO EXITOSO"/>
    <s v="09/10/2025 SE ESCALA AL COORDINADOR DE ZONA PARA ENTREGA DE ROLLOS EN SITIO | 11/10/2025 SE TE ENTREGA DE 56 ROLLOS WOMPI POR SOLICITUD DEL."/>
    <s v="VISITA_TÉCNICA"/>
    <n v="56"/>
    <s v="PRINCIPAL"/>
    <s v="TERRESTRE"/>
    <s v="THOMAS  CAMPO SIGIFREDO SEGUNDO"/>
    <n v="1"/>
    <n v="31419"/>
    <n v="31419"/>
  </r>
  <r>
    <s v="CARTAGENA"/>
    <s v="0036-0001"/>
    <x v="0"/>
    <n v="13001"/>
    <n v="2846589"/>
    <n v="50317"/>
    <x v="0"/>
    <s v="BOLIVAR"/>
    <s v="CARTAGENA"/>
    <s v="TRANSCRIPCOPIAS L.A"/>
    <s v="WOMPI"/>
    <s v="FO-25-1642440"/>
    <d v="2025-10-06T15:32:00"/>
    <d v="2025-10-12T11:05:00"/>
    <x v="0"/>
    <s v="ROLLOS"/>
    <s v="EJECUTADO_CANCELADO"/>
    <s v="CB CERRADO - DESOCUPADO"/>
    <s v="07/10/2025 SE ESCALA AL COORDINADOR DE ZONA PARA ENTREGA DE ROLLOS EN SITIO | 11/10/2025 SE LLEGA AL SITIO Y SE ENCUENTRA CERRADO SE LLAMA AL CONTACTO Y NO HAY RESPUESTA NI POR WATHSAPP NO FUE POSIBLE ENTREGAR LOS ROLLOS"/>
    <s v="VISITA_TÉCNICA"/>
    <m/>
    <s v="PRINCIPAL"/>
    <s v="TERRESTRE"/>
    <s v="BARRAGAN TAFUR EDWIN ESTEBAN"/>
    <n v="1"/>
    <n v="31419"/>
    <n v="31419"/>
  </r>
  <r>
    <s v="PEREIRA"/>
    <s v="0036-0002"/>
    <x v="6"/>
    <n v="66001"/>
    <n v="2854259"/>
    <n v="55937"/>
    <x v="0"/>
    <s v="RISARALDA"/>
    <s v="PEREIRA"/>
    <s v="BARRIO VILLA ELISA PEREIRA"/>
    <s v="WOMPI"/>
    <s v="FO-25-1644540"/>
    <d v="2025-10-08T08:00:00"/>
    <d v="2025-10-12T11:10:00"/>
    <x v="0"/>
    <s v="ROLLOS"/>
    <s v="EJECUTADO_EXITOSO"/>
    <s v="EJECUTADO EXITOSO"/>
    <s v="08/10/2025 SE ESCALA AL COORDINADOR DE ZONA PARA ENTREGA DE ROLLOS EN SITIO | 11/10/2025 SE VISITA COMERCIO SE REALIZA ENTREGA DE 56 ROLLOS DE PAPEL PARA DATÁFONO WOMPI"/>
    <s v="VISITA_TÉCNICA"/>
    <n v="56"/>
    <s v="PRINCIPAL"/>
    <s v="TERRESTRE"/>
    <s v="MARTINEZ SALGUEDO ANDRES AUGUSTO"/>
    <n v="1"/>
    <n v="31419"/>
    <n v="31419"/>
  </r>
  <r>
    <s v="VILLAVICENCIO"/>
    <s v="0036-0006"/>
    <x v="2"/>
    <n v="50001"/>
    <n v="2862695"/>
    <n v="70226"/>
    <x v="0"/>
    <s v="META"/>
    <s v="VILLAVICENCIO"/>
    <s v="BARRIO ACAPULCO VILLAVICENCIO 1"/>
    <s v="WOMPI"/>
    <s v="FO-25-1654912"/>
    <d v="2025-10-09T11:02:00"/>
    <d v="2025-10-12T11:16:00"/>
    <x v="0"/>
    <s v="ROLLOS"/>
    <s v="EJECUTADO_EXITOSO"/>
    <s v="EJECUTADO EXITOSO"/>
    <s v="09/10/2025 SE ESCALA AL COORDINADOR DE ZONA PARA ENTREGA DE ROLLOS EN SITIO | 10/10/2025 SE VISITA CB Y SE REALIZA ENTREGA DE 24 ROLLOS DE PAPEL TERMICO PARA DATÁFONO WOMPI"/>
    <s v="VISITA_TÉCNICA"/>
    <n v="24"/>
    <s v="PRINCIPAL"/>
    <s v="TERRESTRE"/>
    <s v="LOAIZA LOPEZ JHON FREDDY"/>
    <n v="1"/>
    <n v="31419"/>
    <n v="31419"/>
  </r>
  <r>
    <s v="VILLAVICENCIO"/>
    <s v="0036-0006"/>
    <x v="2"/>
    <n v="50001"/>
    <n v="2862624"/>
    <n v="70549"/>
    <x v="0"/>
    <s v="META"/>
    <s v="VILLAVICENCIO"/>
    <s v="SUPERTIENDA JHOJAN"/>
    <s v="WOMPI"/>
    <s v="FO-25-1654982"/>
    <d v="2025-10-09T10:34:00"/>
    <d v="2025-10-12T11:19:00"/>
    <x v="0"/>
    <s v="ROLLOS"/>
    <s v="EJECUTADO_EXITOSO"/>
    <s v="EJECUTADO EXITOSO"/>
    <s v="09/10/2025 SE ESCALA AL COORDINADOR DE ZONA PARA ENTREGA DE ROLLOS EN SITIO | 10/10/2025 SE VISITA CB Y SE REALIZA ENTREGA DE 40 ROLLOS DE PAPEL TERMICO PARA DATÁFONO WOMPI"/>
    <s v="VISITA_TÉCNICA"/>
    <n v="40"/>
    <s v="PRINCIPAL"/>
    <s v="TERRESTRE"/>
    <s v="GARZON RUIZ LUIS MIGUEL"/>
    <n v="1"/>
    <n v="31419"/>
    <n v="31419"/>
  </r>
  <r>
    <s v="CARTAGENA"/>
    <s v="0036-0001"/>
    <x v="0"/>
    <n v="13001"/>
    <n v="2844177"/>
    <n v="17204"/>
    <x v="0"/>
    <s v="BOLIVAR"/>
    <s v="CARTAGENA"/>
    <s v="BARRIO MAMONAL II CARTAGENA"/>
    <s v="WOMPI"/>
    <s v="FO-25-1634839"/>
    <d v="2025-10-06T11:27:00"/>
    <d v="2025-10-12T11:23:00"/>
    <x v="0"/>
    <s v="ROLLOS"/>
    <s v="EJECUTADO_EXITOSO"/>
    <s v="EJECUTADO EXITOSO"/>
    <s v="06/10/2025 SE ESCALA AL COORDINADOR DE ZONA PARA ENTREGA DE ROLLOS EN SITIO | 11/10/2025 SE ENTREGAN 32 ROLLOS"/>
    <s v="VISITA_TÉCNICA"/>
    <n v="32"/>
    <s v="PRINCIPAL"/>
    <s v="TERRESTRE"/>
    <s v="GARZON RUIZ LUIS MIGUEL"/>
    <n v="1"/>
    <n v="31419"/>
    <n v="31419"/>
  </r>
  <r>
    <s v="BOGOTA"/>
    <s v="0036-0004"/>
    <x v="5"/>
    <n v="11001"/>
    <n v="2859340"/>
    <n v="41872"/>
    <x v="0"/>
    <s v="CUNDINAMARCA"/>
    <s v="BOGOTÁ"/>
    <s v="IBC COMPUTADORES"/>
    <s v="WOMPI"/>
    <s v="FO-25-1648604"/>
    <d v="2025-10-08T15:50:00"/>
    <d v="2025-10-12T11:28:00"/>
    <x v="0"/>
    <s v="ROLLOS"/>
    <s v="EJECUTADO_EXITOSO"/>
    <s v="EJECUTADO EXITOSO"/>
    <s v="08/10/2025 SE ESCALA AL COORDINADOR DE ZONA PARA ENTREGA DE ROLLOS EN SITIO | 11/10/2025 SE REALIZA LA ENTREGA DE 16 ROLLOS WOMPI"/>
    <s v="VISITA_TÉCNICA"/>
    <n v="16"/>
    <s v="PRINCIPAL"/>
    <s v="TERRESTRE"/>
    <s v="CANEDO HERRERA ALEXANDER"/>
    <n v="1"/>
    <n v="31419"/>
    <n v="31419"/>
  </r>
  <r>
    <s v="BOGOTA"/>
    <s v="0036-0004"/>
    <x v="5"/>
    <n v="25754"/>
    <n v="2865460"/>
    <n v="79324"/>
    <x v="0"/>
    <s v="CUNDINAMARCA"/>
    <s v="SOACHA"/>
    <s v="BARRIO SAN NICOLAS SOACHA  6"/>
    <s v="WOMPI"/>
    <s v="FO-25-1663964"/>
    <d v="2025-10-09T16:25:00"/>
    <d v="2025-10-12T11:31:00"/>
    <x v="0"/>
    <s v="ROLLOS"/>
    <s v="EJECUTADO_EXITOSO"/>
    <s v="EJECUTADO EXITOSO"/>
    <s v="09/10/2025 SE ESCALA AL COORDINADOR DE ZONA PARA ENTREGA DE ROLLOS EN SITIO | 11/10/2025 DURANTE LA VISITA TECNICA PARA REALIZA ENTREGA DE ROLLOS PARA DATÁFONO CORRESPONSAL SE ENCUENTRA CERRADO SE LLAMA AL CELULAR EL CUAL CLIENTE INDICA POR LLAMADA LA ENTREGA DE ROLLOS EN UN DIRECCIÓN ALEDAÑA AL CORRESPONSAL"/>
    <s v="VISITA_TÉCNICA"/>
    <n v="56"/>
    <s v="PRINCIPAL"/>
    <s v="TERRESTRE"/>
    <s v="ALARCON AREVALO JOHAN STIVEN"/>
    <n v="1"/>
    <n v="31419"/>
    <n v="31419"/>
  </r>
  <r>
    <s v="CALI"/>
    <s v="0036-0003"/>
    <x v="4"/>
    <n v="19001"/>
    <n v="2839872"/>
    <n v="48071"/>
    <x v="0"/>
    <s v="CAUCA"/>
    <s v="POPAYAN"/>
    <s v="TIENDA LOS PAISAS LA 70N"/>
    <s v="WOMPI"/>
    <s v="FO-25-1631598"/>
    <d v="2025-10-06T08:00:00"/>
    <d v="2025-10-12T11:34:00"/>
    <x v="0"/>
    <s v="ROLLOS"/>
    <s v="EJECUTADO_EXITOSO"/>
    <s v="EJECUTADO EXITOSO"/>
    <s v="05/10/2025 SE ESCALA AL COORDINADOR DE ZONA PARA ENTREGA DE ROLLOS EN SITIO | 11/10/2025 SE ENTREGA 48 ROLLOS WOMPI"/>
    <s v="VISITA_TÉCNICA"/>
    <n v="48"/>
    <s v="LEJANA"/>
    <s v="TERRESTRE"/>
    <s v="GALEANO SORIANO JUAN DAVID"/>
    <n v="1"/>
    <n v="40250"/>
    <n v="40250"/>
  </r>
  <r>
    <s v="PEREIRA"/>
    <s v="0036-0002"/>
    <x v="6"/>
    <n v="66001"/>
    <n v="2850565"/>
    <n v="45906"/>
    <x v="0"/>
    <s v="RISARALDA"/>
    <s v="PEREIRA"/>
    <s v="BARRIO CUBA PEREIRA 4"/>
    <s v="WOMPI"/>
    <s v="FO-25-1640933"/>
    <d v="2025-10-07T10:44:00"/>
    <d v="2025-10-12T11:39:00"/>
    <x v="0"/>
    <s v="ROLLOS"/>
    <s v="EJECUTADO_EXITOSO"/>
    <s v="EJECUTADO EXITOSO"/>
    <s v="07/10/2025 SE ESCALA AL COORDINADOR DE ZONA PARA ENTREGA DE ROLLOS EN SITIO | 11/10/2025 SE VISITA COMERCIO SE REALIZA ENTREGA DE 40 ROLLOS DE PAPEL PARA DATÁFONO WOMPI"/>
    <s v="VISITA_TÉCNICA"/>
    <n v="40"/>
    <s v="PRINCIPAL"/>
    <s v="TERRESTRE"/>
    <s v="GIMBUEL LASSO LUIS GERMAN"/>
    <n v="1"/>
    <n v="31419"/>
    <n v="31419"/>
  </r>
  <r>
    <s v="PEREIRA"/>
    <s v="0036-0002"/>
    <x v="6"/>
    <n v="66001"/>
    <n v="2850473"/>
    <n v="65799"/>
    <x v="0"/>
    <s v="RISARALDA"/>
    <s v="PEREIRA"/>
    <s v="BARRIO LA FLORIDA PEREIRA"/>
    <s v="WOMPI"/>
    <s v="FO-25-1640954"/>
    <d v="2025-10-07T10:34:00"/>
    <d v="2025-10-12T11:44:00"/>
    <x v="0"/>
    <s v="ROLLOS"/>
    <s v="EJECUTADO_EXITOSO"/>
    <s v="EJECUTADO EXITOSO"/>
    <s v="07/10/2025 SE ESCALA AL COORDINADOR DE ZONA PARA ENTREGA DE ROLLOS EN SITIO | 11/10/2025 VISITAMOS COMERCIO REALIZAMOS ENTREGA DE 24 ROLLOS."/>
    <s v="VISITA_TÉCNICA"/>
    <n v="24"/>
    <s v="PRINCIPAL"/>
    <s v="TERRESTRE"/>
    <s v="LOAIZA LOPEZ JHON FREDDY"/>
    <n v="1"/>
    <n v="31419"/>
    <n v="31419"/>
  </r>
  <r>
    <s v="BOGOTA"/>
    <s v="0036-0004"/>
    <x v="5"/>
    <n v="11001"/>
    <n v="2853203"/>
    <n v="51547"/>
    <x v="0"/>
    <s v="CUNDINAMARCA"/>
    <s v="BOGOTA"/>
    <s v="TIENDA MINUTOS EL MONO"/>
    <s v="WOMPI"/>
    <s v="FO-25-1644571"/>
    <d v="2025-10-07T15:23:00"/>
    <d v="2025-10-12T11:46:00"/>
    <x v="0"/>
    <s v="ROLLOS"/>
    <s v="EJECUTADO_EXITOSO"/>
    <s v="EJECUTADO EXITOSO"/>
    <s v="08/10/2025 SE ESCALA AL COORDINADOR DE ZONA PARA ENTREGA DE ROLLOS EN SITIO | 11/10/2025 SE ENTREGAN  ROLLOS SIN MANIPULACIÓN DEL DATAFONO SIN NOVEDAD"/>
    <s v="VISITA_TÉCNICA"/>
    <n v="64"/>
    <s v="PRINCIPAL"/>
    <s v="TERRESTRE"/>
    <s v="ARROYAVE CANO MANUEL GUILLERMO"/>
    <n v="1"/>
    <n v="31419"/>
    <n v="31419"/>
  </r>
  <r>
    <s v="BOGOTA"/>
    <s v="0036-0004"/>
    <x v="5"/>
    <n v="11001"/>
    <n v="2849763"/>
    <n v="59890"/>
    <x v="0"/>
    <s v="CUNDINAMARCA"/>
    <s v="BOGOTÁ"/>
    <s v="VADANCA 2"/>
    <s v="WOMPI"/>
    <s v="FO-25-1639208"/>
    <d v="2025-10-07T09:34:00"/>
    <d v="2025-10-12T11:49:00"/>
    <x v="0"/>
    <s v="ROLLOS"/>
    <s v="EJECUTADO_EXITOSO"/>
    <s v="EJECUTADO EXITOSO"/>
    <s v="07/10/2025 SE ESCALA AL COORDINADOR DE ZONA PARA ENTREGA DE ROLLOS EN SITIO | 11/10/2025 SE REALIZA LA ENTREGA DE 40 ROLLOS WOMPI"/>
    <s v="VISITA_TÉCNICA"/>
    <n v="40"/>
    <s v="PRINCIPAL"/>
    <s v="TERRESTRE"/>
    <s v="ARIAS QUILINDO JULIAN"/>
    <n v="1"/>
    <n v="31419"/>
    <n v="31419"/>
  </r>
  <r>
    <s v="BOGOTA"/>
    <s v="0036-0004"/>
    <x v="5"/>
    <n v="11001"/>
    <n v="2853703"/>
    <n v="79042"/>
    <x v="0"/>
    <s v="CUNDINAMARCA"/>
    <s v="BOGOTÁ"/>
    <s v="CAFE INTERNET DELGADILLO"/>
    <s v="WOMPI"/>
    <s v="FO-25-1643098"/>
    <d v="2025-10-07T16:14:00"/>
    <d v="2025-10-12T11:52:00"/>
    <x v="0"/>
    <s v="ROLLOS"/>
    <s v="EJECUTADO_EXITOSO"/>
    <s v="EJECUTADO EXITOSO"/>
    <s v="07/10/2025 SE ESCALA AL COORDINADOR DE ZONA PARA ENTREGA DE ROLLOS EN SITIO | 11/10/2025 SE VISITA COMERCIO CB BANCOLOMBIA WOMPI, SE ENTREGAN ROLLOS DE PAPELERÍA SOLICITADOS PARA EL DATAFONO, NO UPS, NO SE MANIPULAN EQUIPOS."/>
    <s v="VISITA_TÉCNICA"/>
    <n v="32"/>
    <s v="PRINCIPAL"/>
    <s v="TERRESTRE"/>
    <s v="ORTIZ MARTINEZ STIVEN"/>
    <n v="1"/>
    <n v="31419"/>
    <n v="31419"/>
  </r>
  <r>
    <s v="BOGOTA"/>
    <s v="0036-0004"/>
    <x v="5"/>
    <n v="11001"/>
    <n v="2847910"/>
    <n v="64116"/>
    <x v="0"/>
    <s v="CUNDINAMARCA"/>
    <s v="BOGOTA"/>
    <s v="BARRIO CARIMAGUA BOGOTA 4"/>
    <s v="WOMPI"/>
    <s v="FO-25-1637513"/>
    <d v="2025-10-07T08:00:00"/>
    <d v="2025-10-12T11:55:00"/>
    <x v="0"/>
    <s v="ROLLOS"/>
    <s v="EJECUTADO_EXITOSO"/>
    <s v="EJECUTADO EXITOSO"/>
    <s v="06/10/2025 SE ESCALA AL COORDINADOR DE ZONA PARA ENTREGA DE ROLLOS EN SITIO | 11/10/2025 SE REALIZA ENTREGA DE 56 ROLLOS NO SE MANIPULAN TERMINALES"/>
    <s v="VISITA_TÉCNICA"/>
    <n v="56"/>
    <s v="PRINCIPAL"/>
    <s v="TERRESTRE"/>
    <s v="VEGA MANRIQUE JONATAN MAURICIO"/>
    <n v="1"/>
    <n v="31419"/>
    <n v="31419"/>
  </r>
  <r>
    <s v="PASTO"/>
    <s v="0036-0003"/>
    <x v="4"/>
    <n v="52001"/>
    <n v="2860356"/>
    <n v="63455"/>
    <x v="0"/>
    <s v="NARIÑO"/>
    <s v="PASTO"/>
    <s v="NOVAFARMA JS"/>
    <s v="WOMPI"/>
    <s v="FO-25-1649764"/>
    <d v="2025-10-09T08:00:00"/>
    <d v="2025-10-12T11:58:00"/>
    <x v="0"/>
    <s v="ROLLOS"/>
    <s v="EJECUTADO_EXITOSO"/>
    <s v="EJECUTADO EXITOSO"/>
    <s v="09/10/2025 SE ESCALA AL COORDINADOR DE ZONA PARA ENTREGA DE ROLLOS EN SITIO | 11/10/2025 SE VISITA EL CB PARA ENTREGAR 32 ROLLOS, ENTREGA OK"/>
    <s v="VISITA_TÉCNICA"/>
    <n v="32"/>
    <s v="PRINCIPAL"/>
    <s v="TERRESTRE"/>
    <s v="SOTO LONDOÑO FREDY ALEXANDER"/>
    <n v="1"/>
    <n v="31419"/>
    <n v="31419"/>
  </r>
  <r>
    <s v="CALI"/>
    <s v="0036-0003"/>
    <x v="4"/>
    <n v="76001"/>
    <n v="2834183"/>
    <n v="78452"/>
    <x v="0"/>
    <s v="VALLE DEL CAUCA"/>
    <s v="CALI"/>
    <s v="SUPERMERCADO 3 ESQUINAS"/>
    <s v="WOMPI"/>
    <s v="FO-25-1620925"/>
    <d v="2025-10-03T08:45:00"/>
    <d v="2025-10-12T12:03:00"/>
    <x v="0"/>
    <s v="ROLLOS"/>
    <s v="EJECUTADO_EXITOSO"/>
    <s v="EJECUTADO EXITOSO"/>
    <s v="03/10/2025 SE ESCALA AL COORDINADOR DE ZONA PARA ENTREGA DE ROLLOS EN SITIO | 10/10/2025 POR CAPACIDAD OPERATIVA AUN NO SE GESTIONA ACTIVIDAD | 11/10/2025 SE VISITA CORRESPONSAL Y SE REALIZA ENTREGA DE 16 ROLLOS"/>
    <s v="VISITA_TÉCNICA"/>
    <n v="16"/>
    <s v="PRINCIPAL"/>
    <s v="TERRESTRE"/>
    <s v="GUERRERO RAMIREZ OSCAR DARIO"/>
    <n v="1"/>
    <n v="31419"/>
    <n v="31419"/>
  </r>
  <r>
    <s v="CALI"/>
    <s v="0036-0003"/>
    <x v="4"/>
    <n v="76001"/>
    <n v="2845145"/>
    <n v="79048"/>
    <x v="0"/>
    <s v="VALLE DEL CAUCA"/>
    <s v="CALI"/>
    <s v="BARRIO LAS PALMAS CALI"/>
    <s v="WOMPI"/>
    <s v="FO-25-1637547"/>
    <d v="2025-10-06T13:02:00"/>
    <d v="2025-10-12T12:06:00"/>
    <x v="0"/>
    <s v="ROLLOS"/>
    <s v="EJECUTADO_EXITOSO"/>
    <s v="EJECUTADO EXITOSO"/>
    <s v="06/10/2025 SE ESCALA AL COORDINADOR DE ZONA PARA ENTREGA DE ROLLOS EN SITIO | 11/10/2025 SE REALIZA ENTREGA DE 16 ROLLOS WOMPI CON VISITA, NO SE INTERVIENE EQUIPOS"/>
    <s v="VISITA_TÉCNICA"/>
    <n v="16"/>
    <s v="PRINCIPAL"/>
    <s v="TERRESTRE"/>
    <s v="BOLAÑOS TABORDA JORGE ENRIQUE"/>
    <n v="1"/>
    <n v="31419"/>
    <n v="31419"/>
  </r>
  <r>
    <s v="SANTA MARTA"/>
    <s v="0036-0001"/>
    <x v="0"/>
    <n v="47001"/>
    <n v="2857272"/>
    <n v="67751"/>
    <x v="0"/>
    <s v="MAGDALENA"/>
    <s v="SANTA MARTA"/>
    <s v="DROGUERIAA FARMASURPLUS"/>
    <s v="WOMPI"/>
    <s v="FO-25-1646620"/>
    <d v="2025-10-08T11:44:00"/>
    <d v="2025-10-12T12:10:00"/>
    <x v="0"/>
    <s v="ROLLOS"/>
    <s v="EJECUTADO_EXITOSO"/>
    <s v="EJECUTADO EXITOSO"/>
    <s v="08/10/2025 SE ESCALA AL COORDINADOR DE ZONA PARA ENTREGA DE ROLLOS EN SITIO | 11/10/2025 SE REALIZA ENTREGA DE 56 ROLLOS PARA DATÁFONO A SATISFACCIÓN DEL CLIENTE"/>
    <s v="VISITA_TÉCNICA"/>
    <n v="56"/>
    <s v="PRINCIPAL"/>
    <s v="TERRESTRE"/>
    <s v="HERRERA MONAR GEOVANNY"/>
    <n v="1"/>
    <n v="31419"/>
    <n v="31419"/>
  </r>
  <r>
    <s v="PASTO"/>
    <s v="0036-0003"/>
    <x v="4"/>
    <n v="52001"/>
    <n v="2860242"/>
    <n v="19074"/>
    <x v="0"/>
    <s v="NARIÑO"/>
    <s v="PASTO"/>
    <s v="ASESORÍAS EN SEGUROS AMP"/>
    <s v="WOMPI"/>
    <s v="FO-25-1649765"/>
    <d v="2025-10-09T08:00:00"/>
    <d v="2025-10-12T12:14:00"/>
    <x v="0"/>
    <s v="ROLLOS"/>
    <s v="EJECUTADO_EXITOSO"/>
    <s v="EJECUTADO EXITOSO"/>
    <s v="09/10/2025 SE ESCALA AL COORDINADOR DE ZONA PARA ENTREGA DE ROLLOS EN SITIO | 11/10/2025 SE VISITA EL CB PARA ENTREGAR 16 ROLLOS, ENTREGA OK"/>
    <s v="VISITA_TÉCNICA"/>
    <n v="16"/>
    <s v="PRINCIPAL"/>
    <s v="TERRESTRE"/>
    <s v="THOMAS  CAMPO SIGIFREDO SEGUNDO"/>
    <n v="1"/>
    <n v="31419"/>
    <n v="31419"/>
  </r>
  <r>
    <s v="IBAGUE"/>
    <s v="0036-0006"/>
    <x v="2"/>
    <n v="73001"/>
    <n v="2863784"/>
    <n v="71403"/>
    <x v="0"/>
    <s v="TOLIMA"/>
    <s v="IBAGUE"/>
    <s v="ARTE E IMPORTACIONES MILE"/>
    <s v="WOMPI"/>
    <s v="FO-25-1665783"/>
    <d v="2025-10-09T12:59:00"/>
    <d v="2025-10-12T12:20:00"/>
    <x v="0"/>
    <s v="ROLLOS"/>
    <s v="EJECUTADO_EXITOSO"/>
    <s v="EJECUTADO EXITOSO"/>
    <s v="10/10/2025 SE ESCALA AL COORDINADOR DE ZONA PARA ENTREGA DE ROLLOS EN SITIO | 11/10/2025 SE HACE ENTREGA DE 40 ROLLOS EN DIRECCIÓN INDICADA"/>
    <s v="VISITA_TÉCNICA"/>
    <n v="40"/>
    <s v="PRINCIPAL"/>
    <s v="TERRESTRE"/>
    <s v="GUERRERO RAMIREZ OSCAR DARIO"/>
    <n v="1"/>
    <n v="31419"/>
    <n v="31419"/>
  </r>
  <r>
    <s v="CALI"/>
    <s v="0036-0003"/>
    <x v="4"/>
    <n v="76001"/>
    <n v="2864110"/>
    <n v="71849"/>
    <x v="0"/>
    <s v="VALLE DEL CAUCA"/>
    <s v="CALI"/>
    <s v="CACHARRERIA Y VARIEDADES MUÑOZ"/>
    <s v="WOMPI"/>
    <s v="FO-25-1665777"/>
    <d v="2025-10-09T13:52:00"/>
    <d v="2025-10-12T12:23:00"/>
    <x v="0"/>
    <s v="ROLLOS"/>
    <s v="EJECUTADO_EXITOSO"/>
    <s v="EJECUTADO EXITOSO"/>
    <s v="10/10/2025 SE ESCALA AL COORDINADOR DE ZONA PARA ENTREGA DE ROLLOS EN SITIO | 11/10/2025 SE VISITA CORRESPONSAL Y SE REALIZA ENTREGA DE 64 ROLLOS"/>
    <s v="VISITA_TÉCNICA"/>
    <n v="64"/>
    <s v="PRINCIPAL"/>
    <s v="TERRESTRE"/>
    <s v="GUTIERREZ  CAMILO ANDRES"/>
    <n v="1"/>
    <n v="31419"/>
    <n v="31419"/>
  </r>
  <r>
    <s v="BUCARAMANGA"/>
    <s v="0036-0007"/>
    <x v="1"/>
    <n v="68001"/>
    <n v="2866928"/>
    <n v="75992"/>
    <x v="0"/>
    <s v="SANTANDER"/>
    <s v="BUCARAMANGA"/>
    <s v="LA TIENDA DE KALEHTÑO"/>
    <s v="WOMPI"/>
    <s v="FO-25-1664563"/>
    <d v="2025-10-10T08:18:00"/>
    <d v="2025-10-12T12:27:00"/>
    <x v="0"/>
    <s v="ROLLOS"/>
    <s v="EJECUTADO_EXITOSO"/>
    <s v="EJECUTADO EXITOSO"/>
    <s v="10/10/2025 SE ESCALA AL COORDINADOR DE ZONA PARA ENTREGA DE ROLLOS EN SITIO | 11/10/2025 SE HACE ENTREGA DE 16 ROLLOS"/>
    <s v="VISITA_TÉCNICA"/>
    <n v="16"/>
    <s v="PRINCIPAL"/>
    <s v="TERRESTRE"/>
    <s v="BOLAÑOS TABORDA JORGE ENRIQUE"/>
    <n v="1"/>
    <n v="31419"/>
    <n v="31419"/>
  </r>
  <r>
    <s v="BOGOTA"/>
    <s v="0036-0004"/>
    <x v="5"/>
    <n v="11001"/>
    <n v="2849698"/>
    <n v="36028"/>
    <x v="0"/>
    <s v="CUNDINAMARCA"/>
    <s v="BOGOTÁ"/>
    <s v="MIS TRAVESURAS"/>
    <s v="WOMPI"/>
    <s v="FO-25-1642434"/>
    <d v="2025-10-07T09:44:00"/>
    <d v="2025-10-12T12:29:00"/>
    <x v="0"/>
    <s v="ROLLOS"/>
    <s v="EJECUTADO_CANCELADO"/>
    <s v="CB CERRADO - DESOCUPADO"/>
    <s v="07/10/2025 SE ESCALA AL COORDINADOR DE ZONA PARA ENTREGA DE ROLLOS EN SITIO | 11/10/2025 SE VISITA CB PARA ENTREGA DE 48 ROLLOS TÉRMICOS WOMPI AL LLEGAR AL COMERCIO ESTE SE ENCUENTRA CERRADO SE EFECTÚA COMUNICACIÓN A LA LÍNEA 3104098587 CON ENTE NO CONTESTA SE PROCEDE A CERRAR ORDEN SIN MÁS NOVEDAD"/>
    <s v="VISITA_TÉCNICA"/>
    <n v="0"/>
    <s v="PRINCIPAL"/>
    <s v="TERRESTRE"/>
    <s v="GONZALEZ ESTUPIÑAN YEISON WALTER ANTONIO"/>
    <n v="1"/>
    <n v="31419"/>
    <n v="31419"/>
  </r>
  <r>
    <s v="VILLAVICENCIO"/>
    <s v="0036-0006"/>
    <x v="2"/>
    <n v="50001"/>
    <n v="2860484"/>
    <n v="66484"/>
    <x v="0"/>
    <s v="META"/>
    <s v="VILLAVICENCIO"/>
    <s v="RIKIS MARKET"/>
    <s v="WOMPI"/>
    <s v="FO-25-1667801"/>
    <d v="2025-10-09T08:00:00"/>
    <d v="2025-10-12T12:30:00"/>
    <x v="0"/>
    <s v="ROLLOS"/>
    <s v="EJECUTADO_EXITOSO"/>
    <s v="EJECUTADO EXITOSO"/>
    <s v="10/10/2025 SE ESCALA AL COORDINADOR DE ZONA PARA ENTREGA DE ROLLOS EN SITIO | 11/10/2025 SE ENTREGAN 40 ROLLOS WOMPI"/>
    <s v="VISITA_TÉCNICA"/>
    <n v="40"/>
    <s v="PRINCIPAL"/>
    <s v="TERRESTRE"/>
    <s v="ROMERO ROJAS BREIDY JHOHAN"/>
    <n v="1"/>
    <n v="31419"/>
    <n v="31419"/>
  </r>
  <r>
    <s v="CALI"/>
    <s v="0036-0003"/>
    <x v="4"/>
    <n v="76001"/>
    <n v="2861174"/>
    <n v="34501"/>
    <x v="0"/>
    <s v="VALLE DEL CAUCA"/>
    <s v="CALI"/>
    <s v="C &amp; C CELULARES"/>
    <s v="WOMPI"/>
    <s v="FO-25-1667799"/>
    <d v="2025-10-09T08:32:00"/>
    <d v="2025-10-12T12:32:00"/>
    <x v="0"/>
    <s v="ROLLOS"/>
    <s v="EJECUTADO_EXITOSO"/>
    <s v="EJECUTADO EXITOSO"/>
    <s v="10/10/2025 SE ESCALA AL COORDINADOR DE ZONA PARA ENTREGA DE ROLLOS EN SITIO | 11/10/2025 SE ENTREGAN 64 ROLLOS A JENNY SUÁREZ"/>
    <s v="VISITA_TÉCNICA"/>
    <n v="64"/>
    <s v="PRINCIPAL"/>
    <s v="TERRESTRE"/>
    <s v="PEDREROS CONTRERAS MICHAEL STEVENS"/>
    <n v="1"/>
    <n v="31419"/>
    <n v="31419"/>
  </r>
  <r>
    <s v="BUCARAMANGA"/>
    <s v="0036-0007"/>
    <x v="1"/>
    <n v="68276"/>
    <n v="2868380"/>
    <n v="70671"/>
    <x v="0"/>
    <s v="SANTANDER"/>
    <s v="FLORIDABLANCA"/>
    <s v="BARRIO CIUDAD VALENCIA FLORIDABLANCA 3"/>
    <s v="WOMPI"/>
    <s v="FO-25-1666311"/>
    <d v="2025-10-10T10:48:00"/>
    <d v="2025-10-12T12:33:00"/>
    <x v="0"/>
    <s v="ROLLOS"/>
    <s v="EJECUTADO_EXITOSO"/>
    <s v="EJECUTADO EXITOSO"/>
    <s v="10/10/2025 SE ESCALA AL COORDINADOR DE ZONA PARA ENTREGA DE ROLLOS EN SITIO | 11/10/2025 SE REALIZA ENTREGA DE 64 ROLLOS CON VISITA NO SE MANIPULA TERMINAL"/>
    <s v="VISITA_TÉCNICA"/>
    <n v="64"/>
    <s v="PRINCIPAL"/>
    <s v="TERRESTRE"/>
    <s v="CUERO RUIZ JHONNY"/>
    <n v="1"/>
    <n v="31419"/>
    <n v="31419"/>
  </r>
  <r>
    <s v="CALI"/>
    <s v="0036-0003"/>
    <x v="4"/>
    <n v="76001"/>
    <n v="2861475"/>
    <n v="42658"/>
    <x v="0"/>
    <s v="VALLE DEL CAUCA"/>
    <s v="CALI"/>
    <s v="MISCELANEA MARIA PAULA"/>
    <s v="WOMPI"/>
    <s v="FO-25-1665791"/>
    <d v="2025-10-09T09:00:00"/>
    <d v="2025-10-12T12:37:00"/>
    <x v="0"/>
    <s v="ROLLOS"/>
    <s v="EJECUTADO_EXITOSO"/>
    <s v="EJECUTADO EXITOSO"/>
    <s v="10/10/2025 SE ESCALA AL COORDINADOR DE ZONA PARA ENTREGA DE ROLLOS EN SITIO | 11/10/2025 SE VISITA CORRESPONSAL Y SE REALIZA ENTREGA DE 48 ROLLOS"/>
    <s v="VISITA_TÉCNICA"/>
    <n v="48"/>
    <s v="PRINCIPAL"/>
    <s v="TERRESTRE"/>
    <s v="REYES RAMIREZ DIEGO ALEXANDER"/>
    <n v="1"/>
    <n v="31419"/>
    <n v="31419"/>
  </r>
  <r>
    <s v="CALI"/>
    <s v="0036-0003"/>
    <x v="4"/>
    <n v="76001"/>
    <n v="2862998"/>
    <n v="52803"/>
    <x v="0"/>
    <s v="VALLE DEL CAUCA"/>
    <s v="CALI"/>
    <s v="ALMACEN VARIEDADES HUMBERTO"/>
    <s v="WOMPI"/>
    <s v="FO-25-1665786"/>
    <d v="2025-10-09T11:28:00"/>
    <d v="2025-10-12T12:38:00"/>
    <x v="0"/>
    <s v="ROLLOS"/>
    <s v="EJECUTADO_EXITOSO"/>
    <s v="EJECUTADO EXITOSO"/>
    <s v="10/10/2025 SE ESCALA AL COORDINADOR DE ZONA PARA ENTREGA DE ROLLOS EN SITIO | 11/10/2025 SE REALIZA ENTREGA DE 64 ROLLOS WOMPI CON VISITA"/>
    <s v="VISITA_TÉCNICA"/>
    <n v="64"/>
    <s v="PRINCIPAL"/>
    <s v="TERRESTRE"/>
    <s v="BOLAÑOS TABORDA JORGE ENRIQUE"/>
    <n v="1"/>
    <n v="31419"/>
    <n v="31419"/>
  </r>
  <r>
    <s v="YOPAL"/>
    <s v="0036-0006"/>
    <x v="2"/>
    <n v="85001"/>
    <n v="2866877"/>
    <n v="76523"/>
    <x v="0"/>
    <s v="CASANARE"/>
    <s v="YOPAL"/>
    <s v="DROGUERIA NUEVO AMANECER"/>
    <s v="WOMPI"/>
    <s v="FO-25-1666349"/>
    <d v="2025-10-10T08:29:00"/>
    <d v="2025-10-12T12:40:00"/>
    <x v="0"/>
    <s v="ROLLOS"/>
    <s v="EJECUTADO_EXITOSO"/>
    <s v="EJECUTADO EXITOSO"/>
    <s v="10/10/2025 SE ESCALA AL COORDINADOR DE ZONA PARA ENTREGA DE ROLLOS EN SITIO | 11/10/2025 SE VISITA COMERCIO, SE ENTREGAN 48 ROLLOS OK"/>
    <s v="VISITA_TÉCNICA"/>
    <n v="48"/>
    <s v="PRINCIPAL"/>
    <s v="TERRESTRE"/>
    <s v="HERRERA MONAR GEOVANNY"/>
    <n v="1"/>
    <n v="31419"/>
    <n v="31419"/>
  </r>
  <r>
    <s v="BOGOTA"/>
    <s v="0036-0004"/>
    <x v="5"/>
    <n v="25754"/>
    <n v="2865340"/>
    <n v="48452"/>
    <x v="0"/>
    <s v="CUNDINAMARCA"/>
    <s v="SOACHA"/>
    <s v="BARRIO SOACHA SOACHA 3"/>
    <s v="WOMPI"/>
    <s v="FO-25-1663971"/>
    <d v="2025-10-09T16:21:00"/>
    <d v="2025-10-12T12:40:00"/>
    <x v="0"/>
    <s v="ROLLOS"/>
    <s v="EJECUTADO_EXITOSO"/>
    <s v="EJECUTADO EXITOSO"/>
    <s v="09/10/2025 SE ESCALA AL COORDINADOR DE ZONA PARA ENTREGA DE ROLLOS EN SITIO | 11/10/2025 DURANTE LA VISITA TECNICA SE REALIZA ENTREGA DE 24 ROLLOS PARA DATÁFONO NO SE MANIPULAN EQUIPOS"/>
    <s v="VISITA_TÉCNICA"/>
    <n v="24"/>
    <s v="PRINCIPAL"/>
    <s v="TERRESTRE"/>
    <s v="BERNAL ELAICA EDGAR ALEXIS"/>
    <n v="1"/>
    <n v="31419"/>
    <n v="31419"/>
  </r>
  <r>
    <s v="TUNJA"/>
    <s v="0036-0007"/>
    <x v="1"/>
    <n v="15001"/>
    <n v="2866016"/>
    <n v="79800"/>
    <x v="0"/>
    <s v="BOYACA"/>
    <s v="TUNJA"/>
    <s v="DROGUERÍA NATURAL FUENTE DE LA SALUD"/>
    <s v="WOMPI"/>
    <s v="FO-25-1663936"/>
    <d v="2025-10-10T08:00:00"/>
    <d v="2025-10-12T12:41:00"/>
    <x v="0"/>
    <s v="ROLLOS"/>
    <s v="EJECUTADO_EXITOSO"/>
    <s v="EJECUTADO EXITOSO"/>
    <s v="09/10/2025 SE ESCALA AL COORDINADOR DE ZONA PARA ENTREGA DE ROLLOS EN SITIO | 10/10/2025 SE VISITA CB ENTREGA 24 ROLLOS"/>
    <s v="VISITA_TÉCNICA"/>
    <n v="24"/>
    <s v="PRINCIPAL"/>
    <s v="TERRESTRE"/>
    <s v="GALEANO SORIANO JUAN DAVID"/>
    <n v="1"/>
    <n v="31419"/>
    <n v="31419"/>
  </r>
  <r>
    <s v="NEIVA"/>
    <s v="0036-0006"/>
    <x v="2"/>
    <n v="41001"/>
    <n v="2866980"/>
    <n v="70930"/>
    <x v="0"/>
    <s v="HUILA"/>
    <s v="NEIVA"/>
    <s v="SUPERMERCADO Y DISTRIBUCIONES LA ECONOMÍA AYA"/>
    <s v="WOMPI"/>
    <s v="FO-25-1666343"/>
    <d v="2025-10-10T08:33:00"/>
    <d v="2025-10-12T12:43:00"/>
    <x v="0"/>
    <s v="ROLLOS"/>
    <s v="EJECUTADO_EXITOSO"/>
    <s v="EJECUTADO EXITOSO"/>
    <s v="10/10/2025 SE ESCALA AL COORDINADOR DE ZONA PARA ENTREGA DE ROLLOS EN SITIO | 11/10/2025 SE ENTREGA 24 ROLLOS SIN NOVEDAD"/>
    <s v="VISITA_TÉCNICA"/>
    <n v="24"/>
    <s v="PRINCIPAL"/>
    <s v="TERRESTRE"/>
    <s v="HERRERA GARZON JEYSON STEVENT"/>
    <n v="1"/>
    <n v="31419"/>
    <n v="31419"/>
  </r>
  <r>
    <s v="NEIVA"/>
    <s v="0036-0006"/>
    <x v="2"/>
    <n v="41001"/>
    <n v="2871092"/>
    <n v="58897"/>
    <x v="0"/>
    <s v="HUILA"/>
    <s v="NEIVA"/>
    <s v="BARRIO MANZANARES NEIVA"/>
    <s v="WOMPI"/>
    <s v="FO-25-1668796"/>
    <d v="2025-10-10T16:23:00"/>
    <d v="2025-10-12T12:46:00"/>
    <x v="0"/>
    <s v="ROLLOS"/>
    <s v="EJECUTADO_EXITOSO"/>
    <s v="EJECUTADO EXITOSO"/>
    <s v="10/10/2025 SE ESCALA AL COORDINADOR DE ZONA PARA ENTREGA DE ROLLOS EN SITIO | 11/10/2025 SEEM REALIZA VISITA AL PUNTO SE ENTREGAN 32 ROLLOS PAPEL WOMPI CLIENTE RECIBE A SATISFACCIÓN"/>
    <s v="VISITA_TÉCNICA"/>
    <n v="32"/>
    <s v="PRINCIPAL"/>
    <s v="TERRESTRE"/>
    <s v="ANDRADE HERNANDEZ JUAN CARLOS"/>
    <n v="1"/>
    <n v="31419"/>
    <n v="31419"/>
  </r>
  <r>
    <s v="CALI"/>
    <s v="0036-0003"/>
    <x v="4"/>
    <n v="76520"/>
    <n v="2868926"/>
    <n v="76149"/>
    <x v="0"/>
    <s v="VALLE DEL CAUCA"/>
    <s v="PALMIRA"/>
    <s v="BARRIO NUEVO PALMIRA 2"/>
    <s v="WOMPI"/>
    <s v="FO-25-1666669"/>
    <d v="2025-10-10T11:29:00"/>
    <d v="2025-10-12T12:49:00"/>
    <x v="0"/>
    <s v="ROLLOS"/>
    <s v="EJECUTADO_EXITOSO"/>
    <s v="EJECUTADO EXITOSO"/>
    <s v="10/10/2025 SE ESCALA AL COORDINADOR DE ZONA PARA ENTREGA DE ROLLOS EN SITIO | 11/10/2025 EN LA VISITA TÉCNICA SE REALIZÓ LA ENTREGA DE 16 ROLLOS DE WOMPI PARA EL CB."/>
    <s v="VISITA_TÉCNICA"/>
    <n v="16"/>
    <s v="PRINCIPAL"/>
    <s v="TERRESTRE"/>
    <s v="DEVIA REINOSO JUAN CARLOS"/>
    <n v="1"/>
    <n v="31419"/>
    <n v="31419"/>
  </r>
  <r>
    <s v="BUCARAMANGA"/>
    <s v="0036-0007"/>
    <x v="1"/>
    <n v="68276"/>
    <n v="2867402"/>
    <n v="28916"/>
    <x v="0"/>
    <s v="SANTANDER"/>
    <s v="FLORIDABLANCA"/>
    <s v="BARRIO RUITOQUE FLORIDABLANCA"/>
    <s v="WOMPI"/>
    <s v="FO-25-1666332"/>
    <d v="2025-10-10T09:04:00"/>
    <d v="2025-10-12T12:54:00"/>
    <x v="0"/>
    <s v="ROLLOS"/>
    <s v="EJECUTADO_EXITOSO"/>
    <s v="EJECUTADO EXITOSO"/>
    <s v="10/10/2025 SE ESCALA AL COORDINADOR DE ZONA PARA ENTREGA DE ROLLOS EN SITIO | 11/10/2025 SE REALIZA ENTREGA DE 32 ROLLOS NO SE MANIPULA TERMINAL"/>
    <s v="VISITA_TÉCNICA"/>
    <n v="32"/>
    <s v="PRINCIPAL"/>
    <s v="TERRESTRE"/>
    <s v="SANCHEZ URREGO ROBINSON DAVID"/>
    <n v="1"/>
    <n v="31419"/>
    <n v="31419"/>
  </r>
  <r>
    <s v="NEIVA"/>
    <s v="0036-0006"/>
    <x v="2"/>
    <n v="41001"/>
    <n v="2868268"/>
    <n v="70742"/>
    <x v="0"/>
    <s v="HUILA"/>
    <s v="NEIVA"/>
    <s v="DROGUERIA PHARMA ECONOMICAS"/>
    <s v="WOMPI"/>
    <s v="FO-25-1666319"/>
    <d v="2025-10-10T10:38:00"/>
    <d v="2025-10-12T12:55:00"/>
    <x v="0"/>
    <s v="ROLLOS"/>
    <s v="EJECUTADO_EXITOSO"/>
    <s v="EJECUTADO EXITOSO"/>
    <s v="10/10/2025 SE ESCALA AL COORDINADOR DE ZONA PARA ENTREGA DE ROLLOS EN SITIO | 11/10/2025 SE ENTREGA 16 ROLLOS SIN NOVEDAD"/>
    <s v="VISITA_TÉCNICA"/>
    <n v="16"/>
    <s v="PRINCIPAL"/>
    <s v="TERRESTRE"/>
    <s v="REYES RAMIREZ DIEGO ALEXANDER"/>
    <n v="1"/>
    <n v="31419"/>
    <n v="31419"/>
  </r>
  <r>
    <s v="VILLAVICENCIO"/>
    <s v="0036-0006"/>
    <x v="2"/>
    <n v="50001"/>
    <n v="2869421"/>
    <n v="54869"/>
    <x v="0"/>
    <s v="META"/>
    <s v="VILLAVICENCIO"/>
    <s v="TIENDA VENTÓ MARIANA"/>
    <s v="WOMPI"/>
    <s v="FO-25-1667068"/>
    <d v="2025-10-10T12:16:00"/>
    <d v="2025-10-12T12:59:00"/>
    <x v="0"/>
    <s v="ROLLOS"/>
    <s v="EJECUTADO_EXITOSO"/>
    <s v="EJECUTADO EXITOSO"/>
    <s v="10/10/2025 SE ESCALA AL COORDINADOR DE ZONA PARA ENTREGA DE ROLLOS EN SITIO | 11/10/2025 SE ENTREGAN 64 ROLLOS"/>
    <s v="VISITA_TÉCNICA"/>
    <n v="64"/>
    <s v="PRINCIPAL"/>
    <s v="TERRESTRE"/>
    <s v="ANDRADE HERNANDEZ JUAN CARLOS"/>
    <n v="1"/>
    <n v="31419"/>
    <n v="31419"/>
  </r>
  <r>
    <s v="BARRANQUILLA"/>
    <s v="0036-0001"/>
    <x v="0"/>
    <n v="8001"/>
    <n v="2868377"/>
    <n v="60460"/>
    <x v="0"/>
    <s v="ATLANTICO"/>
    <s v="BARRANQUILLA"/>
    <s v="PORTAL DE CEVILLAR"/>
    <s v="WOMPI"/>
    <s v="FO-25-1666314"/>
    <d v="2025-10-10T10:47:00"/>
    <d v="2025-10-12T13:00:00"/>
    <x v="0"/>
    <s v="ROLLOS"/>
    <s v="EJECUTADO_EXITOSO"/>
    <s v="EJECUTADO EXITOSO"/>
    <s v="10/10/2025 SE ESCALA AL COORDINADOR DE ZONA PARA ENTREGA DE ROLLOS EN SITIO | 11/10/2025 SE HACE ENTREGA DE 56 ROLLOS WOMPI EN LA CARRERA 16 47B 13 CEVILLAR"/>
    <s v="VISITA_TÉCNICA"/>
    <n v="56"/>
    <s v="PRINCIPAL"/>
    <s v="TERRESTRE"/>
    <s v="CASTRILLON URREA LONDIER LEANDRO"/>
    <n v="1"/>
    <n v="31419"/>
    <n v="31419"/>
  </r>
  <r>
    <s v="YOPAL"/>
    <s v="0036-0006"/>
    <x v="2"/>
    <n v="85001"/>
    <n v="2868540"/>
    <n v="74496"/>
    <x v="0"/>
    <s v="CASANARE"/>
    <s v="YOPAL"/>
    <s v="AUTOSERVICIO TU HOGAR"/>
    <s v="WOMPI"/>
    <s v="FO-25-1666293"/>
    <d v="2025-10-10T10:52:00"/>
    <d v="2025-10-12T13:02:00"/>
    <x v="0"/>
    <s v="ROLLOS"/>
    <s v="EJECUTADO_EXITOSO"/>
    <s v="EJECUTADO EXITOSO"/>
    <s v="10/10/2025 SE ESCALA AL COORDINADOR DE ZONA PARA ENTREGA DE ROLLOS EN SITIO | 11/10/2025 SE VISITA COMERCIO. SE ENTREGAN 48 ROLLOS OK"/>
    <s v="VISITA_TÉCNICA"/>
    <n v="48"/>
    <s v="PRINCIPAL"/>
    <s v="TERRESTRE"/>
    <s v="ORTEGA TORRES JUAN SEBASTIAN"/>
    <n v="1"/>
    <n v="31419"/>
    <n v="31419"/>
  </r>
  <r>
    <s v="CALI"/>
    <s v="0036-0003"/>
    <x v="4"/>
    <n v="76001"/>
    <n v="2869404"/>
    <n v="76578"/>
    <x v="0"/>
    <s v="VALLE DEL CAUCA"/>
    <s v="CALI"/>
    <s v="MINI MARKET SANTA MONICA"/>
    <s v="WOMPI"/>
    <s v="FO-25-1667079"/>
    <d v="2025-10-10T12:07:00"/>
    <d v="2025-10-12T13:03:00"/>
    <x v="0"/>
    <s v="ROLLOS"/>
    <s v="EJECUTADO_EXITOSO"/>
    <s v="EJECUTADO EXITOSO"/>
    <s v="10/10/2025 SE ESCALA AL COORDINADOR DE ZONA PARA ENTREGA DE ROLLOS EN SITIO | 11/10/2025 SE REALIZA ENTREGA DE 16 ROLLOS WOMPI"/>
    <s v="VISITA_TÉCNICA"/>
    <n v="16"/>
    <s v="PRINCIPAL"/>
    <s v="TERRESTRE"/>
    <s v="BERNAL ELAICA EDGAR ALEXIS"/>
    <n v="1"/>
    <n v="31419"/>
    <n v="31419"/>
  </r>
  <r>
    <s v="CALI"/>
    <s v="0036-0003"/>
    <x v="4"/>
    <n v="76001"/>
    <n v="2869643"/>
    <n v="10986"/>
    <x v="0"/>
    <s v="VALLE DEL CAUCA"/>
    <s v="CALI"/>
    <s v="MISCELANIA GUADALAJARA"/>
    <s v="WOMPI"/>
    <s v="FO-25-1667060"/>
    <d v="2025-10-10T12:58:00"/>
    <d v="2025-10-12T13:04:00"/>
    <x v="0"/>
    <s v="ROLLOS"/>
    <s v="EJECUTADO_EXITOSO"/>
    <s v="EJECUTADO EXITOSO"/>
    <s v="10/10/2025 SE ESCALA AL COORDINADOR DE ZONA PARA ENTREGA DE ROLLOS EN SITIO | 11/10/2025 SE ENTREGAN 64 ROLLOS A WILMER ANDRÉS GÓMEZ HIGUITA"/>
    <s v="VISITA_TÉCNICA"/>
    <n v="64"/>
    <s v="PRINCIPAL"/>
    <s v="TERRESTRE"/>
    <s v="MONTERO MUESES GIAN CARLO"/>
    <n v="1"/>
    <n v="31419"/>
    <n v="31419"/>
  </r>
  <r>
    <s v="VILLAVICENCIO"/>
    <s v="0036-0006"/>
    <x v="2"/>
    <n v="50001"/>
    <n v="2869836"/>
    <n v="77812"/>
    <x v="0"/>
    <s v="META"/>
    <s v="VILLAVICENCIO"/>
    <s v="DROGUERÍA GYFARMA VILLAVICENCIO"/>
    <s v="WOMPI"/>
    <s v="FO-25-1667215"/>
    <d v="2025-10-10T13:35:00"/>
    <d v="2025-10-12T13:06:00"/>
    <x v="0"/>
    <s v="ROLLOS"/>
    <s v="EJECUTADO_EXITOSO"/>
    <s v="EJECUTADO EXITOSO"/>
    <s v="10/10/2025 SE ESCALA AL COORDINADOR DE ZONA PARA ENTREGA DE ROLLOS EN SITIO | 11/10/2025 SE REALIZA ENTREGA EN SITIO 24 ROLLOS WOMPI"/>
    <s v="VISITA_TÉCNICA"/>
    <n v="24"/>
    <s v="PRINCIPAL"/>
    <s v="TERRESTRE"/>
    <s v="CUERO RUIZ JHONNY"/>
    <n v="1"/>
    <n v="31419"/>
    <n v="31419"/>
  </r>
  <r>
    <s v="PEREIRA"/>
    <s v="0036-0002"/>
    <x v="6"/>
    <n v="66001"/>
    <n v="2869693"/>
    <n v="74598"/>
    <x v="0"/>
    <s v="RISARALDA"/>
    <s v="PEREIRA"/>
    <s v="BARRIO VENECIA PEREIRA 2"/>
    <s v="WOMPI"/>
    <s v="FO-25-1667793"/>
    <d v="2025-10-10T13:49:00"/>
    <d v="2025-10-12T13:07:00"/>
    <x v="0"/>
    <s v="ROLLOS"/>
    <s v="EJECUTADO_EXITOSO"/>
    <s v="EJECUTADO EXITOSO"/>
    <s v="10/10/2025 SE ESCALA AL COORDINADOR DE ZONA PARA ENTREGA DE ROLLOS EN SITIO | 11/10/2025 SE VISITA COMERCIO SE REALIZA ENTREGA DE 32 ROLLOS DE PAPEL PARA DATÁFONO WOMPI"/>
    <s v="VISITA_TÉCNICA"/>
    <n v="32"/>
    <s v="PRINCIPAL"/>
    <s v="TERRESTRE"/>
    <s v="CASTRILLON URREA LONDIER LEANDRO"/>
    <n v="1"/>
    <n v="31419"/>
    <n v="31419"/>
  </r>
  <r>
    <s v="VILLAVICENCIO"/>
    <s v="0036-0006"/>
    <x v="2"/>
    <n v="50001"/>
    <n v="2869936"/>
    <n v="76053"/>
    <x v="0"/>
    <s v="META"/>
    <s v="VILLAVICENCIO"/>
    <s v="FESILL"/>
    <s v="WOMPI"/>
    <s v="FO-25-1667787"/>
    <d v="2025-10-10T14:07:00"/>
    <d v="2025-10-12T13:09:00"/>
    <x v="0"/>
    <s v="ROLLOS"/>
    <s v="EJECUTADO_EXITOSO"/>
    <s v="EJECUTADO EXITOSO"/>
    <s v="10/10/2025 SE ESCALA AL COORDINADOR DE ZONA PARA ENTREGA DE ROLLOS EN SITIO | 11/10/2025 SE REALIZA ENTREGA DE 24 ROLLOS WOMPI"/>
    <s v="VISITA_TÉCNICA"/>
    <n v="24"/>
    <s v="PRINCIPAL"/>
    <s v="TERRESTRE"/>
    <s v="LOAIZA LOPEZ JHON FREDDY"/>
    <n v="1"/>
    <n v="31419"/>
    <n v="31419"/>
  </r>
  <r>
    <s v="SANTA MARTA"/>
    <s v="0036-0001"/>
    <x v="0"/>
    <n v="47001"/>
    <n v="2870009"/>
    <n v="75318"/>
    <x v="0"/>
    <s v="MAGDALENA"/>
    <s v="SANTA MARTA"/>
    <s v="BARRIO LUIS R CALVO SANTA MARTA 1"/>
    <s v="WOMPI"/>
    <s v="FO-25-1667776"/>
    <d v="2025-10-10T14:09:00"/>
    <d v="2025-10-12T13:10:00"/>
    <x v="0"/>
    <s v="ROLLOS"/>
    <s v="EJECUTADO_EXITOSO"/>
    <s v="EJECUTADO EXITOSO"/>
    <s v="10/10/2025 SE ESCALA AL COORDINADOR DE ZONA PARA ENTREGA DE ROLLOS EN SITIO | 11/10/2025 SE REALIZA ENTREGA DE 32 ROLLOS A SATISFACCIÓN DEL CLIENTE"/>
    <s v="VISITA_TÉCNICA"/>
    <n v="32"/>
    <s v="PRINCIPAL"/>
    <s v="TERRESTRE"/>
    <s v="PEDREROS CONTRERAS MICHAEL STEVENS"/>
    <n v="1"/>
    <n v="31419"/>
    <n v="31419"/>
  </r>
  <r>
    <s v="PASTO"/>
    <s v="0036-0003"/>
    <x v="4"/>
    <n v="52001"/>
    <n v="2870822"/>
    <n v="78097"/>
    <x v="0"/>
    <s v="NARIÑO"/>
    <s v="PASTO"/>
    <s v="DROGUERIA SURSALUD"/>
    <s v="WOMPI"/>
    <s v="FO-25-1668249"/>
    <d v="2025-10-10T15:50:00"/>
    <d v="2025-10-12T13:11:00"/>
    <x v="0"/>
    <s v="ROLLOS"/>
    <s v="EJECUTADO_EXITOSO"/>
    <s v="EJECUTADO EXITOSO"/>
    <s v="10/10/2025 SE ESCALA AL COORDINADOR DE ZONA PARA ENTREGA DE ROLLOS EN SITIO | 11/10/2025 SE VISITA EL CB PARA ENTREGAR 16 ROLLOS, ENTREGA OK"/>
    <s v="VISITA_TÉCNICA"/>
    <n v="16"/>
    <s v="PRINCIPAL"/>
    <s v="TERRESTRE"/>
    <s v="THOMAS  CAMPO SIGIFREDO SEGUNDO"/>
    <n v="1"/>
    <n v="31419"/>
    <n v="31419"/>
  </r>
  <r>
    <s v="BUCARAMANGA"/>
    <s v="0036-0007"/>
    <x v="1"/>
    <n v="68276"/>
    <n v="2871678"/>
    <n v="43211"/>
    <x v="0"/>
    <s v="SANTANDER"/>
    <s v="FLORIDABLANCA"/>
    <s v="BARRIO PRADOS DEL SUR FLORIDABLANCA"/>
    <s v="WOMPI"/>
    <s v="FO-25-1668870"/>
    <d v="2025-10-14T08:00:00"/>
    <d v="2025-10-12T13:12:00"/>
    <x v="0"/>
    <s v="ROLLOS"/>
    <s v="EJECUTADO_EXITOSO"/>
    <s v="EJECUTADO EXITOSO"/>
    <s v="10/10/2025 SE ESCALA AL COORDINADOR DE ZONA PARA ENTREGA DE ROLLOS EN SITIO | 11/10/2025 SE REALIZA ENTREGA DE 64 ROLLOS WOMPI CON VISITA."/>
    <s v="VISITA_TÉCNICA"/>
    <n v="64"/>
    <s v="PRINCIPAL"/>
    <s v="TERRESTRE"/>
    <s v="GUERRERO RAMIREZ OSCAR DARIO"/>
    <n v="1"/>
    <n v="31419"/>
    <n v="31419"/>
  </r>
  <r>
    <s v="BUCARAMANGA"/>
    <s v="0036-0007"/>
    <x v="1"/>
    <n v="68001"/>
    <n v="2871476"/>
    <n v="65802"/>
    <x v="0"/>
    <s v="SANTANDER"/>
    <s v="BUCARAMANGA"/>
    <s v="DROGUERIA FARMA EXPRESS GIRARDOT"/>
    <s v="WOMPI"/>
    <s v="FO-25-1668874"/>
    <d v="2025-10-14T08:00:00"/>
    <d v="2025-10-12T13:31:00"/>
    <x v="0"/>
    <s v="ROLLOS"/>
    <s v="EJECUTADO_EXITOSO"/>
    <s v="EJECUTADO EXITOSO"/>
    <s v="10/10/2025 SE ESCALA AL COORDINADOR DE ZONA PARA ENTREGA DE ROLLOS EN SITIO | 11/10/2025 SE HACE PRESECIA EN COMERCIO SE REALIZA ENTREGA DE 48 ROLLOS"/>
    <s v="VISITA_TÉCNICA"/>
    <n v="48"/>
    <s v="PRINCIPAL"/>
    <s v="TERRESTRE"/>
    <s v="MARTINEZ FLOREZ DONIS ALBERTO"/>
    <n v="1"/>
    <n v="31419"/>
    <n v="31419"/>
  </r>
  <r>
    <s v="BARRANQUILLA"/>
    <s v="0036-0001"/>
    <x v="0"/>
    <n v="8078"/>
    <n v="2830671"/>
    <n v="71090"/>
    <x v="0"/>
    <s v="ATLANTICO"/>
    <s v="BARANOA"/>
    <s v="BARRIO CENTRO BARANOA 8"/>
    <s v="WOMPI"/>
    <s v="FO-25-1628995"/>
    <d v="2025-10-02T13:32:00"/>
    <d v="2025-10-12T14:22:00"/>
    <x v="0"/>
    <s v="ROLLOS"/>
    <s v="EJECUTADO_EXITOSO"/>
    <s v="EJECUTADO EXITOSO"/>
    <s v="08/10/2025 SE REALIZA ENVIO DE ROLLOS CON GUIA | 10/10/2025 TRANSPORTADORA REPORTA NOVEDAD (DEBIDO A FUERTES LLUVIAS EN TODA LA CIUDAD Y EN EL PERIMETRO URBANO SE VE AFECTADO LA DISTRIBUCION Y RECOLECCION) | 12/10/2025 SE REALIZA ENVIO DE 64 ROLLOS, CON LA GUIA 2205447212 SERVIENTREGA. SE CONFIRMA ENTREGA EXITOSA POR PARTE DE LA TRANSPORTADORA"/>
    <s v="ENVÍO"/>
    <n v="64"/>
    <s v="INTERMEDIA"/>
    <s v="TERRESTRE"/>
    <s v="BARRERA ORTEGA MARLON STWAR"/>
    <n v="1"/>
    <n v="36351"/>
    <n v="36351"/>
  </r>
  <r>
    <s v="PASTO"/>
    <s v="0036-0003"/>
    <x v="4"/>
    <n v="52260"/>
    <n v="2830327"/>
    <n v="26704"/>
    <x v="0"/>
    <s v="NARIÑO"/>
    <s v="EL TAMBO"/>
    <s v="BARRIO EL COMERCIO EL TAMBO"/>
    <s v="WOMPI"/>
    <s v="FO-25-1622226"/>
    <d v="2025-10-02T12:16:00"/>
    <d v="2025-10-12T14:22:00"/>
    <x v="0"/>
    <s v="ROLLOS"/>
    <s v="EJECUTADO_EXITOSO"/>
    <s v="EJECUTADO EXITOSO"/>
    <s v="03/10/2025 SE REALIZA ENVIO DE ROLLOS CON GUIA | 08/10/2025 SE LLAMA AL USUARIO Y NOS CONFIRMA QUE AUN NO LE HAN LLEGADO LOS ROLLOS | 09/10/2025 SE LLAMA AL USUARIO PERO NO CONTESTA | 09/10/2025 EN ZONA DE DISTRIBUCIÓN | 12/10/2025 SE REALIZA ENVIO DE 64 ROLLOS, CON LA GUIA 2205447212 SERVIENTREGA. SE CONFIRMA ENTREGA EXITOSA POR PARTE DE LA TRANSPORTADORA"/>
    <s v="ENVÍO"/>
    <n v="64"/>
    <s v="INTERMEDIA"/>
    <s v="TERRESTRE"/>
    <s v="RICO PERDOMO ALAHY XIMENA"/>
    <n v="1"/>
    <n v="36351"/>
    <n v="36351"/>
  </r>
  <r>
    <s v="BARRANQUILLA"/>
    <s v="0036-0001"/>
    <x v="0"/>
    <n v="8078"/>
    <n v="2832393"/>
    <n v="74935"/>
    <x v="0"/>
    <s v="ATLANTICO"/>
    <s v="BARANOA"/>
    <s v="BARRIO CENTRO BARANOA 10"/>
    <s v="WOMPI"/>
    <s v="FO-25-1631632"/>
    <d v="2025-10-02T16:32:00"/>
    <d v="2025-10-12T14:23:00"/>
    <x v="0"/>
    <s v="ROLLOS"/>
    <s v="EJECUTADO_EXITOSO"/>
    <s v="EJECUTADO EXITOSO"/>
    <s v="05/10/2025 SE REALIZA ENVIO DE ROLLOS CON GUIA | 09/10/2025 SE LLAMA AL USUARIO PERO NO CONTESTO | 09/10/2025 SE COMUNICO CON EL USUARIO Y NOS CONFIRMA QUE AUN NO LE HAN LLEGADO LOS ROLLOS | 12/10/2025 SE REALIZA ENVIO DE 32 ROLLOS, CON LA GUIA 2205447218 SERVIENTREGA. SE CONFIRMA ENTREGA EXITOSA POR PARTE DE LA TRANSPORTADORA"/>
    <s v="ENVÍO"/>
    <n v="32"/>
    <s v="INTERMEDIA"/>
    <s v="TERRESTRE"/>
    <s v="LONDOÑO MARULANDA ISABELA"/>
    <n v="1"/>
    <n v="36351"/>
    <n v="36351"/>
  </r>
  <r>
    <s v="CUCUTA"/>
    <s v="0036-0007"/>
    <x v="1"/>
    <n v="54498"/>
    <n v="2831325"/>
    <n v="75479"/>
    <x v="0"/>
    <s v="NORTE DE SANTANDER"/>
    <s v="OCAÑA"/>
    <s v="BARRIO ACOLSURE OCAÑA"/>
    <s v="WOMPI"/>
    <s v="FO-25-1629371"/>
    <d v="2025-10-02T14:35:00"/>
    <d v="2025-10-12T14:23:00"/>
    <x v="0"/>
    <s v="ROLLOS"/>
    <s v="EJECUTADO_EXITOSO"/>
    <s v="EJECUTADO EXITOSO"/>
    <s v="04/10/2025 SE REALIZA ENVIO DE ROLLOS CON GUIA | 09/10/2025 SE INTENTO COMUNICAR CON EL USUARIO PERO NO CONTESTO | 12/10/2025 SE REALIZA ENVIO DE 16 ROLLOS, CON LA GUIA 2187690738 SERVIENTREGA. SE CONFIRMA ENTREGA EXITOSA POR PARTE DE LA TRANSPORTADORA"/>
    <s v="ENVÍO"/>
    <n v="16"/>
    <s v="LEJANA"/>
    <s v="TERRESTRE"/>
    <s v="GOMEZ FERRARO JOHANA"/>
    <n v="1"/>
    <n v="40250"/>
    <n v="40250"/>
  </r>
  <r>
    <s v="BARRANQUILLA"/>
    <s v="0036-0001"/>
    <x v="0"/>
    <n v="8078"/>
    <n v="2831038"/>
    <n v="50316"/>
    <x v="0"/>
    <s v="ATLANTICO"/>
    <s v="BARANOA"/>
    <s v="BARRIO CENTRO BARANOA 5"/>
    <s v="WOMPI"/>
    <s v="FO-25-1630001"/>
    <d v="2025-10-02T14:20:00"/>
    <d v="2025-10-12T14:23:00"/>
    <x v="0"/>
    <s v="ROLLOS"/>
    <s v="EJECUTADO_EXITOSO"/>
    <s v="EJECUTADO EXITOSO"/>
    <s v="04/10/2025 SE REALIZA ENVIO DE ROLLOS CON GUIA | 09/10/2025 SE LLAMA AL USUARIO Y NOS COMUNICA QUE AUN NO LE HAN LLEGADO LOS ROLLOS | 12/10/2025 SE REALIZA ENVIO DE 24 ROLLOS, CON LA GUIA 2205447213 SERVIENTREGA. SE CONFIRMA ENTREGA EXITOSA POR PARTE DE LA TRANSPORTADORA"/>
    <s v="ENVÍO"/>
    <n v="24"/>
    <s v="INTERMEDIA"/>
    <s v="TERRESTRE"/>
    <s v="HERNANDEZ GUARIN MIGUEL JULIAN"/>
    <n v="1"/>
    <n v="36351"/>
    <n v="36351"/>
  </r>
  <r>
    <s v="MONTERIA"/>
    <s v="0036-0001"/>
    <x v="0"/>
    <n v="23555"/>
    <n v="2837813"/>
    <n v="49440"/>
    <x v="0"/>
    <s v="CORDOBA"/>
    <s v="PLANETA RICA"/>
    <s v="BARRIO CENTRO PLANETA RICA 4"/>
    <s v="WOMPI"/>
    <s v="FO-25-1637440"/>
    <d v="2025-10-03T15:43:00"/>
    <d v="2025-10-12T14:24:00"/>
    <x v="0"/>
    <s v="ROLLOS"/>
    <s v="EJECUTADO_EXITOSO"/>
    <s v="EJECUTADO EXITOSO"/>
    <s v="06/10/2025 SE VALIDAN DATOS CON CB, REALIZA ENVIO DE ROLLOS CON GUIA | 08/10/2025 ENVIO PRESENTA RETRASO YA QUE BODEGA NO TENIA CORRECTAMENTE LOS FILTROS Y NO VISUALIZABA ACTIVIDAD | 10/10/2025 SE INTENTA COMUNICACION CON CB PARA CONFIRMAR RECEPCION SIN RESPUESTA | 12/10/2025 SE REALIZA ENVIO DE 64 ROLLOS, CON LA GUIA 2265100387 SERVIENTREGA. SE CONFIRMA ENTREGA EXITOSA POR PARTE DE LA TRANSPORTADORA"/>
    <s v="ENVÍO"/>
    <n v="64"/>
    <s v="INTERMEDIA"/>
    <s v="TERRESTRE"/>
    <s v="RICO PERDOMO ALAHY XIMENA"/>
    <n v="1"/>
    <n v="36351"/>
    <n v="36351"/>
  </r>
  <r>
    <s v="PASTO"/>
    <s v="0036-0003"/>
    <x v="4"/>
    <n v="52838"/>
    <n v="2841180"/>
    <n v="10589"/>
    <x v="0"/>
    <s v="NARIÑO"/>
    <s v="TUQUERRES"/>
    <s v="BARRIO CENTRO - TUQUERRES"/>
    <s v="WOMPI"/>
    <s v="FO-25-1643328"/>
    <d v="2025-10-06T08:00:00"/>
    <d v="2025-10-14T08:00:00"/>
    <x v="0"/>
    <s v="ROLLOS"/>
    <s v="EJECUTADO_EXITOSO"/>
    <s v="EJECUTADO EXITOSO"/>
    <s v="07/10/2025 SE CONFIRMAN DATOS. SE REALIZA ENVIO DE ROLLOS CON GUIA | 14/10/2025 SE CONFIRMA ENTREGA EXITOSA POR PARTE DE LA TRANSPORTADORA SERVIENTREGA CON LA GUIA 2185553840"/>
    <s v="ENVÍO"/>
    <n v="56"/>
    <s v="INTERMEDIA"/>
    <s v="TERRESTRE"/>
    <s v="TORO CARDONA ELIZABETH"/>
    <n v="1"/>
    <n v="36351"/>
    <n v="36351"/>
  </r>
  <r>
    <s v="CALI"/>
    <s v="0036-0003"/>
    <x v="4"/>
    <n v="76364"/>
    <n v="2842959"/>
    <n v="77459"/>
    <x v="0"/>
    <s v="VALLE DEL CAUCA"/>
    <s v="JAMUNDI"/>
    <s v="BARRIO JAMUNDI JAMUNDI 4"/>
    <s v="WOMPI"/>
    <s v="FO-25-1648222"/>
    <d v="2025-10-06T09:55:00"/>
    <d v="2025-10-14T08:02:00"/>
    <x v="0"/>
    <s v="ROLLOS"/>
    <s v="EJECUTADO_EXITOSO"/>
    <s v="EJECUTADO EXITOSO"/>
    <s v="08/10/2025 SE CONFIRMAN DATOS. SE REALIZA ENVIO DE ROLLOS CON GUIA | 16/10/2025 SE REALIZA ENVIO DE 64 ROLLOS, CON LA GUIA 2185553852 SERVIENTREGA. SE CONFIRMA ENTREGA EXITOSA POR PARTE DE LA TRANSPORTADORA"/>
    <s v="ENVÍO"/>
    <n v="64"/>
    <s v="INTERMEDIA"/>
    <s v="TERRESTRE"/>
    <s v="TORO CARDONA ELIZABETH"/>
    <n v="1"/>
    <n v="36351"/>
    <n v="36351"/>
  </r>
  <r>
    <s v="CUCUTA"/>
    <s v="0036-0007"/>
    <x v="1"/>
    <n v="54518"/>
    <n v="2842932"/>
    <n v="80681"/>
    <x v="0"/>
    <s v="NORTE DE SANTANDER"/>
    <s v="PAMPLONA"/>
    <s v="BARRIO SIMON BOLIVAR PAMPLONA 2"/>
    <s v="WOMPI"/>
    <s v="FO-25-1643319"/>
    <d v="2025-10-06T09:50:00"/>
    <d v="2025-10-14T08:02:00"/>
    <x v="0"/>
    <s v="ROLLOS"/>
    <s v="EJECUTADO_EXITOSO"/>
    <s v="EJECUTADO EXITOSO"/>
    <s v="07/10/2025 SE CONFIRMAN DATOS. SE REALIZA ENVIO DE ROLLOS CON GUIA | 16/10/2025 SE REALIZA ENVIO DE 32 ROLLOS, CON LA GUIA 2187690754 SERVIENTREGA. SE CONFIRMA ENTREGA EXITOSA POR PARTE DE LA TRANSPORTADORA"/>
    <s v="ENVÍO"/>
    <n v="32"/>
    <s v="LEJANA"/>
    <s v="TERRESTRE"/>
    <s v="TORO CARDONA ELIZABETH"/>
    <n v="1"/>
    <n v="40250"/>
    <n v="40250"/>
  </r>
  <r>
    <s v="BUCARAMANGA"/>
    <s v="0036-0007"/>
    <x v="1"/>
    <n v="68418"/>
    <n v="2843304"/>
    <n v="78008"/>
    <x v="0"/>
    <s v="SANTANDER"/>
    <s v="LOS SANTOS"/>
    <s v="BARRIO LOS SANTOS LOS SANTOS"/>
    <s v="WOMPI"/>
    <s v="FO-25-1647031"/>
    <d v="2025-10-06T10:11:00"/>
    <d v="2025-10-14T08:03:00"/>
    <x v="0"/>
    <s v="ROLLOS"/>
    <s v="EJECUTADO_EXITOSO"/>
    <s v="EJECUTADO EXITOSO"/>
    <s v="08/10/2025 SE CONFIRMAN DATOS CON EL USUARIO, SE REALIZA ENVIO DE ROLLOS CON GUIA | 16/10/2025 SE REALIZA ENVIO DE 64 ROLLOS, CON LA GUIA 2187690757 SERVIENTREGA. SE CONFIRMA ENTREGA EXITOSA POR PARTE DE LA TRANSPORTADORA"/>
    <s v="ENVÍO"/>
    <n v="64"/>
    <s v="INTERMEDIA"/>
    <s v="TERRESTRE"/>
    <s v="TORO CARDONA ELIZABETH"/>
    <n v="1"/>
    <n v="36351"/>
    <n v="36351"/>
  </r>
  <r>
    <s v="TUNJA"/>
    <s v="0036-0007"/>
    <x v="1"/>
    <n v="15516"/>
    <n v="2844227"/>
    <n v="76901"/>
    <x v="0"/>
    <s v="BOYACA"/>
    <s v="PAIPA"/>
    <s v="BARRIO CENTRO PAIPA 18"/>
    <s v="WOMPI"/>
    <s v="FO-25-1647019"/>
    <d v="2025-10-06T11:20:00"/>
    <d v="2025-10-14T08:04:00"/>
    <x v="0"/>
    <s v="ROLLOS"/>
    <s v="EJECUTADO_EXITOSO"/>
    <s v="EJECUTADO EXITOSO"/>
    <s v="08/10/2025 SE CONFIRMAN DATOS CON EL USUARIO, SE REALIZA ENVIO DE ROLLOS CON GUIA | 16/10/2025 SE REALIZA ENVIO DE 32 ROLLOS, CON LA GUIA 2235596181 SERVIENTREGA. SE CONFIRMA ENTREGA EXITOSA POR PARTE DE LA TRANSPORTADORA"/>
    <s v="ENVÍO"/>
    <n v="32"/>
    <s v="INTERMEDIA"/>
    <s v="TERRESTRE"/>
    <s v="CONTRERAS ROSSI LITZY YULIETH"/>
    <n v="1"/>
    <n v="36351"/>
    <n v="36351"/>
  </r>
  <r>
    <s v="BOGOTA"/>
    <s v="0036-0004"/>
    <x v="5"/>
    <n v="25286"/>
    <n v="2839538"/>
    <n v="76799"/>
    <x v="0"/>
    <s v="CUNDINAMARCA"/>
    <s v="FUNZA"/>
    <s v="BARRIO SAMARKANDA FUNZA 2"/>
    <s v="WOMPI"/>
    <s v="FO-25-1642943"/>
    <d v="2025-10-06T08:00:00"/>
    <d v="2025-10-14T08:05:00"/>
    <x v="0"/>
    <s v="ROLLOS"/>
    <s v="EJECUTADO_EXITOSO"/>
    <s v="EJECUTADO EXITOSO"/>
    <s v="07/10/2025 SE CONFIRMA DATOS CON USUARIO. SE REALIZA ENVIO DE ROLLOS CON GUIA | 14/10/2025 SE CONFIRMA ENTREGA EXITOSA POR PARTE DE LA TRANSPORTADORA SERVIENTREGA CON LA GUIA 2235596164"/>
    <s v="ENVÍO"/>
    <n v="64"/>
    <s v="INTERMEDIA"/>
    <s v="TERRESTRE"/>
    <s v="CONTRERAS ROSSI LITZY YULIETH"/>
    <n v="1"/>
    <n v="36351"/>
    <n v="36351"/>
  </r>
  <r>
    <s v="TUNJA"/>
    <s v="0036-0007"/>
    <x v="1"/>
    <n v="15407"/>
    <n v="2844698"/>
    <n v="28981"/>
    <x v="0"/>
    <s v="BOYACA"/>
    <s v="VILLA DE LEYVA"/>
    <s v="BARRIO CENTRO 3 VILLA DE LEYVA"/>
    <s v="WOMPI"/>
    <s v="FO-25-1647014"/>
    <d v="2025-10-06T12:09:00"/>
    <d v="2025-10-14T08:05:00"/>
    <x v="0"/>
    <s v="ROLLOS"/>
    <s v="EJECUTADO_EXITOSO"/>
    <s v="EJECUTADO EXITOSO"/>
    <s v="08/10/2025 SE CONFIRMAN DATOS CON EL USUARIO, SE REALIZA ENVIO DE ROLLOS CON GUIA | 16/10/2025 SE REALIZA ENVIO DE 32 ROLLOS, CON LA GUIA 2235596180 SERVIENTREGA. SE CONFIRMA ENTREGA EXITOSA POR PARTE DE LA TRANSPORTADORA"/>
    <s v="ENVÍO"/>
    <n v="32"/>
    <s v="INTERMEDIA"/>
    <s v="TERRESTRE"/>
    <s v="TORO CARDONA ELIZABETH"/>
    <n v="1"/>
    <n v="36351"/>
    <n v="36351"/>
  </r>
  <r>
    <s v="TUNJA"/>
    <s v="0036-0007"/>
    <x v="1"/>
    <n v="15407"/>
    <n v="2844798"/>
    <n v="76923"/>
    <x v="0"/>
    <s v="BOYACA"/>
    <s v="VILLA DE LEYVA"/>
    <s v="BARRIO CENTRO VILLA DE LEYVA  8"/>
    <s v="WOMPI"/>
    <s v="FO-25-1647011"/>
    <d v="2025-10-06T12:23:00"/>
    <d v="2025-10-14T08:06:00"/>
    <x v="0"/>
    <s v="ROLLOS"/>
    <s v="EJECUTADO_EXITOSO"/>
    <s v="EJECUTADO EXITOSO"/>
    <s v="08/10/2025 SE CONFIRMAN DATOS CON EL USUARIO, SE REALIZA ENVIO DE ROLLOS CON GUIA | 16/10/2025 SE REALIZA ENVIO DE 24 ROLLOS, CON LA GUIA 2235596179 SERVIENTREGA. SE CONFIRMA ENTREGA EXITOSA POR PARTE DE LA TRANSPORTADORA"/>
    <s v="ENVÍO"/>
    <n v="24"/>
    <s v="INTERMEDIA"/>
    <s v="TERRESTRE"/>
    <s v="CONTRERAS ROSSI LITZY YULIETH"/>
    <n v="1"/>
    <n v="36351"/>
    <n v="36351"/>
  </r>
  <r>
    <s v="PASTO"/>
    <s v="0036-0003"/>
    <x v="4"/>
    <n v="52838"/>
    <n v="2841606"/>
    <n v="39708"/>
    <x v="0"/>
    <s v="NARIÑO"/>
    <s v="TUQUERRES"/>
    <s v="BARRIO CENTRO TUQUERRES 1"/>
    <s v="WOMPI"/>
    <s v="FO-25-1643327"/>
    <d v="2025-10-06T08:25:00"/>
    <d v="2025-10-14T08:12:00"/>
    <x v="0"/>
    <s v="ROLLOS"/>
    <s v="EJECUTADO_EXITOSO"/>
    <s v="EJECUTADO EXITOSO"/>
    <s v="07/10/2025 SE CONFIRMAN DATOS. SE REALIZA ENVIO DE ROLLOS CON GUIA | 14/10/2025 SE CONFIRMA ENTREGA EXITOSA POR PARTE DE LA TRANSPORTADORA SERVIENTREGA CON LA GUIA 2185553839"/>
    <s v="ENVÍO"/>
    <n v="40"/>
    <s v="INTERMEDIA"/>
    <s v="TERRESTRE"/>
    <s v="CONTRERAS ROSSI LITZY YULIETH"/>
    <n v="1"/>
    <n v="36351"/>
    <n v="36351"/>
  </r>
  <r>
    <s v="MEDELLIN"/>
    <s v="0036-0005"/>
    <x v="3"/>
    <n v="5001"/>
    <n v="2842162"/>
    <n v="39892"/>
    <x v="0"/>
    <s v="ANTIOQUIA"/>
    <s v="MEDELLÍN"/>
    <s v="DROGUERÍA MAXIDESCUENTOS PLUS"/>
    <s v="WOMPI"/>
    <s v="FO-25-1633764"/>
    <d v="2025-10-06T09:05:00"/>
    <d v="2025-10-14T08:52:00"/>
    <x v="0"/>
    <s v="ROLLOS"/>
    <s v="EJECUTADO_EXITOSO"/>
    <s v="EJECUTADO EXITOSO"/>
    <s v="06/10/2025 SE ESCALA AL COORDINADOR DE ZONA PARA ENTREGA DE ROLLOS EN SITIO | 14/10/2025 SE REALIZA ENTREGA DE 64 ROLLOS POR EL OPERADOR LOGISTICO VELOCES CON LA GUIA V4001648380"/>
    <s v="VISITA_TÉCNICA"/>
    <n v="64"/>
    <s v="PRINCIPAL"/>
    <s v="TERRESTRE"/>
    <s v="TORO CARDONA ELIZABETH"/>
    <n v="1"/>
    <n v="31419"/>
    <n v="31419"/>
  </r>
  <r>
    <s v="MEDELLIN"/>
    <s v="0036-0005"/>
    <x v="3"/>
    <n v="5861"/>
    <n v="2844170"/>
    <n v="72238"/>
    <x v="0"/>
    <s v="ANTIOQUIA"/>
    <s v="VENECIA"/>
    <s v="BARRIO BOLOMBO VENECIA"/>
    <s v="WOMPI"/>
    <s v="FO-25-1652706"/>
    <d v="2025-10-06T11:25:00"/>
    <d v="2025-10-14T09:30:00"/>
    <x v="0"/>
    <s v="ROLLOS"/>
    <s v="EJECUTADO_EXITOSO"/>
    <s v="EJECUTADO EXITOSO"/>
    <s v="09/10/2025 EN COMUNICACIÓN CON LA SEÑORA LILIANA PIEDRAHITA AL NÚMERO 3127949523, COMFIRMA DATOS PARA ENVIO A LA OFICINA PRINCIPAL DE INTERRAPIDISIMO . USUARIA CONTESTA APENAS EL DÍA DE AYER EN LA NOCHE | 10/10/2025 SE REALIZA ENVÍO POR INTERRAPIDIMO DE 40 ROLLOS WOMPI OK"/>
    <s v="ENVÍO"/>
    <n v="40"/>
    <s v="INTERMEDIA"/>
    <s v="TERRESTRE"/>
    <s v="BETANCUR AGUIRRE EDGAR AUGUSTO"/>
    <n v="1"/>
    <n v="36351"/>
    <n v="36351"/>
  </r>
  <r>
    <s v="CUCUTA"/>
    <s v="0036-0007"/>
    <x v="1"/>
    <n v="54001"/>
    <n v="2870866"/>
    <n v="33151"/>
    <x v="0"/>
    <s v="NORTE DE SANTANDER"/>
    <s v="CUCUTA"/>
    <s v="DROGUERIA SU GRAN SALUD 2"/>
    <s v="WOMPI"/>
    <s v="FO-25-1668801"/>
    <d v="2025-10-10T16:10:00"/>
    <d v="2025-10-14T09:52:00"/>
    <x v="0"/>
    <s v="ROLLOS"/>
    <s v="EJECUTADO_EXITOSO"/>
    <s v="EJECUTADO EXITOSO"/>
    <s v="10/10/2025 SE ESCALA AL COORDINADOR DE ZONA PARA ENTREGA DE ROLLOS EN SITIO | 14/10/2025 SE REALIZÓ VISITA AL COMERCIO Y SE HIZO ENTREGA DE 64 ROLLOS WOMPI  TODO OK"/>
    <s v="VISITA_TÉCNICA"/>
    <n v="64"/>
    <s v="PRINCIPAL"/>
    <s v="TERRESTRE"/>
    <s v="ZAPATA LOPEZ EDWARD ASDRUBAL"/>
    <n v="1"/>
    <n v="31419"/>
    <n v="31419"/>
  </r>
  <r>
    <s v="PASTO"/>
    <s v="0036-0003"/>
    <x v="4"/>
    <n v="52001"/>
    <n v="2871717"/>
    <n v="56862"/>
    <x v="0"/>
    <s v="NARIÑO"/>
    <s v="PASTO"/>
    <s v="PASTO VARIEDADES"/>
    <s v="WOMPI"/>
    <s v="FO-25-1669522"/>
    <d v="2025-10-14T08:00:00"/>
    <d v="2025-10-14T09:57:00"/>
    <x v="0"/>
    <s v="ROLLOS"/>
    <s v="EJECUTADO_EXITOSO"/>
    <s v="EJECUTADO EXITOSO"/>
    <s v="11/10/2025 SE ESCALA AL COORDINADOR DE ZONA PARA ENTREGA DE ROLLOS EN SITIO | 14/10/2025 SE REALIZA ENTREGA DE 32 ROLLOS WOMPI NO SE MANIPULA DATAFONO"/>
    <s v="VISITA_TÉCNICA"/>
    <n v="32"/>
    <s v="PRINCIPAL"/>
    <s v="TERRESTRE"/>
    <s v="MORA VEGA JEAMPIER"/>
    <n v="1"/>
    <n v="31419"/>
    <n v="31419"/>
  </r>
  <r>
    <s v="IBAGUE"/>
    <s v="0036-0006"/>
    <x v="2"/>
    <n v="73001"/>
    <n v="2872380"/>
    <n v="78954"/>
    <x v="0"/>
    <s v="TOLIMA"/>
    <s v="IBAGUE"/>
    <s v="DAVA VARIEDADES Y DETALLES"/>
    <s v="WOMPI"/>
    <s v="FO-25-1673809"/>
    <d v="2025-10-14T08:00:00"/>
    <d v="2025-10-14T09:59:00"/>
    <x v="0"/>
    <s v="ROLLOS"/>
    <s v="EJECUTADO_EXITOSO"/>
    <s v="EJECUTADO EXITOSO"/>
    <s v="11/10/2025 SE ESCALA AL COORDINADOR DE ZONA PARA ENTREGA DE ROLLOS EN SITIO | 14/10/2025 SE ENTREGA 16 ROLLOS CON VISITA"/>
    <s v="VISITA_TÉCNICA"/>
    <n v="16"/>
    <s v="PRINCIPAL"/>
    <s v="TERRESTRE"/>
    <s v="BRAVO MADROÑERO OSCAR ESTEBAN"/>
    <n v="1"/>
    <n v="31419"/>
    <n v="31419"/>
  </r>
  <r>
    <s v="IBAGUE"/>
    <s v="0036-0006"/>
    <x v="2"/>
    <n v="73001"/>
    <n v="2863167"/>
    <n v="77080"/>
    <x v="0"/>
    <s v="TOLIMA"/>
    <s v="IBAGUE"/>
    <s v="BYC VARIEDADES"/>
    <s v="WOMPI"/>
    <s v="FO-25-1665784"/>
    <d v="2025-10-09T11:32:00"/>
    <d v="2025-10-14T10:16:00"/>
    <x v="0"/>
    <s v="ROLLOS"/>
    <s v="EJECUTADO_EXITOSO"/>
    <s v="EJECUTADO EXITOSO"/>
    <s v="10/10/2025 SE ESCALA AL COORDINADOR DE ZONA PARA ENTREGA DE ROLLOS EN SITIO | 14/10/2025 SE HACE ENTREGA DE 40 ROLLOS WOMPI EN DIRECCIÓN INDICADA"/>
    <s v="VISITA_TÉCNICA"/>
    <n v="40"/>
    <s v="PRINCIPAL"/>
    <s v="TERRESTRE"/>
    <s v="VARGAS HERRERA JHON JAIRO"/>
    <n v="1"/>
    <n v="31419"/>
    <n v="31419"/>
  </r>
  <r>
    <s v="PEREIRA"/>
    <s v="0036-0002"/>
    <x v="6"/>
    <n v="66001"/>
    <n v="2847027"/>
    <n v="59165"/>
    <x v="0"/>
    <s v="RISARALDA"/>
    <s v="PEREIRA"/>
    <s v="BARRIO EL REMANSO PEREIRA"/>
    <s v="WOMPI"/>
    <s v="FO-25-1636732"/>
    <d v="2025-10-06T15:49:00"/>
    <d v="2025-10-14T10:33:00"/>
    <x v="0"/>
    <s v="ROLLOS"/>
    <s v="EJECUTADO_EXITOSO"/>
    <s v="EJECUTADO EXITOSO"/>
    <s v="09/10/2025 SE ESCALA AL COORDINADOR DE ZONA PARA ENTREGA DE ROLLOS EN SITIO | 14/10/2025 VISITAMOS COMERCIO REALIZAMOS ENTREGA DE 48 ROLLOS."/>
    <s v="VISITA_TÉCNICA"/>
    <n v="48"/>
    <s v="PRINCIPAL"/>
    <s v="TERRESTRE"/>
    <s v="GUTIERREZ  CAMILO ANDRES"/>
    <n v="1"/>
    <n v="31419"/>
    <n v="31419"/>
  </r>
  <r>
    <s v="CUCUTA"/>
    <s v="0036-0007"/>
    <x v="1"/>
    <n v="54001"/>
    <n v="2867988"/>
    <n v="71612"/>
    <x v="0"/>
    <s v="NORTE DE SANTANDER"/>
    <s v="CUCUTA"/>
    <s v="DROGUERIA SANAVIVIR PLUS"/>
    <s v="WOMPI"/>
    <s v="FO-25-1665843"/>
    <d v="2025-10-10T10:11:00"/>
    <d v="2025-10-14T10:48:00"/>
    <x v="0"/>
    <s v="ROLLOS"/>
    <s v="EJECUTADO_EXITOSO"/>
    <s v="EJECUTADO EXITOSO"/>
    <s v="10/10/2025 SE ESCALA AL COORDINADOR DE ZONA PARA ENTREGA DE ROLLOS EN SITIO | 14/10/2025 SE REALIZA ENTREGA DE 32 ROLLOS WOMPI OK"/>
    <s v="VISITA_TÉCNICA"/>
    <n v="32"/>
    <s v="PRINCIPAL"/>
    <s v="TERRESTRE"/>
    <s v="ARROYAVE CANO MANUEL GUILLERMO"/>
    <n v="1"/>
    <n v="31419"/>
    <n v="31419"/>
  </r>
  <r>
    <s v="MEDELLIN"/>
    <s v="0036-0005"/>
    <x v="3"/>
    <n v="5088"/>
    <n v="2840742"/>
    <n v="79661"/>
    <x v="0"/>
    <s v="ANTIOQUIA"/>
    <s v="BELLO"/>
    <s v="MINIMERCADO ARAUCARIAS 1"/>
    <s v="WOMPI"/>
    <s v="FO-25-1633998"/>
    <d v="2025-10-06T08:00:00"/>
    <d v="2025-10-14T10:52:00"/>
    <x v="0"/>
    <s v="ROLLOS"/>
    <s v="EJECUTADO_EXITOSO"/>
    <s v="EJECUTADO EXITOSO"/>
    <s v="06/10/2025 SE ESCALA AL COORDINADOR DE ZONA PARA ENTREGA DE ROLLOS EN SITIO | 14/10/2025 ENVIO PRESENTA NOVEDAD , VELOCES SE INTENTA COMUNICAR CON USUARIO SIN RESPUESTA | 14/10/2025 SE REALIZA ENTREGA DE 24 ROLLOS POR EL OPERADOR LOGISTICO VELOCES CON LA GUIA V4001648379"/>
    <s v="VISITA_TÉCNICA"/>
    <n v="24"/>
    <s v="PRINCIPAL"/>
    <s v="TERRESTRE"/>
    <s v="DURAN ACOSTA FRANK YONNY"/>
    <n v="1"/>
    <n v="31419"/>
    <n v="31419"/>
  </r>
  <r>
    <s v="MEDELLIN"/>
    <s v="0036-0005"/>
    <x v="3"/>
    <n v="5001"/>
    <n v="2844372"/>
    <n v="69284"/>
    <x v="0"/>
    <s v="ANTIOQUIA"/>
    <s v="MEDELLIN"/>
    <s v="ROBINCEL. M"/>
    <s v="WOMPI"/>
    <s v="FO-25-1634834"/>
    <d v="2025-10-06T11:34:00"/>
    <d v="2025-10-14T10:54:00"/>
    <x v="0"/>
    <s v="ROLLOS"/>
    <s v="EJECUTADO_EXITOSO"/>
    <s v="EJECUTADO EXITOSO"/>
    <s v="06/10/2025 SE ESCALA AL COORDINADOR DE ZONA PARA ENTREGA DE ROLLOS EN SITIO | 14/10/2025 SE REALIZA ENTREGA DE 64 ROLLOS POR EL OPERADOR LOGISTICO VELOCES CON LA GUIA V4001648383"/>
    <s v="VISITA_TÉCNICA"/>
    <n v="64"/>
    <s v="PRINCIPAL"/>
    <s v="TERRESTRE"/>
    <s v="BETANCUR AGUIRRE EDGAR AUGUSTO"/>
    <n v="1"/>
    <n v="31419"/>
    <n v="31419"/>
  </r>
  <r>
    <s v="MEDELLIN"/>
    <s v="0036-0005"/>
    <x v="3"/>
    <n v="5088"/>
    <n v="2846599"/>
    <n v="30295"/>
    <x v="0"/>
    <s v="ANTIOQUIA"/>
    <s v="BELLO"/>
    <s v="MIMASKOTA"/>
    <s v="WOMPI"/>
    <s v="FO-25-1636537"/>
    <d v="2025-10-06T15:35:00"/>
    <d v="2025-10-14T10:55:00"/>
    <x v="0"/>
    <s v="ROLLOS"/>
    <s v="EJECUTADO_EXITOSO"/>
    <s v="EJECUTADO EXITOSO"/>
    <s v="07/10/2025 SE ESCALA AL COORDINADOR DE ZONA PARA ENTREGA DE ROLLOS EN SITIO | 14/10/2025 SE REALIZA ENTREGA DE 64 ROLLOS POR EL OPERADOR LOGISTICO VELOCES CON LA GUIA V4001648386"/>
    <s v="VISITA_TÉCNICA"/>
    <n v="64"/>
    <s v="PRINCIPAL"/>
    <s v="TERRESTRE"/>
    <s v="BETANCUR AGUIRRE EDGAR AUGUSTO"/>
    <n v="1"/>
    <n v="31419"/>
    <n v="31419"/>
  </r>
  <r>
    <s v="MEDELLIN"/>
    <s v="0036-0005"/>
    <x v="3"/>
    <n v="5088"/>
    <n v="2851805"/>
    <n v="44102"/>
    <x v="0"/>
    <s v="ANTIOQUIA"/>
    <s v="BELLO"/>
    <s v="SUPERMERCADO EL CARMEN LA CUMBRE"/>
    <s v="WOMPI"/>
    <s v="FO-25-1642427"/>
    <d v="2025-10-07T12:29:00"/>
    <d v="2025-10-14T10:57:00"/>
    <x v="0"/>
    <s v="ROLLOS"/>
    <s v="EJECUTADO_EXITOSO"/>
    <s v="EJECUTADO EXITOSO"/>
    <s v="07/10/2025 SE ESCALA AL COORDINADOR DE ZONA PARA ENTREGA DE ROLLOS EN SITIO | 14/10/2025 SE REALIZA ENTREGA DE 24 ROLLOS POR EL OPERADOR LOGISTICO VELOCES CON LA GUIA V4001652265"/>
    <s v="VISITA_TÉCNICA"/>
    <n v="24"/>
    <s v="PRINCIPAL"/>
    <s v="TERRESTRE"/>
    <s v="BETANCUR AGUIRRE EDGAR AUGUSTO"/>
    <n v="1"/>
    <n v="31419"/>
    <n v="31419"/>
  </r>
  <r>
    <s v="BOGOTA"/>
    <s v="0036-0004"/>
    <x v="5"/>
    <n v="11001"/>
    <n v="2863806"/>
    <n v="59742"/>
    <x v="0"/>
    <s v="CUNDINAMARCA"/>
    <s v="BOGOTA"/>
    <s v="BARRIO SAN JOSE BOGOTA 5"/>
    <s v="WOMPI"/>
    <s v="FO-25-1660867"/>
    <d v="2025-10-09T12:33:00"/>
    <d v="2025-10-14T11:08:00"/>
    <x v="0"/>
    <s v="ROLLOS"/>
    <s v="EJECUTADO_CANCELADO"/>
    <s v="CB CERRADO - DESOCUPADO"/>
    <s v="09/10/2025 SE ESCALA AL COORDINADOR DE ZONA PARA ENTREGA DE ROLLOS EN SITIO | 14/10/2025 SE LLEGA AL LUGAR Y RL ALMACÉN SE ENCUENTRA CERRADO, SE LLAMA PERO NO SE TIENE RESPUESTA"/>
    <s v="VISITA_TÉCNICA"/>
    <m/>
    <s v="PRINCIPAL"/>
    <s v="TERRESTRE"/>
    <s v="BETANCUR AGUIRRE EDGAR AUGUSTO"/>
    <n v="1"/>
    <n v="31419"/>
    <n v="31419"/>
  </r>
  <r>
    <s v="PASTO"/>
    <s v="0036-0003"/>
    <x v="4"/>
    <n v="52001"/>
    <n v="2870974"/>
    <n v="77557"/>
    <x v="0"/>
    <s v="NARIÑO"/>
    <s v="PASTO"/>
    <s v="DROGUERIA SALOME F"/>
    <s v="WOMPI"/>
    <s v="FO-25-1668800"/>
    <d v="2025-10-10T16:14:00"/>
    <d v="2025-10-14T11:13:00"/>
    <x v="0"/>
    <s v="ROLLOS"/>
    <s v="EJECUTADO_EXITOSO"/>
    <s v="EJECUTADO EXITOSO"/>
    <s v="10/10/2025 SE ESCALA AL COORDINADOR DE ZONA PARA ENTREGA DE ROLLOS EN SITIO | 14/10/2025 SE REALIZA ENTREGA DE 24 ROLLOS DE WOMPI NO SE MANIPULA DATAFONO"/>
    <s v="VISITA_TÉCNICA"/>
    <n v="24"/>
    <s v="PRINCIPAL"/>
    <s v="TERRESTRE"/>
    <s v="BARRAGAN LAGOS JUAN MANUEL"/>
    <n v="1"/>
    <n v="31419"/>
    <n v="31419"/>
  </r>
  <r>
    <s v="CALI"/>
    <s v="0036-0003"/>
    <x v="4"/>
    <n v="19698"/>
    <n v="2845742"/>
    <n v="32449"/>
    <x v="0"/>
    <s v="CAUCA"/>
    <s v="SANTANDER DE QUILICHAO"/>
    <s v="BARRIO EL CENTRO SANTANDER DE QUILICHAO 1"/>
    <s v="WOMPI"/>
    <s v="FO-25-1645600"/>
    <d v="2025-10-06T14:24:00"/>
    <d v="2025-10-14T11:24:00"/>
    <x v="0"/>
    <s v="ROLLOS"/>
    <s v="EJECUTADO_EXITOSO"/>
    <s v="EJECUTADO EXITOSO"/>
    <s v="08/10/2025 SE CONFIRMAN DATOS CON EL USUARIO, SE REALIZA ENVIO DE ROLLOS CON GUIA | 16/10/2025 SE REALIZA ENVIO DE 64 ROLLOS, CON LA GUIA 2185553841 SERVIENTREGA. SE CONFIRMA ENTREGA EXITOSA POR PARTE DE LA TRANSPORTADORA"/>
    <s v="ENVÍO"/>
    <n v="64"/>
    <s v="INTERMEDIA"/>
    <s v="TERRESTRE"/>
    <s v="BRAVO MADROÑERO OSCAR ESTEBAN"/>
    <n v="1"/>
    <n v="36351"/>
    <n v="36351"/>
  </r>
  <r>
    <s v="CUCUTA"/>
    <s v="0036-0007"/>
    <x v="1"/>
    <n v="54001"/>
    <n v="2864015"/>
    <n v="70652"/>
    <x v="0"/>
    <s v="NORTE DE SANTANDER"/>
    <s v="CUCUTA"/>
    <s v="SUPERMERCADO MERKAAHORRO"/>
    <s v="WOMPI"/>
    <s v="FO-25-1662623"/>
    <d v="2025-10-09T13:43:00"/>
    <d v="2025-10-14T11:25:00"/>
    <x v="0"/>
    <s v="ROLLOS"/>
    <s v="EJECUTADO_EXITOSO"/>
    <s v="EJECUTADO EXITOSO"/>
    <s v="09/10/2025 SE ESCALA AL COORDINADOR DE ZONA PARA ENTREGA DE ROLLOS EN SITIO | 14/10/2025 SE REALIZA ENTREGA DE 32 ROLLOS WOMPI OK"/>
    <s v="VISITA_TÉCNICA"/>
    <n v="32"/>
    <s v="PRINCIPAL"/>
    <s v="TERRESTRE"/>
    <s v="CONTRERAS ROSSI LITZY YULIETH"/>
    <n v="1"/>
    <n v="31419"/>
    <n v="31419"/>
  </r>
  <r>
    <s v="CALI"/>
    <s v="0036-0003"/>
    <x v="4"/>
    <n v="76248"/>
    <n v="2845940"/>
    <n v="72520"/>
    <x v="0"/>
    <s v="VALLE DEL CAUCA"/>
    <s v="EL CERRITO"/>
    <s v="PORVENIR DE CONFANDI"/>
    <s v="WOMPI"/>
    <s v="FO-25-1645605"/>
    <d v="2025-10-06T14:39:00"/>
    <d v="2025-10-14T11:25:00"/>
    <x v="0"/>
    <s v="ROLLOS"/>
    <s v="EJECUTADO_EXITOSO"/>
    <s v="EJECUTADO EXITOSO"/>
    <s v="08/10/2025 SE CONFIRMAN DATOS CON EL USUARIO, SE REALIZA ENVIO DE ROLLOS CON GUIA | 16/10/2025 SE REALIZA ENVIO DE 64 ROLLOS, CON LA GUIA 2185553842 SERVIENTREGA. SE CONFIRMA ENTREGA EXITOSA POR PARTE DE LA TRANSPORTADORA"/>
    <s v="ENVÍO"/>
    <n v="64"/>
    <s v="INTERMEDIA"/>
    <s v="TERRESTRE"/>
    <s v="DURAN ACOSTA FRANK YONNY"/>
    <n v="1"/>
    <n v="36351"/>
    <n v="36351"/>
  </r>
  <r>
    <s v="TUNJA"/>
    <s v="0036-0007"/>
    <x v="1"/>
    <n v="15646"/>
    <n v="2846040"/>
    <n v="71813"/>
    <x v="0"/>
    <s v="BOYACA"/>
    <s v="SAMACA"/>
    <s v="EL PARAISO SAMACA"/>
    <s v="WOMPI"/>
    <s v="FO-25-1645609"/>
    <d v="2025-10-06T14:44:00"/>
    <d v="2025-10-14T11:26:00"/>
    <x v="0"/>
    <s v="ROLLOS"/>
    <s v="EJECUTADO_EXITOSO"/>
    <s v="EJECUTADO EXITOSO"/>
    <s v="08/10/2025 SE CONFIRMAN DATOS CON EL USUARIO, SE REALIZA ENVIO DE ROLLOS CON GUIA | 16/10/2025 SE REALIZA ENVIO DE 48 ROLLOS, CON LA GUIA 2235596169 SERVIENTREGA. SE CONFIRMA ENTREGA EXITOSA POR PARTE DE LA TRANSPORTADORA"/>
    <s v="ENVÍO"/>
    <n v="48"/>
    <s v="INTERMEDIA"/>
    <s v="TERRESTRE"/>
    <s v="CONTRERAS ROSSI LITZY YULIETH"/>
    <n v="1"/>
    <n v="36351"/>
    <n v="36351"/>
  </r>
  <r>
    <s v="BOGOTA"/>
    <s v="0036-0004"/>
    <x v="5"/>
    <n v="25286"/>
    <n v="2847570"/>
    <n v="74468"/>
    <x v="0"/>
    <s v="CUNDINAMARCA"/>
    <s v="FUNZA"/>
    <s v="BARRIO VILLA DIANA FUNZA 2"/>
    <s v="WOMPI"/>
    <s v="FO-25-1645631"/>
    <d v="2025-10-06T16:56:00"/>
    <d v="2025-10-14T11:27:00"/>
    <x v="0"/>
    <s v="ROLLOS"/>
    <s v="EJECUTADO_EXITOSO"/>
    <s v="EJECUTADO EXITOSO"/>
    <s v="08/10/2025 SE CONFIRMAN DATOS CON EL USUARIO, SE REALIZA ENVIO DE ROLLOS CON GUIA | 16/10/2025 SE REALIZA ENVIO DE 56 ROLLOS, CON LA GUIA 2235596172 SERVIENTREGA. SE CONFIRMA ENTREGA EXITOSA POR PARTE DE LA TRANSPORTADORA"/>
    <s v="ENVÍO"/>
    <n v="56"/>
    <s v="INTERMEDIA"/>
    <s v="TERRESTRE"/>
    <s v="CONTRERAS ROSSI LITZY YULIETH"/>
    <n v="1"/>
    <n v="36351"/>
    <n v="36351"/>
  </r>
  <r>
    <s v="NEIVA"/>
    <s v="0036-0006"/>
    <x v="2"/>
    <n v="41132"/>
    <n v="2846320"/>
    <n v="70827"/>
    <x v="0"/>
    <s v="HUILA"/>
    <s v="CAMPOALEGRE"/>
    <s v="ÍNTIMO FAMILIA"/>
    <s v="WOMPI"/>
    <s v="FO-25-1645617"/>
    <d v="2025-10-06T14:59:00"/>
    <d v="2025-10-14T11:27:00"/>
    <x v="0"/>
    <s v="ROLLOS"/>
    <s v="EJECUTADO_EXITOSO"/>
    <s v="EJECUTADO EXITOSO"/>
    <s v="08/10/2025 SE CONFIRMAN DATOS CON EL USUARIO, SE REALIZA ENVIO DE ROLLOS CON GUIA | 16/10/2025 SE REALIZA ENVIO DE 32 ROLLOS, CON LA GUIA 2235596171 SERVIENTREGA. SE CONFIRMA ENTREGA EXITOSA POR PARTE DE LA TRANSPORTADORA"/>
    <s v="ENVÍO"/>
    <n v="32"/>
    <s v="INTERMEDIA"/>
    <s v="TERRESTRE"/>
    <s v="CONTRERAS ROSSI LITZY YULIETH"/>
    <n v="1"/>
    <n v="36351"/>
    <n v="36351"/>
  </r>
  <r>
    <s v="BOGOTA"/>
    <s v="0036-0004"/>
    <x v="5"/>
    <n v="25430"/>
    <n v="2839414"/>
    <n v="71896"/>
    <x v="0"/>
    <s v="CUNDINAMARCA"/>
    <s v="MADRID"/>
    <s v="MADRID SOCIEGO"/>
    <s v="WOMPI"/>
    <s v="FO-25-1642944"/>
    <d v="2025-10-06T08:00:00"/>
    <d v="2025-10-14T11:28:00"/>
    <x v="0"/>
    <s v="ROLLOS"/>
    <s v="EJECUTADO_EXITOSO"/>
    <s v="EJECUTADO EXITOSO"/>
    <s v="07/10/2025 SE CONFIRMA DATOS CON USUARIO. SE REALIZA ENVIO DE ROLLOS CON GUIA | 16/10/2025 SE REALIZA ENVIO DE 32 ROLLOS, CON LA GUIA 2235596166 SERVIENTREGA. SE CONFIRMA ENTREGA EXITOSA POR PARTE DE LA TRANSPORTADORA"/>
    <s v="ENVÍO"/>
    <n v="32"/>
    <s v="INTERMEDIA"/>
    <s v="TERRESTRE"/>
    <s v="CONTRERAS ROSSI LITZY YULIETH"/>
    <n v="1"/>
    <n v="36351"/>
    <n v="36351"/>
  </r>
  <r>
    <s v="CALI"/>
    <s v="0036-0003"/>
    <x v="4"/>
    <n v="76248"/>
    <n v="2839320"/>
    <n v="15355"/>
    <x v="0"/>
    <s v="VALLE DEL CAUCA"/>
    <s v="EL CERRITO"/>
    <s v="BARRIO EL CERRITO SANTA ELENA"/>
    <s v="WOMPI"/>
    <s v="FO-25-1642945"/>
    <d v="2025-10-06T08:00:00"/>
    <d v="2025-10-14T11:29:00"/>
    <x v="0"/>
    <s v="ROLLOS"/>
    <s v="EJECUTADO_EXITOSO"/>
    <s v="EJECUTADO EXITOSO"/>
    <s v="07/10/2025 SE CONFIRMA DATOS CON USUARIO. SE REALIZA ENVIO DE ROLLOS CON GUIA | 16/10/2025 SE REALIZA ENVIO DE 56 ROLLOS, CON LA GUIA 2185553838 SERVIENTREGA. SE CONFIRMA ENTREGA EXITOSA POR PARTE DE LA TRANSPORTADORA"/>
    <s v="ENVÍO"/>
    <n v="56"/>
    <s v="INTERMEDIA"/>
    <s v="TERRESTRE"/>
    <s v="TORO CARDONA ELIZABETH"/>
    <n v="1"/>
    <n v="36351"/>
    <n v="36351"/>
  </r>
  <r>
    <s v="CUCUTA"/>
    <s v="0036-0007"/>
    <x v="1"/>
    <n v="54498"/>
    <n v="2840637"/>
    <n v="56776"/>
    <x v="0"/>
    <s v="NORTE DE SANTANDER"/>
    <s v="OCAÑA"/>
    <s v="BARRIO JOSE ANTONIO GALAN OCAÑA 1"/>
    <s v="WOMPI"/>
    <s v="FO-25-1642935"/>
    <d v="2025-10-06T08:00:00"/>
    <d v="2025-10-14T11:30:00"/>
    <x v="0"/>
    <s v="ROLLOS"/>
    <s v="EJECUTADO_EXITOSO"/>
    <s v="EJECUTADO EXITOSO"/>
    <s v="07/10/2025 SE CONFIRMA DATOS CON USUARIO. SE REALIZA ENVIO DE ROLLOS CON GUIA | 16/10/2025 SE REALIZA ENVIO DE 48 ROLLOS, CON LA GUIA 2187690751 SERVIENTREGA. SE CONFIRMA ENTREGA EXITOSA POR PARTE DE LA TRANSPORTADORA"/>
    <s v="ENVÍO"/>
    <n v="48"/>
    <s v="LEJANA"/>
    <s v="TERRESTRE"/>
    <s v="TORO CARDONA ELIZABETH"/>
    <n v="1"/>
    <n v="40250"/>
    <n v="40250"/>
  </r>
  <r>
    <s v="BOGOTA"/>
    <s v="0036-0004"/>
    <x v="5"/>
    <n v="25430"/>
    <n v="2839569"/>
    <n v="76094"/>
    <x v="0"/>
    <s v="CUNDINAMARCA"/>
    <s v="MADRID"/>
    <s v="BARRIO EL SOCIEGO MADRID  2"/>
    <s v="WOMPI"/>
    <s v="FO-25-1642938"/>
    <d v="2025-10-06T08:00:00"/>
    <d v="2025-10-14T11:31:00"/>
    <x v="0"/>
    <s v="ROLLOS"/>
    <s v="EJECUTADO_EXITOSO"/>
    <s v="EJECUTADO EXITOSO"/>
    <s v="07/10/2025 SE CONFIRMA DATOS CON USUARIO. SE REALIZA ENVIO DE ROLLOS CON GUIA | 16/10/2025 SE REALIZA ENVIO DE 64 ROLLOS, CON LA GUIA 2235596161 SERVIENTREGA. SE CONFIRMA ENTREGA EXITOSA POR PARTE DE LA TRANSPORTADORA"/>
    <s v="ENVÍO"/>
    <n v="64"/>
    <s v="INTERMEDIA"/>
    <s v="TERRESTRE"/>
    <s v="TORO CARDONA ELIZABETH"/>
    <n v="1"/>
    <n v="36351"/>
    <n v="36351"/>
  </r>
  <r>
    <s v="BOGOTA"/>
    <s v="0036-0004"/>
    <x v="5"/>
    <n v="25286"/>
    <n v="2839723"/>
    <n v="79301"/>
    <x v="0"/>
    <s v="CUNDINAMARCA"/>
    <s v="FUNZA"/>
    <s v="BARRIO MARTINEZ RICO FUNZA FUNZA"/>
    <s v="WOMPI"/>
    <s v="FO-25-1642940"/>
    <d v="2025-10-06T08:00:00"/>
    <d v="2025-10-14T11:32:00"/>
    <x v="0"/>
    <s v="ROLLOS"/>
    <s v="EJECUTADO_EXITOSO"/>
    <s v="EJECUTADO EXITOSO"/>
    <s v="07/10/2025 SE CONFIRMA DATOS CON USUARIO. SE REALIZA ENVIO DE ROLLOS CON GUIA | 16/10/2025 SE REALIZA ENVIO DE 24 ROLLOS, CON LA GUIA 2235596163 SERVIENTREGA. SE CONFIRMA ENTREGA EXITOSA POR PARTE DE LA TRANSPORTADORA"/>
    <s v="ENVÍO"/>
    <n v="24"/>
    <s v="INTERMEDIA"/>
    <s v="TERRESTRE"/>
    <s v="TORO CARDONA ELIZABETH"/>
    <n v="1"/>
    <n v="36351"/>
    <n v="36351"/>
  </r>
  <r>
    <s v="VILLAVICENCIO"/>
    <s v="0036-0006"/>
    <x v="2"/>
    <n v="50001"/>
    <n v="2871290"/>
    <n v="71828"/>
    <x v="0"/>
    <s v="META"/>
    <s v="VILLAVICENCIO"/>
    <s v="DROGUERIA NOVAFARMA D Y G"/>
    <s v="WOMPI"/>
    <s v="FO-25-1668785"/>
    <d v="2025-10-14T08:00:00"/>
    <d v="2025-10-14T11:33:00"/>
    <x v="0"/>
    <s v="ROLLOS"/>
    <s v="EJECUTADO_EXITOSO"/>
    <s v="EJECUTADO EXITOSO"/>
    <s v="10/10/2025 SE ESCALA AL COORDINADOR DE ZONA PARA ENTREGA DE ROLLOS EN SITIO | 14/10/2025 SE ENTREGAN 64 ROLLOS WOMPI"/>
    <s v="VISITA_TÉCNICA"/>
    <n v="64"/>
    <s v="PRINCIPAL"/>
    <s v="TERRESTRE"/>
    <s v="TORO CARDONA ELIZABETH"/>
    <n v="1"/>
    <n v="31419"/>
    <n v="31419"/>
  </r>
  <r>
    <s v="CALI"/>
    <s v="0036-0003"/>
    <x v="4"/>
    <n v="76248"/>
    <n v="2838378"/>
    <n v="79080"/>
    <x v="0"/>
    <s v="VALLE DEL CAUCA"/>
    <s v="EL CERRITO"/>
    <s v="BARRIO EL PORVENIR CRR EL PLACER EL CERRITO"/>
    <s v="WOMPI"/>
    <s v="FO-25-1637437"/>
    <d v="2025-10-06T08:00:00"/>
    <d v="2025-10-14T11:33:00"/>
    <x v="0"/>
    <s v="ROLLOS"/>
    <s v="EJECUTADO_EXITOSO"/>
    <s v="EJECUTADO EXITOSO"/>
    <s v="06/10/2025 SE VALIDAN DATOS CON CB, REALIZA ENVIO DE ROLLOS CON GUIA | 16/10/2025 SE REALIZA ENVIO DE 32 ROLLOS, CON LA GUIA 2185553836 SERVIENTREGA. SE CONFIRMA ENTREGA EXITOSA POR PARTE DE LA TRANSPORTADORA"/>
    <s v="ENVÍO"/>
    <n v="32"/>
    <s v="INTERMEDIA"/>
    <s v="TERRESTRE"/>
    <s v="PEDREROS CONTRERAS MICHAEL STEVENS"/>
    <n v="1"/>
    <n v="36351"/>
    <n v="36351"/>
  </r>
  <r>
    <s v="CARTAGENA"/>
    <s v="0036-0001"/>
    <x v="0"/>
    <n v="13836"/>
    <n v="2839754"/>
    <n v="78896"/>
    <x v="0"/>
    <s v="BOLIVAR"/>
    <s v="TURBACO"/>
    <s v="BARRIO CALLE REAL TURBACO 1"/>
    <s v="WOMPI"/>
    <s v="FO-25-1631605"/>
    <d v="2025-10-06T08:00:00"/>
    <d v="2025-10-14T11:34:00"/>
    <x v="0"/>
    <s v="ROLLOS"/>
    <s v="EJECUTADO_EXITOSO"/>
    <s v="EJECUTADO EXITOSO"/>
    <s v="05/10/2025 SE REALIZA ENVIO DE ROLLOS CON GUIA | 16/10/2025 SE REALIZA ENVIO DE 56 ROLLOS, CON LA GUIA 2205447216 SERVIENTREGA. SE CONFIRMA ENTREGA EXITOSA POR PARTE DE LA TRANSPORTADORA"/>
    <s v="ENVÍO"/>
    <n v="56"/>
    <s v="INTERMEDIA"/>
    <s v="TERRESTRE"/>
    <s v="TORO CARDONA ELIZABETH"/>
    <n v="1"/>
    <n v="36351"/>
    <n v="36351"/>
  </r>
  <r>
    <s v="BARRANQUILLA"/>
    <s v="0036-0001"/>
    <x v="0"/>
    <n v="8078"/>
    <n v="2839904"/>
    <n v="77992"/>
    <x v="0"/>
    <s v="ATLANTICO"/>
    <s v="BARANOA"/>
    <s v="BARRIO CENTRO BARANOA 12"/>
    <s v="WOMPI"/>
    <s v="FO-25-1631604"/>
    <d v="2025-10-06T08:00:00"/>
    <d v="2025-10-14T11:35:00"/>
    <x v="0"/>
    <s v="ROLLOS"/>
    <s v="EJECUTADO_EXITOSO"/>
    <s v="EJECUTADO EXITOSO"/>
    <s v="05/10/2025 SE REALIZA ENVIO DE ROLLOS CON GUIA | 16/10/2025 SE REALIZA ENVIO DE 16 ROLLOS, CON LA GUIA 2205447214 SERVIENTREGA. SE CONFIRMA ENTREGA EXITOSA POR PARTE DE LA TRANSPORTADORA"/>
    <s v="ENVÍO"/>
    <n v="16"/>
    <s v="INTERMEDIA"/>
    <s v="TERRESTRE"/>
    <s v="GOMEZ FERRARO JOHANA"/>
    <n v="1"/>
    <n v="36351"/>
    <n v="36351"/>
  </r>
  <r>
    <s v="BOGOTA"/>
    <s v="0036-0004"/>
    <x v="5"/>
    <n v="25754"/>
    <n v="2866144"/>
    <n v="63019"/>
    <x v="0"/>
    <s v="CUNDINAMARCA"/>
    <s v="SOACHA"/>
    <s v="BARRIO RINCON DE SANTAFE SOACHA 1"/>
    <s v="WOMPI"/>
    <s v="FO-25-1663926"/>
    <d v="2025-10-10T08:00:00"/>
    <d v="2025-10-14T11:37:00"/>
    <x v="0"/>
    <s v="ROLLOS"/>
    <s v="EJECUTADO_EXITOSO"/>
    <s v="EJECUTADO EXITOSO"/>
    <s v="09/10/2025 SE ESCALA AL COORDINADOR DE ZONA PARA ENTREGA DE ROLLOS EN SITIO | 14/10/2025 DURANTE LA VISITA TECNICA SE REALIZA ENTREGA DE ROLLOS PARA DATÁFONO NO SE MANIPULAN EQUIPOS"/>
    <s v="VISITA_TÉCNICA"/>
    <n v="56"/>
    <s v="PRINCIPAL"/>
    <s v="TERRESTRE"/>
    <s v="GOMEZ FERRARO JOHANA"/>
    <n v="1"/>
    <n v="31419"/>
    <n v="31419"/>
  </r>
  <r>
    <s v="PEREIRA"/>
    <s v="0036-0002"/>
    <x v="6"/>
    <n v="63001"/>
    <n v="2872452"/>
    <n v="76491"/>
    <x v="0"/>
    <s v="QUINDIO"/>
    <s v="ARMENIA"/>
    <s v="BARRIO LOS ALAMOS ARMENIA 2"/>
    <s v="WOMPI"/>
    <s v="FO-25-1673487"/>
    <d v="2025-10-14T08:00:00"/>
    <d v="2025-10-14T11:40:00"/>
    <x v="0"/>
    <s v="ROLLOS"/>
    <s v="EJECUTADO_EXITOSO"/>
    <s v="EJECUTADO EXITOSO"/>
    <s v="11/10/2025 SE ESCALA AL COORDINADOR DE ZONA PARA ENTREGA DE ROLLOS EN SITIO | 14/10/2025 SE VISITA COMERCIO SE REALIZÓ ENTREGA DE 24 ROLLOS WOMPI"/>
    <s v="VISITA_TÉCNICA"/>
    <n v="24"/>
    <s v="INTERMEDIA"/>
    <s v="TERRESTRE"/>
    <s v="GALEANO SORIANO JUAN DAVID"/>
    <n v="1"/>
    <n v="36351"/>
    <n v="36351"/>
  </r>
  <r>
    <s v="VILLAVICENCIO"/>
    <s v="0036-0006"/>
    <x v="2"/>
    <n v="50001"/>
    <n v="2871677"/>
    <n v="64158"/>
    <x v="0"/>
    <s v="META"/>
    <s v="VILLAVICENCIO"/>
    <s v="DROGUERIA FARMASERVICIOS JC"/>
    <s v="WOMPI"/>
    <s v="FO-25-1668871"/>
    <d v="2025-10-14T08:00:00"/>
    <d v="2025-10-14T11:56:00"/>
    <x v="0"/>
    <s v="ROLLOS"/>
    <s v="EJECUTADO_EXITOSO"/>
    <s v="EJECUTADO EXITOSO"/>
    <s v="10/10/2025 SE ESCALA AL COORDINADOR DE ZONA PARA ENTREGA DE ROLLOS EN SITIO | 14/10/2025 SE ENTREGAN 48 ROLLOS WOMPI"/>
    <s v="VISITA_TÉCNICA"/>
    <n v="48"/>
    <s v="PRINCIPAL"/>
    <s v="TERRESTRE"/>
    <s v="SANCHEZ SOLORZANO JUAN SEBASTIAN"/>
    <n v="1"/>
    <n v="31419"/>
    <n v="31419"/>
  </r>
  <r>
    <s v="BOGOTA"/>
    <s v="0036-0004"/>
    <x v="5"/>
    <n v="11001"/>
    <n v="2838547"/>
    <n v="59894"/>
    <x v="0"/>
    <s v="CUNDINAMARCA"/>
    <s v="BOGOTÁ"/>
    <s v="PAPELERIA INNOVAR 49"/>
    <s v="WOMPI"/>
    <s v="FO-25-1637535 | FO-25-1668599"/>
    <d v="2025-10-06T08:00:00"/>
    <d v="2025-10-14T12:02:00"/>
    <x v="0"/>
    <s v="ROLLOS"/>
    <s v="EJECUTADO_CANCELADO"/>
    <s v="CB CERRADO - DESOCUPADO"/>
    <s v="14/10/2025 SE REALIZA VISITA A CB PARA ENTREGAR ROLLOS WOMPI SE ENCUENTRA CERRADO NO CONTESTAN NÚMEROS DE CONTACTO"/>
    <s v="VISITA_TÉCNICA"/>
    <m/>
    <s v="PRINCIPAL"/>
    <s v="TERRESTRE"/>
    <s v="PEDREROS CONTRERAS MICHAEL STEVENS"/>
    <n v="2"/>
    <n v="31419"/>
    <n v="62838"/>
  </r>
  <r>
    <s v="PASTO"/>
    <s v="0036-0003"/>
    <x v="4"/>
    <n v="52885"/>
    <n v="2845388"/>
    <n v="64902"/>
    <x v="0"/>
    <s v="NARIÑO"/>
    <s v="YACUANQUER"/>
    <s v="BARRIO SAN IGNACIO YACUANQUER"/>
    <s v="WOMPI"/>
    <s v="FO-25-1647001"/>
    <d v="2025-10-06T14:04:00"/>
    <d v="2025-10-14T12:04:00"/>
    <x v="0"/>
    <s v="ROLLOS"/>
    <s v="EJECUTADO_EXITOSO"/>
    <s v="EJECUTADO EXITOSO"/>
    <s v="08/10/2025 SE CONFIRMAN DATOS CON EL USUARIO, SE REALIZA ENVIO DE ROLLOS CON GUIA | 10/10/2025 ENVIO SE CREA TARDE POR CAPACIDAD OPERATIVA DEL CG | 11/10/2025 SE REALIZA ENVÍO DE 16 ROLLOS A LA DIRECCIÓN INDICADA POR LA CLIENTE. SE ENVÍA GUÍA. ENVÍO EXITOSO"/>
    <s v="ENVÍO"/>
    <n v="16"/>
    <s v="INTERMEDIA"/>
    <s v="TERRESTRE"/>
    <s v="GALINDO ROJAS LUIS FELIPE | ROZO ROZO WILLIAM ASDRUBAL"/>
    <n v="1"/>
    <n v="36351"/>
    <n v="36351"/>
  </r>
  <r>
    <s v="BOGOTA"/>
    <s v="0036-0004"/>
    <x v="5"/>
    <n v="25754"/>
    <n v="2862485"/>
    <n v="68735"/>
    <x v="0"/>
    <s v="CUNDINAMARCA"/>
    <s v="SOACHA"/>
    <s v="LA FRAGUA 2"/>
    <s v="WOMPI"/>
    <s v="FO-25-1667796"/>
    <d v="2025-10-09T10:32:00"/>
    <d v="2025-10-14T12:13:00"/>
    <x v="0"/>
    <s v="ROLLOS"/>
    <s v="EJECUTADO_EXITOSO"/>
    <s v="EJECUTADO EXITOSO"/>
    <s v="10/10/2025 SE ESCALA AL COORDINADOR DE ZONA PARA ENTREGA DE ROLLOS EN SITIO | 14/10/2025 DURANTE LA VISITA TECNICA SE REALIZA ENTREGA DE ROLLOS PARA DATÁFONO NO SE MANIPULAN EQUIPOS"/>
    <s v="VISITA_TÉCNICA"/>
    <n v="48"/>
    <s v="PRINCIPAL"/>
    <s v="TERRESTRE"/>
    <s v="CASTILLO HERRERA ALEX RICARDO"/>
    <n v="1"/>
    <n v="31419"/>
    <n v="31419"/>
  </r>
  <r>
    <s v="BARRANQUILLA"/>
    <s v="0036-0001"/>
    <x v="0"/>
    <n v="8001"/>
    <n v="2864402"/>
    <n v="37720"/>
    <x v="0"/>
    <s v="ATLANTICO"/>
    <s v="BARRANQUILLA"/>
    <s v="SOLIDSYS"/>
    <s v="WOMPI"/>
    <s v="FO-25-1662588"/>
    <d v="2025-10-09T14:27:00"/>
    <d v="2025-10-14T12:20:00"/>
    <x v="0"/>
    <s v="ROLLOS"/>
    <s v="EJECUTADO_EXITOSO"/>
    <s v="EJECUTADO EXITOSO"/>
    <s v="09/10/2025 SE ESCALA AL COORDINADOR DE ZONA PARA ENTREGA DE ROLLOS EN SITIO | 14/10/2025 SE HACE ENTREGA DE 48 ROLLOS WOMPI EN LA CARRERA 38 110 39 LA PRADERA"/>
    <s v="VISITA_TÉCNICA"/>
    <n v="48"/>
    <s v="PRINCIPAL"/>
    <s v="TERRESTRE"/>
    <s v="GALEANO SORIANO JUAN DAVID"/>
    <n v="1"/>
    <n v="31419"/>
    <n v="31419"/>
  </r>
  <r>
    <s v="VILLAVICENCIO"/>
    <s v="0036-0006"/>
    <x v="2"/>
    <n v="50001"/>
    <n v="2875391"/>
    <n v="60194"/>
    <x v="0"/>
    <s v="META"/>
    <s v="VILLAVICENCIO"/>
    <s v="TIENDA Y VARIEDADES YINETH"/>
    <s v="WOMPI"/>
    <s v="FO-25-1678827"/>
    <d v="2025-10-14T08:27:00"/>
    <d v="2025-10-14T12:22:00"/>
    <x v="0"/>
    <s v="ROLLOS"/>
    <s v="EJECUTADO_EXITOSO"/>
    <s v="EJECUTADO EXITOSO"/>
    <s v="14/10/2025 SE ESCALA AL COORDINADOR DE ZONA PARA ENTREGA DE ROLLOS EN SITIO | 14/10/2025 SE VISITA CB Y SE REALIZA ENTREGA DE 32 ROLLOS DE PAPEL TERMICO PARA DATÁFONO WOMPI"/>
    <s v="VISITA_TÉCNICA"/>
    <n v="32"/>
    <s v="PRINCIPAL"/>
    <s v="TERRESTRE"/>
    <s v="ORTEGA TORRES JUAN SEBASTIAN"/>
    <n v="1"/>
    <n v="31419"/>
    <n v="31419"/>
  </r>
  <r>
    <s v="PASTO"/>
    <s v="0036-0003"/>
    <x v="4"/>
    <n v="52001"/>
    <n v="2871457"/>
    <n v="75501"/>
    <x v="0"/>
    <s v="NARIÑO"/>
    <s v="PASTO"/>
    <s v="DROGUERIA GLOBAL PLUS"/>
    <s v="WOMPI"/>
    <s v="FO-25-1668777"/>
    <d v="2025-10-14T08:00:00"/>
    <d v="2025-10-14T12:24:00"/>
    <x v="0"/>
    <s v="ROLLOS"/>
    <s v="EJECUTADO_EXITOSO"/>
    <s v="EJECUTADO EXITOSO"/>
    <s v="10/10/2025 SE ESCALA AL COORDINADOR DE ZONA PARA ENTREGA DE ROLLOS EN SITIO | 14/10/2025 SE REALIZA ENTREGA DE 40 ROLLOS WOMPI NO SE MANIPULA DATAFONO"/>
    <s v="VISITA_TÉCNICA"/>
    <n v="40"/>
    <s v="PRINCIPAL"/>
    <s v="TERRESTRE"/>
    <s v="GARZON RUIZ LUIS MIGUEL"/>
    <n v="1"/>
    <n v="31419"/>
    <n v="31419"/>
  </r>
  <r>
    <s v="MEDELLIN"/>
    <s v="0036-0005"/>
    <x v="3"/>
    <n v="5001"/>
    <n v="2852851"/>
    <n v="76990"/>
    <x v="0"/>
    <s v="ANTIOQUIA"/>
    <s v="MEDELLÍN"/>
    <s v="PAPELERIA Y TRAMITES FACILITA"/>
    <s v="WOMPI"/>
    <s v="FO-25-1642785"/>
    <d v="2025-10-07T14:59:00"/>
    <d v="2025-10-14T12:27:00"/>
    <x v="0"/>
    <s v="ROLLOS"/>
    <s v="EJECUTADO_EXITOSO"/>
    <s v="EJECUTADO EXITOSO"/>
    <s v="07/10/2025 SE ESCALA AL COORDINADOR DE ZONA PARA ENTREGA DE ROLLOS EN SITIO | 14/10/2025 SE REALIZA ENTREGA DE 64 ROLLOS POR EL OPERADOR LOGISTICO VELOCES CON LA GUIA V4001652270"/>
    <s v="VISITA_TÉCNICA"/>
    <n v="64"/>
    <s v="PRINCIPAL"/>
    <s v="TERRESTRE"/>
    <s v="BRAVO MADROÑERO OSCAR ESTEBAN"/>
    <n v="1"/>
    <n v="31419"/>
    <n v="31419"/>
  </r>
  <r>
    <s v="VILLAVICENCIO"/>
    <s v="0036-0006"/>
    <x v="2"/>
    <n v="50001"/>
    <n v="2874287"/>
    <n v="29338"/>
    <x v="0"/>
    <s v="META"/>
    <s v="VILLAVICENCIO"/>
    <s v="DROGUERÍA SANTA ISABEL OSWALDO"/>
    <s v="WOMPI"/>
    <s v="FO-25-1678837"/>
    <d v="2025-10-14T08:00:00"/>
    <d v="2025-10-14T12:33:00"/>
    <x v="0"/>
    <s v="ROLLOS"/>
    <s v="EJECUTADO_EXITOSO"/>
    <s v="EJECUTADO EXITOSO"/>
    <s v="14/10/2025 SE ESCALA AL COORDINADOR DE ZONA PARA ENTREGA DE ROLLOS EN SITIO | 14/10/2025 SE ENTREGAN 64 ROLLOS WOMPI"/>
    <s v="VISITA_TÉCNICA"/>
    <n v="64"/>
    <s v="PRINCIPAL"/>
    <s v="TERRESTRE"/>
    <s v="BETANCUR AGUIRRE EDGAR AUGUSTO"/>
    <n v="1"/>
    <n v="31419"/>
    <n v="31419"/>
  </r>
  <r>
    <s v="CALI"/>
    <s v="0036-0003"/>
    <x v="4"/>
    <n v="76001"/>
    <n v="2856654"/>
    <n v="33040"/>
    <x v="0"/>
    <s v="VALLE DEL CAUCA"/>
    <s v="CALI"/>
    <s v="MERCAVALLE EL COLOMBIANO"/>
    <s v="WOMPI"/>
    <s v="FO-25-1662957"/>
    <d v="2025-10-08T10:36:00"/>
    <d v="2025-10-14T12:36:00"/>
    <x v="0"/>
    <s v="ROLLOS"/>
    <s v="EJECUTADO_EXITOSO"/>
    <s v="EJECUTADO EXITOSO"/>
    <s v="09/10/2025 SE ESCALA AL COORDINADOR DE ZONA PARA ENTREGA DE ROLLOS EN SITIO | 14/10/2025 SE ENTREGAN 64 ROLLOS A STIVEN"/>
    <s v="VISITA_TÉCNICA"/>
    <n v="64"/>
    <s v="PRINCIPAL"/>
    <s v="TERRESTRE"/>
    <s v="PEDREROS CONTRERAS MICHAEL STEVENS"/>
    <n v="1"/>
    <n v="31419"/>
    <n v="31419"/>
  </r>
  <r>
    <s v="BOGOTA"/>
    <s v="0036-0004"/>
    <x v="5"/>
    <n v="25754"/>
    <n v="2866134"/>
    <n v="76749"/>
    <x v="0"/>
    <s v="CUNDINAMARCA"/>
    <s v="SOACHA"/>
    <s v="BARRIO EL PARAISO SOACHA"/>
    <s v="WOMPI"/>
    <s v="FO-25-1663928"/>
    <d v="2025-10-10T08:00:00"/>
    <d v="2025-10-14T12:39:00"/>
    <x v="0"/>
    <s v="ROLLOS"/>
    <s v="EJECUTADO_EXITOSO"/>
    <s v="EJECUTADO EXITOSO"/>
    <s v="09/10/2025 SE ESCALA AL COORDINADOR DE ZONA PARA ENTREGA DE ROLLOS EN SITIO | 14/10/2025 DURANTE LA VISITA TECNICA SE REALIZA ENTREGA DE ROLLOS PARA DATÁFONO NO SE MANIPULAN EQUIPOS"/>
    <s v="VISITA_TÉCNICA"/>
    <n v="48"/>
    <s v="PRINCIPAL"/>
    <s v="TERRESTRE"/>
    <s v="CUERO RUIZ JHONNY"/>
    <n v="1"/>
    <n v="31419"/>
    <n v="31419"/>
  </r>
  <r>
    <s v="MEDELLIN"/>
    <s v="0036-0005"/>
    <x v="3"/>
    <n v="5664"/>
    <n v="2846438"/>
    <n v="32946"/>
    <x v="0"/>
    <s v="ANTIOQUIA"/>
    <s v="SAN PEDRO DE LOS MILAGROS"/>
    <s v="BARRIO LA BOMBA SAN PEDRO DE LOS MILAGROS"/>
    <s v="WOMPI"/>
    <s v="FO-25-1640197"/>
    <d v="2025-10-06T15:21:00"/>
    <d v="2025-10-14T12:59:00"/>
    <x v="0"/>
    <s v="ROLLOS"/>
    <s v="EJECUTADO_EXITOSO"/>
    <s v="EJECUTADO EXITOSO"/>
    <s v="07/10/2025 SE REALIZA ENVIO DE ROLLOS CON GUIA | 14/10/2025 SE CONFIRMA ENTREGA EXITOSA DE MANDAR Y SERVIR CON GUIA 6345301359292"/>
    <s v="ENVÍO"/>
    <n v="64"/>
    <s v="INTERMEDIA"/>
    <s v="TERRESTRE"/>
    <s v="GALEANO SORIANO JUAN DAVID"/>
    <n v="1"/>
    <n v="36351"/>
    <n v="36351"/>
  </r>
  <r>
    <s v="MEDELLIN"/>
    <s v="0036-0005"/>
    <x v="3"/>
    <n v="5079"/>
    <n v="2846681"/>
    <n v="13117"/>
    <x v="0"/>
    <s v="ANTIOQUIA"/>
    <s v="BARBOSA"/>
    <s v="PIÑATERIA Y JUGUETERIA RUBEN"/>
    <s v="WOMPI"/>
    <s v="FO-25-1643317"/>
    <d v="2025-10-06T15:38:00"/>
    <d v="2025-10-14T13:05:00"/>
    <x v="0"/>
    <s v="ROLLOS"/>
    <s v="EJECUTADO_EXITOSO"/>
    <s v="EJECUTADO EXITOSO"/>
    <s v="07/10/2025 SE CONFIRMAN DATOS. SE REALIZA ENVIO DE ROLLOS CON GUIA | 14/10/2025 SE CONFIRMA ENTREGA EXITOSA DE MANDAR Y SERVIR CON GUIA 6345301360097"/>
    <s v="ENVÍO"/>
    <n v="56"/>
    <s v="INTERMEDIA"/>
    <s v="TERRESTRE"/>
    <s v="BETANCUR AGUIRRE EDGAR AUGUSTO"/>
    <n v="1"/>
    <n v="36351"/>
    <n v="36351"/>
  </r>
  <r>
    <s v="MEDELLIN"/>
    <s v="0036-0005"/>
    <x v="3"/>
    <n v="5282"/>
    <n v="2847374"/>
    <n v="27014"/>
    <x v="0"/>
    <s v="ANTIOQUIA"/>
    <s v="FREDONIA"/>
    <s v="CENTRO FREDONIA - ANTIOQUIA"/>
    <s v="WOMPI"/>
    <s v="FO-25-1646996"/>
    <d v="2025-10-06T16:27:00"/>
    <d v="2025-10-14T13:11:00"/>
    <x v="0"/>
    <s v="ROLLOS"/>
    <s v="EJECUTADO_EXITOSO"/>
    <s v="EJECUTADO EXITOSO"/>
    <s v="08/10/2025 SE CONFIRMAN DATOS CON EL USUARIO, SE REALIZA ENVIO DE ROLLOS CON GUIA | 14/10/2025 SE CONFIRMA ENTREGA EXITOSA DE MANDAR Y SERVIR CON GUIA 6345301360628"/>
    <s v="ENVÍO"/>
    <n v="64"/>
    <s v="INTERMEDIA"/>
    <s v="TERRESTRE"/>
    <s v="BETANCUR AGUIRRE EDGAR AUGUSTO"/>
    <n v="1"/>
    <n v="36351"/>
    <n v="36351"/>
  </r>
  <r>
    <s v="MEDELLIN"/>
    <s v="0036-0005"/>
    <x v="3"/>
    <n v="5088"/>
    <n v="2854403"/>
    <n v="51987"/>
    <x v="0"/>
    <s v="ANTIOQUIA"/>
    <s v="BELLO"/>
    <s v="AUTOSERVICIO EL TRAPICHE"/>
    <s v="WOMPI"/>
    <s v="FO-25-1644549"/>
    <d v="2025-10-08T08:00:00"/>
    <d v="2025-10-14T13:20:00"/>
    <x v="0"/>
    <s v="ROLLOS"/>
    <s v="EJECUTADO_EXITOSO"/>
    <s v="EJECUTADO EXITOSO"/>
    <s v="08/10/2025 SE ESCALA AL COORDINADOR DE ZONA PARA ENTREGA DE ROLLOS EN SITIO | 14/10/2025 SE REALIZA ENTREGA DE 64 ROLLOS POR EL OPERADOR LOGISTICO VELOCES CON LA GUIA V4001654516"/>
    <s v="VISITA_TÉCNICA"/>
    <n v="64"/>
    <s v="PRINCIPAL"/>
    <s v="TERRESTRE"/>
    <s v="BETANCUR AGUIRRE EDGAR AUGUSTO"/>
    <n v="1"/>
    <n v="31419"/>
    <n v="31419"/>
  </r>
  <r>
    <s v="MEDELLIN"/>
    <s v="0036-0005"/>
    <x v="3"/>
    <n v="5001"/>
    <n v="2854643"/>
    <n v="70905"/>
    <x v="0"/>
    <s v="ANTIOQUIA"/>
    <s v="MEDELLÍN"/>
    <s v="DISTRIBUCIONES CAPRIMAR"/>
    <s v="WOMPI"/>
    <s v="FO-25-1644498"/>
    <d v="2025-10-08T08:00:00"/>
    <d v="2025-10-14T13:20:00"/>
    <x v="0"/>
    <s v="ROLLOS"/>
    <s v="EJECUTADO_EXITOSO"/>
    <s v="EJECUTADO EXITOSO"/>
    <s v="08/10/2025 SE ESCALA AL COORDINADOR DE ZONA PARA ENTREGA DE ROLLOS EN SITIO | 14/10/2025 SE REALIZA ENTREGA DE 24 ROLLOS POR EL OPERADOR LOGISTICO VELOCES CON LA GUIA V4001654517"/>
    <s v="VISITA_TÉCNICA"/>
    <n v="24"/>
    <s v="PRINCIPAL"/>
    <s v="TERRESTRE"/>
    <s v="BETANCUR AGUIRRE EDGAR AUGUSTO"/>
    <n v="1"/>
    <n v="31419"/>
    <n v="31419"/>
  </r>
  <r>
    <s v="MEDELLIN"/>
    <s v="0036-0005"/>
    <x v="3"/>
    <n v="5088"/>
    <n v="2855597"/>
    <n v="71082"/>
    <x v="0"/>
    <s v="ANTIOQUIA"/>
    <s v="BELLO"/>
    <s v="VICTOR ALFONSO MACIAS USUGA"/>
    <s v="WOMPI"/>
    <s v="FO-25-1645107"/>
    <d v="2025-10-08T08:53:00"/>
    <d v="2025-10-14T13:21:00"/>
    <x v="0"/>
    <s v="ROLLOS"/>
    <s v="EJECUTADO_EXITOSO"/>
    <s v="EJECUTADO EXITOSO"/>
    <s v="08/10/2025 SE ESCALA AL COORDINADOR DE ZONA PARA ENTREGA DE ROLLOS EN SITIO | 14/10/2025 SE REALIZA ENTREGA DE 56 ROLLOS POR EL OPERADOR LOGISTICO VELOCES CON LA GUIA V4001654518"/>
    <s v="VISITA_TÉCNICA"/>
    <n v="56"/>
    <s v="PRINCIPAL"/>
    <s v="TERRESTRE"/>
    <s v="BETANCUR AGUIRRE EDGAR AUGUSTO"/>
    <n v="1"/>
    <n v="31419"/>
    <n v="31419"/>
  </r>
  <r>
    <s v="MEDELLIN"/>
    <s v="0036-0005"/>
    <x v="3"/>
    <n v="5266"/>
    <n v="2856673"/>
    <n v="68336"/>
    <x v="0"/>
    <s v="ANTIOQUIA"/>
    <s v="ENVIGADO"/>
    <s v="SALA DE INTERNET MARIELITA"/>
    <s v="WOMPI"/>
    <s v="FO-25-1645782"/>
    <d v="2025-10-08T10:41:00"/>
    <d v="2025-10-14T13:22:00"/>
    <x v="0"/>
    <s v="ROLLOS"/>
    <s v="EJECUTADO_EXITOSO"/>
    <s v="EJECUTADO EXITOSO"/>
    <s v="08/10/2025 SE ESCALA AL COORDINADOR DE ZONA PARA ENTREGA DE ROLLOS EN SITIO | 14/10/2025 SE REALIZA ENTREGA DE 32 ROLLOS POR EL OPERADOR LOGISTICO VELOCES CON LA GUIA V4001654523"/>
    <s v="VISITA_TÉCNICA"/>
    <n v="32"/>
    <s v="PRINCIPAL"/>
    <s v="TERRESTRE"/>
    <s v="BETANCUR AGUIRRE EDGAR AUGUSTO"/>
    <n v="1"/>
    <n v="31419"/>
    <n v="31419"/>
  </r>
  <r>
    <s v="MEDELLIN"/>
    <s v="0036-0005"/>
    <x v="3"/>
    <n v="5360"/>
    <n v="2857059"/>
    <n v="49192"/>
    <x v="0"/>
    <s v="ANTIOQUIA"/>
    <s v="ITAGUI"/>
    <s v="MERCADOS MONTOYA ESTRADA"/>
    <s v="WOMPI"/>
    <s v="FO-25-1646026"/>
    <d v="2025-10-08T11:08:00"/>
    <d v="2025-10-14T13:25:00"/>
    <x v="0"/>
    <s v="ROLLOS"/>
    <s v="EJECUTADO_EXITOSO"/>
    <s v="EJECUTADO EXITOSO"/>
    <s v="08/10/2025 SE ESCALA AL COORDINADOR DE ZONA PARA ENTREGA DE ROLLOS EN SITIO | 14/10/2025 SE REALIZA ENTREGA DE 64 ROLLOS POR EL OPERADOR LOGISTICO VELOCES CON LA GUIA V4001654525"/>
    <s v="VISITA_TÉCNICA"/>
    <n v="64"/>
    <s v="PRINCIPAL"/>
    <s v="TERRESTRE"/>
    <s v="BETANCUR AGUIRRE EDGAR AUGUSTO"/>
    <n v="1"/>
    <n v="31419"/>
    <n v="31419"/>
  </r>
  <r>
    <s v="SANTA MARTA"/>
    <s v="0036-0001"/>
    <x v="0"/>
    <n v="47001"/>
    <n v="2862582"/>
    <n v="75414"/>
    <x v="0"/>
    <s v="MAGDALENA"/>
    <s v="SANTA MARTA"/>
    <s v="BARRIO MIRAFLORES SANTA MARTA"/>
    <s v="WOMPI"/>
    <s v="FO-25-1654952"/>
    <d v="2025-10-09T10:43:00"/>
    <d v="2025-10-14T13:48:00"/>
    <x v="0"/>
    <s v="ROLLOS"/>
    <s v="EJECUTADO_EXITOSO"/>
    <s v="EJECUTADO EXITOSO"/>
    <s v="09/10/2025 SE ESCALA AL COORDINADOR DE ZONA PARA ENTREGA DE ROLLOS EN SITIO | 14/10/2025 SE REALIZA ENTREGA DE 24 ROLLOS PARA DATÁFONO A SATISFACCIÓN DEL CLIENTE"/>
    <s v="VISITA_TÉCNICA"/>
    <n v="24"/>
    <s v="PRINCIPAL"/>
    <s v="TERRESTRE"/>
    <s v="BETANCUR AGUIRRE EDGAR AUGUSTO"/>
    <n v="1"/>
    <n v="31419"/>
    <n v="31419"/>
  </r>
  <r>
    <s v="CALI"/>
    <s v="0036-0003"/>
    <x v="4"/>
    <n v="19001"/>
    <n v="2867343"/>
    <n v="78388"/>
    <x v="0"/>
    <s v="CAUCA"/>
    <s v="POPAYAN"/>
    <s v="DON JULIO DROGUERIAS SANTA INES"/>
    <s v="WOMPI"/>
    <s v="FO-25-1666266"/>
    <d v="2025-10-10T09:09:00"/>
    <d v="2025-10-14T13:50:00"/>
    <x v="0"/>
    <s v="ROLLOS"/>
    <s v="EJECUTADO_EXITOSO"/>
    <s v="EJECUTADO EXITOSO"/>
    <s v="10/10/2025 SE ESCALA AL COORDINADOR DE ZONA PARA ENTREGA DE ROLLOS EN SITIO | 14/10/2025 SE INGRESA SE ENTREGA 32 ROLLOS"/>
    <s v="VISITA_TÉCNICA"/>
    <n v="32"/>
    <s v="LEJANA"/>
    <s v="TERRESTRE"/>
    <s v="THOMAS  CAMPO SIGIFREDO SEGUNDO"/>
    <n v="1"/>
    <n v="40250"/>
    <n v="40250"/>
  </r>
  <r>
    <s v="BOGOTA"/>
    <s v="0036-0004"/>
    <x v="5"/>
    <n v="11001"/>
    <n v="2848827"/>
    <n v="41312"/>
    <x v="0"/>
    <s v="CUNDINAMARCA"/>
    <s v="BOGOTÁ"/>
    <s v="PAPELERIA DAYLU QUINTA CAMACHO"/>
    <s v="WOMPI"/>
    <s v="FO-25-1642797"/>
    <d v="2025-10-07T08:00:00"/>
    <d v="2025-10-14T14:09:00"/>
    <x v="0"/>
    <s v="ROLLOS"/>
    <s v="EJECUTADO_EXITOSO"/>
    <s v="EJECUTADO EXITOSO"/>
    <s v="07/10/2025 SE ESCALA AL COORDINADOR DE ZONA PARA ENTREGA DE ROLLOS EN SITIO | 14/10/2025 SE REALIZA VISITA A CB PARA REALIZAR ENTREGA DE 32 ROLLOS WOMPI NO SE MANIPULAN EQUIPOS"/>
    <s v="VISITA_TÉCNICA"/>
    <n v="32"/>
    <s v="PRINCIPAL"/>
    <s v="TERRESTRE"/>
    <s v="GIMBUEL LASSO LUIS GERMAN"/>
    <n v="1"/>
    <n v="31419"/>
    <n v="31419"/>
  </r>
  <r>
    <s v="SANTA MARTA"/>
    <s v="0036-0001"/>
    <x v="0"/>
    <n v="47001"/>
    <n v="2867046"/>
    <n v="51605"/>
    <x v="0"/>
    <s v="MAGDALENA"/>
    <s v="SANTA MARTA"/>
    <s v="BARRIO VILLA DE RIO SANTA MARTA"/>
    <s v="WOMPI"/>
    <s v="FO-25-1666345"/>
    <d v="2025-10-10T08:31:00"/>
    <d v="2025-10-14T14:24:00"/>
    <x v="0"/>
    <s v="ROLLOS"/>
    <s v="EJECUTADO_EXITOSO"/>
    <s v="EJECUTADO EXITOSO"/>
    <s v="10/10/2025 SE ESCALA AL COORDINADOR DE ZONA PARA ENTREGA DE ROLLOS EN SITIO | 14/10/2025 SE REALIZA ENTREGA DE 16ROLLOA PARA DATÁFONO A SATISFACCIÓN DEL CLIENTE"/>
    <s v="VISITA_TÉCNICA"/>
    <n v="16"/>
    <s v="PRINCIPAL"/>
    <s v="TERRESTRE"/>
    <s v="GALINDO ROJAS LUIS FELIPE"/>
    <n v="1"/>
    <n v="31419"/>
    <n v="31419"/>
  </r>
  <r>
    <s v="BOGOTA"/>
    <s v="0036-0004"/>
    <x v="5"/>
    <n v="11001"/>
    <n v="2866008"/>
    <n v="50059"/>
    <x v="0"/>
    <s v="CUNDINAMARCA"/>
    <s v="BOGOTÁ"/>
    <s v="VARIEDADES HASS"/>
    <s v="WOMPI"/>
    <s v="FO-25-1663940"/>
    <d v="2025-10-10T08:00:00"/>
    <d v="2025-10-14T14:28:00"/>
    <x v="0"/>
    <s v="ROLLOS"/>
    <s v="EJECUTADO_EXITOSO"/>
    <s v="EJECUTADO EXITOSO"/>
    <s v="09/10/2025 SE ESCALA AL COORDINADOR DE ZONA PARA ENTREGA DE ROLLOS EN SITIO | 14/10/2025 SE ENTREGAN ROLLOS"/>
    <s v="VISITA_TÉCNICA"/>
    <n v="32"/>
    <s v="PRINCIPAL"/>
    <s v="TERRESTRE"/>
    <s v="THOMAS  CAMPO SIGIFREDO SEGUNDO"/>
    <n v="1"/>
    <n v="31419"/>
    <n v="31419"/>
  </r>
  <r>
    <s v="BUCARAMANGA"/>
    <s v="0036-0007"/>
    <x v="1"/>
    <n v="68001"/>
    <n v="2877180"/>
    <n v="74106"/>
    <x v="0"/>
    <s v="SANTANDER"/>
    <s v="BUCARAMANGA"/>
    <s v="BARRIO REAL DE MINAS BUCARAMANGA 3"/>
    <s v="WOMPI"/>
    <s v="FO-25-1680662"/>
    <d v="2025-10-14T10:39:00"/>
    <d v="2025-10-14T14:33:00"/>
    <x v="0"/>
    <s v="ROLLOS"/>
    <s v="EJECUTADO_EXITOSO"/>
    <s v="EJECUTADO EXITOSO"/>
    <s v="14/10/2025 SE ESCALA AL COORDINADOR DE ZONA PARA ENTREGA DE ROLLOS EN SITIO | 14/10/2025 SE HACE ENTREGA DE 32 ROLLOS A LA SRTA CLAUDIA JIMÉNEZ"/>
    <s v="VISITA_TÉCNICA"/>
    <n v="32"/>
    <s v="PRINCIPAL"/>
    <s v="TERRESTRE"/>
    <s v="BARRAGAN LAGOS JUAN MANUEL"/>
    <n v="1"/>
    <n v="31419"/>
    <n v="31419"/>
  </r>
  <r>
    <s v="MEDELLIN"/>
    <s v="0036-0005"/>
    <x v="3"/>
    <n v="5360"/>
    <n v="2856987"/>
    <n v="36353"/>
    <x v="0"/>
    <s v="ANTIOQUIA"/>
    <s v="ITAGÜÍ"/>
    <s v="LA TIENDA DEL SEÑOR RAFA"/>
    <s v="WOMPI"/>
    <s v="FO-25-1646006"/>
    <d v="2025-10-08T11:14:00"/>
    <d v="2025-10-14T14:34:00"/>
    <x v="0"/>
    <s v="ROLLOS"/>
    <s v="EJECUTADO_EXITOSO"/>
    <s v="EJECUTADO EXITOSO"/>
    <s v="08/10/2025 SE ESCALA AL COORDINADOR DE ZONA PARA ENTREGA DE ROLLOS EN SITIO | 14/10/2025 SE REALIZA ENTREGA DE 64 ROLLOS POR EL OPERADOR LOGISTICO VELOCES CON LA GUIA V4001654526"/>
    <s v="VISITA_TÉCNICA"/>
    <n v="64"/>
    <s v="PRINCIPAL"/>
    <s v="TERRESTRE"/>
    <s v="GONZALEZ ESTUPIÑAN YEISON WALTER ANTONIO"/>
    <n v="1"/>
    <n v="31419"/>
    <n v="31419"/>
  </r>
  <r>
    <s v="MEDELLIN"/>
    <s v="0036-0005"/>
    <x v="3"/>
    <n v="5001"/>
    <n v="2857210"/>
    <n v="67519"/>
    <x v="0"/>
    <s v="ANTIOQUIA"/>
    <s v="MEDELLIN"/>
    <s v="NODOSERVIS"/>
    <s v="WOMPI"/>
    <s v="FO-25-1645997"/>
    <d v="2025-10-08T11:15:00"/>
    <d v="2025-10-14T14:35:00"/>
    <x v="0"/>
    <s v="ROLLOS"/>
    <s v="EJECUTADO_EXITOSO"/>
    <s v="EJECUTADO EXITOSO"/>
    <s v="08/10/2025 SE ESCALA AL COORDINADOR DE ZONA PARA ENTREGA DE ROLLOS EN SITIO | 14/10/2025 SE REALIZA ENTREGA DE 56 ROLLOS POR EL OPERADOR LOGISTICO VELOCES CON LA GUIA V4001654527"/>
    <s v="VISITA_TÉCNICA"/>
    <n v="56"/>
    <s v="PRINCIPAL"/>
    <s v="TERRESTRE"/>
    <s v="BETANCUR AGUIRRE EDGAR AUGUSTO"/>
    <n v="1"/>
    <n v="31419"/>
    <n v="31419"/>
  </r>
  <r>
    <s v="MEDELLIN"/>
    <s v="0036-0005"/>
    <x v="3"/>
    <n v="5001"/>
    <n v="2857635"/>
    <n v="58835"/>
    <x v="0"/>
    <s v="ANTIOQUIA"/>
    <s v="MEDELLÍN"/>
    <s v="DROGUERIA PROMO SALUD S.B."/>
    <s v="WOMPI"/>
    <s v="FO-25-1646618"/>
    <d v="2025-10-08T12:04:00"/>
    <d v="2025-10-14T14:36:00"/>
    <x v="0"/>
    <s v="ROLLOS"/>
    <s v="EJECUTADO_EXITOSO"/>
    <s v="EJECUTADO EXITOSO"/>
    <s v="08/10/2025 SE ESCALA AL COORDINADOR DE ZONA PARA ENTREGA DE ROLLOS EN SITIO | 14/10/2025 SE REALIZA ENTREGA DE 48 ROLLOS POR EL OPERADOR LOGISTICO VELOCES CON LA GUIA V4001654528"/>
    <s v="VISITA_TÉCNICA"/>
    <n v="48"/>
    <s v="PRINCIPAL"/>
    <s v="TERRESTRE"/>
    <s v="BETANCUR AGUIRRE EDGAR AUGUSTO"/>
    <n v="1"/>
    <n v="31419"/>
    <n v="31419"/>
  </r>
  <r>
    <s v="SANTA MARTA"/>
    <s v="0036-0001"/>
    <x v="0"/>
    <n v="47001"/>
    <n v="2839853"/>
    <n v="45850"/>
    <x v="0"/>
    <s v="MAGDALENA"/>
    <s v="SANTA MARTA"/>
    <s v="DISTRICOL DROGUERIA VILLA DEL"/>
    <s v="WOMPI"/>
    <s v="FO-25-1666361"/>
    <d v="2025-10-06T08:00:00"/>
    <d v="2025-10-14T14:38:00"/>
    <x v="0"/>
    <s v="ROLLOS"/>
    <s v="EJECUTADO_CANCELADO"/>
    <s v="CANCELADO POR LA RED - CB CON INSUMOS"/>
    <s v="10/10/2025 SE ESCALA AL COORDINADOR DE ZONA PARA ENTREGA DE ROLLOS EN SITIO | 14/10/2025 SE REALIZA ENTREGA ÑA VISITA AL USUARIO AÚN NO LE HAN REALIZADO LA MIGRACIÓN A WOMPI, POR TANDONO SE PUEDEN ENTREGAR ROLLOS WOMPI, SE ESCALA EL CASO CON COORDINADOR, Y SE LE INDICA AL CLIENTE QUE DEBE LLAMAR NUEVAMENTE Y SOLICITAR ROLLOS REDEBAN"/>
    <s v="VISITA_TÉCNICA"/>
    <n v="8"/>
    <s v="PRINCIPAL"/>
    <s v="TERRESTRE"/>
    <s v="BETANCUR AGUIRRE EDGAR AUGUSTO"/>
    <n v="1"/>
    <n v="31419"/>
    <n v="31419"/>
  </r>
  <r>
    <s v="MEDELLIN"/>
    <s v="0036-0005"/>
    <x v="3"/>
    <n v="5001"/>
    <n v="2858231"/>
    <n v="79441"/>
    <x v="0"/>
    <s v="ANTIOQUIA"/>
    <s v="MEDELLIN"/>
    <s v="BARRIO ANTONIO NARIÑO MEDELLIN"/>
    <s v="WOMPI"/>
    <s v="FO-25-1647465"/>
    <d v="2025-10-08T13:56:00"/>
    <d v="2025-10-14T14:40:00"/>
    <x v="0"/>
    <s v="ROLLOS"/>
    <s v="EJECUTADO_EXITOSO"/>
    <s v="EJECUTADO EXITOSO"/>
    <s v="08/10/2025 SE ESCALA AL COORDINADOR DE ZONA PARA ENTREGA DE ROLLOS EN SITIO | 14/10/2025 SE REALIZA ENTREGA DE 24 ROLLOS POR EL OPERADOR LOGISTICO VELOCES CON LA GUIA V4001654535"/>
    <s v="VISITA_TÉCNICA"/>
    <n v="24"/>
    <s v="PRINCIPAL"/>
    <s v="TERRESTRE"/>
    <s v="THOMAS  CAMPO SIGIFREDO SEGUNDO"/>
    <n v="1"/>
    <n v="31419"/>
    <n v="31419"/>
  </r>
  <r>
    <s v="MEDELLIN"/>
    <s v="0036-0005"/>
    <x v="3"/>
    <n v="5088"/>
    <n v="2858545"/>
    <n v="30299"/>
    <x v="0"/>
    <s v="ANTIOQUIA"/>
    <s v="BELLO"/>
    <s v="MISCELÁNEA KENDRY"/>
    <s v="WOMPI"/>
    <s v="FO-25-1648633"/>
    <d v="2025-10-08T14:28:00"/>
    <d v="2025-10-14T14:41:00"/>
    <x v="0"/>
    <s v="ROLLOS"/>
    <s v="EJECUTADO_EXITOSO"/>
    <s v="EJECUTADO EXITOSO"/>
    <s v="14/10/2025 SE REALIZA ENTREGA DE 24 ROLLOS POR EL OPERADOR LOGISTICO VELOCES CON LA GUIA V4001654536"/>
    <s v="VISITA_TÉCNICA"/>
    <n v="24"/>
    <s v="PRINCIPAL"/>
    <s v="TERRESTRE"/>
    <s v="BETANCUR AGUIRRE EDGAR AUGUSTO"/>
    <n v="1"/>
    <n v="31419"/>
    <n v="31419"/>
  </r>
  <r>
    <s v="MEDELLIN"/>
    <s v="0036-0005"/>
    <x v="3"/>
    <n v="5088"/>
    <n v="2858810"/>
    <n v="74188"/>
    <x v="0"/>
    <s v="ANTIOQUIA"/>
    <s v="BELLO"/>
    <s v="BARRIO BELLO BELLO 19"/>
    <s v="WOMPI"/>
    <s v="FO-25-1648627"/>
    <d v="2025-10-08T14:42:00"/>
    <d v="2025-10-14T14:42:00"/>
    <x v="0"/>
    <s v="ROLLOS"/>
    <s v="EJECUTADO_EXITOSO"/>
    <s v="EJECUTADO EXITOSO"/>
    <s v="08/10/2025 SE ESCALA AL COORDINADOR DE ZONA PARA ENTREGA DE ROLLOS EN SITIO | 14/10/2025 SE REALIZA ENTREGA DE 40 ROLLOS POR EL OPERADOR LOGISTICO VELOCES CON LA GUIA V4001654539"/>
    <s v="VISITA_TÉCNICA"/>
    <n v="40"/>
    <s v="PRINCIPAL"/>
    <s v="TERRESTRE"/>
    <s v="BETANCUR AGUIRRE EDGAR AUGUSTO"/>
    <n v="1"/>
    <n v="31419"/>
    <n v="31419"/>
  </r>
  <r>
    <s v="MEDELLIN"/>
    <s v="0036-0005"/>
    <x v="3"/>
    <n v="5001"/>
    <n v="2853962"/>
    <n v="16553"/>
    <x v="0"/>
    <s v="ANTIOQUIA"/>
    <s v="MEDELLIN"/>
    <s v="VARIEDADES TILO"/>
    <s v="WOMPI"/>
    <s v="FO-25-1662979"/>
    <d v="2025-10-08T08:00:00"/>
    <d v="2025-10-14T14:44:00"/>
    <x v="0"/>
    <s v="ROLLOS"/>
    <s v="EJECUTADO_EXITOSO"/>
    <s v="EJECUTADO EXITOSO"/>
    <s v="09/10/2025 SE ESCALA AL COORDINADOR DE ZONA PARA ENTREGA DE ROLLOS EN SITIO | 14/10/2025 SE REALIZA ENTREGA DE 64 ROLLOS POR EL OPERADOR LOGISTICO VELOCES CON LA GUIA V4001658579"/>
    <s v="VISITA_TÉCNICA"/>
    <n v="64"/>
    <s v="PRINCIPAL"/>
    <s v="TERRESTRE"/>
    <s v="BETANCUR AGUIRRE EDGAR AUGUSTO"/>
    <n v="1"/>
    <n v="31419"/>
    <n v="31419"/>
  </r>
  <r>
    <s v="MEDELLIN"/>
    <s v="0036-0005"/>
    <x v="3"/>
    <n v="5001"/>
    <n v="2856623"/>
    <n v="67786"/>
    <x v="0"/>
    <s v="ANTIOQUIA"/>
    <s v="MEDELLIN"/>
    <s v="BARRIO CASTILLA MEDELLIN 9"/>
    <s v="WOMPI"/>
    <s v="FO-25-1662961"/>
    <d v="2025-10-08T10:27:00"/>
    <d v="2025-10-14T14:45:00"/>
    <x v="0"/>
    <s v="ROLLOS"/>
    <s v="EJECUTADO_EXITOSO"/>
    <s v="EJECUTADO EXITOSO"/>
    <s v="09/10/2025 SE ESCALA AL COORDINADOR DE ZONA PARA ENTREGA DE ROLLOS EN SITIO | 14/10/2025 SE REALIZA ENTREGA DE 16 ROLLOS POR EL OPERADOR LOGISTICO VELOCES CON LA GUIA V4001658580"/>
    <s v="VISITA_TÉCNICA"/>
    <n v="16"/>
    <s v="PRINCIPAL"/>
    <s v="TERRESTRE"/>
    <s v="BETANCUR AGUIRRE EDGAR AUGUSTO"/>
    <n v="1"/>
    <n v="31419"/>
    <n v="31419"/>
  </r>
  <r>
    <s v="MEDELLIN"/>
    <s v="0036-0005"/>
    <x v="3"/>
    <n v="5001"/>
    <n v="2860135"/>
    <n v="19436"/>
    <x v="0"/>
    <s v="ANTIOQUIA"/>
    <s v="MEDELLIN"/>
    <s v="BARRIO GUAYABAL V MEDELLIN"/>
    <s v="WOMPI"/>
    <s v="FO-25-1649779"/>
    <d v="2025-10-09T08:00:00"/>
    <d v="2025-10-14T14:47:00"/>
    <x v="0"/>
    <s v="ROLLOS"/>
    <s v="EJECUTADO_EXITOSO"/>
    <s v="EJECUTADO EXITOSO"/>
    <s v="09/10/2025 SE ESCALA AL COORDINADOR DE ZONA PARA ENTREGA DE ROLLOS EN SITIO | 14/10/2025 SE REALIZA ENTREGA DE 16 ROLLOS POR EL OPERADOR LOGISTICO VELOCES CON LA GUIA V4001658581"/>
    <s v="VISITA_TÉCNICA"/>
    <n v="16"/>
    <s v="PRINCIPAL"/>
    <s v="TERRESTRE"/>
    <s v="BETANCUR AGUIRRE EDGAR AUGUSTO"/>
    <n v="1"/>
    <n v="31419"/>
    <n v="31419"/>
  </r>
  <r>
    <s v="MEDELLIN"/>
    <s v="0036-0005"/>
    <x v="3"/>
    <n v="5001"/>
    <n v="2863049"/>
    <n v="76869"/>
    <x v="0"/>
    <s v="ANTIOQUIA"/>
    <s v="MEDELLÍN"/>
    <s v="DEPOSITO LA 82"/>
    <s v="WOMPI"/>
    <s v="FO-25-1654773"/>
    <d v="2025-10-09T11:17:00"/>
    <d v="2025-10-14T14:48:00"/>
    <x v="0"/>
    <s v="ROLLOS"/>
    <s v="EJECUTADO_EXITOSO"/>
    <s v="EJECUTADO EXITOSO"/>
    <s v="09/10/2025 SE ESCALA AL COORDINADOR DE ZONA PARA ENTREGA DE ROLLOS EN SITIO | 14/10/2025 SE REALIZA ENTREGA DE 24 ROLLOS POR EL OPERADOR LOGISTICO VELOCES CON LA GUIA V4001658583"/>
    <s v="VISITA_TÉCNICA"/>
    <n v="24"/>
    <s v="PRINCIPAL"/>
    <s v="TERRESTRE"/>
    <s v="BETANCUR AGUIRRE EDGAR AUGUSTO"/>
    <n v="1"/>
    <n v="31419"/>
    <n v="31419"/>
  </r>
  <r>
    <s v="MEDELLIN"/>
    <s v="0036-0005"/>
    <x v="3"/>
    <n v="5001"/>
    <n v="2863001"/>
    <n v="73501"/>
    <x v="0"/>
    <s v="ANTIOQUIA"/>
    <s v="MEDELLÍN"/>
    <s v="VARIEDADES JH BELALCAZAR"/>
    <s v="WOMPI"/>
    <s v="FO-25-1654899"/>
    <d v="2025-10-09T11:03:00"/>
    <d v="2025-10-14T14:48:00"/>
    <x v="0"/>
    <s v="ROLLOS"/>
    <s v="EJECUTADO_EXITOSO"/>
    <s v="EJECUTADO EXITOSO"/>
    <s v="09/10/2025 SE ESCALA AL COORDINADOR DE ZONA PARA ENTREGA DE ROLLOS EN SITIO | 14/10/2025 SE REALIZA ENTREGA DE 48 ROLLOS POR EL OPERADOR LOGISTICO VELOCES CON LA GUIA V4001658582"/>
    <s v="VISITA_TÉCNICA"/>
    <n v="48"/>
    <s v="PRINCIPAL"/>
    <s v="TERRESTRE"/>
    <s v="BETANCUR AGUIRRE EDGAR AUGUSTO"/>
    <n v="1"/>
    <n v="31419"/>
    <n v="31419"/>
  </r>
  <r>
    <s v="MEDELLIN"/>
    <s v="0036-0005"/>
    <x v="3"/>
    <n v="5001"/>
    <n v="2863845"/>
    <n v="65354"/>
    <x v="0"/>
    <s v="ANTIOQUIA"/>
    <s v="MEDELLIN"/>
    <s v="BARRIO CENTRO MEDELLIN 94"/>
    <s v="WOMPI"/>
    <s v="FO-25-1660838"/>
    <d v="2025-10-09T12:58:00"/>
    <d v="2025-10-14T14:49:00"/>
    <x v="0"/>
    <s v="ROLLOS"/>
    <s v="EJECUTADO_EXITOSO"/>
    <s v="EJECUTADO EXITOSO"/>
    <s v="09/10/2025 SE ESCALA AL COORDINADOR DE ZONA PARA ENTREGA DE ROLLOS EN SITIO | 14/10/2025 SE REALIZA ENTREGA DE 32 ROLLOS POR EL OPERADOR LOGISTICO VELOCES CON LA GUIA V4001658584"/>
    <s v="VISITA_TÉCNICA"/>
    <n v="32"/>
    <s v="PRINCIPAL"/>
    <s v="TERRESTRE"/>
    <s v="BETANCUR AGUIRRE EDGAR AUGUSTO"/>
    <n v="1"/>
    <n v="31419"/>
    <n v="31419"/>
  </r>
  <r>
    <s v="BUCARAMANGA"/>
    <s v="0036-0007"/>
    <x v="1"/>
    <n v="68001"/>
    <n v="2874285"/>
    <n v="32645"/>
    <x v="0"/>
    <s v="SANTANDER"/>
    <s v="BUCARAMANGA"/>
    <s v="BARRIO CAMPO HERMOSO BUCARAMANGA 1"/>
    <s v="WOMPI"/>
    <s v="FO-25-1678839"/>
    <d v="2025-10-14T08:00:00"/>
    <d v="2025-10-14T14:50:00"/>
    <x v="0"/>
    <s v="ROLLOS"/>
    <s v="EJECUTADO_EXITOSO"/>
    <s v="EJECUTADO EXITOSO"/>
    <s v="14/10/2025 SE ESCALA AL COORDINADOR DE ZONA PARA ENTREGA DE ROLLOS EN SITIO | 14/10/2025 SE REALIZA ENTREGA DE 64 ROLLOS WOMPI CON VISITA."/>
    <s v="VISITA_TÉCNICA"/>
    <n v="64"/>
    <s v="PRINCIPAL"/>
    <s v="TERRESTRE"/>
    <s v="BETANCUR AGUIRRE EDGAR AUGUSTO"/>
    <n v="1"/>
    <n v="31419"/>
    <n v="31419"/>
  </r>
  <r>
    <s v="MEDELLIN"/>
    <s v="0036-0005"/>
    <x v="3"/>
    <n v="5001"/>
    <n v="2864244"/>
    <n v="78469"/>
    <x v="0"/>
    <s v="ANTIOQUIA"/>
    <s v="MEDELLIN"/>
    <s v="BARRIO ROBLEDO EL DIAMANTE MEDELLIN 1"/>
    <s v="WOMPI"/>
    <s v="FO-25-1662607"/>
    <d v="2025-10-09T14:09:00"/>
    <d v="2025-10-14T14:52:00"/>
    <x v="0"/>
    <s v="ROLLOS"/>
    <s v="EJECUTADO_EXITOSO"/>
    <s v="EJECUTADO EXITOSO"/>
    <s v="09/10/2025 SE ESCALA AL COORDINADOR DE ZONA PARA ENTREGA DE ROLLOS EN SITIO | 14/10/2025 SE REALIZA ENTREGA DE 24 ROLLOS POR EL OPERADOR LOGISTICO VELOCES CON LA GUIA V4001658585"/>
    <s v="VISITA_TÉCNICA"/>
    <n v="24"/>
    <s v="PRINCIPAL"/>
    <s v="TERRESTRE"/>
    <s v="MARTINEZ FLOREZ DONIS ALBERTO"/>
    <n v="1"/>
    <n v="31419"/>
    <n v="31419"/>
  </r>
  <r>
    <s v="MEDELLIN"/>
    <s v="0036-0005"/>
    <x v="3"/>
    <n v="5001"/>
    <n v="2864178"/>
    <n v="50298"/>
    <x v="0"/>
    <s v="ANTIOQUIA"/>
    <s v="MEDELLIN"/>
    <s v="M-K LLUVIA DE HELADOS TAVO"/>
    <s v="WOMPI"/>
    <s v="FO-25-1662593"/>
    <d v="2025-10-09T14:21:00"/>
    <d v="2025-10-14T14:53:00"/>
    <x v="0"/>
    <s v="ROLLOS"/>
    <s v="EJECUTADO_EXITOSO"/>
    <s v="EJECUTADO EXITOSO"/>
    <s v="09/10/2025 SE ESCALA AL COORDINADOR DE ZONA PARA ENTREGA DE ROLLOS EN SITIO | 14/10/2025 SE REALIZA ENTREGA DE 16 ROLLOS POR EL OPERADOR LOGISTICO VELOCES CON LA GUIA V4001658586"/>
    <s v="VISITA_TÉCNICA"/>
    <n v="16"/>
    <s v="PRINCIPAL"/>
    <s v="TERRESTRE"/>
    <s v="BETANCUR AGUIRRE EDGAR AUGUSTO"/>
    <n v="1"/>
    <n v="31419"/>
    <n v="31419"/>
  </r>
  <r>
    <s v="MEDELLIN"/>
    <s v="0036-0005"/>
    <x v="3"/>
    <n v="5212"/>
    <n v="2871635"/>
    <n v="75613"/>
    <x v="0"/>
    <s v="ANTIOQUIA"/>
    <s v="COPACABANA"/>
    <s v="DISTRILICORES COPA"/>
    <s v="WOMPI"/>
    <s v="FO-25-1668879"/>
    <d v="2025-10-14T08:00:00"/>
    <d v="2025-10-14T15:18:00"/>
    <x v="0"/>
    <s v="ROLLOS"/>
    <s v="EJECUTADO_EXITOSO"/>
    <s v="EJECUTADO EXITOSO"/>
    <s v="10/10/2025 SE ESCALA AL COORDINADOR DE ZONA PARA ENTREGA DE ROLLOS EN SITIO | 14/10/2025 SE REALIZA ENTREGA OK DE 32 ROLLOS"/>
    <s v="VISITA_TÉCNICA"/>
    <n v="32"/>
    <s v="PRINCIPAL"/>
    <s v="TERRESTRE"/>
    <s v="BETANCUR AGUIRRE EDGAR AUGUSTO"/>
    <n v="1"/>
    <n v="31419"/>
    <n v="31419"/>
  </r>
  <r>
    <s v="CUCUTA"/>
    <s v="0036-0007"/>
    <x v="1"/>
    <n v="54874"/>
    <n v="2872236"/>
    <n v="60357"/>
    <x v="0"/>
    <s v="NORTE DE SANTANDER"/>
    <s v="VILLA DEL ROSARIO"/>
    <s v="BARRIO GRAN COLOMBIA VILLA DEL ROSARIO"/>
    <s v="WOMPI"/>
    <s v="FO-25-1669510"/>
    <d v="2025-10-14T09:11:00"/>
    <d v="2025-10-14T15:23:00"/>
    <x v="0"/>
    <s v="ROLLOS"/>
    <s v="EJECUTADO_EXITOSO"/>
    <s v="EJECUTADO EXITOSO"/>
    <s v="11/10/2025 SE ESCALA AL COORDINADOR DE ZONA PARA ENTREGA DE ROLLOS EN SITIO | 14/10/2025 SE REALIZA VISITA, SE ENTREGAN 48 ROLLOS, DATAFONO NO SE ENCUENTRA EN LA DIRECCIÓN DE ENTREGA"/>
    <s v="VISITA_TÉCNICA"/>
    <n v="48"/>
    <s v="PRINCIPAL"/>
    <s v="TERRESTRE"/>
    <s v="RAMIREZ TABARES JUAN DIEGO"/>
    <n v="1"/>
    <n v="31419"/>
    <n v="31419"/>
  </r>
  <r>
    <s v="TUNJA"/>
    <s v="0036-0007"/>
    <x v="1"/>
    <n v="15001"/>
    <n v="2874425"/>
    <n v="78025"/>
    <x v="0"/>
    <s v="BOYACA"/>
    <s v="TUNJA"/>
    <s v="BARRIO KENNEDY TUNJA"/>
    <s v="WOMPI"/>
    <s v="FO-25-1678833"/>
    <d v="2025-10-14T08:00:00"/>
    <d v="2025-10-14T15:31:00"/>
    <x v="0"/>
    <s v="ROLLOS"/>
    <s v="EJECUTADO_EXITOSO"/>
    <s v="EJECUTADO EXITOSO"/>
    <s v="14/10/2025 SE ESCALA AL COORDINADOR DE ZONA PARA ENTREGA DE ROLLOS EN SITIO | 14/10/2025 SE VISITA CB ENTREGA 16 ROLLOS"/>
    <s v="VISITA_TÉCNICA"/>
    <n v="16"/>
    <s v="PRINCIPAL"/>
    <s v="TERRESTRE"/>
    <s v="PACHECO BUITRAGO JAVIER ALONSO"/>
    <n v="1"/>
    <n v="31419"/>
    <n v="31419"/>
  </r>
  <r>
    <s v="BUCARAMANGA"/>
    <s v="0036-0007"/>
    <x v="1"/>
    <n v="68001"/>
    <n v="2872404"/>
    <n v="43432"/>
    <x v="0"/>
    <s v="SANTANDER"/>
    <s v="BUCARAMANGA"/>
    <s v="MINIMARKET LA FORTUNA PARQUE CENTENARIO"/>
    <s v="WOMPI"/>
    <s v="FO-25-1672286"/>
    <d v="2025-10-14T08:00:00"/>
    <d v="2025-10-14T15:36:00"/>
    <x v="0"/>
    <s v="ROLLOS"/>
    <s v="EJECUTADO_EXITOSO"/>
    <s v="EJECUTADO EXITOSO"/>
    <s v="11/10/2025 SE ESCALA AL COORDINADOR DE ZONA PARA ENTREGA DE ROLLOS EN SITIO | 14/10/2025 SE REALIZA ENTREGA DE 56 ROLLOS WOMPI AL SR BAIRON RUIZ"/>
    <s v="VISITA_TÉCNICA"/>
    <n v="56"/>
    <s v="PRINCIPAL"/>
    <s v="TERRESTRE"/>
    <s v="GONZALEZ GONZALEZ MARIO ALBERTO"/>
    <n v="1"/>
    <n v="31419"/>
    <n v="31419"/>
  </r>
  <r>
    <s v="BOGOTA"/>
    <s v="0036-0004"/>
    <x v="5"/>
    <n v="25290"/>
    <n v="2878753"/>
    <n v="76800"/>
    <x v="0"/>
    <s v="CUNDINAMARCA"/>
    <s v="FUSAGASUGA"/>
    <s v="BARRIO ANTONIO NARIÑO FUSAGASUGA 2"/>
    <s v="WOMPI"/>
    <s v="FO-25-1683333"/>
    <d v="2025-10-14T13:25:00"/>
    <d v="2025-10-14T15:42:00"/>
    <x v="0"/>
    <s v="ROLLOS"/>
    <s v="EJECUTADO_EXITOSO"/>
    <s v="EJECUTADO EXITOSO"/>
    <s v="14/10/2025 DATOS CORRECTOS. SE REALIZA ENVIO DE ROLLOS CON GUIA | 16/10/2025 SE REALIZA ENVIO DE 64 ROLLOS, CON LA GUIA 2235596236 SERVIENTREGA. SE CONFIRMA ENTREGA EXITOSA POR PARTE DE LA TRANSPORTADORA"/>
    <s v="ENVÍO"/>
    <n v="64"/>
    <s v="INTERMEDIA"/>
    <s v="TERRESTRE"/>
    <s v="GONZALEZ ESTUPIÑAN YEISON WALTER ANTONIO"/>
    <n v="1"/>
    <n v="36351"/>
    <n v="36351"/>
  </r>
  <r>
    <s v="TUNJA"/>
    <s v="0036-0007"/>
    <x v="1"/>
    <n v="15238"/>
    <n v="2877484"/>
    <n v="42517"/>
    <x v="0"/>
    <s v="BOYACA"/>
    <s v="DUITAMA"/>
    <s v="BARRIO LOS HEROES DUITAMA"/>
    <s v="WOMPI"/>
    <s v="FO-25-1683334"/>
    <d v="2025-10-14T11:07:00"/>
    <d v="2025-10-14T15:43:00"/>
    <x v="0"/>
    <s v="ROLLOS"/>
    <s v="EJECUTADO_EXITOSO"/>
    <s v="EJECUTADO EXITOSO"/>
    <s v="14/10/2025 DATOS CORRECTOS. SE REALIZA ENVIO DE ROLLOS CON GUIA | 16/10/2025 SE REALIZA ENVIO DE 24 ROLLOS, CON LA GUIA 2235596237 SERVIENTREGA. SE CONFIRMA ENTREGA EXITOSA POR PARTE DE LA TRANSPORTADORA"/>
    <s v="ENVÍO"/>
    <n v="24"/>
    <s v="INTERMEDIA"/>
    <s v="TERRESTRE"/>
    <s v="TORO CARDONA ELIZABETH"/>
    <n v="1"/>
    <n v="36351"/>
    <n v="36351"/>
  </r>
  <r>
    <s v="CUCUTA"/>
    <s v="0036-0007"/>
    <x v="1"/>
    <n v="54001"/>
    <n v="2869660"/>
    <n v="68066"/>
    <x v="0"/>
    <s v="NORTE DE SANTANDER"/>
    <s v="CUCUTA"/>
    <s v="CHAPINERO CUCUTA NORTE DE SANTANDER"/>
    <s v="WOMPI"/>
    <s v="FO-25-1667216"/>
    <d v="2025-10-10T13:20:00"/>
    <d v="2025-10-14T15:44:00"/>
    <x v="0"/>
    <s v="ROLLOS"/>
    <s v="EJECUTADO_EXITOSO"/>
    <s v="EJECUTADO EXITOSO"/>
    <s v="10/10/2025 SE ESCALA AL COORDINADOR DE ZONA PARA ENTREGA DE ROLLOS EN SITIO | 14/10/2025 SE ENTREGAN 32 ROLLOS WOMPI"/>
    <s v="VISITA_TÉCNICA"/>
    <n v="32"/>
    <s v="PRINCIPAL"/>
    <s v="TERRESTRE"/>
    <s v="TORO CARDONA ELIZABETH"/>
    <n v="1"/>
    <n v="31419"/>
    <n v="31419"/>
  </r>
  <r>
    <s v="BOGOTA"/>
    <s v="0036-0004"/>
    <x v="5"/>
    <n v="25307"/>
    <n v="2872706"/>
    <n v="62748"/>
    <x v="0"/>
    <s v="CUNDINAMARCA"/>
    <s v="GIRARDOT"/>
    <s v="BARRIO SANTANDER GIRARDOT 2"/>
    <s v="WOMPI"/>
    <s v="FO-25-1683248"/>
    <d v="2025-10-14T08:00:00"/>
    <d v="2025-10-14T15:44:00"/>
    <x v="0"/>
    <s v="ROLLOS"/>
    <s v="EJECUTADO_EXITOSO"/>
    <s v="EJECUTADO EXITOSO"/>
    <s v="14/10/2025 SE CONFIRMAN DATOS, SE REALIZA ENVIO DE ROLLOS CON GUIA | 16/10/2025 SE REALIZA ENVIO DE 64 ROLLOS, CON LA GUIA 2235596231 SERVIENTREGA. SE CONFIRMA ENTREGA EXITOSA POR PARTE DE LA TRANSPORTADORA"/>
    <s v="ENVÍO"/>
    <n v="64"/>
    <s v="LEJANA"/>
    <s v="TERRESTRE"/>
    <s v="NARANJO AFANADOR RUBEN JESUS"/>
    <n v="1"/>
    <n v="40250"/>
    <n v="40250"/>
  </r>
  <r>
    <s v="BOGOTA"/>
    <s v="0036-0004"/>
    <x v="5"/>
    <n v="25175"/>
    <n v="2867511"/>
    <n v="50245"/>
    <x v="0"/>
    <s v="CUNDINAMARCA"/>
    <s v="CHIA"/>
    <s v="BARRIO SANTA LUCIA CHIA"/>
    <s v="WOMPI"/>
    <s v="FO-25-1681515"/>
    <d v="2025-10-10T09:12:00"/>
    <d v="2025-10-14T15:46:00"/>
    <x v="0"/>
    <s v="ROLLOS"/>
    <s v="EJECUTADO_EXITOSO"/>
    <s v="EJECUTADO EXITOSO"/>
    <s v="14/10/2025 SE CONFIRMAN DATOS Y REALIZA ENVIO DE ROLLOS CON GUIA | 16/10/2025 SE REALIZA ENVIO DE 56 ROLLOS, CON LA GUIA 2235596225 SERVIENTREGA. SE CONFIRMA ENTREGA EXITOSA POR PARTE DE LA TRANSPORTADORA"/>
    <s v="ENVÍO"/>
    <n v="56"/>
    <s v="INTERMEDIA"/>
    <s v="TERRESTRE"/>
    <s v="CONTRERAS ROSSI LITZY YULIETH"/>
    <n v="1"/>
    <n v="36351"/>
    <n v="36351"/>
  </r>
  <r>
    <s v="CUCUTA"/>
    <s v="0036-0007"/>
    <x v="1"/>
    <n v="54673"/>
    <n v="2877734"/>
    <n v="80300"/>
    <x v="0"/>
    <s v="NORTE DE SANTANDER"/>
    <s v="SAN CAYETANO"/>
    <s v="BARRIO SAN CAYETANO SAN CAYETANO"/>
    <s v="WOMPI"/>
    <s v="FO-25-1681245"/>
    <d v="2025-10-14T11:13:00"/>
    <d v="2025-10-14T15:47:00"/>
    <x v="0"/>
    <s v="ROLLOS"/>
    <s v="EJECUTADO_EXITOSO"/>
    <s v="EJECUTADO EXITOSO"/>
    <s v="14/10/2025 SE ESCALA AL COORDINADOR DE ZONA PARA ENTREGA DE ROLLOS EN SITIO | 16/10/2025 SE REALIZA ENVIO DE 16 ROLLOS, CON LA GUIA 2187690785 SERVIENTREGA. SE CONFIRMA ENTREGA EXITOSA POR PARTE DE LA TRANSPORTADORA"/>
    <s v="ENVÍO"/>
    <n v="16"/>
    <s v="INTERMEDIA"/>
    <s v="TERRESTRE"/>
    <s v="ARGEL DORIA MIGUEL ALBERTO"/>
    <n v="1"/>
    <n v="36351"/>
    <n v="36351"/>
  </r>
  <r>
    <s v="BOGOTA"/>
    <s v="0036-0004"/>
    <x v="5"/>
    <n v="11001"/>
    <n v="2851830"/>
    <n v="34258"/>
    <x v="0"/>
    <s v="CUNDINAMARCA"/>
    <s v="BOGOTÁ"/>
    <s v="G &amp; G INTERNET"/>
    <s v="WOMPI"/>
    <s v="FO-25-1641473"/>
    <d v="2025-10-07T12:40:00"/>
    <d v="2025-10-14T15:59:00"/>
    <x v="0"/>
    <s v="ROLLOS"/>
    <s v="EJECUTADO_EXITOSO"/>
    <s v="EJECUTADO EXITOSO"/>
    <s v="07/10/2025 SE ESCALA AL COORDINADOR DE ZONA PARA ENTREGA DE ROLLOS EN SITIO | 14/10/2025 SE REALIZA ENTREGA DE 32 ROLLOS WOMPI"/>
    <s v="VISITA_TÉCNICA"/>
    <n v="32"/>
    <s v="PRINCIPAL"/>
    <s v="TERRESTRE"/>
    <s v="TORO CARDONA ELIZABETH"/>
    <n v="1"/>
    <n v="31419"/>
    <n v="31419"/>
  </r>
  <r>
    <s v="CALI"/>
    <s v="0036-0003"/>
    <x v="4"/>
    <n v="19001"/>
    <n v="2855563"/>
    <n v="77560"/>
    <x v="0"/>
    <s v="CAUCA"/>
    <s v="POPAYAN"/>
    <s v="PLACITA CAMPESINA FRUTAS Y VERDURAS 1"/>
    <s v="WOMPI"/>
    <s v="FO-25-1648205"/>
    <d v="2025-10-08T08:44:00"/>
    <d v="2025-10-14T16:03:00"/>
    <x v="0"/>
    <s v="ROLLOS"/>
    <s v="EJECUTADO_EXITOSO"/>
    <s v="EJECUTADO EXITOSO"/>
    <s v="08/10/2025 SE ESCALA AL COORDINADOR DE ZONA PARA ENTREGA DE ROLLOS EN SITIO | 14/10/2025 SE INGRESA SE ENTREGA 24 ROLLOS WOMPI"/>
    <s v="VISITA_TÉCNICA"/>
    <n v="24"/>
    <s v="LEJANA"/>
    <s v="TERRESTRE"/>
    <s v="ALARCON AREVALO JOHAN STIVEN"/>
    <n v="1"/>
    <n v="40250"/>
    <n v="40250"/>
  </r>
  <r>
    <s v="CALI"/>
    <s v="0036-0003"/>
    <x v="4"/>
    <n v="19001"/>
    <n v="2859686"/>
    <n v="73706"/>
    <x v="0"/>
    <s v="CAUCA"/>
    <s v="POPAYAN"/>
    <s v="BARRIO CENTRO POPAYAN 27"/>
    <s v="WOMPI"/>
    <s v="FO-25-1650403"/>
    <d v="2025-10-08T16:31:00"/>
    <d v="2025-10-14T16:07:00"/>
    <x v="0"/>
    <s v="ROLLOS"/>
    <s v="EJECUTADO_EXITOSO"/>
    <s v="EJECUTADO EXITOSO"/>
    <s v="09/10/2025 SE CONFIRMAN DATOS, SE REALIZA ENVIO DE ROLLOS CON GUIA | 14/10/2025 SE INGRESA SE ENTREGA 24 ROLLOS WOMPI"/>
    <s v="VISITA_TÉCNICA"/>
    <n v="24"/>
    <s v="LEJANA"/>
    <s v="TERRESTRE"/>
    <s v="GIMBUEL LASSO LUIS GERMAN"/>
    <n v="1"/>
    <n v="40250"/>
    <n v="40250"/>
  </r>
  <r>
    <s v="CUCUTA"/>
    <s v="0036-0007"/>
    <x v="1"/>
    <n v="54001"/>
    <n v="2862335"/>
    <n v="79070"/>
    <x v="0"/>
    <s v="NORTE DE SANTANDER"/>
    <s v="CUCUTA"/>
    <s v="BARRIO BUENOS AIRES CUCUTA  5"/>
    <s v="WOMPI"/>
    <s v="FO-25-1651942"/>
    <d v="2025-10-09T10:06:00"/>
    <d v="2025-10-14T16:09:00"/>
    <x v="0"/>
    <s v="ROLLOS"/>
    <s v="EJECUTADO_EXITOSO"/>
    <s v="EJECUTADO EXITOSO"/>
    <s v="09/10/2025 SE ESCALA AL COORDINADOR DE ZONA PARA ENTREGA DE ROLLOS EN SITIO | 14/10/2025 SE REALIZA ENTREGA DE 16 ROLLOS WOMPI EXITOSO"/>
    <s v="VISITA_TÉCNICA"/>
    <n v="16"/>
    <s v="PRINCIPAL"/>
    <s v="TERRESTRE"/>
    <s v="GIMBUEL LASSO LUIS GERMAN"/>
    <n v="1"/>
    <n v="31419"/>
    <n v="31419"/>
  </r>
  <r>
    <s v="MONTERIA"/>
    <s v="0036-0001"/>
    <x v="0"/>
    <n v="23001"/>
    <n v="2863950"/>
    <n v="78543"/>
    <x v="0"/>
    <s v="CORDOBA"/>
    <s v="MONTERIA"/>
    <s v="BARRIO CENTRO MONTERIA  29"/>
    <s v="WOMPI"/>
    <s v="FO-25-1665780"/>
    <d v="2025-10-09T13:08:00"/>
    <d v="2025-10-14T16:13:00"/>
    <x v="0"/>
    <s v="ROLLOS"/>
    <s v="EJECUTADO_EXITOSO"/>
    <s v="EJECUTADO EXITOSO"/>
    <s v="10/10/2025 SE ESCALA AL COORDINADOR DE ZONA PARA ENTREGA DE ROLLOS EN SITIO | 14/10/2025 SE REALIZA ENTREGA DE 24 ROLLOS A CORRESPONSAL WOMPI"/>
    <s v="VISITA_TÉCNICA"/>
    <n v="24"/>
    <s v="PRINCIPAL"/>
    <s v="TERRESTRE"/>
    <s v="NARANJO AFANADOR RUBEN JESUS"/>
    <n v="1"/>
    <n v="31419"/>
    <n v="31419"/>
  </r>
  <r>
    <s v="BUCARAMANGA"/>
    <s v="0036-0007"/>
    <x v="1"/>
    <n v="68001"/>
    <n v="2876840"/>
    <n v="61519"/>
    <x v="0"/>
    <s v="SANTANDER"/>
    <s v="BUCARAMANGA"/>
    <s v="ALAIA STORE ACCESORIOS"/>
    <s v="WOMPI"/>
    <s v="FO-25-1679979"/>
    <d v="2025-10-14T10:06:00"/>
    <d v="2025-10-14T16:18:00"/>
    <x v="0"/>
    <s v="ROLLOS"/>
    <s v="EJECUTADO_EXITOSO"/>
    <s v="EJECUTADO EXITOSO"/>
    <s v="14/10/2025 SE ESCALA AL COORDINADOR DE ZONA PARA ENTREGA DE ROLLOS EN SITIO | 14/10/2025 SE REALIZA ENTREGA DE 24 ROLLOS WOMPI CON VISITA."/>
    <s v="VISITA_TÉCNICA"/>
    <n v="24"/>
    <s v="PRINCIPAL"/>
    <s v="TERRESTRE"/>
    <s v="MARQUEZ HOYOS JEYSON DANIEL"/>
    <n v="1"/>
    <n v="31419"/>
    <n v="31419"/>
  </r>
  <r>
    <s v="VILLAVICENCIO"/>
    <s v="0036-0006"/>
    <x v="2"/>
    <n v="50001"/>
    <n v="2873010"/>
    <n v="74768"/>
    <x v="0"/>
    <s v="META"/>
    <s v="VILLAVICENCIO"/>
    <s v="DROGUERÍA LATAM DYM"/>
    <s v="WOMPI"/>
    <s v="FO-25-1678848"/>
    <d v="2025-10-14T08:00:00"/>
    <d v="2025-10-14T16:22:00"/>
    <x v="0"/>
    <s v="ROLLOS"/>
    <s v="EJECUTADO_CANCELADO"/>
    <s v="CB CERRADO - DESOCUPADO"/>
    <s v="14/10/2025 SE ESCALA AL COORDINADOR DE ZONA PARA ENTREGA DE ROLLOS EN SITIO | 14/10/2025 SE REALIZA VISITA Y COMERCIO SE ENCUENTRA CERRADO"/>
    <s v="VISITA_TÉCNICA"/>
    <m/>
    <s v="PRINCIPAL"/>
    <s v="TERRESTRE"/>
    <s v="MARTINEZ FLOREZ DONIS ALBERTO"/>
    <n v="1"/>
    <n v="31419"/>
    <n v="31419"/>
  </r>
  <r>
    <s v="CUCUTA"/>
    <s v="0036-0007"/>
    <x v="1"/>
    <n v="54498"/>
    <n v="2846063"/>
    <n v="71623"/>
    <x v="0"/>
    <s v="NORTE DE SANTANDER"/>
    <s v="OCAÑA"/>
    <s v="BARRIO OCAÑA OCAÑA"/>
    <s v="WOMPI"/>
    <s v="FO-25-1646369"/>
    <d v="2025-10-06T14:49:00"/>
    <d v="2025-10-14T16:56:00"/>
    <x v="0"/>
    <s v="ROLLOS"/>
    <s v="EJECUTADO_EXITOSO"/>
    <s v="EJECUTADO EXITOSO"/>
    <s v="08/10/2025 SE CONFIRMAN DATOS CON EL USUARIO, SE REALIZA ENVIO DE ROLLOS CON GUIA | 08/10/2025 SE REALIZA ENVÍO DE 64 ROLLOS WOMPI OK"/>
    <s v="ENVÍO"/>
    <n v="64"/>
    <s v="LEJANA"/>
    <s v="TERRESTRE"/>
    <s v="PEDREROS CONTRERAS MICHAEL STEVENS"/>
    <n v="1"/>
    <n v="40250"/>
    <n v="40250"/>
  </r>
  <r>
    <s v="BUCARAMANGA"/>
    <s v="0036-0007"/>
    <x v="1"/>
    <n v="68679"/>
    <n v="2848008"/>
    <n v="72305"/>
    <x v="0"/>
    <s v="SANTANDER"/>
    <s v="SAN GIL"/>
    <s v="BARRIO CENTRO SAN GIL SANTANDER"/>
    <s v="WOMPI"/>
    <s v="FO-25-1650922"/>
    <d v="2025-10-07T08:00:00"/>
    <d v="2025-10-14T17:17:00"/>
    <x v="0"/>
    <s v="ROLLOS"/>
    <s v="EJECUTADO_EXITOSO"/>
    <s v="EJECUTADO EXITOSO"/>
    <s v="09/10/2025 SE CONFIRMAN DATOS, SE REALIZA ENVIO DE ROLLOS CON GUIA | 10/10/2025 ENVIO SE CREA TARDE POR CAPACIDAD OPERATIVA DEL CG | 17/10/2025 SE REALIZA ENVIO DE 32 ROLLOS, CON LA GUIA 2187690761 SERVIENTREGA. SE CONFIRMA ENTREGA EXITOSA POR PARTE DE LA TRANSPORTADORA"/>
    <s v="ENVÍO"/>
    <n v="32"/>
    <s v="INTERMEDIA"/>
    <s v="TERRESTRE"/>
    <s v="CONTRERAS ROSSI LITZY YULIETH"/>
    <n v="1"/>
    <n v="36351"/>
    <n v="36351"/>
  </r>
  <r>
    <s v="BOGOTA"/>
    <s v="0036-0004"/>
    <x v="5"/>
    <n v="25430"/>
    <n v="2847792"/>
    <n v="77680"/>
    <x v="0"/>
    <s v="CUNDINAMARCA"/>
    <s v="MADRID"/>
    <s v="BARRIO FONTANA 4 CIUDADELA LA PROSPERIDAD MADRID"/>
    <s v="WOMPI"/>
    <s v="FO-25-1645637"/>
    <d v="2025-10-07T08:00:00"/>
    <d v="2025-10-14T17:22:00"/>
    <x v="0"/>
    <s v="ROLLOS"/>
    <s v="EJECUTADO_EXITOSO"/>
    <s v="EJECUTADO EXITOSO"/>
    <s v="08/10/2025 SE CONFIRMAN DATOS CON EL USUARIO, SE REALIZA ENVIO DE ROLLOS CON GUIA | 16/10/2025 SE REALIZA ENVIO DE 56 ROLLOS, CON LA GUIA 2235596173 SERVIENTREGA. SE CONFIRMA ENTREGA EXITOSA POR PARTE DE LA TRANSPORTADORA"/>
    <s v="ENVÍO"/>
    <n v="56"/>
    <s v="INTERMEDIA"/>
    <s v="TERRESTRE"/>
    <s v="CONTRERAS ROSSI LITZY YULIETH"/>
    <n v="1"/>
    <n v="36351"/>
    <n v="36351"/>
  </r>
  <r>
    <s v="PASTO"/>
    <s v="0036-0003"/>
    <x v="4"/>
    <n v="52683"/>
    <n v="2847958"/>
    <n v="75878"/>
    <x v="0"/>
    <s v="NARIÑO"/>
    <s v="SANDONA"/>
    <s v="BARRIO SAN CARLOS SANDONÁ"/>
    <s v="WOMPI"/>
    <s v="FO-25-1645635"/>
    <d v="2025-10-07T08:00:00"/>
    <d v="2025-10-14T17:23:00"/>
    <x v="0"/>
    <s v="ROLLOS"/>
    <s v="EJECUTADO_EXITOSO"/>
    <s v="EJECUTADO EXITOSO"/>
    <s v="08/10/2025 SE CONFIRMAN DATOS CON EL USUARIO, SE REALIZA ENVIO DE ROLLOS CON GUIA | 16/10/2025 SE REALIZA ENVIO DE 64 ROLLOS, CON LA GUIA 2185553843 SERVIENTREGA. SE CONFIRMA ENTREGA EXITOSA POR PARTE DE LA TRANSPORTADORA"/>
    <s v="ENVÍO"/>
    <n v="64"/>
    <s v="INTERMEDIA"/>
    <s v="TERRESTRE"/>
    <s v="CONTRERAS ROSSI LITZY YULIETH"/>
    <n v="1"/>
    <n v="36351"/>
    <n v="36351"/>
  </r>
  <r>
    <s v="CUCUTA"/>
    <s v="0036-0007"/>
    <x v="1"/>
    <n v="54498"/>
    <n v="2848768"/>
    <n v="43076"/>
    <x v="0"/>
    <s v="NORTE DE SANTANDER"/>
    <s v="OCAÑA"/>
    <s v="BARRIO AVENIDA FRANCISCO FERNANDEZ DE CONTRERAS"/>
    <s v="WOMPI"/>
    <s v="FO-25-1646373"/>
    <d v="2025-10-07T08:16:00"/>
    <d v="2025-10-15T08:08:00"/>
    <x v="0"/>
    <s v="ROLLOS"/>
    <s v="EJECUTADO_EXITOSO"/>
    <s v="EJECUTADO EXITOSO"/>
    <s v="08/10/2025 SE CONFIRMAN DATOS CON EL USUARIO, SE REALIZA ENVIO DE ROLLOS CON GUIA | 15/10/2025 SE REALIZA ENVIO DE 40 ROLLOS, CON LA GUIA 2187690756 SERVIENTREGA. SE CONFIRMA ENTREGA EXITOSA POR PARTE DE LA TRANSPORTADORA"/>
    <s v="ENVÍO"/>
    <n v="40"/>
    <s v="LEJANA"/>
    <s v="TERRESTRE"/>
    <s v="TORO CARDONA ELIZABETH"/>
    <n v="1"/>
    <n v="40250"/>
    <n v="40250"/>
  </r>
  <r>
    <s v="BOGOTA"/>
    <s v="0036-0004"/>
    <x v="5"/>
    <n v="25430"/>
    <n v="2849120"/>
    <n v="69166"/>
    <x v="0"/>
    <s v="CUNDINAMARCA"/>
    <s v="MADRID"/>
    <s v="BARRIO CENTRO MADRID 5"/>
    <s v="WOMPI"/>
    <s v="FO-25-1646790"/>
    <d v="2025-10-07T08:37:00"/>
    <d v="2025-10-15T08:12:00"/>
    <x v="0"/>
    <s v="ROLLOS"/>
    <s v="EJECUTADO_EXITOSO"/>
    <s v="EJECUTADO EXITOSO"/>
    <s v="08/10/2025 SE CONFIRMAN DATOS CON EL USUARIO, SE REALIZA ENVIO DE ROLLOS CON GUIA | 15/10/2025 SE REALIZA ENVIO DE 24 ROLLOS, CON LA GUIA 2235596175 SERVIENTREGA. SE CONFIRMA ENTREGA EXITOSA POR PARTE DE LA TRANSPORTADORA"/>
    <s v="ENVÍO"/>
    <n v="24"/>
    <s v="INTERMEDIA"/>
    <s v="TERRESTRE"/>
    <s v="CONTRERAS ROSSI LITZY YULIETH"/>
    <n v="1"/>
    <n v="36351"/>
    <n v="36351"/>
  </r>
  <r>
    <s v="MEDELLIN"/>
    <s v="0036-0005"/>
    <x v="3"/>
    <n v="5809"/>
    <n v="2849772"/>
    <n v="10312"/>
    <x v="0"/>
    <s v="ANTIOQUIA"/>
    <s v="TITIRIBI"/>
    <s v="TITIRIBI - ANTIOQUIA"/>
    <s v="WOMPI"/>
    <s v="FO-25-1655886"/>
    <d v="2025-10-07T09:38:00"/>
    <d v="2025-10-15T08:19:00"/>
    <x v="0"/>
    <s v="ROLLOS"/>
    <s v="EJECUTADO_EXITOSO"/>
    <s v="EJECUTADO EXITOSO"/>
    <s v="09/10/2025 SE CONFIRMAN DATOS, SE REALIZA ENVIO DE ROLLOS CON GUIA | 15/10/2025 SE CONFIRMA ENTREGA EXITOSA POR PARTE DE LA TRANSPORTADORA MANDAR Y SERVIR CON LA GUIA 6345301361848"/>
    <s v="ENVÍO"/>
    <n v="56"/>
    <s v="INTERMEDIA"/>
    <s v="TERRESTRE"/>
    <s v="CONTRERAS ROSSI LITZY YULIETH"/>
    <n v="1"/>
    <n v="36351"/>
    <n v="36351"/>
  </r>
  <r>
    <s v="CALI"/>
    <s v="0036-0003"/>
    <x v="4"/>
    <n v="76248"/>
    <n v="2849954"/>
    <n v="27592"/>
    <x v="0"/>
    <s v="VALLE DEL CAUCA"/>
    <s v="EL CERRITO"/>
    <s v="BARRIO EL PLACER - EL CERRITO"/>
    <s v="WOMPI"/>
    <s v="FO-25-1646379"/>
    <d v="2025-10-07T09:59:00"/>
    <d v="2025-10-15T08:24:00"/>
    <x v="0"/>
    <s v="ROLLOS"/>
    <s v="EJECUTADO_EXITOSO"/>
    <s v="EJECUTADO EXITOSO"/>
    <s v="08/10/2025 SE CONFIRMAN DATOS CON EL USUARIO, SE REALIZA ENVIO DE ROLLOS CON GUIA | 15/10/2025 SE CONFIRMA ENTREGA EXITOSA POR PARTE DE LA TRANSPORTADORA SERVIENTREGA CON LA GUIA 2185553844"/>
    <s v="ENVÍO"/>
    <n v="48"/>
    <s v="INTERMEDIA"/>
    <s v="TERRESTRE"/>
    <s v="BETANCUR AGUIRRE EDGAR AUGUSTO"/>
    <n v="1"/>
    <n v="36351"/>
    <n v="36351"/>
  </r>
  <r>
    <s v="CUCUTA"/>
    <s v="0036-0007"/>
    <x v="1"/>
    <n v="54001"/>
    <n v="2860536"/>
    <n v="40642"/>
    <x v="0"/>
    <s v="NORTE DE SANTANDER"/>
    <s v="CUCUTA"/>
    <s v="INTERNET MUNDO MAGICO"/>
    <s v="WOMPI"/>
    <s v="FO-25-1665794"/>
    <d v="2025-10-09T08:00:00"/>
    <d v="2025-10-15T09:01:00"/>
    <x v="0"/>
    <s v="ROLLOS"/>
    <s v="EJECUTADO_EXITOSO"/>
    <s v="EJECUTADO EXITOSO"/>
    <s v="10/10/2025 SE ESCALA AL COORDINADOR DE ZONA PARA ENTREGA DE ROLLOS EN SITIO | 14/10/2025 SE REALIZA ENTREGA DE 64 ROLLOS WOMPI OK EN DIRECCIÓN DE CÚCUTA POR PETICIÓN DEL CLIENTE"/>
    <s v="VISITA_TÉCNICA"/>
    <n v="64"/>
    <s v="PRINCIPAL"/>
    <s v="TERRESTRE"/>
    <s v="CONTRERAS ROSSI LITZY YULIETH"/>
    <n v="1"/>
    <n v="31419"/>
    <n v="31419"/>
  </r>
  <r>
    <s v="CALI"/>
    <s v="0036-0003"/>
    <x v="4"/>
    <n v="76520"/>
    <n v="2865474"/>
    <n v="72522"/>
    <x v="0"/>
    <s v="VALLE DEL CAUCA"/>
    <s v="PALMIRA"/>
    <s v="VALLE DELCAUCA PALMIRA"/>
    <s v="WOMPI"/>
    <s v="FO-25-1663958"/>
    <d v="2025-10-09T16:31:00"/>
    <d v="2025-10-15T09:05:00"/>
    <x v="0"/>
    <s v="ROLLOS"/>
    <s v="EJECUTADO_EXITOSO"/>
    <s v="EJECUTADO EXITOSO"/>
    <s v="09/10/2025 SE ESCALA AL COORDINADOR DE ZONA PARA ENTREGA DE ROLLOS EN SITIO | 14/10/2025 EN LA VISITA TÉCNICA SE REALIZÓ LA ENTREGA DE 48 ROLLOS DE WOMPI PARA EL CB."/>
    <s v="VISITA_TÉCNICA"/>
    <n v="48"/>
    <s v="PRINCIPAL"/>
    <s v="TERRESTRE"/>
    <s v="DURAN ACOSTA FRANK YONNY"/>
    <n v="1"/>
    <n v="31419"/>
    <n v="31419"/>
  </r>
  <r>
    <s v="MEDELLIN"/>
    <s v="0036-0005"/>
    <x v="3"/>
    <n v="5789"/>
    <n v="2849973"/>
    <n v="10659"/>
    <x v="0"/>
    <s v="ANTIOQUIA"/>
    <s v="TAMESIS"/>
    <s v="PALERMO - ANTIOQUIA"/>
    <s v="WOMPI"/>
    <s v="FO-25-1655916"/>
    <d v="2025-10-07T10:02:00"/>
    <d v="2025-10-15T09:10:00"/>
    <x v="0"/>
    <s v="ROLLOS"/>
    <s v="EJECUTADO_EXITOSO"/>
    <s v="EJECUTADO EXITOSO"/>
    <s v="09/10/2025 SE CONFIRMAN DATOS, SE REALIZA ENVIO DE ROLLOS CON GUIA | 10/10/2025 SE REALIZA ENVÍO DE 56 ROLLOS WOMPI POR INTERRAPIDIMO OK"/>
    <s v="ENVÍO"/>
    <n v="56"/>
    <s v="LEJANA"/>
    <s v="TERRESTRE"/>
    <s v="SANCHEZ URREGO ROBINSON DAVID"/>
    <n v="1"/>
    <n v="40250"/>
    <n v="40250"/>
  </r>
  <r>
    <s v="CALI"/>
    <s v="0036-0003"/>
    <x v="4"/>
    <n v="76520"/>
    <n v="2872525"/>
    <n v="62346"/>
    <x v="0"/>
    <s v="VALLE DEL CAUCA"/>
    <s v="PALMIRA"/>
    <s v="BARRIO BARRIO CENTRAL PALMIRA"/>
    <s v="WOMPI"/>
    <s v="FO-25-1673443"/>
    <d v="2025-10-14T08:00:00"/>
    <d v="2025-10-15T09:14:00"/>
    <x v="0"/>
    <s v="ROLLOS"/>
    <s v="EJECUTADO_EXITOSO"/>
    <s v="EJECUTADO EXITOSO"/>
    <s v="11/10/2025 SE ESCALA AL COORDINADOR DE ZONA PARA ENTREGA DE ROLLOS EN SITIO | 14/10/2025 EN LA VISITA TÉCNICA SE REALIZÓ LA ENTREGA DE 24 ROLLOS DE WOMPI PARA EL CB."/>
    <s v="VISITA_TÉCNICA"/>
    <n v="24"/>
    <s v="PRINCIPAL"/>
    <s v="TERRESTRE"/>
    <s v="ZAPATA LOPEZ EDWARD ASDRUBAL"/>
    <n v="1"/>
    <n v="31419"/>
    <n v="31419"/>
  </r>
  <r>
    <s v="CARTAGENA"/>
    <s v="0036-0001"/>
    <x v="0"/>
    <n v="13001"/>
    <n v="2852531"/>
    <n v="49050"/>
    <x v="0"/>
    <s v="BOLIVAR"/>
    <s v="CARTAGENA"/>
    <s v="AUTO SERVICIO LA CARPA AZUL J.A"/>
    <s v="WOMPI"/>
    <s v="FO-25-1663143"/>
    <d v="2025-10-07T14:36:00"/>
    <d v="2025-10-15T09:22:00"/>
    <x v="0"/>
    <s v="ROLLOS"/>
    <s v="EJECUTADO_EXITOSO"/>
    <s v="EJECUTADO EXITOSO"/>
    <s v="09/10/2025 SE ESCALA AL COORDINADOR DE ZONA PARA ENTREGA DE ROLLOS EN SITIO | 15/10/2025 SE ENTREGAN 48 ROLLOS"/>
    <s v="VISITA_TÉCNICA"/>
    <n v="48"/>
    <s v="PRINCIPAL"/>
    <s v="TERRESTRE"/>
    <s v="SANCHEZ URREGO ROBINSON DAVID"/>
    <n v="1"/>
    <n v="31419"/>
    <n v="31419"/>
  </r>
  <r>
    <s v="BUCARAMANGA"/>
    <s v="0036-0007"/>
    <x v="1"/>
    <n v="68547"/>
    <n v="2850203"/>
    <n v="53522"/>
    <x v="0"/>
    <s v="SANTANDER"/>
    <s v="PIEDECUESTA"/>
    <s v="BARRIO PASEO CATALUÑA PIEDECUESTA"/>
    <s v="WOMPI"/>
    <s v="FO-25-1650919"/>
    <d v="2025-10-07T10:11:00"/>
    <d v="2025-10-15T09:34:00"/>
    <x v="0"/>
    <s v="ROLLOS"/>
    <s v="EJECUTADO_EXITOSO"/>
    <s v="EJECUTADO EXITOSO"/>
    <s v="09/10/2025 SE CONFIRMAN DATOS, SE REALIZA ENVIO DE ROLLOS CON GUIA | 10/10/2025 ENVIO SE CREA TARDE POR CAPACIDAD OPERATIVA DEL CG | 15/10/2025 15-10 SE REALIZA ENVÍO CON GUIA: 2187690760. SE CONFIRMA ENTREGA EXITOSA POR TRANSPORTADORA"/>
    <s v="ENVÍO"/>
    <n v="32"/>
    <s v="INTERMEDIA"/>
    <s v="TERRESTRE"/>
    <s v="CANEDO HERRERA ALEXANDER"/>
    <n v="1"/>
    <n v="36351"/>
    <n v="36351"/>
  </r>
  <r>
    <s v="NEIVA"/>
    <s v="0036-0006"/>
    <x v="2"/>
    <n v="18001"/>
    <n v="2873009"/>
    <n v="56836"/>
    <x v="0"/>
    <s v="CAQUETA"/>
    <s v="FLORENCIA"/>
    <s v="IETECHNOLOGY"/>
    <s v="WOMPI"/>
    <s v="FO-25-1679955"/>
    <d v="2025-10-14T08:00:00"/>
    <d v="2025-10-15T09:38:00"/>
    <x v="0"/>
    <s v="ROLLOS"/>
    <s v="EJECUTADO_EXITOSO"/>
    <s v="EJECUTADO EXITOSO"/>
    <s v="14/10/2025 SE ESCALA AL COORDINADOR DE ZONA PARA ENTREGA DE ROLLOS EN SITIO | 15/10/2025 SE REALIZA ENTREGA DE 64 ROLLOS WOMPI EN SITIO ENTREGA EXITOSA"/>
    <s v="VISITA_TÉCNICA"/>
    <n v="64"/>
    <s v="LEJANA"/>
    <s v="TERRESTRE"/>
    <s v="CONTRERAS ROSSI LITZY YULIETH"/>
    <n v="1"/>
    <n v="40250"/>
    <n v="40250"/>
  </r>
  <r>
    <s v="PASTO"/>
    <s v="0036-0003"/>
    <x v="4"/>
    <n v="52001"/>
    <n v="2877262"/>
    <n v="28432"/>
    <x v="0"/>
    <s v="NARIÑO"/>
    <s v="PASTO"/>
    <s v="DISTRIFARMA J Y D"/>
    <s v="WOMPI"/>
    <s v="FO-25-1680661"/>
    <d v="2025-10-14T10:41:00"/>
    <d v="2025-10-15T09:44:00"/>
    <x v="0"/>
    <s v="ROLLOS"/>
    <s v="EJECUTADO_EXITOSO"/>
    <s v="EJECUTADO EXITOSO"/>
    <s v="15/10/2025 SE REALIZA ENTREGA DE 56 ROLLOS WOMPI NO SE MANIPULA DATAFONO"/>
    <s v="VISITA_TÉCNICA"/>
    <n v="56"/>
    <s v="PRINCIPAL"/>
    <s v="TERRESTRE"/>
    <s v="CONTRERAS ROSSI LITZY YULIETH"/>
    <n v="1"/>
    <n v="31419"/>
    <n v="31419"/>
  </r>
  <r>
    <s v="NEIVA"/>
    <s v="0036-0006"/>
    <x v="2"/>
    <n v="18001"/>
    <n v="2881261"/>
    <n v="77817"/>
    <x v="0"/>
    <s v="CAQUETA"/>
    <s v="FLORENCIA"/>
    <s v="BARRIO LAS AVENIDAS FLORENCIA 1"/>
    <s v="WOMPI"/>
    <s v="FO-25-1683320"/>
    <d v="2025-10-15T08:00:00"/>
    <d v="2025-10-15T09:47:00"/>
    <x v="0"/>
    <s v="ROLLOS"/>
    <s v="EJECUTADO_EXITOSO"/>
    <s v="EJECUTADO EXITOSO"/>
    <s v="14/10/2025 DATOS CORRECTOS. SE REALIZA ENVIO DE ROLLOS CON GUIA | 15/10/2025 SE REALIZA ENTREGA DE 24 ROLLOS WOMPI EN SITIO ENTREGA EXITOSA"/>
    <s v="VISITA_TÉCNICA"/>
    <n v="24"/>
    <s v="LEJANA"/>
    <s v="TERRESTRE"/>
    <s v="BRAVO MADROÑERO OSCAR ESTEBAN"/>
    <n v="1"/>
    <n v="40250"/>
    <n v="40250"/>
  </r>
  <r>
    <s v="BUCARAMANGA"/>
    <s v="0036-0007"/>
    <x v="1"/>
    <n v="68276"/>
    <n v="2861369"/>
    <n v="74114"/>
    <x v="0"/>
    <s v="SANTANDER"/>
    <s v="FLORIDABLANCA"/>
    <s v="BARRIO MIRADORES DEL CAMPO FLORIDABLANCA"/>
    <s v="WOMPI"/>
    <s v="FO-25-1651309 | FO-25-1675342"/>
    <d v="2025-10-09T08:56:00"/>
    <d v="2025-10-15T09:51:00"/>
    <x v="0"/>
    <s v="ROLLOS"/>
    <s v="EJECUTADO_EXITOSO"/>
    <s v="EJECUTADO EXITOSO"/>
    <s v="15/10/2025 SE REALIZA ENTREGA DE 56 ROLLOS CON VISITA NO SE MANIPULA TERMINAL"/>
    <s v="VISITA_TÉCNICA"/>
    <n v="56"/>
    <s v="PRINCIPAL"/>
    <s v="TERRESTRE"/>
    <s v="BERMUDEZ SANCHEZ JOSE NEYBER"/>
    <n v="2"/>
    <n v="31419"/>
    <n v="62838"/>
  </r>
  <r>
    <s v="IBAGUE"/>
    <s v="0036-0006"/>
    <x v="2"/>
    <n v="73001"/>
    <n v="2876848"/>
    <n v="51442"/>
    <x v="0"/>
    <s v="TOLIMA"/>
    <s v="IBAGUE"/>
    <s v="SUMINISTROS IMPRESORAS JG"/>
    <s v="WOMPI"/>
    <s v="FO-25-1679957"/>
    <d v="2025-10-14T10:08:00"/>
    <d v="2025-10-15T09:55:00"/>
    <x v="0"/>
    <s v="ROLLOS"/>
    <s v="EJECUTADO_EXITOSO"/>
    <s v="EJECUTADO EXITOSO"/>
    <s v="14/10/2025 SE ESCALA AL COORDINADOR DE ZONA PARA ENTREGA DE ROLLOS EN SITIO | 15/10/2025 SE ENTREGA 64 ROLLOS CON VISITA"/>
    <s v="VISITA_TÉCNICA"/>
    <n v="64"/>
    <s v="PRINCIPAL"/>
    <s v="TERRESTRE"/>
    <s v="PEÑA DIAZ IVAN YESID | REYES RAMIREZ DIEGO ALEXANDER"/>
    <n v="1"/>
    <n v="31419"/>
    <n v="31419"/>
  </r>
  <r>
    <s v="MEDELLIN"/>
    <s v="0036-0005"/>
    <x v="3"/>
    <n v="5360"/>
    <n v="2850310"/>
    <n v="47529"/>
    <x v="0"/>
    <s v="ANTIOQUIA"/>
    <s v="ITAGUI"/>
    <s v="BARRIO LA GLORIA ITAGUI 1"/>
    <s v="WOMPI"/>
    <s v="FO-25-1639645"/>
    <d v="2025-10-07T10:13:00"/>
    <d v="2025-10-15T10:02:00"/>
    <x v="0"/>
    <s v="ROLLOS"/>
    <s v="EJECUTADO_EXITOSO"/>
    <s v="EJECUTADO EXITOSO"/>
    <s v="07/10/2025 SE ESCALA AL COORDINADOR DE ZONA PARA ENTREGA DE ROLLOS EN SITIO | 15/10/2025 &quot;SE REALIZA ENTREGA DE 48 ROLLOS POR EL OPERADOR CABIFY CON LA GUIA CRE023106_x000a_&quot;"/>
    <s v="ENVÍO"/>
    <n v="48"/>
    <s v="PRINCIPAL"/>
    <s v="TERRESTRE"/>
    <s v="VARGAS HERRERA JHON JAIRO"/>
    <n v="1"/>
    <n v="31419"/>
    <n v="31419"/>
  </r>
  <r>
    <s v="MEDELLIN"/>
    <s v="0036-0005"/>
    <x v="3"/>
    <n v="5674"/>
    <n v="2850167"/>
    <n v="77474"/>
    <x v="0"/>
    <s v="ANTIOQUIA"/>
    <s v="SAN VICENTE"/>
    <s v="BARRIO LA VIRGEN SAN VICENTE DE FERRER"/>
    <s v="WOMPI"/>
    <s v="FO-25-1655934"/>
    <d v="2025-10-07T10:20:00"/>
    <d v="2025-10-15T10:08:00"/>
    <x v="0"/>
    <s v="ROLLOS"/>
    <s v="EJECUTADO_EXITOSO"/>
    <s v="EJECUTADO EXITOSO"/>
    <s v="09/10/2025 SE CONFIRMAN DATOS, SE REALIZA ENVIO DE ROLLOS CON GUIA | 15/10/2025 EL ENVIO AUN NO SE ENTREGA | 15/10/2025 15-10 SE REALIZA ENVÍO CON GUIA: 6345301361853. SE CONFIRMA ENTREGA EXITOSA POR TRANSPORTADORA"/>
    <s v="ENVÍO"/>
    <n v="64"/>
    <s v="INTERMEDIA"/>
    <s v="TERRESTRE"/>
    <s v="BETANCUR AGUIRRE EDGAR AUGUSTO"/>
    <n v="1"/>
    <n v="36351"/>
    <n v="36351"/>
  </r>
  <r>
    <s v="VILLAVICENCIO"/>
    <s v="0036-0006"/>
    <x v="2"/>
    <n v="50006"/>
    <n v="2850418"/>
    <n v="40297"/>
    <x v="0"/>
    <s v="META"/>
    <s v="ACACIAS"/>
    <s v="BARRIO LAS COLINAS ACACIAS"/>
    <s v="WOMPI"/>
    <s v="FO-25-1646793"/>
    <d v="2025-10-07T10:25:00"/>
    <d v="2025-10-15T10:15:00"/>
    <x v="0"/>
    <s v="ROLLOS"/>
    <s v="EJECUTADO_EXITOSO"/>
    <s v="EJECUTADO EXITOSO"/>
    <s v="08/10/2025 SE CONFIRMAN DATOS CON EL USUARIO, SE REALIZA ENVIO DE ROLLOS CON GUIA | 15/10/2025 15-10 SE REALIZA ENVÍO CON GUIA: 2235596177. SE CONFIRMA ENTREGA EXITOSA POR TRANSPORTADORA"/>
    <s v="ENVÍO"/>
    <n v="48"/>
    <s v="INTERMEDIA"/>
    <s v="TERRESTRE"/>
    <s v="BETANCUR AGUIRRE EDGAR AUGUSTO"/>
    <n v="1"/>
    <n v="36351"/>
    <n v="36351"/>
  </r>
  <r>
    <s v="BUCARAMANGA"/>
    <s v="0036-0007"/>
    <x v="1"/>
    <n v="68307"/>
    <n v="2872633"/>
    <n v="31909"/>
    <x v="0"/>
    <s v="SANTANDER"/>
    <s v="GIRON"/>
    <s v="BARRIO VEREDA ACAPULCO"/>
    <s v="WOMPI"/>
    <s v="FO-25-1678459"/>
    <d v="2025-10-14T08:00:00"/>
    <d v="2025-10-15T10:17:00"/>
    <x v="0"/>
    <s v="ROLLOS"/>
    <s v="EJECUTADO_EXITOSO"/>
    <s v="EJECUTADO EXITOSO"/>
    <s v="14/10/2025 SE ESCALA AL COORDINADOR DE ZONA PARA ENTREGA DE ROLLOS EN SITIO | 15/10/2025 SE HACE PRESENCIA EN COMERCIO SE REALIZA ENTREGA DE 32 ROLLOS"/>
    <s v="VISITA_TÉCNICA"/>
    <n v="32"/>
    <s v="PRINCIPAL"/>
    <s v="TERRESTRE"/>
    <s v="CONTRERAS ROSSI LITZY YULIETH"/>
    <n v="1"/>
    <n v="31419"/>
    <n v="31419"/>
  </r>
  <r>
    <s v="PEREIRA"/>
    <s v="0036-0002"/>
    <x v="6"/>
    <n v="76122"/>
    <n v="2869264"/>
    <n v="33765"/>
    <x v="0"/>
    <s v="VALLE DEL CAUCA"/>
    <s v="CAICEDONIA"/>
    <s v="BARRIO LAS AMERICAS CAICEDONIA"/>
    <s v="WOMPI"/>
    <s v="FO-25-1683156"/>
    <d v="2025-10-10T12:11:00"/>
    <d v="2025-10-15T10:19:00"/>
    <x v="0"/>
    <s v="ROLLOS"/>
    <s v="EJECUTADO_EXITOSO"/>
    <s v="EJECUTADO EXITOSO"/>
    <s v="14/10/2025 SE ESCALA AL COORDINADOR DE ZONA PARA ENTREGA DE ROLLOS EN SITIO | 15/10/2025 SE VISITA COMERCIO SE REALIZÓ ENTREGA DE 64 ROLLOS WOMPI"/>
    <s v="VISITA_TÉCNICA"/>
    <n v="64"/>
    <s v="INTERMEDIA"/>
    <s v="TERRESTRE"/>
    <s v="BARRERA ORTEGA MARLON STWAR"/>
    <n v="1"/>
    <n v="36351"/>
    <n v="36351"/>
  </r>
  <r>
    <s v="MEDELLIN"/>
    <s v="0036-0005"/>
    <x v="3"/>
    <n v="5360"/>
    <n v="2866418"/>
    <n v="50606"/>
    <x v="0"/>
    <s v="ANTIOQUIA"/>
    <s v="ITAGUI"/>
    <s v="BARRIO LOS NARANJOS ITAGUI"/>
    <s v="WOMPI"/>
    <s v="FO-25-1664570"/>
    <d v="2025-10-10T08:00:00"/>
    <d v="2025-10-15T10:27:00"/>
    <x v="0"/>
    <s v="ROLLOS"/>
    <s v="EJECUTADO_EXITOSO"/>
    <s v="EJECUTADO EXITOSO"/>
    <s v="10/10/2025 SE ESCALA AL COORDINADOR DE ZONA PARA ENTREGA DE ROLLOS EN SITIO | 15/10/2025 SE REALIZA ENTREGA DE 32 ROLLOS POR EL OPERADOR LOGISTICO VELOCES CON LA GUIA V4001662304"/>
    <s v="VISITA_TÉCNICA"/>
    <n v="32"/>
    <s v="PRINCIPAL"/>
    <s v="TERRESTRE"/>
    <s v="SANCHEZ SOLORZANO JUAN SEBASTIAN"/>
    <n v="1"/>
    <n v="31419"/>
    <n v="31419"/>
  </r>
  <r>
    <s v="MEDELLIN"/>
    <s v="0036-0005"/>
    <x v="3"/>
    <n v="5266"/>
    <n v="2864489"/>
    <n v="73193"/>
    <x v="0"/>
    <s v="ANTIOQUIA"/>
    <s v="ENVIGADO"/>
    <s v="MARIO DE JESUS GIRALDO GOMEZ"/>
    <s v="WOMPI"/>
    <s v="FO-25-1665776"/>
    <d v="2025-10-09T14:57:00"/>
    <d v="2025-10-15T10:27:00"/>
    <x v="0"/>
    <s v="ROLLOS"/>
    <s v="EJECUTADO_EXITOSO"/>
    <s v="EJECUTADO EXITOSO"/>
    <s v="10/10/2025 SE ESCALA AL COORDINADOR DE ZONA PARA ENTREGA DE ROLLOS EN SITIO | 15/10/2025 SE REALIZA ENTREGA DE 24 ROLLOS POR EL OPERADOR LOGISTICO VELOCES CON LA GUIA V4001662301"/>
    <s v="VISITA_TÉCNICA"/>
    <n v="24"/>
    <s v="PRINCIPAL"/>
    <s v="TERRESTRE"/>
    <s v="BETANCUR AGUIRRE EDGAR AUGUSTO"/>
    <n v="1"/>
    <n v="31419"/>
    <n v="31419"/>
  </r>
  <r>
    <s v="MEDELLIN"/>
    <s v="0036-0005"/>
    <x v="3"/>
    <n v="5001"/>
    <n v="2865354"/>
    <n v="70970"/>
    <x v="0"/>
    <s v="ANTIOQUIA"/>
    <s v="MEDELLÍN"/>
    <s v="SUPERMERCADO EL ARRIERO GA"/>
    <s v="WOMPI"/>
    <s v="FO-25-1665768"/>
    <d v="2025-10-09T16:28:00"/>
    <d v="2025-10-15T10:27:00"/>
    <x v="0"/>
    <s v="ROLLOS"/>
    <s v="EJECUTADO_EXITOSO"/>
    <s v="EJECUTADO EXITOSO"/>
    <s v="10/10/2025 SE ESCALA AL COORDINADOR DE ZONA PARA ENTREGA DE ROLLOS EN SITIO | 15/10/2025 SE REALIZA ENTREGA DE 64 ROLLOS POR EL OPERADOR LOGISTICO VELOCES CON LA GUIA V4001662302"/>
    <s v="VISITA_TÉCNICA"/>
    <n v="64"/>
    <s v="PRINCIPAL"/>
    <s v="TERRESTRE"/>
    <s v="BETANCUR AGUIRRE EDGAR AUGUSTO"/>
    <n v="1"/>
    <n v="31419"/>
    <n v="31419"/>
  </r>
  <r>
    <s v="PEREIRA"/>
    <s v="0036-0002"/>
    <x v="6"/>
    <n v="76122"/>
    <n v="2869930"/>
    <n v="19021"/>
    <x v="0"/>
    <s v="VALLE DEL CAUCA"/>
    <s v="CAICEDONIA"/>
    <s v="BARRIO CENTRO IV CAICEDONIA"/>
    <s v="WOMPI"/>
    <s v="FO-25-1683136"/>
    <d v="2025-10-10T14:06:00"/>
    <d v="2025-10-15T10:27:00"/>
    <x v="0"/>
    <s v="ROLLOS"/>
    <s v="EJECUTADO_EXITOSO"/>
    <s v="EJECUTADO EXITOSO"/>
    <s v="14/10/2025 SE CONFIRMA DATOS. SE REALIZA ENVIO DE ROLLOS POR FLOTA | 15/10/2025 SE VISITA COMERCIO SE REALIZÓ ENTREGA DE 64 ROLLOS WOMPI"/>
    <s v="VISITA_TÉCNICA"/>
    <n v="64"/>
    <s v="INTERMEDIA"/>
    <s v="TERRESTRE"/>
    <s v="BETANCUR AGUIRRE EDGAR AUGUSTO"/>
    <n v="1"/>
    <n v="36351"/>
    <n v="36351"/>
  </r>
  <r>
    <s v="MEDELLIN"/>
    <s v="0036-0005"/>
    <x v="3"/>
    <n v="5001"/>
    <n v="2867876"/>
    <n v="63343"/>
    <x v="0"/>
    <s v="ANTIOQUIA"/>
    <s v="MEDELLIN"/>
    <s v="BARRIO LAURELES MEDELLIN 13"/>
    <s v="WOMPI"/>
    <s v="FO-25-1665846"/>
    <d v="2025-10-10T09:56:00"/>
    <d v="2025-10-15T10:28:00"/>
    <x v="0"/>
    <s v="ROLLOS"/>
    <s v="EJECUTADO_EXITOSO"/>
    <s v="EJECUTADO EXITOSO"/>
    <s v="10/10/2025 SE ESCALA AL COORDINADOR DE ZONA PARA ENTREGA DE ROLLOS EN SITIO | 15/10/2025 SE REALIZA ENTREGA DE 24 ROLLOS POR EL OPERADOR LOGISTICO VELOCES CON LA GUIA V4001662308"/>
    <s v="VISITA_TÉCNICA"/>
    <n v="24"/>
    <s v="PRINCIPAL"/>
    <s v="TERRESTRE"/>
    <s v="SANCHEZ SOLORZANO JUAN SEBASTIAN"/>
    <n v="1"/>
    <n v="31419"/>
    <n v="31419"/>
  </r>
  <r>
    <s v="MEDELLIN"/>
    <s v="0036-0005"/>
    <x v="3"/>
    <n v="5001"/>
    <n v="2866876"/>
    <n v="50107"/>
    <x v="0"/>
    <s v="ANTIOQUIA"/>
    <s v="MEDELLIN"/>
    <s v="SUPERMERCADO LOS GIRALDO 6"/>
    <s v="WOMPI"/>
    <s v="FO-25-1665762"/>
    <d v="2025-10-10T08:28:00"/>
    <d v="2025-10-15T10:28:00"/>
    <x v="0"/>
    <s v="ROLLOS"/>
    <s v="EJECUTADO_EXITOSO"/>
    <s v="EJECUTADO EXITOSO"/>
    <s v="10/10/2025 SE ESCALA AL COORDINADOR DE ZONA PARA ENTREGA DE ROLLOS EN SITIO | 15/10/2025 SE REALIZA ENTREGA DE 64 ROLLOS POR EL OPERADOR LOGISTICO VELOCES CON LA GUIA V4001662306"/>
    <s v="VISITA_TÉCNICA"/>
    <n v="64"/>
    <s v="PRINCIPAL"/>
    <s v="TERRESTRE"/>
    <s v="BETANCUR AGUIRRE EDGAR AUGUSTO"/>
    <n v="1"/>
    <n v="31419"/>
    <n v="31419"/>
  </r>
  <r>
    <s v="MEDELLIN"/>
    <s v="0036-0005"/>
    <x v="3"/>
    <n v="5001"/>
    <n v="2866419"/>
    <n v="66546"/>
    <x v="0"/>
    <s v="ANTIOQUIA"/>
    <s v="MEDELLÍN"/>
    <s v="HELADOS CORAZON DE MELON"/>
    <s v="WOMPI"/>
    <s v="FO-25-1665765"/>
    <d v="2025-10-10T08:00:00"/>
    <d v="2025-10-15T10:28:00"/>
    <x v="0"/>
    <s v="ROLLOS"/>
    <s v="EJECUTADO_EXITOSO"/>
    <s v="EJECUTADO EXITOSO"/>
    <s v="10/10/2025 SE ESCALA AL COORDINADOR DE ZONA PARA ENTREGA DE ROLLOS EN SITIO | 15/10/2025 SE REALIZA ENTREGA DE 32 ROLLOS POR EL OPERADOR LOGISTICO VELOCES CON LA GUIA V4001662305"/>
    <s v="VISITA_TÉCNICA"/>
    <n v="32"/>
    <s v="PRINCIPAL"/>
    <s v="TERRESTRE"/>
    <s v="BETANCUR AGUIRRE EDGAR AUGUSTO"/>
    <n v="1"/>
    <n v="31419"/>
    <n v="31419"/>
  </r>
  <r>
    <s v="MEDELLIN"/>
    <s v="0036-0005"/>
    <x v="3"/>
    <n v="5001"/>
    <n v="2869708"/>
    <n v="65423"/>
    <x v="0"/>
    <s v="ANTIOQUIA"/>
    <s v="MEDELLÍN"/>
    <s v="VARIEDADES DOÑA CAROLA"/>
    <s v="WOMPI"/>
    <s v="FO-25-1667059"/>
    <d v="2025-10-10T13:01:00"/>
    <d v="2025-10-15T10:29:00"/>
    <x v="0"/>
    <s v="ROLLOS"/>
    <s v="EJECUTADO_EXITOSO"/>
    <s v="EJECUTADO EXITOSO"/>
    <s v="10/10/2025 SE ESCALA AL COORDINADOR DE ZONA PARA ENTREGA DE ROLLOS EN SITIO | 15/10/2025 SE REALIZA ENTREGA DE 64 ROLLOS POR EL OPERADOR LOGISTICO VELOCES CON LA GUIA V4001662311"/>
    <s v="VISITA_TÉCNICA"/>
    <n v="64"/>
    <s v="PRINCIPAL"/>
    <s v="TERRESTRE"/>
    <s v="BETANCUR AGUIRRE EDGAR AUGUSTO"/>
    <n v="1"/>
    <n v="31419"/>
    <n v="31419"/>
  </r>
  <r>
    <s v="MEDELLIN"/>
    <s v="0036-0005"/>
    <x v="3"/>
    <n v="5001"/>
    <n v="2869296"/>
    <n v="71574"/>
    <x v="0"/>
    <s v="ANTIOQUIA"/>
    <s v="MEDELLIN"/>
    <s v="MEDELLIN FLORESTA 1"/>
    <s v="WOMPI"/>
    <s v="FO-25-1667067"/>
    <d v="2025-10-10T12:19:00"/>
    <d v="2025-10-15T10:29:00"/>
    <x v="0"/>
    <s v="ROLLOS"/>
    <s v="EJECUTADO_EXITOSO"/>
    <s v="EJECUTADO EXITOSO"/>
    <s v="10/10/2025 SE ESCALA AL COORDINADOR DE ZONA PARA ENTREGA DE ROLLOS EN SITIO | 15/10/2025 SE REALIZA ENTREGA DE 40 ROLLOS POR EL OPERADOR LOGISTICO VELOCES CON LA GUIA V4001662310"/>
    <s v="VISITA_TÉCNICA"/>
    <n v="40"/>
    <s v="PRINCIPAL"/>
    <s v="TERRESTRE"/>
    <s v="BETANCUR AGUIRRE EDGAR AUGUSTO"/>
    <n v="1"/>
    <n v="31419"/>
    <n v="31419"/>
  </r>
  <r>
    <s v="MEDELLIN"/>
    <s v="0036-0005"/>
    <x v="3"/>
    <n v="5001"/>
    <n v="2869001"/>
    <n v="31122"/>
    <x v="0"/>
    <s v="ANTIOQUIA"/>
    <s v="MEDELLÍN"/>
    <s v="MEGA PRECIOS LA 55"/>
    <s v="WOMPI"/>
    <s v="FO-25-1666668"/>
    <d v="2025-10-10T11:31:00"/>
    <d v="2025-10-15T10:29:00"/>
    <x v="0"/>
    <s v="ROLLOS"/>
    <s v="EJECUTADO_EXITOSO"/>
    <s v="EJECUTADO EXITOSO"/>
    <s v="10/10/2025 SE ESCALA AL COORDINADOR DE ZONA PARA ENTREGA DE ROLLOS EN SITIO | 15/10/2025 SE REALIZA ENTREGA DE 48 ROLLOS POR EL OPERADOR LOGISTICO VELOCES CON LA GUIA V4001662309"/>
    <s v="VISITA_TÉCNICA"/>
    <n v="48"/>
    <s v="PRINCIPAL"/>
    <s v="TERRESTRE"/>
    <s v="BETANCUR AGUIRRE EDGAR AUGUSTO"/>
    <n v="1"/>
    <n v="31419"/>
    <n v="31419"/>
  </r>
  <r>
    <s v="MEDELLIN"/>
    <s v="0036-0005"/>
    <x v="3"/>
    <n v="5001"/>
    <n v="2850544"/>
    <n v="78163"/>
    <x v="0"/>
    <s v="ANTIOQUIA"/>
    <s v="MEDELLIN"/>
    <s v="BARRIO RODEO ALTO MEDELLIN  2"/>
    <s v="WOMPI"/>
    <s v="FO-25-1640946"/>
    <d v="2025-10-07T10:41:00"/>
    <d v="2025-10-15T10:32:00"/>
    <x v="0"/>
    <s v="ROLLOS"/>
    <s v="EJECUTADO_EXITOSO"/>
    <s v="EJECUTADO EXITOSO"/>
    <s v="07/10/2025 SE ESCALA AL COORDINADOR DE ZONA PARA ENTREGA DE ROLLOS EN SITIO | 15/10/2025 SE REALIZA ENTREGA DE 16 ROLLOS POR EL OPERADOR CABIFY CON LA GUIA CRE023107"/>
    <s v="ENVÍO"/>
    <n v="16"/>
    <s v="PRINCIPAL"/>
    <s v="TERRESTRE"/>
    <s v="BETANCUR AGUIRRE EDGAR AUGUSTO"/>
    <n v="1"/>
    <n v="31419"/>
    <n v="31419"/>
  </r>
  <r>
    <s v="TUNJA"/>
    <s v="0036-0007"/>
    <x v="1"/>
    <n v="15001"/>
    <n v="2872863"/>
    <n v="33106"/>
    <x v="0"/>
    <s v="BOYACA"/>
    <s v="TUNJA"/>
    <s v="EL CASTILLO DEL ACCESORIO"/>
    <s v="WOMPI"/>
    <s v="FO-25-1682709"/>
    <d v="2025-10-14T08:00:00"/>
    <d v="2025-10-15T10:34:00"/>
    <x v="0"/>
    <s v="ROLLOS"/>
    <s v="EJECUTADO_EXITOSO"/>
    <s v="EJECUTADO EXITOSO"/>
    <s v="14/10/2025 SE ESCALA AL COORDINADOR DE ZONA PARA ENTREGA DE ROLLOS EN SITIO | 15/10/2025 ENTREGA DE 64 ROLLOS WOMPI CON VISITA EXITOSA"/>
    <s v="VISITA_TÉCNICA"/>
    <n v="64"/>
    <s v="PRINCIPAL"/>
    <s v="TERRESTRE"/>
    <s v="BETANCUR AGUIRRE EDGAR AUGUSTO"/>
    <n v="1"/>
    <n v="31419"/>
    <n v="31419"/>
  </r>
  <r>
    <s v="MEDELLIN"/>
    <s v="0036-0005"/>
    <x v="3"/>
    <n v="5088"/>
    <n v="2871036"/>
    <n v="65856"/>
    <x v="0"/>
    <s v="ANTIOQUIA"/>
    <s v="BELLO"/>
    <s v="MODIGRAF"/>
    <s v="WOMPI"/>
    <s v="FO-25-1668803"/>
    <d v="2025-10-10T16:07:00"/>
    <d v="2025-10-15T10:35:00"/>
    <x v="0"/>
    <s v="ROLLOS"/>
    <s v="EJECUTADO_EXITOSO"/>
    <s v="EJECUTADO EXITOSO"/>
    <s v="10/10/2025 SE ESCALA AL COORDINADOR DE ZONA PARA ENTREGA DE ROLLOS EN SITIO | 15/10/2025 SE REALIZA ENTREGA DE 32 ROLLOS POR EL OPERADOR LOGISTICO VELOCES CON LA GUIA V4001662314"/>
    <s v="VISITA_TÉCNICA"/>
    <n v="32"/>
    <s v="PRINCIPAL"/>
    <s v="TERRESTRE"/>
    <s v="HERRERA GARZON JEYSON STEVENT"/>
    <n v="1"/>
    <n v="31419"/>
    <n v="31419"/>
  </r>
  <r>
    <s v="MEDELLIN"/>
    <s v="0036-0005"/>
    <x v="3"/>
    <n v="5631"/>
    <n v="2870524"/>
    <n v="77509"/>
    <x v="0"/>
    <s v="ANTIOQUIA"/>
    <s v="SABANETA"/>
    <s v="BARRIO SANTA ANA SABANETA 1"/>
    <s v="WOMPI"/>
    <s v="FO-25-1668219"/>
    <d v="2025-10-10T15:14:00"/>
    <d v="2025-10-15T10:35:00"/>
    <x v="0"/>
    <s v="ROLLOS"/>
    <s v="EJECUTADO_EXITOSO"/>
    <s v="EJECUTADO EXITOSO"/>
    <s v="10/10/2025 SE ESCALA AL COORDINADOR DE ZONA PARA ENTREGA DE ROLLOS EN SITIO | 15/10/2025 SE REALIZA ENTREGA DE 32 ROLLOS POR EL OPERADOR LOGISTICO VELOCES CON LA GUIA V4001662312"/>
    <s v="VISITA_TÉCNICA"/>
    <n v="32"/>
    <s v="PRINCIPAL"/>
    <s v="TERRESTRE"/>
    <s v="BETANCUR AGUIRRE EDGAR AUGUSTO"/>
    <n v="1"/>
    <n v="31419"/>
    <n v="31419"/>
  </r>
  <r>
    <s v="MEDELLIN"/>
    <s v="0036-0005"/>
    <x v="3"/>
    <n v="5001"/>
    <n v="2871009"/>
    <n v="79435"/>
    <x v="0"/>
    <s v="ANTIOQUIA"/>
    <s v="MEDELLÍN"/>
    <s v="GRANERO MIXTO PA LLEVAR"/>
    <s v="WOMPI"/>
    <s v="FO-25-1668245"/>
    <d v="2025-10-10T15:53:00"/>
    <d v="2025-10-15T10:35:00"/>
    <x v="0"/>
    <s v="ROLLOS"/>
    <s v="EJECUTADO_EXITOSO"/>
    <s v="EJECUTADO EXITOSO"/>
    <s v="10/10/2025 SE ESCALA AL COORDINADOR DE ZONA PARA ENTREGA DE ROLLOS EN SITIO | 15/10/2025 SE REALIZA ENTREGA DE 24 ROLLOS POR EL OPERADOR LOGISTICO VELOCES CON LA GUIA V4001662313"/>
    <s v="VISITA_TÉCNICA"/>
    <n v="24"/>
    <s v="PRINCIPAL"/>
    <s v="TERRESTRE"/>
    <s v="BETANCUR AGUIRRE EDGAR AUGUSTO"/>
    <n v="1"/>
    <n v="31419"/>
    <n v="31419"/>
  </r>
  <r>
    <s v="MEDELLIN"/>
    <s v="0036-0005"/>
    <x v="3"/>
    <n v="5088"/>
    <n v="2871450"/>
    <n v="76073"/>
    <x v="0"/>
    <s v="ANTIOQUIA"/>
    <s v="BELLO"/>
    <s v="TIENDA MIXTA DONDE YEIS"/>
    <s v="WOMPI"/>
    <s v="FO-25-1668778"/>
    <d v="2025-10-14T08:00:00"/>
    <d v="2025-10-15T10:36:00"/>
    <x v="0"/>
    <s v="ROLLOS"/>
    <s v="EJECUTADO_EXITOSO"/>
    <s v="EJECUTADO EXITOSO"/>
    <s v="10/10/2025 SE ESCALA AL COORDINADOR DE ZONA PARA ENTREGA DE ROLLOS EN SITIO | 15/10/2025 SE REALIZA ENTREGA DE 40 ROLLOS POR EL OPERADOR LOGISTICO VELOCES CON LA GUIA V4001662317"/>
    <s v="VISITA_TÉCNICA"/>
    <n v="40"/>
    <s v="PRINCIPAL"/>
    <s v="TERRESTRE"/>
    <s v="BETANCUR AGUIRRE EDGAR AUGUSTO"/>
    <n v="1"/>
    <n v="31419"/>
    <n v="31419"/>
  </r>
  <r>
    <s v="MEDELLIN"/>
    <s v="0036-0005"/>
    <x v="3"/>
    <n v="5001"/>
    <n v="2871479"/>
    <n v="27984"/>
    <x v="0"/>
    <s v="ANTIOQUIA"/>
    <s v="MEDELLIN"/>
    <s v="BARRIO MANRIQUE CENTRAL MEDELLIN"/>
    <s v="WOMPI"/>
    <s v="FO-25-1668872"/>
    <d v="2025-10-14T08:00:00"/>
    <d v="2025-10-15T10:36:00"/>
    <x v="0"/>
    <s v="ROLLOS"/>
    <s v="EJECUTADO_EXITOSO"/>
    <s v="EJECUTADO EXITOSO"/>
    <s v="10/10/2025 SE ESCALA AL COORDINADOR DE ZONA PARA ENTREGA DE ROLLOS EN SITIO | 15/10/2025 SE REALIZA ENTREGA DE 24 ROLLOS POR EL OPERADOR LOGISTICO VELOCES CON LA GUIA V4001662316"/>
    <s v="VISITA_TÉCNICA"/>
    <n v="24"/>
    <s v="PRINCIPAL"/>
    <s v="TERRESTRE"/>
    <s v="BETANCUR AGUIRRE EDGAR AUGUSTO"/>
    <n v="1"/>
    <n v="31419"/>
    <n v="31419"/>
  </r>
  <r>
    <s v="MEDELLIN"/>
    <s v="0036-0005"/>
    <x v="3"/>
    <n v="5001"/>
    <n v="2871641"/>
    <n v="13212"/>
    <x v="0"/>
    <s v="ANTIOQUIA"/>
    <s v="MEDELLÍN"/>
    <s v="PEQUEÑAS SUPERFICIES DE COLOMBIA"/>
    <s v="WOMPI"/>
    <s v="FO-25-1668878"/>
    <d v="2025-10-14T08:00:00"/>
    <d v="2025-10-15T10:36:00"/>
    <x v="0"/>
    <s v="ROLLOS"/>
    <s v="EJECUTADO_EXITOSO"/>
    <s v="EJECUTADO EXITOSO"/>
    <s v="10/10/2025 SE ESCALA AL COORDINADOR DE ZONA PARA ENTREGA DE ROLLOS EN SITIO | 15/10/2025 SE REALIZA ENTREGA DE 24 ROLLOS POR EL OPERADOR LOGISTICO VELOCES CON LA GUIA V4001662315"/>
    <s v="VISITA_TÉCNICA"/>
    <n v="24"/>
    <s v="PRINCIPAL"/>
    <s v="TERRESTRE"/>
    <s v="BETANCUR AGUIRRE EDGAR AUGUSTO"/>
    <n v="1"/>
    <n v="31419"/>
    <n v="31419"/>
  </r>
  <r>
    <s v="MEDELLIN"/>
    <s v="0036-0005"/>
    <x v="3"/>
    <n v="5001"/>
    <n v="2872703"/>
    <n v="78165"/>
    <x v="0"/>
    <s v="ANTIOQUIA"/>
    <s v="MEDELLÍN"/>
    <s v="RIVERCELL 3"/>
    <s v="WOMPI"/>
    <s v="FO-25-1673766"/>
    <d v="2025-10-14T08:00:00"/>
    <d v="2025-10-15T10:37:00"/>
    <x v="0"/>
    <s v="ROLLOS"/>
    <s v="EJECUTADO_EXITOSO"/>
    <s v="EJECUTADO EXITOSO"/>
    <s v="11/10/2025 SE ESCALA AL COORDINADOR DE ZONA PARA ENTREGA DE ROLLOS EN SITIO | 15/10/2025 SE REALIZA ENTREGA DE 24 ROLLOS POR EL OPERADOR LOGISTICO VELOCES CON LA GUIA V4001671641"/>
    <s v="VISITA_TÉCNICA"/>
    <n v="24"/>
    <s v="PRINCIPAL"/>
    <s v="TERRESTRE"/>
    <s v="BETANCUR AGUIRRE EDGAR AUGUSTO"/>
    <n v="1"/>
    <n v="31419"/>
    <n v="31419"/>
  </r>
  <r>
    <s v="MEDELLIN"/>
    <s v="0036-0005"/>
    <x v="3"/>
    <n v="5079"/>
    <n v="2850959"/>
    <n v="19184"/>
    <x v="0"/>
    <s v="ANTIOQUIA"/>
    <s v="BARBOSA"/>
    <s v="TECNICEL JC"/>
    <s v="WOMPI"/>
    <s v="FO-25-1664009"/>
    <d v="2025-10-07T11:18:00"/>
    <d v="2025-10-15T10:49:00"/>
    <x v="0"/>
    <s v="ROLLOS"/>
    <s v="EJECUTADO_EXITOSO"/>
    <s v="EJECUTADO EXITOSO"/>
    <s v="09/10/2025 DATOS CONFIRMADOS. SE REALIZA ENVIO DE ROLLOS CON GUIA | 15/10/2025 15-10 SE REALIZA ENVÍO CON GUIA: 6345301362588. SE CONFIRMA ENTREGA EXITOSA POR TRANSPORTADORA"/>
    <s v="ENVÍO"/>
    <n v="56"/>
    <s v="INTERMEDIA"/>
    <s v="TERRESTRE"/>
    <s v="BETANCUR AGUIRRE EDGAR AUGUSTO"/>
    <n v="1"/>
    <n v="36351"/>
    <n v="36351"/>
  </r>
  <r>
    <s v="MANIZALES"/>
    <s v="0036-0002"/>
    <x v="6"/>
    <n v="17001"/>
    <n v="2856564"/>
    <n v="28121"/>
    <x v="0"/>
    <s v="CALDAS"/>
    <s v="MANIZALES"/>
    <s v="BARRIO CAROLA MANIZALES"/>
    <s v="WOMPI"/>
    <s v="FO-25-1645784"/>
    <d v="2025-10-08T10:25:00"/>
    <d v="2025-10-15T10:58:00"/>
    <x v="0"/>
    <s v="ROLLOS"/>
    <s v="EJECUTADO_EXITOSO"/>
    <s v="EJECUTADO EXITOSO"/>
    <s v="08/10/2025 SE ESCALA AL COORDINADOR DE ZONA PARA ENTREGA DE ROLLOS EN SITIO | 15/10/2025 SE REALIZA ENTREGA DE 40 ROLLOS AL. COMERCIO NO SE MANIPULAN EQUIPOS"/>
    <s v="VISITA_TÉCNICA"/>
    <n v="40"/>
    <s v="PRINCIPAL"/>
    <s v="TERRESTRE"/>
    <s v="BETANCUR AGUIRRE EDGAR AUGUSTO"/>
    <n v="1"/>
    <n v="31419"/>
    <n v="31419"/>
  </r>
  <r>
    <s v="PASTO"/>
    <s v="0036-0003"/>
    <x v="4"/>
    <n v="52001"/>
    <n v="2872780"/>
    <n v="79647"/>
    <x v="0"/>
    <s v="NARIÑO"/>
    <s v="PASTO"/>
    <s v="DROGUERIA LUPITA B&amp;G"/>
    <s v="WOMPI"/>
    <s v="FO-25-1678414"/>
    <d v="2025-10-14T08:00:00"/>
    <d v="2025-10-15T11:11:00"/>
    <x v="0"/>
    <s v="ROLLOS"/>
    <s v="EJECUTADO_EXITOSO"/>
    <s v="EJECUTADO EXITOSO"/>
    <s v="14/10/2025 SE ESCALA AL COORDINADOR DE ZONA PARA ENTREGA DE ROLLOS EN SITIO | 15/10/2025 SE REALIZA ENTREGA DE 16 ROLLOS WOMPI NO SE MANIPULA DATAFONO"/>
    <s v="VISITA_TÉCNICA"/>
    <n v="16"/>
    <s v="PRINCIPAL"/>
    <s v="TERRESTRE"/>
    <s v="JARAMILLO PERALTA JUAN DIEGO"/>
    <n v="1"/>
    <n v="31419"/>
    <n v="31419"/>
  </r>
  <r>
    <s v="SINCELEJO"/>
    <s v="0036-0001"/>
    <x v="0"/>
    <n v="70670"/>
    <n v="2851180"/>
    <n v="55273"/>
    <x v="0"/>
    <s v="SUCRE"/>
    <s v="SAMPUES"/>
    <s v="BARRIO LAS MERCEDES SAMPUES"/>
    <s v="WOMPI"/>
    <s v="FO-25-1646990"/>
    <d v="2025-10-07T11:34:00"/>
    <d v="2025-10-15T11:16:00"/>
    <x v="0"/>
    <s v="ROLLOS"/>
    <s v="EJECUTADO_EXITOSO"/>
    <s v="EJECUTADO EXITOSO"/>
    <s v="08/10/2025 SE CONFIRMAN DATOS CON EL USUARIO, SE REALIZA ENVIO DE ROLLOS CON GUIA | 15/10/2025 SE REALIZA ENVIO DE 64 ROLLOS CON GUIA 2265100390 SERVIENTREGA. SE CONFIRMA ENTREGA EXITOSA POR TRANSPORTADORA"/>
    <s v="ENVÍO"/>
    <n v="64"/>
    <s v="INTERMEDIA"/>
    <s v="TERRESTRE"/>
    <s v="BRAVO MADROÑERO OSCAR ESTEBAN"/>
    <n v="1"/>
    <n v="36351"/>
    <n v="36351"/>
  </r>
  <r>
    <s v="MANIZALES"/>
    <s v="0036-0002"/>
    <x v="6"/>
    <n v="17001"/>
    <n v="2870792"/>
    <n v="69375"/>
    <x v="0"/>
    <s v="CALDAS"/>
    <s v="MANIZALES"/>
    <s v="DROGUERÍA LAS BRISAS SOLFRINO"/>
    <s v="WOMPI"/>
    <s v="FO-25-1668251"/>
    <d v="2025-10-10T15:49:00"/>
    <d v="2025-10-15T11:19:00"/>
    <x v="0"/>
    <s v="ROLLOS"/>
    <s v="EJECUTADO_EXITOSO"/>
    <s v="EJECUTADO EXITOSO"/>
    <s v="10/10/2025 SE ESCALA AL COORDINADOR DE ZONA PARA ENTREGA DE ROLLOS EN SITIO | 15/10/2025 SE REALIZA ENTREGA DE 48 ROLLOS AL COMERCIO NO SE MANIPULAN EQUIPOS NOS RETIRAMOS SIN CAUSAR DAÑOS NI PEDIDAS EN EL CLIENTE"/>
    <s v="VISITA_TÉCNICA"/>
    <n v="48"/>
    <s v="PRINCIPAL"/>
    <s v="TERRESTRE"/>
    <s v="CONTRERAS ROSSI LITZY YULIETH"/>
    <n v="1"/>
    <n v="31419"/>
    <n v="31419"/>
  </r>
  <r>
    <s v="CALI"/>
    <s v="0036-0003"/>
    <x v="4"/>
    <n v="19698"/>
    <n v="2851561"/>
    <n v="75523"/>
    <x v="0"/>
    <s v="CAUCA"/>
    <s v="SANTANDER DE QUILICHAO"/>
    <s v="BARRIO LIBERTADORES SANTANDER DE QUILICHAO"/>
    <s v="WOMPI"/>
    <s v="FO-25-1647394"/>
    <d v="2025-10-07T12:08:00"/>
    <d v="2025-10-15T11:22:00"/>
    <x v="0"/>
    <s v="ROLLOS"/>
    <s v="EJECUTADO_EXITOSO"/>
    <s v="EJECUTADO EXITOSO"/>
    <s v="08/10/2025 SE CONFIRMA DATOS, SE REALIZA ENVIO DE ROLLOS CON GUIA | 15/10/2025 SE REALIZA ENVIO DE 24 ROLLOS CON GUIA 2185553845 SERVIENTREGA. SE CONFIRMA ENTREGA EXITOSA POR TRANSPORTADORA"/>
    <s v="ENVÍO"/>
    <n v="24"/>
    <s v="INTERMEDIA"/>
    <s v="TERRESTRE"/>
    <s v="JARAMILLO PERALTA JUAN DIEGO"/>
    <n v="1"/>
    <n v="36351"/>
    <n v="36351"/>
  </r>
  <r>
    <s v="CARTAGENA"/>
    <s v="0036-0001"/>
    <x v="0"/>
    <n v="13001"/>
    <n v="2872377"/>
    <n v="24749"/>
    <x v="0"/>
    <s v="BOLIVAR"/>
    <s v="CARTAGENA"/>
    <s v="DISTRIPALANTE BAZURTO"/>
    <s v="WOMPI"/>
    <s v="FO-25-1673814"/>
    <d v="2025-10-14T08:00:00"/>
    <d v="2025-10-15T11:25:00"/>
    <x v="0"/>
    <s v="ROLLOS"/>
    <s v="EJECUTADO_EXITOSO"/>
    <s v="EJECUTADO EXITOSO"/>
    <s v="11/10/2025 SE ESCALA AL COORDINADOR DE ZONA PARA ENTREGA DE ROLLOS EN SITIO | 15/10/2025 SE ENTREGAN 24 ROLLOS"/>
    <s v="VISITA_TÉCNICA"/>
    <n v="24"/>
    <s v="PRINCIPAL"/>
    <s v="TERRESTRE"/>
    <s v="TORO CARDONA ELIZABETH"/>
    <n v="1"/>
    <n v="31419"/>
    <n v="31419"/>
  </r>
  <r>
    <s v="TUNJA"/>
    <s v="0036-0007"/>
    <x v="1"/>
    <n v="15001"/>
    <n v="2878866"/>
    <n v="77420"/>
    <x v="0"/>
    <s v="BOYACA"/>
    <s v="TUNJA"/>
    <s v="BARRIO LOMBARDIA TUNJA 2"/>
    <s v="WOMPI"/>
    <s v="FO-25-1681832"/>
    <d v="2025-10-14T13:26:00"/>
    <d v="2025-10-15T11:27:00"/>
    <x v="0"/>
    <s v="ROLLOS"/>
    <s v="EJECUTADO_EXITOSO"/>
    <s v="EJECUTADO EXITOSO"/>
    <s v="14/10/2025 SE ESCALA AL COORDINADOR DE ZONA PARA ENTREGA DE ROLLOS EN SITIO | 15/10/2025 ENTREGA DE 16 ROLLOS WOMPI EXITOSO"/>
    <s v="VISITA_TÉCNICA"/>
    <n v="16"/>
    <s v="PRINCIPAL"/>
    <s v="TERRESTRE"/>
    <s v="CANEDO HERRERA ALEXANDER"/>
    <n v="1"/>
    <n v="31419"/>
    <n v="31419"/>
  </r>
  <r>
    <s v="MEDELLIN"/>
    <s v="0036-0005"/>
    <x v="3"/>
    <n v="5001"/>
    <n v="2851495"/>
    <n v="38429"/>
    <x v="0"/>
    <s v="ANTIOQUIA"/>
    <s v="MEDELLIN"/>
    <s v="DROGUERÍA EMAUS"/>
    <s v="WOMPI"/>
    <s v="FO-25-1644587"/>
    <d v="2025-10-07T12:13:00"/>
    <d v="2025-10-15T11:32:00"/>
    <x v="0"/>
    <s v="ROLLOS"/>
    <s v="EJECUTADO_EXITOSO"/>
    <s v="EJECUTADO EXITOSO"/>
    <s v="08/10/2025 SE ESCALA AL COORDINADOR DE ZONA PARA ENTREGA DE ROLLOS EN SITIO | 15/10/2025 SE REALIZA ENTREGA DE 56 ROLLOS POR EL OPERADOR CABIFY CON LA GUIA CRE023102"/>
    <s v="ENVÍO"/>
    <n v="56"/>
    <s v="PRINCIPAL"/>
    <s v="TERRESTRE"/>
    <s v="HERRERA GARZON JEYSON STEVENT"/>
    <n v="1"/>
    <n v="31419"/>
    <n v="31419"/>
  </r>
  <r>
    <s v="MANIZALES"/>
    <s v="0036-0002"/>
    <x v="6"/>
    <n v="17001"/>
    <n v="2860017"/>
    <n v="27241"/>
    <x v="0"/>
    <s v="CALDAS"/>
    <s v="MANIZALES"/>
    <s v="MISCELÁNEA RINCONCITO"/>
    <s v="WOMPI"/>
    <s v="FO-25-1651959"/>
    <d v="2025-10-08T16:38:00"/>
    <d v="2025-10-15T11:36:00"/>
    <x v="0"/>
    <s v="ROLLOS"/>
    <s v="EJECUTADO_EXITOSO"/>
    <s v="EJECUTADO EXITOSO"/>
    <s v="09/10/2025 SE ESCALA AL COORDINADOR DE ZONA PARA ENTREGA DE ROLLOS EN SITIO | 15/10/2025 SE REALIZA ENTREGA DE 64 ROLLOS EN EL COMERCIO NO SE MANIPULAN EQUIPOS NOS RETIRAMOS SIN CAUSAR DAÑOS NI PEDIDAS EN EL CLIENTE"/>
    <s v="VISITA_TÉCNICA"/>
    <n v="64"/>
    <s v="PRINCIPAL"/>
    <s v="TERRESTRE"/>
    <s v="BETANCUR AGUIRRE EDGAR AUGUSTO"/>
    <n v="1"/>
    <n v="31419"/>
    <n v="31419"/>
  </r>
  <r>
    <s v="VILLAVICENCIO"/>
    <s v="0036-0006"/>
    <x v="2"/>
    <n v="50001"/>
    <n v="2880129"/>
    <n v="57262"/>
    <x v="0"/>
    <s v="META"/>
    <s v="VILLAVICENCIO"/>
    <s v="GAMA ALTA STORE"/>
    <s v="WOMPI"/>
    <s v="FO-25-1682409"/>
    <d v="2025-10-14T15:23:00"/>
    <d v="2025-10-15T11:38:00"/>
    <x v="0"/>
    <s v="ROLLOS"/>
    <s v="EJECUTADO_EXITOSO"/>
    <s v="EJECUTADO EXITOSO"/>
    <s v="14/10/2025 SE ESCALA AL COORDINADOR DE ZONA PARA ENTREGA DE ROLLOS EN SITIO | 15/10/2025 SE REALIZA VISITA AL CB POR SOLICITUD DE ROLLOS, SE ENTREGAN SIN NOVEDAD TODO OK"/>
    <s v="VISITA_TÉCNICA"/>
    <n v="48"/>
    <s v="PRINCIPAL"/>
    <s v="TERRESTRE"/>
    <s v="JARAMILLO PERALTA JUAN DIEGO"/>
    <n v="1"/>
    <n v="31419"/>
    <n v="31419"/>
  </r>
  <r>
    <s v="CALI"/>
    <s v="0036-0003"/>
    <x v="4"/>
    <n v="76001"/>
    <n v="2872874"/>
    <n v="75323"/>
    <x v="0"/>
    <s v="VALLE DEL CAUCA"/>
    <s v="CALI"/>
    <s v="COMUNICACIONES PC SERVICES"/>
    <s v="WOMPI"/>
    <s v="FO-25-1678412"/>
    <d v="2025-10-14T08:00:00"/>
    <d v="2025-10-15T11:41:00"/>
    <x v="0"/>
    <s v="ROLLOS"/>
    <s v="EJECUTADO_EXITOSO"/>
    <s v="EJECUTADO EXITOSO"/>
    <s v="14/10/2025 SE ESCALA AL COORDINADOR DE ZONA PARA ENTREGA DE ROLLOS EN SITIO | 15/10/2025 EN LA VISITA TÉCNICA REALIZADA AL COMERCIO SE LLEGA AL SITIO SE INFORMA EL MOTIVO DE LA VISITA SE ENTREGAN 32 ROLLOS TÉRMICOS AL CLIENTE. EL CLIENTE RECIBE ROLLOS."/>
    <s v="VISITA_TÉCNICA"/>
    <n v="32"/>
    <s v="PRINCIPAL"/>
    <s v="TERRESTRE"/>
    <s v="MOLINA CASTRO JAVIER ALBERTO"/>
    <n v="1"/>
    <n v="31419"/>
    <n v="31419"/>
  </r>
  <r>
    <s v="NEIVA"/>
    <s v="0036-0006"/>
    <x v="2"/>
    <n v="18247"/>
    <n v="2851631"/>
    <n v="57221"/>
    <x v="0"/>
    <s v="CAQUETA"/>
    <s v="EL DONCELLO"/>
    <s v="BARRIO SIMON BOLIVAR EL DONCELLO"/>
    <s v="WOMPI"/>
    <s v="FO-25-1646987"/>
    <d v="2025-10-07T12:17:00"/>
    <d v="2025-10-15T11:44:00"/>
    <x v="0"/>
    <s v="ROLLOS"/>
    <s v="EJECUTADO_EXITOSO"/>
    <s v="EJECUTADO EXITOSO"/>
    <s v="08/10/2025 SE CONFIRMAN DATOS CON EL USUARIO, SE REALIZA ENVIO DE ROLLOS CON GUIA | 15/10/2025 SE REALIZA ENVIO DE 48 ROLLOS, CON LA GUIA 2235596178 SERVIENTREGA. SE CONFIRMA ENTREGA EXITOSA POR PARTE DE LA TRANSPORTADORA"/>
    <s v="ENVÍO"/>
    <n v="48"/>
    <s v="LEJANA"/>
    <s v="TERRESTRE"/>
    <s v="BENAVIDES ARANGO RAFAEL JOSE"/>
    <n v="1"/>
    <n v="40250"/>
    <n v="40250"/>
  </r>
  <r>
    <s v="BARRANQUILLA"/>
    <s v="0036-0001"/>
    <x v="0"/>
    <n v="8001"/>
    <n v="2872326"/>
    <n v="28800"/>
    <x v="0"/>
    <s v="ATLANTICO"/>
    <s v="BARRANQUILLA"/>
    <s v="BARRIO BOSTON 6 BARRANQUILLA"/>
    <s v="WOMPI"/>
    <s v="FO-25-1672261"/>
    <d v="2025-10-14T08:00:00"/>
    <d v="2025-10-15T11:52:00"/>
    <x v="0"/>
    <s v="ROLLOS"/>
    <s v="EJECUTADO_EXITOSO"/>
    <s v="EJECUTADO EXITOSO"/>
    <s v="11/10/2025 SE ESCALA AL COORDINADOR DE ZONA PARA ENTREGA DE ROLLOS EN SITIO | 15/10/2025 SE ENTREGAN 32 ROLLOS"/>
    <s v="VISITA_TÉCNICA"/>
    <n v="32"/>
    <s v="PRINCIPAL"/>
    <s v="TERRESTRE"/>
    <s v="CONTRERAS ROSSI LITZY YULIETH"/>
    <n v="1"/>
    <n v="31419"/>
    <n v="31419"/>
  </r>
  <r>
    <s v="MONTERIA"/>
    <s v="0036-0001"/>
    <x v="0"/>
    <n v="5659"/>
    <n v="2851730"/>
    <n v="66554"/>
    <x v="0"/>
    <s v="ANTIOQUIA"/>
    <s v="SAN JUAN DE URABA"/>
    <s v="BARRIO VIKINGO SAN JUAN DE URABA"/>
    <s v="WOMPI"/>
    <s v="FO-25-1650410"/>
    <d v="2025-10-07T12:30:00"/>
    <d v="2025-10-15T11:56:00"/>
    <x v="0"/>
    <s v="ROLLOS"/>
    <s v="EJECUTADO_EXITOSO"/>
    <s v="EJECUTADO EXITOSO"/>
    <s v="09/10/2025 SE CONFIRMAN DATOS, SE REALIZA ENVIO DE ROLLOS CON GUIA | 15/10/2025 SE REALIZA ENVIO DE 64 ROLLOS, CON LA GUIA 284607460 SERVIENTREGA. SE CONFIRMA ENTREGA EXITOSA POR PARTE DE LA TRANSPORTADORA"/>
    <s v="ENVÍO"/>
    <n v="64"/>
    <s v="INTERMEDIA"/>
    <s v="TERRESTRE"/>
    <s v="DE AVILA SIADES ALBERTO ENRIQUE"/>
    <n v="1"/>
    <n v="36351"/>
    <n v="36351"/>
  </r>
  <r>
    <s v="BARRANQUILLA"/>
    <s v="0036-0001"/>
    <x v="0"/>
    <n v="8078"/>
    <n v="2851763"/>
    <n v="49076"/>
    <x v="0"/>
    <s v="ATLANTICO"/>
    <s v="BARANOA"/>
    <s v="BARRIO BARANOA BARANOA 1"/>
    <s v="WOMPI"/>
    <s v="FO-25-1650914"/>
    <d v="2025-10-07T12:46:00"/>
    <d v="2025-10-15T12:06:00"/>
    <x v="0"/>
    <s v="ROLLOS"/>
    <s v="EJECUTADO_EXITOSO"/>
    <s v="EJECUTADO EXITOSO"/>
    <s v="09/10/2025 SE CONFIRMAN DATOS, SE REALIZA ENVIO DE ROLLOS CON GUIA | 15/10/2025 SE REALIZA ENVIO DE 64 ROLLOS, CON LA GUIA 2205447229 SERVIENTREGA. SE CONFIRMA ENTREGA EXITOSA POR PARTE DE LA TRANSPORTADORA"/>
    <s v="ENVÍO"/>
    <n v="64"/>
    <s v="INTERMEDIA"/>
    <s v="TERRESTRE"/>
    <s v="BETANCUR AGUIRRE EDGAR AUGUSTO"/>
    <n v="1"/>
    <n v="36351"/>
    <n v="36351"/>
  </r>
  <r>
    <s v="CALI"/>
    <s v="0036-0003"/>
    <x v="4"/>
    <n v="19001"/>
    <n v="2865635"/>
    <n v="33708"/>
    <x v="0"/>
    <s v="CAUCA"/>
    <s v="POPAYAN"/>
    <s v="CAVERNET.COM."/>
    <s v="WOMPI"/>
    <s v="FO-25-1663986"/>
    <d v="2025-10-09T16:59:00"/>
    <d v="2025-10-15T12:19:00"/>
    <x v="0"/>
    <s v="ROLLOS"/>
    <s v="EJECUTADO_EXITOSO"/>
    <s v="EJECUTADO EXITOSO"/>
    <s v="09/10/2025 SE ESCALA AL COORDINADOR DE ZONA PARA ENTREGA DE ROLLOS EN SITIO | 15/10/2025 SE INGRESA SE ENTREGA 64 ROLLOS WOMPI"/>
    <s v="VISITA_TÉCNICA"/>
    <n v="64"/>
    <s v="LEJANA"/>
    <s v="TERRESTRE"/>
    <s v="CONTRERAS ROSSI LITZY YULIETH"/>
    <n v="1"/>
    <n v="40250"/>
    <n v="40250"/>
  </r>
  <r>
    <s v="BOGOTA"/>
    <s v="0036-0004"/>
    <x v="5"/>
    <n v="25430"/>
    <n v="2851783"/>
    <n v="69577"/>
    <x v="0"/>
    <s v="CUNDINAMARCA"/>
    <s v="MADRID"/>
    <s v="BARRIO PARQUE DE SANTAMARIA MADRID"/>
    <s v="WOMPI"/>
    <s v="FO-25-1650407"/>
    <d v="2025-10-07T12:53:00"/>
    <d v="2025-10-15T12:19:00"/>
    <x v="0"/>
    <s v="ROLLOS"/>
    <s v="EJECUTADO_EXITOSO"/>
    <s v="EJECUTADO EXITOSO"/>
    <s v="09/10/2025 SE CONFIRMAN DATOS, SE REALIZA ENVIO DE ROLLOS CON GUIA | 15/10/2025 SE REALIZA ENVIO DE 24 ROLLOS, CON LA GUIA 2235596183 SERVIENTREGA. SE CONFIRMA ENTREGA EXITOSA POR PARTE DE LA TRANSPORTADORA"/>
    <s v="ENVÍO"/>
    <n v="24"/>
    <s v="INTERMEDIA"/>
    <s v="TERRESTRE"/>
    <s v="GIMBUEL LASSO LUIS GERMAN"/>
    <n v="1"/>
    <n v="36351"/>
    <n v="36351"/>
  </r>
  <r>
    <s v="MONTERIA"/>
    <s v="0036-0001"/>
    <x v="0"/>
    <n v="23001"/>
    <n v="2870070"/>
    <n v="76318"/>
    <x v="0"/>
    <s v="CORDOBA"/>
    <s v="MONTERIA"/>
    <s v="EDCON  GAS"/>
    <s v="WOMPI"/>
    <s v="FO-25-1667772"/>
    <d v="2025-10-10T14:28:00"/>
    <d v="2025-10-15T12:24:00"/>
    <x v="0"/>
    <s v="ROLLOS"/>
    <s v="EJECUTADO_EXITOSO"/>
    <s v="EJECUTADO EXITOSO"/>
    <s v="10/10/2025 SE ESCALA AL COORDINADOR DE ZONA PARA ENTREGA DE ROLLOS EN SITIO | 15/10/2025 SE REALIZA ENTREGA DE 32 ROLLOS WOMPI EN EL PUNTO, SIN NOVEDAD OK"/>
    <s v="VISITA_TÉCNICA"/>
    <n v="32"/>
    <s v="PRINCIPAL"/>
    <s v="TERRESTRE"/>
    <s v="CONTRERAS ROSSI LITZY YULIETH"/>
    <n v="1"/>
    <n v="31419"/>
    <n v="31419"/>
  </r>
  <r>
    <s v="MEDELLIN"/>
    <s v="0036-0005"/>
    <x v="3"/>
    <n v="5282"/>
    <n v="2852121"/>
    <n v="56389"/>
    <x v="0"/>
    <s v="ANTIOQUIA"/>
    <s v="FREDONIA"/>
    <s v="BARRIO PARQUE FREDONIA"/>
    <s v="WOMPI"/>
    <s v="FO-25-1655975"/>
    <d v="2025-10-07T13:39:00"/>
    <d v="2025-10-15T12:37:00"/>
    <x v="0"/>
    <s v="ROLLOS"/>
    <s v="EJECUTADO_EXITOSO"/>
    <s v="EJECUTADO EXITOSO"/>
    <s v="09/10/2025 SE CONFIRMAN DATOS, SE REALIZA ENVIO DE ROLLOS CON GUIA | 15/10/2025 SE CONFIRMA ENTREGA EXITOSA POR PARTE DE LA TRANSPORTADORA MANDAR Y SERVIR CON LA GUIA 6345301361856"/>
    <s v="ENVÍO"/>
    <n v="32"/>
    <s v="INTERMEDIA"/>
    <s v="TERRESTRE"/>
    <s v="GONZALEZ FERRER JESUS ALEXANDER"/>
    <n v="1"/>
    <n v="36351"/>
    <n v="36351"/>
  </r>
  <r>
    <s v="MEDELLIN"/>
    <s v="0036-0005"/>
    <x v="3"/>
    <n v="5209"/>
    <n v="2853746"/>
    <n v="27118"/>
    <x v="0"/>
    <s v="ANTIOQUIA"/>
    <s v="CONCORDIA"/>
    <s v="PARQUE PRINCIPAL CONCORDIA - ANTIOQUIA"/>
    <s v="WOMPI"/>
    <s v="FO-25-1664003"/>
    <d v="2025-10-07T16:24:00"/>
    <d v="2025-10-15T12:44:00"/>
    <x v="0"/>
    <s v="ROLLOS"/>
    <s v="EJECUTADO_EXITOSO"/>
    <s v="EJECUTADO EXITOSO"/>
    <s v="09/10/2025 DATOS CONFIRMADOS. SE REALIZA ENVIO DE ROLLOS CON GUIA | 15/10/2025 SE CONFIRMA ENTREGA EXITOSA POR PARTE DE LA TRANSPORTADORA MANDAR Y SERVIR CON LA GUIA 6345301362584"/>
    <s v="ENVÍO"/>
    <n v="56"/>
    <s v="LEJANA"/>
    <s v="TERRESTRE"/>
    <s v="BETANCUR AGUIRRE EDGAR AUGUSTO"/>
    <n v="1"/>
    <n v="40250"/>
    <n v="40250"/>
  </r>
  <r>
    <s v="BOGOTA"/>
    <s v="0036-0004"/>
    <x v="5"/>
    <n v="11001"/>
    <n v="2854390"/>
    <n v="70697"/>
    <x v="0"/>
    <s v="CUNDINAMARCA"/>
    <s v="BOGOTÁ"/>
    <s v="DROGUERIA SUPER TRIUNFO 1"/>
    <s v="WOMPI"/>
    <s v="FO-25-1644525"/>
    <d v="2025-10-08T08:00:00"/>
    <d v="2025-10-15T12:47:00"/>
    <x v="0"/>
    <s v="ROLLOS"/>
    <s v="EJECUTADO_EXITOSO"/>
    <s v="EJECUTADO EXITOSO"/>
    <s v="08/10/2025 SE ESCALA AL COORDINADOR DE ZONA PARA ENTREGA DE ROLLOS EN SITIO | 15/10/2025 SE VISITA COMERCIO POR ENTREGA DE 16 ROLLOS TÉRMICOS NO SE OPERA EQUIPO Y SE  COMPLETA ENTREGA SIN NOVEDAD"/>
    <s v="VISITA_TÉCNICA"/>
    <n v="16"/>
    <s v="PRINCIPAL"/>
    <s v="TERRESTRE"/>
    <s v="BETANCUR AGUIRRE EDGAR AUGUSTO"/>
    <n v="1"/>
    <n v="31419"/>
    <n v="31419"/>
  </r>
  <r>
    <s v="BOGOTA"/>
    <s v="0036-0004"/>
    <x v="5"/>
    <n v="25473"/>
    <n v="2857951"/>
    <n v="75261"/>
    <x v="0"/>
    <s v="CUNDINAMARCA"/>
    <s v="MOSQUERA"/>
    <s v="BARRIO PORVENIR MOSQUERA"/>
    <s v="WOMPI"/>
    <s v="FO-25-1667803"/>
    <d v="2025-10-08T13:17:00"/>
    <d v="2025-10-15T12:49:00"/>
    <x v="0"/>
    <s v="ROLLOS"/>
    <s v="EJECUTADO_EXITOSO"/>
    <s v="EJECUTADO EXITOSO"/>
    <s v="10/10/2025 SE ESCALA AL COORDINADOR DE ZONA PARA ENTREGA DE ROLLOS EN SITIO | 15/10/2025 SE REALIZA ENTREGA DE 56 ROLLOS WOMPI NO SE MANIPULA TERMINAL"/>
    <s v="VISITA_TÉCNICA"/>
    <n v="56"/>
    <s v="PRINCIPAL"/>
    <s v="TERRESTRE"/>
    <s v="ROMERO ROJAS BREIDY JHOHAN"/>
    <n v="1"/>
    <n v="31419"/>
    <n v="31419"/>
  </r>
  <r>
    <s v="BOGOTA"/>
    <s v="0036-0004"/>
    <x v="5"/>
    <n v="25473"/>
    <n v="2858006"/>
    <n v="53025"/>
    <x v="0"/>
    <s v="CUNDINAMARCA"/>
    <s v="MOSQUERA"/>
    <s v="BARRIO SERREZUELA MOSQUERA"/>
    <s v="WOMPI"/>
    <s v="FO-25-1667807"/>
    <d v="2025-10-08T12:41:00"/>
    <d v="2025-10-15T12:51:00"/>
    <x v="0"/>
    <s v="ROLLOS"/>
    <s v="EJECUTADO_EXITOSO"/>
    <s v="EJECUTADO EXITOSO"/>
    <s v="10/10/2025 SE ESCALA AL COORDINADOR DE ZONA PARA ENTREGA DE ROLLOS EN SITIO | 15/10/2025 SE REALIZA ENTREGA DE 64 ROLLOS WOMPI NO SE MANIPULA TERMINAL"/>
    <s v="VISITA_TÉCNICA"/>
    <n v="64"/>
    <s v="PRINCIPAL"/>
    <s v="TERRESTRE"/>
    <s v="BUSTOS MORA DIEGO MANUEL"/>
    <n v="1"/>
    <n v="31419"/>
    <n v="31419"/>
  </r>
  <r>
    <s v="BOGOTA"/>
    <s v="0036-0004"/>
    <x v="5"/>
    <n v="11001"/>
    <n v="2853671"/>
    <n v="59759"/>
    <x v="0"/>
    <s v="CUNDINAMARCA"/>
    <s v="BOGOTÁ"/>
    <s v="TELE SERVICIOS AYM. COM"/>
    <s v="WOMPI"/>
    <s v="FO-25-1643278"/>
    <d v="2025-10-07T16:30:00"/>
    <d v="2025-10-15T12:59:00"/>
    <x v="0"/>
    <s v="ROLLOS"/>
    <s v="EJECUTADO_EXITOSO"/>
    <s v="EJECUTADO EXITOSO"/>
    <s v="07/10/2025 SE ESCALA AL COORDINADOR DE ZONA PARA ENTREGA DE ROLLOS EN SITIO | 15/10/2025 SE VISITA COMERCIO CB BANCOLOMBIA WOMPI, SE ENTREGAN ROLLOS DE PAPELERÍA SOLICITADOS PARA EL DATAFONO, NO UPS, NO SE MANIPULAN EQUIPOS"/>
    <s v="VISITA_TÉCNICA"/>
    <n v="32"/>
    <s v="PRINCIPAL"/>
    <s v="TERRESTRE"/>
    <s v="BUSTOS MORA DIEGO MANUEL"/>
    <n v="1"/>
    <n v="31419"/>
    <n v="31419"/>
  </r>
  <r>
    <s v="BARRANQUILLA"/>
    <s v="0036-0001"/>
    <x v="0"/>
    <n v="8758"/>
    <n v="2879488"/>
    <n v="75675"/>
    <x v="0"/>
    <s v="ATLANTICO"/>
    <s v="SOLEDAD"/>
    <s v="BARRIO PORTAL DE LOS MANANATIALES SOLEDAD"/>
    <s v="WOMPI"/>
    <s v="FO-25-1682437"/>
    <d v="2025-10-14T14:45:00"/>
    <d v="2025-10-15T14:40:00"/>
    <x v="0"/>
    <s v="ROLLOS"/>
    <s v="EJECUTADO_EXITOSO"/>
    <s v="EJECUTADO EXITOSO"/>
    <s v="14/10/2025 SE ESCALA AL COORDINADOR DE ZONA PARA ENTREGA DE ROLLOS EN SITIO | 15/10/2025 SE REALIZA VISITA TÉCNICA, SE ENTREGA 32 ROLLOS PARA DATAFONO, EL CLIENTE RECIBE A SATISFACCIÓN, CB OPERATIVO."/>
    <s v="VISITA_TÉCNICA"/>
    <n v="32"/>
    <s v="PRINCIPAL"/>
    <s v="TERRESTRE"/>
    <s v="VEGA MANRIQUE JONATAN MAURICIO"/>
    <n v="1"/>
    <n v="31419"/>
    <n v="31419"/>
  </r>
  <r>
    <s v="VILLAVICENCIO"/>
    <s v="0036-0006"/>
    <x v="2"/>
    <n v="50001"/>
    <n v="2879628"/>
    <n v="79584"/>
    <x v="0"/>
    <s v="META"/>
    <s v="VILLAVICENCIO"/>
    <s v="BARRIO SANTA CATALINA VILLAVICENCIO 2"/>
    <s v="WOMPI"/>
    <s v="FO-25-1682452"/>
    <d v="2025-10-14T14:37:00"/>
    <d v="2025-10-15T14:54:00"/>
    <x v="0"/>
    <s v="ROLLOS"/>
    <s v="EJECUTADO_EXITOSO"/>
    <s v="EJECUTADO EXITOSO"/>
    <s v="14/10/2025 SE ESCALA AL COORDINADOR DE ZONA PARA ENTREGA DE ROLLOS EN SITIO | 15/10/2025 SE REALZIA ENTREGA DE 64 ROLLOS"/>
    <s v="VISITA_TÉCNICA"/>
    <n v="64"/>
    <s v="PRINCIPAL"/>
    <s v="TERRESTRE"/>
    <s v="DE AGUAS MUÑOZ DAVID JOSE"/>
    <n v="1"/>
    <n v="31419"/>
    <n v="31419"/>
  </r>
  <r>
    <s v="PEREIRA"/>
    <s v="0036-0002"/>
    <x v="6"/>
    <n v="63001"/>
    <n v="2878010"/>
    <n v="52800"/>
    <x v="0"/>
    <s v="QUINDIO"/>
    <s v="ARMENIA"/>
    <s v="BARRIO VILLA LILIANA ARMENIA 1"/>
    <s v="WOMPI"/>
    <s v="FO-25-1681242"/>
    <d v="2025-10-14T11:26:00"/>
    <d v="2025-10-15T14:57:00"/>
    <x v="0"/>
    <s v="ROLLOS"/>
    <s v="EJECUTADO_EXITOSO"/>
    <s v="EJECUTADO EXITOSO"/>
    <s v="14/10/2025 SE ESCALA AL COORDINADOR DE ZONA PARA ENTREGA DE ROLLOS EN SITIO | 15/10/2025 SE VISITA COMERCIO SE REALIZÓ ENTREGA DE 32 ROLLOS WOMPI"/>
    <s v="VISITA_TÉCNICA"/>
    <n v="32"/>
    <s v="INTERMEDIA"/>
    <s v="TERRESTRE"/>
    <s v="PEDREROS CONTRERAS MICHAEL STEVENS"/>
    <n v="1"/>
    <n v="36351"/>
    <n v="36351"/>
  </r>
  <r>
    <s v="VILLAVICENCIO"/>
    <s v="0036-0006"/>
    <x v="2"/>
    <n v="50006"/>
    <n v="2879756"/>
    <n v="70649"/>
    <x v="0"/>
    <s v="META"/>
    <s v="ACACIAS"/>
    <s v="BARRIO NUEVO HORIZONTE  ACACIAS"/>
    <s v="WOMPI"/>
    <s v="FO-25-1683105"/>
    <d v="2025-10-14T15:06:00"/>
    <d v="2025-10-15T15:02:00"/>
    <x v="0"/>
    <s v="ROLLOS"/>
    <s v="EJECUTADO_EXITOSO"/>
    <s v="EJECUTADO EXITOSO"/>
    <s v="14/10/2025 SE CONFIRMA DATOS. SE REALIZA ENVIO DE ROLLOS POR FLOTA | 15/10/2025 SE REALIZA ENTREGA DE 16 ROLLOS"/>
    <s v="VISITA_TÉCNICA"/>
    <n v="16"/>
    <s v="INTERMEDIA"/>
    <s v="TERRESTRE"/>
    <s v="SANCHEZ SOLORZANO JUAN SEBASTIAN"/>
    <n v="1"/>
    <n v="36351"/>
    <n v="36351"/>
  </r>
  <r>
    <s v="MEDELLIN"/>
    <s v="0036-0005"/>
    <x v="3"/>
    <n v="5001"/>
    <n v="2853228"/>
    <n v="18928"/>
    <x v="0"/>
    <s v="ANTIOQUIA"/>
    <s v="MEDELLIN"/>
    <s v="DEPOSITO Y FERRETERÍA MONTREAL"/>
    <s v="WOMPI"/>
    <s v="FO-25-1642715"/>
    <d v="2025-10-07T15:29:00"/>
    <d v="2025-10-15T15:06:00"/>
    <x v="0"/>
    <s v="ROLLOS"/>
    <s v="EJECUTADO_EXITOSO"/>
    <s v="EJECUTADO EXITOSO"/>
    <s v="07/10/2025 SE ESCALA AL COORDINADOR DE ZONA PARA ENTREGA DE ROLLOS EN SITIO | 16/10/2025 SE REALIZA ENTREGA DE 40 ROLLOS POR EL OPERADOR LOGISTICO VELOCES CON LA GUIA CRE023103"/>
    <s v="VISITA_TÉCNICA"/>
    <n v="40"/>
    <s v="PRINCIPAL"/>
    <s v="TERRESTRE"/>
    <s v="ROZO JIMENEZ EDGAR ARMANDO"/>
    <n v="1"/>
    <n v="31419"/>
    <n v="31419"/>
  </r>
  <r>
    <s v="BUCARAMANGA"/>
    <s v="0036-0007"/>
    <x v="1"/>
    <n v="68001"/>
    <n v="2879662"/>
    <n v="26926"/>
    <x v="0"/>
    <s v="SANTANDER"/>
    <s v="BUCARAMANGA"/>
    <s v="BARRIO TRANSICION BUCARAMANGA"/>
    <s v="WOMPI"/>
    <s v="FO-25-1682441"/>
    <d v="2025-10-14T14:44:00"/>
    <d v="2025-10-15T15:11:00"/>
    <x v="0"/>
    <s v="ROLLOS"/>
    <s v="EJECUTADO_EXITOSO"/>
    <s v="EJECUTADO EXITOSO"/>
    <s v="14/10/2025 SE ESCALA AL COORDINADOR DE ZONA PARA ENTREGA DE ROLLOS EN SITIO | 15/10/2025 SE HACE PRESENCIA EN COMERCIO SE REALIZA ENTREGA DE 32 ROLLOS"/>
    <s v="VISITA_TÉCNICA"/>
    <n v="32"/>
    <s v="PRINCIPAL"/>
    <s v="TERRESTRE"/>
    <s v="BETANCUR AGUIRRE EDGAR AUGUSTO"/>
    <n v="1"/>
    <n v="31419"/>
    <n v="31419"/>
  </r>
  <r>
    <s v="CALI"/>
    <s v="0036-0003"/>
    <x v="4"/>
    <n v="19698"/>
    <n v="2853065"/>
    <n v="60070"/>
    <x v="0"/>
    <s v="CAUCA"/>
    <s v="SANTANDER DE QUILICHAO"/>
    <s v="BARRIO BOLIVARIANO SANTANDER DE QUILICHAO 1"/>
    <s v="WOMPI"/>
    <s v="FO-25-1664005"/>
    <d v="2025-10-07T15:32:00"/>
    <d v="2025-10-15T15:14:00"/>
    <x v="0"/>
    <s v="ROLLOS"/>
    <s v="EJECUTADO_EXITOSO"/>
    <s v="EJECUTADO EXITOSO"/>
    <s v="09/10/2025 DATOS CONFIRMADOS. SE REALIZA ENVIO DE ROLLOS CON GUIA | 15/10/2025 SE REALIZA ENVIO DE 24 ROLLOS, CON LA GUIA 2185553858 SERVIENTREGA. SE CONFIRMA ENTREGA EXITOSA POR PARTE DE LA TRANSPORTADORA"/>
    <s v="ENVÍO"/>
    <n v="24"/>
    <s v="INTERMEDIA"/>
    <s v="TERRESTRE"/>
    <s v="BARRERA ORTEGA MARLON STWAR"/>
    <n v="1"/>
    <n v="36351"/>
    <n v="36351"/>
  </r>
  <r>
    <s v="MONTERIA"/>
    <s v="0036-0001"/>
    <x v="0"/>
    <n v="23001"/>
    <n v="2872757"/>
    <n v="74940"/>
    <x v="0"/>
    <s v="CORDOBA"/>
    <s v="MONTERIA"/>
    <s v="BARRIO EL DORADO MONTERIA 11"/>
    <s v="WOMPI"/>
    <s v="FO-25-1678440"/>
    <d v="2025-10-14T08:00:00"/>
    <d v="2025-10-15T15:15:00"/>
    <x v="0"/>
    <s v="ROLLOS"/>
    <s v="EJECUTADO_EXITOSO"/>
    <s v="EJECUTADO EXITOSO"/>
    <s v="14/10/2025 SE ESCALA AL COORDINADOR DE ZONA PARA ENTREGA DE ROLLOS EN SITIO | 15/10/2025 SE REALIZÓ ENTREGA DE 32 ROLLOS PARA CB BANCOLOMBIA, NO SE MANIPULÓ EQUIPOS."/>
    <s v="VISITA_TÉCNICA"/>
    <n v="32"/>
    <s v="PRINCIPAL"/>
    <s v="TERRESTRE"/>
    <s v="TORO CARDONA ELIZABETH"/>
    <n v="1"/>
    <n v="31419"/>
    <n v="31419"/>
  </r>
  <r>
    <s v="MONTERIA"/>
    <s v="0036-0001"/>
    <x v="0"/>
    <n v="23001"/>
    <n v="2881854"/>
    <n v="79217"/>
    <x v="0"/>
    <s v="CORDOBA"/>
    <s v="MONTERIA"/>
    <s v="BARRIO CHUCHURUBI MONTERIA 8"/>
    <s v="WOMPI"/>
    <s v="FO-25-1684008"/>
    <d v="2025-10-15T08:00:00"/>
    <d v="2025-10-15T15:20:00"/>
    <x v="0"/>
    <s v="ROLLOS"/>
    <s v="EJECUTADO_EXITOSO"/>
    <s v="EJECUTADO EXITOSO"/>
    <s v="15/10/2025 SE ESCALA AL COORDINADOR DE ZONA PARA ENTREGA DE ROLLOS EN SITIO | 15/10/2025 SE REALIZÓ ENTREGA DE 16 ROLLOS PARA CB BANCOLOMBIA, NO SE MANIPULÓ EQUIPOS."/>
    <s v="VISITA_TÉCNICA"/>
    <n v="16"/>
    <s v="PRINCIPAL"/>
    <s v="TERRESTRE"/>
    <s v="CALDERA SALCEDO CARLOS JULIO"/>
    <n v="1"/>
    <n v="31419"/>
    <n v="31419"/>
  </r>
  <r>
    <s v="SINCELEJO"/>
    <s v="0036-0001"/>
    <x v="0"/>
    <n v="70001"/>
    <n v="2873508"/>
    <n v="61522"/>
    <x v="0"/>
    <s v="SUCRE"/>
    <s v="SINCELEJO"/>
    <s v="DROGUERÍA EXIPHARMA HD"/>
    <s v="WOMPI"/>
    <s v="FO-25-1678843"/>
    <d v="2025-10-14T08:00:00"/>
    <d v="2025-10-15T15:25:00"/>
    <x v="0"/>
    <s v="ROLLOS"/>
    <s v="EJECUTADO_EXITOSO"/>
    <s v="EJECUTADO EXITOSO"/>
    <s v="14/10/2025 SE ESCALA AL COORDINADOR DE ZONA PARA ENTREGA DE ROLLOS EN SITIO | 15/10/2025 SE VISITA SITIO SE VERIFICA INFORMACIÓN SE REALIZA ENTREGA DE ROLLOS, NO SE MANIPULA EQUIPOS, FIRMA QUIEN RECIBE LOS ROLLOS."/>
    <s v="VISITA_TÉCNICA"/>
    <n v="64"/>
    <s v="PRINCIPAL"/>
    <s v="TERRESTRE"/>
    <s v="CALDERA SALCEDO CARLOS JULIO"/>
    <n v="1"/>
    <n v="31419"/>
    <n v="31419"/>
  </r>
  <r>
    <s v="MEDELLIN"/>
    <s v="0036-0005"/>
    <x v="3"/>
    <n v="5440"/>
    <n v="2853898"/>
    <n v="67474"/>
    <x v="0"/>
    <s v="ANTIOQUIA"/>
    <s v="MARINILLA"/>
    <s v="BARRIO EL CENTRO MARINILLA"/>
    <s v="WOMPI"/>
    <s v="FO-25-1664002"/>
    <d v="2025-10-07T16:58:00"/>
    <d v="2025-10-15T15:50:00"/>
    <x v="0"/>
    <s v="ROLLOS"/>
    <s v="EJECUTADO_EXITOSO"/>
    <s v="EJECUTADO EXITOSO"/>
    <s v="09/10/2025 DATOS CONFIRMADOS. SE REALIZA ENVIO DE ROLLOS CON GUIA | 15/10/2025 SE REALIZA ENVIO DE 32 ROLLOS, CON LA GUIA 6345301362583 MANDAR Y SERVIR . SE CONFIRMA ENTREGA EXITOSA POR PARTE DE LA TRANSPORTADORA"/>
    <s v="ENVÍO"/>
    <n v="32"/>
    <s v="INTERMEDIA"/>
    <s v="TERRESTRE"/>
    <s v="SANTOS GUZMAN CHRISTIAN FELIPE"/>
    <n v="1"/>
    <n v="36351"/>
    <n v="36351"/>
  </r>
  <r>
    <s v="MONTERIA"/>
    <s v="0036-0001"/>
    <x v="0"/>
    <n v="23001"/>
    <n v="2878979"/>
    <n v="63438"/>
    <x v="0"/>
    <s v="CORDOBA"/>
    <s v="MONTERIA"/>
    <s v="BARRIO SUCRE MONTERIA 2"/>
    <s v="WOMPI"/>
    <s v="FO-25-1681827"/>
    <d v="2025-10-14T13:46:00"/>
    <d v="2025-10-15T15:56:00"/>
    <x v="0"/>
    <s v="ROLLOS"/>
    <s v="EJECUTADO_EXITOSO"/>
    <s v="EJECUTADO EXITOSO"/>
    <s v="14/10/2025 SE ESCALA AL COORDINADOR DE ZONA PARA ENTREGA DE ROLLOS EN SITIO | 15/10/2025 SE REALIZÓ ENTREGA DE 24 ROLLOS PARA CB BANCOLOMBIA, NO SE MANIPULÓ EQUIPOS."/>
    <s v="VISITA_TÉCNICA"/>
    <n v="24"/>
    <s v="PRINCIPAL"/>
    <s v="TERRESTRE"/>
    <s v="BETANCUR AGUIRRE EDGAR AUGUSTO"/>
    <n v="1"/>
    <n v="31419"/>
    <n v="31419"/>
  </r>
  <r>
    <s v="NEIVA"/>
    <s v="0036-0006"/>
    <x v="2"/>
    <n v="41001"/>
    <n v="2871711"/>
    <n v="41847"/>
    <x v="0"/>
    <s v="HUILA"/>
    <s v="NEIVA"/>
    <s v="TIENDA SALO"/>
    <s v="WOMPI"/>
    <s v="FO-25-1669534"/>
    <d v="2025-10-14T08:00:00"/>
    <d v="2025-10-15T16:12:00"/>
    <x v="0"/>
    <s v="ROLLOS"/>
    <s v="EJECUTADO_EXITOSO"/>
    <s v="EJECUTADO EXITOSO"/>
    <s v="11/10/2025 SE ESCALA AL COORDINADOR DE ZONA PARA ENTREGA DE ROLLOS EN SITIO | 15/10/2025 SE LLEGA A SITIO, SE ENTREGAN 64 ROLLOS WOMPI"/>
    <s v="VISITA_TÉCNICA"/>
    <n v="64"/>
    <s v="PRINCIPAL"/>
    <s v="TERRESTRE"/>
    <s v="CALDERA SALCEDO CARLOS JULIO"/>
    <n v="1"/>
    <n v="31419"/>
    <n v="31419"/>
  </r>
  <r>
    <s v="BOGOTA"/>
    <s v="0036-0004"/>
    <x v="5"/>
    <n v="11001"/>
    <n v="2872291"/>
    <n v="62619"/>
    <x v="0"/>
    <s v="CUNDINAMARCA"/>
    <s v="BOGOTÁ"/>
    <s v="VARIEDADES KRA 100"/>
    <s v="WOMPI"/>
    <s v="FO-25-1672253"/>
    <d v="2025-10-14T08:00:00"/>
    <d v="2025-10-15T16:16:00"/>
    <x v="0"/>
    <s v="ROLLOS"/>
    <s v="EJECUTADO_EXITOSO"/>
    <s v="EJECUTADO EXITOSO"/>
    <s v="11/10/2025 SE ESCALA AL COORDINADOR DE ZONA PARA ENTREGA DE ROLLOS EN SITIO | 15/10/2025 SE HACE ENTREGA DE 16 ROLLOS WOMPI"/>
    <s v="VISITA_TÉCNICA"/>
    <n v="16"/>
    <s v="PRINCIPAL"/>
    <s v="TERRESTRE"/>
    <s v="DIAZ VARGAS JONATHAN MIGUEL"/>
    <n v="1"/>
    <n v="31419"/>
    <n v="31419"/>
  </r>
  <r>
    <s v="SINCELEJO"/>
    <s v="0036-0001"/>
    <x v="0"/>
    <n v="70001"/>
    <n v="2870864"/>
    <n v="26931"/>
    <x v="0"/>
    <s v="SUCRE"/>
    <s v="SINCELEJO"/>
    <s v="BARRIO CENTRO SINCELEJO"/>
    <s v="WOMPI"/>
    <s v="FO-25-1668802"/>
    <d v="2025-10-10T16:08:00"/>
    <d v="2025-10-15T16:31:00"/>
    <x v="0"/>
    <s v="ROLLOS"/>
    <s v="EJECUTADO_EXITOSO"/>
    <s v="EJECUTADO EXITOSO"/>
    <s v="10/10/2025 SE ESCALA AL COORDINADOR DE ZONA PARA ENTREGA DE ROLLOS EN SITIO | 15/10/2025 SE VISITA SITIO SE VERIFICA INFORMACIÓN SE REALIZA ENTREGA DE ROLLOS, NO SE MANIPULA EQUIPOS. FIRMA QUIEN RECIBE LOS ROLLOS."/>
    <s v="VISITA_TÉCNICA"/>
    <n v="16"/>
    <s v="PRINCIPAL"/>
    <s v="TERRESTRE"/>
    <s v="TORO CARDONA ELIZABETH"/>
    <n v="1"/>
    <n v="31419"/>
    <n v="31419"/>
  </r>
  <r>
    <s v="MEDELLIN"/>
    <s v="0036-0005"/>
    <x v="3"/>
    <n v="5079"/>
    <n v="2854713"/>
    <n v="19653"/>
    <x v="0"/>
    <s v="ANTIOQUIA"/>
    <s v="BARBOSA"/>
    <s v="VARIEDADES LA PLUMA N°2"/>
    <s v="WOMPI"/>
    <s v="FO-25-1663994"/>
    <d v="2025-10-08T08:00:00"/>
    <d v="2025-10-16T07:52:00"/>
    <x v="0"/>
    <s v="ROLLOS"/>
    <s v="EJECUTADO_EXITOSO"/>
    <s v="EJECUTADO EXITOSO"/>
    <s v="09/10/2025 DATOS CONFIRMADOS. SE REALIZA ENVIO DE ROLLOS CON GUIA | 16/10/2025 SE CONFIRMA ENTREGA EXITOSA DE 64 ROLLOS POR PARTE DEL MANDAR Y SERVIR CON GUIA 6345301362579"/>
    <s v="ENVÍO"/>
    <n v="64"/>
    <s v="INTERMEDIA"/>
    <s v="TERRESTRE"/>
    <s v="TORO CARDONA ELIZABETH"/>
    <n v="1"/>
    <n v="36351"/>
    <n v="36351"/>
  </r>
  <r>
    <s v="TUNJA"/>
    <s v="0036-0007"/>
    <x v="1"/>
    <n v="15238"/>
    <n v="2854706"/>
    <n v="59685"/>
    <x v="0"/>
    <s v="BOYACA"/>
    <s v="DUITAMA"/>
    <s v="BARRIO SAN ANTONIO NORTE DUITAMA"/>
    <s v="WOMPI"/>
    <s v="FO-25-1663995"/>
    <d v="2025-10-08T08:00:00"/>
    <d v="2025-10-16T07:53:00"/>
    <x v="0"/>
    <s v="ROLLOS"/>
    <s v="EJECUTADO_EXITOSO"/>
    <s v="EJECUTADO EXITOSO"/>
    <s v="09/10/2025 DATOS CONFIRMADOS. SE REALIZA ENVIO DE ROLLOS CON GUIA | 16/10/2025 SE REALIZA ENVIO DE 32 ROLLOS, CON LA GUIA 2235596193 SERVIENTREGA. SE CONFIRMA ENTREGA EXITOSA POR PARTE DE LA TRANSPORTADORA"/>
    <s v="ENVÍO"/>
    <n v="32"/>
    <s v="INTERMEDIA"/>
    <s v="TERRESTRE"/>
    <s v="BETANCUR AGUIRRE EDGAR AUGUSTO"/>
    <n v="1"/>
    <n v="36351"/>
    <n v="36351"/>
  </r>
  <r>
    <s v="CALI"/>
    <s v="0036-0003"/>
    <x v="4"/>
    <n v="19698"/>
    <n v="2854645"/>
    <n v="47114"/>
    <x v="0"/>
    <s v="CAUCA"/>
    <s v="SANTANDER DE QUILICHAO"/>
    <s v="BARRIO VILLAS DE QUILICHAO SANTANDER DE QUILICHAO"/>
    <s v="WOMPI"/>
    <s v="FO-25-1663993"/>
    <d v="2025-10-08T08:00:00"/>
    <d v="2025-10-16T07:55:00"/>
    <x v="0"/>
    <s v="ROLLOS"/>
    <s v="EJECUTADO_EXITOSO"/>
    <s v="EJECUTADO EXITOSO"/>
    <s v="09/10/2025 DATOS CONFIRMADOS. SE REALIZA ENVIO DE ROLLOS CON GUIA | 16/10/2025 SE REALIZA ENVIO DE 64 ROLLOS, CON LA GUIA 2185553855 SERVIENTREGA. SE CONFIRMA ENTREGA EXITOSA POR PARTE DE LA TRANSPORTADORA"/>
    <s v="ENVÍO"/>
    <n v="64"/>
    <s v="INTERMEDIA"/>
    <s v="TERRESTRE"/>
    <s v="TORO CARDONA ELIZABETH"/>
    <n v="1"/>
    <n v="36351"/>
    <n v="36351"/>
  </r>
  <r>
    <s v="MEDELLIN"/>
    <s v="0036-0005"/>
    <x v="3"/>
    <n v="5079"/>
    <n v="2854204"/>
    <n v="13055"/>
    <x v="0"/>
    <s v="ANTIOQUIA"/>
    <s v="BARBOSA"/>
    <s v="AGROSUPER"/>
    <s v="WOMPI"/>
    <s v="FO-25-1663999"/>
    <d v="2025-10-08T08:00:00"/>
    <d v="2025-10-16T07:57:00"/>
    <x v="0"/>
    <s v="ROLLOS"/>
    <s v="EJECUTADO_EXITOSO"/>
    <s v="EJECUTADO EXITOSO"/>
    <s v="09/10/2025 DATOS CONFIRMADOS. SE REALIZA ENVIO DE ROLLOS CON GUIA | 16/10/2025 SE CONFIRMA ENTREGA EXITOSA DE 64 ROLLOS POR PARTE DEL MANDAR Y SERVIR CON GUIA 6345301362581"/>
    <s v="ENVÍO"/>
    <n v="64"/>
    <s v="INTERMEDIA"/>
    <s v="TERRESTRE"/>
    <s v="TORO CARDONA ELIZABETH"/>
    <n v="1"/>
    <n v="36351"/>
    <n v="36351"/>
  </r>
  <r>
    <s v="BOGOTA"/>
    <s v="0036-0004"/>
    <x v="5"/>
    <n v="11001"/>
    <n v="2854703"/>
    <n v="66117"/>
    <x v="0"/>
    <s v="CUNDINAMARCA"/>
    <s v="BOGOTA"/>
    <s v="H&amp;R PERROS Y BURGUER"/>
    <s v="WOMPI"/>
    <s v="FO-25-1663979"/>
    <d v="2025-10-08T08:00:00"/>
    <d v="2025-10-16T07:57:00"/>
    <x v="0"/>
    <s v="ROLLOS"/>
    <s v="EJECUTADO_EXITOSO"/>
    <s v="EJECUTADO EXITOSO"/>
    <s v="09/10/2025 SE ESCALA AL COORDINADOR DE ZONA PARA ENTREGA DE ROLLOS EN SITIO | 15/10/2025 SE REALIZA VISITA A CB SE ENTREGAN 64 ROLLOS WOMPI"/>
    <s v="VISITA_TÉCNICA"/>
    <n v="64"/>
    <s v="PRINCIPAL"/>
    <s v="TERRESTRE"/>
    <s v="BETANCUR AGUIRRE EDGAR AUGUSTO"/>
    <n v="1"/>
    <n v="31419"/>
    <n v="31419"/>
  </r>
  <r>
    <s v="CARTAGENA"/>
    <s v="0036-0001"/>
    <x v="0"/>
    <n v="13001"/>
    <n v="2855095"/>
    <n v="67024"/>
    <x v="0"/>
    <s v="BOLIVAR"/>
    <s v="CARTAGENA"/>
    <s v="MACRO - PAPELERIA H.O SAN JOSE"/>
    <s v="WOMPI"/>
    <s v="FO-25-1662977"/>
    <d v="2025-10-08T08:00:00"/>
    <d v="2025-10-16T07:59:00"/>
    <x v="0"/>
    <s v="ROLLOS"/>
    <s v="EJECUTADO_EXITOSO"/>
    <s v="EJECUTADO EXITOSO"/>
    <s v="09/10/2025 SE ESCALA AL COORDINADOR DE ZONA PARA ENTREGA DE ROLLOS EN SITIO | 15/10/2025 SE ENTREGAN 64 ROLLOS"/>
    <s v="VISITA_TÉCNICA"/>
    <n v="64"/>
    <s v="PRINCIPAL"/>
    <s v="TERRESTRE"/>
    <s v="JAIMES VALERO NELSON RICARDO"/>
    <n v="1"/>
    <n v="31419"/>
    <n v="31419"/>
  </r>
  <r>
    <s v="BOGOTA"/>
    <s v="0036-0004"/>
    <x v="5"/>
    <n v="11001"/>
    <n v="2854720"/>
    <n v="46488"/>
    <x v="0"/>
    <s v="CUNDINAMARCA"/>
    <s v="BOGOTÁ"/>
    <s v="DROGUERIA JEZREEL"/>
    <s v="WOMPI"/>
    <s v="FO-25-1644501"/>
    <d v="2025-10-08T08:00:00"/>
    <d v="2025-10-16T08:00:00"/>
    <x v="0"/>
    <s v="ROLLOS"/>
    <s v="EJECUTADO_EXITOSO"/>
    <s v="EJECUTADO EXITOSO"/>
    <s v="08/10/2025 SE ESCALA AL COORDINADOR DE ZONA PARA ENTREGA DE ROLLOS EN SITIO | 15/10/2025 SE VISITA COMERCIO PARA ENTREGA DE 40 ROLLOS WOMPI NOSNE MANIPULA EQUIPO Y SE COMPLETA ENTREGA SIN NOVEDAD"/>
    <s v="VISITA_TÉCNICA"/>
    <n v="40"/>
    <s v="PRINCIPAL"/>
    <s v="TERRESTRE"/>
    <s v="CANEDO HERRERA ALEXANDER"/>
    <n v="1"/>
    <n v="31419"/>
    <n v="31419"/>
  </r>
  <r>
    <s v="PASTO"/>
    <s v="0036-0003"/>
    <x v="4"/>
    <n v="52083"/>
    <n v="2855345"/>
    <n v="35110"/>
    <x v="0"/>
    <s v="NARIÑO"/>
    <s v="BELEN"/>
    <s v="BARRIO BOLIVAR BELEN"/>
    <s v="WOMPI"/>
    <s v="FO-25-1663991"/>
    <d v="2025-10-08T08:13:00"/>
    <d v="2025-10-16T08:06:00"/>
    <x v="0"/>
    <s v="ROLLOS"/>
    <s v="EJECUTADO_EXITOSO"/>
    <s v="EJECUTADO EXITOSO"/>
    <s v="09/10/2025 DATOS CONFIRMADOS. SE REALIZA ENVIO DE ROLLOS CON GUIA | 16/10/2025 SE REALIZA ENVIO DE 56 ROLLOS, CON LA GUIA 2185553854 SERVIENTREGA . SE CONFIRMA ENTREGA EXITOSA POR PARTE DE LA TRANSPORTADORA"/>
    <s v="ENVÍO"/>
    <n v="56"/>
    <s v="LEJANA"/>
    <s v="TERRESTRE"/>
    <s v="VEGA MANRIQUE JONATAN MAURICIO"/>
    <n v="1"/>
    <n v="40250"/>
    <n v="40250"/>
  </r>
  <r>
    <s v="CALI"/>
    <s v="0036-0003"/>
    <x v="4"/>
    <n v="19698"/>
    <n v="2855601"/>
    <n v="78462"/>
    <x v="0"/>
    <s v="CAUCA"/>
    <s v="SANTANDER DE QUILICHAO"/>
    <s v="BARRIO LIBERTADOR SANTANDER DE QUILICHAO 1"/>
    <s v="WOMPI"/>
    <s v="FO-25-1666766"/>
    <d v="2025-10-08T08:33:00"/>
    <d v="2025-10-16T08:11:00"/>
    <x v="0"/>
    <s v="ROLLOS"/>
    <s v="EJECUTADO_EXITOSO"/>
    <s v="EJECUTADO EXITOSO"/>
    <s v="10/10/2025 DATOS CORRECTOS. SE REALIZA ENVIO DE ROLLOS CON GUIA | 16/10/2025 SE REALIZA ENVIO DE 32 ROLLOS, CON LA GUIA 2185553863 SERVIENTREGA . SE CONFIRMA ENTREGA EXITOSA POR PARTE DE LA TRANSPORTADORA"/>
    <s v="ENVÍO"/>
    <n v="32"/>
    <s v="INTERMEDIA"/>
    <s v="TERRESTRE"/>
    <s v="TORO CARDONA ELIZABETH"/>
    <n v="1"/>
    <n v="36351"/>
    <n v="36351"/>
  </r>
  <r>
    <s v="BOGOTA"/>
    <s v="0036-0004"/>
    <x v="5"/>
    <n v="11001"/>
    <n v="2857777"/>
    <n v="39431"/>
    <x v="0"/>
    <s v="CUNDINAMARCA"/>
    <s v="BOGOTÁ"/>
    <s v="MULTICOPIAS MAGISTER SAS"/>
    <s v="WOMPI"/>
    <s v="FO-25-1664786"/>
    <d v="2025-10-08T12:27:00"/>
    <d v="2025-10-16T08:16:00"/>
    <x v="0"/>
    <s v="ROLLOS"/>
    <s v="EJECUTADO_EXITOSO"/>
    <s v="EJECUTADO EXITOSO"/>
    <s v="10/10/2025 SE ESCALA AL COORDINADOR DE ZONA PARA ENTREGA DE ROLLOS EN SITIO | 15/10/2025 SE ENTREGAN  ROLLOS SIN MANIPULACIÓN DEL DATAFONO SIN NOVEDAD"/>
    <s v="VISITA_TÉCNICA"/>
    <n v="24"/>
    <s v="PRINCIPAL"/>
    <s v="TERRESTRE"/>
    <s v="TORO CARDONA ELIZABETH"/>
    <n v="1"/>
    <n v="31419"/>
    <n v="31419"/>
  </r>
  <r>
    <s v="BOGOTA"/>
    <s v="0036-0004"/>
    <x v="5"/>
    <n v="11001"/>
    <n v="2857857"/>
    <n v="49565"/>
    <x v="0"/>
    <s v="CUNDINAMARCA"/>
    <s v="BOGOTÁ"/>
    <s v="CALIPSO PAPELERIA  MISCELANEA"/>
    <s v="WOMPI"/>
    <s v="FO-25-1646929"/>
    <d v="2025-10-08T12:42:00"/>
    <d v="2025-10-16T08:19:00"/>
    <x v="0"/>
    <s v="ROLLOS"/>
    <s v="EJECUTADO_EXITOSO"/>
    <s v="EJECUTADO EXITOSO"/>
    <s v="08/10/2025 SE ESCALA AL COORDINADOR DE ZONA PARA ENTREGA DE ROLLOS EN SITIO | 15/10/2025 SE VISITA COMERCIO CB BANCOLOMBIA WOMPI, SE ENTREGAN ROLLOS DE PAPELERÍA SOLICITADOS PARA EL DATAFONO, NO UPS, NO SE MANIPULAN EQUIPOS."/>
    <s v="VISITA_TÉCNICA"/>
    <n v="32"/>
    <s v="PRINCIPAL"/>
    <s v="TERRESTRE"/>
    <s v="ARIAS QUILINDO JULIAN"/>
    <n v="1"/>
    <n v="31419"/>
    <n v="31419"/>
  </r>
  <r>
    <s v="MEDELLIN"/>
    <s v="0036-0005"/>
    <x v="3"/>
    <n v="5664"/>
    <n v="2855642"/>
    <n v="76770"/>
    <x v="0"/>
    <s v="ANTIOQUIA"/>
    <s v="SAN PEDRO DE LOS MILAGROS"/>
    <s v="BARRIO LOS NOGALES SAN PEDRO DE LOS MILAGROS 2"/>
    <s v="WOMPI"/>
    <s v="FO-25-1666262"/>
    <d v="2025-10-08T08:42:00"/>
    <d v="2025-10-16T08:20:00"/>
    <x v="0"/>
    <s v="ROLLOS"/>
    <s v="EJECUTADO_EXITOSO"/>
    <s v="EJECUTADO EXITOSO"/>
    <s v="10/10/2025 SE CONFIRMAN DATOS, SE REALIZA ENVIO DE ROLLOS CON GUIA | 16/10/2025 SE REALIZA ENVIO DE 24 ROLLOS, CON LA GUIA 6345301363005 MANDAR Y SERVIR. SE CONFIRMA ENTREGA EXITOSA POR PARTE DE LA TRANSPORTADORA"/>
    <s v="ENVÍO"/>
    <n v="24"/>
    <s v="INTERMEDIA"/>
    <s v="TERRESTRE"/>
    <s v="VEGA MANRIQUE JONATAN MAURICIO"/>
    <n v="1"/>
    <n v="36351"/>
    <n v="36351"/>
  </r>
  <r>
    <s v="BOGOTA"/>
    <s v="0036-0004"/>
    <x v="5"/>
    <n v="11001"/>
    <n v="2857999"/>
    <n v="26955"/>
    <x v="0"/>
    <s v="CUNDINAMARCA"/>
    <s v="BOGOTÁ"/>
    <s v="CAFETERIA Y CIGARRERIA EL CANEY"/>
    <s v="WOMPI"/>
    <s v="FO-25-1647468"/>
    <d v="2025-10-08T13:53:00"/>
    <d v="2025-10-16T08:24:00"/>
    <x v="0"/>
    <s v="ROLLOS"/>
    <s v="EJECUTADO_EXITOSO"/>
    <s v="EJECUTADO EXITOSO"/>
    <s v="08/10/2025 SE ESCALA AL COORDINADOR DE ZONA PARA ENTREGA DE ROLLOS EN SITIO | 15/10/2025 SE REALIZA ENTREGA DE 64 ROLLOS"/>
    <s v="VISITA_TÉCNICA"/>
    <n v="64"/>
    <s v="PRINCIPAL"/>
    <s v="TERRESTRE"/>
    <s v="BETANCUR AGUIRRE EDGAR AUGUSTO"/>
    <n v="1"/>
    <n v="31419"/>
    <n v="31419"/>
  </r>
  <r>
    <s v="BOGOTA"/>
    <s v="0036-0004"/>
    <x v="5"/>
    <n v="11001"/>
    <n v="2859694"/>
    <n v="77338"/>
    <x v="0"/>
    <s v="CUNDINAMARCA"/>
    <s v="BOGOTÁ"/>
    <s v="FLORISTERIA LOS JARDINES JF"/>
    <s v="WOMPI"/>
    <s v="FO-25-1651969"/>
    <d v="2025-10-08T16:32:00"/>
    <d v="2025-10-16T08:30:00"/>
    <x v="0"/>
    <s v="ROLLOS"/>
    <s v="EJECUTADO_EXITOSO"/>
    <s v="EJECUTADO EXITOSO"/>
    <s v="09/10/2025 SE ESCALA AL COORDINADOR DE ZONA PARA ENTREGA DE ROLLOS EN SITIO | 15/10/2025 SE VISITA COMERCIO CB BANCOLOMBIA WOMPI, SE ENTREGAN ROLLOS DE PAPELERÍA SOLICITADOS PARA EL DATAFONO, NO UPS, NO SE MANIPULAN EQUIPOS."/>
    <s v="VISITA_TÉCNICA"/>
    <n v="16"/>
    <s v="PRINCIPAL"/>
    <s v="TERRESTRE"/>
    <s v="MICHELI LOPEZ MIGUEL ANGEL"/>
    <n v="1"/>
    <n v="31419"/>
    <n v="31419"/>
  </r>
  <r>
    <s v="NEIVA"/>
    <s v="0036-0006"/>
    <x v="2"/>
    <n v="18610"/>
    <n v="2856116"/>
    <n v="70548"/>
    <x v="0"/>
    <s v="CAQUETA"/>
    <s v="SAN JOSE DEL FRAGUA"/>
    <s v="BARRIO LOS ALPES SAN JOSE DEL FRAGUA"/>
    <s v="WOMPI"/>
    <s v="FO-25-1661202"/>
    <d v="2025-10-08T09:26:00"/>
    <d v="2025-10-16T08:41:00"/>
    <x v="0"/>
    <s v="ROLLOS"/>
    <s v="EJECUTADO_EXITOSO"/>
    <s v="EJECUTADO EXITOSO"/>
    <s v="09/10/2025 SE CONFIRMAN DATOS, SE REALIZA ENVIO DE ROLLOS CON GUIA | 16/10/2025 SE REALIZA ENVIO DE 16 ROLLOS, CON LA GUIA 2235596191 SERVIENTREGA. SE CONFIRMA ENTREGA EXITOSA POR PARTE DE LA TRANSPORTADORA"/>
    <s v="ENVÍO"/>
    <n v="16"/>
    <s v="LEJANA"/>
    <s v="TERRESTRE"/>
    <s v="VEGA MANRIQUE JONATAN MAURICIO"/>
    <n v="1"/>
    <n v="40250"/>
    <n v="40250"/>
  </r>
  <r>
    <s v="TUNJA"/>
    <s v="0036-0007"/>
    <x v="1"/>
    <n v="15176"/>
    <n v="2856149"/>
    <n v="33975"/>
    <x v="0"/>
    <s v="BOYACA"/>
    <s v="CHIQUINQUIRA"/>
    <s v="BARRIO CENTRO CHIQUINQUIRA 1"/>
    <s v="WOMPI"/>
    <s v="FO-25-1661199"/>
    <d v="2025-10-08T09:42:00"/>
    <d v="2025-10-16T08:45:00"/>
    <x v="0"/>
    <s v="ROLLOS"/>
    <s v="EJECUTADO_EXITOSO"/>
    <s v="EJECUTADO EXITOSO"/>
    <s v="09/10/2025 SE CONFIRMAN DATOS, SE REALIZA ENVIO DE ROLLOS CON GUIA | 11/10/2025 ENVÍO DE 48 ROLLOS POR INTERRAPIDICIMO EXITOSA"/>
    <s v="ENVÍO"/>
    <n v="48"/>
    <s v="LEJANA"/>
    <s v="TERRESTRE"/>
    <s v="CONTRERAS ROSSI LITZY YULIETH"/>
    <n v="1"/>
    <n v="40250"/>
    <n v="40250"/>
  </r>
  <r>
    <s v="YOPAL"/>
    <s v="0036-0006"/>
    <x v="2"/>
    <n v="85410"/>
    <n v="2856253"/>
    <n v="34246"/>
    <x v="0"/>
    <s v="CASANARE"/>
    <s v="TAURAMENA"/>
    <s v="BARRIO CENTRO TAURAMENA 1"/>
    <s v="WOMPI"/>
    <s v="FO-25-1661195"/>
    <d v="2025-10-08T09:44:00"/>
    <d v="2025-10-16T08:49:00"/>
    <x v="0"/>
    <s v="ROLLOS"/>
    <s v="EJECUTADO_EXITOSO"/>
    <s v="EJECUTADO EXITOSO"/>
    <s v="09/10/2025 SE CONFIRMAN DATOS, SE REALIZA ENVIO DE ROLLOS CON GUIA | 16/10/2025 SE REALIZA ENVIO DE 32 ROLLOS, CON LA GUIA 2235596190. SE CONFIRMA ENTREGA EXITOSA POR PARTE DE LA TRANSPORTADORA"/>
    <s v="ENVÍO"/>
    <n v="32"/>
    <s v="INTERMEDIA"/>
    <s v="TERRESTRE"/>
    <s v="HERRERA GARZON JEYSON STEVENT"/>
    <n v="1"/>
    <n v="36351"/>
    <n v="36351"/>
  </r>
  <r>
    <s v="BOGOTA"/>
    <s v="0036-0004"/>
    <x v="5"/>
    <n v="11001"/>
    <n v="2864405"/>
    <n v="59751"/>
    <x v="0"/>
    <s v="CUNDINAMARCA"/>
    <s v="BOGOTÁ"/>
    <s v="FARMACÉUTICOS CITYPLUSS"/>
    <s v="WOMPI"/>
    <s v="FO-25-1662585"/>
    <d v="2025-10-09T14:28:00"/>
    <d v="2025-10-16T09:15:00"/>
    <x v="0"/>
    <s v="ROLLOS"/>
    <s v="EJECUTADO_EXITOSO"/>
    <s v="EJECUTADO EXITOSO"/>
    <s v="09/10/2025 SE ESCALA AL COORDINADOR DE ZONA PARA ENTREGA DE ROLLOS EN SITIO | 15/10/2025 SE VISITA COMERCIO CB BANCOLOMBIA WOMPI, SE ENTREGAN ROLLOS DE PAPELERÍA SOLICITADOS PARA EL DATAFONO, NO UPS, NO SE MANIPULAN EQUIPOS."/>
    <s v="VISITA_TÉCNICA"/>
    <n v="32"/>
    <s v="PRINCIPAL"/>
    <s v="TERRESTRE"/>
    <s v="CONTRERAS ROSSI LITZY YULIETH"/>
    <n v="1"/>
    <n v="31419"/>
    <n v="31419"/>
  </r>
  <r>
    <s v="TUNJA"/>
    <s v="0036-0007"/>
    <x v="1"/>
    <n v="15759"/>
    <n v="2856624"/>
    <n v="47017"/>
    <x v="0"/>
    <s v="BOYACA"/>
    <s v="SOGAMOSO"/>
    <s v="BARRIO VEINTE DE JULIO SOGAMOSO 2"/>
    <s v="WOMPI"/>
    <s v="FO-25-1663990"/>
    <d v="2025-10-08T10:28:00"/>
    <d v="2025-10-16T09:16:00"/>
    <x v="0"/>
    <s v="ROLLOS"/>
    <s v="EJECUTADO_EXITOSO"/>
    <s v="EJECUTADO EXITOSO"/>
    <s v="09/10/2025 DATOS CONFIRMADOS. SE REALIZA ENVIO DE ROLLOS CON GUIA | 16/10/2025 SE REALIZA ENVIO DE 32 ROLLOS, CON LA GUIA 2235596192. SE CONFIRMA ENTREGA EXITOSA POR PARTE DE LA TRANSPORTADORA"/>
    <s v="ENVÍO"/>
    <n v="32"/>
    <s v="INTERMEDIA"/>
    <s v="TERRESTRE"/>
    <s v="VEGA MANRIQUE JONATAN MAURICIO"/>
    <n v="1"/>
    <n v="36351"/>
    <n v="36351"/>
  </r>
  <r>
    <s v="MEDELLIN"/>
    <s v="0036-0005"/>
    <x v="3"/>
    <n v="5697"/>
    <n v="2857116"/>
    <n v="17702"/>
    <x v="0"/>
    <s v="ANTIOQUIA"/>
    <s v="EL SANTUARIO"/>
    <s v="BARRIO PARQUE PRINCIPAL II EL SANTUARIO"/>
    <s v="WOMPI"/>
    <s v="FO-25-1647561"/>
    <d v="2025-10-08T11:01:00"/>
    <d v="2025-10-16T09:19:00"/>
    <x v="0"/>
    <s v="ROLLOS"/>
    <s v="EJECUTADO_EXITOSO"/>
    <s v="EJECUTADO EXITOSO"/>
    <s v="16/10/2025 SE REALIZA ENVIO DE 16 ROLLOS, CON LA GUIA 6345301360697. SE CONFIRMA ENTREGA EXITOSA POR PARTE DE LA TRANSPORTADORA"/>
    <s v="ENVÍO"/>
    <n v="16"/>
    <s v="INTERMEDIA"/>
    <s v="TERRESTRE"/>
    <s v="TORO CARDONA ELIZABETH"/>
    <n v="1"/>
    <n v="36351"/>
    <n v="36351"/>
  </r>
  <r>
    <s v="BOGOTA"/>
    <s v="0036-0004"/>
    <x v="5"/>
    <n v="11001"/>
    <n v="2865116"/>
    <n v="24107"/>
    <x v="0"/>
    <s v="CUNDINAMARCA"/>
    <s v="BOGOTÁ"/>
    <s v="CAFE ANGELS"/>
    <s v="WOMPI"/>
    <s v="FO-25-1665769"/>
    <d v="2025-10-09T15:43:00"/>
    <d v="2025-10-16T09:20:00"/>
    <x v="0"/>
    <s v="ROLLOS"/>
    <s v="EJECUTADO_EXITOSO"/>
    <s v="EJECUTADO EXITOSO"/>
    <s v="10/10/2025 SE ESCALA AL COORDINADOR DE ZONA PARA ENTREGA DE ROLLOS EN SITIO | 15/10/2025 SE HACE ENTREGA DE 48 ROLLOS WOMPI"/>
    <s v="VISITA_TÉCNICA"/>
    <n v="48"/>
    <s v="PRINCIPAL"/>
    <s v="TERRESTRE"/>
    <s v="BETANCUR AGUIRRE EDGAR AUGUSTO"/>
    <n v="1"/>
    <n v="31419"/>
    <n v="31419"/>
  </r>
  <r>
    <s v="TUNJA"/>
    <s v="0036-0007"/>
    <x v="1"/>
    <n v="15759"/>
    <n v="2857223"/>
    <n v="43028"/>
    <x v="0"/>
    <s v="BOYACA"/>
    <s v="SOGAMOSO"/>
    <s v="BARRIO EL CORTES SOGAMOSO"/>
    <s v="WOMPI"/>
    <s v="FO-25-1668421"/>
    <d v="2025-10-08T11:21:00"/>
    <d v="2025-10-16T09:29:00"/>
    <x v="0"/>
    <s v="ROLLOS"/>
    <s v="EJECUTADO_EXITOSO"/>
    <s v="EJECUTADO EXITOSO"/>
    <s v="10/10/2025 DATOS ACTUALIZADOS. SE REALIZA ENVIO DE ROLLOS CON GUIA | 16/10/2025 SE REALIZA ENVIO DE 64 ROLLOS, CON LA GUIA 2235596200. SE CONFIRMA ENTREGA EXITOSA POR PARTE DE LA TRANSPORTADORA"/>
    <s v="ENVÍO"/>
    <n v="64"/>
    <s v="INTERMEDIA"/>
    <s v="TERRESTRE"/>
    <s v="GONZALEZ FANDIÑO SANTIAGO ERNESTO"/>
    <n v="1"/>
    <n v="36351"/>
    <n v="36351"/>
  </r>
  <r>
    <s v="BARRANQUILLA"/>
    <s v="0036-0001"/>
    <x v="0"/>
    <n v="8638"/>
    <n v="2857809"/>
    <n v="59232"/>
    <x v="0"/>
    <s v="ATLANTICO"/>
    <s v="SABANALARGA"/>
    <s v="BARRIO LA CORDIALIDAD SABANALARGA"/>
    <s v="WOMPI"/>
    <s v="FO-25-1666846"/>
    <d v="2025-10-08T12:18:00"/>
    <d v="2025-10-16T09:32:00"/>
    <x v="0"/>
    <s v="ROLLOS"/>
    <s v="EJECUTADO_EXITOSO"/>
    <s v="EJECUTADO EXITOSO"/>
    <s v="10/10/2025 SE CONFIRMAN DATOS, SE REALIZA ENVIO DE ROLLOS CON GUIA | 16/10/2025 SE REALIZA ENVIO DE 40 ROLLOS, CON LA GUIA 2205447232. SE CONFIRMA ENTREGA EXITOSA POR PARTE DE LA TRANSPORTADORA"/>
    <s v="ENVÍO"/>
    <n v="40"/>
    <s v="INTERMEDIA"/>
    <s v="TERRESTRE"/>
    <s v="CONTRERAS ROSSI LITZY YULIETH"/>
    <n v="1"/>
    <n v="36351"/>
    <n v="36351"/>
  </r>
  <r>
    <s v="MEDELLIN"/>
    <s v="0036-0005"/>
    <x v="3"/>
    <n v="5113"/>
    <n v="2857784"/>
    <n v="72821"/>
    <x v="0"/>
    <s v="ANTIOQUIA"/>
    <s v="BURITICA"/>
    <s v="BARRIO PARQUE PRINCIPAL BURTICA"/>
    <s v="WOMPI"/>
    <s v="FO-25-1666851"/>
    <d v="2025-10-08T12:30:00"/>
    <d v="2025-10-16T09:39:00"/>
    <x v="0"/>
    <s v="ROLLOS"/>
    <s v="EJECUTADO_EXITOSO"/>
    <s v="EJECUTADO EXITOSO"/>
    <s v="10/10/2025 SE CONFIRMAN DATOS, SE REALIZA ENVIO DE ROLLOS CON GUIA | 16/10/2025 SE LLAMA AL CB , CONFIRMA ENTREGA EXITOSA POR TRANSPORTADORA | 16/10/2025 SE REALIZA ENVIO DE 48 ROLLOS, CON LA GUIA 6345301363020. SE CONFIRMA ENTREGA EXITOSA POR PARTE DE LA TRANSPORTADORA"/>
    <s v="ENVÍO"/>
    <n v="48"/>
    <s v="LEJANA"/>
    <s v="TERRESTRE"/>
    <s v="GOMEZ ORTEGA BRANDOW ANDRES"/>
    <n v="1"/>
    <n v="40250"/>
    <n v="40250"/>
  </r>
  <r>
    <s v="BOGOTA"/>
    <s v="0036-0004"/>
    <x v="5"/>
    <n v="11001"/>
    <n v="2854087"/>
    <n v="47414"/>
    <x v="0"/>
    <s v="CUNDINAMARCA"/>
    <s v="BOGOTÁ"/>
    <s v="INTERNET CONTACTO HUMANO"/>
    <s v="WOMPI"/>
    <s v="FO-25-1643422"/>
    <d v="2025-10-08T08:00:00"/>
    <d v="2025-10-16T09:40:00"/>
    <x v="0"/>
    <s v="ROLLOS"/>
    <s v="EJECUTADO_EXITOSO"/>
    <s v="EJECUTADO EXITOSO"/>
    <s v="07/10/2025 SE ESCALA AL COORDINADOR DE ZONA PARA ENTREGA DE ROLLOS EN SITIO | 16/10/2025 ENTREGA DE 32 ROLLOS WOMPI OK NO SE MANIPULAN EQUIPOS"/>
    <s v="VISITA_TÉCNICA"/>
    <n v="32"/>
    <s v="PRINCIPAL"/>
    <s v="TERRESTRE"/>
    <s v="BETANCUR AGUIRRE EDGAR AUGUSTO"/>
    <n v="1"/>
    <n v="31419"/>
    <n v="31419"/>
  </r>
  <r>
    <s v="BOGOTA"/>
    <s v="0036-0004"/>
    <x v="5"/>
    <n v="11001"/>
    <n v="2867646"/>
    <n v="54719"/>
    <x v="0"/>
    <s v="CUNDINAMARCA"/>
    <s v="BOGOTA"/>
    <s v="BARRIO VILLA LA TORRE BOGOTA 3"/>
    <s v="WOMPI"/>
    <s v="FO-25-1665859"/>
    <d v="2025-10-10T09:32:00"/>
    <d v="2025-10-16T09:46:00"/>
    <x v="0"/>
    <s v="ROLLOS"/>
    <s v="EJECUTADO_EXITOSO"/>
    <s v="EJECUTADO EXITOSO"/>
    <s v="10/10/2025 SE ESCALA AL COORDINADOR DE ZONA PARA ENTREGA DE ROLLOS EN SITIO | 15/10/2025 SE LLEGA A LA DIRECCIÓN INDICADA Y SE ENTREGAN 64 ROLLOS WOMPI SIN MANIPULAR EQUIPOS"/>
    <s v="VISITA_TÉCNICA"/>
    <n v="64"/>
    <s v="PRINCIPAL"/>
    <s v="TERRESTRE"/>
    <s v="HERNANDEZ NARANJO OSCAR EDUARDO"/>
    <n v="1"/>
    <n v="31419"/>
    <n v="31419"/>
  </r>
  <r>
    <s v="MEDELLIN"/>
    <s v="0036-0005"/>
    <x v="3"/>
    <n v="5001"/>
    <n v="2849887"/>
    <n v="54666"/>
    <x v="0"/>
    <s v="ANTIOQUIA"/>
    <s v="MEDELLIN"/>
    <s v="BARRIO SECTOR TERMINAL DEL NORTE MEDELLIN"/>
    <s v="WOMPI"/>
    <s v="FO-25-1639646"/>
    <d v="2025-10-07T10:07:00"/>
    <d v="2025-10-16T09:51:00"/>
    <x v="0"/>
    <s v="ROLLOS"/>
    <s v="EJECUTADO_EXITOSO"/>
    <s v="EJECUTADO EXITOSO"/>
    <s v="07/10/2025 SE ESCALA AL COORDINADOR DE ZONA PARA ENTREGA DE ROLLOS EN SITIO | 16/10/2025 SE REALIZA ENTREGA DE 24 ROLLOS POR EL OPERADOR LOGISTICO VELOCES CON LA GUIA V4001652261"/>
    <s v="VISITA_TÉCNICA"/>
    <n v="24"/>
    <s v="PRINCIPAL"/>
    <s v="TERRESTRE"/>
    <s v="GARCIA PASTRANA KEVIN FERNANDO"/>
    <n v="1"/>
    <n v="31419"/>
    <n v="31419"/>
  </r>
  <r>
    <s v="MEDELLIN"/>
    <s v="0036-0005"/>
    <x v="3"/>
    <n v="5001"/>
    <n v="2872702"/>
    <n v="41407"/>
    <x v="0"/>
    <s v="ANTIOQUIA"/>
    <s v="MEDELLÍN"/>
    <s v="FERRETERIA BARRIO ANTIOQUIA"/>
    <s v="WOMPI"/>
    <s v="FO-25-1673781"/>
    <d v="2025-10-14T08:00:00"/>
    <d v="2025-10-16T09:54:00"/>
    <x v="0"/>
    <s v="ROLLOS"/>
    <s v="EJECUTADO_EXITOSO"/>
    <s v="EJECUTADO EXITOSO"/>
    <s v="11/10/2025 SE ESCALA AL COORDINADOR DE ZONA PARA ENTREGA DE ROLLOS EN SITIO | 16/10/2025 SE REALIZA ENTREGA DE 64 ROLLOS POR EL OPERADOR LOGISTICO VELOCES CON LA GUIA V4001671640"/>
    <s v="VISITA_TÉCNICA"/>
    <n v="64"/>
    <s v="PRINCIPAL"/>
    <s v="TERRESTRE"/>
    <s v="BETANCUR AGUIRRE EDGAR AUGUSTO"/>
    <n v="1"/>
    <n v="31419"/>
    <n v="31419"/>
  </r>
  <r>
    <s v="MEDELLIN"/>
    <s v="0036-0005"/>
    <x v="3"/>
    <n v="5001"/>
    <n v="2872196"/>
    <n v="52961"/>
    <x v="0"/>
    <s v="ANTIOQUIA"/>
    <s v="MEDELLIN"/>
    <s v="BARRIO FLORESTA MEDELLIN 4"/>
    <s v="WOMPI"/>
    <s v="FO-25-1670566"/>
    <d v="2025-10-14T08:00:00"/>
    <d v="2025-10-16T09:55:00"/>
    <x v="0"/>
    <s v="ROLLOS"/>
    <s v="EJECUTADO_EXITOSO"/>
    <s v="EJECUTADO EXITOSO"/>
    <s v="11/10/2025 SE ESCALA AL COORDINADOR DE ZONA PARA ENTREGA DE ROLLOS EN SITIO | 16/10/2025 SE REALIZA ENTREGA DE 56 ROLLOS POR EL OPERADOR LOGISTICO VELOCES CON LA GUIA V4001671643"/>
    <s v="VISITA_TÉCNICA"/>
    <n v="56"/>
    <s v="PRINCIPAL"/>
    <s v="TERRESTRE"/>
    <s v="BETANCUR AGUIRRE EDGAR AUGUSTO"/>
    <n v="1"/>
    <n v="31419"/>
    <n v="31419"/>
  </r>
  <r>
    <s v="MEDELLIN"/>
    <s v="0036-0005"/>
    <x v="3"/>
    <n v="5001"/>
    <n v="2876723"/>
    <n v="30081"/>
    <x v="0"/>
    <s v="ANTIOQUIA"/>
    <s v="MEDELLIN"/>
    <s v="BARRIO BELEN 2 MEDELLIN"/>
    <s v="WOMPI"/>
    <s v="FO-25-1679995"/>
    <d v="2025-10-14T09:56:00"/>
    <d v="2025-10-16T09:56:00"/>
    <x v="0"/>
    <s v="ROLLOS"/>
    <s v="EJECUTADO_EXITOSO"/>
    <s v="EJECUTADO EXITOSO"/>
    <s v="14/10/2025 SE ESCALA AL COORDINADOR DE ZONA PARA ENTREGA DE ROLLOS EN SITIO | 16/10/2025 SE REALIZA ENTREGA DE 64 ROLLOS POR EL OPERADOR LOGISTICO VELOCES CON LA GUIA CRE023211"/>
    <s v="VISITA_TÉCNICA"/>
    <n v="64"/>
    <s v="PRINCIPAL"/>
    <s v="TERRESTRE"/>
    <s v="BETANCUR AGUIRRE EDGAR AUGUSTO"/>
    <n v="1"/>
    <n v="31419"/>
    <n v="31419"/>
  </r>
  <r>
    <s v="MEDELLIN"/>
    <s v="0036-0005"/>
    <x v="3"/>
    <n v="5266"/>
    <n v="2877554"/>
    <n v="20612"/>
    <x v="0"/>
    <s v="ANTIOQUIA"/>
    <s v="ENVIGADO"/>
    <s v="BICICLETAS CICLO RIMA"/>
    <s v="WOMPI"/>
    <s v="FO-25-1680639"/>
    <d v="2025-10-14T10:57:00"/>
    <d v="2025-10-16T09:56:00"/>
    <x v="0"/>
    <s v="ROLLOS"/>
    <s v="EJECUTADO_EXITOSO"/>
    <s v="EJECUTADO EXITOSO"/>
    <s v="14/10/2025 SE ESCALA AL COORDINADOR DE ZONA PARA ENTREGA DE ROLLOS EN SITIO | 16/10/2025 SE REALIZA ENTREGA DE 32 ROLLOS POR EL OPERADOR LOGISTICO VELOCES CON LA GUIA CRE023212"/>
    <s v="VISITA_TÉCNICA"/>
    <n v="32"/>
    <s v="PRINCIPAL"/>
    <s v="TERRESTRE"/>
    <s v="BETANCUR AGUIRRE EDGAR AUGUSTO"/>
    <n v="1"/>
    <n v="31419"/>
    <n v="31419"/>
  </r>
  <r>
    <s v="MEDELLIN"/>
    <s v="0036-0005"/>
    <x v="3"/>
    <n v="5266"/>
    <n v="2878566"/>
    <n v="37708"/>
    <x v="0"/>
    <s v="ANTIOQUIA"/>
    <s v="ENVIGADO"/>
    <s v="SERVICIOS Y VARIEDADES PAPELCLIC"/>
    <s v="WOMPI"/>
    <s v="FO-25-1681323"/>
    <d v="2025-10-14T12:38:00"/>
    <d v="2025-10-16T09:57:00"/>
    <x v="0"/>
    <s v="ROLLOS"/>
    <s v="EJECUTADO_EXITOSO"/>
    <s v="EJECUTADO EXITOSO"/>
    <s v="14/10/2025 SE ESCALA AL COORDINADOR DE ZONA PARA ENTREGA DE ROLLOS EN SITIO | 16/10/2025 SE REALIZA ENTREGA DE 24 ROLLOS POR EL OPERADOR LOGISTICO VELOCES CON LA GUIA CRE023213"/>
    <s v="VISITA_TÉCNICA"/>
    <n v="24"/>
    <s v="PRINCIPAL"/>
    <s v="TERRESTRE"/>
    <s v="BETANCUR AGUIRRE EDGAR AUGUSTO"/>
    <n v="1"/>
    <n v="31419"/>
    <n v="31419"/>
  </r>
  <r>
    <s v="MEDELLIN"/>
    <s v="0036-0005"/>
    <x v="3"/>
    <n v="5266"/>
    <n v="2878672"/>
    <n v="56911"/>
    <x v="0"/>
    <s v="ANTIOQUIA"/>
    <s v="ENVIGADO"/>
    <s v="MINIMERCADO MERKAFULL ENVIGADO"/>
    <s v="WOMPI"/>
    <s v="FO-25-1681315"/>
    <d v="2025-10-14T12:44:00"/>
    <d v="2025-10-16T09:59:00"/>
    <x v="0"/>
    <s v="ROLLOS"/>
    <s v="EJECUTADO_EXITOSO"/>
    <s v="EJECUTADO EXITOSO"/>
    <s v="14/10/2025 SE ESCALA AL COORDINADOR DE ZONA PARA ENTREGA DE ROLLOS EN SITIO | 16/10/2025 SE REALIZA ENTREGA DE 48 ROLLOS POR EL OPERADOR LOGISTICO VELOCES CON LA GUIA CRE023214"/>
    <s v="VISITA_TÉCNICA"/>
    <n v="48"/>
    <s v="PRINCIPAL"/>
    <s v="TERRESTRE"/>
    <s v="BETANCUR AGUIRRE EDGAR AUGUSTO"/>
    <n v="1"/>
    <n v="31419"/>
    <n v="31419"/>
  </r>
  <r>
    <s v="MONTERIA"/>
    <s v="0036-0001"/>
    <x v="0"/>
    <n v="23001"/>
    <n v="2868998"/>
    <n v="78881"/>
    <x v="0"/>
    <s v="CORDOBA"/>
    <s v="MONTERIA"/>
    <s v="BARRIO EL DORADO MONTERIA 13"/>
    <s v="WOMPI"/>
    <s v="FO-25-1666646"/>
    <d v="2025-10-10T11:49:00"/>
    <d v="2025-10-16T10:01:00"/>
    <x v="0"/>
    <s v="ROLLOS"/>
    <s v="EJECUTADO_EXITOSO"/>
    <s v="EJECUTADO EXITOSO"/>
    <s v="10/10/2025 SE ESCALA AL COORDINADOR DE ZONA PARA ENTREGA DE ROLLOS EN SITIO | 15/10/2025 SE REALIZÓ ENTREGA DE 16 ROLLOS PARA CB BANCOLOMBIA, NO SE MANIPULÓ EQUIPOS."/>
    <s v="VISITA_TÉCNICA"/>
    <n v="16"/>
    <s v="PRINCIPAL"/>
    <s v="TERRESTRE"/>
    <s v="BETANCUR AGUIRRE EDGAR AUGUSTO"/>
    <n v="1"/>
    <n v="31419"/>
    <n v="31419"/>
  </r>
  <r>
    <s v="MEDELLIN"/>
    <s v="0036-0005"/>
    <x v="3"/>
    <n v="5001"/>
    <n v="2878716"/>
    <n v="17090"/>
    <x v="0"/>
    <s v="ANTIOQUIA"/>
    <s v="MEDELLIN"/>
    <s v="DROGUERIA LA ESQUINA AMARILLA"/>
    <s v="WOMPI"/>
    <s v="FO-25-1681857"/>
    <d v="2025-10-14T13:00:00"/>
    <d v="2025-10-16T10:01:00"/>
    <x v="0"/>
    <s v="ROLLOS"/>
    <s v="EJECUTADO_EXITOSO"/>
    <s v="EJECUTADO EXITOSO"/>
    <s v="14/10/2025 SE ESCALA AL COORDINADOR DE ZONA PARA ENTREGA DE ROLLOS EN SITIO | 16/10/2025 SE REALIZA ENTREGA DE 64 ROLLOS POR EL OPERADOR LOGISTICO VELOCES CON LA GUIA CRE023215"/>
    <s v="VISITA_TÉCNICA"/>
    <n v="64"/>
    <s v="PRINCIPAL"/>
    <s v="TERRESTRE"/>
    <s v="CALDERA SALCEDO CARLOS JULIO"/>
    <n v="1"/>
    <n v="31419"/>
    <n v="31419"/>
  </r>
  <r>
    <s v="TUNJA"/>
    <s v="0036-0007"/>
    <x v="1"/>
    <n v="15238"/>
    <n v="2857906"/>
    <n v="72250"/>
    <x v="0"/>
    <s v="BOYACA"/>
    <s v="DUITAMA"/>
    <s v="BARRIO SEVILLA DUITAMA BOYACA"/>
    <s v="WOMPI"/>
    <s v="FO-25-1666852"/>
    <d v="2025-10-08T12:39:00"/>
    <d v="2025-10-16T10:03:00"/>
    <x v="0"/>
    <s v="ROLLOS"/>
    <s v="EJECUTADO_EXITOSO"/>
    <s v="EJECUTADO EXITOSO"/>
    <s v="10/10/2025 SE CONFIRMAN DATOS, SE REALIZA ENVIO DE ROLLOS CON GUIA | 16/10/2025 SE REALIZA ENVIO DE 32 ROLLOS, CON LA GUIA 2235596199. SE CONFIRMA ENTREGA EXITOSA POR PARTE DE LA TRANSPORTADORA"/>
    <s v="ENVÍO"/>
    <n v="32"/>
    <s v="INTERMEDIA"/>
    <s v="TERRESTRE"/>
    <s v="BETANCUR AGUIRRE EDGAR AUGUSTO"/>
    <n v="1"/>
    <n v="36351"/>
    <n v="36351"/>
  </r>
  <r>
    <s v="CALI"/>
    <s v="0036-0003"/>
    <x v="4"/>
    <n v="76364"/>
    <n v="2857907"/>
    <n v="66829"/>
    <x v="0"/>
    <s v="VALLE DEL CAUCA"/>
    <s v="JAMUNDI"/>
    <s v="BARRIO TULIPANES JAMUNDI"/>
    <s v="WOMPI"/>
    <s v="FO-25-1666853"/>
    <d v="2025-10-08T12:40:00"/>
    <d v="2025-10-16T10:07:00"/>
    <x v="0"/>
    <s v="ROLLOS"/>
    <s v="EJECUTADO_EXITOSO"/>
    <s v="EJECUTADO EXITOSO"/>
    <s v="10/10/2025 SE CONFIRMAN DATOS, SE REALIZA ENVIO DE ROLLOS CON GUIA | 16/10/2025 SE REALIZA ENVIO DE 24 ROLLOS, CON LA GUIA 2185553862. SE CONFIRMA ENTREGA EXITOSA POR PARTE DE LA TRANSPORTADORA"/>
    <s v="ENVÍO"/>
    <n v="24"/>
    <s v="INTERMEDIA"/>
    <s v="TERRESTRE"/>
    <s v="CONTRERAS ROSSI LITZY YULIETH"/>
    <n v="1"/>
    <n v="36351"/>
    <n v="36351"/>
  </r>
  <r>
    <s v="CUCUTA"/>
    <s v="0036-0007"/>
    <x v="1"/>
    <n v="54820"/>
    <n v="2857933"/>
    <n v="18539"/>
    <x v="0"/>
    <s v="NORTE DE SANTANDER"/>
    <s v="TOLEDO"/>
    <s v="CENTRO II TOLEDO"/>
    <s v="WOMPI"/>
    <s v="FO-25-1647568"/>
    <d v="2025-10-08T13:04:00"/>
    <d v="2025-10-16T10:10:00"/>
    <x v="0"/>
    <s v="ROLLOS"/>
    <s v="EJECUTADO_EXITOSO"/>
    <s v="EJECUTADO EXITOSO"/>
    <s v="08/10/2025 SE REALIZA ENVIO DE ROLLOS CON GUIA | 16/10/2025 SE REALIZA ENVIO DE 8 ROLLOS, CON LA GUIA 2187690758. SE CONFIRMA ENTREGA EXITOSA POR PARTE DE LA TRANSPORTADORA"/>
    <s v="ENVÍO"/>
    <n v="8"/>
    <s v="LEJANA"/>
    <s v="TERRESTRE"/>
    <s v="CONTRERAS ROSSI LITZY YULIETH"/>
    <n v="1"/>
    <n v="40250"/>
    <n v="40250"/>
  </r>
  <r>
    <s v="VILLAVICENCIO"/>
    <s v="0036-0006"/>
    <x v="2"/>
    <n v="50006"/>
    <n v="2869834"/>
    <n v="65609"/>
    <x v="0"/>
    <s v="META"/>
    <s v="ACACIAS"/>
    <s v="BARRIO LA HORMIGA ACACIAS"/>
    <s v="WOMPI"/>
    <s v="FO-25-1683145"/>
    <d v="2025-10-10T13:33:00"/>
    <d v="2025-10-16T10:16:00"/>
    <x v="0"/>
    <s v="ROLLOS"/>
    <s v="EJECUTADO_EXITOSO"/>
    <s v="EJECUTADO EXITOSO"/>
    <s v="14/10/2025 SE CONFIRMA DATOS. SE REALIZA ENVIO DE ROLLOS POR FLOTA | 15/10/2025 SE REALIZA ENTREGA DE 32 ROLLOS AL COMERCIO"/>
    <s v="VISITA_TÉCNICA"/>
    <n v="32"/>
    <s v="INTERMEDIA"/>
    <s v="TERRESTRE"/>
    <s v="TORO CARDONA ELIZABETH"/>
    <n v="1"/>
    <n v="36351"/>
    <n v="36351"/>
  </r>
  <r>
    <s v="CALI"/>
    <s v="0036-0003"/>
    <x v="4"/>
    <n v="19001"/>
    <n v="2870696"/>
    <n v="76278"/>
    <x v="0"/>
    <s v="CAUCA"/>
    <s v="POPAYAN"/>
    <s v="DROGUERIA LA 15 PLUS"/>
    <s v="WOMPI"/>
    <s v="FO-25-1668445"/>
    <d v="2025-10-10T15:46:00"/>
    <d v="2025-10-16T10:36:00"/>
    <x v="0"/>
    <s v="ROLLOS"/>
    <s v="EJECUTADO_EXITOSO"/>
    <s v="EJECUTADO EXITOSO"/>
    <s v="10/10/2025 SE ESCALA AL COORDINADOR DE ZONA PARA ENTREGA DE ROLLOS EN SITIO | 15/10/2025 SE INGRESA SE ENTREGA 32 ROLLOS WOMPI"/>
    <s v="VISITA_TÉCNICA"/>
    <n v="32"/>
    <s v="LEJANA"/>
    <s v="TERRESTRE"/>
    <s v="CONTRERAS ROSSI LITZY YULIETH"/>
    <n v="1"/>
    <n v="40250"/>
    <n v="40250"/>
  </r>
  <r>
    <s v="VILLAVICENCIO"/>
    <s v="0036-0006"/>
    <x v="2"/>
    <n v="50001"/>
    <n v="2872522"/>
    <n v="75754"/>
    <x v="0"/>
    <s v="META"/>
    <s v="VILLAVICENCIO"/>
    <s v="COMUNICACIONES ISABELLA LC"/>
    <s v="WOMPI"/>
    <s v="FO-25-1682721"/>
    <d v="2025-10-14T08:00:00"/>
    <d v="2025-10-16T10:39:00"/>
    <x v="0"/>
    <s v="ROLLOS"/>
    <s v="EJECUTADO_EXITOSO"/>
    <s v="EJECUTADO EXITOSO"/>
    <s v="14/10/2025 SE ESCALA AL COORDINADOR DE ZONA PARA ENTREGA DE ROLLOS EN SITIO | 16/10/2025 SE REALIZA ENTREGA DE 48 ROLLOS AL CORRESPONSAL"/>
    <s v="VISITA_TÉCNICA"/>
    <n v="48"/>
    <s v="PRINCIPAL"/>
    <s v="TERRESTRE"/>
    <s v="GIMBUEL LASSO LUIS GERMAN"/>
    <n v="1"/>
    <n v="31419"/>
    <n v="31419"/>
  </r>
  <r>
    <s v="PEREIRA"/>
    <s v="0036-0002"/>
    <x v="6"/>
    <n v="66001"/>
    <n v="2872878"/>
    <n v="46669"/>
    <x v="0"/>
    <s v="RISARALDA"/>
    <s v="PEREIRA"/>
    <s v="TECNOLUIGUY"/>
    <s v="WOMPI"/>
    <s v="FO-25-1678850"/>
    <d v="2025-10-14T08:00:00"/>
    <d v="2025-10-16T10:42:00"/>
    <x v="0"/>
    <s v="ROLLOS"/>
    <s v="EJECUTADO_EXITOSO"/>
    <s v="EJECUTADO EXITOSO"/>
    <s v="14/10/2025 SE ESCALA CON EL COORDINADOR | 16/10/2025 SE ENTREGA 64 ROLLOS"/>
    <s v="VISITA_TÉCNICA"/>
    <n v="64"/>
    <s v="PRINCIPAL"/>
    <s v="TERRESTRE"/>
    <s v="ROZO JIMENEZ EDGAR ARMANDO"/>
    <n v="1"/>
    <n v="31419"/>
    <n v="31419"/>
  </r>
  <r>
    <s v="PEREIRA"/>
    <s v="0036-0002"/>
    <x v="6"/>
    <n v="66001"/>
    <n v="2873526"/>
    <n v="74380"/>
    <x v="0"/>
    <s v="RISARALDA"/>
    <s v="PEREIRA"/>
    <s v="BARRIO PORVENIR PEREIRA"/>
    <s v="WOMPI"/>
    <s v="FO-25-1678840"/>
    <d v="2025-10-14T08:00:00"/>
    <d v="2025-10-16T10:44:00"/>
    <x v="0"/>
    <s v="ROLLOS"/>
    <s v="EJECUTADO_EXITOSO"/>
    <s v="EJECUTADO EXITOSO"/>
    <s v="14/10/2025 SE ESCALA AL COORDINADOR DE ZONA PARA ENTREGA DE ROLLOS EN SITIO | 16/10/2025 SE ENTREGAN 40 ROLLOS"/>
    <s v="VISITA_TÉCNICA"/>
    <n v="40"/>
    <s v="PRINCIPAL"/>
    <s v="TERRESTRE"/>
    <s v="CAÑAS MENDEZ GUSTAVO ADOLFO"/>
    <n v="1"/>
    <n v="31419"/>
    <n v="31419"/>
  </r>
  <r>
    <s v="BOGOTA"/>
    <s v="0036-0004"/>
    <x v="5"/>
    <n v="11001"/>
    <n v="2871478"/>
    <n v="31745"/>
    <x v="0"/>
    <s v="CUNDINAMARCA"/>
    <s v="BOGOTÁ"/>
    <s v="FERRELECTRICOS HERNÁNDEZ"/>
    <s v="WOMPI"/>
    <s v="FO-25-1668873"/>
    <d v="2025-10-14T08:00:00"/>
    <d v="2025-10-16T10:52:00"/>
    <x v="0"/>
    <s v="ROLLOS"/>
    <s v="EJECUTADO_EXITOSO"/>
    <s v="EJECUTADO EXITOSO"/>
    <s v="10/10/2025 SE ESCALA AL COORDINADOR DE ZONA PARA ENTREGA DE ROLLOS EN SITIO | 15/10/2025 SE REALIZA ENTREGA DE 32 ROLLOS WOMPI"/>
    <s v="VISITA_TÉCNICA"/>
    <n v="32"/>
    <s v="PRINCIPAL"/>
    <s v="TERRESTRE"/>
    <s v="CAÑAS MENDEZ GUSTAVO ADOLFO"/>
    <n v="1"/>
    <n v="31419"/>
    <n v="31419"/>
  </r>
  <r>
    <s v="CALI"/>
    <s v="0036-0003"/>
    <x v="4"/>
    <n v="76001"/>
    <n v="2877148"/>
    <n v="75325"/>
    <x v="0"/>
    <s v="VALLE DEL CAUCA"/>
    <s v="CALI"/>
    <s v="BARRIO CENTRO CALI 39"/>
    <s v="WOMPI"/>
    <s v="FO-25-1680674"/>
    <d v="2025-10-14T10:32:00"/>
    <d v="2025-10-16T11:01:00"/>
    <x v="0"/>
    <s v="ROLLOS"/>
    <s v="EJECUTADO_EXITOSO"/>
    <s v="EJECUTADO EXITOSO"/>
    <s v="14/10/2025 SE ESCALA AL COORDINADOR DE ZONA PARA ENTREGA DE ROLLOS EN SITIO | 16/10/2025 SE ENTREGAN 40 ROLLOS DE WOMPI A LA SEÑORITA JULIANA IMBACHI."/>
    <s v="VISITA_TÉCNICA"/>
    <n v="40"/>
    <s v="PRINCIPAL"/>
    <s v="TERRESTRE"/>
    <s v="GONZALEZ FANDIÑO SANTIAGO ERNESTO"/>
    <n v="1"/>
    <n v="31419"/>
    <n v="31419"/>
  </r>
  <r>
    <s v="IBAGUE"/>
    <s v="0036-0006"/>
    <x v="2"/>
    <n v="73678"/>
    <n v="2870164"/>
    <n v="54279"/>
    <x v="0"/>
    <s v="TOLIMA"/>
    <s v="SAN LUIS"/>
    <s v="BARRIO CENTRO CORREGIMIENTO PAYANDE SAN LUIS"/>
    <s v="WOMPI"/>
    <s v="FO-25-1685037"/>
    <d v="2025-10-10T14:39:00"/>
    <d v="2025-10-16T11:05:00"/>
    <x v="0"/>
    <s v="ROLLOS"/>
    <s v="EJECUTADO_EXITOSO"/>
    <s v="EJECUTADO EXITOSO"/>
    <s v="15/10/2025 SE CONFIRMAN DATOS. SE REALIZA ENVIO CON OPERADOR LOGISTICO | 16/10/2025 SE HACE ENTREGA DE 40 ROLLOS WOMPI EN DIRECCIÓN INIDCADA"/>
    <s v="VISITA_TÉCNICA"/>
    <n v="40"/>
    <s v="INTERMEDIA"/>
    <s v="TERRESTRE"/>
    <s v="VALENCIA GONZALEZ JOSE DANIEL"/>
    <n v="1"/>
    <n v="36351"/>
    <n v="36351"/>
  </r>
  <r>
    <s v="VILLAVICENCIO"/>
    <s v="0036-0006"/>
    <x v="2"/>
    <n v="50001"/>
    <n v="2877642"/>
    <n v="62265"/>
    <x v="0"/>
    <s v="META"/>
    <s v="VILLAVICENCIO"/>
    <s v="BARRIO DOS MIL VILLAVICENCIO 3"/>
    <s v="WOMPI"/>
    <s v="FO-25-1680628"/>
    <d v="2025-10-14T11:04:00"/>
    <d v="2025-10-16T11:07:00"/>
    <x v="0"/>
    <s v="ROLLOS"/>
    <s v="EJECUTADO_EXITOSO"/>
    <s v="EJECUTADO EXITOSO"/>
    <s v="14/10/2025 SE ESCALA AL COORDINADOR DE ZONA PARA ENTREGA DE ROLLOS EN SITIO | 15/10/2025 SE VISITA CB Y SE REALIZA ENTREGA DE 40 ROLLOS DE PAPEL TERMICO PARA DATÁFONO WOMPI"/>
    <s v="VISITA_TÉCNICA"/>
    <n v="40"/>
    <s v="PRINCIPAL"/>
    <s v="TERRESTRE"/>
    <s v="GUTIERREZ  CAMILO ANDRES"/>
    <n v="1"/>
    <n v="31419"/>
    <n v="31419"/>
  </r>
  <r>
    <s v="VILLAVICENCIO"/>
    <s v="0036-0006"/>
    <x v="2"/>
    <n v="50001"/>
    <n v="2877637"/>
    <n v="77424"/>
    <x v="0"/>
    <s v="META"/>
    <s v="VILLAVICENCIO"/>
    <s v="BLOOM CENTRO DE ESTETICA Y SALON"/>
    <s v="WOMPI"/>
    <s v="FO-25-1680630"/>
    <d v="2025-10-14T11:03:00"/>
    <d v="2025-10-16T11:30:00"/>
    <x v="0"/>
    <s v="ROLLOS"/>
    <s v="EJECUTADO_EXITOSO"/>
    <s v="EJECUTADO EXITOSO"/>
    <s v="14/10/2025 SE ESCALA AL COORDINADOR DE ZONA PARA ENTREGA DE ROLLOS EN SITIO | 16/10/2025 SE REALIZA ENTREGA DE 16 ROLLOS WOMPI"/>
    <s v="VISITA_TÉCNICA"/>
    <n v="16"/>
    <s v="PRINCIPAL"/>
    <s v="TERRESTRE"/>
    <s v="GARZON RUIZ LUIS MIGUEL"/>
    <n v="1"/>
    <n v="31419"/>
    <n v="31419"/>
  </r>
  <r>
    <s v="VILLAVICENCIO"/>
    <s v="0036-0006"/>
    <x v="2"/>
    <n v="50001"/>
    <n v="2880407"/>
    <n v="32994"/>
    <x v="0"/>
    <s v="META"/>
    <s v="VILLAVICENCIO"/>
    <s v="BARRIO BRASILIA VILLAVICENCIO 1"/>
    <s v="WOMPI"/>
    <s v="FO-25-1683132"/>
    <d v="2025-10-14T15:42:00"/>
    <d v="2025-10-16T11:37:00"/>
    <x v="0"/>
    <s v="ROLLOS"/>
    <s v="EJECUTADO_EXITOSO"/>
    <s v="EJECUTADO EXITOSO"/>
    <s v="14/10/2025 SE ESCALA AL COORDINADOR DE ZONA PARA ENTREGA DE ROLLOS EN SITIO | 16/10/2025 SE REALIZA ENTREGA EN SITIO 64 ROLLOS"/>
    <s v="VISITA_TÉCNICA"/>
    <n v="64"/>
    <s v="PRINCIPAL"/>
    <s v="TERRESTRE"/>
    <s v="MURCIA HERNANDEZ HARVEY IGNACIO"/>
    <n v="1"/>
    <n v="31419"/>
    <n v="31419"/>
  </r>
  <r>
    <s v="NEIVA"/>
    <s v="0036-0006"/>
    <x v="2"/>
    <n v="41001"/>
    <n v="2881121"/>
    <n v="54251"/>
    <x v="0"/>
    <s v="HUILA"/>
    <s v="NEIVA"/>
    <s v="TIENDA Y MISCELANEA LA 70"/>
    <s v="WOMPI"/>
    <s v="FO-25-1683100"/>
    <d v="2025-10-14T16:43:00"/>
    <d v="2025-10-16T11:39:00"/>
    <x v="0"/>
    <s v="ROLLOS"/>
    <s v="EJECUTADO_EXITOSO"/>
    <s v="EJECUTADO EXITOSO"/>
    <s v="14/10/2025 SE ESCALA AL COORDINADOR DE ZONA PARA ENTREGA DE ROLLOS EN SITIO | 16/10/2025 SE REALIZA VISITA AL PUNTO SE ENTREGAN 32 ROLLOS PAPEL WOMPI CLIENTE RECIBE A SATISFACCIÓN"/>
    <s v="VISITA_TÉCNICA"/>
    <n v="32"/>
    <s v="PRINCIPAL"/>
    <s v="TERRESTRE"/>
    <s v="CASTRILLON URREA LONDIER LEANDRO"/>
    <n v="1"/>
    <n v="31419"/>
    <n v="31419"/>
  </r>
  <r>
    <s v="VILLAVICENCIO"/>
    <s v="0036-0006"/>
    <x v="2"/>
    <n v="50001"/>
    <n v="2881043"/>
    <n v="78123"/>
    <x v="0"/>
    <s v="META"/>
    <s v="VILLAVICENCIO"/>
    <s v="LOS RECUERDOS DE ELLA LC."/>
    <s v="WOMPI"/>
    <s v="FO-25-1683093"/>
    <d v="2025-10-14T16:51:00"/>
    <d v="2025-10-16T11:42:00"/>
    <x v="0"/>
    <s v="ROLLOS"/>
    <s v="EJECUTADO_EXITOSO"/>
    <s v="EJECUTADO EXITOSO"/>
    <s v="16/10/2025 SE REALIZA ENTREGA EN SITIO DE 24 ROLLOS"/>
    <s v="VISITA_TÉCNICA"/>
    <n v="24"/>
    <s v="PRINCIPAL"/>
    <s v="TERRESTRE"/>
    <s v="DEVIA REINOSO JUAN CARLOS"/>
    <n v="1"/>
    <n v="31419"/>
    <n v="31419"/>
  </r>
  <r>
    <s v="BUCARAMANGA"/>
    <s v="0036-0007"/>
    <x v="1"/>
    <n v="68679"/>
    <n v="2871527"/>
    <n v="71844"/>
    <x v="0"/>
    <s v="SANTANDER"/>
    <s v="SAN GIL"/>
    <s v="BARRIO SAN JUAN DE DIOS SAN GIL"/>
    <s v="WOMPI"/>
    <s v="FO-25-1682479"/>
    <d v="2025-10-14T08:00:00"/>
    <d v="2025-10-16T11:44:00"/>
    <x v="0"/>
    <s v="ROLLOS"/>
    <s v="EJECUTADO_EXITOSO"/>
    <s v="EJECUTADO EXITOSO"/>
    <s v="14/10/2025 SE CONFIRMAN DATOS, SE REALIZA ENVIO DE ROLLOS CON GUIA | 16/10/2025 SE REALIZA ENVIO DE 24 ROLLOS, CON LA GUIA 2187690788 SERVIENTREGA. SE CONFIRMA ENTREGA EXITOSA POR PARTE DE LA TRANSPORTADORA"/>
    <s v="ENVÍO"/>
    <n v="24"/>
    <s v="INTERMEDIA"/>
    <s v="TERRESTRE"/>
    <s v="CASTRILLON URREA LONDIER LEANDRO"/>
    <n v="1"/>
    <n v="36351"/>
    <n v="36351"/>
  </r>
  <r>
    <s v="CALI"/>
    <s v="0036-0003"/>
    <x v="4"/>
    <n v="76130"/>
    <n v="2871539"/>
    <n v="22203"/>
    <x v="0"/>
    <s v="VALLE DEL CAUCA"/>
    <s v="CANDELARIA"/>
    <s v="BARRIO CENTRAL II - CANDELARIA"/>
    <s v="WOMPI"/>
    <s v="FO-25-1680475"/>
    <d v="2025-10-14T08:00:00"/>
    <d v="2025-10-16T11:46:00"/>
    <x v="0"/>
    <s v="ROLLOS"/>
    <s v="EJECUTADO_EXITOSO"/>
    <s v="EJECUTADO EXITOSO"/>
    <s v="16/10/2025 SE REALIZA ENVIO DE 64 ROLLOS, CON LA GUIA 2215219668 SERVIENTREGA. SE CONFIRMA ENTREGA EXITOSA POR PARTE DE LA TRANSPORTADORA"/>
    <s v="ENVÍO"/>
    <n v="64"/>
    <s v="INTERMEDIA"/>
    <s v="TERRESTRE"/>
    <s v="CONTRERAS ROSSI LITZY YULIETH"/>
    <n v="1"/>
    <n v="36351"/>
    <n v="36351"/>
  </r>
  <r>
    <s v="CALI"/>
    <s v="0036-0003"/>
    <x v="4"/>
    <n v="19698"/>
    <n v="2870964"/>
    <n v="79322"/>
    <x v="0"/>
    <s v="CAUCA"/>
    <s v="SANTANDER DE QUILICHAO"/>
    <s v="BARRIO EL CENTRO SANTANDER DE QUILICHAO 4"/>
    <s v="WOMPI"/>
    <s v="FO-25-1680466"/>
    <d v="2025-10-10T16:12:00"/>
    <d v="2025-10-16T11:47:00"/>
    <x v="0"/>
    <s v="ROLLOS"/>
    <s v="EJECUTADO_EXITOSO"/>
    <s v="EJECUTADO EXITOSO"/>
    <s v="16/10/2025 SE REALIZA ENVIO DE 16 ROLLOS, CON LA GUIA 2215219667 SERVIENTREGA. SE CONFIRMA ENTREGA EXITOSA POR PARTE DE LA TRANSPORTADORA"/>
    <s v="ENVÍO"/>
    <n v="16"/>
    <s v="INTERMEDIA"/>
    <s v="TERRESTRE"/>
    <s v="CONTRERAS ROSSI LITZY YULIETH"/>
    <n v="1"/>
    <n v="36351"/>
    <n v="36351"/>
  </r>
  <r>
    <s v="BUCARAMANGA"/>
    <s v="0036-0007"/>
    <x v="1"/>
    <n v="68081"/>
    <n v="2866870"/>
    <n v="62765"/>
    <x v="0"/>
    <s v="SANTANDER"/>
    <s v="BARRANCABERMEJA"/>
    <s v="BARRIO SAN SILVESTRE BARRANCABERMEJA"/>
    <s v="WOMPI"/>
    <s v="FO-25-1679950"/>
    <d v="2025-10-10T08:27:00"/>
    <d v="2025-10-16T11:49:00"/>
    <x v="0"/>
    <s v="ROLLOS"/>
    <s v="EJECUTADO_EXITOSO"/>
    <s v="EJECUTADO EXITOSO"/>
    <s v="14/10/2025 SE CONFIRMAN LOS DATOS, SE REALIZA ENVIO DE ROLLOS CON GUIA | 16/10/2025 SE REALIZA ENVIO DE 56 ROLLOS, CON LA GUIA 2187690784 SERVIENTREGA. SE CONFIRMA ENTREGA EXITOSA POR PARTE DE LA TRANSPORTADORA"/>
    <s v="ENVÍO"/>
    <n v="56"/>
    <s v="LEJANA"/>
    <s v="TERRESTRE"/>
    <s v="CONTRERAS ROSSI LITZY YULIETH"/>
    <n v="1"/>
    <n v="40250"/>
    <n v="40250"/>
  </r>
  <r>
    <s v="BARRANQUILLA"/>
    <s v="0036-0001"/>
    <x v="0"/>
    <n v="8433"/>
    <n v="2866850"/>
    <n v="58206"/>
    <x v="0"/>
    <s v="ATLANTICO"/>
    <s v="MALAMBO"/>
    <s v="BARRIO CENTRO MALAMBO 1"/>
    <s v="WOMPI"/>
    <s v="FO-25-1679946"/>
    <d v="2025-10-10T08:16:00"/>
    <d v="2025-10-16T11:51:00"/>
    <x v="0"/>
    <s v="ROLLOS"/>
    <s v="EJECUTADO_EXITOSO"/>
    <s v="EJECUTADO EXITOSO"/>
    <s v="14/10/2025 SE CONFIRMAN LOS DATOS, SE REALIZA ENVIO DE ROLLOS CON GUIA | 16/10/2025 SE REALIZA ENVIO DE 64 ROLLOS, CON LA GUIA 2205447233 SERVIENTREGA. SE CONFIRMA ENTREGA EXITOSA POR PARTE DE LA TRANSPORTADORA"/>
    <s v="ENVÍO"/>
    <n v="64"/>
    <s v="INTERMEDIA"/>
    <s v="TERRESTRE"/>
    <s v="CONTRERAS ROSSI LITZY YULIETH"/>
    <n v="1"/>
    <n v="36351"/>
    <n v="36351"/>
  </r>
  <r>
    <s v="BOGOTA"/>
    <s v="0036-0004"/>
    <x v="5"/>
    <n v="25175"/>
    <n v="2863930"/>
    <n v="66080"/>
    <x v="0"/>
    <s v="CUNDINAMARCA"/>
    <s v="CHIA"/>
    <s v="BARRIO CERCA DE PIEDRA CHIA"/>
    <s v="WOMPI"/>
    <s v="FO-25-1675531"/>
    <d v="2025-10-09T12:53:00"/>
    <d v="2025-10-16T11:52:00"/>
    <x v="0"/>
    <s v="ROLLOS"/>
    <s v="EJECUTADO_EXITOSO"/>
    <s v="EJECUTADO EXITOSO"/>
    <s v="12/10/2025 SE CONFIRMAN DATOS, SE REALIZA ENVIO DE ROLLOS CON GUIA | 16/10/2025 SE REALIZA ENVIO DE 32 ROLLOS, CON LA GUIA 2235596215 SERVIENTREGA. SE CONFIRMA ENTREGA EXITOSA POR PARTE DE LA TRANSPORTADORA"/>
    <s v="ENVÍO"/>
    <n v="32"/>
    <s v="INTERMEDIA"/>
    <s v="TERRESTRE"/>
    <s v="CONTRERAS ROSSI LITZY YULIETH"/>
    <n v="1"/>
    <n v="36351"/>
    <n v="36351"/>
  </r>
  <r>
    <s v="BOGOTA"/>
    <s v="0036-0004"/>
    <x v="5"/>
    <n v="11001"/>
    <n v="2862559"/>
    <n v="74825"/>
    <x v="0"/>
    <s v="CUNDINAMARCA"/>
    <s v="BOGOTÁ"/>
    <s v="GLORIA INES SALAZAR SANCHEZ"/>
    <s v="WOMPI"/>
    <s v="FO-25-1652411"/>
    <d v="2025-10-09T10:37:00"/>
    <d v="2025-10-16T11:55:00"/>
    <x v="0"/>
    <s v="ROLLOS"/>
    <s v="EJECUTADO_EXITOSO"/>
    <s v="EJECUTADO EXITOSO"/>
    <s v="09/10/2025 SE ESCALA AL COORDINADOR DE ZONA PARA ENTREGA DE ROLLOS EN SITIO | 16/10/2025 SE ENTREGAN  ROLLOS SIN MANIPULACIÓN DEL DATAFONO SIN NOVEDAD"/>
    <s v="VISITA_TÉCNICA"/>
    <n v="24"/>
    <s v="PRINCIPAL"/>
    <s v="TERRESTRE"/>
    <s v="AYALA ROMERO MAYKOL DANILO"/>
    <n v="1"/>
    <n v="31419"/>
    <n v="31419"/>
  </r>
  <r>
    <s v="BOGOTA"/>
    <s v="0036-0004"/>
    <x v="5"/>
    <n v="25899"/>
    <n v="2866120"/>
    <n v="15375"/>
    <x v="0"/>
    <s v="CUNDINAMARCA"/>
    <s v="ZIPAQUIRA"/>
    <s v="BARRIO LAS VILLAS II ZIPAQUIRA"/>
    <s v="WOMPI"/>
    <s v="FO-25-1674631"/>
    <d v="2025-10-10T08:00:00"/>
    <d v="2025-10-16T11:55:00"/>
    <x v="0"/>
    <s v="ROLLOS"/>
    <s v="EJECUTADO_EXITOSO"/>
    <s v="EJECUTADO EXITOSO"/>
    <s v="11/10/2025 SE CONFIRMAN DATOS, SE REALIZA ENVIO DE ROLLOS CON GUIA | 16/10/2025 SE REALIZA ENVIO DE 48 ROLLOS, CON LA GUIA 2235596207 SERVIENTREGA. SE CONFIRMA ENTREGA EXITOSA POR PARTE DE LA TRANSPORTADORA"/>
    <s v="ENVÍO"/>
    <n v="48"/>
    <s v="INTERMEDIA"/>
    <s v="TERRESTRE"/>
    <s v="ARIAS QUILINDO JULIAN"/>
    <n v="1"/>
    <n v="36351"/>
    <n v="36351"/>
  </r>
  <r>
    <s v="BOGOTA"/>
    <s v="0036-0004"/>
    <x v="5"/>
    <n v="25430"/>
    <n v="2864901"/>
    <n v="77679"/>
    <x v="0"/>
    <s v="CUNDINAMARCA"/>
    <s v="MADRID"/>
    <s v="BARRIO ESCALLON MADRID  1"/>
    <s v="WOMPI"/>
    <s v="FO-25-1674624"/>
    <d v="2025-10-09T15:18:00"/>
    <d v="2025-10-16T11:56:00"/>
    <x v="0"/>
    <s v="ROLLOS"/>
    <s v="EJECUTADO_EXITOSO"/>
    <s v="EJECUTADO EXITOSO"/>
    <s v="11/10/2025 SE CONFIRMAN DATOS, SE REALIZA ENVIO DE ROLLOS CON GUIA | 16/10/2025 SE REALIZA ENVIO DE 24 ROLLOS, CON LA GUIA 2235596205 SERVIENTREGA. SE CONFIRMA ENTREGA EXITOSA POR PARTE DE LA TRANSPORTADORA"/>
    <s v="ENVÍO"/>
    <n v="24"/>
    <s v="INTERMEDIA"/>
    <s v="TERRESTRE"/>
    <s v="CONTRERAS ROSSI LITZY YULIETH"/>
    <n v="1"/>
    <n v="36351"/>
    <n v="36351"/>
  </r>
  <r>
    <s v="IBAGUE"/>
    <s v="0036-0006"/>
    <x v="2"/>
    <n v="17380"/>
    <n v="2862942"/>
    <n v="81389"/>
    <x v="0"/>
    <s v="CALDAS"/>
    <s v="LA DORADA"/>
    <s v="RESTAURANTE PARADOR LA CENTRAL"/>
    <s v="WOMPI"/>
    <s v="FO-25-1674619"/>
    <d v="2025-10-09T11:11:00"/>
    <d v="2025-10-16T11:57:00"/>
    <x v="0"/>
    <s v="ROLLOS"/>
    <s v="EJECUTADO_EXITOSO"/>
    <s v="EJECUTADO EXITOSO"/>
    <s v="11/10/2025 SE CONFIRMAN DATOS, SE REALIZA ENVIO DE ROLLOS CON GUIA | 16/10/2025 SE REALIZA ENVIO DE 8 ROLLOS, CON LA GUIA 2235596204 SERVIENTREGA. SE CONFIRMA ENTREGA EXITOSA POR PARTE DE LA TRANSPORTADORA"/>
    <s v="ENVÍO"/>
    <n v="8"/>
    <s v="LEJANA"/>
    <s v="TERRESTRE"/>
    <s v="CONTRERAS ROSSI LITZY YULIETH"/>
    <n v="1"/>
    <n v="40250"/>
    <n v="40250"/>
  </r>
  <r>
    <s v="TUNJA"/>
    <s v="0036-0007"/>
    <x v="1"/>
    <n v="15407"/>
    <n v="2863633"/>
    <n v="25991"/>
    <x v="0"/>
    <s v="BOYACA"/>
    <s v="VILLA DE LEYVA"/>
    <s v="LOS OLIVOS VILLA DE LEYVA - BOYACA"/>
    <s v="WOMPI"/>
    <s v="FO-25-1674599"/>
    <d v="2025-10-09T12:08:00"/>
    <d v="2025-10-16T11:59:00"/>
    <x v="0"/>
    <s v="ROLLOS"/>
    <s v="EJECUTADO_EXITOSO"/>
    <s v="EJECUTADO EXITOSO"/>
    <s v="11/10/2025 SE CONFIRMAN DATOS, SE REALIZA ENVIO DE ROLLOS CON GUIA | 16/10/2025 SE REALIZA ENVIO DE 64 ROLLOS, CON LA GUIA 2235596202 SERVIENTREGA. SE CONFIRMA ENTREGA EXITOSA POR PARTE DE LA TRANSPORTADORA"/>
    <s v="ENVÍO"/>
    <n v="64"/>
    <s v="INTERMEDIA"/>
    <s v="TERRESTRE"/>
    <s v="CONTRERAS ROSSI LITZY YULIETH"/>
    <n v="1"/>
    <n v="36351"/>
    <n v="36351"/>
  </r>
  <r>
    <s v="CALI"/>
    <s v="0036-0003"/>
    <x v="4"/>
    <n v="76364"/>
    <n v="2862076"/>
    <n v="15563"/>
    <x v="0"/>
    <s v="VALLE DEL CAUCA"/>
    <s v="JAMUNDI"/>
    <s v="BARRIO SIMON BOLIVAR"/>
    <s v="WOMPI"/>
    <s v="FO-25-1674592"/>
    <d v="2025-10-09T09:53:00"/>
    <d v="2025-10-16T12:00:00"/>
    <x v="0"/>
    <s v="ROLLOS"/>
    <s v="EJECUTADO_EXITOSO"/>
    <s v="EJECUTADO EXITOSO"/>
    <s v="11/10/2025 SE CONFIRMAN DATOS, SE REALIZA ENVIO DE ROLLOS CON GUIA | 16/10/2025 SE REALIZA ENVIO DE 48 ROLLOS, CON LA GUIA 2185553868 SERVIENTREGA. SE CONFIRMA ENTREGA EXITOSA POR PARTE DE LA TRANSPORTADORA"/>
    <s v="ENVÍO"/>
    <n v="48"/>
    <s v="INTERMEDIA"/>
    <s v="TERRESTRE"/>
    <s v="CONTRERAS ROSSI LITZY YULIETH"/>
    <n v="1"/>
    <n v="36351"/>
    <n v="36351"/>
  </r>
  <r>
    <s v="TUNJA"/>
    <s v="0036-0007"/>
    <x v="1"/>
    <n v="15238"/>
    <n v="2861719"/>
    <n v="59686"/>
    <x v="0"/>
    <s v="BOYACA"/>
    <s v="DUITAMA"/>
    <s v="BARRIO LA FLORESTA DUITAMA 2"/>
    <s v="WOMPI"/>
    <s v="FO-25-1674125"/>
    <d v="2025-10-09T09:15:00"/>
    <d v="2025-10-16T12:01:00"/>
    <x v="0"/>
    <s v="ROLLOS"/>
    <s v="EJECUTADO_EXITOSO"/>
    <s v="EJECUTADO EXITOSO"/>
    <s v="11/10/2025 SE CONFIRMAN DATOS, SE REALIZA ENVIO DE ROLLOS CON GUIA | 16/10/2025 SE REALIZA ENVIO DE 64 ROLLOS, CON LA GUIA 2235596201 SERVIENTREGA. SE CONFIRMA ENTREGA EXITOSA POR PARTE DE LA TRANSPORTADORA"/>
    <s v="ENVÍO"/>
    <n v="64"/>
    <s v="INTERMEDIA"/>
    <s v="TERRESTRE"/>
    <s v="CONTRERAS ROSSI LITZY YULIETH"/>
    <n v="1"/>
    <n v="36351"/>
    <n v="36351"/>
  </r>
  <r>
    <s v="BUCARAMANGA"/>
    <s v="0036-0007"/>
    <x v="1"/>
    <n v="68547"/>
    <n v="2861380"/>
    <n v="75828"/>
    <x v="0"/>
    <s v="SANTANDER"/>
    <s v="PIEDECUESTA"/>
    <s v="BARRIO PIEDEMONTE PIEDECUESTA"/>
    <s v="WOMPI"/>
    <s v="FO-25-1673823"/>
    <d v="2025-10-09T09:01:00"/>
    <d v="2025-10-16T12:05:00"/>
    <x v="0"/>
    <s v="ROLLOS"/>
    <s v="EJECUTADO_EXITOSO"/>
    <s v="EJECUTADO EXITOSO"/>
    <s v="11/10/2025 SE CONFIRMAN DATOS, SE REALIZA ENVIO DE ROLLOS CON GUIA | 16/10/2025 SE REALIZA ENVIO DE 40 ROLLOS, CON LA GUIA 2187690780 SERVIENTREGA. SE CONFIRMA ENTREGA EXITOSA POR PARTE DE LA TRANSPORTADORA"/>
    <s v="ENVÍO"/>
    <n v="40"/>
    <s v="INTERMEDIA"/>
    <s v="TERRESTRE"/>
    <s v="CONTRERAS ROSSI LITZY YULIETH"/>
    <n v="1"/>
    <n v="36351"/>
    <n v="36351"/>
  </r>
  <r>
    <s v="BUCARAMANGA"/>
    <s v="0036-0007"/>
    <x v="1"/>
    <n v="68081"/>
    <n v="2860642"/>
    <n v="45612"/>
    <x v="0"/>
    <s v="SANTANDER"/>
    <s v="BARRANCABERMEJA"/>
    <s v="BARRIO DEL DANUBIO BARRANCABERMEJA"/>
    <s v="WOMPI"/>
    <s v="FO-25-1673179"/>
    <d v="2025-10-09T08:00:00"/>
    <d v="2025-10-16T12:07:00"/>
    <x v="0"/>
    <s v="ROLLOS"/>
    <s v="EJECUTADO_EXITOSO"/>
    <s v="EJECUTADO EXITOSO"/>
    <s v="11/10/2025 SE CONFIRMAN DATOS, SE REALIZA ENVIO DE ROLLOS CON GUIA | 16/10/2025 SE REALIZA ENVIO DE 64 ROLLOS, CON LA GUIA 2187690779 SERVIENTREGA. SE CONFIRMA ENTREGA EXITOSA POR PARTE DE LA TRANSPORTADORA"/>
    <s v="ENVÍO"/>
    <n v="64"/>
    <s v="LEJANA"/>
    <s v="TERRESTRE"/>
    <s v="CONTRERAS ROSSI LITZY YULIETH"/>
    <n v="1"/>
    <n v="40250"/>
    <n v="40250"/>
  </r>
  <r>
    <s v="BOGOTA"/>
    <s v="0036-0004"/>
    <x v="5"/>
    <n v="11001"/>
    <n v="2860641"/>
    <n v="51641"/>
    <x v="0"/>
    <s v="CUNDINAMARCA"/>
    <s v="BOGOTA"/>
    <s v="BARRIO ONCE DE NOVIEMBRE BOGOTA"/>
    <s v="WOMPI"/>
    <s v="FO-25-1664780"/>
    <d v="2025-10-09T08:00:00"/>
    <d v="2025-10-16T12:19:00"/>
    <x v="0"/>
    <s v="ROLLOS"/>
    <s v="EJECUTADO_CANCELADO"/>
    <s v="CB CERRADO - DESOCUPADO"/>
    <s v="10/10/2025 SE ESCALA AL COORDINADOR DE ZONA PARA ENTREGA DE ROLLOS EN SITIO | 16/10/2025 SE REALIZA VISITA A CB PARA ENTREGA DE ROLLOS ,SE ENCUENTRA CERRADO SE INTENTA COMUNICAR CON CLIENTE NO CONTESTAN"/>
    <s v="VISITA_TÉCNICA"/>
    <m/>
    <s v="PRINCIPAL"/>
    <s v="TERRESTRE"/>
    <s v="CONTRERAS ROSSI LITZY YULIETH"/>
    <n v="1"/>
    <n v="31419"/>
    <n v="31419"/>
  </r>
  <r>
    <s v="CUCUTA"/>
    <s v="0036-0007"/>
    <x v="1"/>
    <n v="54051"/>
    <n v="2858647"/>
    <n v="61603"/>
    <x v="0"/>
    <s v="NORTE DE SANTANDER"/>
    <s v="ARBOLEDAS"/>
    <s v="BARRIO LA PRESENTACION ARBOLEDAS"/>
    <s v="WOMPI"/>
    <s v="FO-25-1668325"/>
    <d v="2025-10-08T14:33:00"/>
    <d v="2025-10-16T12:22:00"/>
    <x v="0"/>
    <s v="ROLLOS"/>
    <s v="EJECUTADO_EXITOSO"/>
    <s v="EJECUTADO EXITOSO"/>
    <s v="10/10/2025 DATOS ACTUALIZADOS. SE REALIZA ENVIO DE ROLLOS CON GUIA | 16/10/2025 SE REALIZA ENVIO DE 40 ROLLOS, CON LA GUIA 2187690769 SERVIENTREGA. SE CONFIRMA ENTREGA EXITOSA POR PARTE DE LA TRANSPORTADORA"/>
    <s v="ENVÍO"/>
    <n v="40"/>
    <s v="LEJANA"/>
    <s v="TERRESTRE"/>
    <s v="GALINDO ROJAS LUIS FELIPE"/>
    <n v="1"/>
    <n v="40250"/>
    <n v="40250"/>
  </r>
  <r>
    <s v="BOGOTA"/>
    <s v="0036-0004"/>
    <x v="5"/>
    <n v="25754"/>
    <n v="2870248"/>
    <n v="50837"/>
    <x v="0"/>
    <s v="CUNDINAMARCA"/>
    <s v="SOACHA"/>
    <s v="BARRIO BOCHICA SOACHA"/>
    <s v="WOMPI"/>
    <s v="FO-25-1667764"/>
    <d v="2025-10-10T14:52:00"/>
    <d v="2025-10-16T12:24:00"/>
    <x v="0"/>
    <s v="ROLLOS"/>
    <s v="EJECUTADO_EXITOSO"/>
    <s v="EJECUTADO EXITOSO"/>
    <s v="10/10/2025 SE ESCALA AL COORDINADOR DE ZONA PARA ENTREGA DE ROLLOS EN SITIO | 16/10/2025 SE REALIZA ENTREGA DE 56 ROLLOS WOMPI NO SE MANIPULA TERMINAL"/>
    <s v="VISITA_TÉCNICA"/>
    <n v="56"/>
    <s v="PRINCIPAL"/>
    <s v="TERRESTRE"/>
    <s v="TORO CARDONA ELIZABETH"/>
    <n v="1"/>
    <n v="31419"/>
    <n v="31419"/>
  </r>
  <r>
    <s v="YOPAL"/>
    <s v="0036-0006"/>
    <x v="2"/>
    <n v="85430"/>
    <n v="2859293"/>
    <n v="27455"/>
    <x v="0"/>
    <s v="CASANARE"/>
    <s v="TRINIDAD"/>
    <s v="BARRIO CENTRO - TRINIDAD"/>
    <s v="WOMPI"/>
    <s v="FO-25-1668316"/>
    <d v="2025-10-08T15:45:00"/>
    <d v="2025-10-16T12:24:00"/>
    <x v="0"/>
    <s v="ROLLOS"/>
    <s v="EJECUTADO_EXITOSO"/>
    <s v="EJECUTADO EXITOSO"/>
    <s v="10/10/2025 DATOS ACTUALIZADOS. SE REALIZA ENVIO DE ROLLOS CON GUIA | 16/10/2025 SE REALIZA ENVIO DE 64 ROLLOS, CON LA GUIA 2235596208 SERVIENTREGA. SE CONFIRMA ENTREGA EXITOSA POR PARTE DE LA TRANSPORTADORA"/>
    <s v="ENVÍO"/>
    <n v="64"/>
    <s v="INTERMEDIA"/>
    <s v="TERRESTRE"/>
    <s v="BUSTOS MORA DIEGO MANUEL"/>
    <n v="1"/>
    <n v="36351"/>
    <n v="36351"/>
  </r>
  <r>
    <s v="BOGOTA"/>
    <s v="0036-0004"/>
    <x v="5"/>
    <n v="11001"/>
    <n v="2862575"/>
    <n v="70334"/>
    <x v="0"/>
    <s v="CUNDINAMARCA"/>
    <s v="BOGOTÁ"/>
    <s v="TECNI CENTER BOGOTA"/>
    <s v="WOMPI"/>
    <s v="FO-25-1654967"/>
    <d v="2025-10-09T10:40:00"/>
    <d v="2025-10-16T12:27:00"/>
    <x v="0"/>
    <s v="ROLLOS"/>
    <s v="EJECUTADO_EXITOSO"/>
    <s v="EJECUTADO EXITOSO"/>
    <s v="09/10/2025 SE ESCALA AL COORDINADOR DE ZONA PARA ENTREGA DE ROLLOS EN SITIO | 16/10/2025 SE VISITA COMERCIO, SE ENTREGAN 16 ROLLOS WOMPI, NO SE MANIPULAN DISPOSITIVOS"/>
    <s v="VISITA_TÉCNICA"/>
    <n v="16"/>
    <s v="PRINCIPAL"/>
    <s v="TERRESTRE"/>
    <s v="TORO CARDONA ELIZABETH"/>
    <n v="1"/>
    <n v="31419"/>
    <n v="31419"/>
  </r>
  <r>
    <s v="MEDELLIN"/>
    <s v="0036-0005"/>
    <x v="3"/>
    <n v="5237"/>
    <n v="2823130"/>
    <n v="77398"/>
    <x v="0"/>
    <s v="ANTIOQUIA"/>
    <s v="DON MATIAS"/>
    <s v="BARRIO SECTOR LA TERMINAL DON MATIAS DONMATIAS"/>
    <s v="WOMPI"/>
    <s v="FO-25-1626197"/>
    <d v="2025-10-01T13:01:00"/>
    <d v="2025-10-16T12:29:00"/>
    <x v="0"/>
    <s v="ROLLOS"/>
    <s v="EJECUTADO_EXITOSO"/>
    <s v="EJECUTADO EXITOSO"/>
    <s v="03/10/2025 SE CONFIRMA ENVIO CON LA SEÑORA  JULIANA GARCIA | 08/10/2025 ACTIVIDAD CREADA 2 DIAS DESPUES POR CAPACIDAD OPERATIVA CG | 16/10/2025 SE CONFIRMA ENTREGA EXITOSA DE 48 ROLLOS POR PARTE DEL MANDAR Y SERVIR CON GUIA 6345301357412"/>
    <s v="ENVÍO"/>
    <n v="48"/>
    <s v="INTERMEDIA"/>
    <s v="TERRESTRE"/>
    <s v="ORTIZ YARA FRANKLYN ISRAEL"/>
    <n v="1"/>
    <n v="36351"/>
    <n v="36351"/>
  </r>
  <r>
    <s v="VILLAVICENCIO"/>
    <s v="0036-0006"/>
    <x v="2"/>
    <n v="50001"/>
    <n v="2878477"/>
    <n v="78028"/>
    <x v="0"/>
    <s v="META"/>
    <s v="VILLAVICENCIO"/>
    <s v="DROGUERIA VILLAPHARMA"/>
    <s v="WOMPI"/>
    <s v="FO-25-1681318"/>
    <d v="2025-10-14T12:41:00"/>
    <d v="2025-10-16T12:42:00"/>
    <x v="0"/>
    <s v="ROLLOS"/>
    <s v="EJECUTADO_EXITOSO"/>
    <s v="EJECUTADO EXITOSO"/>
    <s v="14/10/2025 SE ESCALA AL COORDINADOR DE ZONA PARA ENTREGA DE ROLLOS EN SITIO | 16/10/2025 SE VISITA CB Y SE REALIZA ENTREGA DE 24 ROLLOS DE PAPEL TERMICO PARA DATÁFONO WOMPI"/>
    <s v="VISITA_TÉCNICA"/>
    <n v="24"/>
    <s v="PRINCIPAL"/>
    <s v="TERRESTRE"/>
    <s v="BETANCUR AGUIRRE EDGAR AUGUSTO"/>
    <n v="1"/>
    <n v="31419"/>
    <n v="31419"/>
  </r>
  <r>
    <s v="BOGOTA"/>
    <s v="0036-0004"/>
    <x v="5"/>
    <n v="11001"/>
    <n v="2862689"/>
    <n v="47924"/>
    <x v="0"/>
    <s v="CUNDINAMARCA"/>
    <s v="BOGOTÁ"/>
    <s v="MISCELANEA Y PAPELERIA IDEAL"/>
    <s v="WOMPI"/>
    <s v="FO-25-1667217"/>
    <d v="2025-10-09T11:00:00"/>
    <d v="2025-10-16T12:45:00"/>
    <x v="0"/>
    <s v="ROLLOS"/>
    <s v="EJECUTADO_EXITOSO"/>
    <s v="EJECUTADO EXITOSO"/>
    <s v="10/10/2025 SE ESCALA AL COORDINADOR DE ZONA PARA ENTREGA DE ROLLOS EN SITIO | 16/10/2025 SE REALIZA ENTREGA DE 24 ROLLOS WOMPI NO SE MANIPULAN EQUIPOS"/>
    <s v="VISITA_TÉCNICA"/>
    <n v="24"/>
    <s v="PRINCIPAL"/>
    <s v="TERRESTRE"/>
    <s v="GARZON RUIZ LUIS MIGUEL"/>
    <n v="1"/>
    <n v="31419"/>
    <n v="31419"/>
  </r>
  <r>
    <s v="MEDELLIN"/>
    <s v="0036-0005"/>
    <x v="3"/>
    <n v="5664"/>
    <n v="2839834"/>
    <n v="50444"/>
    <x v="0"/>
    <s v="ANTIOQUIA"/>
    <s v="SAN PEDRO DE LOS MILAGROS"/>
    <s v="BARRIO LA PLANTA SAN PEDRO DE LOS MILAGROS"/>
    <s v="WOMPI"/>
    <s v="FO-25-1640210"/>
    <d v="2025-10-06T08:00:00"/>
    <d v="2025-10-16T12:45:00"/>
    <x v="0"/>
    <s v="ROLLOS"/>
    <s v="EJECUTADO_EXITOSO"/>
    <s v="EJECUTADO EXITOSO"/>
    <s v="07/10/2025 SE REALIZA ENVIO DE ROLLOS CON GUIA | 16/10/2025 SE CONFIRMA ENTREGA EXITOSA DE 64 ROLLOS POR PARTE DEL MANDAR Y SERVIR CON GUIA 6345301359318"/>
    <s v="ENVÍO"/>
    <n v="64"/>
    <s v="INTERMEDIA"/>
    <s v="TERRESTRE"/>
    <s v="GALINDO ROJAS LUIS FELIPE"/>
    <n v="1"/>
    <n v="36351"/>
    <n v="36351"/>
  </r>
  <r>
    <s v="MEDELLIN"/>
    <s v="0036-0005"/>
    <x v="3"/>
    <n v="5789"/>
    <n v="2839920"/>
    <n v="57780"/>
    <x v="0"/>
    <s v="ANTIOQUIA"/>
    <s v="TAMESIS"/>
    <s v="BARRIO SANTA ANA TAMESIS 2"/>
    <s v="WOMPI"/>
    <s v="FO-25-1640208"/>
    <d v="2025-10-06T08:00:00"/>
    <d v="2025-10-16T12:47:00"/>
    <x v="0"/>
    <s v="ROLLOS"/>
    <s v="EJECUTADO_EXITOSO"/>
    <s v="EJECUTADO EXITOSO"/>
    <s v="07/10/2025 SE REALIZA ENVIO DE ROLLOS CON GUIA | 16/10/2025 TRANSPORTADORA NO ENTREGA A TIEMPO | 16/10/2025 SE CONFIRMA ENTREGA EXITOSA DE 48 ROLLOS POR PARTE DEL MANDAR Y SERVIR CON GUIA 6345301359312"/>
    <s v="ENVÍO"/>
    <n v="48"/>
    <s v="LEJANA"/>
    <s v="TERRESTRE"/>
    <s v="BETANCUR AGUIRRE EDGAR AUGUSTO"/>
    <n v="1"/>
    <n v="40250"/>
    <n v="40250"/>
  </r>
  <r>
    <s v="MEDELLIN"/>
    <s v="0036-0005"/>
    <x v="3"/>
    <n v="5789"/>
    <n v="2839838"/>
    <n v="31283"/>
    <x v="0"/>
    <s v="ANTIOQUIA"/>
    <s v="TAMESIS"/>
    <s v="BARRIO TÁMESIS"/>
    <s v="WOMPI"/>
    <s v="FO-25-1640206"/>
    <d v="2025-10-06T08:00:00"/>
    <d v="2025-10-16T12:53:00"/>
    <x v="0"/>
    <s v="ROLLOS"/>
    <s v="EJECUTADO_EXITOSO"/>
    <s v="EJECUTADO EXITOSO"/>
    <s v="07/10/2025 SE REALIZA ENVIO DE ROLLOS CON GUIA | 16/10/2025 SE CONFIRMA ENTREGA EXITOSA DE 40 ROLLOS POR PARTE DEL MANDAR Y SERVIR CON GUIA 6345301359309"/>
    <s v="ENVÍO"/>
    <n v="40"/>
    <s v="LEJANA"/>
    <s v="TERRESTRE"/>
    <s v="BETANCUR AGUIRRE EDGAR AUGUSTO"/>
    <n v="1"/>
    <n v="40250"/>
    <n v="40250"/>
  </r>
  <r>
    <s v="BOGOTA"/>
    <s v="0036-0004"/>
    <x v="5"/>
    <n v="25754"/>
    <n v="2872161"/>
    <n v="76429"/>
    <x v="0"/>
    <s v="CUNDINAMARCA"/>
    <s v="SOACHA"/>
    <s v="BARRIO QUINTAS DE LA LAGUNA SOACHA 2"/>
    <s v="WOMPI"/>
    <s v="FO-25-1681863"/>
    <d v="2025-10-14T08:00:00"/>
    <d v="2025-10-16T12:53:00"/>
    <x v="0"/>
    <s v="ROLLOS"/>
    <s v="EJECUTADO_EXITOSO"/>
    <s v="EJECUTADO EXITOSO"/>
    <s v="14/10/2025 SE ESCALA AL COORDINADOR DE ZONA PARA ENTREGA DE ROLLOS EN SITIO | 16/10/2025 ENTREGA DE 24 ROLLOS WOMPI NO SE MANIPULA TERMINAL"/>
    <s v="VISITA_TÉCNICA"/>
    <n v="24"/>
    <s v="PRINCIPAL"/>
    <s v="TERRESTRE"/>
    <s v="BETANCUR AGUIRRE EDGAR AUGUSTO"/>
    <n v="1"/>
    <n v="31419"/>
    <n v="31419"/>
  </r>
  <r>
    <s v="BOGOTA"/>
    <s v="0036-0004"/>
    <x v="5"/>
    <n v="11001"/>
    <n v="2877686"/>
    <n v="70699"/>
    <x v="0"/>
    <s v="CUNDINAMARCA"/>
    <s v="BOGOTA"/>
    <s v="PATIO BONITO BOGOTA CUNDINAMARCA"/>
    <s v="WOMPI"/>
    <s v="FO-25-1680611"/>
    <d v="2025-10-14T11:13:00"/>
    <d v="2025-10-16T12:55:00"/>
    <x v="0"/>
    <s v="ROLLOS"/>
    <s v="EJECUTADO_EXITOSO"/>
    <s v="EJECUTADO EXITOSO"/>
    <s v="14/10/2025 SE ESCALA AL COORDINADOR DE ZONA PARA ENTREGA DE ROLLOS EN SITIO | 16/10/2025 DURANTE LA VISITA TECNICA SE REALIZA ENTREGA DE ROLLOS PARA DATÁFONO NO SE MANIPULAN EQUIPOS SIN NOVEDAD EN ENTREGA"/>
    <s v="VISITA_TÉCNICA"/>
    <n v="16"/>
    <s v="PRINCIPAL"/>
    <s v="TERRESTRE"/>
    <s v="BUSTOS MORA DIEGO MANUEL"/>
    <n v="1"/>
    <n v="31419"/>
    <n v="31419"/>
  </r>
  <r>
    <s v="MEDELLIN"/>
    <s v="0036-0005"/>
    <x v="3"/>
    <n v="5664"/>
    <n v="2838562"/>
    <n v="50674"/>
    <x v="0"/>
    <s v="ANTIOQUIA"/>
    <s v="SAN PEDRO DE LOS MILAGROS"/>
    <s v="BARRIO CALLE PRINCIPAL SAN PEDRO DE LOS MILAGROS 1"/>
    <s v="WOMPI"/>
    <s v="FO-25-1637436"/>
    <d v="2025-10-06T08:00:00"/>
    <d v="2025-10-16T13:00:00"/>
    <x v="0"/>
    <s v="ROLLOS"/>
    <s v="EJECUTADO_EXITOSO"/>
    <s v="EJECUTADO EXITOSO"/>
    <s v="06/10/2025 SE VALIDAN DATOS CON CB, REALIZA ENVIO DE ROLLOS CON GUIA | 16/10/2025 SE CONFIRMA ENTREGA EXITOSA DE 40 ROLLOS POR PARTE DEL MANDAR Y SERVIR CON GUIA 6345301358973"/>
    <s v="ENVÍO"/>
    <n v="40"/>
    <s v="INTERMEDIA"/>
    <s v="TERRESTRE"/>
    <s v="LOZADA ROJAS CHRISTIAN ANDRES"/>
    <n v="1"/>
    <n v="36351"/>
    <n v="36351"/>
  </r>
  <r>
    <s v="NEIVA"/>
    <s v="0036-0006"/>
    <x v="2"/>
    <n v="18247"/>
    <n v="2858645"/>
    <n v="21718"/>
    <x v="0"/>
    <s v="CAQUETA"/>
    <s v="EL DONCELLO"/>
    <s v="BELALCAZAR EL DONCELLO"/>
    <s v="WOMPI"/>
    <s v="FO-25-1668329"/>
    <d v="2025-10-08T14:31:00"/>
    <d v="2025-10-16T13:01:00"/>
    <x v="0"/>
    <s v="ROLLOS"/>
    <s v="EJECUTADO_EXITOSO"/>
    <s v="EJECUTADO EXITOSO"/>
    <s v="10/10/2025 DATOS ACTUALIZADOS. SE REALIZA ENVIO DE ROLLOS CON GUIA | 16/10/2025 SE CONFIRMA ENTREGA EXITOSA POR PARTE DE LA TRANSPORTADORA SERVIENTREGA CON LA GUIA 2235596211"/>
    <s v="ENVÍO"/>
    <n v="32"/>
    <s v="LEJANA"/>
    <s v="TERRESTRE"/>
    <s v="BETANCUR AGUIRRE EDGAR AUGUSTO"/>
    <n v="1"/>
    <n v="40250"/>
    <n v="40250"/>
  </r>
  <r>
    <s v="NEIVA"/>
    <s v="0036-0006"/>
    <x v="2"/>
    <n v="18247"/>
    <n v="2858654"/>
    <n v="64332"/>
    <x v="0"/>
    <s v="CAQUETA"/>
    <s v="EL DONCELLO"/>
    <s v="BARRIO EL JARDIN EL DONCELLO"/>
    <s v="WOMPI"/>
    <s v="FO-25-1668322"/>
    <d v="2025-10-08T14:34:00"/>
    <d v="2025-10-16T13:06:00"/>
    <x v="0"/>
    <s v="ROLLOS"/>
    <s v="EJECUTADO_EXITOSO"/>
    <s v="EJECUTADO EXITOSO"/>
    <s v="10/10/2025 DATOS ACTUALIZADOS. SE REALIZA ENVIO DE ROLLOS CON GUIA | 16/10/2025 SE CONFIRMA ENTREGA EXITOSA POR PARTE DE LA TRANSPORTADORA SERVIENTREGA CON LA GUIA 2235596210"/>
    <s v="ENVÍO"/>
    <n v="24"/>
    <s v="LEJANA"/>
    <s v="TERRESTRE"/>
    <s v="TORO CARDONA ELIZABETH"/>
    <n v="1"/>
    <n v="40250"/>
    <n v="40250"/>
  </r>
  <r>
    <s v="MEDELLIN"/>
    <s v="0036-0005"/>
    <x v="3"/>
    <n v="5789"/>
    <n v="2839505"/>
    <n v="58299"/>
    <x v="0"/>
    <s v="ANTIOQUIA"/>
    <s v="TAMESIS"/>
    <s v="BARRIO PARQUE TAMESIS TAMESIS"/>
    <s v="WOMPI"/>
    <s v="FO-25-1631610"/>
    <d v="2025-10-06T08:00:00"/>
    <d v="2025-10-16T13:11:00"/>
    <x v="0"/>
    <s v="ROLLOS"/>
    <s v="EJECUTADO_EXITOSO"/>
    <s v="EJECUTADO EXITOSO"/>
    <s v="05/10/2025 SE REALIZA ENVIO DE ROLLOS CON GUIA | 16/10/2025 SE CONFIRMA ENTREGA EXITOSA DE 64 ROLLOS POR PARTE DEL MANDAR Y SERVIR CON GUIA 6345301357963"/>
    <s v="ENVÍO"/>
    <n v="64"/>
    <s v="LEJANA"/>
    <s v="TERRESTRE"/>
    <s v="TORO CARDONA ELIZABETH"/>
    <n v="1"/>
    <n v="40250"/>
    <n v="40250"/>
  </r>
  <r>
    <s v="MEDELLIN"/>
    <s v="0036-0005"/>
    <x v="3"/>
    <n v="5789"/>
    <n v="2840029"/>
    <n v="27754"/>
    <x v="0"/>
    <s v="ANTIOQUIA"/>
    <s v="TAMESIS"/>
    <s v="BARRIO PARQUE TAMESIS"/>
    <s v="WOMPI"/>
    <s v="FO-25-1631601"/>
    <d v="2025-10-06T08:00:00"/>
    <d v="2025-10-16T13:12:00"/>
    <x v="0"/>
    <s v="ROLLOS"/>
    <s v="EJECUTADO_EXITOSO"/>
    <s v="EJECUTADO EXITOSO"/>
    <s v="05/10/2025 SE REALIZA ENVIO DE ROLLOS CON GUIA | 16/10/2025 SE CONFIRMA ENTREGA EXITOSA DE 56 ROLLOS POR PARTE DEL MANDAR Y SERVIR CON GUIA 6345301357960"/>
    <s v="ENVÍO"/>
    <n v="56"/>
    <s v="LEJANA"/>
    <s v="TERRESTRE"/>
    <s v="BETANCUR AGUIRRE EDGAR AUGUSTO"/>
    <n v="1"/>
    <n v="40250"/>
    <n v="40250"/>
  </r>
  <r>
    <s v="MEDELLIN"/>
    <s v="0036-0005"/>
    <x v="3"/>
    <n v="5861"/>
    <n v="2839717"/>
    <n v="46908"/>
    <x v="0"/>
    <s v="ANTIOQUIA"/>
    <s v="VENECIA"/>
    <s v="BARRIO PARQUE VENECIA 2"/>
    <s v="WOMPI"/>
    <s v="FO-25-1631607"/>
    <d v="2025-10-06T08:00:00"/>
    <d v="2025-10-16T13:20:00"/>
    <x v="0"/>
    <s v="ROLLOS"/>
    <s v="EJECUTADO_EXITOSO"/>
    <s v="EJECUTADO EXITOSO"/>
    <s v="05/10/2025 SE REALIZA ENVIO DE ROLLOS CON GUIA | 16/10/2025 SE CONFIRMA ENTREGA EXITOSA DE 48 ROLLOS POR PARTE DEL MANDAR Y SERVIR CON GUIA 6345301357961"/>
    <s v="ENVÍO"/>
    <n v="48"/>
    <s v="INTERMEDIA"/>
    <s v="TERRESTRE"/>
    <s v="BETANCUR AGUIRRE EDGAR AUGUSTO"/>
    <n v="1"/>
    <n v="36351"/>
    <n v="36351"/>
  </r>
  <r>
    <s v="MEDELLIN"/>
    <s v="0036-0005"/>
    <x v="3"/>
    <n v="5679"/>
    <n v="2840552"/>
    <n v="28611"/>
    <x v="0"/>
    <s v="ANTIOQUIA"/>
    <s v="SANTA BARBARA"/>
    <s v="BARRIO CENTRO SANTA BARBARA"/>
    <s v="WOMPI"/>
    <s v="FO-25-1631596"/>
    <d v="2025-10-06T08:00:00"/>
    <d v="2025-10-16T13:23:00"/>
    <x v="0"/>
    <s v="ROLLOS"/>
    <s v="EJECUTADO_EXITOSO"/>
    <s v="EJECUTADO EXITOSO"/>
    <s v="05/10/2025 SE REALIZA ENVIO DE ROLLOS CON GUIA | 16/10/2025 SE CONFIRMA ENTREGA EXITOSA DE 64 ROLLOS POR PARTE DEL MANDAR Y SERVIR CON GUIA 6345301357959"/>
    <s v="ENVÍO"/>
    <n v="64"/>
    <s v="INTERMEDIA"/>
    <s v="TERRESTRE"/>
    <s v="BETANCUR AGUIRRE EDGAR AUGUSTO"/>
    <n v="1"/>
    <n v="36351"/>
    <n v="36351"/>
  </r>
  <r>
    <s v="MEDELLIN"/>
    <s v="0036-0005"/>
    <x v="3"/>
    <n v="5042"/>
    <n v="2858449"/>
    <n v="67494"/>
    <x v="0"/>
    <s v="ANTIOQUIA"/>
    <s v="SANTA FE DE ANTIOQUIA"/>
    <s v="BARRIO PASO REAL LA ESMERALDA SANTA FE DE ANTIOQUIA"/>
    <s v="WOMPI"/>
    <s v="FO-25-1668331"/>
    <d v="2025-10-08T14:23:00"/>
    <d v="2025-10-16T14:15:00"/>
    <x v="0"/>
    <s v="ROLLOS"/>
    <s v="EJECUTADO_EXITOSO"/>
    <s v="EJECUTADO EXITOSO"/>
    <s v="10/10/2025 DATOS ACTUALIZADOS. SE REALIZA ENVIO DE ROLLOS CON GUIA | 16/10/2025 SE LLAMA AL USUARIO PERO NO CONTESTO"/>
    <s v="ENVÍO"/>
    <n v="20"/>
    <s v="INTERMEDIA"/>
    <s v="TERRESTRE"/>
    <s v="BETANCUR AGUIRRE EDGAR AUGUSTO"/>
    <n v="1"/>
    <n v="36351"/>
    <n v="36351"/>
  </r>
  <r>
    <s v="BOGOTA"/>
    <s v="0036-0004"/>
    <x v="5"/>
    <n v="11001"/>
    <n v="2857231"/>
    <n v="27295"/>
    <x v="0"/>
    <s v="CUNDINAMARCA"/>
    <s v="BOGOTÁ"/>
    <s v="PAPELERÍA SHADAI"/>
    <s v="WOMPI"/>
    <s v="FO-25-1646635"/>
    <d v="2025-10-08T11:23:00"/>
    <d v="2025-10-16T14:58:00"/>
    <x v="0"/>
    <s v="ROLLOS"/>
    <s v="EJECUTADO_EXITOSO"/>
    <s v="EJECUTADO EXITOSO"/>
    <s v="08/10/2025 SE ESCALA AL COORDINADOR DE ZONA PARA ENTREGA DE ROLLOS EN SITIO | 16/10/2025 SE ENTREGAN ROLLOS"/>
    <s v="VISITA_TÉCNICA"/>
    <n v="16"/>
    <s v="PRINCIPAL"/>
    <s v="TERRESTRE"/>
    <s v="BETANCUR AGUIRRE EDGAR AUGUSTO"/>
    <n v="1"/>
    <n v="31419"/>
    <n v="31419"/>
  </r>
  <r>
    <s v="BOGOTA"/>
    <s v="0036-0004"/>
    <x v="5"/>
    <n v="11001"/>
    <n v="2863751"/>
    <n v="73508"/>
    <x v="0"/>
    <s v="CUNDINAMARCA"/>
    <s v="BOGOTÁ"/>
    <s v="TIENDA DE REGALOS Y PAPELERIA ANTONELLA"/>
    <s v="WOMPI"/>
    <s v="FO-25-1660853"/>
    <d v="2025-10-09T12:35:00"/>
    <d v="2025-10-16T15:21:00"/>
    <x v="0"/>
    <s v="ROLLOS"/>
    <s v="EJECUTADO_EXITOSO"/>
    <s v="EJECUTADO EXITOSO"/>
    <s v="09/10/2025 SE ESCALA AL COORDINADOR DE ZONA PARA ENTREGA DE ROLLOS EN SITIO | 16/10/2025 ENTREGA DE 32 ROLLOS WOMPI OK NO SE MANIPULAN EQUIPOS"/>
    <s v="VISITA_TÉCNICA"/>
    <n v="32"/>
    <s v="PRINCIPAL"/>
    <s v="TERRESTRE"/>
    <s v="BARRAGAN LAGOS JUAN MANUEL"/>
    <n v="1"/>
    <n v="31419"/>
    <n v="31419"/>
  </r>
  <r>
    <s v="BOGOTA"/>
    <s v="0036-0004"/>
    <x v="5"/>
    <n v="11001"/>
    <n v="2863847"/>
    <n v="76496"/>
    <x v="0"/>
    <s v="CUNDINAMARCA"/>
    <s v="BOGOTÁ"/>
    <s v="PAGOSERVICIOSKF"/>
    <s v="WOMPI"/>
    <s v="FO-25-1664778"/>
    <d v="2025-10-09T13:02:00"/>
    <d v="2025-10-16T15:23:00"/>
    <x v="0"/>
    <s v="ROLLOS"/>
    <s v="EJECUTADO_EXITOSO"/>
    <s v="EJECUTADO EXITOSO"/>
    <s v="10/10/2025 SE ESCALA AL COORDINADOR DE ZONA PARA ENTREGA DE ROLLOS EN SITIO | 16/10/2025 SE REALIZA VISITA A CB SE ENTREGAN 16 ROLLOS WOMPI"/>
    <s v="VISITA_TÉCNICA"/>
    <n v="16"/>
    <s v="PRINCIPAL"/>
    <s v="TERRESTRE"/>
    <s v="HERNANDEZ NARANJO OSCAR EDUARDO"/>
    <n v="1"/>
    <n v="31419"/>
    <n v="31419"/>
  </r>
  <r>
    <s v="MEDELLIN"/>
    <s v="0036-0005"/>
    <x v="3"/>
    <n v="5679"/>
    <n v="2829749"/>
    <n v="10154"/>
    <x v="0"/>
    <s v="ANTIOQUIA"/>
    <s v="SANTA BARBARA"/>
    <s v="SANTA BARBARA"/>
    <s v="WOMPI"/>
    <s v="FO-25-1622246"/>
    <d v="2025-10-02T11:27:00"/>
    <d v="2025-10-16T15:45:00"/>
    <x v="0"/>
    <s v="ROLLOS"/>
    <s v="EJECUTADO_EXITOSO"/>
    <s v="EJECUTADO EXITOSO"/>
    <s v="03/10/2025 SE REALIZA ENVIO DE ROLLOS CON GUIA | 03/10/2025 DEBIDO A INCONVENIENTES CON LOS MO DE LA TA BODEGA NO VISUALIZABA ACTIVIDAD | 16/10/2025 SE REALIZA ENVIO DE 64 ROLLOS, CON LA GUIA 6345301356954 MAS LOGISTICA. SE CONFIRMA ENTREGA EXITOSA POR PARTE DE LA TRANSPORTADORA"/>
    <s v="ENVÍO"/>
    <n v="64"/>
    <s v="INTERMEDIA"/>
    <s v="TERRESTRE"/>
    <s v="JAIMES VALERO NELSON RICARDO"/>
    <n v="1"/>
    <n v="36351"/>
    <n v="36351"/>
  </r>
  <r>
    <s v="MEDELLIN"/>
    <s v="0036-0005"/>
    <x v="3"/>
    <n v="5679"/>
    <n v="2832168"/>
    <n v="62944"/>
    <x v="0"/>
    <s v="ANTIOQUIA"/>
    <s v="SANTA BARBARA"/>
    <s v="BARRIO CENTRO SANTA BARBARA 2"/>
    <s v="WOMPI"/>
    <s v="FO-25-1631638"/>
    <d v="2025-10-02T16:10:00"/>
    <d v="2025-10-16T15:46:00"/>
    <x v="0"/>
    <s v="ROLLOS"/>
    <s v="EJECUTADO_EXITOSO"/>
    <s v="EJECUTADO EXITOSO"/>
    <s v="05/10/2025 SE REALIZA ENVIO DE ROLLOS CON GUIA | 09/10/2025 EL ENVIO SE ENCUENTRA EN PROCESO | 16/10/2025 SE REALIZA ENVIO DE 48 ROLLOS, CON LA GUIA 6345301358007 MAS LOGISTICA. SE CONFIRMA ENTREGA EXITOSA POR PARTE DE LA TRANSPORTADORA"/>
    <s v="ENVÍO"/>
    <n v="48"/>
    <s v="INTERMEDIA"/>
    <s v="TERRESTRE"/>
    <s v="BETANCUR AGUIRRE EDGAR AUGUSTO"/>
    <n v="1"/>
    <n v="36351"/>
    <n v="36351"/>
  </r>
  <r>
    <s v="MEDELLIN"/>
    <s v="0036-0005"/>
    <x v="3"/>
    <n v="5615"/>
    <n v="2833096"/>
    <n v="36442"/>
    <x v="0"/>
    <s v="ANTIOQUIA"/>
    <s v="RIONEGRO"/>
    <s v="BARRIO SANTA TERESITA RIONEGRO"/>
    <s v="WOMPI"/>
    <s v="FO-25-1631626"/>
    <d v="2025-10-03T08:00:00"/>
    <d v="2025-10-16T15:47:00"/>
    <x v="0"/>
    <s v="ROLLOS"/>
    <s v="EJECUTADO_EXITOSO"/>
    <s v="EJECUTADO EXITOSO"/>
    <s v="05/10/2025 SE REALIZA ENVIO DE ROLLOS CON GUIA | 16/10/2025 SE REALIZA ENVIO DE 64 ROLLOS, CON LA GUIA 6345301357995 MAS LOGISTICA. SE CONFIRMA ENTREGA EXITOSA POR PARTE DE LA TRANSPORTADORA"/>
    <s v="ENVÍO"/>
    <n v="64"/>
    <s v="INTERMEDIA"/>
    <s v="TERRESTRE"/>
    <s v="BETANCUR AGUIRRE EDGAR AUGUSTO"/>
    <n v="1"/>
    <n v="36351"/>
    <n v="36351"/>
  </r>
  <r>
    <s v="MEDELLIN"/>
    <s v="0036-0005"/>
    <x v="3"/>
    <n v="5789"/>
    <n v="2835945"/>
    <n v="68726"/>
    <x v="0"/>
    <s v="ANTIOQUIA"/>
    <s v="TAMESIS"/>
    <s v="BARRIO PARQUE PRINCIPAL TÁMESIS"/>
    <s v="WOMPI"/>
    <s v="FO-25-1629359"/>
    <d v="2025-10-03T11:42:00"/>
    <d v="2025-10-16T15:48:00"/>
    <x v="0"/>
    <s v="ROLLOS"/>
    <s v="EJECUTADO_EXITOSO"/>
    <s v="EJECUTADO EXITOSO"/>
    <s v="04/10/2025 SE REALIZA ENVIO DE ROLLOS CON GUIA | 10/10/2025 ENVIO AUN NO SE ENTREGA, ESTA EN PROCESO | 16/10/2025 SE REALIZA ENVIO DE 40 ROLLOS, CON LA GUIA 6345301357933 MAS LOGISTICA. SE CONFIRMA ENTREGA EXITOSA POR PARTE DE LA TRANSPORTADORA"/>
    <s v="ENVÍO"/>
    <n v="40"/>
    <s v="LEJANA"/>
    <s v="TERRESTRE"/>
    <s v="BETANCUR AGUIRRE EDGAR AUGUSTO"/>
    <n v="1"/>
    <n v="40250"/>
    <n v="40250"/>
  </r>
  <r>
    <s v="MEDELLIN"/>
    <s v="0036-0005"/>
    <x v="3"/>
    <n v="5615"/>
    <n v="2836476"/>
    <n v="21442"/>
    <x v="0"/>
    <s v="ANTIOQUIA"/>
    <s v="RIONEGRO"/>
    <s v="BARRIO LA MILAGROSA - RIONEGRO"/>
    <s v="WOMPI"/>
    <s v="FO-25-1631615"/>
    <d v="2025-10-03T12:57:00"/>
    <d v="2025-10-16T15:49:00"/>
    <x v="0"/>
    <s v="ROLLOS"/>
    <s v="EJECUTADO_EXITOSO"/>
    <s v="EJECUTADO EXITOSO"/>
    <s v="05/10/2025 SE REALIZA ENVIO DE ROLLOS CON GUIA | 10/10/2025 ENVIO SE ENCUENTRA EN PROCESO, AUN NO SE ENTREGA | 16/10/2025 SE REALIZA ENVIO DE 64 ROLLOS, CON LA GUIA 6345301357967 MAS LOGISTICA. SE CONFIRMA ENTREGA EXITOSA POR PARTE DE LA TRANSPORTADORA"/>
    <s v="ENVÍO"/>
    <n v="64"/>
    <s v="INTERMEDIA"/>
    <s v="TERRESTRE"/>
    <s v="BETANCUR AGUIRRE EDGAR AUGUSTO"/>
    <n v="1"/>
    <n v="36351"/>
    <n v="36351"/>
  </r>
  <r>
    <s v="MEDELLIN"/>
    <s v="0036-0005"/>
    <x v="3"/>
    <n v="5679"/>
    <n v="2837072"/>
    <n v="37908"/>
    <x v="0"/>
    <s v="ANTIOQUIA"/>
    <s v="SANTA BARBARA"/>
    <s v="BARRIO GALERIA SANTA BARBARA"/>
    <s v="WOMPI"/>
    <s v="FO-25-1629611"/>
    <d v="2025-10-03T14:32:00"/>
    <d v="2025-10-16T15:50:00"/>
    <x v="0"/>
    <s v="ROLLOS"/>
    <s v="EJECUTADO_EXITOSO"/>
    <s v="EJECUTADO EXITOSO"/>
    <s v="04/10/2025 SE REALIZA ENVIO DE ROLLOS CON GUIA | 10/10/2025 ENVIO AUN NO SE ENTREGA, SE ENCUENTRA EN PROCESO | 16/10/2025 SE REALIZA ENVIO DE 64 ROLLOS, CON LA GUIA 6345301357944 MAS LOGISTICA. SE CONFIRMA ENTREGA EXITOSA POR PARTE DE LA TRANSPORTADORA"/>
    <s v="ENVÍO"/>
    <n v="64"/>
    <s v="INTERMEDIA"/>
    <s v="TERRESTRE"/>
    <s v="BETANCUR AGUIRRE EDGAR AUGUSTO"/>
    <n v="1"/>
    <n v="36351"/>
    <n v="36351"/>
  </r>
  <r>
    <s v="MEDELLIN"/>
    <s v="0036-0005"/>
    <x v="3"/>
    <n v="5368"/>
    <n v="2861215"/>
    <n v="32064"/>
    <x v="0"/>
    <s v="ANTIOQUIA"/>
    <s v="JERICO"/>
    <s v="BARRIO JERICÓ JERICÓ"/>
    <s v="WOMPI"/>
    <s v="FO-25-1673175"/>
    <d v="2025-10-09T08:02:00"/>
    <d v="2025-10-16T15:51:00"/>
    <x v="0"/>
    <s v="ROLLOS"/>
    <s v="EJECUTADO_EXITOSO"/>
    <s v="EJECUTADO EXITOSO"/>
    <s v="11/10/2025 SE CONFIRMAN DATOS, SE REALIZA ENVIO DE ROLLOS CON GUIA | 16/10/2025 SE REALIZA ENVIO DE 32 ROLLOS, CON LA GUIA 6345301364058 MAS LOGISTICA. SE CONFIRMA ENTREGA EXITOSA POR PARTE DE LA TRANSPORTADORA"/>
    <s v="ENVÍO"/>
    <n v="32"/>
    <s v="LEJANA"/>
    <s v="TERRESTRE"/>
    <s v="BETANCUR AGUIRRE EDGAR AUGUSTO"/>
    <n v="1"/>
    <n v="40250"/>
    <n v="40250"/>
  </r>
  <r>
    <s v="MEDELLIN"/>
    <s v="0036-0005"/>
    <x v="3"/>
    <n v="5440"/>
    <n v="2861335"/>
    <n v="35305"/>
    <x v="0"/>
    <s v="ANTIOQUIA"/>
    <s v="MARINILLA"/>
    <s v="BARRIO MARIA AUXILIADORA  1 MARINILLA"/>
    <s v="WOMPI"/>
    <s v="FO-25-1673488"/>
    <d v="2025-10-09T08:42:00"/>
    <d v="2025-10-16T15:51:00"/>
    <x v="0"/>
    <s v="ROLLOS"/>
    <s v="EJECUTADO_EXITOSO"/>
    <s v="EJECUTADO EXITOSO"/>
    <s v="11/10/2025 SE CONFIRMAN DATOS, SE REALIZA ENVIO DE ROLLOS CON GUIA | 16/10/2025 SE REALIZA ENVIO DE 16 ROLLOS, CON LA GUIA 6345301364059 MAS LOGISTICA. SE CONFIRMA ENTREGA EXITOSA POR PARTE DE LA TRANSPORTADORA"/>
    <s v="ENVÍO"/>
    <n v="16"/>
    <s v="INTERMEDIA"/>
    <s v="TERRESTRE"/>
    <s v="BETANCUR AGUIRRE EDGAR AUGUSTO"/>
    <n v="1"/>
    <n v="36351"/>
    <n v="36351"/>
  </r>
  <r>
    <s v="MEDELLIN"/>
    <s v="0036-0005"/>
    <x v="3"/>
    <n v="5368"/>
    <n v="2862204"/>
    <n v="36218"/>
    <x v="0"/>
    <s v="ANTIOQUIA"/>
    <s v="JERICO"/>
    <s v="BARRIO CENTRO JERICO"/>
    <s v="WOMPI"/>
    <s v="FO-25-1674120"/>
    <d v="2025-10-09T09:58:00"/>
    <d v="2025-10-16T15:52:00"/>
    <x v="0"/>
    <s v="ROLLOS"/>
    <s v="EJECUTADO_EXITOSO"/>
    <s v="EJECUTADO EXITOSO"/>
    <s v="11/10/2025 SE CONFIRMAN DATOS, SE REALIZA ENVIO DE ROLLOS CON GUIA | 16/10/2025 SE REALIZA ENVIO DE 24 ROLLOS, CON LA GUIA 6345301364063 MAS LOGISTICA. SE CONFIRMA ENTREGA EXITOSA POR PARTE DE LA TRANSPORTADORA"/>
    <s v="ENVÍO"/>
    <n v="24"/>
    <s v="LEJANA"/>
    <s v="TERRESTRE"/>
    <s v="BETANCUR AGUIRRE EDGAR AUGUSTO"/>
    <n v="1"/>
    <n v="40250"/>
    <n v="40250"/>
  </r>
  <r>
    <s v="MEDELLIN"/>
    <s v="0036-0005"/>
    <x v="3"/>
    <n v="5368"/>
    <n v="2862441"/>
    <n v="36440"/>
    <x v="0"/>
    <s v="ANTIOQUIA"/>
    <s v="JERICO"/>
    <s v="BARRIO PARQUE JERICO 1"/>
    <s v="WOMPI"/>
    <s v="FO-25-1674118"/>
    <d v="2025-10-09T10:16:00"/>
    <d v="2025-10-16T15:52:00"/>
    <x v="0"/>
    <s v="ROLLOS"/>
    <s v="EJECUTADO_EXITOSO"/>
    <s v="EJECUTADO EXITOSO"/>
    <s v="11/10/2025 SE CONFIRMAN DATOS, SE REALIZA ENVIO DE ROLLOS CON GUIA | 16/10/2025 SE REALIZA ENVIO DE 64 ROLLOS, CON LA GUIA 6345301364061 MAS LOGISTICA. SE CONFIRMA ENTREGA EXITOSA POR PARTE DE LA TRANSPORTADORA"/>
    <s v="ENVÍO"/>
    <n v="64"/>
    <s v="LEJANA"/>
    <s v="TERRESTRE"/>
    <s v="BETANCUR AGUIRRE EDGAR AUGUSTO"/>
    <n v="1"/>
    <n v="40250"/>
    <n v="40250"/>
  </r>
  <r>
    <s v="MEDELLIN"/>
    <s v="0036-0005"/>
    <x v="3"/>
    <n v="5664"/>
    <n v="2867292"/>
    <n v="25984"/>
    <x v="0"/>
    <s v="ANTIOQUIA"/>
    <s v="SAN PEDRO DE LOS MILAGROS"/>
    <s v="BELEN SAN PEDRO DE LOS MILAGROS - ANTIOQUIA"/>
    <s v="WOMPI"/>
    <s v="FO-25-1681517"/>
    <d v="2025-10-10T09:07:00"/>
    <d v="2025-10-16T15:53:00"/>
    <x v="0"/>
    <s v="ROLLOS"/>
    <s v="EJECUTADO_EXITOSO"/>
    <s v="EJECUTADO EXITOSO"/>
    <s v="14/10/2025 SE CONFIRMAN DATOS Y REALIZA ENVIO DE ROLLOS CON GUIA | 16/10/2025 SE REALIZA ENVIO DE 50 ROLLOS, CON LA GUIA 6345301364590 MAS LOGISTICA. SE CONFIRMA ENTREGA EXITOSA POR PARTE DE LA TRANSPORTADORA"/>
    <s v="ENVÍO"/>
    <n v="50"/>
    <s v="INTERMEDIA"/>
    <s v="TERRESTRE"/>
    <s v="BETANCUR AGUIRRE EDGAR AUGUSTO"/>
    <n v="1"/>
    <n v="36351"/>
    <n v="36351"/>
  </r>
  <r>
    <s v="MEDELLIN"/>
    <s v="0036-0005"/>
    <x v="3"/>
    <n v="5541"/>
    <n v="2867598"/>
    <n v="27230"/>
    <x v="0"/>
    <s v="ANTIOQUIA"/>
    <s v="PEÑOL"/>
    <s v="PEÑOL - ANTIOQUIA 1"/>
    <s v="WOMPI"/>
    <s v="FO-25-1681509"/>
    <d v="2025-10-10T09:38:00"/>
    <d v="2025-10-16T15:54:00"/>
    <x v="0"/>
    <s v="ROLLOS"/>
    <s v="EJECUTADO_EXITOSO"/>
    <s v="EJECUTADO EXITOSO"/>
    <s v="14/10/2025 SE CONFIRMAN DATOS Y REALIZA ENVIO DE ROLLOS CON GUIA | 16/10/2025 SE REALIZA ENVIO DE 40 ROLLOS, CON LA GUIA 6345301364576 MAS LOGISTICA. SE CONFIRMA ENTREGA EXITOSA POR PARTE DE LA TRANSPORTADORA"/>
    <s v="ENVÍO"/>
    <n v="40"/>
    <s v="INTERMEDIA"/>
    <s v="TERRESTRE"/>
    <s v="BETANCUR AGUIRRE EDGAR AUGUSTO"/>
    <n v="1"/>
    <n v="36351"/>
    <n v="36351"/>
  </r>
  <r>
    <s v="MEDELLIN"/>
    <s v="0036-0005"/>
    <x v="3"/>
    <n v="5368"/>
    <n v="2867673"/>
    <n v="10325"/>
    <x v="0"/>
    <s v="ANTIOQUIA"/>
    <s v="JERICO"/>
    <s v="JERICO II"/>
    <s v="WOMPI"/>
    <s v="FO-25-1681508"/>
    <d v="2025-10-10T09:39:00"/>
    <d v="2025-10-16T15:55:00"/>
    <x v="0"/>
    <s v="ROLLOS"/>
    <s v="EJECUTADO_EXITOSO"/>
    <s v="EJECUTADO EXITOSO"/>
    <s v="14/10/2025 SE CONFIRMAN DATOS Y REALIZA ENVIO DE ROLLOS CON GUIA | 16/10/2025 SE REALIZA ENVIO DE 120 ROLLOS, CON LA GUIA 6345301364567 MAS LOGISTICA. SE CONFIRMA ENTREGA EXITOSA POR PARTE DE LA TRANSPORTADORA"/>
    <s v="ENVÍO"/>
    <n v="120"/>
    <s v="LEJANA"/>
    <s v="TERRESTRE"/>
    <s v="BETANCUR AGUIRRE EDGAR AUGUSTO"/>
    <n v="1"/>
    <n v="40250"/>
    <n v="40250"/>
  </r>
  <r>
    <s v="BOGOTA"/>
    <s v="0036-0004"/>
    <x v="5"/>
    <n v="11001"/>
    <n v="2868398"/>
    <n v="35051"/>
    <x v="0"/>
    <s v="CUNDINAMARCA"/>
    <s v="BOGOTA"/>
    <s v="BARRIO CUNDINAMARCA BOGOTA"/>
    <s v="WOMPI"/>
    <s v="FO-25-1666288"/>
    <d v="2025-10-10T10:54:00"/>
    <d v="2025-10-16T16:02:00"/>
    <x v="0"/>
    <s v="ROLLOS"/>
    <s v="EJECUTADO_EXITOSO"/>
    <s v="EJECUTADO EXITOSO"/>
    <s v="10/10/2025 SE ESCALA AL COORDINADOR DE ZONA PARA ENTREGA DE ROLLOS EN SITIO | 16/10/2025 SE REALIZA ENTREGA DE 48 ROLLOS WOMPI NO SE MANIPULAN EQUIPOS"/>
    <s v="VISITA_TÉCNICA"/>
    <n v="48"/>
    <s v="PRINCIPAL"/>
    <s v="TERRESTRE"/>
    <s v="BETANCUR AGUIRRE EDGAR AUGUSTO"/>
    <n v="1"/>
    <n v="31419"/>
    <n v="31419"/>
  </r>
  <r>
    <s v="VILLAVICENCIO"/>
    <s v="0036-0006"/>
    <x v="2"/>
    <n v="50006"/>
    <n v="2868841"/>
    <n v="66518"/>
    <x v="0"/>
    <s v="META"/>
    <s v="ACACIAS"/>
    <s v="BARRIO BACHUE ACACIAS 9"/>
    <s v="WOMPI"/>
    <s v="FO-25-1685041"/>
    <d v="2025-10-10T11:26:00"/>
    <d v="2025-10-16T16:10:00"/>
    <x v="0"/>
    <s v="ROLLOS"/>
    <s v="EJECUTADO_EXITOSO"/>
    <s v="EJECUTADO EXITOSO"/>
    <s v="15/10/2025 SE CONFIRMAN DATOS. SE REALIZA ENVIO CON OPERADOR LOGISTICO | 16/10/2025 SE REALIZA VISITA AL CB POR SOLICITUD DE ROLLOS, SE ENTREGAN SIN NOVEDAD TODO OK"/>
    <s v="VISITA_TÉCNICA"/>
    <n v="32"/>
    <s v="INTERMEDIA"/>
    <s v="TERRESTRE"/>
    <s v="GALINDO ROJAS LUIS FELIPE"/>
    <n v="1"/>
    <n v="36351"/>
    <n v="36351"/>
  </r>
  <r>
    <s v="BOGOTA"/>
    <s v="0036-0004"/>
    <x v="5"/>
    <n v="25214"/>
    <n v="2854002"/>
    <n v="29329"/>
    <x v="0"/>
    <s v="CUNDINAMARCA"/>
    <s v="COTA"/>
    <s v="BARRIO COTA CUNDINAMARCA"/>
    <s v="WOMPI"/>
    <s v="FO-25-1666767"/>
    <d v="2025-10-07T16:44:00"/>
    <d v="2025-10-16T16:18:00"/>
    <x v="0"/>
    <s v="ROLLOS"/>
    <s v="EJECUTADO_EXITOSO"/>
    <s v="EJECUTADO EXITOSO"/>
    <s v="10/10/2025 DATOS CORRECTOS. SE REALIZA ENVIO DE ROLLOS CON GUIA | 15/10/2025 EN COMUNICACIÓN CON LA SEÑORA  REINA LILIANA SALINAS PULIDO,  TELEFONO:3186907286, INFORMA QUE EL CARRO DE INTERRAPIDISIMO, SIEMPRE PASA DESPUÉS DE LAS 17:30, QUEDÓ EN INFORMAR. | 16/10/2025 SE REALIZA ENTREGA DE 40 ROLLOS"/>
    <s v="VISITA_TÉCNICA"/>
    <n v="40"/>
    <s v="INTERMEDIA"/>
    <s v="TERRESTRE"/>
    <s v="MOLINA CASTRO JAVIER ALBERTO"/>
    <n v="1"/>
    <n v="36351"/>
    <n v="36351"/>
  </r>
  <r>
    <s v="BOGOTA"/>
    <s v="0036-0004"/>
    <x v="5"/>
    <n v="11001"/>
    <n v="2869449"/>
    <n v="75689"/>
    <x v="0"/>
    <s v="CUNDINAMARCA"/>
    <s v="BOGOTA"/>
    <s v="BARRIO BOYACA BOGOTA"/>
    <s v="WOMPI"/>
    <s v="FO-25-1667065"/>
    <d v="2025-10-10T12:25:00"/>
    <d v="2025-10-16T16:32:00"/>
    <x v="0"/>
    <s v="ROLLOS"/>
    <s v="EJECUTADO_CANCELADO"/>
    <s v="CB CERRADO - DESOCUPADO"/>
    <s v="10/10/2025 SE ESCALA AL COORDINADOR DE ZONA PARA ENTREGA DE ROLLOS EN SITIO | 16/10/2025 SE REALIZA VISITA AL COMERCIO PERO SE ENCUENTRA CERRADO TEL DE CONTACTO NO RESPONDE 3124172509"/>
    <s v="VISITA_TÉCNICA"/>
    <m/>
    <s v="PRINCIPAL"/>
    <s v="TERRESTRE"/>
    <s v="MICHELI LOPEZ MIGUEL ANGEL"/>
    <n v="1"/>
    <n v="31419"/>
    <n v="31419"/>
  </r>
  <r>
    <s v="MEDELLIN"/>
    <s v="0036-0005"/>
    <x v="3"/>
    <n v="5001"/>
    <n v="2879464"/>
    <n v="24517"/>
    <x v="0"/>
    <s v="ANTIOQUIA"/>
    <s v="MEDELLIN"/>
    <s v="BARRIO I TRISTE MEDELLIN - ANTIOQUIA"/>
    <s v="WOMPI"/>
    <s v="FO-25-1683153"/>
    <d v="2025-10-14T14:40:00"/>
    <d v="2025-10-16T17:13:00"/>
    <x v="0"/>
    <s v="ROLLOS"/>
    <s v="EJECUTADO_EXITOSO"/>
    <s v="EJECUTADO EXITOSO"/>
    <s v="14/10/2025 SE ESCALA AL COORDINADOR DE ZONA PARA ENTREGA DE ROLLOS EN SITIO | 16/10/2025 SE REALIZA ENTREGA DE 64 ROLLOS POR EL OPERADOR LOGISTICO VELOCES CON LA GUIA CRE023249"/>
    <s v="VISITA_TÉCNICA"/>
    <n v="64"/>
    <s v="PRINCIPAL"/>
    <s v="TERRESTRE"/>
    <s v="HERNANDEZ NARANJO OSCAR EDUARDO"/>
    <n v="1"/>
    <n v="31419"/>
    <n v="31419"/>
  </r>
  <r>
    <s v="MEDELLIN"/>
    <s v="0036-0005"/>
    <x v="3"/>
    <n v="5001"/>
    <n v="2881206"/>
    <n v="42356"/>
    <x v="0"/>
    <s v="ANTIOQUIA"/>
    <s v="MEDELLIN"/>
    <s v="GUSSI ACCESORIOS"/>
    <s v="WOMPI"/>
    <s v="FO-25-1683091"/>
    <d v="2025-10-14T16:52:00"/>
    <d v="2025-10-16T17:14:00"/>
    <x v="0"/>
    <s v="ROLLOS"/>
    <s v="EJECUTADO_EXITOSO"/>
    <s v="EJECUTADO EXITOSO"/>
    <s v="16/10/2025 SE REALIZA ENTREGA DE 64 ROLLOS POR EL OPERADOR LOGISTICO VELOCES CON LA GUIA CRE023250"/>
    <s v="VISITA_TÉCNICA"/>
    <n v="64"/>
    <s v="PRINCIPAL"/>
    <s v="TERRESTRE"/>
    <s v="BETANCUR AGUIRRE EDGAR AUGUSTO"/>
    <n v="1"/>
    <n v="31419"/>
    <n v="31419"/>
  </r>
  <r>
    <s v="MEDELLIN"/>
    <s v="0036-0005"/>
    <x v="3"/>
    <n v="5360"/>
    <n v="2884225"/>
    <n v="54419"/>
    <x v="0"/>
    <s v="ANTIOQUIA"/>
    <s v="ITAGUI"/>
    <s v="ACUARIO NATURALIA NO 1"/>
    <s v="WOMPI"/>
    <s v="FO-25-1685765"/>
    <d v="2025-10-15T10:39:00"/>
    <d v="2025-10-16T17:15:00"/>
    <x v="0"/>
    <s v="ROLLOS"/>
    <s v="EJECUTADO_EXITOSO"/>
    <s v="EJECUTADO EXITOSO"/>
    <s v="15/10/2025 SE ESCALA AL COORDINADOR DE ZONA PARA ENTREGA DE ROLLOS EN SITIO | 16/10/2025 SE REALIZA ENTREGA DE 24 ROLLOS POR EL OPERADOR LOGISTICO VELOCES CON LA GUIA CRE023251"/>
    <s v="VISITA_TÉCNICA"/>
    <n v="24"/>
    <s v="PRINCIPAL"/>
    <s v="TERRESTRE"/>
    <s v="BETANCUR AGUIRRE EDGAR AUGUSTO"/>
    <n v="1"/>
    <n v="31419"/>
    <n v="31419"/>
  </r>
  <r>
    <s v="MEDELLIN"/>
    <s v="0036-0005"/>
    <x v="3"/>
    <n v="5360"/>
    <n v="2884839"/>
    <n v="79628"/>
    <x v="0"/>
    <s v="ANTIOQUIA"/>
    <s v="ITAGUI"/>
    <s v="BARRIO ITAGUI ITAGUI 33"/>
    <s v="WOMPI"/>
    <s v="FO-25-1686805"/>
    <d v="2025-10-15T11:21:00"/>
    <d v="2025-10-16T17:15:00"/>
    <x v="0"/>
    <s v="ROLLOS"/>
    <s v="EJECUTADO_EXITOSO"/>
    <s v="EJECUTADO EXITOSO"/>
    <s v="15/10/2025 SE ESCALA AL COORDINADOR DE ZONA PARA ENTREGA DE ROLLOS EN SITIO | 16/10/2025 SE REALIZA ENTREGA DE 24 ROLLOS POR EL OPERADOR LOGISTICO VELOCES CON LA GUIA CRE023252"/>
    <s v="VISITA_TÉCNICA"/>
    <n v="24"/>
    <s v="PRINCIPAL"/>
    <s v="TERRESTRE"/>
    <s v="BETANCUR AGUIRRE EDGAR AUGUSTO"/>
    <n v="1"/>
    <n v="31419"/>
    <n v="31419"/>
  </r>
  <r>
    <s v="MEDELLIN"/>
    <s v="0036-0005"/>
    <x v="3"/>
    <n v="5360"/>
    <n v="2884953"/>
    <n v="75434"/>
    <x v="0"/>
    <s v="ANTIOQUIA"/>
    <s v="ITAGÜÍ"/>
    <s v="TIENDA GUILLES"/>
    <s v="WOMPI"/>
    <s v="FO-25-1686788"/>
    <d v="2025-10-15T11:43:00"/>
    <d v="2025-10-16T17:16:00"/>
    <x v="0"/>
    <s v="ROLLOS"/>
    <s v="EJECUTADO_EXITOSO"/>
    <s v="EJECUTADO EXITOSO"/>
    <s v="15/10/2025 SE ESCALA AL COORDINADOR DE ZONA PARA ENTREGA DE ROLLOS EN SITIO | 16/10/2025 SE REALIZA ENTREGA DE 32 ROLLOS POR EL OPERADOR LOGISTICO VELOCES CON LA GUIA CRE023253"/>
    <s v="VISITA_TÉCNICA"/>
    <n v="32"/>
    <s v="PRINCIPAL"/>
    <s v="TERRESTRE"/>
    <s v="BETANCUR AGUIRRE EDGAR AUGUSTO"/>
    <n v="1"/>
    <n v="31419"/>
    <n v="31419"/>
  </r>
  <r>
    <s v="MEDELLIN"/>
    <s v="0036-0005"/>
    <x v="3"/>
    <n v="5360"/>
    <n v="2885651"/>
    <n v="35408"/>
    <x v="0"/>
    <s v="ANTIOQUIA"/>
    <s v="ITAGÜÍ"/>
    <s v="DISTRIBUIDORA HELADOS Y SABORES DEL SUR"/>
    <s v="WOMPI"/>
    <s v="FO-25-1687600"/>
    <d v="2025-10-15T13:01:00"/>
    <d v="2025-10-16T17:17:00"/>
    <x v="0"/>
    <s v="ROLLOS"/>
    <s v="EJECUTADO_EXITOSO"/>
    <s v="EJECUTADO EXITOSO"/>
    <s v="15/10/2025 SE ESCALA AL COORDINADOR DE ZONA PARA ENTREGA DE ROLLOS EN SITIO | 16/10/2025 SE REALIZA ENTREGA DE 40 ROLLOS POR EL OPERADOR LOGISTICO VELOCES CON LA GUIA CRE023254"/>
    <s v="VISITA_TÉCNICA"/>
    <n v="40"/>
    <s v="PRINCIPAL"/>
    <s v="TERRESTRE"/>
    <s v="BETANCUR AGUIRRE EDGAR AUGUSTO"/>
    <n v="1"/>
    <n v="31419"/>
    <n v="31419"/>
  </r>
  <r>
    <s v="MEDELLIN"/>
    <s v="0036-0005"/>
    <x v="3"/>
    <n v="5001"/>
    <n v="2870888"/>
    <n v="60157"/>
    <x v="0"/>
    <s v="ANTIOQUIA"/>
    <s v="MEDELLÍN"/>
    <s v="LA FERIA DE LA TARJETA  NO1"/>
    <s v="WOMPI"/>
    <s v="FO-25-1670589"/>
    <d v="2025-10-10T16:19:00"/>
    <d v="2025-10-16T17:18:00"/>
    <x v="0"/>
    <s v="ROLLOS"/>
    <s v="EJECUTADO_EXITOSO"/>
    <s v="EJECUTADO EXITOSO"/>
    <s v="11/10/2025 SE ESCALA AL COORDINADOR DE ZONA PARA ENTREGA DE ROLLOS EN SITIO | 16/10/2025 SE REALIZA ENTREGA DE 64 ROLLOS POR EL OPERADOR LOGISTICO VELOCES CON LA GUIA V4001671638"/>
    <s v="VISITA_TÉCNICA"/>
    <n v="64"/>
    <s v="PRINCIPAL"/>
    <s v="TERRESTRE"/>
    <s v="BETANCUR AGUIRRE EDGAR AUGUSTO"/>
    <n v="1"/>
    <n v="31419"/>
    <n v="31419"/>
  </r>
  <r>
    <s v="MEDELLIN"/>
    <s v="0036-0005"/>
    <x v="3"/>
    <n v="5088"/>
    <n v="2873607"/>
    <n v="38647"/>
    <x v="0"/>
    <s v="ANTIOQUIA"/>
    <s v="BELLO"/>
    <s v="LA MEJOR ESQUINA JCD"/>
    <s v="WOMPI"/>
    <s v="FO-25-1679636"/>
    <d v="2025-10-14T08:00:00"/>
    <d v="2025-10-16T17:18:00"/>
    <x v="0"/>
    <s v="ROLLOS"/>
    <s v="EJECUTADO_EXITOSO"/>
    <s v="EJECUTADO EXITOSO"/>
    <s v="14/10/2025 SE ESCALA AL COORDINADOR DE ZONA PARA ENTREGA DE ROLLOS EN SITIO | 16/10/2025 SE REALIZA ENTREGA DE 64 ROLLOS POR EL OPERADOR LOGISTICO VELOCES CON LA GUIA V4001676540"/>
    <s v="VISITA_TÉCNICA"/>
    <n v="64"/>
    <s v="PRINCIPAL"/>
    <s v="TERRESTRE"/>
    <s v="BETANCUR AGUIRRE EDGAR AUGUSTO"/>
    <n v="1"/>
    <n v="31419"/>
    <n v="31419"/>
  </r>
  <r>
    <s v="MEDELLIN"/>
    <s v="0036-0005"/>
    <x v="3"/>
    <n v="5001"/>
    <n v="2873481"/>
    <n v="61333"/>
    <x v="0"/>
    <s v="ANTIOQUIA"/>
    <s v="MEDELLIN"/>
    <s v="BARRIO AURORA LAS FLORES MEDELLIN"/>
    <s v="WOMPI"/>
    <s v="FO-25-1679627"/>
    <d v="2025-10-14T08:00:00"/>
    <d v="2025-10-16T17:19:00"/>
    <x v="0"/>
    <s v="ROLLOS"/>
    <s v="EJECUTADO_EXITOSO"/>
    <s v="EJECUTADO EXITOSO"/>
    <s v="14/10/2025 SE ESCALA AL COORDINADOR DE ZONA PARA ENTREGA DE ROLLOS EN SITIO | 16/10/2025 SE REALIZA ENTREGA DE 24 ROLLOS POR EL OPERADOR LOGISTICO VELOCES CON LA GUIA V4001676542"/>
    <s v="VISITA_TÉCNICA"/>
    <n v="24"/>
    <s v="PRINCIPAL"/>
    <s v="TERRESTRE"/>
    <s v="BETANCUR AGUIRRE EDGAR AUGUSTO"/>
    <n v="1"/>
    <n v="31419"/>
    <n v="31419"/>
  </r>
  <r>
    <s v="MEDELLIN"/>
    <s v="0036-0005"/>
    <x v="3"/>
    <n v="5001"/>
    <n v="2878000"/>
    <n v="74439"/>
    <x v="0"/>
    <s v="ANTIOQUIA"/>
    <s v="MEDELLÍN"/>
    <s v="CAFE ANTOJA2"/>
    <s v="WOMPI"/>
    <s v="FO-25-1680885"/>
    <d v="2025-10-14T11:24:00"/>
    <d v="2025-10-16T17:21:00"/>
    <x v="0"/>
    <s v="ROLLOS"/>
    <s v="EJECUTADO_EXITOSO"/>
    <s v="EJECUTADO EXITOSO"/>
    <s v="16/10/2025 SE REALIZA ENTREGA DE 24 ROLLOS POR EL OPERADOR LOGISTICO VELOCES CON LA GUIA V4001676545"/>
    <s v="VISITA_TÉCNICA"/>
    <n v="24"/>
    <s v="PRINCIPAL"/>
    <s v="TERRESTRE"/>
    <s v="CONTRERAS ROSSI LITZY YULIETH"/>
    <n v="1"/>
    <n v="31419"/>
    <n v="31419"/>
  </r>
  <r>
    <s v="MEDELLIN"/>
    <s v="0036-0005"/>
    <x v="3"/>
    <n v="5001"/>
    <n v="2876203"/>
    <n v="73788"/>
    <x v="0"/>
    <s v="ANTIOQUIA"/>
    <s v="MEDELLÍN"/>
    <s v="MINIMERCADO Y DISTRIBUIDORA PEÑITAS"/>
    <s v="WOMPI"/>
    <s v="FO-25-1679393"/>
    <d v="2025-10-14T09:18:00"/>
    <d v="2025-10-16T17:21:00"/>
    <x v="0"/>
    <s v="ROLLOS"/>
    <s v="EJECUTADO_EXITOSO"/>
    <s v="EJECUTADO EXITOSO"/>
    <s v="14/10/2025 SE ESCALA AL COORDINADOR DE ZONA PARA ENTREGA DE ROLLOS EN SITIO | 16/10/2025 SE REALIZA ENTREGA DE 40 ROLLOS POR EL OPERADOR LOGISTICO VELOCES CON LA GUIA V4001676544"/>
    <s v="VISITA_TÉCNICA"/>
    <n v="40"/>
    <s v="PRINCIPAL"/>
    <s v="TERRESTRE"/>
    <s v="BETANCUR AGUIRRE EDGAR AUGUSTO"/>
    <n v="1"/>
    <n v="31419"/>
    <n v="31419"/>
  </r>
  <r>
    <s v="MEDELLIN"/>
    <s v="0036-0005"/>
    <x v="3"/>
    <n v="5001"/>
    <n v="2878587"/>
    <n v="79436"/>
    <x v="0"/>
    <s v="ANTIOQUIA"/>
    <s v="MEDELLÍN"/>
    <s v="VERIEDADES Y MUCHO MAS JD"/>
    <s v="WOMPI"/>
    <s v="FO-25-1681302"/>
    <d v="2025-10-14T12:50:00"/>
    <d v="2025-10-16T17:22:00"/>
    <x v="0"/>
    <s v="ROLLOS"/>
    <s v="EJECUTADO_EXITOSO"/>
    <s v="EJECUTADO EXITOSO"/>
    <s v="14/10/2025 SE ESCALA AL COORDINADOR DE ZONA PARA ENTREGA DE ROLLOS EN SITIO | 16/10/2025 SE REALIZA ENTREGA DE 16 ROLLOS POR EL OPERADOR LOGISTICO VELOCES CON LA GUIA V4001676547"/>
    <s v="VISITA_TÉCNICA"/>
    <n v="16"/>
    <s v="PRINCIPAL"/>
    <s v="TERRESTRE"/>
    <s v="BETANCUR AGUIRRE EDGAR AUGUSTO"/>
    <n v="1"/>
    <n v="31419"/>
    <n v="31419"/>
  </r>
  <r>
    <s v="BOGOTA"/>
    <s v="0036-0004"/>
    <x v="5"/>
    <n v="11001"/>
    <n v="2860232"/>
    <n v="40672"/>
    <x v="0"/>
    <s v="CUNDINAMARCA"/>
    <s v="BOGOTA"/>
    <s v="BARRIO ENGATIVA BOGOTA 1"/>
    <s v="WOMPI"/>
    <s v="FO-25-1665796"/>
    <d v="2025-10-09T08:00:00"/>
    <d v="2025-10-16T23:17:00"/>
    <x v="0"/>
    <s v="ROLLOS"/>
    <s v="EJECUTADO_EXITOSO"/>
    <s v="EJECUTADO EXITOSO"/>
    <s v="10/10/2025 SE ESCALA AL COORDINADOR DE ZONA PARA ENTREGA DE ROLLOS EN SITIO | 16/10/2025 SE HACE ENTREGA DE ROLLOS WOMPI"/>
    <s v="VISITA_TÉCNICA"/>
    <n v="64"/>
    <s v="PRINCIPAL"/>
    <s v="TERRESTRE"/>
    <s v="CONTRERAS ROSSI LITZY YULIETH"/>
    <n v="1"/>
    <n v="31419"/>
    <n v="31419"/>
  </r>
  <r>
    <s v="PASTO"/>
    <s v="0036-0003"/>
    <x v="4"/>
    <n v="52258"/>
    <n v="2861164"/>
    <n v="26150"/>
    <x v="0"/>
    <s v="NARIÑO"/>
    <s v="EL TABLON DE GOMEZ"/>
    <s v="BARRIO SAN FRANCISCO NARIÑO"/>
    <s v="WOMPI"/>
    <s v="FO-25-1673491"/>
    <d v="2025-10-09T08:30:00"/>
    <d v="2025-10-17T08:15:00"/>
    <x v="0"/>
    <s v="ROLLOS"/>
    <s v="EJECUTADO_EXITOSO"/>
    <s v="EJECUTADO EXITOSO"/>
    <s v="11/10/2025 SE CONFIRMAN DATOS, SE REALIZA ENVIO DE ROLLOS CON GUIA | 14/10/2025 SE REALIZA ENVIO DE 32 ROLLOS WOMPI SE LE INFORMA A CLIENTE NÚMERO DE GUÍA PARA RECLAMAR"/>
    <s v="ENVÍO"/>
    <n v="32"/>
    <s v="INTERMEDIA"/>
    <s v="TERRESTRE"/>
    <s v="GONZALEZ FANDIÑO SANTIAGO ERNESTO"/>
    <n v="1"/>
    <n v="36351"/>
    <n v="36351"/>
  </r>
  <r>
    <s v="CUCUTA"/>
    <s v="0036-0007"/>
    <x v="1"/>
    <n v="54099"/>
    <n v="2861436"/>
    <n v="78866"/>
    <x v="0"/>
    <s v="NORTE DE SANTANDER"/>
    <s v="BOCHALEMA"/>
    <s v="BARRIO SAN BARTOLOME BOCHALEMA"/>
    <s v="WOMPI"/>
    <s v="FO-25-1674126"/>
    <d v="2025-10-09T08:45:00"/>
    <d v="2025-10-17T08:20:00"/>
    <x v="0"/>
    <s v="ROLLOS"/>
    <s v="EJECUTADO_EXITOSO"/>
    <s v="EJECUTADO EXITOSO"/>
    <s v="11/10/2025 SE CONFIRMAN DATOS, SE REALIZA ENVIO DE ROLLOS CON GUIA | 14/10/2025 SE ENVÍAN 24 ROLLOS AL MUNICIPIO DE BOCHALEMA OK."/>
    <s v="ENVÍO"/>
    <n v="24"/>
    <s v="INTERMEDIA"/>
    <s v="TERRESTRE"/>
    <s v="BRAVO MADROÑERO OSCAR ESTEBAN"/>
    <n v="1"/>
    <n v="36351"/>
    <n v="36351"/>
  </r>
  <r>
    <s v="PASTO"/>
    <s v="0036-0003"/>
    <x v="4"/>
    <n v="52001"/>
    <n v="2863941"/>
    <n v="57796"/>
    <x v="0"/>
    <s v="NARIÑO"/>
    <s v="PASTO"/>
    <s v="TIENDA DIÑA MARIA DE GUALMATAN"/>
    <s v="WOMPI"/>
    <s v="FO-25-1660807"/>
    <d v="2025-10-09T13:05:00"/>
    <d v="2025-10-17T08:29:00"/>
    <x v="0"/>
    <s v="ROLLOS"/>
    <s v="EJECUTADO_EXITOSO"/>
    <s v="EJECUTADO EXITOSO"/>
    <s v="09/10/2025 SE ESCALA AL COORDINADOR DE ZONA PARA ENTREGA DE ROLLOS EN SITIO | 16/10/2025 SE REALIZÓ LA ENTREGA DE PAPELERÍA SOLICITADA NO SE MANIPULA CB CLIENTE INFORMA QUE SE ENCUENTRA OPERATIVO."/>
    <s v="VISITA_TÉCNICA"/>
    <n v="24"/>
    <s v="PRINCIPAL"/>
    <s v="TERRESTRE"/>
    <s v="TORRES MANTILLA JOSE DANIEL"/>
    <n v="1"/>
    <n v="31419"/>
    <n v="31419"/>
  </r>
  <r>
    <s v="BOGOTA"/>
    <s v="0036-0004"/>
    <x v="5"/>
    <n v="11001"/>
    <n v="2864084"/>
    <n v="76880"/>
    <x v="0"/>
    <s v="CUNDINAMARCA"/>
    <s v="BOGOTÁ"/>
    <s v="MISCELANEA D.A.S"/>
    <s v="WOMPI"/>
    <s v="FO-25-1662609"/>
    <d v="2025-10-09T14:08:00"/>
    <d v="2025-10-17T08:31:00"/>
    <x v="0"/>
    <s v="ROLLOS"/>
    <s v="EJECUTADO_EXITOSO"/>
    <s v="EJECUTADO EXITOSO"/>
    <s v="09/10/2025 SE ESCALA AL COORDINADOR DE ZONA PARA ENTREGA DE ROLLOS EN SITIO | 16/10/2025 SE ENTREGAN  ROLLOS SIN MANIPULACIÓN DEL DATAFONO SIN NOVEDAD"/>
    <s v="VISITA_TÉCNICA"/>
    <n v="24"/>
    <s v="PRINCIPAL"/>
    <s v="TERRESTRE"/>
    <s v="REMICIO AMADO JOHN HEBER"/>
    <n v="1"/>
    <n v="31419"/>
    <n v="31419"/>
  </r>
  <r>
    <s v="MEDELLIN"/>
    <s v="0036-0005"/>
    <x v="3"/>
    <n v="5697"/>
    <n v="2861674"/>
    <n v="77117"/>
    <x v="0"/>
    <s v="ANTIOQUIA"/>
    <s v="EL SANTUARIO"/>
    <s v="BARRIO LAS LAJAS EL SANTUARIO"/>
    <s v="WOMPI"/>
    <s v="FO-25-1674123"/>
    <d v="2025-10-09T09:21:00"/>
    <d v="2025-10-17T08:39:00"/>
    <x v="0"/>
    <s v="ROLLOS"/>
    <s v="EJECUTADO_EXITOSO"/>
    <s v="EJECUTADO EXITOSO"/>
    <s v="11/10/2025 SE CONFIRMAN DATOS, SE REALIZA ENVIO DE ROLLOS CON GUIA | 17/10/2025 SE REALIZA ENVIO DE 32 ROLLOS, CON LA GUIA 6345301364070. SE CONFIRMA ENTREGA EXITOSA POR PARTE DE LA TRANSPORTADORA"/>
    <s v="ENVÍO"/>
    <n v="32"/>
    <s v="INTERMEDIA"/>
    <s v="TERRESTRE"/>
    <s v="ARIAS QUILINDO JULIAN"/>
    <n v="1"/>
    <n v="36351"/>
    <n v="36351"/>
  </r>
  <r>
    <s v="MANIZALES"/>
    <s v="0036-0002"/>
    <x v="6"/>
    <n v="17001"/>
    <n v="2863593"/>
    <n v="59121"/>
    <x v="0"/>
    <s v="CALDAS"/>
    <s v="MANIZALES"/>
    <s v="AVICOLA CALLE 12 EL BOSQUE"/>
    <s v="WOMPI"/>
    <s v="FO-25-1667795"/>
    <d v="2025-10-09T12:24:00"/>
    <d v="2025-10-17T08:42:00"/>
    <x v="0"/>
    <s v="ROLLOS"/>
    <s v="EJECUTADO_EXITOSO"/>
    <s v="EJECUTADO EXITOSO"/>
    <s v="10/10/2025 SE ESCALA AL COORDINADOR DE ZONA PARA ENTREGA DE ROLLOS EN SITIO | 16/10/2025 SE ENTREGAN 48 ROLLOS."/>
    <s v="VISITA_TÉCNICA"/>
    <n v="48"/>
    <s v="PRINCIPAL"/>
    <s v="TERRESTRE"/>
    <s v="BETANCUR AGUIRRE EDGAR AUGUSTO"/>
    <n v="1"/>
    <n v="31419"/>
    <n v="31419"/>
  </r>
  <r>
    <s v="MANIZALES"/>
    <s v="0036-0002"/>
    <x v="6"/>
    <n v="17001"/>
    <n v="2863597"/>
    <n v="57430"/>
    <x v="0"/>
    <s v="CALDAS"/>
    <s v="MANIZALES"/>
    <s v="BARRIO CENTRO MAINZALES"/>
    <s v="WOMPI"/>
    <s v="FO-25-1660886"/>
    <d v="2025-10-09T12:27:00"/>
    <d v="2025-10-17T08:44:00"/>
    <x v="0"/>
    <s v="ROLLOS"/>
    <s v="EJECUTADO_EXITOSO"/>
    <s v="EJECUTADO EXITOSO"/>
    <s v="09/10/2025 SE ESCALA AL COORDINADOR DE ZONA PARA ENTREGA DE ROLLOS EN SITIO | 16/10/2025 SE ENTREGAN 56 ROLLOS."/>
    <s v="VISITA_TÉCNICA"/>
    <n v="56"/>
    <s v="PRINCIPAL"/>
    <s v="TERRESTRE"/>
    <s v="FRANCO CAÑAVERAL YAMID RAUL"/>
    <n v="1"/>
    <n v="31419"/>
    <n v="31419"/>
  </r>
  <r>
    <s v="BOGOTA"/>
    <s v="0036-0004"/>
    <x v="5"/>
    <n v="11001"/>
    <n v="2865165"/>
    <n v="54715"/>
    <x v="0"/>
    <s v="CUNDINAMARCA"/>
    <s v="BOGOTÁ"/>
    <s v="MTG II"/>
    <s v="WOMPI"/>
    <s v="FO-25-1664775"/>
    <d v="2025-10-09T15:54:00"/>
    <d v="2025-10-17T08:47:00"/>
    <x v="0"/>
    <s v="ROLLOS"/>
    <s v="EJECUTADO_EXITOSO"/>
    <s v="EJECUTADO EXITOSO"/>
    <s v="10/10/2025 SE ESCALA AL COORDINADOR DE ZONA PARA ENTREGA DE ROLLOS EN SITIO | 16/10/2025 SE VISITA COMERCIO, SE ENTREGAN 24 ROLLOS WOMPI"/>
    <s v="VISITA_TÉCNICA"/>
    <n v="24"/>
    <s v="PRINCIPAL"/>
    <s v="TERRESTRE"/>
    <s v="FRANCO CAÑAVERAL YAMID RAUL"/>
    <n v="1"/>
    <n v="31419"/>
    <n v="31419"/>
  </r>
  <r>
    <s v="BOGOTA"/>
    <s v="0036-0004"/>
    <x v="5"/>
    <n v="11001"/>
    <n v="2868811"/>
    <n v="15438"/>
    <x v="0"/>
    <s v="CUNDINAMARCA"/>
    <s v="BOGOTA"/>
    <s v="BARRIO BRASILIA II BOGOTA"/>
    <s v="WOMPI"/>
    <s v="FO-25-1666686"/>
    <d v="2025-10-10T11:14:00"/>
    <d v="2025-10-17T08:50:00"/>
    <x v="0"/>
    <s v="ROLLOS"/>
    <s v="EJECUTADO_EXITOSO"/>
    <s v="EJECUTADO EXITOSO"/>
    <s v="10/10/2025 SE ESCALA AL COORDINADOR DE ZONA PARA ENTREGA DE ROLLOS EN SITIO | 16/10/2025 SE VISITA COMERCIO, SE ENTREGAN 40 ROLLOS WOMPI"/>
    <s v="VISITA_TÉCNICA"/>
    <n v="40"/>
    <s v="PRINCIPAL"/>
    <s v="TERRESTRE"/>
    <s v="ORTIZ YARA FRANKLYN ISRAEL"/>
    <n v="1"/>
    <n v="31419"/>
    <n v="31419"/>
  </r>
  <r>
    <s v="BOGOTA"/>
    <s v="0036-0004"/>
    <x v="5"/>
    <n v="11001"/>
    <n v="2868903"/>
    <n v="79742"/>
    <x v="0"/>
    <s v="CUNDINAMARCA"/>
    <s v="BOGOTA"/>
    <s v="BARRIO CARVAJAL OSORIO BOGOTA"/>
    <s v="WOMPI"/>
    <s v="FO-25-1666679"/>
    <d v="2025-10-10T11:23:00"/>
    <d v="2025-10-17T08:52:00"/>
    <x v="0"/>
    <s v="ROLLOS"/>
    <s v="EJECUTADO_EXITOSO"/>
    <s v="EJECUTADO EXITOSO"/>
    <s v="10/10/2025 SE ESCALA AL COORDINADOR DE ZONA PARA ENTREGA DE ROLLOS EN SITIO | 16/10/2025 SE REALIZA VISITA A CB SE ENTREGAN 24 ROLLOS WOMPI"/>
    <s v="VISITA_TÉCNICA"/>
    <n v="24"/>
    <s v="PRINCIPAL"/>
    <s v="TERRESTRE"/>
    <s v="ORTIZ YARA FRANKLYN ISRAEL"/>
    <n v="1"/>
    <n v="31419"/>
    <n v="31419"/>
  </r>
  <r>
    <s v="MEDELLIN"/>
    <s v="0036-0005"/>
    <x v="3"/>
    <n v="5308"/>
    <n v="2874278"/>
    <n v="59812"/>
    <x v="0"/>
    <s v="ANTIOQUIA"/>
    <s v="GIRARDOTA"/>
    <s v="FERRETERIA HYC S.A.S"/>
    <s v="WOMPI"/>
    <s v="FO-25-1679623"/>
    <d v="2025-10-14T08:00:00"/>
    <d v="2025-10-17T09:09:00"/>
    <x v="0"/>
    <s v="ROLLOS"/>
    <s v="EJECUTADO_EXITOSO"/>
    <s v="EJECUTADO EXITOSO"/>
    <s v="14/10/2025 SE ESCALA AL COORDINADOR DE ZONA PARA ENTREGA DE ROLLOS EN SITIO | 17/10/2025 SE LLEVÓ A CABO VISITA TÉCNICA PARA LA ENTREGA DE 32ROLLOS WOMPI. EL USUARIO REALIZÓ LA VERIFICACIÓN CORRESPONDIENTE Y CONFIRMÓ LA RECEPCIÓN SATISFACTORIA DEL MATERIAL"/>
    <s v="VISITA_TÉCNICA"/>
    <n v="32"/>
    <s v="PRINCIPAL"/>
    <s v="TERRESTRE"/>
    <s v="JAIMES VALERO NELSON RICARDO"/>
    <n v="1"/>
    <n v="31419"/>
    <n v="31419"/>
  </r>
  <r>
    <s v="BARRANQUILLA"/>
    <s v="0036-0001"/>
    <x v="0"/>
    <n v="8849"/>
    <n v="2867596"/>
    <n v="64834"/>
    <x v="0"/>
    <s v="ATLANTICO"/>
    <s v="USIACURI"/>
    <s v="BARRIO CENTRO USIACURI 3"/>
    <s v="WOMPI"/>
    <s v="FO-25-1686380"/>
    <d v="2025-10-10T09:37:00"/>
    <d v="2025-10-17T09:10:00"/>
    <x v="0"/>
    <s v="ROLLOS"/>
    <s v="EJECUTADO_EXITOSO"/>
    <s v="EJECUTADO EXITOSO"/>
    <s v="15/10/2025 SE CONFIRMAN DATOS, SE REALIZA ENVIO DE ROLLOS CON GUIA | 17/10/2025 SE REALIZA ENVIO DE 24 ROLLOS, CON LA GUIA 2205447248 SERVIENTREGA. SE CONFIRMA ENTREGA EXITOSA POR PARTE DE LA TRANSPORTADORA"/>
    <s v="ENVÍO"/>
    <n v="24"/>
    <s v="INTERMEDIA"/>
    <s v="TERRESTRE"/>
    <s v="MARTINEZ TOVAR OSCAR DAVID"/>
    <n v="1"/>
    <n v="36351"/>
    <n v="36351"/>
  </r>
  <r>
    <s v="BARRANQUILLA"/>
    <s v="0036-0001"/>
    <x v="0"/>
    <n v="8638"/>
    <n v="2874604"/>
    <n v="77032"/>
    <x v="0"/>
    <s v="ATLANTICO"/>
    <s v="SABANALARGA"/>
    <s v="BARRIO CENTRO SABANALARGA 23"/>
    <s v="WOMPI"/>
    <s v="FO-25-1683253"/>
    <d v="2025-10-14T08:00:00"/>
    <d v="2025-10-17T09:11:00"/>
    <x v="0"/>
    <s v="ROLLOS"/>
    <s v="EJECUTADO_EXITOSO"/>
    <s v="EJECUTADO EXITOSO"/>
    <s v="14/10/2025 SE CONFIRMAN DATOS, SE REALIZA ENVIO DE ROLLOS CON GUIA | 17/10/2025 SE REALIZA ENVIO DE 24 ROLLOS, CON LA GUIA 2205447244 SERVIENTREGA. SE CONFIRMA ENTREGA EXITOSA POR PARTE DE LA TRANSPORTADORA"/>
    <s v="ENVÍO"/>
    <n v="24"/>
    <s v="INTERMEDIA"/>
    <s v="TERRESTRE"/>
    <s v="TORO CARDONA ELIZABETH"/>
    <n v="1"/>
    <n v="36351"/>
    <n v="36351"/>
  </r>
  <r>
    <s v="CUCUTA"/>
    <s v="0036-0007"/>
    <x v="1"/>
    <n v="54518"/>
    <n v="2874354"/>
    <n v="33152"/>
    <x v="0"/>
    <s v="NORTE DE SANTANDER"/>
    <s v="PAMPLONA"/>
    <s v="BARRIO CENTRO ACOPIO PAMPLONA"/>
    <s v="WOMPI"/>
    <s v="FO-25-1683251"/>
    <d v="2025-10-14T08:00:00"/>
    <d v="2025-10-17T09:11:00"/>
    <x v="0"/>
    <s v="ROLLOS"/>
    <s v="EJECUTADO_EXITOSO"/>
    <s v="EJECUTADO EXITOSO"/>
    <s v="14/10/2025 SE CONFIRMAN DATOS, SE REALIZA ENVIO DE ROLLOS CON GUIA | 17/10/2025 SE REALIZA ENVIO DE 32 ROLLOS, CON LA GUIA 2187690794 SERVIENTREGA. SE CONFIRMA ENTREGA EXITOSA POR PARTE DE LA TRANSPORTADORA"/>
    <s v="ENVÍO"/>
    <n v="32"/>
    <s v="LEJANA"/>
    <s v="TERRESTRE"/>
    <s v="CONTRERAS ROSSI LITZY YULIETH"/>
    <n v="1"/>
    <n v="40250"/>
    <n v="40250"/>
  </r>
  <r>
    <s v="BARRANQUILLA"/>
    <s v="0036-0001"/>
    <x v="0"/>
    <n v="8573"/>
    <n v="2874424"/>
    <n v="77820"/>
    <x v="0"/>
    <s v="ATLANTICO"/>
    <s v="PUERTO COLOMBIA"/>
    <s v="BARRIO CENTRO PUERTO COLOMBIA 12"/>
    <s v="WOMPI"/>
    <s v="FO-25-1683254"/>
    <d v="2025-10-14T08:00:00"/>
    <d v="2025-10-17T09:12:00"/>
    <x v="0"/>
    <s v="ROLLOS"/>
    <s v="EJECUTADO_EXITOSO"/>
    <s v="EJECUTADO EXITOSO"/>
    <s v="14/10/2025 SE CONFIRMAN DATOS, SE REALIZA ENVIO DE ROLLOS CON GUIA | 17/10/2025 SE REALIZA ENVIO DE 32 ROLLOS, CON LA GUIA 2205447246 SERVIENTREGA. SE CONFIRMA ENTREGA EXITOSA POR PARTE DE LA TRANSPORTADORA"/>
    <s v="ENVÍO"/>
    <n v="32"/>
    <s v="INTERMEDIA"/>
    <s v="TERRESTRE"/>
    <s v="CONTRERAS ROSSI LITZY YULIETH"/>
    <n v="1"/>
    <n v="36351"/>
    <n v="36351"/>
  </r>
  <r>
    <s v="BOGOTA"/>
    <s v="0036-0004"/>
    <x v="5"/>
    <n v="25126"/>
    <n v="2872606"/>
    <n v="57440"/>
    <x v="0"/>
    <s v="CUNDINAMARCA"/>
    <s v="CAJICA"/>
    <s v="BARRIO ROSIO CAJICA"/>
    <s v="WOMPI"/>
    <s v="FO-25-1683246"/>
    <d v="2025-10-14T08:00:00"/>
    <d v="2025-10-17T09:13:00"/>
    <x v="0"/>
    <s v="ROLLOS"/>
    <s v="EJECUTADO_EXITOSO"/>
    <s v="EJECUTADO EXITOSO"/>
    <s v="14/10/2025 SE CONFIRMAN DATOS, SE REALIZA ENVIO DE ROLLOS CON GUIA | 17/10/2025 SE REALIZA ENVIO DE 56 ROLLOS, CON LA GUIA 2235596230 SERVIENTREGA. SE CONFIRMA ENTREGA EXITOSA POR PARTE DE LA TRANSPORTADORA"/>
    <s v="ENVÍO"/>
    <n v="56"/>
    <s v="INTERMEDIA"/>
    <s v="TERRESTRE"/>
    <s v="CONTRERAS ROSSI LITZY YULIETH"/>
    <n v="1"/>
    <n v="36351"/>
    <n v="36351"/>
  </r>
  <r>
    <s v="CALI"/>
    <s v="0036-0003"/>
    <x v="4"/>
    <n v="76001"/>
    <n v="2873272"/>
    <n v="72974"/>
    <x v="0"/>
    <s v="VALLE DEL CAUCA"/>
    <s v="CALI"/>
    <s v="VARIEDADES PUNTO 5"/>
    <s v="WOMPI"/>
    <s v="FO-25-1678846"/>
    <d v="2025-10-14T08:00:00"/>
    <d v="2025-10-17T09:14:00"/>
    <x v="0"/>
    <s v="ROLLOS"/>
    <s v="EJECUTADO_EXITOSO"/>
    <s v="EJECUTADO EXITOSO"/>
    <s v="14/10/2025 SE ESCALA AL COORDINADOR DE ZONA PARA ENTREGA DE ROLLOS EN SITIO | 16/10/2025 SE REALIZA ENTREGA DE 48 ROLLOS TÉRMICOS WOMPI EN EL CB SIN NOVEDAD."/>
    <s v="VISITA_TÉCNICA"/>
    <n v="48"/>
    <s v="PRINCIPAL"/>
    <s v="TERRESTRE"/>
    <s v="CONTRERAS ROSSI LITZY YULIETH"/>
    <n v="1"/>
    <n v="31419"/>
    <n v="31419"/>
  </r>
  <r>
    <s v="BOGOTA"/>
    <s v="0036-0004"/>
    <x v="5"/>
    <n v="11001"/>
    <n v="2874624"/>
    <n v="51544"/>
    <x v="0"/>
    <s v="CUNDINAMARCA"/>
    <s v="BOGOTÁ"/>
    <s v="FERRETERIA CACHARRERIA D Y P"/>
    <s v="WOMPI"/>
    <s v="FO-25-1678831"/>
    <d v="2025-10-14T08:00:00"/>
    <d v="2025-10-17T09:16:00"/>
    <x v="0"/>
    <s v="ROLLOS"/>
    <s v="EJECUTADO_EXITOSO"/>
    <s v="EJECUTADO EXITOSO"/>
    <s v="14/10/2025 SE ESCALA AL COORDINADOR DE ZONA PARA ENTREGA DE ROLLOS EN SITIO | 16/10/2025 DURANTE LA VISITA TECNICA SE REALIZA ENTREGA DE ROLLOS PARA DATÁFONO NO SE MANIPULAN EQUIPOS SIN NOVEDAD EN ENTREGA"/>
    <s v="VISITA_TÉCNICA"/>
    <n v="32"/>
    <s v="PRINCIPAL"/>
    <s v="TERRESTRE"/>
    <s v="TORRES GARCIA JENDRY JOSE"/>
    <n v="1"/>
    <n v="31419"/>
    <n v="31419"/>
  </r>
  <r>
    <s v="BARRANQUILLA"/>
    <s v="0036-0001"/>
    <x v="0"/>
    <n v="8638"/>
    <n v="2871257"/>
    <n v="77476"/>
    <x v="0"/>
    <s v="ATLANTICO"/>
    <s v="SABANALARGA"/>
    <s v="BARRIO 1 DE DICIEMBRE  SABANALARGA"/>
    <s v="WOMPI"/>
    <s v="FO-25-1683238"/>
    <d v="2025-10-10T16:56:00"/>
    <d v="2025-10-17T09:16:00"/>
    <x v="0"/>
    <s v="ROLLOS"/>
    <s v="EJECUTADO_EXITOSO"/>
    <s v="EJECUTADO EXITOSO"/>
    <s v="14/10/2025 SE ESCALA AL COORDINADOR DE ZONA PARA ENTREGA DE ROLLOS EN SITIO | 17/10/2025 SE REALIZA ENVIO DE 64 ROLLOS, CON LA GUIA 2205447245 SERVIENTREGA. SE CONFIRMA ENTREGA EXITOSA POR PARTE DE LA TRANSPORTADORA"/>
    <s v="ENVÍO"/>
    <n v="64"/>
    <s v="INTERMEDIA"/>
    <s v="TERRESTRE"/>
    <s v="LOZADA ROJAS CHRISTIAN ANDRES"/>
    <n v="1"/>
    <n v="36351"/>
    <n v="36351"/>
  </r>
  <r>
    <s v="BARRANQUILLA"/>
    <s v="0036-0001"/>
    <x v="0"/>
    <n v="8638"/>
    <n v="2867319"/>
    <n v="66130"/>
    <x v="0"/>
    <s v="ATLANTICO"/>
    <s v="SABANALARGA"/>
    <s v="BARRIO LA VOZ DEL PUEBLO SABANALARGA 1"/>
    <s v="WOMPI"/>
    <s v="FO-25-1682343"/>
    <d v="2025-10-10T09:02:00"/>
    <d v="2025-10-17T09:18:00"/>
    <x v="0"/>
    <s v="ROLLOS"/>
    <s v="EJECUTADO_EXITOSO"/>
    <s v="EJECUTADO EXITOSO"/>
    <s v="14/10/2025 SE CONFIRMAN DATOS, SE REALIZA ENVIO DE ROLLOS CON GUIA | 17/10/2025 SE REALIZA ENVIO DE 8 ROLLOS, CON LA GUIA 2205447242 SERVIENTREGA. SE CONFIRMA ENTREGA EXITOSA POR PARTE DE LA TRANSPORTADORA"/>
    <s v="ENVÍO"/>
    <n v="8"/>
    <s v="INTERMEDIA"/>
    <s v="TERRESTRE"/>
    <s v="CONTRERAS ROSSI LITZY YULIETH"/>
    <n v="1"/>
    <n v="36351"/>
    <n v="36351"/>
  </r>
  <r>
    <s v="SINCELEJO"/>
    <s v="0036-0001"/>
    <x v="0"/>
    <n v="70215"/>
    <n v="2867752"/>
    <n v="78606"/>
    <x v="0"/>
    <s v="SUCRE"/>
    <s v="COROZAL"/>
    <s v="BARRIO SAN MIGUEL COROZAL  2"/>
    <s v="WOMPI"/>
    <s v="FO-25-1682336"/>
    <d v="2025-10-10T09:46:00"/>
    <d v="2025-10-17T09:19:00"/>
    <x v="0"/>
    <s v="ROLLOS"/>
    <s v="EJECUTADO_EXITOSO"/>
    <s v="EJECUTADO EXITOSO"/>
    <s v="14/10/2025 SE CONFIRMAN DATOS, SE REALIZA ENVIO DE ROLLOS CON GUIA | 17/10/2025 SE REALIZA ENVIO DE 56 ROLLOS, CON LA GUIA 2265100400 SERVIENTREGA. SE CONFIRMA ENTREGA EXITOSA POR PARTE DE LA TRANSPORTADORA"/>
    <s v="ENVÍO"/>
    <n v="56"/>
    <s v="INTERMEDIA"/>
    <s v="TERRESTRE"/>
    <s v="ARGEL DORIA MIGUEL ALBERTO"/>
    <n v="1"/>
    <n v="36351"/>
    <n v="36351"/>
  </r>
  <r>
    <s v="TUNJA"/>
    <s v="0036-0007"/>
    <x v="1"/>
    <n v="15176"/>
    <n v="2871279"/>
    <n v="41544"/>
    <x v="0"/>
    <s v="BOYACA"/>
    <s v="CHIQUINQUIRA"/>
    <s v="BARRIO CENTRO CHIQUINQUIRA 3"/>
    <s v="WOMPI"/>
    <s v="FO-25-1681548"/>
    <d v="2025-10-14T08:00:00"/>
    <d v="2025-10-17T09:19:00"/>
    <x v="0"/>
    <s v="ROLLOS"/>
    <s v="EJECUTADO_EXITOSO"/>
    <s v="EJECUTADO EXITOSO"/>
    <s v="14/10/2025 SE CONFIRMAN DATOS. SE REALIZA ENVIO DE ROLLOS CON GUIA | 17/10/2025 SE REALIZA ENVIO DE 64 ROLLOS, CON LA GUIA 2235596228 SERVIENTREGA. SE CONFIRMA ENTREGA EXITOSA POR PARTE DE LA TRANSPORTADORA"/>
    <s v="ENVÍO"/>
    <n v="64"/>
    <s v="LEJANA"/>
    <s v="TERRESTRE"/>
    <s v="ARGEL DORIA MIGUEL ALBERTO"/>
    <n v="1"/>
    <n v="40250"/>
    <n v="40250"/>
  </r>
  <r>
    <s v="BARRANQUILLA"/>
    <s v="0036-0001"/>
    <x v="0"/>
    <n v="8638"/>
    <n v="2872443"/>
    <n v="70268"/>
    <x v="0"/>
    <s v="ATLANTICO"/>
    <s v="SABANALARGA"/>
    <s v="BARRIO CENTRO SABANALARGA 20"/>
    <s v="WOMPI"/>
    <s v="FO-25-1681542"/>
    <d v="2025-10-14T08:00:00"/>
    <d v="2025-10-17T09:20:00"/>
    <x v="0"/>
    <s v="ROLLOS"/>
    <s v="EJECUTADO_EXITOSO"/>
    <s v="EJECUTADO EXITOSO"/>
    <s v="14/10/2025 SE CONFIRMAN DATOS. SE REALIZA ENVIO DE ROLLOS CON GUIA | 17/10/2025 SE REALIZA ENVIO DE 24 ROLLOS, CON LA GUIA 2205447241 SERVIENTREGA. SE CONFIRMA ENTREGA EXITOSA POR PARTE DE LA TRANSPORTADORA"/>
    <s v="ENVÍO"/>
    <n v="24"/>
    <s v="INTERMEDIA"/>
    <s v="TERRESTRE"/>
    <s v="CONTRERAS ROSSI LITZY YULIETH"/>
    <n v="1"/>
    <n v="36351"/>
    <n v="36351"/>
  </r>
  <r>
    <s v="BOGOTA"/>
    <s v="0036-0004"/>
    <x v="5"/>
    <n v="25899"/>
    <n v="2868487"/>
    <n v="52456"/>
    <x v="0"/>
    <s v="CUNDINAMARCA"/>
    <s v="ZIPAQUIRA"/>
    <s v="BARRIO SAN MIGUEL ZIPAQUIRA 1"/>
    <s v="WOMPI"/>
    <s v="FO-25-1681505"/>
    <d v="2025-10-10T10:50:00"/>
    <d v="2025-10-17T09:21:00"/>
    <x v="0"/>
    <s v="ROLLOS"/>
    <s v="EJECUTADO_EXITOSO"/>
    <s v="EJECUTADO EXITOSO"/>
    <s v="14/10/2025 SE CONFIRMAN DATOS Y REALIZA ENVIO DE ROLLOS CON GUIA | 17/10/2025 SE REALIZA ENVIO DE 64 ROLLOS, CON LA GUIA 2235596224 SERVIENTREGA. SE CONFIRMA ENTREGA EXITOSA POR PARTE DE LA TRANSPORTADORA"/>
    <s v="ENVÍO"/>
    <n v="64"/>
    <s v="INTERMEDIA"/>
    <s v="TERRESTRE"/>
    <s v="CONTRERAS ROSSI LITZY YULIETH"/>
    <n v="1"/>
    <n v="36351"/>
    <n v="36351"/>
  </r>
  <r>
    <s v="CALI"/>
    <s v="0036-0003"/>
    <x v="4"/>
    <n v="19001"/>
    <n v="2872730"/>
    <n v="79405"/>
    <x v="0"/>
    <s v="CAUCA"/>
    <s v="POPAYAN"/>
    <s v="BARRIO BELLO HORIZONTE POPAYAN 112"/>
    <s v="WOMPI"/>
    <s v="FO-25-1674604"/>
    <d v="2025-10-14T08:00:00"/>
    <d v="2025-10-17T09:24:00"/>
    <x v="0"/>
    <s v="ROLLOS"/>
    <s v="EJECUTADO_EXITOSO"/>
    <s v="EJECUTADO EXITOSO"/>
    <s v="11/10/2025 SE ESCALA AL COORDINADOR DE ZONA PARA ENTREGA DE ROLLOS EN SITIO | 16/10/2025 SE INGRES SE ENTREGA 24 ROLLOS WOMPI"/>
    <s v="VISITA_TÉCNICA"/>
    <n v="24"/>
    <s v="LEJANA"/>
    <s v="TERRESTRE"/>
    <s v="ARGEL DORIA MIGUEL ALBERTO"/>
    <n v="1"/>
    <n v="40250"/>
    <n v="40250"/>
  </r>
  <r>
    <s v="BOGOTA"/>
    <s v="0036-0004"/>
    <x v="5"/>
    <n v="25126"/>
    <n v="2877084"/>
    <n v="74506"/>
    <x v="0"/>
    <s v="CUNDINAMARCA"/>
    <s v="CAJICA"/>
    <s v="BARRIO AVENIDA CAVALIER CAJICA"/>
    <s v="WOMPI"/>
    <s v="FO-25-1681251"/>
    <d v="2025-10-14T10:34:00"/>
    <d v="2025-10-17T09:29:00"/>
    <x v="0"/>
    <s v="ROLLOS"/>
    <s v="EJECUTADO_EXITOSO"/>
    <s v="EJECUTADO EXITOSO"/>
    <s v="14/10/2025 SE ESCALA AL COORDINADOR DE ZONA PARA ENTREGA DE ROLLOS EN SITIO | 17/10/2025 SE REALIZA ENVIO DE 32 ROLLOS, CON LA GUIA 2235596234 SERVIENTREGA. SE CONFIRMA ENTREGA EXITOSA POR PARTE DE LA TRANSPORTADORA"/>
    <s v="ENVÍO"/>
    <n v="32"/>
    <s v="INTERMEDIA"/>
    <s v="TERRESTRE"/>
    <s v="GIMBUEL LASSO LUIS GERMAN"/>
    <n v="1"/>
    <n v="36351"/>
    <n v="36351"/>
  </r>
  <r>
    <s v="CUCUTA"/>
    <s v="0036-0007"/>
    <x v="1"/>
    <n v="54498"/>
    <n v="2863271"/>
    <n v="16940"/>
    <x v="0"/>
    <s v="NORTE DE SANTANDER"/>
    <s v="OCAÑA"/>
    <s v="OCAÑA IV NORTE DE SANTANDER"/>
    <s v="WOMPI"/>
    <s v="FO-25-1675532"/>
    <d v="2025-10-09T11:47:00"/>
    <d v="2025-10-17T09:32:00"/>
    <x v="0"/>
    <s v="ROLLOS"/>
    <s v="EJECUTADO_EXITOSO"/>
    <s v="EJECUTADO EXITOSO"/>
    <s v="12/10/2025 SE CONFIRMAN DATOS, SE REALIZA ENVIO DE ROLLOS CON GUIA | 17/10/2025 SE REALIZA ENVIO DE 32 ROLLOS, CON LA GUIA 2187690782 SERVIENTREGA. SE CONFIRMA ENTREGA EXITOSA POR PARTE DE LA TRANSPORTADORA"/>
    <s v="ENVÍO"/>
    <n v="32"/>
    <s v="LEJANA"/>
    <s v="TERRESTRE"/>
    <s v="TORO CARDONA ELIZABETH"/>
    <n v="1"/>
    <n v="40250"/>
    <n v="40250"/>
  </r>
  <r>
    <s v="BUCARAMANGA"/>
    <s v="0036-0007"/>
    <x v="1"/>
    <n v="68406"/>
    <n v="2866174"/>
    <n v="66523"/>
    <x v="0"/>
    <s v="SANTANDER"/>
    <s v="LEBRIJA"/>
    <s v="BARRIO CAMPO ALEGRE LEBRIJA"/>
    <s v="WOMPI"/>
    <s v="FO-25-1674629"/>
    <d v="2025-10-10T08:00:00"/>
    <d v="2025-10-17T09:33:00"/>
    <x v="0"/>
    <s v="ROLLOS"/>
    <s v="EJECUTADO_EXITOSO"/>
    <s v="EJECUTADO EXITOSO"/>
    <s v="11/10/2025 SE CONFIRMAN DATOS, SE REALIZA ENVIO DE ROLLOS CON GUIA | 17/10/2025 SE REALIZA ENVIO DE 40 ROLLOS, CON LA GUIA 2187690781 SERVIENTREGA. SE CONFIRMA ENTREGA EXITOSA POR PARTE DE LA TRANSPORTADORA"/>
    <s v="ENVÍO"/>
    <n v="40"/>
    <s v="INTERMEDIA"/>
    <s v="TERRESTRE"/>
    <s v="AYALA ROMERO MAYKOL DANILO"/>
    <n v="1"/>
    <n v="36351"/>
    <n v="36351"/>
  </r>
  <r>
    <s v="PEREIRA"/>
    <s v="0036-0002"/>
    <x v="6"/>
    <n v="66001"/>
    <n v="2877518"/>
    <n v="73955"/>
    <x v="0"/>
    <s v="RISARALDA"/>
    <s v="PEREIRA"/>
    <s v="BARRIO BELMONTE PEREIRA 5"/>
    <s v="WOMPI"/>
    <s v="FO-25-1680647"/>
    <d v="2025-10-14T10:51:00"/>
    <d v="2025-10-17T09:44:00"/>
    <x v="0"/>
    <s v="ROLLOS"/>
    <s v="EJECUTADO_EXITOSO"/>
    <s v="EJECUTADO EXITOSO"/>
    <s v="14/10/2025 SE ESCALA AL COORDINADOR DE ZONA PARA ENTREGA DE ROLLOS EN SITIO | 16/10/2025 SE ENTREGAN 32 ROLLOS  EN EL LOCAL VECINO, SE DEJA NOTA DE AUDIO Y MENSAJE VÍA WHATSAPP, _x000a_NO SÉ TOMA FOTO DE BAUCHER YA QUE EL LOCAL ESTABA CERRADO"/>
    <s v="VISITA_TÉCNICA"/>
    <n v="32"/>
    <s v="PRINCIPAL"/>
    <s v="TERRESTRE"/>
    <s v="CONTRERAS ROSSI LITZY YULIETH"/>
    <n v="1"/>
    <n v="31419"/>
    <n v="31419"/>
  </r>
  <r>
    <s v="MEDELLIN"/>
    <s v="0036-0005"/>
    <x v="3"/>
    <n v="5679"/>
    <n v="2834192"/>
    <n v="34543"/>
    <x v="0"/>
    <s v="ANTIOQUIA"/>
    <s v="SANTA BARBARA"/>
    <s v="BARRIO CENTRO SANTA BARBARA 1"/>
    <s v="WOMPI"/>
    <s v="FO-25-1631622"/>
    <d v="2025-10-03T08:47:00"/>
    <d v="2025-10-17T09:46:00"/>
    <x v="0"/>
    <s v="ROLLOS"/>
    <s v="EJECUTADO_EXITOSO"/>
    <s v="EJECUTADO EXITOSO"/>
    <s v="05/10/2025 SE REALIZA ENVIO DE ROLLOS CON GUIA | 10/10/2025 EL ENVIO SE ENCUENTRA EN PROCESO | 17/10/2025 SE REALIZA ENVIO DE 64 ROLLOS, CON LA GUIA 6345301357982 MANDAR Y SERVIR. SE CONFIRMA ENTREGA EXITOSA POR PARTE DE LA TRANSPORTADORA"/>
    <s v="ENVÍO"/>
    <n v="64"/>
    <s v="INTERMEDIA"/>
    <s v="TERRESTRE"/>
    <s v="CAÑAS MENDEZ GUSTAVO ADOLFO"/>
    <n v="1"/>
    <n v="36351"/>
    <n v="36351"/>
  </r>
  <r>
    <s v="MEDELLIN"/>
    <s v="0036-0005"/>
    <x v="3"/>
    <n v="5789"/>
    <n v="2834169"/>
    <n v="60299"/>
    <x v="0"/>
    <s v="ANTIOQUIA"/>
    <s v="TAMESIS"/>
    <s v="BARRIO TAMESIS TAMESIS 1"/>
    <s v="WOMPI"/>
    <s v="FO-25-1629368"/>
    <d v="2025-10-03T08:43:00"/>
    <d v="2025-10-17T09:46:00"/>
    <x v="0"/>
    <s v="ROLLOS"/>
    <s v="EJECUTADO_EXITOSO"/>
    <s v="EJECUTADO EXITOSO"/>
    <s v="04/10/2025 SE CONFIRMA ENVIO CON LA SEÑORA JUAN DIEGO PALACIOS | 10/10/2025 EL ENVIO SE ENCUENTRA EN PROCESO | 17/10/2025 SE REALIZA ENVIO DE 16 ROLLOS, CON LA GUIA 6345301357936 MANDAR Y SERVIR. SE CONFIRMA ENTREGA EXITOSA POR PARTE DE LA TRANSPORTADORA"/>
    <s v="ENVÍO"/>
    <n v="16"/>
    <s v="LEJANA"/>
    <s v="TERRESTRE"/>
    <s v="BETANCUR AGUIRRE EDGAR AUGUSTO"/>
    <n v="1"/>
    <n v="40250"/>
    <n v="40250"/>
  </r>
  <r>
    <s v="MEDELLIN"/>
    <s v="0036-0005"/>
    <x v="3"/>
    <n v="5809"/>
    <n v="2835484"/>
    <n v="70995"/>
    <x v="0"/>
    <s v="ANTIOQUIA"/>
    <s v="TITIRIBI"/>
    <s v="BARRIO TITIRIBI TITIRIBI 2"/>
    <s v="WOMPI"/>
    <s v="FO-25-1637445"/>
    <d v="2025-10-03T10:59:00"/>
    <d v="2025-10-17T09:47:00"/>
    <x v="0"/>
    <s v="ROLLOS"/>
    <s v="EJECUTADO_EXITOSO"/>
    <s v="EJECUTADO EXITOSO"/>
    <s v="06/10/2025 SE VALIDAN DATOS CON CB, REALIZA ENVIO DE ROLLOS CON GUIA | 09/10/2025 ENVIO SE CREA TARDE POR CAPACIDAD OPERATIVA DEL CG | 17/10/2025 SE REALIZA ENVIO DE 24 ROLLOS, CON LA GUIA 6345301358978 MANDAR Y SERVIR. SE CONFIRMA ENTREGA EXITOSA POR PARTE DE LA TRANSPORTADORA"/>
    <s v="ENVÍO"/>
    <n v="24"/>
    <s v="INTERMEDIA"/>
    <s v="TERRESTRE"/>
    <s v="BETANCUR AGUIRRE EDGAR AUGUSTO"/>
    <n v="1"/>
    <n v="36351"/>
    <n v="36351"/>
  </r>
  <r>
    <s v="MONTERIA"/>
    <s v="0036-0001"/>
    <x v="0"/>
    <n v="5659"/>
    <n v="2877564"/>
    <n v="64515"/>
    <x v="0"/>
    <s v="ANTIOQUIA"/>
    <s v="SAN JUAN DE URABA"/>
    <s v="BARRIO LA FLORESTA SAN JUAN DE URABA"/>
    <s v="WOMPI"/>
    <s v="FO-25-1685339"/>
    <d v="2025-10-14T10:59:00"/>
    <d v="2025-10-17T09:47:00"/>
    <x v="0"/>
    <s v="ROLLOS"/>
    <s v="EJECUTADO_EXITOSO"/>
    <s v="EJECUTADO EXITOSO"/>
    <s v="15/10/2025 SE CONFIRMAN DATOS. SE REALIZA ENVIO CON OPERADOR LOGISTICO | 16/10/2025 SE REALIZA ENTREGA DE 48 ROLLOS WOMPI EN EL PUNTO SIN NOVEDAD, EN LA ENTREGA NO SE INTERVIENE EL EQUIPO"/>
    <s v="VISITA_TÉCNICA"/>
    <n v="48"/>
    <s v="INTERMEDIA"/>
    <s v="TERRESTRE"/>
    <s v="BETANCUR AGUIRRE EDGAR AUGUSTO"/>
    <n v="1"/>
    <n v="36351"/>
    <n v="36351"/>
  </r>
  <r>
    <s v="MEDELLIN"/>
    <s v="0036-0005"/>
    <x v="3"/>
    <n v="5674"/>
    <n v="2847997"/>
    <n v="29144"/>
    <x v="0"/>
    <s v="ANTIOQUIA"/>
    <s v="SAN VICENTE"/>
    <s v="BARRIO SAN VICENTE 3 ANTIOQUIA"/>
    <s v="WOMPI"/>
    <s v="FO-25-1648511"/>
    <d v="2025-10-07T08:00:00"/>
    <d v="2025-10-17T09:49:00"/>
    <x v="0"/>
    <s v="ROLLOS"/>
    <s v="EJECUTADO_EXITOSO"/>
    <s v="EJECUTADO EXITOSO"/>
    <s v="08/10/2025 DATOS CONFIRMADOS. SE REALIZA ENVIO DE ROLLOS CON GUIA | 14/10/2025 ENVIO RETRAZADO, MANDAR Y SERVIR NO HA ENTREGADO | 17/10/2025 SE REALIZA ENVIO DE 64 ROLLOS, CON LA GUIA 6345301361425 MANDAR Y SERVIR. SE CONFIRMA ENTREGA EXITOSA POR PARTE DE LA TRANSPORTADORA"/>
    <s v="ENVÍO"/>
    <n v="64"/>
    <s v="INTERMEDIA"/>
    <s v="TERRESTRE"/>
    <s v="GONZALEZ FERRER JESUS ALEXANDER"/>
    <n v="1"/>
    <n v="36351"/>
    <n v="36351"/>
  </r>
  <r>
    <s v="MEDELLIN"/>
    <s v="0036-0005"/>
    <x v="3"/>
    <n v="5113"/>
    <n v="2847695"/>
    <n v="80604"/>
    <x v="0"/>
    <s v="ANTIOQUIA"/>
    <s v="BURITICA"/>
    <s v="BARRIO SABANITAS BURITICA"/>
    <s v="WOMPI"/>
    <s v="FO-25-1648213"/>
    <d v="2025-10-07T08:00:00"/>
    <d v="2025-10-17T09:49:00"/>
    <x v="0"/>
    <s v="ROLLOS"/>
    <s v="EJECUTADO_EXITOSO"/>
    <s v="EJECUTADO EXITOSO"/>
    <s v="08/10/2025 SE CONFIRMAN DATOS. SE REALIZA ENVIO DE ROLLOS CON GUIA | 14/10/2025 MANDAR Y SERVIR AUN NO NETREGA | 17/10/2025 SE REALIZA ENVIO DE 32 ROLLOS, CON LA GUIA 6345301361417 MANDAR Y SERVIR. SE CONFIRMA ENTREGA EXITOSA POR PARTE DE LA TRANSPORTADORA"/>
    <s v="ENVÍO"/>
    <n v="32"/>
    <s v="LEJANA"/>
    <s v="TERRESTRE"/>
    <s v="BETANCUR AGUIRRE EDGAR AUGUSTO"/>
    <n v="1"/>
    <n v="40250"/>
    <n v="40250"/>
  </r>
  <r>
    <s v="CUCUTA"/>
    <s v="0036-0007"/>
    <x v="1"/>
    <n v="54001"/>
    <n v="2877711"/>
    <n v="47309"/>
    <x v="0"/>
    <s v="NORTE DE SANTANDER"/>
    <s v="CUCUTA"/>
    <s v="DROGUERIA LA SEGUNDA DE MOTILONES"/>
    <s v="WOMPI"/>
    <s v="FO-25-1680622"/>
    <d v="2025-10-14T11:09:00"/>
    <d v="2025-10-17T09:50:00"/>
    <x v="0"/>
    <s v="ROLLOS"/>
    <s v="EJECUTADO_EXITOSO"/>
    <s v="EJECUTADO EXITOSO"/>
    <s v="14/10/2025 SE ESCALA AL COORDINADOR DE ZONA PARA ENTREGA DE ROLLOS EN SITIO | 16/10/2025 SE ENTREGA 64 ROLLOS WOMPY EXITOSO"/>
    <s v="VISITA_TÉCNICA"/>
    <n v="64"/>
    <s v="PRINCIPAL"/>
    <s v="TERRESTRE"/>
    <s v="BETANCUR AGUIRRE EDGAR AUGUSTO"/>
    <n v="1"/>
    <n v="31419"/>
    <n v="31419"/>
  </r>
  <r>
    <s v="MEDELLIN"/>
    <s v="0036-0005"/>
    <x v="3"/>
    <n v="5390"/>
    <n v="2863468"/>
    <n v="42891"/>
    <x v="0"/>
    <s v="ANTIOQUIA"/>
    <s v="LA PINTADA"/>
    <s v="BARRIO CALLE PRINCIPAL LA PINTADA"/>
    <s v="WOMPI"/>
    <s v="FO-25-1674598"/>
    <d v="2025-10-09T11:56:00"/>
    <d v="2025-10-17T09:51:00"/>
    <x v="0"/>
    <s v="ROLLOS"/>
    <s v="EJECUTADO_EXITOSO"/>
    <s v="EJECUTADO EXITOSO"/>
    <s v="11/10/2025 SE CONFIRMAN DATOS, SE REALIZA ENVIO DE ROLLOS CON GUIA | 17/10/2025 SE REALIZA ENVIO DE 64 ROLLOS, CON LA GUIA 6345301364076 MANDAR Y SERVIR. SE CONFIRMA ENTREGA EXITOSA POR PARTE DE LA TRANSPORTADORA"/>
    <s v="ENVÍO"/>
    <n v="64"/>
    <s v="INTERMEDIA"/>
    <s v="TERRESTRE"/>
    <s v="NARANJO AFANADOR RUBEN JESUS"/>
    <n v="1"/>
    <n v="36351"/>
    <n v="36351"/>
  </r>
  <r>
    <s v="MEDELLIN"/>
    <s v="0036-0005"/>
    <x v="3"/>
    <n v="5368"/>
    <n v="2869489"/>
    <n v="47922"/>
    <x v="0"/>
    <s v="ANTIOQUIA"/>
    <s v="JERICO"/>
    <s v="BARRIO PARQUE JERICO 2"/>
    <s v="WOMPI"/>
    <s v="FO-25-1683336"/>
    <d v="2025-10-10T12:46:00"/>
    <d v="2025-10-17T09:52:00"/>
    <x v="0"/>
    <s v="ROLLOS"/>
    <s v="EJECUTADO_EXITOSO"/>
    <s v="EJECUTADO EXITOSO"/>
    <s v="14/10/2025 DATOS CORRECTOS. SE REALIZA ENVIO DE ROLLOS CON GUIA | 17/10/2025 SE REALIZA ENVIO DE 40 ROLLOS, CON LA GUIA 6345301365132 MANDAR Y SERVIR. SE CONFIRMA ENTREGA EXITOSA POR PARTE DE LA TRANSPORTADORA"/>
    <s v="ENVÍO"/>
    <n v="40"/>
    <s v="LEJANA"/>
    <s v="TERRESTRE"/>
    <s v="BETANCUR AGUIRRE EDGAR AUGUSTO"/>
    <n v="1"/>
    <n v="40250"/>
    <n v="40250"/>
  </r>
  <r>
    <s v="MEDELLIN"/>
    <s v="0036-0005"/>
    <x v="3"/>
    <n v="5664"/>
    <n v="2878420"/>
    <n v="71807"/>
    <x v="0"/>
    <s v="ANTIOQUIA"/>
    <s v="SAN PEDRO DE LOS MILAGROS"/>
    <s v="SAN PEDRO DE LOS MILAGROS MARIANITO"/>
    <s v="WOMPI"/>
    <s v="FO-25-1683130"/>
    <d v="2025-10-14T12:11:00"/>
    <d v="2025-10-17T10:02:00"/>
    <x v="0"/>
    <s v="ROLLOS"/>
    <s v="EJECUTADO_EXITOSO"/>
    <s v="EJECUTADO EXITOSO"/>
    <s v="14/10/2025 SE CONFIRMA DATOS. SE REALIZA ENVIO DE ROLLOS POR FLOTA | 17/10/2025 SE REALIZA ENVIO DE 48 ROLLOS, CON LA GUIA 6345301365129 MANDAR Y SERVIR. SE CONFIRMA ENTREGA EXITOSA POR PARTE DE LA TRANSPORTADORA"/>
    <s v="ENVÍO"/>
    <n v="48"/>
    <s v="INTERMEDIA"/>
    <s v="TERRESTRE"/>
    <s v="BETANCUR AGUIRRE EDGAR AUGUSTO"/>
    <n v="1"/>
    <n v="36351"/>
    <n v="36351"/>
  </r>
  <r>
    <s v="BOGOTA"/>
    <s v="0036-0004"/>
    <x v="5"/>
    <n v="11001"/>
    <n v="2878151"/>
    <n v="27599"/>
    <x v="0"/>
    <s v="CUNDINAMARCA"/>
    <s v="BOGOTÁ"/>
    <s v="TIENDA CORME"/>
    <s v="WOMPI"/>
    <s v="FO-25-1680860"/>
    <d v="2025-10-14T11:46:00"/>
    <d v="2025-10-17T10:04:00"/>
    <x v="0"/>
    <s v="ROLLOS"/>
    <s v="EJECUTADO_EXITOSO"/>
    <s v="EJECUTADO EXITOSO"/>
    <s v="14/10/2025 SE ESCALA AL COORDINADOR DE ZONA PARA ENTREGA DE ROLLOS EN SITIO | 16/10/2025 ENTREGA DE 32 ROLLOS WOMPI OK NO SE MANIPULAN EQUIPOS"/>
    <s v="VISITA_TÉCNICA"/>
    <n v="32"/>
    <s v="PRINCIPAL"/>
    <s v="TERRESTRE"/>
    <s v="BETANCUR AGUIRRE EDGAR AUGUSTO"/>
    <n v="1"/>
    <n v="31419"/>
    <n v="31419"/>
  </r>
  <r>
    <s v="VILLAVICENCIO"/>
    <s v="0036-0006"/>
    <x v="2"/>
    <n v="50001"/>
    <n v="2878632"/>
    <n v="62756"/>
    <x v="0"/>
    <s v="META"/>
    <s v="VILLAVICENCIO"/>
    <s v="DROGUERIA EDISALUD 1"/>
    <s v="WOMPI"/>
    <s v="FO-25-1681107"/>
    <d v="2025-10-14T12:21:00"/>
    <d v="2025-10-17T10:18:00"/>
    <x v="0"/>
    <s v="ROLLOS"/>
    <s v="EJECUTADO_EXITOSO"/>
    <s v="EJECUTADO EXITOSO"/>
    <s v="14/10/2025 SE ESCALA AL COORDINADOR DE ZONA PARA ENTREGA DE ROLLOS EN SITIO | 16/10/2025 SE VISITA CB Y SE REALIZA ENTREGA DE 24 ROLLOS DE PAPEL TERMICO PARA DATÁFONO WOMPI"/>
    <s v="VISITA_TÉCNICA"/>
    <n v="24"/>
    <s v="PRINCIPAL"/>
    <s v="TERRESTRE"/>
    <s v="HERNANDEZ NARANJO OSCAR EDUARDO"/>
    <n v="1"/>
    <n v="31419"/>
    <n v="31419"/>
  </r>
  <r>
    <s v="TUNJA"/>
    <s v="0036-0007"/>
    <x v="1"/>
    <n v="15491"/>
    <n v="2863075"/>
    <n v="65983"/>
    <x v="0"/>
    <s v="BOYACA"/>
    <s v="NOBSA"/>
    <s v="BARRIO CENTRO NOBSA 4"/>
    <s v="WOMPI"/>
    <s v="FO-25-1674595"/>
    <d v="2025-10-09T11:24:00"/>
    <d v="2025-10-17T10:23:00"/>
    <x v="0"/>
    <s v="ROLLOS"/>
    <s v="EJECUTADO_EXITOSO"/>
    <s v="EJECUTADO EXITOSO"/>
    <s v="11/10/2025 SE CONFIRMAN DATOS, SE REALIZA ENVIO DE ROLLOS CON GUIA | 14/10/2025 ENVÍO DE 48 ROLLOS POR INTERRAPIDICIMO"/>
    <s v="ENVÍO"/>
    <n v="48"/>
    <s v="INTERMEDIA"/>
    <s v="TERRESTRE"/>
    <s v="GARZON RUIZ LUIS MIGUEL"/>
    <n v="1"/>
    <n v="36351"/>
    <n v="36351"/>
  </r>
  <r>
    <s v="CALI"/>
    <s v="0036-0003"/>
    <x v="4"/>
    <n v="76130"/>
    <n v="2879109"/>
    <n v="58954"/>
    <x v="0"/>
    <s v="VALLE DEL CAUCA"/>
    <s v="CANDELARIA"/>
    <s v="BARRIO PANAMERICANO CANDELARIA 2"/>
    <s v="WOMPI"/>
    <s v="FO-25-1685032"/>
    <d v="2025-10-14T13:52:00"/>
    <d v="2025-10-17T10:38:00"/>
    <x v="0"/>
    <s v="ROLLOS"/>
    <s v="EJECUTADO_EXITOSO"/>
    <s v="EJECUTADO EXITOSO"/>
    <s v="15/10/2025 SE CONFIRMAN DATOS. SE REALIZA ENVIO CON OPERADOR LOGISTICO | 16/10/2025 SE VISITA CORRESPONSAL Y SE REALIZA ENTREGA DE 32 ROLLOS"/>
    <s v="VISITA_TÉCNICA"/>
    <n v="32"/>
    <s v="INTERMEDIA"/>
    <s v="TERRESTRE"/>
    <s v="HERRERA GARZON JEYSON STEVENT"/>
    <n v="1"/>
    <n v="36351"/>
    <n v="36351"/>
  </r>
  <r>
    <s v="CALI"/>
    <s v="0036-0003"/>
    <x v="4"/>
    <n v="76001"/>
    <n v="2879525"/>
    <n v="60959"/>
    <x v="0"/>
    <s v="VALLE DEL CAUCA"/>
    <s v="CALI"/>
    <s v="LUZ DIBIA MONCADA ESPINAL"/>
    <s v="WOMPI"/>
    <s v="FO-25-1682456"/>
    <d v="2025-10-14T14:32:00"/>
    <d v="2025-10-17T10:47:00"/>
    <x v="0"/>
    <s v="ROLLOS"/>
    <s v="EJECUTADO_EXITOSO"/>
    <s v="EJECUTADO EXITOSO"/>
    <s v="14/10/2025 SE ESCALA AL COORDINADOR DE ZONA PARA ENTREGA DE ROLLOS EN SITIO | 17/10/2025 SE ENTREGAN 48 ROLLOS A LA SEÑORA LUZ MONCADA"/>
    <s v="VISITA_TÉCNICA"/>
    <n v="48"/>
    <s v="PRINCIPAL"/>
    <s v="TERRESTRE"/>
    <s v="BOLAÑOS TABORDA JORGE ENRIQUE"/>
    <n v="1"/>
    <n v="31419"/>
    <n v="31419"/>
  </r>
  <r>
    <s v="BOGOTA"/>
    <s v="0036-0004"/>
    <x v="5"/>
    <n v="11001"/>
    <n v="2879578"/>
    <n v="47779"/>
    <x v="0"/>
    <s v="CUNDINAMARCA"/>
    <s v="BOGOTÁ"/>
    <s v="COMUNICACIONES BELTRAN"/>
    <s v="WOMPI"/>
    <s v="FO-25-1682436"/>
    <d v="2025-10-14T14:45:00"/>
    <d v="2025-10-17T10:53:00"/>
    <x v="0"/>
    <s v="ROLLOS"/>
    <s v="EJECUTADO_EXITOSO"/>
    <s v="EJECUTADO EXITOSO"/>
    <s v="14/10/2025 SE ESCALA AL COORDINADOR DE ZONA PARA ENTREGA DE ROLLOS EN SITIO | 16/10/2025 SE ENTREGAN  ROLLOS SIN MANIPULACIÓN DEL DATAFONO SIN NOVEDAD"/>
    <s v="VISITA_TÉCNICA"/>
    <n v="8"/>
    <s v="PRINCIPAL"/>
    <s v="TERRESTRE"/>
    <s v="VALENCIA GONZALEZ JOSE DANIEL"/>
    <n v="1"/>
    <n v="31419"/>
    <n v="31419"/>
  </r>
  <r>
    <s v="CARTAGENA"/>
    <s v="0036-0001"/>
    <x v="0"/>
    <n v="13001"/>
    <n v="2871632"/>
    <n v="46223"/>
    <x v="0"/>
    <s v="BOLIVAR"/>
    <s v="CARTAGENA"/>
    <s v="PAPELERIA Y VARIEDADES MARYNATY"/>
    <s v="WOMPI"/>
    <s v="FO-25-1668776"/>
    <d v="2025-10-14T08:00:00"/>
    <d v="2025-10-17T10:56:00"/>
    <x v="0"/>
    <s v="ROLLOS"/>
    <s v="EJECUTADO_EXITOSO"/>
    <s v="EJECUTADO EXITOSO"/>
    <s v="10/10/2025 SE ESCALA AL COORDINADOR DE ZONA PARA ENTREGA DE ROLLOS EN SITIO | 17/10/2025 SE ENTREGAN 64 ROLLOS"/>
    <s v="VISITA_TÉCNICA"/>
    <n v="64"/>
    <s v="PRINCIPAL"/>
    <s v="TERRESTRE"/>
    <s v="ARIAS QUILINDO JULIAN"/>
    <n v="1"/>
    <n v="31419"/>
    <n v="31419"/>
  </r>
  <r>
    <s v="MEDELLIN"/>
    <s v="0036-0005"/>
    <x v="3"/>
    <n v="5368"/>
    <n v="2863365"/>
    <n v="36977"/>
    <x v="0"/>
    <s v="ANTIOQUIA"/>
    <s v="JERICO"/>
    <s v="BARRIO JERICO ANTIOQUIA"/>
    <s v="WOMPI"/>
    <s v="FO-25-1674620"/>
    <d v="2025-10-09T11:54:00"/>
    <d v="2025-10-17T11:01:00"/>
    <x v="0"/>
    <s v="ROLLOS"/>
    <s v="EJECUTADO_EXITOSO"/>
    <s v="EJECUTADO EXITOSO"/>
    <s v="11/10/2025 SE CONFIRMAN DATOS, SE REALIZA ENVIO DE ROLLOS CON GUIA | 17/10/2025 SE REALIZA ENVIO DE 56 ROLLOS, CON LA GUIA 6345301364079. SE CONFIRMA ENTREGA EXITOSA POR PARTE DE LA TRANSPORTADORA"/>
    <s v="ENVÍO"/>
    <n v="56"/>
    <s v="LEJANA"/>
    <s v="TERRESTRE"/>
    <s v="CANEDO HERRERA ALEXANDER"/>
    <n v="1"/>
    <n v="40250"/>
    <n v="40250"/>
  </r>
  <r>
    <s v="CUCUTA"/>
    <s v="0036-0007"/>
    <x v="1"/>
    <n v="54518"/>
    <n v="2860370"/>
    <n v="40649"/>
    <x v="0"/>
    <s v="NORTE DE SANTANDER"/>
    <s v="PAMPLONA"/>
    <s v="BARRIO CENTRO PAMPLONA 6"/>
    <s v="WOMPI"/>
    <s v="FO-25-1673497"/>
    <d v="2025-10-09T08:00:00"/>
    <d v="2025-10-17T11:01:00"/>
    <x v="0"/>
    <s v="ROLLOS"/>
    <s v="EJECUTADO_EXITOSO"/>
    <s v="EJECUTADO EXITOSO"/>
    <s v="11/10/2025 SE CONFIRMAN DATOS, SE REALIZA ENVIO DE ROLLOS CON GUIA | 17/10/2025 SE CONFIRMA ENTREGA EXITOSA DE 40 ROLLOS POR PARTE DE INTERRAPIDISIMO CON GUIA: 700171780203 | 14/10/2025 SE ENVÍAN 40 ROLLOS AL MUNICIPIO DE PAMPLONA."/>
    <s v="ENVÍO"/>
    <n v="40"/>
    <s v="LEJANA"/>
    <s v="TERRESTRE"/>
    <s v="BETANCUR AGUIRRE EDGAR AUGUSTO"/>
    <n v="1"/>
    <n v="40250"/>
    <n v="40250"/>
  </r>
  <r>
    <s v="CUCUTA"/>
    <s v="0036-0007"/>
    <x v="1"/>
    <n v="54743"/>
    <n v="2863858"/>
    <n v="43078"/>
    <x v="0"/>
    <s v="NORTE DE SANTANDER"/>
    <s v="SILOS"/>
    <s v="BARRIO LA LAGUNA SILOS"/>
    <s v="WOMPI"/>
    <s v="FO-25-1674621"/>
    <d v="2025-10-09T13:16:00"/>
    <d v="2025-10-17T11:04:00"/>
    <x v="0"/>
    <s v="ROLLOS"/>
    <s v="EJECUTADO_EXITOSO"/>
    <s v="EJECUTADO EXITOSO"/>
    <s v="11/10/2025 SE ESCALA AL COORDINADOR DE ZONA PARA ENTREGA DE ROLLOS EN SITIO | 17/10/2025 SE CONFIRMA ENTREGA EXITOSA DE 24 ROLLOS POR PARTE DE INTERRAPIDISIMO CON GUIA: 700171780003 | 14/10/2025 SE ENVÍAN 24 ROLLOS AL MUNICIPIO DE SILOS LA LAGUNA"/>
    <s v="ENVÍO"/>
    <n v="24"/>
    <s v="LEJANA"/>
    <s v="TERRESTRE"/>
    <s v="TORRES MANTILLA JOSE DANIEL"/>
    <n v="1"/>
    <n v="40250"/>
    <n v="40250"/>
  </r>
  <r>
    <s v="NEIVA"/>
    <s v="0036-0006"/>
    <x v="2"/>
    <n v="41001"/>
    <n v="2880056"/>
    <n v="74471"/>
    <x v="0"/>
    <s v="HUILA"/>
    <s v="NEIVA"/>
    <s v="TRANSPORTES POLANCO"/>
    <s v="WOMPI"/>
    <s v="FO-25-1683151"/>
    <d v="2025-10-14T15:28:00"/>
    <d v="2025-10-17T11:07:00"/>
    <x v="0"/>
    <s v="ROLLOS"/>
    <s v="EJECUTADO_EXITOSO"/>
    <s v="EJECUTADO EXITOSO"/>
    <s v="14/10/2025 SE ESCALA AL COORDINADOR DE ZONA PARA ENTREGA DE ROLLOS EN SITIO | 16/10/2025 SE LLEGA A SITIO, SE ENTREGAN 24 ROLLOS WOMPI"/>
    <s v="VISITA_TÉCNICA"/>
    <n v="24"/>
    <s v="PRINCIPAL"/>
    <s v="TERRESTRE"/>
    <s v="TORRES MANTILLA JOSE DANIEL"/>
    <n v="1"/>
    <n v="31419"/>
    <n v="31419"/>
  </r>
  <r>
    <s v="PEREIRA"/>
    <s v="0036-0002"/>
    <x v="6"/>
    <n v="66001"/>
    <n v="2864109"/>
    <n v="71837"/>
    <x v="0"/>
    <s v="RISARALDA"/>
    <s v="PEREIRA"/>
    <s v="VARIEDADES LILI GALICIA"/>
    <s v="WOMPI"/>
    <s v="FO-25-1663978"/>
    <d v="2025-10-09T13:52:00"/>
    <d v="2025-10-17T11:13:00"/>
    <x v="0"/>
    <s v="ROLLOS"/>
    <s v="EJECUTADO_EXITOSO"/>
    <s v="EJECUTADO EXITOSO"/>
    <s v="09/10/2025 SE ESCALA AL COORDINADOR DE ZONA PARA ENTREGA DE ROLLOS EN SITIO | 17/10/2025 VISITAMOS COMERCIO REALIZAMOS ENTREGA DE 32 ROLLOS AL FRENTE DEL COMERCIO YA QUE ESTA CERRADO, EN COMUNICACION CON EL CLIENTE INDICA QUE POR FAVOR LOS ENTREGUEMOS AL FRENTE YA QUE ELLA ESTÁ HACIENDO UNAS DILIGENCIAS Y LLEGA DESPUÉS DE LAS DOS DE LA TARDE."/>
    <s v="VISITA_TÉCNICA"/>
    <n v="32"/>
    <s v="PRINCIPAL"/>
    <s v="TERRESTRE"/>
    <s v="DIAZ VARGAS JONATHAN MIGUEL"/>
    <n v="1"/>
    <n v="31419"/>
    <n v="31419"/>
  </r>
  <r>
    <s v="VILLAVICENCIO"/>
    <s v="0036-0006"/>
    <x v="2"/>
    <n v="50001"/>
    <n v="2880700"/>
    <n v="25077"/>
    <x v="0"/>
    <s v="META"/>
    <s v="VILLAVICENCIO"/>
    <s v="BARRIO CIUDAD PORFIA V - VILLAVICENCIO"/>
    <s v="WOMPI"/>
    <s v="FO-25-1683158"/>
    <d v="2025-10-14T16:05:00"/>
    <d v="2025-10-17T11:20:00"/>
    <x v="0"/>
    <s v="ROLLOS"/>
    <s v="EJECUTADO_EXITOSO"/>
    <s v="EJECUTADO EXITOSO"/>
    <s v="14/10/2025 SE ESCALA AL COORDINADOR DE ZONA PARA ENTREGA DE ROLLOS EN SITIO | 16/10/2025 SE VISITA CB Y SE REALIZA ENTREGA DE 32 ROLLOS DE PAPEL TERMICO PARA DATÁFONO WOMPI. SE LOS DEJA CON LA VECINA YUDI PAREDES POR QUE RL TUVO QUE SALIR"/>
    <s v="VISITA_TÉCNICA"/>
    <n v="32"/>
    <s v="PRINCIPAL"/>
    <s v="TERRESTRE"/>
    <s v="ARROYAVE CANO MANUEL GUILLERMO"/>
    <n v="1"/>
    <n v="31419"/>
    <n v="31419"/>
  </r>
  <r>
    <s v="CUCUTA"/>
    <s v="0036-0007"/>
    <x v="1"/>
    <n v="54001"/>
    <n v="2869419"/>
    <n v="19724"/>
    <x v="0"/>
    <s v="NORTE DE SANTANDER"/>
    <s v="CUCUTA"/>
    <s v="DROGUERIA D&amp;F SUPER SALUD"/>
    <s v="WOMPI"/>
    <s v="FO-25-1667069"/>
    <d v="2025-10-10T12:15:00"/>
    <d v="2025-10-17T11:21:00"/>
    <x v="0"/>
    <s v="ROLLOS"/>
    <s v="EJECUTADO_EXITOSO"/>
    <s v="EJECUTADO EXITOSO"/>
    <s v="10/10/2025 SE ESCALA AL COORDINADOR DE ZONA PARA ENTREGA DE ROLLOS EN SITIO | 11/10/2025 SE REALIZÓ VARIOS INTENTO DE LLAMADAS TELEFÓNICA AL NÚMERO 3138560157 Y NO HAY COMUNICACIÓN SE DEJA MSJ VÍA WHATSAPP | 17/10/2025 SE CONFIRMA ENTREGA EXITOSA DE 56 ROLLOS POR PARTE DE INTERRAPIDISIMO CON GUIA: 700171945179 | 15/10/2025 SE REALIZA ENVÍO DE 56 ROLLOS WOMPI OK"/>
    <s v="ENVÍO"/>
    <n v="56"/>
    <s v="PRINCIPAL"/>
    <s v="TERRESTRE"/>
    <s v="GARZON RUIZ LUIS MIGUEL"/>
    <n v="1"/>
    <n v="31419"/>
    <n v="31419"/>
  </r>
  <r>
    <s v="CALI"/>
    <s v="0036-0003"/>
    <x v="4"/>
    <n v="76306"/>
    <n v="2862979"/>
    <n v="46188"/>
    <x v="0"/>
    <s v="VALLE DEL CAUCA"/>
    <s v="GINEBRA"/>
    <s v="BARRIO CENTRO GINEBRA 3"/>
    <s v="WOMPI"/>
    <s v="FO-25-1674594"/>
    <d v="2025-10-09T11:22:00"/>
    <d v="2025-10-17T11:28:00"/>
    <x v="0"/>
    <s v="ROLLOS"/>
    <s v="EJECUTADO_EXITOSO"/>
    <s v="EJECUTADO EXITOSO"/>
    <s v="11/10/2025 SE CONFIRMAN DATOS, SE REALIZA ENVIO DE ROLLOS CON GUIA | 17/10/2025 SE LLAMA USUARIO PARA CONFIRMAR PERO NO CONTESTA, SE LE INFORMA GUIA POR WSP. PENDIENTE CONFIRMACION | 17/10/2025 SE REALIZA ENVIO DE 64 ROLLOS, CON LA GUIA 2185553869. SE CONFIRMA ENTREGA EXITOSA POR PARTE DE LA TRANSPORTADORA"/>
    <s v="ENVÍO"/>
    <n v="64"/>
    <s v="INTERMEDIA"/>
    <s v="TERRESTRE"/>
    <s v="DURAN ACOSTA FRANK YONNY"/>
    <n v="1"/>
    <n v="36351"/>
    <n v="36351"/>
  </r>
  <r>
    <s v="MONTERIA"/>
    <s v="0036-0001"/>
    <x v="0"/>
    <n v="23182"/>
    <n v="2854575"/>
    <n v="61130"/>
    <x v="0"/>
    <s v="CORDOBA"/>
    <s v="CHINU"/>
    <s v="BARRIO CORREGIMIENTO EL DESEO CHINU"/>
    <s v="WOMPI"/>
    <s v="FO-25-1667398"/>
    <d v="2025-10-08T08:00:00"/>
    <d v="2025-10-17T11:33:00"/>
    <x v="0"/>
    <s v="ROLLOS"/>
    <s v="EJECUTADO_EXITOSO"/>
    <s v="EJECUTADO EXITOSO"/>
    <s v="16/10/2025 EN ZONA DE DISTRIBUCION NO SE HA ENTREGADO LOS ROLLOS | 17/10/2025 SE REALIZA ENVIO DE 24 ROLLOS, CON LA GUIA 2265100393 SERVIENTREGA. SE CONFIRMA ENTREGA EXITOSA POR PARTE DE LA TRANSPORTADORA"/>
    <s v="ENVÍO"/>
    <n v="24"/>
    <s v="INTERMEDIA"/>
    <s v="TERRESTRE"/>
    <s v="CONTRERAS ROSSI LITZY YULIETH"/>
    <n v="1"/>
    <n v="36351"/>
    <n v="36351"/>
  </r>
  <r>
    <s v="CUCUTA"/>
    <s v="0036-0007"/>
    <x v="1"/>
    <n v="54518"/>
    <n v="2855143"/>
    <n v="48764"/>
    <x v="0"/>
    <s v="NORTE DE SANTANDER"/>
    <s v="PAMPLONA"/>
    <s v="BARRIO EL BUQUE PAMPLONA 1"/>
    <s v="WOMPI"/>
    <s v="FO-25-1663992"/>
    <d v="2025-10-08T08:00:00"/>
    <d v="2025-10-17T11:34:00"/>
    <x v="0"/>
    <s v="ROLLOS"/>
    <s v="EJECUTADO_EXITOSO"/>
    <s v="EJECUTADO EXITOSO"/>
    <s v="09/10/2025 DATOS CONFIRMADOS. SE REALIZA ENVIO DE ROLLOS CON GUIA | 17/10/2025 SE REALIZA ENVIO DE 8 ROLLOS, CON LA GUIA 2187690768 SERVIENTREGA. SE CONFIRMA ENTREGA EXITOSA POR PARTE DE LA TRANSPORTADORA"/>
    <s v="ENVÍO"/>
    <n v="8"/>
    <s v="LEJANA"/>
    <s v="TERRESTRE"/>
    <s v="TORO CARDONA ELIZABETH"/>
    <n v="1"/>
    <n v="40250"/>
    <n v="40250"/>
  </r>
  <r>
    <s v="CALI"/>
    <s v="0036-0003"/>
    <x v="4"/>
    <n v="76130"/>
    <n v="2846639"/>
    <n v="71768"/>
    <x v="0"/>
    <s v="VALLE DEL CAUCA"/>
    <s v="CANDELARIA"/>
    <s v="CANDELARIA CIUDAD DEL VALLE"/>
    <s v="WOMPI"/>
    <s v="FO-25-1650415"/>
    <d v="2025-10-06T15:24:00"/>
    <d v="2025-10-17T11:37:00"/>
    <x v="0"/>
    <s v="ROLLOS"/>
    <s v="EJECUTADO_EXITOSO"/>
    <s v="EJECUTADO EXITOSO"/>
    <s v="09/10/2025 SE CONFIRMAN DATOS, SE REALIZA ENVIO DE ROLLOS CON GUIA | 14/10/2025 SE CREA TARDE EN SYTEX POR CAPACIDAD OPERATIVO DEL CG | 17/10/2025 SE REALIZA ENVIO DE 24 ROLLOS, CON LA GUIA 2185553853 SERVIENTREGA. SE CONFIRMA ENTREGA EXITOSA POR PARTE DE LA TRANSPORTADORA"/>
    <s v="ENVÍO"/>
    <n v="24"/>
    <s v="INTERMEDIA"/>
    <s v="TERRESTRE"/>
    <s v="TORO CARDONA ELIZABETH"/>
    <n v="1"/>
    <n v="36351"/>
    <n v="36351"/>
  </r>
  <r>
    <s v="NEIVA"/>
    <s v="0036-0006"/>
    <x v="2"/>
    <n v="18247"/>
    <n v="2844215"/>
    <n v="75565"/>
    <x v="0"/>
    <s v="CAQUETA"/>
    <s v="EL DONCELLO"/>
    <s v="BARRIO CENTRO EL DONCELLO 1"/>
    <s v="WOMPI"/>
    <s v="FO-25-1648216"/>
    <d v="2025-10-06T11:17:00"/>
    <d v="2025-10-17T11:39:00"/>
    <x v="0"/>
    <s v="ROLLOS"/>
    <s v="EJECUTADO_EXITOSO"/>
    <s v="EJECUTADO EXITOSO"/>
    <s v="08/10/2025 SE CONFIRMAN DATOS. SE REALIZA ENVIO DE ROLLOS CON GUIA | 17/10/2025 SE REALIZA ENVIO DE 24 ROLLOS, CON LA GUIA 2235596184 SERVIENTREGA. SE CONFIRMA ENTREGA EXITOSA POR PARTE DE LA TRANSPORTADORA"/>
    <s v="ENVÍO"/>
    <n v="24"/>
    <s v="LEJANA"/>
    <s v="TERRESTRE"/>
    <s v="CONTRERAS ROSSI LITZY YULIETH"/>
    <n v="1"/>
    <n v="40250"/>
    <n v="40250"/>
  </r>
  <r>
    <s v="BUCARAMANGA"/>
    <s v="0036-0007"/>
    <x v="1"/>
    <n v="68615"/>
    <n v="2851802"/>
    <n v="33163"/>
    <x v="0"/>
    <s v="SANTANDER"/>
    <s v="RIONEGRO"/>
    <s v="BARRIO RIONEGRO RIONEGRO"/>
    <s v="WOMPI"/>
    <s v="FO-25-1648825"/>
    <d v="2025-10-07T12:27:00"/>
    <d v="2025-10-17T11:39:00"/>
    <x v="0"/>
    <s v="ROLLOS"/>
    <s v="EJECUTADO_EXITOSO"/>
    <s v="EJECUTADO EXITOSO"/>
    <s v="08/10/2025 SE CONFIRMA DATOS. SE REALIZA ENVIO DE ROLLOS CON GUIA | 15/10/2025 ENVIO EN DEVOLUCION, SE LE COMPARTE GUIA AL USUARIO PARA VALIDAR CON OPERADOR | 15/10/2025 USUARIO INFORMA QUE YA HABLO CON EL CONDUCTOR DEL OPERADOR LOGISTICO  Y QUE LE EBTREGA MAÑANA | 17/10/2025 SE REALIZA ENVIO DE 16 ROLLOS, CON LA GUIA 2187690759 SERVIENTREGA. SE CONFIRMA ENTREGA EXITOSA POR PARTE DE LA TRANSPORTADORA"/>
    <s v="ENVÍO"/>
    <n v="16"/>
    <s v="INTERMEDIA"/>
    <s v="TERRESTRE"/>
    <s v="TORO CARDONA ELIZABETH"/>
    <n v="1"/>
    <n v="36351"/>
    <n v="36351"/>
  </r>
  <r>
    <s v="BARRANQUILLA"/>
    <s v="0036-0001"/>
    <x v="0"/>
    <n v="8078"/>
    <n v="2843607"/>
    <n v="73102"/>
    <x v="0"/>
    <s v="ATLANTICO"/>
    <s v="BARANOA"/>
    <s v="BARRIO CENTRO BARANOA 9"/>
    <s v="WOMPI"/>
    <s v="FO-25-1647030"/>
    <d v="2025-10-06T10:31:00"/>
    <d v="2025-10-17T11:40:00"/>
    <x v="0"/>
    <s v="ROLLOS"/>
    <s v="EJECUTADO_EXITOSO"/>
    <s v="EJECUTADO EXITOSO"/>
    <s v="08/10/2025 SE CONFIRMAN DATOS CON EL USUARIO, SE REALIZA ENVIO DE ROLLOS CON GUIA | 14/10/2025 SE INTENTA COMUNICACION CON CB EN DIFERENTES OCACIONES SIN RESPUESTA | 14/10/2025 COMERCIO DEVUELVE LA LLAMADA E INDICA QUE AUN NO LE HAN LLEGADO LOS ROLLOS | 17/10/2025 SE REALIZA ENVIO DE 24 ROLLOS, CON LA GUIA 2205447228 SERVIENTREGA. SE CONFIRMA ENTREGA EXITOSA POR PARTE DE LA TRANSPORTADORA"/>
    <s v="ENVÍO"/>
    <n v="24"/>
    <s v="INTERMEDIA"/>
    <s v="TERRESTRE"/>
    <s v="TORO CARDONA ELIZABETH"/>
    <n v="1"/>
    <n v="36351"/>
    <n v="36351"/>
  </r>
  <r>
    <s v="NEIVA"/>
    <s v="0036-0006"/>
    <x v="2"/>
    <n v="18247"/>
    <n v="2843713"/>
    <n v="61506"/>
    <x v="0"/>
    <s v="CAQUETA"/>
    <s v="EL DONCELLO"/>
    <s v="BARRIO VILLA COLOMBIA EL DONCELLO"/>
    <s v="WOMPI"/>
    <s v="FO-25-1647027"/>
    <d v="2025-10-06T10:48:00"/>
    <d v="2025-10-17T11:41:00"/>
    <x v="0"/>
    <s v="ROLLOS"/>
    <s v="EJECUTADO_EXITOSO"/>
    <s v="EJECUTADO EXITOSO"/>
    <s v="08/10/2025 SE CONFIRMAN DATOS CON EL USUARIO, SE REALIZA ENVIO DE ROLLOS CON GUIA | 14/10/2025 SE COMUNICA CON CB E INDICA QUE AUN NO LE HAN LLEGADO LOS ROLLOS | 14/10/2025 EL CASO SE CREA DOS DIAS DESPUES POR CAPACIDAD DEL CG | 17/10/2025 SE REALIZA ENVIO DE 64 ROLLOS, CON LA GUIA 2235596182 SERVIENTREGA. SE CONFIRMA ENTREGA EXITOSA POR PARTE DE LA TRANSPORTADORA"/>
    <s v="ENVÍO"/>
    <n v="64"/>
    <s v="LEJANA"/>
    <s v="TERRESTRE"/>
    <s v="CONTRERAS ROSSI LITZY YULIETH"/>
    <n v="1"/>
    <n v="40250"/>
    <n v="40250"/>
  </r>
  <r>
    <s v="CUCUTA"/>
    <s v="0036-0007"/>
    <x v="1"/>
    <n v="54347"/>
    <n v="2845890"/>
    <n v="72490"/>
    <x v="0"/>
    <s v="NORTE DE SANTANDER"/>
    <s v="HERRAN"/>
    <s v="BARRIO BALCONES HERRÁN 1"/>
    <s v="WOMPI"/>
    <s v="FO-25-1645614"/>
    <d v="2025-10-06T14:46:00"/>
    <d v="2025-10-17T11:42:00"/>
    <x v="0"/>
    <s v="ROLLOS"/>
    <s v="EJECUTADO_EXITOSO"/>
    <s v="EJECUTADO EXITOSO"/>
    <s v="08/10/2025 SE CONFIRMAN DATOS CON EL USUARIO, SE REALIZA ENVIO DE ROLLOS CON GUIA | 14/10/2025 ENVIO SE CREA TARDE POR CAPACIDAD OPERATIVA DEL CG | 17/10/2025 SE REALIZA ENVIO DE 40 ROLLOS, CON LA GUIA 2187690755 SERVIENTREGA. SE CONFIRMA ENTREGA EXITOSA POR PARTE DE LA TRANSPORTADORA"/>
    <s v="ENVÍO"/>
    <n v="40"/>
    <s v="LEJANA"/>
    <s v="TERRESTRE"/>
    <s v="CONTRERAS ROSSI LITZY YULIETH"/>
    <n v="1"/>
    <n v="40250"/>
    <n v="40250"/>
  </r>
  <r>
    <s v="TUNJA"/>
    <s v="0036-0007"/>
    <x v="1"/>
    <n v="15861"/>
    <n v="2842759"/>
    <n v="27575"/>
    <x v="0"/>
    <s v="BOYACA"/>
    <s v="VENTAQUEMADA"/>
    <s v="BARRIO CENTRO IV - VENTAQUEMADA"/>
    <s v="WOMPI"/>
    <s v="FO-25-1643320"/>
    <d v="2025-10-06T09:38:00"/>
    <d v="2025-10-17T11:42:00"/>
    <x v="0"/>
    <s v="ROLLOS"/>
    <s v="EJECUTADO_EXITOSO"/>
    <s v="EJECUTADO EXITOSO"/>
    <s v="07/10/2025 SE CONFIRMAN DATOS. SE REALIZA ENVIO DE ROLLOS CON GUIA | 14/10/2025 SE INTENTA COMUNICACION CON CB PARA CONFIRMAR RECPCION DE ROLLOS SIN RESPUESTA | 17/10/2025 SE REALIZA ENVIO DE 48 ROLLOS, CON LA GUIA 2235596168 SERVIENTREGA. SE CONFIRMA ENTREGA EXITOSA POR PARTE DE LA TRANSPORTADORA"/>
    <s v="ENVÍO"/>
    <n v="48"/>
    <s v="INTERMEDIA"/>
    <s v="TERRESTRE"/>
    <s v="CONTRERAS ROSSI LITZY YULIETH"/>
    <n v="1"/>
    <n v="36351"/>
    <n v="36351"/>
  </r>
  <r>
    <s v="PASTO"/>
    <s v="0036-0003"/>
    <x v="4"/>
    <n v="52260"/>
    <n v="2831097"/>
    <n v="62114"/>
    <x v="0"/>
    <s v="NARIÑO"/>
    <s v="EL TAMBO"/>
    <s v="BARRIO EL COMERCIO EL TAMBO 1"/>
    <s v="WOMPI"/>
    <s v="FO-25-1629998"/>
    <d v="2025-10-02T14:32:00"/>
    <d v="2025-10-17T11:43:00"/>
    <x v="0"/>
    <s v="ROLLOS"/>
    <s v="EJECUTADO_EXITOSO"/>
    <s v="EJECUTADO EXITOSO"/>
    <s v="04/10/2025 SE REALIZA ENVIO DE ROLLOS CON GUIA | 09/10/2025 SE LLAMO AL USUARIO PERO NO CONTESTO | 17/10/2025 SE REALIZA ENVIO DE 32 ROLLOS, CON LA GUIA 2185553825 SERVIENTREGA. SE CONFIRMA ENTREGA EXITOSA POR PARTE DE LA TRANSPORTADORA"/>
    <s v="ENVÍO"/>
    <n v="32"/>
    <s v="INTERMEDIA"/>
    <s v="TERRESTRE"/>
    <s v="TORO CARDONA ELIZABETH"/>
    <n v="1"/>
    <n v="36351"/>
    <n v="36351"/>
  </r>
  <r>
    <s v="BOGOTA"/>
    <s v="0036-0004"/>
    <x v="5"/>
    <n v="11001"/>
    <n v="2881766"/>
    <n v="34387"/>
    <x v="0"/>
    <s v="CUNDINAMARCA"/>
    <s v="BOGOTÁ"/>
    <s v="DROGUERÍA ZARAGOZA"/>
    <s v="WOMPI"/>
    <s v="FO-25-1684018"/>
    <d v="2025-10-15T08:00:00"/>
    <d v="2025-10-17T12:13:00"/>
    <x v="0"/>
    <s v="ROLLOS"/>
    <s v="EJECUTADO_EXITOSO"/>
    <s v="EJECUTADO EXITOSO"/>
    <s v="15/10/2025 SE ESCALA AL COORDINADOR DE ZONA PARA ENTREGA DE ROLLOS EN SITIO | 16/10/2025 SE VISITA COMERCIO, SE ENTREGAN 24 ROLLOS WOMPI, NO SE MANIPULAN DISPOSITIVOS"/>
    <s v="VISITA_TÉCNICA"/>
    <n v="24"/>
    <s v="PRINCIPAL"/>
    <s v="TERRESTRE"/>
    <s v="CONTRERAS ROSSI LITZY YULIETH"/>
    <n v="1"/>
    <n v="31419"/>
    <n v="31419"/>
  </r>
  <r>
    <s v="YOPAL"/>
    <s v="0036-0006"/>
    <x v="2"/>
    <n v="85001"/>
    <n v="2881853"/>
    <n v="56927"/>
    <x v="0"/>
    <s v="CASANARE"/>
    <s v="YOPAL"/>
    <s v="BARRIO MARIA MILENA 3 YOPAL"/>
    <s v="WOMPI"/>
    <s v="FO-25-1684011"/>
    <d v="2025-10-15T08:00:00"/>
    <d v="2025-10-17T12:15:00"/>
    <x v="0"/>
    <s v="ROLLOS"/>
    <s v="EJECUTADO_EXITOSO"/>
    <s v="EJECUTADO EXITOSO"/>
    <s v="15/10/2025 SE ESCALA AL COORDINADOR DE ZONA PARA ENTREGA DE ROLLOS EN SITIO | 16/10/2025 SE VISITA COMERCIO, SE ENTREGAN 16 ROLLOS OK."/>
    <s v="VISITA_TÉCNICA"/>
    <n v="16"/>
    <s v="PRINCIPAL"/>
    <s v="TERRESTRE"/>
    <s v="CONTRERAS ROSSI LITZY YULIETH"/>
    <n v="1"/>
    <n v="31419"/>
    <n v="31419"/>
  </r>
  <r>
    <s v="BOGOTA"/>
    <s v="0036-0004"/>
    <x v="5"/>
    <n v="11001"/>
    <n v="2881578"/>
    <n v="67551"/>
    <x v="0"/>
    <s v="CUNDINAMARCA"/>
    <s v="BOGOTÁ"/>
    <s v="TERABYTE J"/>
    <s v="WOMPI"/>
    <s v="FO-25-1683496"/>
    <d v="2025-10-15T08:00:00"/>
    <d v="2025-10-17T12:17:00"/>
    <x v="0"/>
    <s v="ROLLOS"/>
    <s v="EJECUTADO_EXITOSO"/>
    <s v="EJECUTADO EXITOSO"/>
    <s v="15/10/2025 SE ESCALA AL COORDINADOR DE ZONA PARA ENTREGA DE ROLLOS EN SITIO | 17/10/2025 SE REALIZA ENTREGA DE 64 ROLLOS"/>
    <s v="VISITA_TÉCNICA"/>
    <n v="64"/>
    <s v="PRINCIPAL"/>
    <s v="TERRESTRE"/>
    <s v="BERNAL ELAICA EDGAR ALEXIS"/>
    <n v="1"/>
    <n v="31419"/>
    <n v="31419"/>
  </r>
  <r>
    <s v="NEIVA"/>
    <s v="0036-0006"/>
    <x v="2"/>
    <n v="41001"/>
    <n v="2881727"/>
    <n v="73432"/>
    <x v="0"/>
    <s v="HUILA"/>
    <s v="NEIVA"/>
    <s v="FERREELÉCTRICOS CONDE"/>
    <s v="WOMPI"/>
    <s v="FO-25-1683494"/>
    <d v="2025-10-15T08:00:00"/>
    <d v="2025-10-17T12:20:00"/>
    <x v="0"/>
    <s v="ROLLOS"/>
    <s v="EJECUTADO_EXITOSO"/>
    <s v="EJECUTADO EXITOSO"/>
    <s v="15/10/2025 SE ESCALA AL COORDINADOR DE ZONA PARA ENTREGA DE ROLLOS EN SITIO | 16/10/2025 SE REALIZA VISITA AL PUNTO SE ENTREGAN 40 ROLLOS PAPEL WOMPI CLIENTE RECIBE A SATISFACCIÓN"/>
    <s v="VISITA_TÉCNICA"/>
    <n v="40"/>
    <s v="PRINCIPAL"/>
    <s v="TERRESTRE"/>
    <s v="CONTRERAS ROSSI LITZY YULIETH"/>
    <n v="1"/>
    <n v="31419"/>
    <n v="31419"/>
  </r>
  <r>
    <s v="NEIVA"/>
    <s v="0036-0006"/>
    <x v="2"/>
    <n v="41615"/>
    <n v="2881579"/>
    <n v="74535"/>
    <x v="0"/>
    <s v="HUILA"/>
    <s v="RIVERA"/>
    <s v="PROVEEDORA CENTRAL"/>
    <s v="WOMPI"/>
    <s v="FO-25-1683495"/>
    <d v="2025-10-15T08:00:00"/>
    <d v="2025-10-17T12:24:00"/>
    <x v="0"/>
    <s v="ROLLOS"/>
    <s v="EJECUTADO_EXITOSO"/>
    <s v="EJECUTADO EXITOSO"/>
    <s v="15/10/2025 SE ESCALA AL COORDINADOR DE ZONA PARA ENTREGA DE ROLLOS EN SITIO | 16/10/2025 SE REALIZA VISITA AL PUNTO SE ENTREGAN 48 ROLLOS PAPEL WOMPI , CLIENTE RECIBE A SATISFACCIÓN"/>
    <s v="VISITA_TÉCNICA"/>
    <n v="48"/>
    <s v="PRINCIPAL"/>
    <s v="TERRESTRE"/>
    <s v="CONTRERAS ROSSI LITZY YULIETH"/>
    <n v="1"/>
    <n v="31419"/>
    <n v="31419"/>
  </r>
  <r>
    <s v="MEDELLIN"/>
    <s v="0036-0005"/>
    <x v="3"/>
    <n v="5001"/>
    <n v="2881299"/>
    <n v="44999"/>
    <x v="0"/>
    <s v="ANTIOQUIA"/>
    <s v="MEDELLÍN"/>
    <s v="HIPERMETALICAS S.A.S"/>
    <s v="WOMPI"/>
    <s v="FO-25-1683392"/>
    <d v="2025-10-15T08:00:00"/>
    <d v="2025-10-17T12:26:00"/>
    <x v="0"/>
    <s v="ROLLOS"/>
    <s v="EJECUTADO_EXITOSO"/>
    <s v="EJECUTADO EXITOSO"/>
    <s v="14/10/2025 SE ESCALA AL COORDINADOR DE ZONA PARA ENTREGA DE ROLLOS EN SITIO | 16/10/2025 ENTREGA DE 32 ROLLOS EN SITIO OK"/>
    <s v="VISITA_TÉCNICA"/>
    <n v="32"/>
    <s v="PRINCIPAL"/>
    <s v="TERRESTRE"/>
    <s v="CONTRERAS ROSSI LITZY YULIETH"/>
    <n v="1"/>
    <n v="31419"/>
    <n v="31419"/>
  </r>
  <r>
    <s v="CALI"/>
    <s v="0036-0003"/>
    <x v="4"/>
    <n v="76001"/>
    <n v="2881502"/>
    <n v="71394"/>
    <x v="0"/>
    <s v="VALLE DEL CAUCA"/>
    <s v="CALI"/>
    <s v="RUMBEROS LA 39"/>
    <s v="WOMPI"/>
    <s v="FO-25-1683391"/>
    <d v="2025-10-15T08:00:00"/>
    <d v="2025-10-17T12:29:00"/>
    <x v="0"/>
    <s v="ROLLOS"/>
    <s v="EJECUTADO_EXITOSO"/>
    <s v="EJECUTADO EXITOSO"/>
    <s v="14/10/2025 SE ESCALA AL COORDINADOR DE ZONA PARA ENTREGA DE ROLLOS EN SITIO | 16/10/2025 SE LE ENTREGAN 24 ROLLOS DE WOMPI AL SR ALEJANDRO PANESSO TREJOS"/>
    <s v="VISITA_TÉCNICA"/>
    <n v="24"/>
    <s v="PRINCIPAL"/>
    <s v="TERRESTRE"/>
    <s v="PAREJA ECHAVARRIA JHON DAVID"/>
    <n v="1"/>
    <n v="31419"/>
    <n v="31419"/>
  </r>
  <r>
    <s v="VILLAVICENCIO"/>
    <s v="0036-0006"/>
    <x v="2"/>
    <n v="50001"/>
    <n v="2881382"/>
    <n v="59148"/>
    <x v="0"/>
    <s v="META"/>
    <s v="VILLAVICENCIO"/>
    <s v="BARRIO ALBORADA VILLAVICENCIO 4"/>
    <s v="WOMPI"/>
    <s v="FO-25-1683386"/>
    <d v="2025-10-15T08:00:00"/>
    <d v="2025-10-17T12:32:00"/>
    <x v="0"/>
    <s v="ROLLOS"/>
    <s v="EJECUTADO_EXITOSO"/>
    <s v="EJECUTADO EXITOSO"/>
    <s v="14/10/2025 SE ESCALA AL COORDINADOR DE ZONA PARA ENTREGA DE ROLLOS EN SITIO | 16/10/2025 SE REALIZA ENTREGA DE 56 ROLLOS AL COMERCIO"/>
    <s v="VISITA_TÉCNICA"/>
    <n v="56"/>
    <s v="PRINCIPAL"/>
    <s v="TERRESTRE"/>
    <s v="VALENCIA GONZALEZ JOSE DANIEL"/>
    <n v="1"/>
    <n v="31419"/>
    <n v="31419"/>
  </r>
  <r>
    <s v="MEDELLIN"/>
    <s v="0036-0005"/>
    <x v="3"/>
    <n v="5001"/>
    <n v="2885806"/>
    <n v="52213"/>
    <x v="0"/>
    <s v="ANTIOQUIA"/>
    <s v="MEDELLÍN"/>
    <s v="MARTIN SOLANO CORREA CORREA"/>
    <s v="WOMPI"/>
    <s v="FO-25-1687594"/>
    <d v="2025-10-15T13:21:00"/>
    <d v="2025-10-17T13:15:00"/>
    <x v="0"/>
    <s v="ROLLOS"/>
    <s v="EJECUTADO_EXITOSO"/>
    <s v="EJECUTADO EXITOSO"/>
    <s v="15/10/2025 SE ESCALA AL COORDINADOR DE ZONA PARA ENTREGA DE ROLLOS EN SITIO | 17/10/2025 SE REALIZA ENTREGA DE 32 ROLLOS POR EL OPERADOR LOGISTICO VELOCES CON LA GUIA CRE023255"/>
    <s v="VISITA_TÉCNICA"/>
    <n v="32"/>
    <s v="PRINCIPAL"/>
    <s v="TERRESTRE"/>
    <s v="ROZO JIMENEZ EDGAR ARMANDO"/>
    <n v="1"/>
    <n v="31419"/>
    <n v="31419"/>
  </r>
  <r>
    <s v="MEDELLIN"/>
    <s v="0036-0005"/>
    <x v="3"/>
    <n v="5088"/>
    <n v="2878020"/>
    <n v="30300"/>
    <x v="0"/>
    <s v="ANTIOQUIA"/>
    <s v="BELLO"/>
    <s v="LA TIENDA DE CHUCHO LAS VEGAS"/>
    <s v="WOMPI"/>
    <s v="FO-25-1680875"/>
    <d v="2025-10-14T11:28:00"/>
    <d v="2025-10-17T13:16:00"/>
    <x v="0"/>
    <s v="ROLLOS"/>
    <s v="EJECUTADO_EXITOSO"/>
    <s v="EJECUTADO EXITOSO"/>
    <s v="17/10/2025 SE REALIZA ENTREGA DE 64 ROLLOS POR EL OPERADOR LOGISTICO VELOCES CON LA GUIA V4001676546"/>
    <s v="VISITA_TÉCNICA"/>
    <n v="64"/>
    <s v="PRINCIPAL"/>
    <s v="TERRESTRE"/>
    <s v="BETANCUR AGUIRRE EDGAR AUGUSTO"/>
    <n v="1"/>
    <n v="31419"/>
    <n v="31419"/>
  </r>
  <r>
    <s v="MEDELLIN"/>
    <s v="0036-0005"/>
    <x v="3"/>
    <n v="5001"/>
    <n v="2885705"/>
    <n v="63729"/>
    <x v="0"/>
    <s v="ANTIOQUIA"/>
    <s v="MEDELLÍN"/>
    <s v="MERCACOMODO SUPERMERCADO"/>
    <s v="WOMPI"/>
    <s v="FO-25-1686737"/>
    <d v="2025-10-15T12:42:00"/>
    <d v="2025-10-17T13:17:00"/>
    <x v="0"/>
    <s v="ROLLOS"/>
    <s v="EJECUTADO_EXITOSO"/>
    <s v="EJECUTADO EXITOSO"/>
    <s v="15/10/2025 SE ESCALA AL COORDINADOR DE ZONA PARA ENTREGA DE ROLLOS EN SITIO | 17/10/2025 SE REALIZA ENTREGA DE 64 ROLLOS POR EL OPERADOR LOGISTICO VELOCES CON LA GUIA V4001681687"/>
    <s v="VISITA_TÉCNICA"/>
    <n v="64"/>
    <s v="PRINCIPAL"/>
    <s v="TERRESTRE"/>
    <s v="BETANCUR AGUIRRE EDGAR AUGUSTO"/>
    <n v="1"/>
    <n v="31419"/>
    <n v="31419"/>
  </r>
  <r>
    <s v="CUCUTA"/>
    <s v="0036-0007"/>
    <x v="1"/>
    <n v="54001"/>
    <n v="2882902"/>
    <n v="75391"/>
    <x v="0"/>
    <s v="NORTE DE SANTANDER"/>
    <s v="CUCUTA"/>
    <s v="BARRIO ALFONSO LOPEZ CUCUTA  8"/>
    <s v="WOMPI"/>
    <s v="FO-25-1684715"/>
    <d v="2025-10-15T08:52:00"/>
    <d v="2025-10-17T13:22:00"/>
    <x v="0"/>
    <s v="ROLLOS"/>
    <s v="EJECUTADO_EXITOSO"/>
    <s v="EJECUTADO EXITOSO"/>
    <s v="15/10/2025 SE ESCALA AL COORDINADOR DE ZONA PARA ENTREGA DE ROLLOS EN SITIO | 16/10/2025 SE ENTREGA 24 ROLLOS OK"/>
    <s v="VISITA_TÉCNICA"/>
    <n v="24"/>
    <s v="PRINCIPAL"/>
    <s v="TERRESTRE"/>
    <s v="BETANCUR AGUIRRE EDGAR AUGUSTO"/>
    <n v="1"/>
    <n v="31419"/>
    <n v="31419"/>
  </r>
  <r>
    <s v="VILLAVICENCIO"/>
    <s v="0036-0006"/>
    <x v="2"/>
    <n v="50001"/>
    <n v="2883360"/>
    <n v="65057"/>
    <x v="0"/>
    <s v="META"/>
    <s v="VILLAVICENCIO"/>
    <s v="GRUPO EMPRESARIAL ASEGUREMOS"/>
    <s v="WOMPI"/>
    <s v="FO-25-1685779"/>
    <d v="2025-10-15T09:35:00"/>
    <d v="2025-10-17T13:25:00"/>
    <x v="0"/>
    <s v="ROLLOS"/>
    <s v="EJECUTADO_CANCELADO"/>
    <s v="CB CERRADO - DESOCUPADO"/>
    <s v="15/10/2025 SE ESCALA AL COORDINADOR DE ZONA PARA ENTREGA DE ROLLOS EN SITIO | 16/10/2025 SE VISITA DIRECCIÓN DE CB PERO AL LLEGAR AL SITIO EL COEMRISE ENCUENTRA CERRADO. SE LLAMA AL NÚMERO DEL CLIENTE PERO NO CONTESTAN. VECINO INFORMAN QUE EL CLIENTE SE TRASLADO A OTRA DIRECCIÓN"/>
    <s v="VISITA_TÉCNICA"/>
    <m/>
    <s v="PRINCIPAL"/>
    <s v="TERRESTRE"/>
    <s v="NARANJO AFANADOR RUBEN JESUS"/>
    <n v="1"/>
    <n v="31419"/>
    <n v="31419"/>
  </r>
  <r>
    <s v="IBAGUE"/>
    <s v="0036-0006"/>
    <x v="2"/>
    <n v="73001"/>
    <n v="2883735"/>
    <n v="71037"/>
    <x v="0"/>
    <s v="TOLIMA"/>
    <s v="IBAGUE"/>
    <s v="BARRIO URBANIZACION TOPACIO IBAGUE 1"/>
    <s v="WOMPI"/>
    <s v="FO-25-1685776"/>
    <d v="2025-10-15T09:56:00"/>
    <d v="2025-10-17T13:27:00"/>
    <x v="0"/>
    <s v="ROLLOS"/>
    <s v="EJECUTADO_EXITOSO"/>
    <s v="EJECUTADO EXITOSO"/>
    <s v="15/10/2025 SE ESCALA AL COORDINADOR DE ZONA PARA ENTREGA DE ROLLOS EN SITIO | 16/10/2025 SE REALIZA ENTREGA DE 24 ROLLOS WOMPI POR SOLICITUD DEL CLIENTE."/>
    <s v="VISITA_TÉCNICA"/>
    <n v="24"/>
    <s v="PRINCIPAL"/>
    <s v="TERRESTRE"/>
    <s v="GARZON RUIZ LUIS MIGUEL"/>
    <n v="1"/>
    <n v="31419"/>
    <n v="31419"/>
  </r>
  <r>
    <s v="PEREIRA"/>
    <s v="0036-0002"/>
    <x v="6"/>
    <n v="63470"/>
    <n v="2897341"/>
    <n v="32105"/>
    <x v="0"/>
    <s v="QUINDIO"/>
    <s v="MONTENEGRO"/>
    <s v="BARRIO CENTRO MONTENEGRO"/>
    <s v="WOMPI"/>
    <s v="FO-25-1708269"/>
    <d v="2025-10-17T13:50:00"/>
    <d v="2025-10-17T13:50:00"/>
    <x v="0"/>
    <s v="ROLLOS"/>
    <s v="EJECUTADO_EXITOSO"/>
    <s v="EJECUTADO EXITOSO"/>
    <s v="20/10/2025 SE CONFIRMA DATOS. SE REALIZA ENVIO DE ROLLOS CON OPERADOR LOGISTICO | 24/10/2025 SE LE INFORMA NUMERO DE GUIA A USER, PENDIENTE CONFIRMACION | 24/10/2025 SE REALIZA ENVIO DE 64 ROLLOS, CON LA GUIA 46778000059 COORDINADORA SE CONFIRMA ENTREGA EXITOSA POR PARTE DE LA TRANSPORTADORA"/>
    <s v="ENVÍO"/>
    <n v="64"/>
    <s v="INTERMEDIA"/>
    <s v="TERRESTRE"/>
    <s v="BARRAGAN TAFUR EDWIN ESTEBAN"/>
    <n v="1"/>
    <n v="36351"/>
    <n v="36351"/>
  </r>
  <r>
    <s v="PEREIRA"/>
    <s v="0036-0002"/>
    <x v="6"/>
    <n v="66001"/>
    <n v="2893740"/>
    <n v="36833"/>
    <x v="0"/>
    <s v="RISARALDA"/>
    <s v="PEREIRA"/>
    <s v="BARRIO BELMONTE PEREIRA"/>
    <s v="WOMPI"/>
    <s v="FO-25-1695537"/>
    <d v="2025-10-17T08:00:00"/>
    <d v="2025-10-17T14:27:00"/>
    <x v="0"/>
    <s v="ROLLOS"/>
    <s v="EJECUTADO_EXITOSO"/>
    <s v="EJECUTADO EXITOSO"/>
    <s v="17/08/2025 SE ESCALA AL COORDINADOR DE ZONA PARA ENTREGA DE ROLLOS EN SITIO | 17/10/2025 SE ENTREGAN 64 ROLLOS."/>
    <s v="VISITA_TÉCNICA"/>
    <n v="64"/>
    <s v="PRINCIPAL"/>
    <s v="TERRESTRE"/>
    <s v="TORO CARDONA ELIZABETH"/>
    <n v="1"/>
    <n v="31419"/>
    <n v="31419"/>
  </r>
  <r>
    <s v="BOGOTA"/>
    <s v="0036-0004"/>
    <x v="5"/>
    <n v="11001"/>
    <n v="2887558"/>
    <n v="72344"/>
    <x v="0"/>
    <s v="CUNDINAMARCA"/>
    <s v="BOGOTÁ"/>
    <s v="LA GRAN EXPANSION"/>
    <s v="WOMPI"/>
    <s v="FO-25-1695145"/>
    <d v="2025-10-15T14:29:00"/>
    <d v="2025-10-17T14:28:00"/>
    <x v="0"/>
    <s v="ROLLOS"/>
    <s v="EJECUTADO_EXITOSO"/>
    <s v="EJECUTADO EXITOSO"/>
    <s v="16/10/2025 ENTREGA DE 32 ROLLOS NO SE MANIPULAN EQUIPOS"/>
    <s v="VISITA_TÉCNICA"/>
    <n v="32"/>
    <s v="PRINCIPAL"/>
    <s v="TERRESTRE"/>
    <s v="FRANCO CAÑAVERAL YAMID RAUL"/>
    <n v="1"/>
    <n v="31419"/>
    <n v="31419"/>
  </r>
  <r>
    <s v="BOGOTA"/>
    <s v="0036-0004"/>
    <x v="5"/>
    <n v="11001"/>
    <n v="2892644"/>
    <n v="52325"/>
    <x v="0"/>
    <s v="CUNDINAMARCA"/>
    <s v="BOGOTÁ"/>
    <s v="MISCELANEA Y PAPELERIA FAMILY"/>
    <s v="WOMPI"/>
    <s v="FO-25-1695134"/>
    <d v="2025-10-16T15:25:00"/>
    <d v="2025-10-17T14:30:00"/>
    <x v="0"/>
    <s v="ROLLOS"/>
    <s v="EJECUTADO_EXITOSO"/>
    <s v="EJECUTADO EXITOSO"/>
    <s v="16/10/2025 SE ESCALA AL COORDINADOR DE ZONA PARA ENTREGA DE ROLLOS EN SITIO | 17/10/2025 SE REALIZA LA ENTREGA DE 64 ROLLOS"/>
    <s v="VISITA_TÉCNICA"/>
    <n v="64"/>
    <s v="PRINCIPAL"/>
    <s v="TERRESTRE"/>
    <s v="HERNANDEZ NARANJO OSCAR EDUARDO"/>
    <n v="1"/>
    <n v="31419"/>
    <n v="31419"/>
  </r>
  <r>
    <s v="IBAGUE"/>
    <s v="0036-0006"/>
    <x v="2"/>
    <n v="73001"/>
    <n v="2893217"/>
    <n v="75098"/>
    <x v="0"/>
    <s v="TOLIMA"/>
    <s v="IBAGUE"/>
    <s v="ALUMS VIDRIOS Y ALUMINIOS"/>
    <s v="WOMPI"/>
    <s v="FO-25-1695077"/>
    <d v="2025-10-16T16:11:00"/>
    <d v="2025-10-17T14:32:00"/>
    <x v="0"/>
    <s v="ROLLOS"/>
    <s v="EJECUTADO_EXITOSO"/>
    <s v="EJECUTADO EXITOSO"/>
    <s v="16/10/2025 SE ESCALA AL COORDINADOR DE ZONA PARA ENTREGA DE ROLLOS EN SITIO | 17/10/2025 SE REALIZA ENTREGA DE 40 ROLLOS WOMPI POR SOLICITUD DEL CLIENTE."/>
    <s v="VISITA_TÉCNICA"/>
    <n v="40"/>
    <s v="PRINCIPAL"/>
    <s v="TERRESTRE"/>
    <s v="ORTIZ MARTINEZ STIVEN"/>
    <n v="1"/>
    <n v="31419"/>
    <n v="31419"/>
  </r>
  <r>
    <s v="BOGOTA"/>
    <s v="0036-0004"/>
    <x v="5"/>
    <n v="11001"/>
    <n v="2891479"/>
    <n v="72329"/>
    <x v="0"/>
    <s v="CUNDINAMARCA"/>
    <s v="BOGOTÁ"/>
    <s v="PAPELERIA DANNY 525"/>
    <s v="WOMPI"/>
    <s v="FO-25-1694563"/>
    <d v="2025-10-16T12:43:00"/>
    <d v="2025-10-17T14:33:00"/>
    <x v="0"/>
    <s v="ROLLOS"/>
    <s v="EJECUTADO_EXITOSO"/>
    <s v="EJECUTADO EXITOSO"/>
    <s v="16/10/2025 SE ESCALA AL COORDINADOR DE ZONA PARA ENTREGA DE ROLLOS EN SITIO | 17/10/2025 ENTREGA DE 16 ROLLOS DE WOMPI OK NO SE MANIPULAN EQUIPOS"/>
    <s v="VISITA_TÉCNICA"/>
    <n v="16"/>
    <s v="PRINCIPAL"/>
    <s v="TERRESTRE"/>
    <s v="BARRAGAN TAFUR EDWIN ESTEBAN"/>
    <n v="1"/>
    <n v="31419"/>
    <n v="31419"/>
  </r>
  <r>
    <s v="CALI"/>
    <s v="0036-0003"/>
    <x v="4"/>
    <n v="76520"/>
    <n v="2891453"/>
    <n v="69344"/>
    <x v="0"/>
    <s v="VALLE DEL CAUCA"/>
    <s v="PALMIRA"/>
    <s v="BERLIN PALMIRA"/>
    <s v="WOMPI"/>
    <s v="FO-25-1693374"/>
    <d v="2025-10-16T12:30:00"/>
    <d v="2025-10-17T14:39:00"/>
    <x v="0"/>
    <s v="ROLLOS"/>
    <s v="EJECUTADO_EXITOSO"/>
    <s v="EJECUTADO EXITOSO"/>
    <s v="16/10/2025 SE ESCALA AL COORDINADOR DE ZONA PARA ENTREGA DE ROLLOS EN SITIO | 17/10/2025 SE ENTREGA 48 ROLLOS EN BUEN ESTADO"/>
    <s v="VISITA_TÉCNICA"/>
    <n v="48"/>
    <s v="PRINCIPAL"/>
    <s v="TERRESTRE"/>
    <s v="HERNANDEZ NARANJO OSCAR EDUARDO"/>
    <n v="1"/>
    <n v="31419"/>
    <n v="31419"/>
  </r>
  <r>
    <s v="BOGOTA"/>
    <s v="0036-0004"/>
    <x v="5"/>
    <n v="11001"/>
    <n v="2890728"/>
    <n v="66115"/>
    <x v="0"/>
    <s v="CUNDINAMARCA"/>
    <s v="BOGOTÁ"/>
    <s v="VARIEDADES DANLIZ"/>
    <s v="WOMPI"/>
    <s v="FO-25-1693310"/>
    <d v="2025-10-16T11:00:00"/>
    <d v="2025-10-17T14:41:00"/>
    <x v="0"/>
    <s v="ROLLOS"/>
    <s v="EJECUTADO_EXITOSO"/>
    <s v="EJECUTADO EXITOSO"/>
    <s v="16/10/2025 SE ESCALA AL COORDINADOR DE ZONA PARA ENTREGA DE ROLLOS EN SITIO | 17/10/2025 SE REALIZA VISITA A CB SE ENTREGAN 32 ROLLOS WOMPI"/>
    <s v="VISITA_TÉCNICA"/>
    <n v="32"/>
    <s v="PRINCIPAL"/>
    <s v="TERRESTRE"/>
    <s v="ESCOBAR LENIS JUAN SEBASTIAN"/>
    <n v="1"/>
    <n v="31419"/>
    <n v="31419"/>
  </r>
  <r>
    <s v="IBAGUE"/>
    <s v="0036-0006"/>
    <x v="2"/>
    <n v="73001"/>
    <n v="2891225"/>
    <n v="46754"/>
    <x v="0"/>
    <s v="TOLIMA"/>
    <s v="IBAGUE"/>
    <s v="NUTRIPLUS VIT"/>
    <s v="WOMPI"/>
    <s v="FO-25-1693289"/>
    <d v="2025-10-16T11:48:00"/>
    <d v="2025-10-17T14:43:00"/>
    <x v="0"/>
    <s v="ROLLOS"/>
    <s v="EJECUTADO_EXITOSO"/>
    <s v="EJECUTADO EXITOSO"/>
    <s v="16/10/2025 SE ESCALA AL COORDINADOR DE ZONA PARA ENTREGA DE ROLLOS EN SITIO | 17/10/2025 SE ENTREGAN 32 ROLLOS OK"/>
    <s v="VISITA_TÉCNICA"/>
    <n v="32"/>
    <s v="PRINCIPAL"/>
    <s v="TERRESTRE"/>
    <s v="JAIMES VALERO NELSON RICARDO"/>
    <n v="1"/>
    <n v="31419"/>
    <n v="31419"/>
  </r>
  <r>
    <s v="BOGOTA"/>
    <s v="0036-0004"/>
    <x v="5"/>
    <n v="11001"/>
    <n v="2891290"/>
    <n v="77216"/>
    <x v="0"/>
    <s v="CUNDINAMARCA"/>
    <s v="BOGOTÁ"/>
    <s v="DROGUERIA FIERRO"/>
    <s v="WOMPI"/>
    <s v="FO-25-1693276"/>
    <d v="2025-10-16T12:13:00"/>
    <d v="2025-10-17T14:45:00"/>
    <x v="0"/>
    <s v="ROLLOS"/>
    <s v="EJECUTADO_EXITOSO"/>
    <s v="EJECUTADO EXITOSO"/>
    <s v="16/10/2025 SE ESCALA AL COORDINADOR DE ZONA PARA ENTREGA DE ROLLOS EN SITIO | 17/10/2025 ENTREGA DE ROLLOS EJECUTADO OK"/>
    <s v="VISITA_TÉCNICA"/>
    <n v="24"/>
    <s v="PRINCIPAL"/>
    <s v="TERRESTRE"/>
    <s v="BARRAGAN TAFUR EDWIN ESTEBAN"/>
    <n v="1"/>
    <n v="31419"/>
    <n v="31419"/>
  </r>
  <r>
    <s v="CUCUTA"/>
    <s v="0036-0007"/>
    <x v="1"/>
    <n v="54001"/>
    <n v="2889849"/>
    <n v="25134"/>
    <x v="0"/>
    <s v="NORTE DE SANTANDER"/>
    <s v="CUCUTA"/>
    <s v="URB TORCOROMA SIGLO XXI - CÚCUTA"/>
    <s v="WOMPI"/>
    <s v="FO-25-1691837"/>
    <d v="2025-10-16T09:47:00"/>
    <d v="2025-10-17T14:47:00"/>
    <x v="0"/>
    <s v="ROLLOS"/>
    <s v="EJECUTADO_EXITOSO"/>
    <s v="EJECUTADO EXITOSO"/>
    <s v="16/10/2025 SE ESCALA AL COORDINADOR DE ZONA PARA ENTREGA DE ROLLOS EN SITIO | 17/10/2025 SE REALIZÓ VISITA AL COMERCIO Y SE HIZO ENTREGA DE 64 ROLLOS TODO OK"/>
    <s v="VISITA_TÉCNICA"/>
    <n v="64"/>
    <s v="PRINCIPAL"/>
    <s v="TERRESTRE"/>
    <s v="GOMEZ VEGA DAVID SNEYDER"/>
    <n v="1"/>
    <n v="31419"/>
    <n v="31419"/>
  </r>
  <r>
    <s v="CUCUTA"/>
    <s v="0036-0007"/>
    <x v="1"/>
    <n v="54405"/>
    <n v="2889507"/>
    <n v="41293"/>
    <x v="0"/>
    <s v="NORTE DE SANTANDER"/>
    <s v="LOS PATIOS"/>
    <s v="BARRIO PATIOS CENTRO LOS PATIOS 2"/>
    <s v="WOMPI"/>
    <s v="FO-25-1691435"/>
    <d v="2025-10-16T09:03:00"/>
    <d v="2025-10-17T14:55:00"/>
    <x v="0"/>
    <s v="ROLLOS"/>
    <s v="EJECUTADO_EXITOSO"/>
    <s v="EJECUTADO EXITOSO"/>
    <s v="16/10/2025 SE ESCALA AL COORDINADOR DE ZONA PARA ENTREGA DE ROLLOS EN SITIO | 16/10/2025 SE VISITA COMERCIO Y SE ENTREGAN 32 ROLLOS OK"/>
    <s v="VISITA_TÉCNICA"/>
    <n v="32"/>
    <s v="PRINCIPAL"/>
    <s v="TERRESTRE"/>
    <s v="MORA VEGA JEAMPIER"/>
    <n v="1"/>
    <n v="31419"/>
    <n v="31419"/>
  </r>
  <r>
    <s v="CUCUTA"/>
    <s v="0036-0007"/>
    <x v="1"/>
    <n v="54874"/>
    <n v="2887891"/>
    <n v="70287"/>
    <x v="0"/>
    <s v="NORTE DE SANTANDER"/>
    <s v="VILLA DEL ROSARIO"/>
    <s v="TABACOS EL CENTAVO"/>
    <s v="WOMPI"/>
    <s v="FO-25-1689365"/>
    <d v="2025-10-16T08:00:00"/>
    <d v="2025-10-17T14:56:00"/>
    <x v="0"/>
    <s v="ROLLOS"/>
    <s v="EJECUTADO_EXITOSO"/>
    <s v="EJECUTADO EXITOSO"/>
    <s v="16/10/2025 SE REALIZA VISITA, SE ENTREGAN 32 ROLLOS"/>
    <s v="VISITA_TÉCNICA"/>
    <n v="32"/>
    <s v="PRINCIPAL"/>
    <s v="TERRESTRE"/>
    <s v="TORRES MANTILLA JOSE DANIEL"/>
    <n v="1"/>
    <n v="31419"/>
    <n v="31419"/>
  </r>
  <r>
    <s v="MANIZALES"/>
    <s v="0036-0002"/>
    <x v="6"/>
    <n v="17001"/>
    <n v="2887792"/>
    <n v="45897"/>
    <x v="0"/>
    <s v="CALDAS"/>
    <s v="MANIZALES"/>
    <s v="BARRIO TOSCANA MANIZALES"/>
    <s v="WOMPI"/>
    <s v="FO-25-1689352"/>
    <d v="2025-10-16T08:00:00"/>
    <d v="2025-10-17T14:58:00"/>
    <x v="0"/>
    <s v="ROLLOS"/>
    <s v="EJECUTADO_EXITOSO"/>
    <s v="EJECUTADO EXITOSO"/>
    <s v="15/10/2025 SE ESCALA AL COORDINADOR DE ZONA PARA ENTREGA DE ROLLOS EN SITIO | 17/10/2025 SE ENTREGA 32 ROLLOS AL COMERCIO NO SE MANIPULAN EQUIPOS NOS RETIRAMOS SIN CAUSAR DAÑOS NI PEDIDAS EN EL CLIENTE"/>
    <s v="VISITA_TÉCNICA"/>
    <n v="32"/>
    <s v="PRINCIPAL"/>
    <s v="TERRESTRE"/>
    <s v="PACHECO BUITRAGO JAVIER ALONSO"/>
    <n v="1"/>
    <n v="31419"/>
    <n v="31419"/>
  </r>
  <r>
    <s v="VILLAVICENCIO"/>
    <s v="0036-0006"/>
    <x v="2"/>
    <n v="50001"/>
    <n v="2886145"/>
    <n v="62321"/>
    <x v="0"/>
    <s v="META"/>
    <s v="VILLAVICENCIO"/>
    <s v="BARRIO MARANATHA VILLAVICENCIO 2"/>
    <s v="WOMPI"/>
    <s v="FO-25-1689244"/>
    <d v="2025-10-15T14:22:00"/>
    <d v="2025-10-17T15:00:00"/>
    <x v="0"/>
    <s v="ROLLOS"/>
    <s v="EJECUTADO_EXITOSO"/>
    <s v="EJECUTADO EXITOSO"/>
    <s v="16/10/2025 SE REALIZA ENTREGA SE 32 ROLLOS AL COMERCIO"/>
    <s v="VISITA_TÉCNICA"/>
    <n v="32"/>
    <s v="PRINCIPAL"/>
    <s v="TERRESTRE"/>
    <s v="JARAMILLO PERALTA JUAN DIEGO"/>
    <n v="1"/>
    <n v="31419"/>
    <n v="31419"/>
  </r>
  <r>
    <s v="TUNJA"/>
    <s v="0036-0007"/>
    <x v="1"/>
    <n v="15001"/>
    <n v="2886159"/>
    <n v="12945"/>
    <x v="0"/>
    <s v="BOYACA"/>
    <s v="TUNJA"/>
    <s v="LUDYCEL"/>
    <s v="WOMPI"/>
    <s v="FO-25-1689241"/>
    <d v="2025-10-15T14:24:00"/>
    <d v="2025-10-17T15:01:00"/>
    <x v="0"/>
    <s v="ROLLOS"/>
    <s v="EJECUTADO_EXITOSO"/>
    <s v="EJECUTADO EXITOSO"/>
    <s v="15/10/2025 SE ESCALA AL COORDINADOR DE ZONA PARA ENTREGA DE ROLLOS EN SITIO | 16/10/2025 ENTREGA DE 24 ROLLOS WOMPI EXITOSA"/>
    <s v="VISITA_TÉCNICA"/>
    <n v="24"/>
    <s v="PRINCIPAL"/>
    <s v="TERRESTRE"/>
    <s v="ROZO JIMENEZ EDGAR ARMANDO"/>
    <n v="1"/>
    <n v="31419"/>
    <n v="31419"/>
  </r>
  <r>
    <s v="BOGOTA"/>
    <s v="0036-0004"/>
    <x v="5"/>
    <n v="11001"/>
    <n v="2886394"/>
    <n v="75122"/>
    <x v="0"/>
    <s v="CUNDINAMARCA"/>
    <s v="BOGOTÁ"/>
    <s v="DROGUERIA Y MINIMARKET DON JERONIMO"/>
    <s v="WOMPI"/>
    <s v="FO-25-1689219"/>
    <d v="2025-10-15T14:49:00"/>
    <d v="2025-10-17T15:03:00"/>
    <x v="0"/>
    <s v="ROLLOS"/>
    <s v="EJECUTADO_EXITOSO"/>
    <s v="EJECUTADO EXITOSO"/>
    <s v="15/10/2025 SE ESCALA AL COORDINADOR DE ZONA PARA ENTREGA DE ROLLOS EN SITIO | 16/10/2025 SE REALIZA ENTREGA DE 16 ROLLOS WOMPI NO SE MANIPULAN EQUIPOS"/>
    <s v="VISITA_TÉCNICA"/>
    <n v="16"/>
    <s v="PRINCIPAL"/>
    <s v="TERRESTRE"/>
    <s v="HERRERA GARZON JEYSON STEVENT"/>
    <n v="1"/>
    <n v="31419"/>
    <n v="31419"/>
  </r>
  <r>
    <s v="MANIZALES"/>
    <s v="0036-0002"/>
    <x v="6"/>
    <n v="17001"/>
    <n v="2886561"/>
    <n v="23381"/>
    <x v="0"/>
    <s v="CALDAS"/>
    <s v="MANIZALES"/>
    <s v="BARRIO CENTRO XXIII - MANIZALES"/>
    <s v="WOMPI"/>
    <s v="FO-25-1689212"/>
    <d v="2025-10-15T15:00:00"/>
    <d v="2025-10-17T15:05:00"/>
    <x v="0"/>
    <s v="ROLLOS"/>
    <s v="EJECUTADO_EXITOSO"/>
    <s v="EJECUTADO EXITOSO"/>
    <s v="15/10/2025 SE ESCALA AL COORDINADOR DE ZONA PARA ENTREGA DE ROLLOS EN SITIO | 16/10/2025 SE ENTREGAN 64 ROLLOS."/>
    <s v="VISITA_TÉCNICA"/>
    <n v="64"/>
    <s v="PRINCIPAL"/>
    <s v="TERRESTRE"/>
    <s v="GALINDO ROJAS LUIS FELIPE"/>
    <n v="1"/>
    <n v="31419"/>
    <n v="31419"/>
  </r>
  <r>
    <s v="NEIVA"/>
    <s v="0036-0006"/>
    <x v="2"/>
    <n v="18150"/>
    <n v="2860354"/>
    <n v="19548"/>
    <x v="0"/>
    <s v="CAQUETA"/>
    <s v="CARTAGENA DEL CHAIRA"/>
    <s v="CENTRO CARTAGENA DEL CHAIRA - CAQUETA"/>
    <s v="WOMPI"/>
    <s v="FO-25-1668868"/>
    <d v="2025-10-09T08:00:00"/>
    <d v="2025-10-17T15:07:00"/>
    <x v="0"/>
    <s v="ROLLOS"/>
    <s v="EJECUTADO_EXITOSO"/>
    <s v="EJECUTADO EXITOSO"/>
    <s v="10/10/2025 DATOS CONFIRMADOS. SE REALIZA ENVIO DE ROLLOS CON GUIA | 17/10/2025 ENVIO EN ZONA DE DISTRIBUCION, AUN NO LE LLEGAN LOS ROLLOS AL USUARIO | 17/10/2025 SE REALIZA ENVIO DE 24 ROLLOS, CON LA GUIA 2235596212 SERVIENTREGA. SE CONFIRMA ENTREGA EXITOSA POR PARTE DE LA TRANSPORTADORA"/>
    <s v="ENVÍO"/>
    <n v="24"/>
    <s v="LEJANA"/>
    <s v="TERRESTRE"/>
    <s v="FRANCO CAÑAVERAL YAMID RAUL"/>
    <n v="1"/>
    <n v="40250"/>
    <n v="40250"/>
  </r>
  <r>
    <s v="BUCARAMANGA"/>
    <s v="0036-0007"/>
    <x v="1"/>
    <n v="68276"/>
    <n v="2887048"/>
    <n v="74547"/>
    <x v="0"/>
    <s v="SANTANDER"/>
    <s v="FLORIDABLANCA"/>
    <s v="BARRIO LOS ROSALES FLORIDABLANCA"/>
    <s v="WOMPI"/>
    <s v="FO-25-1689191"/>
    <d v="2025-10-15T15:48:00"/>
    <d v="2025-10-17T15:07:00"/>
    <x v="0"/>
    <s v="ROLLOS"/>
    <s v="EJECUTADO_EXITOSO"/>
    <s v="EJECUTADO EXITOSO"/>
    <s v="15/10/2025 SE ESCALA AL COORDINADOR DE ZONA PARA ENTREGA DE ROLLOS EN SITIO | 16/10/2025 SE REALIZA ENTREGA DE 48 ROLLOS CON VISITA NO SE MANIPULA TERMINAL"/>
    <s v="VISITA_TÉCNICA"/>
    <n v="48"/>
    <s v="PRINCIPAL"/>
    <s v="TERRESTRE"/>
    <s v="TORO CARDONA ELIZABETH"/>
    <n v="1"/>
    <n v="31419"/>
    <n v="31419"/>
  </r>
  <r>
    <s v="CUCUTA"/>
    <s v="0036-0007"/>
    <x v="1"/>
    <n v="54003"/>
    <n v="2859011"/>
    <n v="48386"/>
    <x v="0"/>
    <s v="NORTE DE SANTANDER"/>
    <s v="ABREGO"/>
    <s v="BARRIO LA PUÑIELA ABREGO"/>
    <s v="WOMPI"/>
    <s v="FO-25-1668869"/>
    <d v="2025-10-08T15:08:00"/>
    <d v="2025-10-17T15:08:00"/>
    <x v="0"/>
    <s v="ROLLOS"/>
    <s v="EJECUTADO_EXITOSO"/>
    <s v="EJECUTADO EXITOSO"/>
    <s v="10/10/2025 DATOS CONFIRMADOS. SE REALIZA ENVIO DE ROLLOS CON GUIA | 17/10/2025 SE REALIZA ENVIO DE 56 ROLLOS, CON LA GUIA 2187690778 SERVIENTREGA. SE CONFIRMA ENTREGA EXITOSA POR PARTE DE LA TRANSPORTADORA"/>
    <s v="ENVÍO"/>
    <n v="56"/>
    <s v="LEJANA"/>
    <s v="TERRESTRE"/>
    <s v="REYES RAMIREZ DIEGO ALEXANDER"/>
    <n v="1"/>
    <n v="40250"/>
    <n v="40250"/>
  </r>
  <r>
    <s v="CALI"/>
    <s v="0036-0003"/>
    <x v="4"/>
    <n v="19137"/>
    <n v="2827217"/>
    <n v="52523"/>
    <x v="0"/>
    <s v="CAUCA"/>
    <s v="CALDONO"/>
    <s v="BARRIO VERSALLES CALDONO"/>
    <s v="WOMPI"/>
    <s v="FO-25-1628934"/>
    <d v="2025-10-02T08:30:00"/>
    <d v="2025-10-17T15:09:00"/>
    <x v="0"/>
    <s v="ROLLOS"/>
    <s v="EJECUTADO_EXITOSO"/>
    <s v="EJECUTADO EXITOSO"/>
    <s v="08/10/2025 SE CONFIRMA ENVIO CON LA SEÑORA JAMES ALBERTO FIGUEROA | 08/10/2025 SE LLAMA AL USUARIO Y NOS CONFIRMA QUE AUN NO LE HAN LLEGADO LOS ROLLOS | 09/10/2025 SE LLAMA AL USUSARIO PERO NO CONTESTO | 17/10/2025 SE REALIZA ENVIO DE 48 ROLLOS, CON LA GUIA 2185553819 SERVIENTREGA. SE CONFIRMA ENTREGA EXITOSA POR PARTE DE LA TRANSPORTADORA"/>
    <s v="ENVÍO"/>
    <n v="48"/>
    <s v="LEJANA"/>
    <s v="TERRESTRE"/>
    <s v="TORO CARDONA ELIZABETH"/>
    <n v="1"/>
    <n v="40250"/>
    <n v="40250"/>
  </r>
  <r>
    <s v="BOGOTA"/>
    <s v="0036-0004"/>
    <x v="5"/>
    <n v="11001"/>
    <n v="2887285"/>
    <n v="68468"/>
    <x v="0"/>
    <s v="CUNDINAMARCA"/>
    <s v="BOGOTÁ"/>
    <s v="DISTRIBUIDORA DE PRODUCTOS DE BELLEZA D´LOREN"/>
    <s v="WOMPI"/>
    <s v="FO-25-1689189"/>
    <d v="2025-10-15T16:05:00"/>
    <d v="2025-10-17T15:09:00"/>
    <x v="0"/>
    <s v="ROLLOS"/>
    <s v="EJECUTADO_EXITOSO"/>
    <s v="EJECUTADO EXITOSO"/>
    <s v="15/10/2025 SE ESCALA AL COORDINADOR DE ZONA PARA ENTREGA DE ROLLOS EN SITIO | 16/10/2025 ENTREGA DE ROLLOS EJECUTADO OK"/>
    <s v="VISITA_TÉCNICA"/>
    <n v="32"/>
    <s v="PRINCIPAL"/>
    <s v="TERRESTRE"/>
    <s v="RICO PERDOMO ALAHY XIMENA"/>
    <n v="1"/>
    <n v="31419"/>
    <n v="31419"/>
  </r>
  <r>
    <s v="PEREIRA"/>
    <s v="0036-0002"/>
    <x v="6"/>
    <n v="66001"/>
    <n v="2887583"/>
    <n v="80387"/>
    <x v="0"/>
    <s v="RISARALDA"/>
    <s v="PEREIRA"/>
    <s v="VARIEDADES MARUCHIS"/>
    <s v="WOMPI"/>
    <s v="FO-25-1689167"/>
    <d v="2025-10-15T16:40:00"/>
    <d v="2025-10-17T15:10:00"/>
    <x v="0"/>
    <s v="ROLLOS"/>
    <s v="EJECUTADO_EXITOSO"/>
    <s v="EJECUTADO EXITOSO"/>
    <s v="15/10/2025 SE ESCALA AL COORDINADOR DE ZONA PARA ENTREGA DE ROLLOS EN SITIO | 17/10/2025 SE ENTREGAN 24 ROLLOS"/>
    <s v="VISITA_TÉCNICA"/>
    <n v="24"/>
    <s v="PRINCIPAL"/>
    <s v="TERRESTRE"/>
    <s v="GOMEZ VEGA DAVID SNEYDER"/>
    <n v="1"/>
    <n v="31419"/>
    <n v="31419"/>
  </r>
  <r>
    <s v="BOGOTA"/>
    <s v="0036-0004"/>
    <x v="5"/>
    <n v="11001"/>
    <n v="2887911"/>
    <n v="37353"/>
    <x v="0"/>
    <s v="CUNDINAMARCA"/>
    <s v="BOGOTÁ"/>
    <s v="CIBER GAME"/>
    <s v="WOMPI"/>
    <s v="FO-25-1689159"/>
    <d v="2025-10-16T08:00:00"/>
    <d v="2025-10-17T15:12:00"/>
    <x v="0"/>
    <s v="ROLLOS"/>
    <s v="EJECUTADO_EXITOSO"/>
    <s v="EJECUTADO EXITOSO"/>
    <s v="15/10/2025 SE ESCALA AL COORDINADOR DE ZONA PARA ENTREGA DE ROLLOS EN SITIO | 16/10/2025 ENTREGA DE ROLLOS EJECUTADO OK AL CLIENTE"/>
    <s v="VISITA_TÉCNICA"/>
    <n v="32"/>
    <s v="PRINCIPAL"/>
    <s v="TERRESTRE"/>
    <s v="CAÑAS MENDEZ GUSTAVO ADOLFO"/>
    <n v="1"/>
    <n v="31419"/>
    <n v="31419"/>
  </r>
  <r>
    <s v="TUNJA"/>
    <s v="0036-0007"/>
    <x v="1"/>
    <n v="68077"/>
    <n v="2867798"/>
    <n v="59386"/>
    <x v="0"/>
    <s v="SANTANDER"/>
    <s v="BARBOSA"/>
    <s v="BARRIO CORREGIMIENTO CITE BARBOSA"/>
    <s v="WOMPI"/>
    <s v="FO-25-1681506"/>
    <d v="2025-10-10T09:55:00"/>
    <d v="2025-10-17T15:12:00"/>
    <x v="0"/>
    <s v="ROLLOS"/>
    <s v="EJECUTADO_EXITOSO"/>
    <s v="EJECUTADO EXITOSO"/>
    <s v="17/10/2025 SE VISITA CB ENTREGA ROLLOS"/>
    <s v="VISITA_TÉCNICA"/>
    <n v="50"/>
    <s v="INTERMEDIA"/>
    <s v="TERRESTRE"/>
    <s v="GOMEZ VEGA DAVID SNEYDER"/>
    <n v="1"/>
    <n v="36351"/>
    <n v="36351"/>
  </r>
  <r>
    <s v="CUCUTA"/>
    <s v="0036-0007"/>
    <x v="1"/>
    <n v="54001"/>
    <n v="2887839"/>
    <n v="76264"/>
    <x v="0"/>
    <s v="NORTE DE SANTANDER"/>
    <s v="CUCUTA"/>
    <s v="BARRIO BUENOS AIRES CUCUTA 4"/>
    <s v="WOMPI"/>
    <s v="FO-25-1689162"/>
    <d v="2025-10-15T16:57:00"/>
    <d v="2025-10-17T15:14:00"/>
    <x v="0"/>
    <s v="ROLLOS"/>
    <s v="EJECUTADO_EXITOSO"/>
    <s v="EJECUTADO EXITOSO"/>
    <s v="15/10/2025 SE ESCALA AL COORDINADOR DE ZONA PARA ENTREGA DE ROLLOS EN SITIO | 16/10/2025 SE REALIZA ENTREGA DE 32 ROLLOS WOMPI OK"/>
    <s v="VISITA_TÉCNICA"/>
    <n v="32"/>
    <s v="PRINCIPAL"/>
    <s v="TERRESTRE"/>
    <s v="GONZALEZ GONZALEZ MARIO ALBERTO"/>
    <n v="1"/>
    <n v="31419"/>
    <n v="31419"/>
  </r>
  <r>
    <s v="CALI"/>
    <s v="0036-0003"/>
    <x v="4"/>
    <n v="76001"/>
    <n v="2886001"/>
    <n v="76185"/>
    <x v="0"/>
    <s v="VALLE DEL CAUCA"/>
    <s v="CALI"/>
    <s v="MASCOTEROS CALI"/>
    <s v="WOMPI"/>
    <s v="FO-25-1687582"/>
    <d v="2025-10-15T13:53:00"/>
    <d v="2025-10-17T15:16:00"/>
    <x v="0"/>
    <s v="ROLLOS"/>
    <s v="EJECUTADO_EXITOSO"/>
    <s v="EJECUTADO EXITOSO"/>
    <s v="15/10/2025 SE ESCALA AL COORDINADOR DE ZONA PARA ENTREGA DE ROLLOS EN SITIO | 16/10/2025 SE REALIZA ENTREGA DE 24 ROLLOS WOMPI"/>
    <s v="VISITA_TÉCNICA"/>
    <n v="24"/>
    <s v="PRINCIPAL"/>
    <s v="TERRESTRE"/>
    <s v="DURAN ACOSTA FRANK YONNY"/>
    <n v="1"/>
    <n v="31419"/>
    <n v="31419"/>
  </r>
  <r>
    <s v="BOGOTA"/>
    <s v="0036-0004"/>
    <x v="5"/>
    <n v="11001"/>
    <n v="2885682"/>
    <n v="76939"/>
    <x v="0"/>
    <s v="CUNDINAMARCA"/>
    <s v="BOGOTÁ"/>
    <s v="AUTOSERVICIO SUPER EXITOSO"/>
    <s v="WOMPI"/>
    <s v="FO-25-1687589"/>
    <d v="2025-10-15T13:30:00"/>
    <d v="2025-10-17T15:18:00"/>
    <x v="0"/>
    <s v="ROLLOS"/>
    <s v="EJECUTADO_EXITOSO"/>
    <s v="EJECUTADO EXITOSO"/>
    <s v="15/10/2025 SE ESCALA AL COORDINADOR DE ZONA PARA ENTREGA DE ROLLOS EN SITIO | 16/10/2025 DURANTE LA VISITA TECNICA SE REALIZA ENTREGA DE ROLLOS PARA DATÁFONO NO SE MANIPULAN EQUIPOS SIN NOVEDAD EN ENTREGA"/>
    <s v="VISITA_TÉCNICA"/>
    <n v="32"/>
    <s v="PRINCIPAL"/>
    <s v="TERRESTRE"/>
    <s v="PAREDES CASTILLO DIEGO"/>
    <n v="1"/>
    <n v="31419"/>
    <n v="31419"/>
  </r>
  <r>
    <s v="BOGOTA"/>
    <s v="0036-0004"/>
    <x v="5"/>
    <n v="11001"/>
    <n v="2868249"/>
    <n v="79542"/>
    <x v="0"/>
    <s v="CUNDINAMARCA"/>
    <s v="BOGOTÁ"/>
    <s v="DROGUERIA MEDIKA STORE"/>
    <s v="WOMPI"/>
    <s v="FO-25-1666320"/>
    <d v="2025-10-10T10:30:00"/>
    <d v="2025-10-17T15:18:00"/>
    <x v="0"/>
    <s v="ROLLOS"/>
    <s v="EJECUTADO_EXITOSO"/>
    <s v="EJECUTADO EXITOSO"/>
    <s v="10/10/2025 SE ESCALA AL COORDINADOR DE ZONA PARA ENTREGA DE ROLLOS EN SITIO | 17/10/2025 SE REALIZA LA ENTREGA DE 16 ROLLOS WOMPI"/>
    <s v="VISITA_TÉCNICA"/>
    <n v="16"/>
    <s v="PRINCIPAL"/>
    <s v="TERRESTRE"/>
    <s v="LOZADA ROJAS CHRISTIAN ANDRES"/>
    <n v="1"/>
    <n v="31419"/>
    <n v="31419"/>
  </r>
  <r>
    <s v="CALI"/>
    <s v="0036-0003"/>
    <x v="4"/>
    <n v="76001"/>
    <n v="2886020"/>
    <n v="76714"/>
    <x v="0"/>
    <s v="VALLE DEL CAUCA"/>
    <s v="CALI"/>
    <s v="SYSTEM TECHNOLOGY"/>
    <s v="WOMPI"/>
    <s v="FO-25-1687575"/>
    <d v="2025-10-15T14:00:00"/>
    <d v="2025-10-17T15:19:00"/>
    <x v="0"/>
    <s v="ROLLOS"/>
    <s v="EJECUTADO_EXITOSO"/>
    <s v="EJECUTADO EXITOSO"/>
    <s v="15/10/2025 SE ESCALA AL COORDINADOR DE ZONA PARA ENTREGA DE ROLLOS EN SITIO | 17/10/2025 SE ENTREGAN 24 ROLLOS DE WOMPI A LA SEÑORITA KAREN CARMONA"/>
    <s v="VISITA_TÉCNICA"/>
    <n v="24"/>
    <s v="PRINCIPAL"/>
    <s v="TERRESTRE"/>
    <s v="ORTIZ MARTINEZ STIVEN"/>
    <n v="1"/>
    <n v="31419"/>
    <n v="31419"/>
  </r>
  <r>
    <s v="BOGOTA"/>
    <s v="0036-0004"/>
    <x v="5"/>
    <n v="11001"/>
    <n v="2886084"/>
    <n v="79612"/>
    <x v="0"/>
    <s v="CUNDINAMARCA"/>
    <s v="BOGOTÁ"/>
    <s v="INVERSIONES AGUS"/>
    <s v="WOMPI"/>
    <s v="FO-25-1687573"/>
    <d v="2025-10-15T14:17:00"/>
    <d v="2025-10-17T15:21:00"/>
    <x v="0"/>
    <s v="ROLLOS"/>
    <s v="EJECUTADO_EXITOSO"/>
    <s v="EJECUTADO EXITOSO"/>
    <s v="15/10/2025 SE ESCALA AL COORDINADOR DE ZONA PARA ENTREGA DE ROLLOS EN SITIO | 16/10/2025 DURANTE LA VISITA TECNICA SE REALIZA ENTREGA DE ROLLOS PARA DATÁFONO NO SE MANIPULAN EQUIPOS SIN NOVEDAD EN ENTREGA"/>
    <s v="VISITA_TÉCNICA"/>
    <n v="24"/>
    <s v="PRINCIPAL"/>
    <s v="TERRESTRE"/>
    <s v="VALENCIA GONZALEZ JOSE DANIEL"/>
    <n v="1"/>
    <n v="31419"/>
    <n v="31419"/>
  </r>
  <r>
    <s v="TUNJA"/>
    <s v="0036-0007"/>
    <x v="1"/>
    <n v="68077"/>
    <n v="2869424"/>
    <n v="53525"/>
    <x v="0"/>
    <s v="SANTANDER"/>
    <s v="BARBOSA"/>
    <s v="BARRIO SAMAN BARBOSA"/>
    <s v="WOMPI"/>
    <s v="FO-25-1683155"/>
    <d v="2025-10-10T12:18:00"/>
    <d v="2025-10-17T15:21:00"/>
    <x v="0"/>
    <s v="ROLLOS"/>
    <s v="EJECUTADO_EXITOSO"/>
    <s v="EJECUTADO EXITOSO"/>
    <s v="14/10/2025 SE CONFIRMA DATOS. SE REALIZA ENVIO DE ROLLOS POR FLOTA | 17/10/2025 SE VISITA CB ENTREGA 48 ROLLOS"/>
    <s v="VISITA_TÉCNICA"/>
    <n v="48"/>
    <s v="INTERMEDIA"/>
    <s v="TERRESTRE"/>
    <s v="LOZADA ROJAS CHRISTIAN ANDRES"/>
    <n v="1"/>
    <n v="36351"/>
    <n v="36351"/>
  </r>
  <r>
    <s v="CALI"/>
    <s v="0036-0003"/>
    <x v="4"/>
    <n v="76248"/>
    <n v="2885036"/>
    <n v="68410"/>
    <x v="0"/>
    <s v="VALLE DEL CAUCA"/>
    <s v="EL CERRITO"/>
    <s v="BARRIO SAN RAFAEL EL CERRITO"/>
    <s v="WOMPI"/>
    <s v="FO-25-1691482"/>
    <d v="2025-10-15T11:45:00"/>
    <d v="2025-10-17T15:24:00"/>
    <x v="0"/>
    <s v="ROLLOS"/>
    <s v="EJECUTADO_EXITOSO"/>
    <s v="EJECUTADO EXITOSO"/>
    <s v="16/10/2025 SE CONFIRMAN DATOS, SE REALIZA ENVIO DE ROLLOS CON GUIA | 17/10/2025 SE REALIZA ENVIO DE 32 ROLLOS, CON LA GUIA 2215219694 SERVIENTREGA. SE CONFIRMA ENTREGA EXITOSA POR PARTE DE LA TRANSPORTADORA"/>
    <s v="ENVÍO"/>
    <n v="32"/>
    <s v="INTERMEDIA"/>
    <s v="TERRESTRE"/>
    <s v="GONZALEZ GONZALEZ MARIO ALBERTO"/>
    <n v="1"/>
    <n v="36351"/>
    <n v="36351"/>
  </r>
  <r>
    <s v="NEIVA"/>
    <s v="0036-0006"/>
    <x v="2"/>
    <n v="18001"/>
    <n v="2885570"/>
    <n v="79385"/>
    <x v="0"/>
    <s v="CAQUETA"/>
    <s v="FLORENCIA"/>
    <s v="BARRIO CENTRO FLORENCIA 37"/>
    <s v="WOMPI"/>
    <s v="FO-25-1687524"/>
    <d v="2025-10-15T12:59:00"/>
    <d v="2025-10-17T15:25:00"/>
    <x v="0"/>
    <s v="ROLLOS"/>
    <s v="EJECUTADO_EXITOSO"/>
    <s v="EJECUTADO EXITOSO"/>
    <s v="15/10/2025 SE CONFIRMAN DATOS.SE REALIZA ENVIO DE ROLLOS CON OPERADOR LOGISTICO | 17/10/2025 SE REALIZA ENTREGA DE 16 ROLLOS WOMPI EN SITIO ENTREGA EXITOSA"/>
    <s v="VISITA_TÉCNICA"/>
    <n v="16"/>
    <s v="LEJANA"/>
    <s v="TERRESTRE"/>
    <s v="CONTRERAS ROSSI LITZY YULIETH"/>
    <n v="1"/>
    <n v="40250"/>
    <n v="40250"/>
  </r>
  <r>
    <s v="BOGOTA"/>
    <s v="0036-0004"/>
    <x v="5"/>
    <n v="25386"/>
    <n v="2885355"/>
    <n v="75402"/>
    <x v="0"/>
    <s v="CUNDINAMARCA"/>
    <s v="LA MESA"/>
    <s v="BARRIO EL RECREO LA MESA 1"/>
    <s v="WOMPI"/>
    <s v="FO-25-1689209"/>
    <d v="2025-10-15T12:13:00"/>
    <d v="2025-10-17T15:25:00"/>
    <x v="0"/>
    <s v="ROLLOS"/>
    <s v="EJECUTADO_EXITOSO"/>
    <s v="EJECUTADO EXITOSO"/>
    <s v="17/10/2025 SE REALIZA ENVIO DE 40 ROLLOS, CON LA GUIA 2235596245 SERVIENTREGA. SE CONFIRMA ENTREGA EXITOSA POR PARTE DE LA TRANSPORTADORA"/>
    <s v="ENVÍO"/>
    <n v="40"/>
    <s v="INTERMEDIA"/>
    <s v="TERRESTRE"/>
    <s v="BERMUDEZ SANCHEZ JOSE NEYBER"/>
    <n v="1"/>
    <n v="36351"/>
    <n v="36351"/>
  </r>
  <r>
    <s v="BOGOTA"/>
    <s v="0036-0004"/>
    <x v="5"/>
    <n v="25430"/>
    <n v="2869533"/>
    <n v="43988"/>
    <x v="0"/>
    <s v="CUNDINAMARCA"/>
    <s v="MADRID"/>
    <s v="BARRIO SAN CARLOS MADRID"/>
    <s v="WOMPI"/>
    <s v="FO-25-1685040"/>
    <d v="2025-10-10T12:31:00"/>
    <d v="2025-10-17T15:25:00"/>
    <x v="0"/>
    <s v="ROLLOS"/>
    <s v="EJECUTADO_EXITOSO"/>
    <s v="EJECUTADO EXITOSO"/>
    <s v="15/10/2025 SE CONFIRMAN DATOS. SE REALIZA ENVIO CON OPERADOR LOGISTICO | 17/10/2025 DURANTE LA VISITA TECNICA SE REALIZA ENTREGA DE ROLLOS PARA DATÁFONO NO SE MANIPULAN EQUIPOS SIN NOVEDAD EN ENTREGA"/>
    <s v="VISITA_TÉCNICA"/>
    <n v="32"/>
    <s v="INTERMEDIA"/>
    <s v="TERRESTRE"/>
    <s v="CONTRERAS ROSSI LITZY YULIETH"/>
    <n v="1"/>
    <n v="36351"/>
    <n v="36351"/>
  </r>
  <r>
    <s v="BOGOTA"/>
    <s v="0036-0004"/>
    <x v="5"/>
    <n v="25175"/>
    <n v="2880943"/>
    <n v="66657"/>
    <x v="0"/>
    <s v="CUNDINAMARCA"/>
    <s v="CHIA"/>
    <s v="BARRIO FONQUETA CHIA"/>
    <s v="WOMPI"/>
    <s v="FO-25-1689103"/>
    <d v="2025-10-14T16:32:00"/>
    <d v="2025-10-17T15:26:00"/>
    <x v="0"/>
    <s v="ROLLOS"/>
    <s v="EJECUTADO_EXITOSO"/>
    <s v="EJECUTADO EXITOSO"/>
    <s v="17/10/2025 SE REALIZA ENVIO DE 64 ROLLOS, CON LA GUIA 2235596244 SERVIENTREGA. SE CONFIRMA ENTREGA EXITOSA POR PARTE DE LA TRANSPORTADORA"/>
    <s v="ENVÍO"/>
    <n v="64"/>
    <s v="INTERMEDIA"/>
    <s v="TERRESTRE"/>
    <s v="LOZADA ROJAS CHRISTIAN ANDRES"/>
    <n v="1"/>
    <n v="36351"/>
    <n v="36351"/>
  </r>
  <r>
    <s v="BARRANQUILLA"/>
    <s v="0036-0001"/>
    <x v="0"/>
    <n v="8685"/>
    <n v="2886478"/>
    <n v="71871"/>
    <x v="0"/>
    <s v="ATLANTICO"/>
    <s v="SANTO TOMAS"/>
    <s v="SANTO TOMAS CENTRO"/>
    <s v="WOMPI"/>
    <s v="FO-25-1688982"/>
    <d v="2025-10-15T14:57:00"/>
    <d v="2025-10-17T15:27:00"/>
    <x v="0"/>
    <s v="ROLLOS"/>
    <s v="EJECUTADO_EXITOSO"/>
    <s v="EJECUTADO EXITOSO"/>
    <s v="15/10/2025 SE CONFIRMA DATOS. SE REALIZA ENVIO DE ROLLOS CON OPERADOR LOGISTICO | 17/10/2025 SE REALIZA ENVIO DE 40 ROLLOS, CON LA GUIA 2205447253 SERVIENTREGA. SE CONFIRMA ENTREGA EXITOSA POR PARTE DE LA TRANSPORTADORA"/>
    <s v="ENVÍO"/>
    <n v="40"/>
    <s v="INTERMEDIA"/>
    <s v="TERRESTRE"/>
    <s v="CONTRERAS ROSSI LITZY YULIETH"/>
    <n v="1"/>
    <n v="36351"/>
    <n v="36351"/>
  </r>
  <r>
    <s v="BOGOTA"/>
    <s v="0036-0004"/>
    <x v="5"/>
    <n v="11001"/>
    <n v="2885720"/>
    <n v="69641"/>
    <x v="0"/>
    <s v="CUNDINAMARCA"/>
    <s v="BOGOTÁ"/>
    <s v="ALVARO PACHON SANDOVAL"/>
    <s v="WOMPI"/>
    <s v="FO-25-1686877"/>
    <d v="2025-10-15T12:52:00"/>
    <d v="2025-10-17T15:27:00"/>
    <x v="0"/>
    <s v="ROLLOS"/>
    <s v="EJECUTADO_EXITOSO"/>
    <s v="EJECUTADO EXITOSO"/>
    <s v="15/10/2025 SE ESCALA AL COORDINADOR DE ZONA PARA ENTREGA DE ROLLOS EN SITIO | 16/10/2025 DURANTE LA VISITA TECNICA SE REALIZA ENTREGA DE ROLLOS PARA DATÁFONO NO SE MANIPULAN EQUIPOS SIN NOVEDAD EN ENTREGA"/>
    <s v="VISITA_TÉCNICA"/>
    <n v="32"/>
    <s v="PRINCIPAL"/>
    <s v="TERRESTRE"/>
    <s v="TORO CARDONA ELIZABETH"/>
    <n v="1"/>
    <n v="31419"/>
    <n v="31419"/>
  </r>
  <r>
    <s v="CALI"/>
    <s v="0036-0003"/>
    <x v="4"/>
    <n v="76364"/>
    <n v="2884651"/>
    <n v="23483"/>
    <x v="0"/>
    <s v="VALLE DEL CAUCA"/>
    <s v="JAMUNDI"/>
    <s v="PORTAL DEL SAMAN II - JAMUNDÍ"/>
    <s v="WOMPI"/>
    <s v="FO-25-1687199"/>
    <d v="2025-10-15T11:20:00"/>
    <d v="2025-10-17T15:28:00"/>
    <x v="0"/>
    <s v="ROLLOS"/>
    <s v="EJECUTADO_EXITOSO"/>
    <s v="EJECUTADO EXITOSO"/>
    <s v="15/10/2025 SE CONFIRMA DATOS. SE REALIZA ENVIO DE ROLLOS CON OPERADOR LOGISTICO | 17/10/2025 SE REALIZA ENVIO DE 64 ROLLOS, CON LA GUIA 2215219680 SERVIENTREGA. SE CONFIRMA ENTREGA EXITOSA POR PARTE DE LA TRANSPORTADORA"/>
    <s v="ENVÍO"/>
    <n v="64"/>
    <s v="INTERMEDIA"/>
    <s v="TERRESTRE"/>
    <s v="LOZADA ROJAS CHRISTIAN ANDRES"/>
    <n v="1"/>
    <n v="36351"/>
    <n v="36351"/>
  </r>
  <r>
    <s v="MANIZALES"/>
    <s v="0036-0002"/>
    <x v="6"/>
    <n v="17001"/>
    <n v="2885558"/>
    <n v="57783"/>
    <x v="0"/>
    <s v="CALDAS"/>
    <s v="MANIZALES"/>
    <s v="MISCELANEA SESÉ"/>
    <s v="WOMPI"/>
    <s v="FO-25-1686875"/>
    <d v="2025-10-15T12:55:00"/>
    <d v="2025-10-17T15:29:00"/>
    <x v="0"/>
    <s v="ROLLOS"/>
    <s v="EJECUTADO_EXITOSO"/>
    <s v="EJECUTADO EXITOSO"/>
    <s v="15/10/2025 SE ESCALA AL COORDINADOR DE ZONA PARA ENTREGA DE ROLLOS EN SITIO | 17/10/2025 SE REALIZA ENTREGA DE 16 ROLLOS AL COMERCIO NO SE MANIPULAN EQUIPOS NOS RETIRAMOS SIN CAUSAR DAÑOS NI PEDIDAS EN EL CLIENTE"/>
    <s v="VISITA_TÉCNICA"/>
    <n v="16"/>
    <s v="PRINCIPAL"/>
    <s v="TERRESTRE"/>
    <s v="TORO CARDONA ELIZABETH"/>
    <n v="1"/>
    <n v="31419"/>
    <n v="31419"/>
  </r>
  <r>
    <s v="SINCELEJO"/>
    <s v="0036-0001"/>
    <x v="0"/>
    <n v="70001"/>
    <n v="2885554"/>
    <n v="36105"/>
    <x v="0"/>
    <s v="SUCRE"/>
    <s v="SINCELEJO"/>
    <s v="BARRIO CENTRO SINCELEJO 5"/>
    <s v="WOMPI"/>
    <s v="FO-25-1686876"/>
    <d v="2025-10-15T12:53:00"/>
    <d v="2025-10-17T15:31:00"/>
    <x v="0"/>
    <s v="ROLLOS"/>
    <s v="EJECUTADO_EXITOSO"/>
    <s v="EJECUTADO EXITOSO"/>
    <s v="15/10/2025 SE ESCALA AL COORDINADOR DE ZONA PARA ENTREGA DE ROLLOS EN SITIO | 16/10/2025 SE VISITA SITIO SE VERIFICA INFORMACIÓN SE REALIZA ENTREGA DE ROLLOS, NO SE MANIPULA EQUIPOS. FIRMA QUIEN RECIBE LOS ROLLOS."/>
    <s v="VISITA_TÉCNICA"/>
    <n v="32"/>
    <s v="PRINCIPAL"/>
    <s v="TERRESTRE"/>
    <s v="JARAMILLO PERALTA JUAN DIEGO"/>
    <n v="1"/>
    <n v="31419"/>
    <n v="31419"/>
  </r>
  <r>
    <s v="TUNJA"/>
    <s v="0036-0007"/>
    <x v="1"/>
    <n v="15238"/>
    <n v="2885271"/>
    <n v="72676"/>
    <x v="0"/>
    <s v="BOYACA"/>
    <s v="DUITAMA"/>
    <s v="LIBRERIA Y PAPELERIA MUNDI ESCOLAR"/>
    <s v="WOMPI"/>
    <s v="FO-25-1687192"/>
    <d v="2025-10-15T12:15:00"/>
    <d v="2025-10-17T15:31:00"/>
    <x v="0"/>
    <s v="ROLLOS"/>
    <s v="EJECUTADO_EXITOSO"/>
    <s v="EJECUTADO EXITOSO"/>
    <s v="15/10/2025 SE CONFIRMA DATOS. SE REALIZA ENVIO DE ROLLOS CON OPERADOR LOGISTICO | 17/10/2025 SE REALIZA ENVIO DE 24 ROLLOS, CON LA GUIA 2235596249 SERVIENTREGA. SE CONFIRMA ENTREGA EXITOSA POR PARTE DE LA TRANSPORTADORA"/>
    <s v="ENVÍO"/>
    <n v="24"/>
    <s v="INTERMEDIA"/>
    <s v="TERRESTRE"/>
    <s v="SANTOS GUZMAN CHRISTIAN FELIPE"/>
    <n v="1"/>
    <n v="36351"/>
    <n v="36351"/>
  </r>
  <r>
    <s v="CUCUTA"/>
    <s v="0036-0007"/>
    <x v="1"/>
    <n v="54498"/>
    <n v="2881367"/>
    <n v="65624"/>
    <x v="0"/>
    <s v="NORTE DE SANTANDER"/>
    <s v="OCAÑA"/>
    <s v="BARRIO VEINTE DE JULIO OCAÑA"/>
    <s v="WOMPI"/>
    <s v="FO-25-1685798"/>
    <d v="2025-10-15T08:00:00"/>
    <d v="2025-10-17T15:32:00"/>
    <x v="0"/>
    <s v="ROLLOS"/>
    <s v="EJECUTADO_EXITOSO"/>
    <s v="EJECUTADO EXITOSO"/>
    <s v="15/10/2025 SE CONFIRMAN DATOS, SE REALIZA ENVIO DE ROLLOS CON GUIA | 17/10/2025 SE REALIZA ENVIO DE 24 ROLLOS, CON LA GUIA 2187690796 SERVIENTREGA. SE CONFIRMA ENTREGA EXITOSA POR PARTE DE LA TRANSPORTADORA"/>
    <s v="ENVÍO"/>
    <n v="24"/>
    <s v="LEJANA"/>
    <s v="TERRESTRE"/>
    <s v="TORO CARDONA ELIZABETH"/>
    <n v="1"/>
    <n v="40250"/>
    <n v="40250"/>
  </r>
  <r>
    <s v="BARRANQUILLA"/>
    <s v="0036-0001"/>
    <x v="0"/>
    <n v="8638"/>
    <n v="2873510"/>
    <n v="77634"/>
    <x v="0"/>
    <s v="ATLANTICO"/>
    <s v="SABANALARGA"/>
    <s v="BARRIO LA MARIA SABANALARGA"/>
    <s v="WOMPI"/>
    <s v="FO-25-1684381"/>
    <d v="2025-10-14T08:00:00"/>
    <d v="2025-10-17T15:33:00"/>
    <x v="0"/>
    <s v="ROLLOS"/>
    <s v="EJECUTADO_EXITOSO"/>
    <s v="EJECUTADO EXITOSO"/>
    <s v="15/10/2025 SE CONFIRMAN DATOS, SE REALIZA ENVIO DE ROLLOS CON GUIA | 17/10/2025 SE REALIZA ENVIO DE 16 ROLLOS, CON LA GUIA 2205447247 SERVIENTREGA. SE CONFIRMA ENTREGA EXITOSA POR PARTE DE LA TRANSPORTADORA"/>
    <s v="ENVÍO"/>
    <n v="16"/>
    <s v="INTERMEDIA"/>
    <s v="TERRESTRE"/>
    <s v="CONTRERAS ROSSI LITZY YULIETH"/>
    <n v="1"/>
    <n v="36351"/>
    <n v="36351"/>
  </r>
  <r>
    <s v="TUNJA"/>
    <s v="0036-0007"/>
    <x v="1"/>
    <n v="15759"/>
    <n v="2877509"/>
    <n v="25055"/>
    <x v="0"/>
    <s v="BOYACA"/>
    <s v="SOGAMOSO"/>
    <s v="BARRIO CASTELLANA  - SOGAMOSO"/>
    <s v="WOMPI"/>
    <s v="FO-25-1683131"/>
    <d v="2025-10-14T10:50:00"/>
    <d v="2025-10-17T15:34:00"/>
    <x v="0"/>
    <s v="ROLLOS"/>
    <s v="EJECUTADO_EXITOSO"/>
    <s v="EJECUTADO EXITOSO"/>
    <s v="14/10/2025 SE CONFIRMA DATOS. SE REALIZA ENVIO DE ROLLOS POR FLOTA | 17/10/2025 SE REALIZA ENVIO DE 40 ROLLOS, CON LA GUIA 2235596235 SERVIENTREGA. SE CONFIRMA ENTREGA EXITOSA POR PARTE DE LA TRANSPORTADORA"/>
    <s v="ENVÍO"/>
    <n v="40"/>
    <s v="INTERMEDIA"/>
    <s v="TERRESTRE"/>
    <s v="CONTRERAS ROSSI LITZY YULIETH"/>
    <n v="1"/>
    <n v="36351"/>
    <n v="36351"/>
  </r>
  <r>
    <s v="MONTERIA"/>
    <s v="0036-0001"/>
    <x v="0"/>
    <n v="23686"/>
    <n v="2868496"/>
    <n v="61134"/>
    <x v="0"/>
    <s v="CORDOBA"/>
    <s v="SAN PELAYO"/>
    <s v="BARRIO OTRO SAN PELAYO"/>
    <s v="WOMPI"/>
    <s v="FO-25-1682329"/>
    <d v="2025-10-10T10:52:00"/>
    <d v="2025-10-17T15:38:00"/>
    <x v="0"/>
    <s v="ROLLOS"/>
    <s v="EJECUTADO_EXITOSO"/>
    <s v="EJECUTADO EXITOSO"/>
    <s v="14/10/2025 SE CONFIRMAN DATOS, SE REALIZA ENVIO DE ROLLOS CON GUIA | 17/10/2025 SE REALIZA ENVIO DE 64 ROLLOS, CON LA GUIA 2265100399 SERVIENTREGA. SE CONFIRMA ENTREGA EXITOSA POR PARTE DE LA TRANSPORTADORA"/>
    <s v="ENVÍO"/>
    <n v="64"/>
    <s v="INTERMEDIA"/>
    <s v="TERRESTRE"/>
    <s v="TORO CARDONA ELIZABETH"/>
    <n v="1"/>
    <n v="36351"/>
    <n v="36351"/>
  </r>
  <r>
    <s v="BOGOTA"/>
    <s v="0036-0004"/>
    <x v="5"/>
    <n v="11001"/>
    <n v="2885204"/>
    <n v="38339"/>
    <x v="0"/>
    <s v="CUNDINAMARCA"/>
    <s v="BOGOTÁ"/>
    <s v="COMFORT COMUNICACIONES"/>
    <s v="WOMPI"/>
    <s v="FO-25-1686783"/>
    <d v="2025-10-15T11:49:00"/>
    <d v="2025-10-17T15:38:00"/>
    <x v="0"/>
    <s v="ROLLOS"/>
    <s v="EJECUTADO_EXITOSO"/>
    <s v="EJECUTADO EXITOSO"/>
    <s v="15/10/2025 SE ESCALA AL COORDINADOR DE ZONA PARA ENTREGA DE ROLLOS EN SITIO | 16/10/2025 SE ENTREGAN  ROLLOS SIN MANIPULACIÓN DEL DATAFONO SIN NOVEDAD"/>
    <s v="VISITA_TÉCNICA"/>
    <n v="24"/>
    <s v="PRINCIPAL"/>
    <s v="TERRESTRE"/>
    <s v="ARGEL DORIA MIGUEL ALBERTO"/>
    <n v="1"/>
    <n v="31419"/>
    <n v="31419"/>
  </r>
  <r>
    <s v="MANIZALES"/>
    <s v="0036-0002"/>
    <x v="6"/>
    <n v="17001"/>
    <n v="2885217"/>
    <n v="78539"/>
    <x v="0"/>
    <s v="CALDAS"/>
    <s v="MANIZALES"/>
    <s v="BARRIO CENTRO MANIZALES  26"/>
    <s v="WOMPI"/>
    <s v="FO-25-1686771"/>
    <d v="2025-10-15T11:57:00"/>
    <d v="2025-10-17T15:40:00"/>
    <x v="0"/>
    <s v="ROLLOS"/>
    <s v="EJECUTADO_EXITOSO"/>
    <s v="EJECUTADO EXITOSO"/>
    <s v="15/10/2025 SE ESCALA AL COORDINADOR DE ZONA PARA ENTREGA DE ROLLOS EN SITIO | 16/10/2025 SE ENTREGAN 16 ROLLOS."/>
    <s v="VISITA_TÉCNICA"/>
    <n v="16"/>
    <s v="PRINCIPAL"/>
    <s v="TERRESTRE"/>
    <s v="ARIAS QUILINDO JULIAN"/>
    <n v="1"/>
    <n v="31419"/>
    <n v="31419"/>
  </r>
  <r>
    <s v="BOGOTA"/>
    <s v="0036-0004"/>
    <x v="5"/>
    <n v="25175"/>
    <n v="2865956"/>
    <n v="78315"/>
    <x v="0"/>
    <s v="CUNDINAMARCA"/>
    <s v="CHIA"/>
    <s v="BARRIO PARQUE PRINCIPAL DE CHIA CHIA"/>
    <s v="WOMPI"/>
    <s v="FO-25-1674630"/>
    <d v="2025-10-10T08:00:00"/>
    <d v="2025-10-17T15:42:00"/>
    <x v="0"/>
    <s v="ROLLOS"/>
    <s v="EJECUTADO_EXITOSO"/>
    <s v="EJECUTADO EXITOSO"/>
    <s v="11/10/2025 SE CONFIRMAN DATOS, SE REALIZA ENVIO DE ROLLOS CON GUIA | 17/10/2025 SE REALIZA ENVIO DE 16 ROLLOS, CON LA GUIA 2235596206 SERVIENTREGA. SE CONFIRMA ENTREGA EXITOSA POR PARTE DE LA TRANSPORTADORA"/>
    <s v="ENVÍO"/>
    <n v="16"/>
    <s v="INTERMEDIA"/>
    <s v="TERRESTRE"/>
    <s v="FRANCO CAÑAVERAL YAMID RAUL"/>
    <n v="1"/>
    <n v="36351"/>
    <n v="36351"/>
  </r>
  <r>
    <s v="CALI"/>
    <s v="0036-0003"/>
    <x v="4"/>
    <n v="76001"/>
    <n v="2885300"/>
    <n v="66593"/>
    <x v="0"/>
    <s v="VALLE DEL CAUCA"/>
    <s v="CALI"/>
    <s v="DROGUERIA PUNTO FIJO SANTA ELENA"/>
    <s v="WOMPI"/>
    <s v="FO-25-1686772"/>
    <d v="2025-10-15T11:57:00"/>
    <d v="2025-10-17T15:44:00"/>
    <x v="0"/>
    <s v="ROLLOS"/>
    <s v="EJECUTADO_EXITOSO"/>
    <s v="EJECUTADO EXITOSO"/>
    <s v="15/10/2025 SE ESCALA AL COORDINADOR DE ZONA PARA ENTREGA DE ROLLOS EN SITIO | 16/10/2025 SE ENTREGAN 24 ROLLOS DE WOMPI AL SEÑOR JAIR BERMÚDEZ"/>
    <s v="VISITA_TÉCNICA"/>
    <n v="24"/>
    <s v="PRINCIPAL"/>
    <s v="TERRESTRE"/>
    <s v="CONTRERAS ROSSI LITZY YULIETH"/>
    <n v="1"/>
    <n v="31419"/>
    <n v="31419"/>
  </r>
  <r>
    <s v="YOPAL"/>
    <s v="0036-0006"/>
    <x v="2"/>
    <n v="85001"/>
    <n v="2884573"/>
    <n v="46674"/>
    <x v="0"/>
    <s v="CASANARE"/>
    <s v="YOPAL"/>
    <s v="ROUSSE BOUTIQUE DE BELLEZA"/>
    <s v="WOMPI"/>
    <s v="FO-25-1686798"/>
    <d v="2025-10-15T11:24:00"/>
    <d v="2025-10-17T15:46:00"/>
    <x v="0"/>
    <s v="ROLLOS"/>
    <s v="EJECUTADO_EXITOSO"/>
    <s v="EJECUTADO EXITOSO"/>
    <s v="15/10/2025 SE ESCALA AL COORDINADOR DE ZONA PARA ENTREGA DE ROLLOS EN SITIO | 16/10/2025 SE VISITA COMERCIO, SE ENTREGAN 32 ROLLOS OK."/>
    <s v="VISITA_TÉCNICA"/>
    <n v="32"/>
    <s v="PRINCIPAL"/>
    <s v="TERRESTRE"/>
    <s v="VALENCIA GONZALEZ JOSE DANIEL"/>
    <n v="1"/>
    <n v="31419"/>
    <n v="31419"/>
  </r>
  <r>
    <s v="CALI"/>
    <s v="0036-0003"/>
    <x v="4"/>
    <n v="76001"/>
    <n v="2884923"/>
    <n v="36121"/>
    <x v="0"/>
    <s v="VALLE DEL CAUCA"/>
    <s v="CALI"/>
    <s v="YUDDY ALEXANDRA FERNANDEZ MORCILLO"/>
    <s v="WOMPI"/>
    <s v="FO-25-1686795"/>
    <d v="2025-10-15T11:36:00"/>
    <d v="2025-10-17T15:49:00"/>
    <x v="0"/>
    <s v="ROLLOS"/>
    <s v="EJECUTADO_EXITOSO"/>
    <s v="EJECUTADO EXITOSO"/>
    <s v="15/10/2025 SE ESCALA AL COORDINADOR DE ZONA PARA ENTREGA DE ROLLOS EN SITIO | 16/10/2025 SE ENTREGAN 64 ROLLOS DE WOMPI AL SEÑOR MARIO GARZON"/>
    <s v="VISITA_TÉCNICA"/>
    <n v="64"/>
    <s v="PRINCIPAL"/>
    <s v="TERRESTRE"/>
    <s v="BERNAL ELAICA EDGAR ALEXIS"/>
    <n v="1"/>
    <n v="31419"/>
    <n v="31419"/>
  </r>
  <r>
    <s v="BOGOTA"/>
    <s v="0036-0004"/>
    <x v="5"/>
    <n v="25430"/>
    <n v="2869911"/>
    <n v="50622"/>
    <x v="0"/>
    <s v="CUNDINAMARCA"/>
    <s v="MADRID"/>
    <s v="BARRIO MADRID MADRID 6"/>
    <s v="WOMPI"/>
    <s v="FO-25-1683138"/>
    <d v="2025-10-10T14:00:00"/>
    <d v="2025-10-17T15:50:00"/>
    <x v="0"/>
    <s v="ROLLOS"/>
    <s v="EJECUTADO_EXITOSO"/>
    <s v="EJECUTADO EXITOSO"/>
    <s v="14/10/2025 SE CONFIRMA DATOS. SE REALIZA ENVIO DE ROLLOS POR FLOTA | 17/10/2025 DURANTE LA VISITA TECNICA SE REALIZA ENTREGA DE ROLLOS PARA DATÁFONO NO SE MANIPULAN EQUIPOS SIN NOVEDAD EN ENTREGA"/>
    <s v="VISITA_TÉCNICA"/>
    <n v="48"/>
    <s v="INTERMEDIA"/>
    <s v="TERRESTRE"/>
    <s v="VALENCIA GONZALEZ JOSE DANIEL"/>
    <n v="1"/>
    <n v="36351"/>
    <n v="36351"/>
  </r>
  <r>
    <s v="CALI"/>
    <s v="0036-0003"/>
    <x v="4"/>
    <n v="76892"/>
    <n v="2885442"/>
    <n v="79592"/>
    <x v="0"/>
    <s v="VALLE DEL CAUCA"/>
    <s v="YUMBO"/>
    <s v="BARRIO SAN JORGE YUMBO 2"/>
    <s v="WOMPI"/>
    <s v="FO-25-1686755"/>
    <d v="2025-10-15T12:18:00"/>
    <d v="2025-10-17T15:53:00"/>
    <x v="0"/>
    <s v="ROLLOS"/>
    <s v="EJECUTADO_EXITOSO"/>
    <s v="EJECUTADO EXITOSO"/>
    <s v="15/10/2025 SE ESCALA AL COORDINADOR DE ZONA PARA ENTREGA DE ROLLOS EN SITIO | 16/10/2025 SE REALIZA ENTREGA DE 24 ROLLOS WOMPI CON VISITA, NO SE INTERVIENE EQUIPOS"/>
    <s v="VISITA_TÉCNICA"/>
    <n v="24"/>
    <s v="PRINCIPAL"/>
    <s v="TERRESTRE"/>
    <s v="LOZADA ROJAS CHRISTIAN ANDRES"/>
    <n v="1"/>
    <n v="31419"/>
    <n v="31419"/>
  </r>
  <r>
    <s v="BUCARAMANGA"/>
    <s v="0036-0007"/>
    <x v="1"/>
    <n v="68001"/>
    <n v="2884198"/>
    <n v="60115"/>
    <x v="0"/>
    <s v="SANTANDER"/>
    <s v="BUCARAMANGA"/>
    <s v="BARRIO GIRARDOT BUCARAMANGA 5"/>
    <s v="WOMPI"/>
    <s v="FO-25-1685761"/>
    <d v="2025-10-15T10:49:00"/>
    <d v="2025-10-17T15:55:00"/>
    <x v="0"/>
    <s v="ROLLOS"/>
    <s v="EJECUTADO_EXITOSO"/>
    <s v="EJECUTADO EXITOSO"/>
    <s v="15/10/2025 SE ESCALA AL COORDINADOR DE ZONA PARA ENTREGA DE ROLLOS EN SITIO | 16/10/2025 ENTREGA DE 16 ROLLOS PARA DATÁFONO"/>
    <s v="VISITA_TÉCNICA"/>
    <n v="16"/>
    <s v="PRINCIPAL"/>
    <s v="TERRESTRE"/>
    <s v="HERRERA MONAR GEOVANNY"/>
    <n v="1"/>
    <n v="31419"/>
    <n v="31419"/>
  </r>
  <r>
    <s v="BOGOTA"/>
    <s v="0036-0004"/>
    <x v="5"/>
    <n v="25754"/>
    <n v="2882485"/>
    <n v="73505"/>
    <x v="0"/>
    <s v="CUNDINAMARCA"/>
    <s v="SOACHA"/>
    <s v="BARRIO SAN CARLOS SOACHA"/>
    <s v="WOMPI"/>
    <s v="FO-25-1684721"/>
    <d v="2025-10-15T08:25:00"/>
    <d v="2025-10-17T15:57:00"/>
    <x v="0"/>
    <s v="ROLLOS"/>
    <s v="EJECUTADO_EXITOSO"/>
    <s v="EJECUTADO EXITOSO"/>
    <s v="15/10/2025 SE ESCALA AL COORDINADOR DE ZONA PARA ENTREGA DE ROLLOS EN SITIO | 16/10/2025 SE ENTREGAN ROLLOS"/>
    <s v="VISITA_TÉCNICA"/>
    <n v="16"/>
    <s v="PRINCIPAL"/>
    <s v="TERRESTRE"/>
    <s v="PEÑA DIAZ IVAN YESID"/>
    <n v="1"/>
    <n v="31419"/>
    <n v="31419"/>
  </r>
  <r>
    <s v="CALI"/>
    <s v="0036-0003"/>
    <x v="4"/>
    <n v="76001"/>
    <n v="2871372"/>
    <n v="73964"/>
    <x v="0"/>
    <s v="VALLE DEL CAUCA"/>
    <s v="CALI"/>
    <s v="TIENDA MIXTA OCAMPO"/>
    <s v="WOMPI"/>
    <s v="FO-25-1668791"/>
    <d v="2025-10-10T16:58:00"/>
    <d v="2025-10-17T16:00:00"/>
    <x v="0"/>
    <s v="ROLLOS"/>
    <s v="EJECUTADO_EXITOSO"/>
    <s v="EJECUTADO EXITOSO"/>
    <s v="10/10/2025 SE ESCALA AL COORDINADOR DE ZONA PARA ENTREGA DE ROLLOS EN SITIO | 14/10/2025 SE ENTREGAN 40 ROLLOS A LEONARDO MACLION"/>
    <s v="VISITA_TÉCNICA"/>
    <n v="40"/>
    <s v="PRINCIPAL"/>
    <s v="TERRESTRE"/>
    <s v="BARRAGAN LAGOS JUAN MANUEL"/>
    <n v="1"/>
    <n v="31419"/>
    <n v="31419"/>
  </r>
  <r>
    <s v="MANIZALES"/>
    <s v="0036-0002"/>
    <x v="6"/>
    <n v="17001"/>
    <n v="2872587"/>
    <n v="77202"/>
    <x v="0"/>
    <s v="CALDAS"/>
    <s v="MANIZALES"/>
    <s v="PAPELERIA JUANA"/>
    <s v="WOMPI"/>
    <s v="FO-25-1673785"/>
    <d v="2025-10-14T08:00:00"/>
    <d v="2025-10-17T16:04:00"/>
    <x v="0"/>
    <s v="ROLLOS"/>
    <s v="EJECUTADO_EXITOSO"/>
    <s v="EJECUTADO EXITOSO"/>
    <s v="11/10/2025 SE ESCALA AL COORDINADOR DE ZONA PARA ENTREGA DE ROLLOS EN SITIO | 17/10/2025 SE REALIZA ENTREGA DE 24 ROLLOS AL COMERCIO NO SE MANIPULAN EQUIPOS NOS RETIRAMOS SIN CAUSAR DAÑOS NI PEDIDAS EN EL CLIENTE"/>
    <s v="VISITA_TÉCNICA"/>
    <n v="24"/>
    <s v="PRINCIPAL"/>
    <s v="TERRESTRE"/>
    <s v="CUERO RUIZ JHONNY"/>
    <n v="1"/>
    <n v="31419"/>
    <n v="31419"/>
  </r>
  <r>
    <s v="CALI"/>
    <s v="0036-0003"/>
    <x v="4"/>
    <n v="76001"/>
    <n v="2876469"/>
    <n v="38630"/>
    <x v="0"/>
    <s v="VALLE DEL CAUCA"/>
    <s v="CALI"/>
    <s v="BARRIO OBRERO CALI 3"/>
    <s v="WOMPI"/>
    <s v="FO-25-1679578"/>
    <d v="2025-10-14T09:46:00"/>
    <d v="2025-10-17T16:07:00"/>
    <x v="0"/>
    <s v="ROLLOS"/>
    <s v="EJECUTADO_EXITOSO"/>
    <s v="EJECUTADO EXITOSO"/>
    <s v="14/10/2025 SE ESCALA AL COORDINADOR DE ZONA PARA ENTREGA DE ROLLOS EN SITIO | 16/10/2025 SE REALIZA ENTREGA DE 56 ROLLOS WOMPI"/>
    <s v="VISITA_TÉCNICA"/>
    <n v="56"/>
    <s v="PRINCIPAL"/>
    <s v="TERRESTRE"/>
    <s v="JARAMILLO PERALTA JUAN DIEGO"/>
    <n v="1"/>
    <n v="31419"/>
    <n v="31419"/>
  </r>
  <r>
    <s v="CALI"/>
    <s v="0036-0003"/>
    <x v="4"/>
    <n v="76001"/>
    <n v="2872353"/>
    <n v="12282"/>
    <x v="0"/>
    <s v="VALLE DEL CAUCA"/>
    <s v="CALI"/>
    <s v="AUTOSERVICIO MERCA MARQUEZ"/>
    <s v="WOMPI"/>
    <s v="FO-25-1682724"/>
    <d v="2025-10-14T08:00:00"/>
    <d v="2025-10-17T16:08:00"/>
    <x v="0"/>
    <s v="ROLLOS"/>
    <s v="EJECUTADO_EXITOSO"/>
    <s v="EJECUTADO EXITOSO"/>
    <s v="14/10/2025 SE ESCALA AL COORDINADOR DE ZONA PARA ENTREGA DE ROLLOS EN SITIO | 17/10/2025 SE LE ENTREGAN 64 ROLLOS DE WOMPI AL SEÑOR ALBEIRO MÁRQUEZ SALAZAR"/>
    <s v="VISITA_TÉCNICA"/>
    <n v="64"/>
    <s v="PRINCIPAL"/>
    <s v="TERRESTRE"/>
    <s v="PAREDES CASTILLO DIEGO"/>
    <n v="1"/>
    <n v="31419"/>
    <n v="31419"/>
  </r>
  <r>
    <s v="MANIZALES"/>
    <s v="0036-0002"/>
    <x v="6"/>
    <n v="17001"/>
    <n v="2876842"/>
    <n v="80164"/>
    <x v="0"/>
    <s v="CALDAS"/>
    <s v="MANIZALES"/>
    <s v="DROGUERIA SAN RAFAEL SR"/>
    <s v="WOMPI"/>
    <s v="FO-25-1679959"/>
    <d v="2025-10-14T10:07:00"/>
    <d v="2025-10-17T16:11:00"/>
    <x v="0"/>
    <s v="ROLLOS"/>
    <s v="EJECUTADO_EXITOSO"/>
    <s v="EJECUTADO EXITOSO"/>
    <s v="14/10/2025 SE ESCALA AL COORDINADOR DE ZONA PARA ENTREGA DE ROLLOS EN SITIO | 17/10/2025 SE REALIZA ENTREGA DE 48 ROLLOS AL COMERCIO NO SE MANIPULAN EQUIPOS NOS RETIRAMOS SIN CAUSAR DAÑOS NI PEDIDAS EN EL CLIENTE"/>
    <s v="VISITA_TÉCNICA"/>
    <n v="48"/>
    <s v="PRINCIPAL"/>
    <s v="TERRESTRE"/>
    <s v="VALENCIA GONZALEZ JOSE DANIEL"/>
    <n v="1"/>
    <n v="31419"/>
    <n v="31419"/>
  </r>
  <r>
    <s v="BOGOTA"/>
    <s v="0036-0004"/>
    <x v="5"/>
    <n v="25754"/>
    <n v="2872364"/>
    <n v="54559"/>
    <x v="0"/>
    <s v="CUNDINAMARCA"/>
    <s v="SOACHA"/>
    <s v="BARRIO VILLAS DE CASALOMA SOACHA SOACHA"/>
    <s v="WOMPI"/>
    <s v="FO-25-1682720"/>
    <d v="2025-10-14T08:00:00"/>
    <d v="2025-10-17T16:24:00"/>
    <x v="0"/>
    <s v="ROLLOS"/>
    <s v="EJECUTADO_EXITOSO"/>
    <s v="EJECUTADO EXITOSO"/>
    <s v="14/10/2025 SE ESCALA AL COORDINADOR DE ZONA PARA ENTREGA DE ROLLOS EN SITIO | 17/10/2025 DURANTE LA VISITA TECNICA SE REALIZA ENTREGA DE ROLLOS PARA DATÁFONO NO SE MANIPULAN EQUIPOS"/>
    <s v="VISITA_TÉCNICA"/>
    <n v="40"/>
    <s v="PRINCIPAL"/>
    <s v="TERRESTRE"/>
    <s v="JARAMILLO PERALTA JUAN DIEGO"/>
    <n v="1"/>
    <n v="31419"/>
    <n v="31419"/>
  </r>
  <r>
    <s v="BOGOTA"/>
    <s v="0036-0004"/>
    <x v="5"/>
    <n v="25754"/>
    <n v="2878467"/>
    <n v="43560"/>
    <x v="0"/>
    <s v="CUNDINAMARCA"/>
    <s v="SOACHA"/>
    <s v="BARRIO SAN MATEO SOACHA 8"/>
    <s v="WOMPI"/>
    <s v="FO-25-1681328"/>
    <d v="2025-10-14T12:37:00"/>
    <d v="2025-10-17T16:33:00"/>
    <x v="0"/>
    <s v="ROLLOS"/>
    <s v="EJECUTADO_EXITOSO"/>
    <s v="EJECUTADO EXITOSO"/>
    <s v="14/10/2025 SE ESCALA AL COORDINADOR DE ZONA PARA ENTREGA DE ROLLOS EN SITIO | 17/10/2025 DURANTE LA VISITA TECNICA SE REALIZA ENTREGA DE ROLLOS PARA DATÁFONO NO SE MANIPULAN EQUIPOS"/>
    <s v="VISITA_TÉCNICA"/>
    <n v="32"/>
    <s v="PRINCIPAL"/>
    <s v="TERRESTRE"/>
    <s v="GALEANO SORIANO JUAN DAVID"/>
    <n v="1"/>
    <n v="31419"/>
    <n v="31419"/>
  </r>
  <r>
    <s v="BOGOTA"/>
    <s v="0036-0004"/>
    <x v="5"/>
    <n v="11001"/>
    <n v="2880416"/>
    <n v="55183"/>
    <x v="0"/>
    <s v="CUNDINAMARCA"/>
    <s v="BOGOTA"/>
    <s v="BARRIO VILLA CINDY SUBA BOGOTA"/>
    <s v="WOMPI"/>
    <s v="FO-25-1683129"/>
    <d v="2025-10-14T15:45:00"/>
    <d v="2025-10-17T21:20:00"/>
    <x v="0"/>
    <s v="ROLLOS"/>
    <s v="EJECUTADO_EXITOSO"/>
    <s v="EJECUTADO EXITOSO"/>
    <s v="14/10/2025 SE ESCALA AL COORDINADOR DE ZONA PARA ENTREGA DE ROLLOS EN SITIO | 17/10/2025 SE ENTREGAN 64 ROLLOS DE MANERA EXITOSA"/>
    <s v="VISITA_TÉCNICA"/>
    <n v="64"/>
    <s v="PRINCIPAL"/>
    <s v="TERRESTRE"/>
    <s v="GALEANO SORIANO JUAN DAVID"/>
    <n v="1"/>
    <n v="31419"/>
    <n v="31419"/>
  </r>
  <r>
    <s v="CUCUTA"/>
    <s v="0036-0007"/>
    <x v="1"/>
    <n v="54001"/>
    <n v="2895244"/>
    <n v="39515"/>
    <x v="0"/>
    <s v="NORTE DE SANTANDER"/>
    <s v="CUCUTA"/>
    <s v="BARRIO URB PRADOS DEL NORTE CUCUTA 2"/>
    <s v="WOMPI"/>
    <s v="FO-25-1696975"/>
    <d v="2025-10-17T09:08:00"/>
    <d v="2025-10-18T08:41:00"/>
    <x v="0"/>
    <s v="ROLLOS"/>
    <s v="EJECUTADO_EXITOSO"/>
    <s v="EJECUTADO EXITOSO"/>
    <s v="17/10/2025 SE ESCALA AL COORDINADOR DE ZONA PARA ENTREGA DE ROLLOS EN SITIO | 17/10/2025 SE REALIZA ENTREGA DE 32 ROLLOS WOMPI OK"/>
    <s v="VISITA_TÉCNICA"/>
    <n v="32"/>
    <s v="PRINCIPAL"/>
    <s v="TERRESTRE"/>
    <s v="BARRAGAN LAGOS JUAN MANUEL"/>
    <n v="1"/>
    <n v="31419"/>
    <n v="31419"/>
  </r>
  <r>
    <s v="MONTERIA"/>
    <s v="0036-0001"/>
    <x v="0"/>
    <n v="23555"/>
    <n v="2866004"/>
    <n v="79402"/>
    <x v="0"/>
    <s v="CORDOBA"/>
    <s v="PLANETA RICA"/>
    <s v="BARRIO LA INMACULA PLANETA RICA"/>
    <s v="WOMPI"/>
    <s v="FO-25-1674633"/>
    <d v="2025-10-10T08:00:00"/>
    <d v="2025-10-18T08:41:00"/>
    <x v="0"/>
    <s v="ROLLOS"/>
    <s v="EJECUTADO_EXITOSO"/>
    <s v="EJECUTADO EXITOSO"/>
    <s v="11/10/2025 SE CONFIRMAN DATOS, SE REALIZA ENVIO DE ROLLOS CON GUIA | 18/10/2025 SE CONFIRMA ENTREGA EXITOSA POR PARTE DE LA TRANSPORTADORA SERVIENTREGA CON LA GUIA 2265100397"/>
    <s v="ENVÍO"/>
    <n v="16"/>
    <s v="INTERMEDIA"/>
    <s v="TERRESTRE"/>
    <s v="DURAN ACOSTA FRANK YONNY"/>
    <n v="1"/>
    <n v="36351"/>
    <n v="36351"/>
  </r>
  <r>
    <s v="TUNJA"/>
    <s v="0036-0007"/>
    <x v="1"/>
    <n v="15001"/>
    <n v="2893947"/>
    <n v="46091"/>
    <x v="0"/>
    <s v="BOYACA"/>
    <s v="TUNJA"/>
    <s v="BARRIO NIEVES TUNJA"/>
    <s v="WOMPI"/>
    <s v="FO-25-1696340"/>
    <d v="2025-10-17T08:00:00"/>
    <d v="2025-10-18T08:48:00"/>
    <x v="0"/>
    <s v="ROLLOS"/>
    <s v="EJECUTADO_EXITOSO"/>
    <s v="EJECUTADO EXITOSO"/>
    <s v="17/10/2025 SE ESCALA AL COORDINADOR DE ZONA PARA ENTREGA DE ROLLOS EN SITIO | 17/10/2025 SE REALIZA ENTREGA DE 64 ROLLOS CON VISITA"/>
    <s v="VISITA_TÉCNICA"/>
    <n v="48"/>
    <s v="PRINCIPAL"/>
    <s v="TERRESTRE"/>
    <s v="CONTRERAS ROSSI LITZY YULIETH"/>
    <n v="1"/>
    <n v="31419"/>
    <n v="31419"/>
  </r>
  <r>
    <s v="MONTERIA"/>
    <s v="0036-0001"/>
    <x v="0"/>
    <n v="23417"/>
    <n v="2867350"/>
    <n v="77626"/>
    <x v="0"/>
    <s v="CORDOBA"/>
    <s v="LORICA"/>
    <s v="BARRIO CAMPO ALEGRE LORICA 1"/>
    <s v="WOMPI"/>
    <s v="FO-25-1682341"/>
    <d v="2025-10-10T09:10:00"/>
    <d v="2025-10-18T08:52:00"/>
    <x v="0"/>
    <s v="ROLLOS"/>
    <s v="EJECUTADO_EXITOSO"/>
    <s v="EJECUTADO EXITOSO"/>
    <s v="14/10/2025 SE CONFIRMAN DATOS, SE REALIZA ENVIO DE ROLLOS CON GUIA | 18/10/2025 SE CONFIRMA ENTREGA EXITOSA POR PARTE DE LA TRANSPORTADORA INTERRAPIDISIMO CON LA GUIA 2265100401"/>
    <s v="ENVÍO"/>
    <n v="30"/>
    <s v="INTERMEDIA"/>
    <s v="TERRESTRE"/>
    <s v="SOLER HOYOS CRISTIAN LEONARDO"/>
    <n v="1"/>
    <n v="36351"/>
    <n v="36351"/>
  </r>
  <r>
    <s v="CUCUTA"/>
    <s v="0036-0007"/>
    <x v="1"/>
    <n v="54239"/>
    <n v="2867421"/>
    <n v="60495"/>
    <x v="0"/>
    <s v="NORTE DE SANTANDER"/>
    <s v="DURANIA"/>
    <s v="BARRIO EL CENTRO DURANIA1"/>
    <s v="WOMPI"/>
    <s v="FO-25-1681511"/>
    <d v="2025-10-10T09:12:00"/>
    <d v="2025-10-18T08:56:00"/>
    <x v="0"/>
    <s v="ROLLOS"/>
    <s v="EJECUTADO_EXITOSO"/>
    <s v="EJECUTADO EXITOSO"/>
    <s v="14/10/2025 SE CONFIRMAN DATOS Y REALIZA ENVIO DE ROLLOS CON GUIA | 18/10/2025 SE CONFIRMA ENTREGA EXITOSA POR PARTE DE LA TRANSPORTADORA SERVIENTREGA CON LA GUIA 2187690787"/>
    <s v="ENVÍO"/>
    <n v="30"/>
    <s v="INTERMEDIA"/>
    <s v="TERRESTRE"/>
    <s v="ARGEL DORIA MIGUEL ALBERTO"/>
    <n v="1"/>
    <n v="36351"/>
    <n v="36351"/>
  </r>
  <r>
    <s v="BUCARAMANGA"/>
    <s v="0036-0007"/>
    <x v="1"/>
    <n v="68276"/>
    <n v="2893732"/>
    <n v="81400"/>
    <x v="0"/>
    <s v="SANTANDER"/>
    <s v="FLORIDABLANCA"/>
    <s v="LOGÍSTICA M Y S"/>
    <s v="WOMPI"/>
    <s v="FO-25-1695539"/>
    <d v="2025-10-17T08:00:00"/>
    <d v="2025-10-18T08:59:00"/>
    <x v="0"/>
    <s v="ROLLOS"/>
    <s v="EJECUTADO_EXITOSO"/>
    <s v="EJECUTADO EXITOSO"/>
    <s v="17/08/2025 SE ESCALA AL COORDINADOR DE ZONA PARA ENTREGA DE ROLLOS EN SITIO | 17/10/2025 SE REALIZA ENTREGA DE 24 ROLLOS CON VISITA NO SE MANIPULA TERMINAL"/>
    <s v="VISITA_TÉCNICA"/>
    <n v="24"/>
    <s v="PRINCIPAL"/>
    <s v="TERRESTRE"/>
    <s v="ARGEL DORIA MIGUEL ALBERTO"/>
    <n v="1"/>
    <n v="31419"/>
    <n v="31419"/>
  </r>
  <r>
    <s v="MONTERIA"/>
    <s v="0036-0001"/>
    <x v="0"/>
    <n v="23001"/>
    <n v="2893825"/>
    <n v="75753"/>
    <x v="0"/>
    <s v="CORDOBA"/>
    <s v="MONTERIA"/>
    <s v="VARIEDADES J.J.D"/>
    <s v="WOMPI"/>
    <s v="FO-25-1695536"/>
    <d v="2025-10-17T08:00:00"/>
    <d v="2025-10-18T09:01:00"/>
    <x v="0"/>
    <s v="ROLLOS"/>
    <s v="EJECUTADO_EXITOSO"/>
    <s v="EJECUTADO EXITOSO"/>
    <s v="17/08/2025 SE ESCALA AL COORDINADOR DE ZONA PARA ENTREGA DE ROLLOS EN SITIO | 17/10/2025 SE REALIZA ENTREGA DE 24 ROLLOS A CORRESPONSAL WOMPI"/>
    <s v="VISITA_TÉCNICA"/>
    <n v="24"/>
    <s v="PRINCIPAL"/>
    <s v="TERRESTRE"/>
    <s v="REYES RAMIREZ DIEGO ALEXANDER"/>
    <n v="1"/>
    <n v="31419"/>
    <n v="31419"/>
  </r>
  <r>
    <s v="BUCARAMANGA"/>
    <s v="0036-0007"/>
    <x v="1"/>
    <n v="68001"/>
    <n v="2893495"/>
    <n v="51774"/>
    <x v="0"/>
    <s v="SANTANDER"/>
    <s v="BUCARAMANGA"/>
    <s v="LIZARAZO DIAZ JOHN JAIRO"/>
    <s v="WOMPI"/>
    <s v="FO-25-1695535"/>
    <d v="2025-10-17T08:00:00"/>
    <d v="2025-10-18T09:02:00"/>
    <x v="0"/>
    <s v="ROLLOS"/>
    <s v="EJECUTADO_EXITOSO"/>
    <s v="EJECUTADO EXITOSO"/>
    <s v="17/08/2025 SE ESCALA AL COORDINADOR DE ZONA PARA ENTREGA DE ROLLOS EN SITIO | 17/10/2025 SE HACE PRESENCIA EN COMERCIO SE REALIZA ENTREGA DE 24 ROLLOS"/>
    <s v="VISITA_TÉCNICA"/>
    <n v="24"/>
    <s v="PRINCIPAL"/>
    <s v="TERRESTRE"/>
    <s v="MARQUEZ HOYOS JEYSON DANIEL"/>
    <n v="1"/>
    <n v="31419"/>
    <n v="31419"/>
  </r>
  <r>
    <s v="TUNJA"/>
    <s v="0036-0007"/>
    <x v="1"/>
    <n v="15861"/>
    <n v="2868385"/>
    <n v="43326"/>
    <x v="0"/>
    <s v="BOYACA"/>
    <s v="VENTAQUEMADA"/>
    <s v="BARRIO CENTRO VENTAQUEMADA 1"/>
    <s v="WOMPI"/>
    <s v="FO-25-1682331"/>
    <d v="2025-10-10T10:50:00"/>
    <d v="2025-10-18T09:20:00"/>
    <x v="0"/>
    <s v="ROLLOS"/>
    <s v="EJECUTADO_EXITOSO"/>
    <s v="EJECUTADO EXITOSO"/>
    <s v="14/10/2025 SE CONFIRMAN DATOS, SE REALIZA ENVIO DE ROLLOS CON GUIA | 18/10/2025 SE CONFIRMA ENTREGA EXITOSA POR PARTE DE LA TRANSPORTADORA SERVIENTREGA CON LA GUIA 2235596226"/>
    <s v="ENVÍO"/>
    <n v="30"/>
    <s v="INTERMEDIA"/>
    <s v="TERRESTRE"/>
    <s v="BARRERA ORTEGA MARLON STWAR"/>
    <n v="1"/>
    <n v="36351"/>
    <n v="36351"/>
  </r>
  <r>
    <s v="MONTERIA"/>
    <s v="0036-0001"/>
    <x v="0"/>
    <n v="23001"/>
    <n v="2892661"/>
    <n v="50769"/>
    <x v="0"/>
    <s v="CORDOBA"/>
    <s v="MONTERIA"/>
    <s v="BARRIO URBANIZACION MI REFUGIO MONTERIA"/>
    <s v="WOMPI"/>
    <s v="FO-25-1695131"/>
    <d v="2025-10-16T15:28:00"/>
    <d v="2025-10-18T09:27:00"/>
    <x v="0"/>
    <s v="ROLLOS"/>
    <s v="EJECUTADO_EXITOSO"/>
    <s v="EJECUTADO EXITOSO"/>
    <s v="16/10/2025 SE ESCALA AL COORDINADOR DE ZONA PARA ENTREGA DE ROLLOS EN SITIO | 17/10/2025 SE REALIZA ENTREGA DE 48 ROLLOS A CORRESPONSAL WOMPI"/>
    <s v="VISITA_TÉCNICA"/>
    <n v="48"/>
    <s v="PRINCIPAL"/>
    <s v="TERRESTRE"/>
    <s v="ARGEL DORIA MIGUEL ALBERTO"/>
    <n v="1"/>
    <n v="31419"/>
    <n v="31419"/>
  </r>
  <r>
    <s v="IBAGUE"/>
    <s v="0036-0006"/>
    <x v="2"/>
    <n v="73001"/>
    <n v="2892680"/>
    <n v="60367"/>
    <x v="0"/>
    <s v="TOLIMA"/>
    <s v="IBAGUE"/>
    <s v="DROGUERÍA PHARMACY"/>
    <s v="WOMPI"/>
    <s v="FO-25-1695126"/>
    <d v="2025-10-16T15:35:00"/>
    <d v="2025-10-18T09:29:00"/>
    <x v="0"/>
    <s v="ROLLOS"/>
    <s v="EJECUTADO_EXITOSO"/>
    <s v="EJECUTADO EXITOSO"/>
    <s v="16/10/2025 SE ESCALA AL COORDINADOR DE ZONA PARA ENTREGA DE ROLLOS EN SITIO | 17/10/2025 SE TE ENTREGA DE 16 ROLLOS WOMPI POR SOLICITUD DEL CLIENTE."/>
    <s v="VISITA_TÉCNICA"/>
    <n v="16"/>
    <s v="PRINCIPAL"/>
    <s v="TERRESTRE"/>
    <s v="MARQUEZ HOYOS JEYSON DANIEL"/>
    <n v="1"/>
    <n v="31419"/>
    <n v="31419"/>
  </r>
  <r>
    <s v="BOGOTA"/>
    <s v="0036-0004"/>
    <x v="5"/>
    <n v="25754"/>
    <n v="2892788"/>
    <n v="63779"/>
    <x v="0"/>
    <s v="CUNDINAMARCA"/>
    <s v="SOACHA"/>
    <s v="BARRIO RINCON DEL LAGO SOACHA SOACHA"/>
    <s v="WOMPI"/>
    <s v="FO-25-1695089"/>
    <d v="2025-10-16T16:00:00"/>
    <d v="2025-10-18T09:43:00"/>
    <x v="0"/>
    <s v="ROLLOS"/>
    <s v="EJECUTADO_EXITOSO"/>
    <s v="EJECUTADO EXITOSO"/>
    <s v="16/10/2025 SE ESCALA AL COORDINADOR DE ZONA PARA ENTREGA DE ROLLOS EN SITIO | 17/10/2025 DURANTE LA VISITA TECNICA SE REALIZA ENTREGA DE ROLLOS PARA DATÁFONO NO SE MANIPULAN EQUIPOS"/>
    <s v="VISITA_TÉCNICA"/>
    <n v="48"/>
    <s v="PRINCIPAL"/>
    <s v="TERRESTRE"/>
    <s v="BARRAGAN TAFUR EDWIN ESTEBAN"/>
    <n v="1"/>
    <n v="31419"/>
    <n v="31419"/>
  </r>
  <r>
    <s v="BOGOTA"/>
    <s v="0036-0004"/>
    <x v="5"/>
    <n v="11001"/>
    <n v="2864570"/>
    <n v="21803"/>
    <x v="0"/>
    <s v="CUNDINAMARCA"/>
    <s v="BOGOTÁ"/>
    <s v="SUPERMERCADO LA FLOR DEL CAMPO DEL GALAN"/>
    <s v="WOMPI"/>
    <s v="FO-25-1665774"/>
    <d v="2025-10-09T15:00:00"/>
    <d v="2025-10-18T09:46:00"/>
    <x v="0"/>
    <s v="ROLLOS"/>
    <s v="EJECUTADO_EXITOSO"/>
    <s v="EJECUTADO EXITOSO"/>
    <s v="10/10/2025 SE ESCALA AL COORDINADOR DE ZONA PARA ENTREGA DE ROLLOS EN SITIO | 17/10/2025 SE ENTREGAN ROLLOS"/>
    <s v="VISITA_TÉCNICA"/>
    <n v="56"/>
    <s v="PRINCIPAL"/>
    <s v="TERRESTRE"/>
    <s v="GALEANO SORIANO JUAN DAVID"/>
    <n v="1"/>
    <n v="31419"/>
    <n v="31419"/>
  </r>
  <r>
    <s v="PEREIRA"/>
    <s v="0036-0002"/>
    <x v="6"/>
    <n v="66001"/>
    <n v="2847674"/>
    <n v="44893"/>
    <x v="0"/>
    <s v="RISARALDA"/>
    <s v="PEREIRA"/>
    <s v="BARRIO COMBIA PEREIRA 2"/>
    <s v="WOMPI"/>
    <s v="FO-25-1637518"/>
    <d v="2025-10-07T08:00:00"/>
    <d v="2025-10-18T09:48:00"/>
    <x v="0"/>
    <s v="ROLLOS"/>
    <s v="EJECUTADO_EXITOSO"/>
    <s v="EJECUTADO EXITOSO"/>
    <s v="06/10/2025 SE ESCALA AL COORDINADOR DE ZONA PARA ENTREGA DE ROLLOS EN SITIO | 17/10/2025 SE ENTREGAN 40 ROLLOS"/>
    <s v="VISITA_TÉCNICA"/>
    <n v="40"/>
    <s v="PRINCIPAL"/>
    <s v="TERRESTRE"/>
    <s v="BARRAGAN LAGOS JUAN MANUEL"/>
    <n v="1"/>
    <n v="31419"/>
    <n v="31419"/>
  </r>
  <r>
    <s v="BOGOTA"/>
    <s v="0036-0004"/>
    <x v="5"/>
    <n v="11001"/>
    <n v="2891527"/>
    <n v="43110"/>
    <x v="0"/>
    <s v="CUNDINAMARCA"/>
    <s v="BOGOTÁ"/>
    <s v="CAFE INTERNET BETEL"/>
    <s v="WOMPI"/>
    <s v="FO-25-1694566"/>
    <d v="2025-10-16T12:40:00"/>
    <d v="2025-10-18T09:50:00"/>
    <x v="0"/>
    <s v="ROLLOS"/>
    <s v="EJECUTADO_EXITOSO"/>
    <s v="EJECUTADO EXITOSO"/>
    <s v="16/10/2025 SE ESCALA AL COORDINADOR DE ZONA PARA ENTREGA DE ROLLOS EN SITIO | 17/10/2025 ENTREGA DE 32 ROLLOS WOMPI OK NO SE MANIPULAN EQUIPOS"/>
    <s v="VISITA_TÉCNICA"/>
    <n v="32"/>
    <s v="PRINCIPAL"/>
    <s v="TERRESTRE"/>
    <s v="CAÑAS MENDEZ GUSTAVO ADOLFO"/>
    <n v="1"/>
    <n v="31419"/>
    <n v="31419"/>
  </r>
  <r>
    <s v="MONTERIA"/>
    <s v="0036-0001"/>
    <x v="0"/>
    <n v="23182"/>
    <n v="2869201"/>
    <n v="74414"/>
    <x v="0"/>
    <s v="CORDOBA"/>
    <s v="CHINU"/>
    <s v="BARRIO  31 DE OCTUBRE   CHINU"/>
    <s v="WOMPI"/>
    <s v="FO-25-1683159"/>
    <d v="2025-10-10T11:50:00"/>
    <d v="2025-10-18T09:50:00"/>
    <x v="0"/>
    <s v="ROLLOS"/>
    <s v="EJECUTADO_EXITOSO"/>
    <s v="EJECUTADO EXITOSO"/>
    <s v="14/10/2025 SE ESCALA AL COORDINADOR DE ZONA PARA ENTREGA DE ROLLOS EN SITIO | 17/10/2025 SE REALIZA ENTREGA DE 32 ROLLOS WOMPI EN EL PUNTO SIN NOVEDAD"/>
    <s v="VISITA_TÉCNICA"/>
    <n v="32"/>
    <s v="INTERMEDIA"/>
    <s v="TERRESTRE"/>
    <s v="HERNANDEZ NARANJO OSCAR EDUARDO"/>
    <n v="1"/>
    <n v="36351"/>
    <n v="36351"/>
  </r>
  <r>
    <s v="CALI"/>
    <s v="0036-0003"/>
    <x v="4"/>
    <n v="76001"/>
    <n v="2891533"/>
    <n v="10575"/>
    <x v="0"/>
    <s v="VALLE DEL CAUCA"/>
    <s v="CALI"/>
    <s v="BARRIOSANTAELENA-CALI"/>
    <s v="WOMPI"/>
    <s v="FO-25-1694561"/>
    <d v="2025-10-16T12:43:15"/>
    <d v="2025-10-18T09:51:00"/>
    <x v="0"/>
    <s v="ROLLOS"/>
    <s v="EJECUTADO_EXITOSO"/>
    <s v="EJECUTADO EXITOSO"/>
    <s v="Se entregan 8 rollos de Wompi a la señorita Dayana Katerine Estrada Zuares"/>
    <s v="VISITA_TÉCNICA"/>
    <m/>
    <s v="PRINCIPAL"/>
    <s v="TERRESTRE"/>
    <s v="GONZALEZ FERRER JESUS ALEXANDER"/>
    <n v="1"/>
    <n v="31419"/>
    <n v="31419"/>
  </r>
  <r>
    <s v="CARTAGENA"/>
    <s v="0036-0001"/>
    <x v="0"/>
    <n v="13001"/>
    <n v="2877412"/>
    <n v="71091"/>
    <x v="0"/>
    <s v="BOLIVAR"/>
    <s v="CARTAGENA"/>
    <s v="ABASTOS CARNES Y VERDURAS EL BODEGÓN"/>
    <s v="WOMPI"/>
    <s v="FO-25-1680651"/>
    <d v="2025-10-14T10:46:00"/>
    <d v="2025-10-18T09:53:00"/>
    <x v="0"/>
    <s v="ROLLOS"/>
    <s v="EJECUTADO_EXITOSO"/>
    <s v="EJECUTADO EXITOSO"/>
    <s v="14/10/2025 SE ESCALA AL COORDINADOR DE ZONA PARA ENTREGA DE ROLLOS EN SITIO | 18/10/2025 SE REALIZA ENTREGA DE 64 ROLLOS PARA EL CORRESPONSAL"/>
    <s v="VISITA_TÉCNICA"/>
    <n v="64"/>
    <s v="PRINCIPAL"/>
    <s v="TERRESTRE"/>
    <m/>
    <n v="1"/>
    <n v="31419"/>
    <n v="31419"/>
  </r>
  <r>
    <s v="BOGOTA"/>
    <s v="0036-0004"/>
    <x v="5"/>
    <n v="11001"/>
    <n v="2869625"/>
    <n v="79614"/>
    <x v="0"/>
    <s v="CUNDINAMARCA"/>
    <s v="BOGOTÁ"/>
    <s v="MULTISERVICIO B M Y D"/>
    <s v="WOMPI"/>
    <s v="FO-25-1667064"/>
    <d v="2025-10-10T12:42:00"/>
    <d v="2025-10-18T09:55:00"/>
    <x v="0"/>
    <s v="ROLLOS"/>
    <s v="EJECUTADO_EXITOSO"/>
    <s v="EJECUTADO EXITOSO"/>
    <s v="10/10/2025 SE ESCALA AL COORDINADOR DE ZONA PARA ENTREGA DE ROLLOS EN SITIO | 17/10/2025 SE REALIZA LA ENTREGA DE 16 ROLLOS WOMPI"/>
    <s v="VISITA_TÉCNICA"/>
    <n v="16"/>
    <s v="PRINCIPAL"/>
    <s v="TERRESTRE"/>
    <s v="MARTINEZ SALGUEDO ANDRES AUGUSTO"/>
    <n v="1"/>
    <n v="31419"/>
    <n v="31419"/>
  </r>
  <r>
    <s v="CUCUTA"/>
    <s v="0036-0007"/>
    <x v="1"/>
    <n v="54001"/>
    <n v="2891753"/>
    <n v="75351"/>
    <x v="0"/>
    <s v="NORTE DE SANTANDER"/>
    <s v="CUCUTA"/>
    <s v="WILLTEC COMUNICACIONES Y ACCESORIOS"/>
    <s v="WOMPI"/>
    <s v="FO-25-1694539"/>
    <d v="2025-10-16T13:49:00"/>
    <d v="2025-10-18T09:59:00"/>
    <x v="0"/>
    <s v="ROLLOS"/>
    <s v="EJECUTADO_EXITOSO"/>
    <s v="EJECUTADO EXITOSO"/>
    <s v="16/10/2025 SE ESCALA AL COORDINADOR DE ZONA PARA ENTREGA DE ROLLOS EN SITIO | 17/10/2025 SE ENTREGAN 24 ROLLOS EXITOSO"/>
    <s v="VISITA_TÉCNICA"/>
    <n v="24"/>
    <s v="PRINCIPAL"/>
    <s v="TERRESTRE"/>
    <s v="ALARCON AREVALO JOHAN STIVEN"/>
    <n v="1"/>
    <n v="31419"/>
    <n v="31419"/>
  </r>
  <r>
    <s v="CALI"/>
    <s v="0036-0003"/>
    <x v="4"/>
    <n v="19001"/>
    <n v="2878479"/>
    <n v="74938"/>
    <x v="0"/>
    <s v="CAUCA"/>
    <s v="POPAYAN"/>
    <s v="PANADERIA EL SISNE"/>
    <s v="WOMPI"/>
    <s v="FO-25-1682026"/>
    <d v="2025-10-14T12:42:00"/>
    <d v="2025-10-18T10:00:00"/>
    <x v="0"/>
    <s v="ROLLOS"/>
    <s v="EJECUTADO_EXITOSO"/>
    <s v="EJECUTADO EXITOSO"/>
    <s v="17/10/2025 SE INGRESAN SE ENTREGAN 16 ROLLOS WOMPI"/>
    <s v="VISITA_TÉCNICA"/>
    <n v="16"/>
    <s v="LEJANA"/>
    <s v="TERRESTRE"/>
    <s v="NARANJO AFANADOR RUBEN JESUS"/>
    <n v="1"/>
    <n v="40250"/>
    <n v="40250"/>
  </r>
  <r>
    <s v="BOGOTA"/>
    <s v="0036-0004"/>
    <x v="5"/>
    <n v="11001"/>
    <n v="2891988"/>
    <n v="80428"/>
    <x v="0"/>
    <s v="CUNDINAMARCA"/>
    <s v="BOGOTÁ"/>
    <s v="LA ESQUINITA DE JOHA"/>
    <s v="WOMPI"/>
    <s v="FO-25-1694527"/>
    <d v="2025-10-16T14:24:00"/>
    <d v="2025-10-18T10:03:00"/>
    <x v="0"/>
    <s v="ROLLOS"/>
    <s v="EJECUTADO_EXITOSO"/>
    <s v="EJECUTADO EXITOSO"/>
    <s v="16/10/2025 SE ESCALA AL COORDINADOR DE ZONA PARA ENTREGA DE ROLLOS EN SITIO | 17/10/2025 SE REALIZA VISITA A CB SE ENTREGAN 16 ROLLOS WOMPI"/>
    <s v="VISITA_TÉCNICA"/>
    <n v="16"/>
    <s v="PRINCIPAL"/>
    <s v="TERRESTRE"/>
    <s v="GIMBUEL LASSO LUIS GERMAN"/>
    <n v="1"/>
    <n v="31419"/>
    <n v="31419"/>
  </r>
  <r>
    <s v="BOGOTA"/>
    <s v="0036-0004"/>
    <x v="5"/>
    <n v="11001"/>
    <n v="2878582"/>
    <n v="31639"/>
    <x v="0"/>
    <s v="CUNDINAMARCA"/>
    <s v="BOGOTÁ"/>
    <s v="CANDYMEDIAS J J I"/>
    <s v="WOMPI"/>
    <s v="FO-25-1681311"/>
    <d v="2025-10-14T12:47:00"/>
    <d v="2025-10-18T10:04:00"/>
    <x v="0"/>
    <s v="ROLLOS"/>
    <s v="EJECUTADO_EXITOSO"/>
    <s v="EJECUTADO EXITOSO"/>
    <s v="14/10/2025 SE ESCALA AL COORDINADOR DE ZONA PARA ENTREGA DE ROLLOS EN SITIO | 17/10/2025 SE DEJAN 48 ROLLOS"/>
    <s v="VISITA_TÉCNICA"/>
    <n v="48"/>
    <s v="PRINCIPAL"/>
    <s v="TERRESTRE"/>
    <s v="JAIMES VALERO NELSON RICARDO"/>
    <n v="1"/>
    <n v="31419"/>
    <n v="31419"/>
  </r>
  <r>
    <s v="PEREIRA"/>
    <s v="0036-0002"/>
    <x v="6"/>
    <n v="66001"/>
    <n v="2892064"/>
    <n v="65068"/>
    <x v="0"/>
    <s v="RISARALDA"/>
    <s v="PEREIRA"/>
    <s v="BARRIO PARQUE INDUSTRIAL PEREIRA 5"/>
    <s v="WOMPI"/>
    <s v="FO-25-1694526"/>
    <d v="2025-10-16T14:25:00"/>
    <d v="2025-10-18T10:05:00"/>
    <x v="0"/>
    <s v="ROLLOS"/>
    <s v="EJECUTADO_EXITOSO"/>
    <s v="EJECUTADO EXITOSO"/>
    <s v="16/10/2025 SE ESCALA AL COORDINADOR DE ZONA PARA ENTREGA DE ROLLOS EN SITIO | 17/10/2025 SE ENTREGAN 64ROLLOS"/>
    <s v="VISITA_TÉCNICA"/>
    <n v="64"/>
    <s v="PRINCIPAL"/>
    <s v="TERRESTRE"/>
    <s v="INFANTE SIERRA MANUEL FERNANDO"/>
    <n v="1"/>
    <n v="31419"/>
    <n v="31419"/>
  </r>
  <r>
    <s v="BOGOTA"/>
    <s v="0036-0004"/>
    <x v="5"/>
    <n v="25269"/>
    <n v="2878592"/>
    <n v="69758"/>
    <x v="0"/>
    <s v="CUNDINAMARCA"/>
    <s v="FACATATIVA"/>
    <s v="BARRIO LA ARBOLEDA FACATATIVA 4"/>
    <s v="WOMPI"/>
    <s v="FO-25-1683118"/>
    <d v="2025-10-14T12:51:00"/>
    <d v="2025-10-18T10:07:00"/>
    <x v="0"/>
    <s v="ROLLOS"/>
    <s v="EJECUTADO_EXITOSO"/>
    <s v="EJECUTADO EXITOSO"/>
    <s v="14/10/2025 SE CONFIRMA DATOS. SE REALIZA ENVIO DE ROLLOS POR FLOTA | 17/10/2025 DURANTE LA VISITA TECNICA SE REALIZA ENTREGA DE ROLLOS PARA DATÁFONO NO SE MANIPULAN EQUIPOS SIN NOVEDAD EN ENTREGA"/>
    <s v="VISITA_TÉCNICA"/>
    <n v="48"/>
    <s v="INTERMEDIA"/>
    <s v="TERRESTRE"/>
    <s v="CAÑAS MENDEZ GUSTAVO ADOLFO"/>
    <n v="1"/>
    <n v="36351"/>
    <n v="36351"/>
  </r>
  <r>
    <s v="NEIVA"/>
    <s v="0036-0006"/>
    <x v="2"/>
    <n v="41001"/>
    <n v="2876716"/>
    <n v="24005"/>
    <x v="0"/>
    <s v="HUILA"/>
    <s v="NEIVA"/>
    <s v="MULTISERVICIOS ROBERT"/>
    <s v="WOMPI"/>
    <s v="FO-25-1679566"/>
    <d v="2025-10-14T09:54:00"/>
    <d v="2025-10-18T10:13:00"/>
    <x v="0"/>
    <s v="ROLLOS"/>
    <s v="EJECUTADO_EXITOSO"/>
    <s v="EJECUTADO EXITOSO"/>
    <s v="14/10/2025 SE ESCALA AL COORDINADOR DE ZONA PARA ENTREGA DE ROLLOS EN SITIO | 18/10/2025 SE LLEGA A SITIO, SE ENTREGAN 48 ROLLOS WOMPI"/>
    <s v="VISITA_TÉCNICA"/>
    <n v="48"/>
    <s v="PRINCIPAL"/>
    <s v="TERRESTRE"/>
    <s v="LOZADA ROJAS CHRISTIAN ANDRES"/>
    <n v="1"/>
    <n v="31419"/>
    <n v="31419"/>
  </r>
  <r>
    <s v="MONTERIA"/>
    <s v="0036-0001"/>
    <x v="0"/>
    <n v="23001"/>
    <n v="2879562"/>
    <n v="41111"/>
    <x v="0"/>
    <s v="CORDOBA"/>
    <s v="MONTERIA"/>
    <s v="BARRIO ALFONSO LOPEZ MONTERIA"/>
    <s v="WOMPI"/>
    <s v="FO-25-1682450"/>
    <d v="2025-10-14T14:41:00"/>
    <d v="2025-10-18T10:20:00"/>
    <x v="0"/>
    <s v="ROLLOS"/>
    <s v="EJECUTADO_EXITOSO"/>
    <s v="EJECUTADO EXITOSO"/>
    <s v="14/10/2025 SE ESCALA AL COORDINADOR DE ZONA PARA ENTREGA DE ROLLOS EN SITIO | 17/10/2025 SE REALIZA ENTREGA DE 32 ROLLOS A CORRESPONSAL WOMPI"/>
    <s v="VISITA_TÉCNICA"/>
    <n v="32"/>
    <s v="PRINCIPAL"/>
    <s v="TERRESTRE"/>
    <s v="DIAZ VARGAS JONATHAN MIGUEL"/>
    <n v="1"/>
    <n v="31419"/>
    <n v="31419"/>
  </r>
  <r>
    <s v="BOGOTA"/>
    <s v="0036-0004"/>
    <x v="5"/>
    <n v="11001"/>
    <n v="2879483"/>
    <n v="25839"/>
    <x v="0"/>
    <s v="CUNDINAMARCA"/>
    <s v="BOGOTÁ"/>
    <s v="PAPELERÍA Y MISCELÁNEA BRITNEY"/>
    <s v="WOMPI"/>
    <s v="FO-25-1682442"/>
    <d v="2025-10-14T14:42:00"/>
    <d v="2025-10-18T10:24:00"/>
    <x v="0"/>
    <s v="ROLLOS"/>
    <s v="EJECUTADO_EXITOSO"/>
    <s v="EJECUTADO EXITOSO"/>
    <s v="14/10/2025 SE ESCALA AL COORDINADOR DE ZONA PARA ENTREGA DE ROLLOS EN SITIO | 17/10/2025 SE REALIZA VISITA A CB SE ENTREGAN 56 ROLLOS WOMPI"/>
    <s v="VISITA_TÉCNICA"/>
    <n v="56"/>
    <s v="PRINCIPAL"/>
    <s v="TERRESTRE"/>
    <s v="MARQUEZ HOYOS JEYSON DANIEL"/>
    <n v="1"/>
    <n v="31419"/>
    <n v="31419"/>
  </r>
  <r>
    <s v="BUCARAMANGA"/>
    <s v="0036-0007"/>
    <x v="1"/>
    <n v="68001"/>
    <n v="2882230"/>
    <n v="33744"/>
    <x v="0"/>
    <s v="SANTANDER"/>
    <s v="BUCARAMANGA"/>
    <s v="BARRIO SAN RAFAEL BUCARAMANGA"/>
    <s v="WOMPI"/>
    <s v="FO-25-1684004"/>
    <d v="2025-10-15T08:00:00"/>
    <d v="2025-10-18T10:30:00"/>
    <x v="0"/>
    <s v="ROLLOS"/>
    <s v="EJECUTADO_EXITOSO"/>
    <s v="EJECUTADO EXITOSO"/>
    <s v="15/10/2025 SE ESCALA AL COORDINADOR DE ZONA PARA ENTREGA DE ROLLOS EN SITIO | 17/10/2025 SE HACE PRESENCIA EN COMERCIO SE REALIZA ENTREGA DE 40 ROLLOS"/>
    <s v="VISITA_TÉCNICA"/>
    <n v="40"/>
    <s v="PRINCIPAL"/>
    <s v="TERRESTRE"/>
    <s v="JAIMES VALERO NELSON RICARDO"/>
    <n v="1"/>
    <n v="31419"/>
    <n v="31419"/>
  </r>
  <r>
    <s v="BOGOTA"/>
    <s v="0036-0004"/>
    <x v="5"/>
    <n v="11001"/>
    <n v="2881819"/>
    <n v="41864"/>
    <x v="0"/>
    <s v="CUNDINAMARCA"/>
    <s v="BOGOTÁ"/>
    <s v="MULTICOPIAS DE LA 5"/>
    <s v="WOMPI"/>
    <s v="FO-25-1683493"/>
    <d v="2025-10-15T08:00:00"/>
    <d v="2025-10-18T10:38:00"/>
    <x v="0"/>
    <s v="ROLLOS"/>
    <s v="EJECUTADO_EXITOSO"/>
    <s v="EJECUTADO EXITOSO"/>
    <s v="15/10/2025 SE ESCALA AL COORDINADOR DE ZONA PARA ENTREGA DE ROLLOS EN SITIO | 17/10/2025 SE REALIZA ENTREGA DE 24 ROLLOS WOMPI NO SE MANIPULAN EQUIPOS"/>
    <s v="VISITA_TÉCNICA"/>
    <n v="24"/>
    <s v="PRINCIPAL"/>
    <s v="TERRESTRE"/>
    <s v="BARRERA ORTEGA MARLON STWAR"/>
    <n v="1"/>
    <n v="31419"/>
    <n v="31419"/>
  </r>
  <r>
    <s v="BOGOTA"/>
    <s v="0036-0004"/>
    <x v="5"/>
    <n v="11001"/>
    <n v="2881352"/>
    <n v="47172"/>
    <x v="0"/>
    <s v="CUNDINAMARCA"/>
    <s v="BOGOTÁ"/>
    <s v="CIGARRERIA Y CAFETERIA LA 17"/>
    <s v="WOMPI"/>
    <s v="FO-25-1683390"/>
    <d v="2025-10-15T08:00:00"/>
    <d v="2025-10-18T10:41:00"/>
    <x v="0"/>
    <s v="ROLLOS"/>
    <s v="EJECUTADO_EXITOSO"/>
    <s v="EJECUTADO EXITOSO"/>
    <s v="14/10/2025 SE ESCALA AL COORDINADOR DE ZONA PARA ENTREGA DE ROLLOS EN SITIO | 17/10/2025 SE REALIZA ENTREGA DE 64 ROLLOS WOMPI,NO SE MANIPULAN"/>
    <s v="VISITA_TÉCNICA"/>
    <n v="64"/>
    <s v="PRINCIPAL"/>
    <s v="TERRESTRE"/>
    <s v="GALINDO ROJAS LUIS FELIPE"/>
    <n v="1"/>
    <n v="31419"/>
    <n v="31419"/>
  </r>
  <r>
    <s v="CALI"/>
    <s v="0036-0003"/>
    <x v="4"/>
    <n v="76001"/>
    <n v="2882914"/>
    <n v="68298"/>
    <x v="0"/>
    <s v="VALLE DEL CAUCA"/>
    <s v="CALI"/>
    <s v="MELENDEZ CALI 4"/>
    <s v="WOMPI"/>
    <s v="FO-25-1684707"/>
    <d v="2025-10-15T08:53:00"/>
    <d v="2025-10-18T10:52:00"/>
    <x v="0"/>
    <s v="ROLLOS"/>
    <s v="EJECUTADO_EXITOSO"/>
    <s v="EJECUTADO EXITOSO"/>
    <s v="15/10/2025 SE ESCALA AL COORDINADOR DE ZONA PARA ENTREGA DE ROLLOS EN SITIO | 17/10/2025 SE VISITA CORRESPONSAL Y SE REALIZA ENTREGA DE 24 ROLLOS"/>
    <s v="VISITA_TÉCNICA"/>
    <n v="24"/>
    <s v="PRINCIPAL"/>
    <s v="TERRESTRE"/>
    <s v="GALINDO ROJAS LUIS FELIPE"/>
    <n v="1"/>
    <n v="31419"/>
    <n v="31419"/>
  </r>
  <r>
    <s v="BOGOTA"/>
    <s v="0036-0004"/>
    <x v="5"/>
    <n v="11001"/>
    <n v="2872356"/>
    <n v="53391"/>
    <x v="0"/>
    <s v="CUNDINAMARCA"/>
    <s v="BOGOTA"/>
    <s v="BARRIO ALFONSO LOPEZ BOGOTA 2"/>
    <s v="WOMPI"/>
    <s v="FO-25-1673447"/>
    <d v="2025-10-14T08:00:00"/>
    <d v="2025-10-18T10:58:00"/>
    <x v="0"/>
    <s v="ROLLOS"/>
    <s v="EJECUTADO_EXITOSO"/>
    <s v="EJECUTADO EXITOSO"/>
    <s v="11/10/2025 SE ESCALA AL COORDINADOR DE ZONA PARA ENTREGA DE ROLLOS EN SITIO | 18/10/2025 SE ENTREGAN  ROLLOS SIN MANIPULACIÓN DEL DATAFONO SIN NOVEDAD"/>
    <s v="VISITA_TÉCNICA"/>
    <n v="16"/>
    <s v="PRINCIPAL"/>
    <s v="TERRESTRE"/>
    <s v="BOLAÑOS TABORDA JORGE ENRIQUE"/>
    <n v="1"/>
    <n v="31419"/>
    <n v="31419"/>
  </r>
  <r>
    <s v="BOGOTA"/>
    <s v="0036-0004"/>
    <x v="5"/>
    <n v="11001"/>
    <n v="2880314"/>
    <n v="79281"/>
    <x v="0"/>
    <s v="CUNDINAMARCA"/>
    <s v="BOGOTA"/>
    <s v="BARRIO LOMBARDIA BOGOTA"/>
    <s v="WOMPI"/>
    <s v="FO-25-1683137"/>
    <d v="2025-10-14T15:36:00"/>
    <d v="2025-10-18T11:01:00"/>
    <x v="0"/>
    <s v="ROLLOS"/>
    <s v="EJECUTADO_EXITOSO"/>
    <s v="EJECUTADO EXITOSO"/>
    <s v="14/10/2025 SE ESCALA AL COORDINADOR DE ZONA PARA ENTREGA DE ROLLOS EN SITIO | 18/10/2025 SE REALIZA VISITA A CB SE ENTREGAN 40 ROLLOS WOMPI"/>
    <s v="VISITA_TÉCNICA"/>
    <n v="40"/>
    <s v="PRINCIPAL"/>
    <s v="TERRESTRE"/>
    <s v="ARIAS QUILINDO JULIAN"/>
    <n v="1"/>
    <n v="31419"/>
    <n v="31419"/>
  </r>
  <r>
    <s v="BOGOTA"/>
    <s v="0036-0004"/>
    <x v="5"/>
    <n v="11001"/>
    <n v="2882988"/>
    <n v="78789"/>
    <x v="0"/>
    <s v="CUNDINAMARCA"/>
    <s v="BOGOTA"/>
    <s v="BARRIO PUNTE ARANDA BOGOTA"/>
    <s v="WOMPI"/>
    <s v="FO-25-1684698"/>
    <d v="2025-10-15T09:15:00"/>
    <d v="2025-10-18T11:07:00"/>
    <x v="0"/>
    <s v="ROLLOS"/>
    <s v="EJECUTADO_EXITOSO"/>
    <s v="EJECUTADO EXITOSO"/>
    <s v="15/10/2025 SE ESCALA AL COORDINADOR DE ZONA PARA ENTREGA DE ROLLOS EN SITIO | 17/10/2025 SE REALIZA LA ENTREGA DE 32 ROLLOS"/>
    <s v="VISITA_TÉCNICA"/>
    <n v="32"/>
    <s v="PRINCIPAL"/>
    <s v="TERRESTRE"/>
    <s v="JAIMES VALERO NELSON RICARDO"/>
    <n v="1"/>
    <n v="31419"/>
    <n v="31419"/>
  </r>
  <r>
    <s v="CARTAGENA"/>
    <s v="0036-0001"/>
    <x v="0"/>
    <n v="13001"/>
    <n v="2872382"/>
    <n v="59351"/>
    <x v="0"/>
    <s v="BOLIVAR"/>
    <s v="CARTAGENA"/>
    <s v="COMUNICACIONES Y SERVICIOS"/>
    <s v="WOMPI"/>
    <s v="FO-25-1673804"/>
    <d v="2025-10-14T08:00:00"/>
    <d v="2025-10-18T11:16:00"/>
    <x v="0"/>
    <s v="ROLLOS"/>
    <s v="EJECUTADO_EXITOSO"/>
    <s v="EJECUTADO EXITOSO"/>
    <s v="11/10/2025 SE ESCALA AL COORDINADOR DE ZONA PARA ENTREGA DE ROLLOS EN SITIO | 18/10/2025 SE ENTREGAN 56 ROLLOS"/>
    <s v="VISITA_TÉCNICA"/>
    <n v="56"/>
    <s v="PRINCIPAL"/>
    <s v="TERRESTRE"/>
    <s v="ORTIZ MARTINEZ STIVEN"/>
    <n v="1"/>
    <n v="31419"/>
    <n v="31419"/>
  </r>
  <r>
    <s v="CALI"/>
    <s v="0036-0003"/>
    <x v="4"/>
    <n v="76001"/>
    <n v="2889167"/>
    <n v="65806"/>
    <x v="0"/>
    <s v="VALLE DEL CAUCA"/>
    <s v="CALI"/>
    <s v="DROGUERIA FITOSALUD"/>
    <s v="WOMPI"/>
    <s v="FO-25-1693380"/>
    <d v="2025-10-16T08:41:00"/>
    <d v="2025-10-18T11:59:00"/>
    <x v="0"/>
    <s v="ROLLOS"/>
    <s v="EJECUTADO_EXITOSO"/>
    <s v="EJECUTADO EXITOSO"/>
    <s v="16/10/2025 SE ESCALA AL COORDINADOR DE ZONA PARA ENTREGA DE ROLLOS EN SITIO | 17/10/2025 SE LE ENTREGAN 24 ROLLOS DE WOMPI A LA SEÑORITA KAREN ARDILA"/>
    <s v="VISITA_TÉCNICA"/>
    <n v="24"/>
    <s v="PRINCIPAL"/>
    <s v="TERRESTRE"/>
    <s v="CANEDO HERRERA ALEXANDER"/>
    <n v="1"/>
    <n v="31419"/>
    <n v="31419"/>
  </r>
  <r>
    <s v="BUCARAMANGA"/>
    <s v="0036-0007"/>
    <x v="1"/>
    <n v="68001"/>
    <n v="2891609"/>
    <n v="66034"/>
    <x v="0"/>
    <s v="SANTANDER"/>
    <s v="BUCARAMANGA"/>
    <s v="BARRIO PROVENZA BUCARAMANGA 11"/>
    <s v="WOMPI"/>
    <s v="FO-25-1693377"/>
    <d v="2025-10-16T12:26:00"/>
    <d v="2025-10-18T12:01:00"/>
    <x v="0"/>
    <s v="ROLLOS"/>
    <s v="EJECUTADO_EXITOSO"/>
    <s v="EJECUTADO EXITOSO"/>
    <s v="16/10/2025 SE ESCALA AL COORDINADOR DE ZONA PARA ENTREGA DE ROLLOS EN SITIO | 17/10/2025 ENTREGA DE 32 ROLLOS PARA DATÁFONO"/>
    <s v="VISITA_TÉCNICA"/>
    <n v="32"/>
    <s v="PRINCIPAL"/>
    <s v="TERRESTRE"/>
    <s v="VALENCIA GONZALEZ JOSE DANIEL"/>
    <n v="1"/>
    <n v="31419"/>
    <n v="31419"/>
  </r>
  <r>
    <s v="CALI"/>
    <s v="0036-0003"/>
    <x v="4"/>
    <n v="76001"/>
    <n v="2890726"/>
    <n v="61896"/>
    <x v="0"/>
    <s v="VALLE DEL CAUCA"/>
    <s v="CALI"/>
    <s v="DROGUERIA DISTRI HEALTH"/>
    <s v="WOMPI"/>
    <s v="FO-25-1693311"/>
    <d v="2025-10-16T10:58:00"/>
    <d v="2025-10-18T12:06:00"/>
    <x v="0"/>
    <s v="ROLLOS"/>
    <s v="EJECUTADO_EXITOSO"/>
    <s v="EJECUTADO EXITOSO"/>
    <s v="16/10/2025 SE ESCALA AL COORDINADOR DE ZONA PARA ENTREGA DE ROLLOS EN SITIO | 17/10/2025 SE LE ENTREGAN 32 ROLLOS DE WOMPI A LA SEÑORITA LEIDY MONTAÑO"/>
    <s v="VISITA_TÉCNICA"/>
    <n v="32"/>
    <s v="PRINCIPAL"/>
    <s v="TERRESTRE"/>
    <s v="PEÑA DIAZ IVAN YESID"/>
    <n v="1"/>
    <n v="31419"/>
    <n v="31419"/>
  </r>
  <r>
    <s v="BUCARAMANGA"/>
    <s v="0036-0007"/>
    <x v="1"/>
    <n v="68001"/>
    <n v="2891274"/>
    <n v="55163"/>
    <x v="0"/>
    <s v="SANTANDER"/>
    <s v="BUCARAMANGA"/>
    <s v="BARRIO LA PEDREGOSA BUCARAMANGA 1"/>
    <s v="WOMPI"/>
    <s v="FO-25-1693278"/>
    <d v="2025-10-16T12:08:00"/>
    <d v="2025-10-18T12:26:00"/>
    <x v="0"/>
    <s v="ROLLOS"/>
    <s v="EJECUTADO_EXITOSO"/>
    <s v="EJECUTADO EXITOSO"/>
    <s v="16/10/2025 SE ESCALA AL COORDINADOR DE ZONA PARA ENTREGA DE ROLLOS EN SITIO | 17/10/2025 ENTREGA DE 64 ROLLOS PARA DATÁFONO"/>
    <s v="VISITA_TÉCNICA"/>
    <n v="64"/>
    <s v="PRINCIPAL"/>
    <s v="TERRESTRE"/>
    <s v="VALENCIA GONZALEZ JOSE DANIEL"/>
    <n v="1"/>
    <n v="31419"/>
    <n v="31419"/>
  </r>
  <r>
    <s v="CALI"/>
    <s v="0036-0003"/>
    <x v="4"/>
    <n v="76001"/>
    <n v="2864934"/>
    <n v="70857"/>
    <x v="0"/>
    <s v="VALLE DEL CAUCA"/>
    <s v="CALI"/>
    <s v="RAPITIENDA EMILY.COM"/>
    <s v="WOMPI"/>
    <s v="FO-25-1665771"/>
    <d v="2025-10-09T15:23:00"/>
    <d v="2025-10-18T13:30:00"/>
    <x v="0"/>
    <s v="ROLLOS"/>
    <s v="EJECUTADO_EXITOSO"/>
    <s v="EJECUTADO EXITOSO"/>
    <s v="10/10/2025 SE ESCALA AL COORDINADOR DE ZONA PARA ENTREGA DE ROLLOS EN SITIO | 18/10/2025 SE ENTREGAN 32 ROLLOS A HENRY ORTIZ"/>
    <s v="VISITA_TÉCNICA"/>
    <n v="32"/>
    <s v="PRINCIPAL"/>
    <s v="TERRESTRE"/>
    <s v="PEÑA DIAZ IVAN YESID"/>
    <n v="1"/>
    <n v="31419"/>
    <n v="31419"/>
  </r>
  <r>
    <s v="BOGOTA"/>
    <s v="0036-0004"/>
    <x v="5"/>
    <n v="11001"/>
    <n v="2865692"/>
    <n v="78067"/>
    <x v="0"/>
    <s v="CUNDINAMARCA"/>
    <s v="BOGOTÁ"/>
    <s v="LOVE AND FIRE"/>
    <s v="WOMPI"/>
    <s v="FO-25-1664773"/>
    <d v="2025-10-10T08:00:00"/>
    <d v="2025-10-18T13:35:00"/>
    <x v="0"/>
    <s v="ROLLOS"/>
    <s v="EJECUTADO_EXITOSO"/>
    <s v="EJECUTADO EXITOSO"/>
    <s v="10/10/2025 SE ESCALA AL COORDINADOR DE ZONA PARA ENTREGA DE ROLLOS EN SITIO | 18/10/2025 SE ENTREGAN  ROLLOS SIN MANIPULACIÓN DEL DATAFONO SIN NOVEDAD"/>
    <s v="VISITA_TÉCNICA"/>
    <n v="40"/>
    <s v="PRINCIPAL"/>
    <s v="TERRESTRE"/>
    <s v="CUERO RUIZ JHONNY"/>
    <n v="1"/>
    <n v="31419"/>
    <n v="31419"/>
  </r>
  <r>
    <s v="BOGOTA"/>
    <s v="0036-0004"/>
    <x v="5"/>
    <n v="11001"/>
    <n v="2874750"/>
    <n v="27864"/>
    <x v="0"/>
    <s v="CUNDINAMARCA"/>
    <s v="BOGOTA"/>
    <s v="BARRIO VENECIA 2 BOGOTA"/>
    <s v="WOMPI"/>
    <s v="FO-25-1678829"/>
    <d v="2025-10-14T08:00:00"/>
    <d v="2025-10-18T14:11:00"/>
    <x v="0"/>
    <s v="ROLLOS"/>
    <s v="EJECUTADO_EXITOSO"/>
    <s v="EJECUTADO EXITOSO"/>
    <s v="14/10/2025 SE ESCALA AL COORDINADOR DE ZONA PARA ENTREGA DE ROLLOS EN SITIO | 18/10/2025 ENTREGA DE ROLLOS EJECUTADO OK"/>
    <s v="VISITA_TÉCNICA"/>
    <n v="16"/>
    <s v="PRINCIPAL"/>
    <s v="TERRESTRE"/>
    <s v="ARIAS QUILINDO JULIAN"/>
    <n v="1"/>
    <n v="31419"/>
    <n v="31419"/>
  </r>
  <r>
    <s v="MONTERIA"/>
    <s v="0036-0001"/>
    <x v="0"/>
    <n v="23162"/>
    <n v="2872384"/>
    <n v="67034"/>
    <x v="0"/>
    <s v="CORDOBA"/>
    <s v="CERETE"/>
    <s v="BARRIO MATEO GOMEZ CERETE"/>
    <s v="WOMPI"/>
    <s v="FO-25-1673800"/>
    <d v="2025-10-14T08:00:00"/>
    <d v="2025-10-18T14:16:00"/>
    <x v="0"/>
    <s v="ROLLOS"/>
    <s v="EJECUTADO_EXITOSO"/>
    <s v="EJECUTADO EXITOSO"/>
    <s v="11/10/2025 SE ESCALA AL COORDINADOR DE ZONA PARA ENTREGA DE ROLLOS EN SITIO | 18/10/2025 SE REALIZA ENTREGA DE 32 ROLLOS A CORRESPONSAL WOMPI Q"/>
    <s v="VISITA_TÉCNICA"/>
    <n v="32"/>
    <s v="PRINCIPAL"/>
    <s v="TERRESTRE"/>
    <s v="GOMEZ VEGA DAVID SNEYDER"/>
    <n v="1"/>
    <n v="31419"/>
    <n v="31419"/>
  </r>
  <r>
    <s v="BOGOTA"/>
    <s v="0036-0004"/>
    <x v="5"/>
    <n v="25754"/>
    <n v="2890019"/>
    <n v="53373"/>
    <x v="0"/>
    <s v="CUNDINAMARCA"/>
    <s v="SOACHA"/>
    <s v="BARRIO SOACHA PASEO REAL SOACHA"/>
    <s v="WOMPI"/>
    <s v="FO-25-1691803"/>
    <d v="2025-10-16T09:58:00"/>
    <d v="2025-10-18T14:56:00"/>
    <x v="0"/>
    <s v="ROLLOS"/>
    <s v="EJECUTADO_EXITOSO"/>
    <s v="EJECUTADO EXITOSO"/>
    <s v="16/10/2025 SE ESCALA AL COORDINADOR DE ZONA PARA ENTREGA DE ROLLOS EN SITIO | 17/10/2025 DURANTE LA VISITA TECNICA SE REALIZA ENTREGA DE ROLLOS PARA DATÁFONO NO SE MANIPULAN EQUIPOS"/>
    <s v="VISITA_TÉCNICA"/>
    <n v="16"/>
    <s v="PRINCIPAL"/>
    <s v="TERRESTRE"/>
    <s v="MARQUEZ HOYOS JEYSON DANIEL"/>
    <n v="1"/>
    <n v="31419"/>
    <n v="31419"/>
  </r>
  <r>
    <s v="PEREIRA"/>
    <s v="0036-0002"/>
    <x v="6"/>
    <n v="66001"/>
    <n v="2897308"/>
    <n v="61872"/>
    <x v="0"/>
    <s v="RISARALDA"/>
    <s v="PEREIRA"/>
    <s v="BARRIO TURIN PEREIRA 2"/>
    <s v="WOMPI"/>
    <s v="FO-25-1698711"/>
    <d v="2025-10-17T13:14:00"/>
    <d v="2025-10-20T07:57:00"/>
    <x v="0"/>
    <s v="ROLLOS"/>
    <s v="EJECUTADO_EXITOSO"/>
    <s v="EJECUTADO EXITOSO"/>
    <s v="17/10/2025 SE ESCALA AL COORDINADOR DE ZONA PARA ENTREGA DE ROLLOS EN SITIO | 18/10/2025 SE VISITA COMERCIO SE REALIZA ENTREGA DE 48 ROLLOS DE PAPEL PARA DATÁFONO WOMPI"/>
    <s v="VISITA_TÉCNICA"/>
    <n v="48"/>
    <s v="PRINCIPAL"/>
    <s v="TERRESTRE"/>
    <s v="TORO CARDONA ELIZABETH"/>
    <n v="1"/>
    <n v="31419"/>
    <n v="31419"/>
  </r>
  <r>
    <s v="MONTERIA"/>
    <s v="0036-0001"/>
    <x v="0"/>
    <n v="23162"/>
    <n v="2893731"/>
    <n v="67203"/>
    <x v="0"/>
    <s v="CORDOBA"/>
    <s v="CERETE"/>
    <s v="BARRIO MARTINEZ CERETE"/>
    <s v="WOMPI"/>
    <s v="FO-25-1695541"/>
    <d v="2025-10-17T08:00:00"/>
    <d v="2025-10-20T07:59:00"/>
    <x v="0"/>
    <s v="ROLLOS"/>
    <s v="EJECUTADO_EXITOSO"/>
    <s v="EJECUTADO EXITOSO"/>
    <s v="17/08/2025 SE ESCALA AL COORDINADOR DE ZONA PARA ENTREGA DE ROLLOS EN SITIO | 18/10/2025 SE REALIZA ENTREGA DE 40 ROLLOS A CORRESPONSAL WOMPI"/>
    <s v="VISITA_TÉCNICA"/>
    <n v="40"/>
    <s v="PRINCIPAL"/>
    <s v="TERRESTRE"/>
    <s v="LOAIZA LOPEZ JHON FREDDY"/>
    <n v="1"/>
    <n v="31419"/>
    <n v="31419"/>
  </r>
  <r>
    <s v="MEDELLIN"/>
    <s v="0036-0005"/>
    <x v="3"/>
    <n v="5001"/>
    <n v="2866881"/>
    <n v="57038"/>
    <x v="0"/>
    <s v="ANTIOQUIA"/>
    <s v="MEDELLIN"/>
    <s v="BARRIO PERPETUO SOCORRO MEDELLIN"/>
    <s v="WOMPI"/>
    <s v="FO-25-1666347"/>
    <d v="2025-10-10T08:30:00"/>
    <d v="2025-10-20T08:25:00"/>
    <x v="0"/>
    <s v="ROLLOS"/>
    <s v="EJECUTADO_EXITOSO"/>
    <s v="EJECUTADO EXITOSO"/>
    <s v="10/10/2025 SE ESCALA AL COORDINADOR DE ZONA PARA ENTREGA DE ROLLOS EN SITIO | 20/10/2025 SE REALIZA ENTREGA DE 56 ROLLOS POR EL OPERADOR LOGISTICO VELOCES CON LA GUIA V4001662307"/>
    <s v="VISITA_TÉCNICA"/>
    <n v="56"/>
    <s v="PRINCIPAL"/>
    <s v="TERRESTRE"/>
    <s v="MARQUEZ HOYOS JEYSON DANIEL"/>
    <n v="1"/>
    <n v="31419"/>
    <n v="31419"/>
  </r>
  <r>
    <s v="MEDELLIN"/>
    <s v="0036-0005"/>
    <x v="3"/>
    <n v="5264"/>
    <n v="2867164"/>
    <n v="31271"/>
    <x v="0"/>
    <s v="ANTIOQUIA"/>
    <s v="ENTRERRIOS"/>
    <s v="BARRIO SAN ISIDRO"/>
    <s v="WOMPI"/>
    <s v="FO-25-1679952"/>
    <d v="2025-10-10T08:54:00"/>
    <d v="2025-10-20T08:43:00"/>
    <x v="0"/>
    <s v="ROLLOS"/>
    <s v="EJECUTADO_EXITOSO"/>
    <s v="EJECUTADO EXITOSO"/>
    <s v="14/10/2025 SE CONFIRMAN LOS DATOS, SE REALIZA ENVIO DE ROLLOS CON GUIA | 18/10/2025 EL ENVIO SE ENCUENTRA EN PROCESO | 20/10/2025 SE REALIZA ENVIO DE 32 ROLLOS, CON LA GUIA 6345301364270 SERVIENTREGA. SE CONFIRMA ENTREGA EXITOSA POR PARTE DE LA TRANSPORTADORA"/>
    <s v="ENVÍO"/>
    <n v="32"/>
    <s v="INTERMEDIA"/>
    <s v="TERRESTRE"/>
    <s v="BETANCUR AGUIRRE EDGAR AUGUSTO"/>
    <n v="1"/>
    <n v="36351"/>
    <n v="36351"/>
  </r>
  <r>
    <s v="MEDELLIN"/>
    <s v="0036-0005"/>
    <x v="3"/>
    <n v="5001"/>
    <n v="2873480"/>
    <n v="18482"/>
    <x v="0"/>
    <s v="ANTIOQUIA"/>
    <s v="MEDELLÍN"/>
    <s v="GRANERO Y ABARROTES LA 30 DE ENCISO"/>
    <s v="WOMPI"/>
    <s v="FO-25-1679631"/>
    <d v="2025-10-14T08:00:00"/>
    <d v="2025-10-20T11:00:00"/>
    <x v="0"/>
    <s v="ROLLOS"/>
    <s v="EJECUTADO_EXITOSO"/>
    <s v="EJECUTADO EXITOSO"/>
    <s v="14/10/2025 SE ESCALA AL COORDINADOR DE ZONA PARA ENTREGA DE ROLLOS EN SITIO | 20/10/2025 SE REALIZA ENTREGA DE 32 ROLLOS POR EL OPERADOR LOGISTICO VELOCES CON LA GUIA V4001676541"/>
    <s v="VISITA_TÉCNICA"/>
    <n v="32"/>
    <s v="PRINCIPAL"/>
    <s v="TERRESTRE"/>
    <s v="BETANCUR AGUIRRE EDGAR AUGUSTO"/>
    <n v="1"/>
    <n v="31419"/>
    <n v="31419"/>
  </r>
  <r>
    <s v="MEDELLIN"/>
    <s v="0036-0005"/>
    <x v="3"/>
    <n v="5001"/>
    <n v="2875523"/>
    <n v="34010"/>
    <x v="0"/>
    <s v="ANTIOQUIA"/>
    <s v="MEDELLÍN"/>
    <s v="FARMATURIN"/>
    <s v="WOMPI"/>
    <s v="FO-25-1679612"/>
    <d v="2025-10-14T08:28:00"/>
    <d v="2025-10-20T11:01:00"/>
    <x v="0"/>
    <s v="ROLLOS"/>
    <s v="EJECUTADO_EXITOSO"/>
    <s v="EJECUTADO EXITOSO"/>
    <s v="14/10/2025 SE ESCALA AL COORDINADOR DE ZONA PARA ENTREGA DE ROLLOS EN SITIO | 20/10/2025 SE REALIZA ENTREGA DE 64 ROLLOS POR EL OPERADOR LOGISTICO VELOCES CON LA GUIA V4001676543"/>
    <s v="VISITA_TÉCNICA"/>
    <n v="64"/>
    <s v="PRINCIPAL"/>
    <s v="TERRESTRE"/>
    <s v="BETANCUR AGUIRRE EDGAR AUGUSTO"/>
    <n v="1"/>
    <n v="31419"/>
    <n v="31419"/>
  </r>
  <r>
    <s v="MEDELLIN"/>
    <s v="0036-0005"/>
    <x v="3"/>
    <n v="5380"/>
    <n v="2880088"/>
    <n v="66126"/>
    <x v="0"/>
    <s v="ANTIOQUIA"/>
    <s v="LA ESTRELLA"/>
    <s v="LINAT.NET"/>
    <s v="WOMPI"/>
    <s v="FO-25-1683135"/>
    <d v="2025-10-14T15:38:00"/>
    <d v="2025-10-20T11:03:00"/>
    <x v="0"/>
    <s v="ROLLOS"/>
    <s v="EJECUTADO_EXITOSO"/>
    <s v="EJECUTADO EXITOSO"/>
    <s v="14/10/2025 SE ESCALA AL COORDINADOR DE ZONA PARA ENTREGA DE ROLLOS EN SITIO | 20/10/2025 SE REALIZA ENTREGA DE 32 ROLLOS POR EL OPERADOR LOGISTICO VELOCES CON LA GUIA V4001681681"/>
    <s v="VISITA_TÉCNICA"/>
    <n v="32"/>
    <s v="PRINCIPAL"/>
    <s v="TERRESTRE"/>
    <s v="BETANCUR AGUIRRE EDGAR AUGUSTO"/>
    <n v="1"/>
    <n v="31419"/>
    <n v="31419"/>
  </r>
  <r>
    <s v="MEDELLIN"/>
    <s v="0036-0005"/>
    <x v="3"/>
    <n v="5001"/>
    <n v="2880807"/>
    <n v="79334"/>
    <x v="0"/>
    <s v="ANTIOQUIA"/>
    <s v="MEDELLIN"/>
    <s v="BARRIO ENCISO MEDELLIN  22"/>
    <s v="WOMPI"/>
    <s v="FO-25-1683109"/>
    <d v="2025-10-14T16:17:00"/>
    <d v="2025-10-20T11:05:00"/>
    <x v="0"/>
    <s v="ROLLOS"/>
    <s v="EJECUTADO_EXITOSO"/>
    <s v="EJECUTADO EXITOSO"/>
    <s v="14/10/2025 SE ESCALA AL COORDINADOR DE ZONA PARA ENTREGA DE ROLLOS EN SITIO | 20/10/2025 SE REALIZA ENTREGA DE 48 ROLLOS POR EL OPERADOR LOGISTICO VELOCES CON LA GUIA V4001681682"/>
    <s v="VISITA_TÉCNICA"/>
    <n v="48"/>
    <s v="PRINCIPAL"/>
    <s v="TERRESTRE"/>
    <s v="BETANCUR AGUIRRE EDGAR AUGUSTO"/>
    <n v="1"/>
    <n v="31419"/>
    <n v="31419"/>
  </r>
  <r>
    <s v="MEDELLIN"/>
    <s v="0036-0005"/>
    <x v="3"/>
    <n v="5001"/>
    <n v="2881133"/>
    <n v="23781"/>
    <x v="0"/>
    <s v="ANTIOQUIA"/>
    <s v="MEDELLÍN"/>
    <s v="DROGUERIA Y VARIEDADES LA 37"/>
    <s v="WOMPI"/>
    <s v="FO-25-1683096"/>
    <d v="2025-10-14T16:47:00"/>
    <d v="2025-10-20T11:08:00"/>
    <x v="0"/>
    <s v="ROLLOS"/>
    <s v="EJECUTADO_EXITOSO"/>
    <s v="EJECUTADO EXITOSO"/>
    <s v="20/10/2025 SE REALIZA ENTREGA DE 64 ROLLOS POR EL OPERADOR LOGISTICO VELOCES CON LA GUIA V4001681683"/>
    <s v="VISITA_TÉCNICA"/>
    <n v="64"/>
    <s v="PRINCIPAL"/>
    <s v="TERRESTRE"/>
    <s v="BETANCUR AGUIRRE EDGAR AUGUSTO"/>
    <n v="1"/>
    <n v="31419"/>
    <n v="31419"/>
  </r>
  <r>
    <s v="MEDELLIN"/>
    <s v="0036-0005"/>
    <x v="3"/>
    <n v="5001"/>
    <n v="2884841"/>
    <n v="36659"/>
    <x v="0"/>
    <s v="ANTIOQUIA"/>
    <s v="MEDELLÍN"/>
    <s v="DROGUERÍA PUNTO CLAVE"/>
    <s v="WOMPI"/>
    <s v="FO-25-1686803"/>
    <d v="2025-10-15T11:22:00"/>
    <d v="2025-10-20T11:09:00"/>
    <x v="0"/>
    <s v="ROLLOS"/>
    <s v="EJECUTADO_EXITOSO"/>
    <s v="EJECUTADO EXITOSO"/>
    <s v="15/10/2025 SE ESCALA AL COORDINADOR DE ZONA PARA ENTREGA DE ROLLOS EN SITIO | 20/10/2025 SE REALIZA ENTREGA DE 32 ROLLOS POR EL OPERADOR LOGISTICO VELOCES CON LA GUIA V4001681684"/>
    <s v="VISITA_TÉCNICA"/>
    <n v="32"/>
    <s v="PRINCIPAL"/>
    <s v="TERRESTRE"/>
    <s v="BETANCUR AGUIRRE EDGAR AUGUSTO"/>
    <n v="1"/>
    <n v="31419"/>
    <n v="31419"/>
  </r>
  <r>
    <s v="MEDELLIN"/>
    <s v="0036-0005"/>
    <x v="3"/>
    <n v="5088"/>
    <n v="2885476"/>
    <n v="63876"/>
    <x v="0"/>
    <s v="ANTIOQUIA"/>
    <s v="BELLO"/>
    <s v="MERCADOS NIQUIA"/>
    <s v="WOMPI"/>
    <s v="FO-25-1686745"/>
    <d v="2025-10-15T12:30:00"/>
    <d v="2025-10-20T11:10:00"/>
    <x v="0"/>
    <s v="ROLLOS"/>
    <s v="EJECUTADO_EXITOSO"/>
    <s v="EJECUTADO EXITOSO"/>
    <s v="15/10/2025 SE ESCALA AL COORDINADOR DE ZONA PARA ENTREGA DE ROLLOS EN SITIO | 20/10/2025 SE REALIZA ENTREGA DE 48 ROLLOS POR EL OPERADOR LOGISTICO VELOCES CON LA GUIA V4001681685"/>
    <s v="VISITA_TÉCNICA"/>
    <n v="48"/>
    <s v="PRINCIPAL"/>
    <s v="TERRESTRE"/>
    <s v="BETANCUR AGUIRRE EDGAR AUGUSTO"/>
    <n v="1"/>
    <n v="31419"/>
    <n v="31419"/>
  </r>
  <r>
    <s v="MEDELLIN"/>
    <s v="0036-0005"/>
    <x v="3"/>
    <n v="5001"/>
    <n v="2885603"/>
    <n v="16966"/>
    <x v="0"/>
    <s v="ANTIOQUIA"/>
    <s v="MEDELLÍN"/>
    <s v="LEGUMBRERIA Y GRANERO LA TOLDA"/>
    <s v="WOMPI"/>
    <s v="FO-25-1686742"/>
    <d v="2025-10-15T12:36:00"/>
    <d v="2025-10-20T11:11:00"/>
    <x v="0"/>
    <s v="ROLLOS"/>
    <s v="EJECUTADO_EXITOSO"/>
    <s v="EJECUTADO EXITOSO"/>
    <s v="15/10/2025 SE ESCALA AL COORDINADOR DE ZONA PARA ENTREGA DE ROLLOS EN SITIO | 20/10/2025 SE REALIZA ENTREGA DE 64 ROLLOS POR EL OPERADOR LOGISTICO VELOCES CON LA GUIA V4001681686"/>
    <s v="VISITA_TÉCNICA"/>
    <n v="64"/>
    <s v="PRINCIPAL"/>
    <s v="TERRESTRE"/>
    <s v="BETANCUR AGUIRRE EDGAR AUGUSTO"/>
    <n v="1"/>
    <n v="31419"/>
    <n v="31419"/>
  </r>
  <r>
    <s v="MEDELLIN"/>
    <s v="0036-0005"/>
    <x v="3"/>
    <n v="5001"/>
    <n v="2886429"/>
    <n v="78035"/>
    <x v="0"/>
    <s v="ANTIOQUIA"/>
    <s v="MEDELLÍN"/>
    <s v="PAPELERIA EL FUTBOLERO"/>
    <s v="WOMPI"/>
    <s v="FO-25-1689358"/>
    <d v="2025-10-15T14:41:00"/>
    <d v="2025-10-20T11:12:00"/>
    <x v="0"/>
    <s v="ROLLOS"/>
    <s v="EJECUTADO_EXITOSO"/>
    <s v="EJECUTADO EXITOSO"/>
    <s v="15/10/2025 SE ESCALA AL COORDINADOR DE ZONA PARA ENTREGA DE ROLLOS EN SITIO | 20/10/2025 SE REALIZA ENTREGA DE 32 ROLLOS POR EL OPERADOR LOGISTICO VELOCES CON LA GUIA V4001687470"/>
    <s v="VISITA_TÉCNICA"/>
    <n v="32"/>
    <s v="PRINCIPAL"/>
    <s v="TERRESTRE"/>
    <s v="BETANCUR AGUIRRE EDGAR AUGUSTO"/>
    <n v="1"/>
    <n v="31419"/>
    <n v="31419"/>
  </r>
  <r>
    <s v="MEDELLIN"/>
    <s v="0036-0005"/>
    <x v="3"/>
    <n v="5001"/>
    <n v="2885829"/>
    <n v="31007"/>
    <x v="0"/>
    <s v="ANTIOQUIA"/>
    <s v="MEDELLÍN"/>
    <s v="CARNES CAMPO NOBLE"/>
    <s v="WOMPI"/>
    <s v="FO-25-1687586"/>
    <d v="2025-10-15T13:34:00"/>
    <d v="2025-10-20T11:12:00"/>
    <x v="0"/>
    <s v="ROLLOS"/>
    <s v="EJECUTADO_EXITOSO"/>
    <s v="EJECUTADO EXITOSO"/>
    <s v="15/10/2025 SE ESCALA AL COORDINADOR DE ZONA PARA ENTREGA DE ROLLOS EN SITIO | 20/10/2025 SE REALIZA ENTREGA DE 48 ROLLOS POR EL OPERADOR LOGISTICO VELOCES CON LA GUIA V4001681688"/>
    <s v="VISITA_TÉCNICA"/>
    <n v="48"/>
    <s v="PRINCIPAL"/>
    <s v="TERRESTRE"/>
    <s v="BETANCUR AGUIRRE EDGAR AUGUSTO"/>
    <n v="1"/>
    <n v="31419"/>
    <n v="31419"/>
  </r>
  <r>
    <s v="MEDELLIN"/>
    <s v="0036-0005"/>
    <x v="3"/>
    <n v="5001"/>
    <n v="2887186"/>
    <n v="79810"/>
    <x v="0"/>
    <s v="ANTIOQUIA"/>
    <s v="MEDELLÍN"/>
    <s v="DISTRIFAMILIA"/>
    <s v="WOMPI"/>
    <s v="FO-25-1689190"/>
    <d v="2025-10-15T16:04:00"/>
    <d v="2025-10-20T11:13:00"/>
    <x v="0"/>
    <s v="ROLLOS"/>
    <s v="EJECUTADO_EXITOSO"/>
    <s v="EJECUTADO EXITOSO"/>
    <s v="15/10/2025 SE ESCALA AL COORDINADOR DE ZONA PARA ENTREGA DE ROLLOS EN SITIO | 20/10/2025 SE REALIZA ENTREGA DE 16 ROLLOS POR EL OPERADOR LOGISTICO VELOCES CON LA GUIA V4001687471"/>
    <s v="VISITA_TÉCNICA"/>
    <n v="16"/>
    <s v="PRINCIPAL"/>
    <s v="TERRESTRE"/>
    <s v="BETANCUR AGUIRRE EDGAR AUGUSTO"/>
    <n v="1"/>
    <n v="31419"/>
    <n v="31419"/>
  </r>
  <r>
    <s v="MEDELLIN"/>
    <s v="0036-0005"/>
    <x v="3"/>
    <n v="5001"/>
    <n v="2887704"/>
    <n v="78164"/>
    <x v="0"/>
    <s v="ANTIOQUIA"/>
    <s v="MEDELLIN"/>
    <s v="BARRIO JUAN 23 MEDELLIN 1"/>
    <s v="WOMPI"/>
    <s v="FO-25-1689165"/>
    <d v="2025-10-15T16:41:00"/>
    <d v="2025-10-20T11:14:00"/>
    <x v="0"/>
    <s v="ROLLOS"/>
    <s v="EJECUTADO_EXITOSO"/>
    <s v="EJECUTADO EXITOSO"/>
    <s v="15/10/2025 SE ESCALA AL COORDINADOR DE ZONA PARA ENTREGA DE ROLLOS EN SITIO | 20/10/2025 SE REALIZA ENTREGA DE 40 ROLLOS POR EL OPERADOR LOGISTICO VELOCES CON LA GUIA V4001687472"/>
    <s v="VISITA_TÉCNICA"/>
    <n v="40"/>
    <s v="PRINCIPAL"/>
    <s v="TERRESTRE"/>
    <s v="BETANCUR AGUIRRE EDGAR AUGUSTO"/>
    <n v="1"/>
    <n v="31419"/>
    <n v="31419"/>
  </r>
  <r>
    <s v="MEDELLIN"/>
    <s v="0036-0005"/>
    <x v="3"/>
    <n v="5001"/>
    <n v="2887915"/>
    <n v="43000"/>
    <x v="0"/>
    <s v="ANTIOQUIA"/>
    <s v="MEDELLÍN"/>
    <s v="SOLUMOVIL LA PLAYA"/>
    <s v="WOMPI"/>
    <s v="FO-25-1689156"/>
    <d v="2025-10-16T08:00:00"/>
    <d v="2025-10-20T11:19:00"/>
    <x v="0"/>
    <s v="ROLLOS"/>
    <s v="EJECUTADO_EXITOSO"/>
    <s v="EJECUTADO EXITOSO"/>
    <s v="15/10/2025 SE ESCALA AL COORDINADOR DE ZONA PARA ENTREGA DE ROLLOS EN SITIO | 20/10/2025 SE REALIZA ENTREGA DE 64 ROLLOS POR EL OPERADOR LOGISTICO VELOCES CON LA GUIA V4001687473"/>
    <s v="VISITA_TÉCNICA"/>
    <n v="64"/>
    <s v="PRINCIPAL"/>
    <s v="TERRESTRE"/>
    <s v="BETANCUR AGUIRRE EDGAR AUGUSTO"/>
    <n v="1"/>
    <n v="31419"/>
    <n v="31419"/>
  </r>
  <r>
    <s v="MEDELLIN"/>
    <s v="0036-0005"/>
    <x v="3"/>
    <n v="5088"/>
    <n v="2888419"/>
    <n v="29305"/>
    <x v="0"/>
    <s v="ANTIOQUIA"/>
    <s v="BELLO"/>
    <s v="WDIGITAL PC"/>
    <s v="WOMPI"/>
    <s v="FO-25-1690523"/>
    <d v="2025-10-16T08:00:00"/>
    <d v="2025-10-20T11:21:00"/>
    <x v="0"/>
    <s v="ROLLOS"/>
    <s v="EJECUTADO_EXITOSO"/>
    <s v="EJECUTADO EXITOSO"/>
    <s v="16/10/2025 SE ESCALA AL COORDINADOR DE ZONA PARA ENTREGA DE ROLLOS EN SITIO | 20/10/2025 SE REALIZA ENTREGA DE 56 ROLLOS POR EL OPERADOR LOGISTICO VELOCES CON LA GUIA V4001687474"/>
    <s v="VISITA_TÉCNICA"/>
    <n v="56"/>
    <s v="PRINCIPAL"/>
    <s v="TERRESTRE"/>
    <s v="BETANCUR AGUIRRE EDGAR AUGUSTO"/>
    <n v="1"/>
    <n v="31419"/>
    <n v="31419"/>
  </r>
  <r>
    <s v="MEDELLIN"/>
    <s v="0036-0005"/>
    <x v="3"/>
    <n v="5088"/>
    <n v="2892938"/>
    <n v="74630"/>
    <x v="0"/>
    <s v="ANTIOQUIA"/>
    <s v="BELLO"/>
    <s v="DESECHABLES LA 55"/>
    <s v="WOMPI"/>
    <s v="FO-25-1695096"/>
    <d v="2025-10-16T15:46:00"/>
    <d v="2025-10-20T11:22:00"/>
    <x v="0"/>
    <s v="ROLLOS"/>
    <s v="EJECUTADO_EXITOSO"/>
    <s v="EJECUTADO EXITOSO"/>
    <s v="16/10/2025 SE ESCALA AL COORDINADOR DE ZONA PARA ENTREGA DE ROLLOS EN SITIO | 20/10/2025 SE REALIZA ENTREGA DE 56 ROLLOS POR EL OPERADOR LOGISTICO VELOCES CON LA GUIA V4001687479"/>
    <s v="VISITA_TÉCNICA"/>
    <n v="56"/>
    <s v="PRINCIPAL"/>
    <s v="TERRESTRE"/>
    <s v="BETANCUR AGUIRRE EDGAR AUGUSTO"/>
    <n v="1"/>
    <n v="31419"/>
    <n v="31419"/>
  </r>
  <r>
    <s v="MEDELLIN"/>
    <s v="0036-0005"/>
    <x v="3"/>
    <n v="5088"/>
    <n v="2893876"/>
    <n v="70441"/>
    <x v="0"/>
    <s v="ANTIOQUIA"/>
    <s v="BELLO"/>
    <s v="TIENDA ANA ROSA L.C"/>
    <s v="WOMPI"/>
    <s v="FO-25-1695528"/>
    <d v="2025-10-17T08:00:00"/>
    <d v="2025-10-20T11:23:00"/>
    <x v="0"/>
    <s v="ROLLOS"/>
    <s v="EJECUTADO_EXITOSO"/>
    <s v="EJECUTADO EXITOSO"/>
    <s v="17/08/2025 SE ESCALA AL COORDINADOR DE ZONA PARA ENTREGA DE ROLLOS EN SITIO | 20/10/2025 SE REALIZA ENTREGA DE 32 ROLLOS POR EL OPERADOR LOGISTICO VELOCES CON LA GUIA V4001687481"/>
    <s v="VISITA_TÉCNICA"/>
    <n v="32"/>
    <s v="PRINCIPAL"/>
    <s v="TERRESTRE"/>
    <s v="BETANCUR AGUIRRE EDGAR AUGUSTO"/>
    <n v="1"/>
    <n v="31419"/>
    <n v="31419"/>
  </r>
  <r>
    <s v="BOGOTA"/>
    <s v="0036-0004"/>
    <x v="5"/>
    <n v="25899"/>
    <n v="2869694"/>
    <n v="71124"/>
    <x v="0"/>
    <s v="CUNDINAMARCA"/>
    <s v="ZIPAQUIRA"/>
    <s v="LAS MARGARITAS"/>
    <s v="WOMPI"/>
    <s v="FO-25-1683335"/>
    <d v="2025-10-10T13:50:00"/>
    <d v="2025-10-20T11:44:00"/>
    <x v="0"/>
    <s v="ROLLOS"/>
    <s v="EJECUTADO_EXITOSO"/>
    <s v="EJECUTADO EXITOSO"/>
    <s v="14/10/2025 DATOS CORRECTOS. SE REALIZA ENVIO DE ROLLOS CON GUIA | 20/10/2025 SE REALIZA ENVIO DE 16 ROLLOS, CON LA GUIA 2235596238 SERVIENTREGA. SE CONFIRMA ENTREGA EXITOSA POR PARTE DE LA TRANSPORTADORA"/>
    <s v="ENVÍO"/>
    <n v="16"/>
    <s v="INTERMEDIA"/>
    <s v="TERRESTRE"/>
    <s v="BETANCUR AGUIRRE EDGAR AUGUSTO"/>
    <n v="1"/>
    <n v="36351"/>
    <n v="36351"/>
  </r>
  <r>
    <s v="VILLAVICENCIO"/>
    <s v="0036-0006"/>
    <x v="2"/>
    <n v="50001"/>
    <n v="2896506"/>
    <n v="60195"/>
    <x v="0"/>
    <s v="META"/>
    <s v="VILLAVICENCIO"/>
    <s v="JOYERIA EL ENCANTO"/>
    <s v="WOMPI"/>
    <s v="FO-25-1698779"/>
    <d v="2025-10-17T11:07:00"/>
    <d v="2025-10-20T11:50:00"/>
    <x v="0"/>
    <s v="ROLLOS"/>
    <s v="EJECUTADO_EXITOSO"/>
    <s v="EJECUTADO EXITOSO"/>
    <s v="17/10/2025 SE ESCALA AL COORDINADOR DE ZONA PARA ENTREGA DE ROLLOS EN SITIO | 18/10/2025 SE REALIZA VISTA AL CB POR SOLICITUD DE 40 ROLLOS, SE ENTREGAN SIN NOVEDAD TODO OK"/>
    <s v="VISITA_TÉCNICA"/>
    <n v="40"/>
    <s v="PRINCIPAL"/>
    <s v="TERRESTRE"/>
    <s v="TORO CARDONA ELIZABETH"/>
    <n v="1"/>
    <n v="31419"/>
    <n v="31419"/>
  </r>
  <r>
    <s v="BOGOTA"/>
    <s v="0036-0004"/>
    <x v="5"/>
    <n v="11001"/>
    <n v="2879362"/>
    <n v="52997"/>
    <x v="0"/>
    <s v="CUNDINAMARCA"/>
    <s v="BOGOTÁ"/>
    <s v="PAPELERIA SINAII"/>
    <s v="WOMPI"/>
    <s v="FO-25-1682462"/>
    <d v="2025-10-14T14:26:00"/>
    <d v="2025-10-20T12:12:00"/>
    <x v="0"/>
    <s v="ROLLOS"/>
    <s v="EJECUTADO_EXITOSO"/>
    <s v="EJECUTADO EXITOSO"/>
    <s v="14/10/2025 SE ESCALA AL COORDINADOR DE ZONA PARA ENTREGA DE ROLLOS EN SITIO | 18/10/2025 SE REALIZA ENTREGA DE 40 ROLLOS"/>
    <s v="VISITA_TÉCNICA"/>
    <n v="40"/>
    <s v="PRINCIPAL"/>
    <s v="TERRESTRE"/>
    <s v="MOLINA CASTRO JAVIER ALBERTO"/>
    <n v="1"/>
    <n v="31419"/>
    <n v="31419"/>
  </r>
  <r>
    <s v="NEIVA"/>
    <s v="0036-0006"/>
    <x v="2"/>
    <n v="41799"/>
    <n v="2869676"/>
    <n v="31482"/>
    <x v="0"/>
    <s v="HUILA"/>
    <s v="TELLO"/>
    <s v="DROGUERÍA SAN ANDRES"/>
    <s v="WOMPI"/>
    <s v="FO-25-1683149"/>
    <d v="2025-10-10T13:31:00"/>
    <d v="2025-10-20T12:13:00"/>
    <x v="0"/>
    <s v="ROLLOS"/>
    <s v="EJECUTADO_EXITOSO"/>
    <s v="EJECUTADO EXITOSO"/>
    <s v="14/10/2025 SE CONFIRMA DATOS. SE REALIZA ENVIO DE ROLLOS POR FLOTA | 17/10/2025 SE REALIZA ENVÍO DE 32 ROLLOS WOMPI POR INTERRAPIDISIMO"/>
    <s v="ENVÍO"/>
    <n v="32"/>
    <s v="INTERMEDIA"/>
    <s v="TERRESTRE"/>
    <s v="MICHELI LOPEZ MIGUEL ANGEL"/>
    <n v="1"/>
    <n v="36351"/>
    <n v="36351"/>
  </r>
  <r>
    <s v="BARRANQUILLA"/>
    <s v="0036-0001"/>
    <x v="0"/>
    <n v="8634"/>
    <n v="2869491"/>
    <n v="28374"/>
    <x v="0"/>
    <s v="ATLANTICO"/>
    <s v="SABANAGRANDE"/>
    <s v="BARRIO SABANAGRANDE ATLÁNTICO"/>
    <s v="WOMPI"/>
    <s v="FO-25-1683154"/>
    <d v="2025-10-10T12:48:00"/>
    <d v="2025-10-20T12:13:00"/>
    <x v="0"/>
    <s v="ROLLOS"/>
    <s v="EJECUTADO_EXITOSO"/>
    <s v="EJECUTADO EXITOSO"/>
    <s v="14/10/2025 SE CONFIRMA DATOS. SE REALIZA ENVIO DE ROLLOS POR FLOTA | 16/10/2025 SE REALIZA ENVÍO DE 56 ROLLOS POR INTERRAPIDISIMO"/>
    <s v="ENVÍO"/>
    <n v="56"/>
    <s v="INTERMEDIA"/>
    <s v="TERRESTRE"/>
    <s v="DIAZ VARGAS JONATHAN MIGUEL"/>
    <n v="1"/>
    <n v="36351"/>
    <n v="36351"/>
  </r>
  <r>
    <s v="CARTAGENA"/>
    <s v="0036-0001"/>
    <x v="0"/>
    <n v="13001"/>
    <n v="2880651"/>
    <n v="74077"/>
    <x v="0"/>
    <s v="BOLIVAR"/>
    <s v="CARTAGENA"/>
    <s v="DROGUERÍA PHARMAVITALL15"/>
    <s v="WOMPI"/>
    <s v="FO-25-1683112"/>
    <d v="2025-10-14T16:12:00"/>
    <d v="2025-10-20T12:14:00"/>
    <x v="0"/>
    <s v="ROLLOS"/>
    <s v="EJECUTADO_EXITOSO"/>
    <s v="EJECUTADO EXITOSO"/>
    <s v="14/10/2025 SE ESCALA AL COORDINADOR DE ZONA PARA ENTREGA DE ROLLOS EN SITIO | 18/10/2025 SE REALIZA ENTREGA DE 16 ROLLOS PARA EL CORRESPONSAL"/>
    <s v="VISITA_TÉCNICA"/>
    <n v="16"/>
    <s v="PRINCIPAL"/>
    <s v="TERRESTRE"/>
    <s v="VILLACOB VILLACOB ELKIN EDUARDO"/>
    <n v="1"/>
    <n v="31419"/>
    <n v="31419"/>
  </r>
  <r>
    <s v="BARRANQUILLA"/>
    <s v="0036-0001"/>
    <x v="0"/>
    <n v="8758"/>
    <n v="2881307"/>
    <n v="70464"/>
    <x v="0"/>
    <s v="ATLANTICO"/>
    <s v="SOLEDAD"/>
    <s v="BARRIO CAMPANOS 2 SOLEDAD"/>
    <s v="WOMPI"/>
    <s v="FO-25-1683393"/>
    <d v="2025-10-15T08:00:00"/>
    <d v="2025-10-20T12:16:00"/>
    <x v="0"/>
    <s v="ROLLOS"/>
    <s v="EJECUTADO_EXITOSO"/>
    <s v="EJECUTADO EXITOSO"/>
    <s v="14/10/2025 SE ESCALA AL COORDINADOR DE ZONA PARA ENTREGA DE ROLLOS EN SITIO | 17/10/2025 SE HACE ENTREGA DE 32 ROLLOS WOMPI"/>
    <s v="VISITA_TÉCNICA"/>
    <n v="32"/>
    <s v="PRINCIPAL"/>
    <s v="TERRESTRE"/>
    <s v="MARTINEZ SALGUEDO ANDRES AUGUSTO"/>
    <n v="1"/>
    <n v="31419"/>
    <n v="31419"/>
  </r>
  <r>
    <s v="NEIVA"/>
    <s v="0036-0006"/>
    <x v="2"/>
    <n v="41206"/>
    <n v="2869665"/>
    <n v="49961"/>
    <x v="0"/>
    <s v="HUILA"/>
    <s v="COLOMBIA"/>
    <s v="BARRIO UNICENTRO COLOMBIA"/>
    <s v="WOMPI"/>
    <s v="FO-25-1683152"/>
    <d v="2025-10-10T13:21:00"/>
    <d v="2025-10-20T12:42:00"/>
    <x v="0"/>
    <s v="ROLLOS"/>
    <s v="EJECUTADO_EXITOSO"/>
    <s v="EJECUTADO EXITOSO"/>
    <s v="14/10/2025 SE CONFIRMA DATOS. SE REALIZA ENVIO DE ROLLOS POR FLOTA | 17/10/2025 SE REALIZA ENVÍO DE 56 ROLLOS WOMPI POR INTERRAPIDISIMO"/>
    <s v="ENVÍO"/>
    <n v="56"/>
    <s v="LEJANA"/>
    <s v="TERRESTRE"/>
    <s v="ORTEGA TORRES JUAN SEBASTIAN"/>
    <n v="1"/>
    <n v="40250"/>
    <n v="40250"/>
  </r>
  <r>
    <s v="MONTERIA"/>
    <s v="0036-0001"/>
    <x v="0"/>
    <n v="23001"/>
    <n v="2884832"/>
    <n v="49202"/>
    <x v="0"/>
    <s v="CORDOBA"/>
    <s v="MONTERIA"/>
    <s v="TIENDA DON TOÑO 73"/>
    <s v="WOMPI"/>
    <s v="FO-25-1686807"/>
    <d v="2025-10-15T11:20:00"/>
    <d v="2025-10-20T12:45:00"/>
    <x v="0"/>
    <s v="ROLLOS"/>
    <s v="EJECUTADO_EXITOSO"/>
    <s v="EJECUTADO EXITOSO"/>
    <s v="15/10/2025 SE ESCALA AL COORDINADOR DE ZONA PARA ENTREGA DE ROLLOS EN SITIO | 17/10/2025 SE REALIZA ENTREGA DE 32 ROLLOS A CORRESPONSAL WOMPI"/>
    <s v="VISITA_TÉCNICA"/>
    <n v="32"/>
    <s v="PRINCIPAL"/>
    <s v="TERRESTRE"/>
    <s v="DIAZ VARGAS JONATHAN MIGUEL"/>
    <n v="1"/>
    <n v="31419"/>
    <n v="31419"/>
  </r>
  <r>
    <s v="CUCUTA"/>
    <s v="0036-0007"/>
    <x v="1"/>
    <n v="54498"/>
    <n v="2869754"/>
    <n v="70662"/>
    <x v="0"/>
    <s v="NORTE DE SANTANDER"/>
    <s v="OCAÑA"/>
    <s v="LA PRIMAVERA OCAÑA 5"/>
    <s v="WOMPI"/>
    <s v="FO-25-1683142"/>
    <d v="2025-10-10T13:36:00"/>
    <d v="2025-10-20T13:02:00"/>
    <x v="0"/>
    <s v="ROLLOS"/>
    <s v="EJECUTADO_EXITOSO"/>
    <s v="EJECUTADO EXITOSO"/>
    <s v="14/10/2025 SE CONFIRMA DATOS. SE REALIZA ENVIO DE ROLLOS POR FLOTA | 15/10/2025 SE REALIZA ENVÍO DE 16 ROLLOS WOMPI OK"/>
    <s v="ENVÍO"/>
    <n v="16"/>
    <s v="LEJANA"/>
    <s v="TERRESTRE"/>
    <s v="MARQUEZ HOYOS JEYSON DANIEL"/>
    <n v="1"/>
    <n v="40250"/>
    <n v="40250"/>
  </r>
  <r>
    <s v="BOGOTA"/>
    <s v="0036-0004"/>
    <x v="5"/>
    <n v="25430"/>
    <n v="2885222"/>
    <n v="63009"/>
    <x v="0"/>
    <s v="CUNDINAMARCA"/>
    <s v="MADRID"/>
    <s v="BARRIO SOCIEGO MADRID 6"/>
    <s v="WOMPI"/>
    <s v="FO-25-1687194"/>
    <d v="2025-10-15T12:00:00"/>
    <d v="2025-10-20T13:07:00"/>
    <x v="0"/>
    <s v="ROLLOS"/>
    <s v="EJECUTADO_EXITOSO"/>
    <s v="EJECUTADO EXITOSO"/>
    <s v="15/10/2025 SE CONFIRMA DATOS. SE REALIZA ENVIO DE ROLLOS CON OPERADOR LOGISTICO | 17/10/2025 DURANTE LA VISITA TECNICA SE REALIZA ENTREGA DE 32 ROLLOS PARA DATÁFONO NO SE MANIPULAN EQUIPOS SIN NOVEDAD EN ENTREGA"/>
    <s v="VISITA_TÉCNICA"/>
    <n v="32"/>
    <s v="INTERMEDIA"/>
    <s v="TERRESTRE"/>
    <s v="DURAN ACOSTA FRANK YONNY"/>
    <n v="1"/>
    <n v="36351"/>
    <n v="36351"/>
  </r>
  <r>
    <s v="BOGOTA"/>
    <s v="0036-0004"/>
    <x v="5"/>
    <n v="11001"/>
    <n v="2885415"/>
    <n v="71998"/>
    <x v="0"/>
    <s v="CUNDINAMARCA"/>
    <s v="BOGOTÁ"/>
    <s v="PAPELERIA J&amp;M"/>
    <s v="WOMPI"/>
    <s v="FO-25-1686758"/>
    <d v="2025-10-15T12:11:00"/>
    <d v="2025-10-20T13:10:00"/>
    <x v="0"/>
    <s v="ROLLOS"/>
    <s v="EJECUTADO_EXITOSO"/>
    <s v="EJECUTADO EXITOSO"/>
    <s v="15/10/2025 SE ESCALA AL COORDINADOR DE ZONA PARA ENTREGA DE ROLLOS EN SITIO | 18/10/2025 SE REALIZA ENTREGA DE 16 ROLLOS"/>
    <s v="VISITA_TÉCNICA"/>
    <n v="16"/>
    <s v="PRINCIPAL"/>
    <s v="TERRESTRE"/>
    <s v="LOZADA ROJAS CHRISTIAN ANDRES"/>
    <n v="1"/>
    <n v="31419"/>
    <n v="31419"/>
  </r>
  <r>
    <s v="APARTADO"/>
    <s v="0036-0005"/>
    <x v="3"/>
    <n v="5147"/>
    <n v="2886474"/>
    <n v="62823"/>
    <x v="0"/>
    <s v="ANTIOQUIA"/>
    <s v="CAREPA"/>
    <s v="BARRIO CAREPA CAREPA"/>
    <s v="WOMPI"/>
    <s v="FO-25-1689213"/>
    <d v="2025-10-15T14:56:00"/>
    <d v="2025-10-20T13:18:00"/>
    <x v="0"/>
    <s v="ROLLOS"/>
    <s v="EJECUTADO_EXITOSO"/>
    <s v="EJECUTADO EXITOSO"/>
    <s v="15/10/2025 SE ESCALA AL COORDINADOR DE ZONA PARA ENTREGA DE ROLLOS EN SITIO | 17/10/2025 ENTREGA DE 48 ROLLOS WOMPI"/>
    <s v="VISITA_TÉCNICA"/>
    <n v="48"/>
    <s v="PRINCIPAL"/>
    <s v="TERRESTRE"/>
    <s v="MICHELI LOPEZ MIGUEL ANGEL"/>
    <n v="1"/>
    <n v="31419"/>
    <n v="31419"/>
  </r>
  <r>
    <s v="MANIZALES"/>
    <s v="0036-0002"/>
    <x v="6"/>
    <n v="17873"/>
    <n v="2886706"/>
    <n v="49199"/>
    <x v="0"/>
    <s v="CALDAS"/>
    <s v="VILLAMARIA"/>
    <s v="BARRIO CENTRO VILLAMARIA 3"/>
    <s v="WOMPI"/>
    <s v="FO-25-1689211"/>
    <d v="2025-10-15T15:04:00"/>
    <d v="2025-10-20T13:20:00"/>
    <x v="0"/>
    <s v="ROLLOS"/>
    <s v="EJECUTADO_EXITOSO"/>
    <s v="EJECUTADO EXITOSO"/>
    <s v="15/10/2025 SE ESCALA AL COORDINADOR DE ZONA PARA ENTREGA DE ROLLOS EN SITIO | 17/10/2025 SE REALIZA ENTREGA DE 56 ROLLOS AL COMERCIO NO SE MANIPULAN EQUIPOS NOS RETIRAMOS SIN CAUSAR DAÑOS NI PEDIDAS EN EL CLIENTE"/>
    <s v="VISITA_TÉCNICA"/>
    <n v="56"/>
    <s v="PRINCIPAL"/>
    <s v="TERRESTRE"/>
    <s v="SALDARRIAGA MIRANDA SANTIAGO"/>
    <n v="1"/>
    <n v="31419"/>
    <n v="31419"/>
  </r>
  <r>
    <s v="PASTO"/>
    <s v="0036-0003"/>
    <x v="4"/>
    <n v="52001"/>
    <n v="2887035"/>
    <n v="71748"/>
    <x v="0"/>
    <s v="NARIÑO"/>
    <s v="PASTO"/>
    <s v="GRANERO SURTIHOGAR ALEXA"/>
    <s v="WOMPI"/>
    <s v="FO-25-1689192"/>
    <d v="2025-10-15T15:46:00"/>
    <d v="2025-10-20T13:32:00"/>
    <x v="0"/>
    <s v="ROLLOS"/>
    <s v="EJECUTADO_EXITOSO"/>
    <s v="EJECUTADO EXITOSO"/>
    <s v="15/10/2025 SE ESCALA AL COORDINADOR DE ZONA PARA ENTREGA DE ROLLOS EN SITIO | 18/10/2025 SE VISITA EL CB PARA ENTREGAR 24 ROLLOS, ENTREGA OK"/>
    <s v="VISITA_TÉCNICA"/>
    <n v="24"/>
    <s v="PRINCIPAL"/>
    <s v="TERRESTRE"/>
    <s v="JARAMILLO PERALTA JUAN DIEGO"/>
    <n v="1"/>
    <n v="31419"/>
    <n v="31419"/>
  </r>
  <r>
    <s v="BOGOTA"/>
    <s v="0036-0004"/>
    <x v="5"/>
    <n v="11001"/>
    <n v="2900132"/>
    <n v="49237"/>
    <x v="0"/>
    <s v="CUNDINAMARCA"/>
    <s v="BOGOTÁ"/>
    <s v="PAÑALERA Y PIJAMAS LUKY"/>
    <s v="WOMPI"/>
    <s v="FO-25-1703108"/>
    <d v="2025-10-20T08:00:00"/>
    <d v="2025-10-20T14:24:00"/>
    <x v="0"/>
    <s v="ROLLOS"/>
    <s v="EJECUTADO_EXITOSO"/>
    <s v="EJECUTADO EXITOSO"/>
    <s v="18/10/2025 SE ESCALA AL COORDINADOR DE ZONA PARA ENTREGA DE ROLLOS EN SITIO | 20/10/2025 EL ALMACÉN SE ENCUENTRA CERRADO, SE LLAMO Y LA SEÑORA SALIO A RECIBIR LOS ROLLOS"/>
    <s v="VISITA_TÉCNICA"/>
    <n v="32"/>
    <s v="PRINCIPAL"/>
    <s v="TERRESTRE"/>
    <s v="GUERRERO RAMIREZ OSCAR DARIO"/>
    <n v="1"/>
    <n v="31419"/>
    <n v="31419"/>
  </r>
  <r>
    <s v="MEDELLIN"/>
    <s v="0036-0005"/>
    <x v="3"/>
    <n v="5190"/>
    <n v="2870177"/>
    <n v="27117"/>
    <x v="0"/>
    <s v="ANTIOQUIA"/>
    <s v="CISNEROS"/>
    <s v="BARRIO PARQUE PRINCIPAL CISNEROS"/>
    <s v="WOMPI"/>
    <s v="FO-25-1685034"/>
    <d v="2025-10-10T14:43:00"/>
    <d v="2025-10-20T14:25:00"/>
    <x v="0"/>
    <s v="ROLLOS"/>
    <s v="EJECUTADO_EXITOSO"/>
    <s v="EJECUTADO EXITOSO"/>
    <s v="15/10/2025 SE CONFIRMAN DATOS. SE REALIZA ENVIO CON OPERADOR LOGISTICO | 20/10/2025 SE REALIZA ENVIO DE 64 ROLLOS, CON LA GUIA 6345301365231 . SE CONFIRMA ENTREGA EXITOSA POR PARTE DE LA TRANSPORTADORA"/>
    <s v="ENVÍO"/>
    <n v="64"/>
    <s v="INTERMEDIA"/>
    <s v="TERRESTRE"/>
    <s v="BARRAGAN LAGOS JUAN MANUEL"/>
    <n v="1"/>
    <n v="36351"/>
    <n v="36351"/>
  </r>
  <r>
    <s v="BOGOTA"/>
    <s v="0036-0004"/>
    <x v="5"/>
    <n v="11001"/>
    <n v="2900903"/>
    <n v="46602"/>
    <x v="0"/>
    <s v="CUNDINAMARCA"/>
    <s v="BOGOTÁ"/>
    <s v="DULCERIA LA 32"/>
    <s v="WOMPI"/>
    <s v="FO-25-1704379"/>
    <d v="2025-10-20T08:00:00"/>
    <d v="2025-10-20T14:28:00"/>
    <x v="0"/>
    <s v="ROLLOS"/>
    <s v="EJECUTADO_EXITOSO"/>
    <s v="EJECUTADO EXITOSO"/>
    <s v="19/10/2025 SE ESCALA AL COORDINADOR DE ZONA PARA ENTREGA DE ROLLOS EN SITIO | 20/10/2025 SE REALIZA ENTREGA DE 40 ROLLOS,  SE ENCUENTRA EL COMERCIO CERRADO, SE LLAMA LA SEÑORA CATHERINE IVON MÉNDEZ SAAVEDRA  AUTORIZA ENTREGA EN EL SUPERMERCADO,"/>
    <s v="VISITA_TÉCNICA"/>
    <n v="48"/>
    <s v="PRINCIPAL"/>
    <s v="TERRESTRE"/>
    <s v="BETANCUR AGUIRRE EDGAR AUGUSTO"/>
    <n v="1"/>
    <n v="31419"/>
    <n v="31419"/>
  </r>
  <r>
    <s v="CALI"/>
    <s v="0036-0003"/>
    <x v="4"/>
    <n v="76318"/>
    <n v="2870225"/>
    <n v="66941"/>
    <x v="0"/>
    <s v="VALLE DEL CAUCA"/>
    <s v="GUACARI"/>
    <s v="BARRIO VIA PICHICHI CRR SONSO GUACARI"/>
    <s v="WOMPI"/>
    <s v="FO-25-1692077"/>
    <d v="2025-10-10T14:35:00"/>
    <d v="2025-10-20T14:32:00"/>
    <x v="0"/>
    <s v="ROLLOS"/>
    <s v="EJECUTADO_EXITOSO"/>
    <s v="EJECUTADO EXITOSO"/>
    <s v="20/10/2025 SE REALIZA ENVIO DE 48 ROLLOS, CON LA GUIA 2215219695 SERVIENTREGA. SE CONFIRMA ENTREGA EXITOSA POR PARTE DE LA TRANSPORTADORA"/>
    <s v="ENVÍO"/>
    <n v="48"/>
    <s v="INTERMEDIA"/>
    <s v="TERRESTRE"/>
    <s v="MICHELI LOPEZ MIGUEL ANGEL"/>
    <n v="1"/>
    <n v="36351"/>
    <n v="36351"/>
  </r>
  <r>
    <s v="MEDELLIN"/>
    <s v="0036-0005"/>
    <x v="3"/>
    <n v="5088"/>
    <n v="2900291"/>
    <n v="71700"/>
    <x v="0"/>
    <s v="ANTIOQUIA"/>
    <s v="BELLO"/>
    <s v="COMUNICABAÑAS"/>
    <s v="WOMPI"/>
    <s v="FO-25-1704417"/>
    <d v="2025-10-20T08:00:00"/>
    <d v="2025-10-20T14:42:00"/>
    <x v="0"/>
    <s v="ROLLOS"/>
    <s v="EJECUTADO_EXITOSO"/>
    <s v="EJECUTADO EXITOSO"/>
    <s v="19/10/2025 SE ESCALA AL COORDINADOR DE ZONA PARA ENTREGA DE ROLLOS EN SITIO | 20/10/2025 SE ENTREGAN 40 ROLLOS WOMPI"/>
    <s v="VISITA_TÉCNICA"/>
    <n v="40"/>
    <s v="PRINCIPAL"/>
    <s v="TERRESTRE"/>
    <s v="CONTRERAS ROSSI LITZY YULIETH | CUERO RUIZ JHONNY"/>
    <n v="1"/>
    <n v="31419"/>
    <n v="31419"/>
  </r>
  <r>
    <s v="CARTAGENA"/>
    <s v="0036-0001"/>
    <x v="0"/>
    <n v="13001"/>
    <n v="2900199"/>
    <n v="49765"/>
    <x v="0"/>
    <s v="BOLIVAR"/>
    <s v="CARTAGENA"/>
    <s v="FERRETERIA POLICARPA"/>
    <s v="WOMPI"/>
    <s v="FO-25-1704420"/>
    <d v="2025-10-20T08:00:00"/>
    <d v="2025-10-20T14:46:00"/>
    <x v="0"/>
    <s v="ROLLOS"/>
    <s v="EJECUTADO_EXITOSO"/>
    <s v="EJECUTADO EXITOSO"/>
    <s v="19/10/2025 SE ESCALA AL COORDINADOR DE ZONA PARA ENTREGA DE ROLLOS EN SITIO | 20/10/2025 SE REALIZA ENTREGA DE 32 ROLLOS PARA EL CORRESPONSAL"/>
    <s v="VISITA_TÉCNICA"/>
    <n v="32"/>
    <s v="PRINCIPAL"/>
    <s v="TERRESTRE"/>
    <s v="BARRIENTOS HERNANDEZ CRISTIAN HORACIO"/>
    <n v="1"/>
    <n v="31419"/>
    <n v="31419"/>
  </r>
  <r>
    <s v="BOGOTA"/>
    <s v="0036-0004"/>
    <x v="5"/>
    <n v="11001"/>
    <n v="2900069"/>
    <n v="75358"/>
    <x v="0"/>
    <s v="CUNDINAMARCA"/>
    <s v="BOGOTÁ"/>
    <s v="PAPELERIA SOFIA.A"/>
    <s v="WOMPI"/>
    <s v="FO-25-1703098"/>
    <d v="2025-10-20T08:00:00"/>
    <d v="2025-10-20T14:51:00"/>
    <x v="0"/>
    <s v="ROLLOS"/>
    <s v="EJECUTADO_EXITOSO"/>
    <s v="EJECUTADO EXITOSO"/>
    <s v="18/10/2025 SE ESCALA AL COORDINADOR DE ZONA PARA ENTREGA DE ROLLOS EN SITIO | 20/10/2025 DURANTE LA VISITA TECNICA SE REALIZA ENTREGA DE ROLLOS PARA DATÁFONO NO SE MANIPULAN EQUIPOS SIN NOVEDAD EN ENTREGA"/>
    <s v="VISITA_TÉCNICA"/>
    <n v="24"/>
    <s v="PRINCIPAL"/>
    <s v="TERRESTRE"/>
    <s v="MARTINEZ SALGUEDO ANDRES AUGUSTO"/>
    <n v="1"/>
    <n v="31419"/>
    <n v="31419"/>
  </r>
  <r>
    <s v="BARRANQUILLA"/>
    <s v="0036-0001"/>
    <x v="0"/>
    <n v="8001"/>
    <n v="2871250"/>
    <n v="47262"/>
    <x v="0"/>
    <s v="ATLANTICO"/>
    <s v="BARRANQUILLA"/>
    <s v="BARRIO CARIBE VERDE BARRANQUILLA 1"/>
    <s v="WOMPI"/>
    <s v="FO-25-1668792"/>
    <d v="2025-10-10T16:55:00"/>
    <d v="2025-10-20T14:54:00"/>
    <x v="0"/>
    <s v="ROLLOS"/>
    <s v="EJECUTADO_EXITOSO"/>
    <s v="EJECUTADO EXITOSO"/>
    <s v="10/10/2025 SE ESCALA AL COORDINADOR DE ZONA PARA ENTREGA DE ROLLOS EN SITIO | 20/10/2025 SE HACE ENTREGA DE 32 ROLLOS WOMPI EN LA CALLE 130 8H 6 MZ 19H"/>
    <s v="VISITA_TÉCNICA"/>
    <n v="32"/>
    <s v="PRINCIPAL"/>
    <s v="TERRESTRE"/>
    <s v="LOZADA ROJAS CHRISTIAN ANDRES"/>
    <n v="1"/>
    <n v="31419"/>
    <n v="31419"/>
  </r>
  <r>
    <s v="PASTO"/>
    <s v="0036-0003"/>
    <x v="4"/>
    <n v="52001"/>
    <n v="2900116"/>
    <n v="20570"/>
    <x v="0"/>
    <s v="NARIÑO"/>
    <s v="PASTO"/>
    <s v="BARRIO CENTRO XLVIII PASTO"/>
    <s v="WOMPI"/>
    <s v="FO-25-1703112"/>
    <d v="2025-10-20T08:00:00"/>
    <d v="2025-10-20T15:00:00"/>
    <x v="0"/>
    <s v="ROLLOS"/>
    <s v="EJECUTADO_EXITOSO"/>
    <s v="EJECUTADO EXITOSO"/>
    <s v="18/10/2025 SE ESCALA AL COORDINADOR DE ZONA PARA ENTREGA DE ROLLOS EN SITIO | 20/10/2025 SE REALIZA ENTREGA DE 32 ROLLOS WOMPI NO SE MANIPULA DATAFONO NO SE PUEDE CERRAR ORDEN DE SERVICIO EN SITIO POR NOVEDAD CON SERVIDOR"/>
    <s v="VISITA_TÉCNICA"/>
    <n v="32"/>
    <s v="PRINCIPAL"/>
    <s v="TERRESTRE"/>
    <s v="ORTEGA TORRES JUAN SEBASTIAN"/>
    <n v="1"/>
    <n v="31419"/>
    <n v="31419"/>
  </r>
  <r>
    <s v="IBAGUE"/>
    <s v="0036-0006"/>
    <x v="2"/>
    <n v="73001"/>
    <n v="2900087"/>
    <n v="74382"/>
    <x v="0"/>
    <s v="TOLIMA"/>
    <s v="IBAGUE"/>
    <s v="PAPELERÍA IEM"/>
    <s v="WOMPI"/>
    <s v="FO-25-1704433"/>
    <d v="2025-10-20T08:00:00"/>
    <d v="2025-10-20T15:02:00"/>
    <x v="0"/>
    <s v="ROLLOS"/>
    <s v="EJECUTADO_EXITOSO"/>
    <s v="EJECUTADO EXITOSO"/>
    <s v="19/10/2025 SE ESCALA AL COORDINADOR DE ZONA PARA ENTREGA DE ROLLOS EN SITIO | 20/10/2025 SE REALIZA ENTREGA DE 24 ROLLOS WOMPI POR SOLICITUD DEL CLIENTE."/>
    <s v="VISITA_TÉCNICA"/>
    <n v="24"/>
    <s v="PRINCIPAL"/>
    <s v="TERRESTRE"/>
    <s v="BRAVO MADROÑERO OSCAR ESTEBAN"/>
    <n v="1"/>
    <n v="31419"/>
    <n v="31419"/>
  </r>
  <r>
    <s v="PASTO"/>
    <s v="0036-0003"/>
    <x v="4"/>
    <n v="52001"/>
    <n v="2900208"/>
    <n v="79822"/>
    <x v="0"/>
    <s v="NARIÑO"/>
    <s v="PASTO"/>
    <s v="A Y E DROGUERIA"/>
    <s v="WOMPI"/>
    <s v="FO-25-1703115"/>
    <d v="2025-10-20T08:00:00"/>
    <d v="2025-10-20T15:10:00"/>
    <x v="0"/>
    <s v="ROLLOS"/>
    <s v="EJECUTADO_EXITOSO"/>
    <s v="EJECUTADO EXITOSO"/>
    <s v="18/10/2025 SE ESCALA AL COORDINADOR DE ZONA PARA ENTREGA DE ROLLOS EN SITIO | 20/10/2025 SE REALIZA ENTREGA DE 16 ROLLOS WOMPI NO SE MANIPULA DATAFONO POR NOVEDAD EN SERVIDOR NO SE PUEDE CERRAR ORDEN EN SITIO"/>
    <s v="VISITA_TÉCNICA"/>
    <n v="16"/>
    <s v="PRINCIPAL"/>
    <s v="TERRESTRE"/>
    <s v="BARRAGAN TAFUR EDWIN ESTEBAN"/>
    <n v="1"/>
    <n v="31419"/>
    <n v="31419"/>
  </r>
  <r>
    <s v="MEDELLIN"/>
    <s v="0036-0005"/>
    <x v="3"/>
    <n v="5088"/>
    <n v="2900436"/>
    <n v="48347"/>
    <x v="0"/>
    <s v="ANTIOQUIA"/>
    <s v="BELLO"/>
    <s v="PAPELERÍA Y VARIEDADES BT"/>
    <s v="WOMPI"/>
    <s v="FO-25-1704400"/>
    <d v="2025-10-20T08:00:00"/>
    <d v="2025-10-20T15:12:00"/>
    <x v="0"/>
    <s v="ROLLOS"/>
    <s v="EJECUTADO_EXITOSO"/>
    <s v="EJECUTADO EXITOSO"/>
    <s v="19/10/2025 SE ESCALA AL COORDINADOR DE ZONA PARA ENTREGA DE ROLLOS EN SITIO | 20/10/2025 SE ENTREGAN 64 ROLLOS WOMPI"/>
    <s v="VISITA_TÉCNICA"/>
    <n v="64"/>
    <s v="PRINCIPAL"/>
    <s v="TERRESTRE"/>
    <s v="BRAVO MADROÑERO OSCAR ESTEBAN"/>
    <n v="1"/>
    <n v="31419"/>
    <n v="31419"/>
  </r>
  <r>
    <s v="CALI"/>
    <s v="0036-0003"/>
    <x v="4"/>
    <n v="76306"/>
    <n v="2870840"/>
    <n v="65267"/>
    <x v="0"/>
    <s v="VALLE DEL CAUCA"/>
    <s v="GINEBRA"/>
    <s v="BARRIO CENTRO COSTA RICA VALLE GINEBRA"/>
    <s v="WOMPI"/>
    <s v="FO-25-1680463"/>
    <d v="2025-10-10T15:55:00"/>
    <d v="2025-10-20T15:22:00"/>
    <x v="0"/>
    <s v="ROLLOS"/>
    <s v="EJECUTADO_EXITOSO"/>
    <s v="EJECUTADO EXITOSO"/>
    <s v="20/10/2025 SE REALIZA ENVIO DE 64 ROLLOS, CON LA GUIA 2185553871 SERVIENTREGA. SE CONFIRMA ENTREGA EXITOSA POR PARTE DE LA TRANSPORTADORA"/>
    <s v="ENVÍO"/>
    <n v="64"/>
    <s v="INTERMEDIA"/>
    <s v="TERRESTRE"/>
    <s v="BARRIENTOS HERNANDEZ CRISTIAN HORACIO"/>
    <n v="1"/>
    <n v="36351"/>
    <n v="36351"/>
  </r>
  <r>
    <s v="PEREIRA"/>
    <s v="0036-0002"/>
    <x v="6"/>
    <n v="66001"/>
    <n v="2866000"/>
    <n v="18137"/>
    <x v="0"/>
    <s v="RISARALDA"/>
    <s v="PEREIRA"/>
    <s v="VARIEDADES ARCO IRIS ARABIA"/>
    <s v="WOMPI"/>
    <s v="FO-25-1663945"/>
    <d v="2025-10-10T08:00:00"/>
    <d v="2025-10-20T15:22:00"/>
    <x v="0"/>
    <s v="ROLLOS"/>
    <s v="EJECUTADO_EXITOSO"/>
    <s v="EJECUTADO EXITOSO"/>
    <s v="09/10/2025 SE ESCALA AL COORDINADOR DE ZONA PARA ENTREGA DE ROLLOS EN SITIO | 20/10/2025 SE ENTREGAN 56 ROLLOS."/>
    <s v="VISITA_TÉCNICA"/>
    <n v="56"/>
    <s v="PRINCIPAL"/>
    <s v="TERRESTRE"/>
    <s v="CONTRERAS ROSSI LITZY YULIETH"/>
    <n v="1"/>
    <n v="31419"/>
    <n v="31419"/>
  </r>
  <r>
    <s v="BOGOTA"/>
    <s v="0036-0004"/>
    <x v="5"/>
    <n v="11001"/>
    <n v="2900057"/>
    <n v="81378"/>
    <x v="0"/>
    <s v="CUNDINAMARCA"/>
    <s v="BOGOTA"/>
    <s v="DROGUERIA CENTRAL PHARMA J.S"/>
    <s v="WOMPI"/>
    <s v="FO-25-1703106"/>
    <d v="2025-10-20T08:00:00"/>
    <d v="2025-10-20T15:22:00"/>
    <x v="0"/>
    <s v="ROLLOS"/>
    <s v="EJECUTADO_EXITOSO"/>
    <s v="EJECUTADO EXITOSO"/>
    <s v="18/10/2025 SE ESCALA AL COORDINADOR DE ZONA PARA ENTREGA DE ROLLOS EN SITIO | 20/10/2025 SE ENTREGAN ROLLOS"/>
    <s v="VISITA_TÉCNICA"/>
    <n v="16"/>
    <s v="PRINCIPAL"/>
    <s v="TERRESTRE"/>
    <s v="FRANCO CAÑAVERAL YAMID RAUL"/>
    <n v="1"/>
    <n v="31419"/>
    <n v="31419"/>
  </r>
  <r>
    <s v="MANIZALES"/>
    <s v="0036-0002"/>
    <x v="6"/>
    <n v="17001"/>
    <n v="2875534"/>
    <n v="46129"/>
    <x v="0"/>
    <s v="CALDAS"/>
    <s v="MANIZALES"/>
    <s v="BARRIO CHIPRE MANIZALES 2"/>
    <s v="WOMPI"/>
    <s v="FO-25-1678825"/>
    <d v="2025-10-14T08:30:00"/>
    <d v="2025-10-20T15:25:00"/>
    <x v="0"/>
    <s v="ROLLOS"/>
    <s v="EJECUTADO_EXITOSO"/>
    <s v="EJECUTADO EXITOSO"/>
    <s v="14/10/2025 SE ESCALA AL COORDINADOR DE ZONA PARA ENTREGA DE ROLLOS EN SITIO | 20/10/2025 SE ENTREGAN 40 ROLLOS EN EL COMERCIO NO SE MANIPULAN EQUIPOS"/>
    <s v="VISITA_TÉCNICA"/>
    <n v="40"/>
    <s v="PRINCIPAL"/>
    <s v="TERRESTRE"/>
    <s v="BARRAGAN LAGOS JUAN MANUEL"/>
    <n v="1"/>
    <n v="31419"/>
    <n v="31419"/>
  </r>
  <r>
    <s v="PEREIRA"/>
    <s v="0036-0002"/>
    <x v="6"/>
    <n v="63594"/>
    <n v="2878739"/>
    <n v="40653"/>
    <x v="0"/>
    <s v="QUINDIO"/>
    <s v="QUIMBAYA"/>
    <s v="BARRIO CENTRO QUIMBAYA"/>
    <s v="WOMPI"/>
    <s v="FO-25-1681846"/>
    <d v="2025-10-14T13:16:52"/>
    <d v="2025-10-20T15:26:00"/>
    <x v="0"/>
    <s v="ROLLOS"/>
    <s v="EJECUTADO_EXITOSO"/>
    <s v="EJECUTADO EXITOSO"/>
    <s v="Se visita comercio se realizó entrega de 16 rollos Wompi"/>
    <s v="ENVÍO"/>
    <m/>
    <s v="INTERMEDIA"/>
    <s v="TERRESTRE"/>
    <s v="AGUIRRE HENAO RAUL EDUARDO"/>
    <n v="1"/>
    <n v="36351"/>
    <n v="36351"/>
  </r>
  <r>
    <s v="VILLAVICENCIO"/>
    <s v="0036-0006"/>
    <x v="2"/>
    <n v="50001"/>
    <n v="2899880"/>
    <n v="74217"/>
    <x v="0"/>
    <s v="META"/>
    <s v="VILLAVICENCIO"/>
    <s v="IDALBA PEREZ RONDON"/>
    <s v="WOMPI"/>
    <s v="FO-25-1703121"/>
    <d v="2025-10-20T08:00:00"/>
    <d v="2025-10-20T15:27:00"/>
    <x v="0"/>
    <s v="ROLLOS"/>
    <s v="EJECUTADO_EXITOSO"/>
    <s v="EJECUTADO EXITOSO"/>
    <s v="18/10/2025 SE ESCALA AL COORDINADOR DE ZONA PARA ENTREGA DE ROLLOS EN SITIO | 20/10/2025 SE REALIZA ENTREGA DE 56 ROLLOS WOMPI"/>
    <s v="VISITA_TÉCNICA"/>
    <n v="56"/>
    <s v="PRINCIPAL"/>
    <s v="TERRESTRE"/>
    <m/>
    <n v="1"/>
    <n v="31419"/>
    <n v="31419"/>
  </r>
  <r>
    <s v="PEREIRA"/>
    <s v="0036-0002"/>
    <x v="6"/>
    <n v="63001"/>
    <n v="2880164"/>
    <n v="44891"/>
    <x v="0"/>
    <s v="QUINDIO"/>
    <s v="ARMENIA"/>
    <s v="TECNISOFTWARE S.A.S"/>
    <s v="WOMPI"/>
    <s v="FO-25-1683329"/>
    <d v="2025-10-14T15:28:00"/>
    <d v="2025-10-20T15:27:00"/>
    <x v="0"/>
    <s v="ROLLOS"/>
    <s v="EJECUTADO_EXITOSO"/>
    <s v="EJECUTADO EXITOSO"/>
    <s v="14/10/2025 DATOS CORRECTOS. SE REALIZA ENVIO DE ROLLOS CON GUIA | 20/10/2025 SE VISITA COMERCIO SE REALIZÓ ENTREGA DE 46 ROLLOS"/>
    <s v="VISITA_TÉCNICA"/>
    <n v="48"/>
    <s v="INTERMEDIA"/>
    <s v="TERRESTRE"/>
    <s v="PEDREROS CONTRERAS MICHAEL STEVENS"/>
    <n v="1"/>
    <n v="36351"/>
    <n v="36351"/>
  </r>
  <r>
    <s v="MEDELLIN"/>
    <s v="0036-0005"/>
    <x v="3"/>
    <n v="5079"/>
    <n v="2871322"/>
    <n v="56826"/>
    <x v="0"/>
    <s v="ANTIOQUIA"/>
    <s v="BARBOSA"/>
    <s v="LIBRERIA Y PAPELERIA LA PLUMA"/>
    <s v="WOMPI"/>
    <s v="FO-25-1680470"/>
    <d v="2025-10-10T16:34:00"/>
    <d v="2025-10-20T15:28:00"/>
    <x v="0"/>
    <s v="ROLLOS"/>
    <s v="EJECUTADO_EXITOSO"/>
    <s v="EJECUTADO EXITOSO"/>
    <s v="20/10/2025 SE REALIZA ENVIO DE 64 ROLLOS, CON LA GUIA 6345301364363 SERVIENTREGA. SE CONFIRMA ENTREGA EXITOSA POR PARTE DE LA TRANSPORTADORA"/>
    <s v="ENVÍO"/>
    <n v="64"/>
    <s v="INTERMEDIA"/>
    <s v="TERRESTRE"/>
    <s v="SANCHEZ SOLORZANO JUAN SEBASTIAN"/>
    <n v="1"/>
    <n v="36351"/>
    <n v="36351"/>
  </r>
  <r>
    <s v="PEREIRA"/>
    <s v="0036-0002"/>
    <x v="6"/>
    <n v="63001"/>
    <n v="2886642"/>
    <n v="19669"/>
    <x v="0"/>
    <s v="QUINDIO"/>
    <s v="ARMENIA"/>
    <s v="BARRIO MODELO ARMENIA"/>
    <s v="WOMPI"/>
    <s v="FO-25-1689095"/>
    <d v="2025-10-15T15:06:00"/>
    <d v="2025-10-20T15:28:00"/>
    <x v="0"/>
    <s v="ROLLOS"/>
    <s v="EJECUTADO_EXITOSO"/>
    <s v="EJECUTADO EXITOSO"/>
    <s v="18/10/2025 SE VISITA COMERCIO DE REALIZO ENTREGA DE 48 ROLLOS WOMPI"/>
    <s v="VISITA_TÉCNICA"/>
    <n v="48"/>
    <s v="INTERMEDIA"/>
    <s v="TERRESTRE"/>
    <s v="BETANCUR AGUIRRE EDGAR AUGUSTO"/>
    <n v="1"/>
    <n v="36351"/>
    <n v="36351"/>
  </r>
  <r>
    <s v="PEREIRA"/>
    <s v="0036-0002"/>
    <x v="6"/>
    <n v="63001"/>
    <n v="2900257"/>
    <n v="77948"/>
    <x v="0"/>
    <s v="QUINDIO"/>
    <s v="ARMENIA"/>
    <s v="LA VIRGINIA ARMENIA 2"/>
    <s v="WOMPI"/>
    <s v="FO-25-1703097"/>
    <d v="2025-10-20T08:00:00"/>
    <d v="2025-10-20T15:29:00"/>
    <x v="0"/>
    <s v="ROLLOS"/>
    <s v="EJECUTADO_EXITOSO"/>
    <s v="EJECUTADO EXITOSO"/>
    <s v="18/10/2025 SE ESCALA AL COORDINADOR DE ZONA PARA ENTREGA DE ROLLOS EN SITIO | 20/10/2025 SE VISITA COMERCIO SE REALIZÓ  ENTREGA DE 16 ROLLOS WOMPI"/>
    <s v="VISITA_TÉCNICA"/>
    <n v="16"/>
    <s v="INTERMEDIA"/>
    <s v="TERRESTRE"/>
    <s v="SANCHEZ SOLORZANO JUAN SEBASTIAN"/>
    <n v="1"/>
    <n v="36351"/>
    <n v="36351"/>
  </r>
  <r>
    <s v="PEREIRA"/>
    <s v="0036-0002"/>
    <x v="6"/>
    <n v="63001"/>
    <n v="2887431"/>
    <n v="66521"/>
    <x v="0"/>
    <s v="QUINDIO"/>
    <s v="ARMENIA"/>
    <s v="BARRIO CORBONES ARMENIA 1"/>
    <s v="WOMPI"/>
    <s v="FO-25-1691000"/>
    <d v="2025-10-15T16:12:00"/>
    <d v="2025-10-20T15:29:00"/>
    <x v="0"/>
    <s v="ROLLOS"/>
    <s v="EJECUTADO_EXITOSO"/>
    <s v="EJECUTADO EXITOSO"/>
    <s v="16/10/2025 SE ESCALA AL COORDINADOR DE ZONA PARA ENTREGA DE ROLLOS EN SITIO | 18/10/2025 SE VISITA COMERCIO SE REALIZÓ ENTREGA DE 64 ROLLOS WOMPI"/>
    <s v="VISITA_TÉCNICA"/>
    <n v="64"/>
    <s v="INTERMEDIA"/>
    <s v="TERRESTRE"/>
    <s v="SANCHEZ SOLORZANO JUAN SEBASTIAN"/>
    <n v="1"/>
    <n v="36351"/>
    <n v="36351"/>
  </r>
  <r>
    <s v="BOGOTA"/>
    <s v="0036-0004"/>
    <x v="5"/>
    <n v="25769"/>
    <n v="2892513"/>
    <n v="28822"/>
    <x v="0"/>
    <s v="CUNDINAMARCA"/>
    <s v="SUBACHOQUE"/>
    <s v="BARRIO EL BOSQUE SUBACHOQUE"/>
    <s v="WOMPI"/>
    <s v="FO-25-1697941"/>
    <d v="2025-10-16T14:58:00"/>
    <d v="2025-10-20T15:31:00"/>
    <x v="0"/>
    <s v="ROLLOS"/>
    <s v="EJECUTADO_EXITOSO"/>
    <s v="EJECUTADO EXITOSO"/>
    <s v="17/10/2025 SE CONFIRMAN DATOS, SE REALIZA ENVIO DE ROLLOS CON GUIA | 20/10/2025 SE REALIZA ENVIO DE 64 ROLLOS, CON LA GUIA 2235596258 SERVIENTREGA. SE CONFIRMA ENTREGA EXITOSA POR PARTE DE LA TRANSPORTADORA"/>
    <s v="ENVÍO"/>
    <n v="64"/>
    <s v="INTERMEDIA"/>
    <s v="TERRESTRE"/>
    <s v="SANCHEZ SOLORZANO JUAN SEBASTIAN"/>
    <n v="1"/>
    <n v="36351"/>
    <n v="36351"/>
  </r>
  <r>
    <s v="TUNJA"/>
    <s v="0036-0007"/>
    <x v="1"/>
    <n v="15753"/>
    <n v="2892651"/>
    <n v="76030"/>
    <x v="0"/>
    <s v="BOYACA"/>
    <s v="SOATA"/>
    <s v="BARRIO CENTRO SOATÁ"/>
    <s v="WOMPI"/>
    <s v="FO-25-1697938"/>
    <d v="2025-10-16T15:26:00"/>
    <d v="2025-10-20T15:32:00"/>
    <x v="0"/>
    <s v="ROLLOS"/>
    <s v="EJECUTADO_EXITOSO"/>
    <s v="EJECUTADO EXITOSO"/>
    <s v="17/10/2025 SE CONFIRMAN DATOS, SE REALIZA ENVIO DE ROLLOS CON GUIA | 20/10/2025 SE REALIZA ENVIO DE 32 ROLLOS, CON LA GUIA 2235596257 SERVIENTREGA. SE CONFIRMA ENTREGA EXITOSA POR PARTE DE LA TRANSPORTADORA"/>
    <s v="ENVÍO"/>
    <n v="32"/>
    <s v="LEJANA"/>
    <s v="TERRESTRE"/>
    <s v="CONTRERAS ROSSI LITZY YULIETH"/>
    <n v="1"/>
    <n v="40250"/>
    <n v="40250"/>
  </r>
  <r>
    <s v="TUNJA"/>
    <s v="0036-0007"/>
    <x v="1"/>
    <n v="15759"/>
    <n v="2889003"/>
    <n v="22466"/>
    <x v="0"/>
    <s v="BOYACA"/>
    <s v="SOGAMOSO"/>
    <s v="BARRIO CENTRO X - SOGAMOSO"/>
    <s v="WOMPI"/>
    <s v="FO-25-1697101"/>
    <d v="2025-10-16T08:04:00"/>
    <d v="2025-10-20T15:33:00"/>
    <x v="0"/>
    <s v="ROLLOS"/>
    <s v="EJECUTADO_EXITOSO"/>
    <s v="EJECUTADO EXITOSO"/>
    <s v="17/10/2025 SE CONFIRMAN DATOS, SE REALIZA ENVIO DE ROLLOS CON GUIA | 20/10/2025 SE REALIZA ENVIO DE 64 ROLLOS, CON LA GUIA 2235596256 SERVIENTREGA. SE CONFIRMA ENTREGA EXITOSA POR PARTE DE LA TRANSPORTADORA"/>
    <s v="ENVÍO"/>
    <n v="64"/>
    <s v="INTERMEDIA"/>
    <s v="TERRESTRE"/>
    <s v="CONTRERAS ROSSI LITZY YULIETH"/>
    <n v="1"/>
    <n v="36351"/>
    <n v="36351"/>
  </r>
  <r>
    <s v="SINCELEJO"/>
    <s v="0036-0001"/>
    <x v="0"/>
    <n v="70215"/>
    <n v="2878132"/>
    <n v="52897"/>
    <x v="0"/>
    <s v="SUCRE"/>
    <s v="COROZAL"/>
    <s v="BARRIO OSPINO PEREZ COROZAL"/>
    <s v="WOMPI"/>
    <s v="FO-25-1694905"/>
    <d v="2025-10-14T11:41:00"/>
    <d v="2025-10-20T15:34:00"/>
    <x v="0"/>
    <s v="ROLLOS"/>
    <s v="EJECUTADO_EXITOSO"/>
    <s v="EJECUTADO EXITOSO"/>
    <s v="16/10/2025 SE CONFIRMA DATOS. SE REALIZA ENVIO DE ROLLOS CON OPERADOR LOGISTICO | 20/10/2025 SE REALIZA ENVIO DE 56 ROLLOS, CON LA GUIA 2265100404 SERVIENTREGA. SE CONFIRMA ENTREGA EXITOSA POR PARTE DE LA TRANSPORTADORA"/>
    <s v="ENVÍO"/>
    <n v="56"/>
    <s v="INTERMEDIA"/>
    <s v="TERRESTRE"/>
    <s v="CONTRERAS ROSSI LITZY YULIETH"/>
    <n v="1"/>
    <n v="36351"/>
    <n v="36351"/>
  </r>
  <r>
    <s v="CUCUTA"/>
    <s v="0036-0007"/>
    <x v="1"/>
    <n v="54261"/>
    <n v="2890113"/>
    <n v="70657"/>
    <x v="0"/>
    <s v="NORTE DE SANTANDER"/>
    <s v="EL ZULIA"/>
    <s v="INTERNET Y PAPELERIA HERMANAS DURAN"/>
    <s v="WOMPI"/>
    <s v="FO-25-1694890"/>
    <d v="2025-10-16T10:02:00"/>
    <d v="2025-10-20T15:35:00"/>
    <x v="0"/>
    <s v="ROLLOS"/>
    <s v="EJECUTADO_EXITOSO"/>
    <s v="EJECUTADO EXITOSO"/>
    <s v="16/10/2025 SE CONFIRMA DATOS. SE REALIZA ENVIO DE ROLLOS CON OPERADOR LOGISTICO | 20/10/2025 SE REALIZA ENVIO DE 16 ROLLOS, CON LA GUIA 2187690798 SERVIENTREGA. SE CONFIRMA ENTREGA EXITOSA POR PARTE DE LA TRANSPORTADORA"/>
    <s v="ENVÍO"/>
    <n v="16"/>
    <s v="INTERMEDIA"/>
    <s v="TERRESTRE"/>
    <s v="TORO CARDONA ELIZABETH"/>
    <n v="1"/>
    <n v="36351"/>
    <n v="36351"/>
  </r>
  <r>
    <s v="PEREIRA"/>
    <s v="0036-0002"/>
    <x v="6"/>
    <n v="63001"/>
    <n v="2887889"/>
    <n v="77727"/>
    <x v="0"/>
    <s v="QUINDIO"/>
    <s v="ARMENIA"/>
    <s v="BARRIO GRANADA ARMENIA  1"/>
    <s v="WOMPI"/>
    <s v="FO-25-1691002"/>
    <d v="2025-10-16T08:00:00"/>
    <d v="2025-10-20T15:35:00"/>
    <x v="0"/>
    <s v="ROLLOS"/>
    <s v="EJECUTADO_EXITOSO"/>
    <s v="EJECUTADO EXITOSO"/>
    <s v="16/10/2025 SE ESCALA AL COORDINADOR DE ZONA PARA ENTREGA DE ROLLOS EN SITIO | 18/10/2025 SE VISITA COMERCIO SE REALIZÓ ENTREGA DE 56 ROLLOS WOMPI"/>
    <s v="VISITA_TÉCNICA"/>
    <n v="56"/>
    <s v="INTERMEDIA"/>
    <s v="TERRESTRE"/>
    <s v="TORO CARDONA ELIZABETH"/>
    <n v="1"/>
    <n v="36351"/>
    <n v="36351"/>
  </r>
  <r>
    <s v="BOGOTA"/>
    <s v="0036-0004"/>
    <x v="5"/>
    <n v="11001"/>
    <n v="2900785"/>
    <n v="45005"/>
    <x v="0"/>
    <s v="CUNDINAMARCA"/>
    <s v="BOGOTÁ"/>
    <s v="GRANERO LA ECONOMÍA DT"/>
    <s v="WOMPI"/>
    <s v="FO-25-1704441"/>
    <d v="2025-10-20T08:00:00"/>
    <d v="2025-10-20T15:36:00"/>
    <x v="0"/>
    <s v="ROLLOS"/>
    <s v="EJECUTADO_EXITOSO"/>
    <s v="EJECUTADO EXITOSO"/>
    <s v="19/10/2025 SE ESCALA AL COORDINADOR DE ZONA PARA ENTREGA DE ROLLOS EN SITIO | 20/10/2025 SE REALIZA ENTREGA DE 56 ROLLOS"/>
    <s v="VISITA_TÉCNICA"/>
    <n v="56"/>
    <s v="PRINCIPAL"/>
    <s v="TERRESTRE"/>
    <s v="SANCHEZ SOLORZANO JUAN SEBASTIAN"/>
    <n v="1"/>
    <n v="31419"/>
    <n v="31419"/>
  </r>
  <r>
    <s v="MONTERIA"/>
    <s v="0036-0001"/>
    <x v="0"/>
    <n v="23162"/>
    <n v="2888776"/>
    <n v="76718"/>
    <x v="0"/>
    <s v="CORDOBA"/>
    <s v="CERETE"/>
    <s v="BARRIO LA ESPERANZA  CERETE"/>
    <s v="WOMPI"/>
    <s v="FO-25-1690513"/>
    <d v="2025-10-16T08:00:00"/>
    <d v="2025-10-20T15:36:00"/>
    <x v="0"/>
    <s v="ROLLOS"/>
    <s v="EJECUTADO_EXITOSO"/>
    <s v="EJECUTADO EXITOSO"/>
    <s v="16/10/2025 SE ESCALA AL COORDINADOR DE ZONA PARA ENTREGA DE ROLLOS EN SITIO | 18/10/2025 SE REALIZA ENTREGA DE 32 ROLLOS A CORRESPONSAL WOMPI"/>
    <s v="VISITA_TÉCNICA"/>
    <n v="32"/>
    <s v="PRINCIPAL"/>
    <s v="TERRESTRE"/>
    <s v="MICHELI LOPEZ MIGUEL ANGEL"/>
    <n v="1"/>
    <n v="31419"/>
    <n v="31419"/>
  </r>
  <r>
    <s v="BOGOTA"/>
    <s v="0036-0004"/>
    <x v="5"/>
    <n v="25430"/>
    <n v="2885833"/>
    <n v="76237"/>
    <x v="0"/>
    <s v="CUNDINAMARCA"/>
    <s v="MADRID"/>
    <s v="BARRIO EL SOSIEGO MADRID MADRID"/>
    <s v="WOMPI"/>
    <s v="FO-25-1693665"/>
    <d v="2025-10-15T13:34:00"/>
    <d v="2025-10-20T15:36:00"/>
    <x v="0"/>
    <s v="ROLLOS"/>
    <s v="EJECUTADO_EXITOSO"/>
    <s v="EJECUTADO EXITOSO"/>
    <s v="16/10/2025 SE CONFIRMA DATOS. SE REALIZA ENVIO DE ROLLOS CON OPERADOR LOGISTICO | 20/10/2025 SE REALIZA ENVIO DE 16 ROLLOS, CON LA GUIA 2235596260 SERVIENTREGA. SE CONFIRMA ENTREGA EXITOSA POR PARTE DE LA TRANSPORTADORA"/>
    <s v="ENVÍO"/>
    <n v="16"/>
    <s v="INTERMEDIA"/>
    <s v="TERRESTRE"/>
    <s v="MARQUEZ HOYOS JEYSON DANIEL"/>
    <n v="1"/>
    <n v="36351"/>
    <n v="36351"/>
  </r>
  <r>
    <s v="PASTO"/>
    <s v="0036-0003"/>
    <x v="4"/>
    <n v="52001"/>
    <n v="2888977"/>
    <n v="51426"/>
    <x v="0"/>
    <s v="NARIÑO"/>
    <s v="PASTO"/>
    <s v="COMUNICACIONES STIVEN"/>
    <s v="WOMPI"/>
    <s v="FO-25-1691451"/>
    <d v="2025-10-16T08:28:00"/>
    <d v="2025-10-20T15:37:00"/>
    <x v="0"/>
    <s v="ROLLOS"/>
    <s v="EJECUTADO_EXITOSO"/>
    <s v="EJECUTADO EXITOSO"/>
    <s v="16/10/2025 SE ESCALA AL COORDINADOR DE ZONA PARA ENTREGA DE ROLLOS EN SITIO | 18/10/2025 SE VISITA CB. SE REALIZA ENTREGA DE 48 ROLLOS. CLIENTE INFORMA QUE EL DATAFONO FUNCIONA CORRECTAMENTE. NO SÉ MANIPULA DATAFONO"/>
    <s v="VISITA_TÉCNICA"/>
    <n v="48"/>
    <s v="PRINCIPAL"/>
    <s v="TERRESTRE"/>
    <s v="TORO CARDONA ELIZABETH"/>
    <n v="1"/>
    <n v="31419"/>
    <n v="31419"/>
  </r>
  <r>
    <s v="CUCUTA"/>
    <s v="0036-0007"/>
    <x v="1"/>
    <n v="54001"/>
    <n v="2887929"/>
    <n v="80261"/>
    <x v="0"/>
    <s v="NORTE DE SANTANDER"/>
    <s v="CUCUTA"/>
    <s v="ABASTOS ETAPA 3 KATTE"/>
    <s v="WOMPI"/>
    <s v="FO-25-1689357"/>
    <d v="2025-10-16T08:00:00"/>
    <d v="2025-10-20T15:37:00"/>
    <x v="0"/>
    <s v="ROLLOS"/>
    <s v="EJECUTADO_EXITOSO"/>
    <s v="EJECUTADO EXITOSO"/>
    <s v="15/10/2025 SE ESCALA AL COORDINADOR DE ZONA PARA ENTREGA DE ROLLOS EN SITIO | 17/10/2025 SE ENTREGAN 16 ROLLOS"/>
    <s v="VISITA_TÉCNICA"/>
    <n v="16"/>
    <s v="PRINCIPAL"/>
    <s v="TERRESTRE"/>
    <s v="CASTILLO HERRERA ALEX RICARDO"/>
    <n v="1"/>
    <n v="31419"/>
    <n v="31419"/>
  </r>
  <r>
    <s v="BOGOTA"/>
    <s v="0036-0004"/>
    <x v="5"/>
    <n v="25099"/>
    <n v="2886686"/>
    <n v="44850"/>
    <x v="0"/>
    <s v="CUNDINAMARCA"/>
    <s v="BOJACA"/>
    <s v="BARRIO SANTA HELENA BOJACA 1"/>
    <s v="WOMPI"/>
    <s v="FO-25-1693381"/>
    <d v="2025-10-15T15:15:00"/>
    <d v="2025-10-20T15:37:00"/>
    <x v="0"/>
    <s v="ROLLOS"/>
    <s v="EJECUTADO_EXITOSO"/>
    <s v="EJECUTADO EXITOSO"/>
    <s v="16/10/2025 SE CONFIRMAN DATOS, SE REALIZA ENVIO DE ROLLOS CON GUIA | 20/10/2025 SE REALIZA ENVIO DE 24 ROLLOS, CON LA GUIA 2235596255 SERVIENTREGA. SE CONFIRMA ENTREGA EXITOSA POR PARTE DE LA TRANSPORTADORA"/>
    <s v="ENVÍO"/>
    <n v="24"/>
    <s v="INTERMEDIA"/>
    <s v="TERRESTRE"/>
    <s v="NARANJO AFANADOR RUBEN JESUS"/>
    <n v="1"/>
    <n v="36351"/>
    <n v="36351"/>
  </r>
  <r>
    <s v="YOPAL"/>
    <s v="0036-0006"/>
    <x v="2"/>
    <n v="85162"/>
    <n v="2886631"/>
    <n v="74295"/>
    <x v="0"/>
    <s v="CASANARE"/>
    <s v="MONTERREY"/>
    <s v="BARRIO ALFONSO LOPEZ MONTERREY 1"/>
    <s v="WOMPI"/>
    <s v="FO-25-1691480"/>
    <d v="2025-10-15T15:03:00"/>
    <d v="2025-10-20T15:38:00"/>
    <x v="0"/>
    <s v="ROLLOS"/>
    <s v="EJECUTADO_EXITOSO"/>
    <s v="EJECUTADO EXITOSO"/>
    <s v="16/10/2025 SE CONFIRMAN DATOS, SE REALIZA ENVIO DE ROLLOS CON GUIA | 20/10/2025 SE REALIZA ENVIO DE 32 ROLLOS, CON LA GUIA 2235596248 SERVIENTREGA. SE CONFIRMA ENTREGA EXITOSA POR PARTE DE LA TRANSPORTADORA"/>
    <s v="ENVÍO"/>
    <n v="32"/>
    <s v="INTERMEDIA"/>
    <s v="TERRESTRE"/>
    <s v="CONTRERAS ROSSI LITZY YULIETH"/>
    <n v="1"/>
    <n v="36351"/>
    <n v="36351"/>
  </r>
  <r>
    <s v="TUNJA"/>
    <s v="0036-0007"/>
    <x v="1"/>
    <n v="15238"/>
    <n v="2879847"/>
    <n v="15396"/>
    <x v="0"/>
    <s v="BOYACA"/>
    <s v="DUITAMA"/>
    <s v="AUTOSERVICIO BOYACA"/>
    <s v="WOMPI"/>
    <s v="FO-25-1690996"/>
    <d v="2025-10-14T15:02:00"/>
    <d v="2025-10-20T15:39:00"/>
    <x v="0"/>
    <s v="ROLLOS"/>
    <s v="EJECUTADO_EXITOSO"/>
    <s v="EJECUTADO EXITOSO"/>
    <s v="16/10/2025 SE CONFIRMAN DATOS, SE REALIZA ENVIO DE ROLLOS CON GUIA | 20/10/2025 SE REALIZA ENVIO DE 48 ROLLOS, CON LA GUIA 2235596246 SERVIENTREGA. SE CONFIRMA ENTREGA EXITOSA POR PARTE DE LA TRANSPORTADORA"/>
    <s v="ENVÍO"/>
    <n v="48"/>
    <s v="INTERMEDIA"/>
    <s v="TERRESTRE"/>
    <s v="CONTRERAS ROSSI LITZY YULIETH"/>
    <n v="1"/>
    <n v="36351"/>
    <n v="36351"/>
  </r>
  <r>
    <s v="BUCARAMANGA"/>
    <s v="0036-0007"/>
    <x v="1"/>
    <n v="68547"/>
    <n v="2885531"/>
    <n v="70090"/>
    <x v="0"/>
    <s v="SANTANDER"/>
    <s v="PIEDECUESTA"/>
    <s v="BARRIO PUERTO MADERO"/>
    <s v="WOMPI"/>
    <s v="FO-25-1689096"/>
    <d v="2025-10-15T12:39:00"/>
    <d v="2025-10-20T15:40:00"/>
    <x v="0"/>
    <s v="ROLLOS"/>
    <s v="EJECUTADO_EXITOSO"/>
    <s v="EJECUTADO EXITOSO"/>
    <s v="20/10/2025 SE REALIZA ENVIO DE 24 ROLLOS, CON LA GUIA 2187690797 SERVIENTREGA. SE CONFIRMA ENTREGA EXITOSA POR PARTE DE LA TRANSPORTADORA"/>
    <s v="ENVÍO"/>
    <n v="24"/>
    <s v="INTERMEDIA"/>
    <s v="TERRESTRE"/>
    <s v="CONTRERAS ROSSI LITZY YULIETH"/>
    <n v="1"/>
    <n v="36351"/>
    <n v="36351"/>
  </r>
  <r>
    <s v="PASTO"/>
    <s v="0036-0003"/>
    <x v="4"/>
    <n v="52001"/>
    <n v="2890053"/>
    <n v="29177"/>
    <x v="0"/>
    <s v="NARIÑO"/>
    <s v="PASTO"/>
    <s v="MAXIMO EXPRESS"/>
    <s v="WOMPI"/>
    <s v="FO-25-1691800"/>
    <d v="2025-10-16T10:08:00"/>
    <d v="2025-10-20T15:43:00"/>
    <x v="0"/>
    <s v="ROLLOS"/>
    <s v="EJECUTADO_EXITOSO"/>
    <s v="EJECUTADO EXITOSO"/>
    <s v="16/10/2025 SE ESCALA AL COORDINADOR DE ZONA PARA ENTREGA DE ROLLOS EN SITIO | 20/10/2025 SE REALIZA ENTREGA DE 16 ROLLOS WOMPI NO SE MANIPULA DATAFONO"/>
    <s v="VISITA_TÉCNICA"/>
    <n v="16"/>
    <s v="PRINCIPAL"/>
    <s v="TERRESTRE"/>
    <s v="CONTRERAS ROSSI LITZY YULIETH"/>
    <n v="1"/>
    <n v="31419"/>
    <n v="31419"/>
  </r>
  <r>
    <s v="BOGOTA"/>
    <s v="0036-0004"/>
    <x v="5"/>
    <n v="11001"/>
    <n v="2889476"/>
    <n v="76789"/>
    <x v="0"/>
    <s v="CUNDINAMARCA"/>
    <s v="BOGOTA"/>
    <s v="BARRIO LOS NARANJOS BOGOTA"/>
    <s v="WOMPI"/>
    <s v="FO-25-1691420"/>
    <d v="2025-10-16T09:25:00"/>
    <d v="2025-10-20T15:43:00"/>
    <x v="0"/>
    <s v="ROLLOS"/>
    <s v="EJECUTADO_EXITOSO"/>
    <s v="EJECUTADO EXITOSO"/>
    <s v="16/10/2025 SE ESCALA AL COORDINADOR DE ZONA PARA ENTREGA DE ROLLOS EN SITIO | 18/10/2025 SE ENTREGAN 24 ROLLOS"/>
    <s v="VISITA_TÉCNICA"/>
    <n v="24"/>
    <s v="PRINCIPAL"/>
    <s v="TERRESTRE"/>
    <s v="BRAVO MADROÑERO OSCAR ESTEBAN"/>
    <n v="1"/>
    <n v="31419"/>
    <n v="31419"/>
  </r>
  <r>
    <s v="CALI"/>
    <s v="0036-0003"/>
    <x v="4"/>
    <n v="19698"/>
    <n v="2882882"/>
    <n v="80625"/>
    <x v="0"/>
    <s v="CAUCA"/>
    <s v="SANTANDER DE QUILICHAO"/>
    <s v="BARRIO BELEN SANTANDER DE QUILICHAO"/>
    <s v="WOMPI"/>
    <s v="FO-25-1686373"/>
    <d v="2025-10-15T08:59:00"/>
    <d v="2025-10-20T15:45:00"/>
    <x v="0"/>
    <s v="ROLLOS"/>
    <s v="EJECUTADO_EXITOSO"/>
    <s v="EJECUTADO EXITOSO"/>
    <s v="15/10/2025 SE CONFIRMAN DATOS, SE REALIZA ENVIO DE ROLLOS CON GUIA | 20/10/2025 SE REALIZA ENVIO DE 16 ROLLOS, CON LA GUIA 2215219685 SERVIENTREGA. SE CONFIRMA ENTREGA EXITOSA POR PARTE DE LA TRANSPORTADORA"/>
    <s v="ENVÍO"/>
    <n v="16"/>
    <s v="INTERMEDIA"/>
    <s v="TERRESTRE"/>
    <s v="BARRAGAN LAGOS JUAN MANUEL"/>
    <n v="1"/>
    <n v="36351"/>
    <n v="36351"/>
  </r>
  <r>
    <s v="CUCUTA"/>
    <s v="0036-0007"/>
    <x v="1"/>
    <n v="54498"/>
    <n v="2876005"/>
    <n v="27897"/>
    <x v="0"/>
    <s v="NORTE DE SANTANDER"/>
    <s v="OCAÑA"/>
    <s v="SAN FRANCISCO OCAÑA - NORTE DE SANTANDER"/>
    <s v="WOMPI"/>
    <s v="FO-25-1685880"/>
    <d v="2025-10-14T08:58:00"/>
    <d v="2025-10-20T15:46:00"/>
    <x v="0"/>
    <s v="ROLLOS"/>
    <s v="EJECUTADO_EXITOSO"/>
    <s v="EJECUTADO EXITOSO"/>
    <s v="15/10/2025 SE CONFIRMAN DATOS, SE REALIZA ENVIO DE ROLLOS CON GUIA | 20/10/2025 SE REALIZA ENVIO DE 56 ROLLOS, CON LA GUIA 2187690795 SERVIENTREGA. SE CONFIRMA ENTREGA EXITOSA POR PARTE DE LA TRANSPORTADORA"/>
    <s v="ENVÍO"/>
    <n v="56"/>
    <s v="LEJANA"/>
    <s v="TERRESTRE"/>
    <s v="TORO CARDONA ELIZABETH"/>
    <n v="1"/>
    <n v="40250"/>
    <n v="40250"/>
  </r>
  <r>
    <s v="CALI"/>
    <s v="0036-0003"/>
    <x v="4"/>
    <n v="76306"/>
    <n v="2872359"/>
    <n v="77018"/>
    <x v="0"/>
    <s v="VALLE DEL CAUCA"/>
    <s v="GINEBRA"/>
    <s v="BARRIO ALFONSO LOPEZ GINEBRA 1"/>
    <s v="WOMPI"/>
    <s v="FO-25-1685872"/>
    <d v="2025-10-14T08:00:00"/>
    <d v="2025-10-20T15:47:00"/>
    <x v="0"/>
    <s v="ROLLOS"/>
    <s v="EJECUTADO_EXITOSO"/>
    <s v="EJECUTADO EXITOSO"/>
    <s v="15/10/2025 SE CONFIRMAN DATOS, SE REALIZA ENVIO DE ROLLOS CON GUIA | 20/10/2025 SE REALIZA ENVIO DE 32 ROLLOS, CON LA GUIA 2215219688 SERVIENTREGA. SE CONFIRMA ENTREGA EXITOSA POR PARTE DE LA TRANSPORTADORA"/>
    <s v="ENVÍO"/>
    <n v="32"/>
    <s v="INTERMEDIA"/>
    <s v="TERRESTRE"/>
    <s v="CONTRERAS ROSSI LITZY YULIETH"/>
    <n v="1"/>
    <n v="36351"/>
    <n v="36351"/>
  </r>
  <r>
    <s v="IBAGUE"/>
    <s v="0036-0006"/>
    <x v="2"/>
    <n v="73001"/>
    <n v="2900885"/>
    <n v="72513"/>
    <x v="0"/>
    <s v="TOLIMA"/>
    <s v="IBAGUE"/>
    <s v="QUÍMICOS Y ENVASES DEL TOLIMA"/>
    <s v="WOMPI"/>
    <s v="FO-25-1704367"/>
    <d v="2025-10-20T08:00:00"/>
    <d v="2025-10-20T15:47:00"/>
    <x v="0"/>
    <s v="ROLLOS"/>
    <s v="EJECUTADO_EXITOSO"/>
    <s v="EJECUTADO EXITOSO"/>
    <s v="19/10/2025 SE ESCALA AL COORDINADOR DE ZONA PARA ENTREGA DE ROLLOS EN SITIO | 20/10/2025 DE REALIZA ENTREGA DE 16 ROLLOS WOMPI POR SOLICITUD DEL CLIENTE."/>
    <s v="VISITA_TÉCNICA"/>
    <n v="16"/>
    <s v="PRINCIPAL"/>
    <s v="TERRESTRE"/>
    <s v="CONTRERAS ROSSI LITZY YULIETH"/>
    <n v="1"/>
    <n v="31419"/>
    <n v="31419"/>
  </r>
  <r>
    <s v="VILLAVICENCIO"/>
    <s v="0036-0006"/>
    <x v="2"/>
    <n v="50226"/>
    <n v="2890644"/>
    <n v="43189"/>
    <x v="0"/>
    <s v="META"/>
    <s v="CUMARAL"/>
    <s v="BARRIO TRIUNFO CUMARAL"/>
    <s v="WOMPI"/>
    <s v="FO-25-1698533"/>
    <d v="2025-10-16T10:59:00"/>
    <d v="2025-10-20T15:47:00"/>
    <x v="0"/>
    <s v="ROLLOS"/>
    <s v="EJECUTADO_EXITOSO"/>
    <s v="EJECUTADO EXITOSO"/>
    <s v="17/10/2025 SE CONFIRMA DATOS. SE REALIZA ENVIO DE ROLLOS CON OPERADOR LOGISTICO | 18/10/2025 SE REALIZA ENTREGA EN SITIO DE 64 ROLLOS WOMPI"/>
    <s v="VISITA_TÉCNICA"/>
    <n v="64"/>
    <s v="INTERMEDIA"/>
    <s v="TERRESTRE"/>
    <s v="BARRAGAN TAFUR EDWIN ESTEBAN"/>
    <n v="1"/>
    <n v="36351"/>
    <n v="36351"/>
  </r>
  <r>
    <s v="BARRANQUILLA"/>
    <s v="0036-0001"/>
    <x v="0"/>
    <n v="8001"/>
    <n v="2891543"/>
    <n v="30001"/>
    <x v="0"/>
    <s v="ATLANTICO"/>
    <s v="BARRANQUILLA"/>
    <s v="BARRIO CENTRO 28 - BARRANQUILLA"/>
    <s v="WOMPI"/>
    <s v="FO-25-1694556"/>
    <d v="2025-10-16T12:54:00"/>
    <d v="2025-10-20T15:48:00"/>
    <x v="0"/>
    <s v="ROLLOS"/>
    <s v="EJECUTADO_EXITOSO"/>
    <s v="EJECUTADO EXITOSO"/>
    <s v="16/10/2025 SE ESCALA AL COORDINADOR DE ZONA PARA ENTREGA DE ROLLOS EN SITIO | 18/10/2025 SE HACE ENTREGA DE 32 ROLLOS WOMPI EN LA CARRERA 45 34 56 CENTRO"/>
    <s v="VISITA_TÉCNICA"/>
    <n v="32"/>
    <s v="PRINCIPAL"/>
    <s v="TERRESTRE"/>
    <s v="CASTRILLON URREA LONDIER LEANDRO"/>
    <n v="1"/>
    <n v="31419"/>
    <n v="31419"/>
  </r>
  <r>
    <s v="NEIVA"/>
    <s v="0036-0006"/>
    <x v="2"/>
    <n v="18150"/>
    <n v="2876211"/>
    <n v="56756"/>
    <x v="0"/>
    <s v="CAQUETA"/>
    <s v="CARTAGENA DEL CHAIRA"/>
    <s v="BARRIO CENTRO CARTAGENA DEL CHAIRA 4"/>
    <s v="WOMPI"/>
    <s v="FO-25-1683259"/>
    <d v="2025-10-14T09:19:00"/>
    <d v="2025-10-20T15:48:00"/>
    <x v="0"/>
    <s v="ROLLOS"/>
    <s v="EJECUTADO_EXITOSO"/>
    <s v="EJECUTADO EXITOSO"/>
    <s v="14/10/2025 SE CONFIRMAN DATOS, SE REALIZA ENVIO DE ROLLOS CON GUIA | 20/10/2025 SE REALIZA ENVIO DE 64 ROLLOS, CON LA GUIA 2235596233 SERVIENTREGA. SE CONFIRMA ENTREGA EXITOSA POR PARTE DE LA TRANSPORTADORA"/>
    <s v="ENVÍO"/>
    <n v="64"/>
    <s v="LEJANA"/>
    <s v="TERRESTRE"/>
    <s v="ORTEGA TORRES JUAN SEBASTIAN"/>
    <n v="1"/>
    <n v="40250"/>
    <n v="40250"/>
  </r>
  <r>
    <s v="MONTERIA"/>
    <s v="0036-0001"/>
    <x v="0"/>
    <n v="23182"/>
    <n v="2872388"/>
    <n v="58318"/>
    <x v="0"/>
    <s v="CORDOBA"/>
    <s v="CHINU"/>
    <s v="BARRIO CENTRO CHINU 4"/>
    <s v="WOMPI"/>
    <s v="FO-25-1681537"/>
    <d v="2025-10-14T08:00:00"/>
    <d v="2025-10-20T15:49:00"/>
    <x v="0"/>
    <s v="ROLLOS"/>
    <s v="EJECUTADO_EXITOSO"/>
    <s v="EJECUTADO EXITOSO"/>
    <s v="14/10/2025 SE CONFIRMAN DATOS. SE REALIZA ENVIO DE ROLLOS CON GUIA | 20/10/2025 SE REALIZA ENVIO DE 32 ROLLOS, CON LA GUIA 2265100398 SERVIENTREGA. SE CONFIRMA ENTREGA EXITOSA POR PARTE DE LA TRANSPORTADORA"/>
    <s v="ENVÍO"/>
    <n v="32"/>
    <s v="INTERMEDIA"/>
    <s v="TERRESTRE"/>
    <s v="CONTRERAS ROSSI LITZY YULIETH"/>
    <n v="1"/>
    <n v="36351"/>
    <n v="36351"/>
  </r>
  <r>
    <s v="NEIVA"/>
    <s v="0036-0006"/>
    <x v="2"/>
    <n v="18150"/>
    <n v="2874264"/>
    <n v="46341"/>
    <x v="0"/>
    <s v="CAQUETA"/>
    <s v="CARTAGENA DEL CHAIRA"/>
    <s v="BARRIO CENTRO CARTAGENA DEL CHAIRA 2"/>
    <s v="WOMPI"/>
    <s v="FO-25-1683250"/>
    <d v="2025-10-14T08:00:00"/>
    <d v="2025-10-20T15:49:00"/>
    <x v="0"/>
    <s v="ROLLOS"/>
    <s v="EJECUTADO_EXITOSO"/>
    <s v="EJECUTADO EXITOSO"/>
    <s v="14/10/2025 SE CONFIRMAN DATOS, SE REALIZA ENVIO DE ROLLOS CON GUIA | 20/10/2025 SE REALIZA ENVIO DE 48 ROLLOS, CON LA GUIA 2235596232 SERVIENTREGA. SE CONFIRMA ENTREGA EXITOSA POR PARTE DE LA TRANSPORTADORA"/>
    <s v="ENVÍO"/>
    <n v="48"/>
    <s v="LEJANA"/>
    <s v="TERRESTRE"/>
    <s v="CONTRERAS ROSSI LITZY YULIETH"/>
    <n v="1"/>
    <n v="40250"/>
    <n v="40250"/>
  </r>
  <r>
    <s v="CUCUTA"/>
    <s v="0036-0007"/>
    <x v="1"/>
    <n v="54398"/>
    <n v="2876715"/>
    <n v="78533"/>
    <x v="0"/>
    <s v="NORTE DE SANTANDER"/>
    <s v="LA PLAYA"/>
    <s v="BARRIO CENTRO LA PLAYA"/>
    <s v="WOMPI"/>
    <s v="FO-25-1681253"/>
    <d v="2025-10-14T09:54:00"/>
    <d v="2025-10-20T15:50:00"/>
    <x v="0"/>
    <s v="ROLLOS"/>
    <s v="EJECUTADO_EXITOSO"/>
    <s v="EJECUTADO EXITOSO"/>
    <s v="14/10/2025 SE ESCALA AL COORDINADOR DE ZONA PARA ENTREGA DE ROLLOS EN SITIO | 20/10/2025 SE REALIZA ENVIO DE 24 ROLLOS, CON LA GUIA 2187690786 SERVIENTREGA. SE CONFIRMA ENTREGA EXITOSA POR PARTE DE LA TRANSPORTADORA"/>
    <s v="ENVÍO"/>
    <n v="24"/>
    <s v="LEJANA"/>
    <s v="TERRESTRE"/>
    <s v="CONTRERAS ROSSI LITZY YULIETH"/>
    <n v="1"/>
    <n v="40250"/>
    <n v="40250"/>
  </r>
  <r>
    <s v="BOGOTA"/>
    <s v="0036-0004"/>
    <x v="5"/>
    <n v="11001"/>
    <n v="2891714"/>
    <n v="36028"/>
    <x v="0"/>
    <s v="CUNDINAMARCA"/>
    <s v="BOGOTÁ"/>
    <s v="MIS TRAVESURAS"/>
    <s v="WOMPI"/>
    <s v="FO-25-1695055"/>
    <d v="2025-10-16T13:21:00"/>
    <d v="2025-10-20T15:52:00"/>
    <x v="0"/>
    <s v="ROLLOS"/>
    <s v="EJECUTADO_EXITOSO"/>
    <s v="EJECUTADO EXITOSO"/>
    <s v="16/10/2025 SE ESCALA AL COORDINADOR DE ZONA PARA ENTREGA DE ROLLOS EN SITIO | 18/10/2025 SE REALIZA ENTREGA DE 48 ROLLOS"/>
    <s v="VISITA_TÉCNICA"/>
    <n v="48"/>
    <s v="PRINCIPAL"/>
    <s v="TERRESTRE"/>
    <s v="TORO CARDONA ELIZABETH"/>
    <n v="1"/>
    <n v="31419"/>
    <n v="31419"/>
  </r>
  <r>
    <s v="MEDELLIN"/>
    <s v="0036-0005"/>
    <x v="3"/>
    <n v="5129"/>
    <n v="2891581"/>
    <n v="30567"/>
    <x v="0"/>
    <s v="ANTIOQUIA"/>
    <s v="CALDAS"/>
    <s v="MINIMERCADO LA MONTAÑA MANDALAY"/>
    <s v="WOMPI"/>
    <s v="FO-25-1694551"/>
    <d v="2025-10-16T13:21:00"/>
    <d v="2025-10-20T15:54:00"/>
    <x v="0"/>
    <s v="ROLLOS"/>
    <s v="EJECUTADO_EXITOSO"/>
    <s v="EJECUTADO EXITOSO"/>
    <s v="16/10/2025 SE ESCALA AL COORDINADOR DE ZONA PARA ENTREGA DE ROLLOS EN SITIO | 20/10/2025 SE REALIZA ENTREGA DE 40 ROLLOS"/>
    <s v="VISITA_TÉCNICA"/>
    <n v="40"/>
    <s v="PRINCIPAL"/>
    <s v="TERRESTRE"/>
    <s v="MICHELI LOPEZ MIGUEL ANGEL"/>
    <n v="1"/>
    <n v="31419"/>
    <n v="31419"/>
  </r>
  <r>
    <s v="PASTO"/>
    <s v="0036-0003"/>
    <x v="4"/>
    <n v="52001"/>
    <n v="2891725"/>
    <n v="68375"/>
    <x v="0"/>
    <s v="NARIÑO"/>
    <s v="PASTO"/>
    <s v="FARMAVIDA Y SALUD JM"/>
    <s v="WOMPI"/>
    <s v="FO-25-1694550"/>
    <d v="2025-10-16T13:36:00"/>
    <d v="2025-10-20T15:57:00"/>
    <x v="0"/>
    <s v="ROLLOS"/>
    <s v="EJECUTADO_EXITOSO"/>
    <s v="EJECUTADO EXITOSO"/>
    <s v="16/10/2025 SE ESCALA AL COORDINADOR DE ZONA PARA ENTREGA DE ROLLOS EN SITIO | 18/10/2025 SE VISITA CB. SE REALIZA ENTREGA DE 56 ROLLOS. CLIENTE INFORMA QUE EL DATAFONO FUNCIONA CORRECTAMENTE. NO SÉ MANIPULA DATAFONO"/>
    <s v="VISITA_TÉCNICA"/>
    <n v="56"/>
    <s v="PRINCIPAL"/>
    <s v="TERRESTRE"/>
    <s v="HERNANDEZ CHAVARRIA JUAN CAMILO"/>
    <n v="1"/>
    <n v="31419"/>
    <n v="31419"/>
  </r>
  <r>
    <s v="BOGOTA"/>
    <s v="0036-0004"/>
    <x v="5"/>
    <n v="11001"/>
    <n v="2892517"/>
    <n v="75986"/>
    <x v="0"/>
    <s v="CUNDINAMARCA"/>
    <s v="BOGOTÁ"/>
    <s v="SIN FRONTERAS.NET"/>
    <s v="WOMPI"/>
    <s v="FO-25-1694475"/>
    <d v="2025-10-16T15:00:00"/>
    <d v="2025-10-20T15:58:00"/>
    <x v="0"/>
    <s v="ROLLOS"/>
    <s v="EJECUTADO_EXITOSO"/>
    <s v="EJECUTADO EXITOSO"/>
    <s v="16/10/2025 SE ESCALA AL COORDINADOR DE ZONA PARA ENTREGA DE ROLLOS EN SITIO | 18/10/2025 SE REALIZA VISITA A CB SE ENTREGAN 32 ROLLOS WOMPI"/>
    <s v="VISITA_TÉCNICA"/>
    <n v="32"/>
    <s v="PRINCIPAL"/>
    <s v="TERRESTRE"/>
    <s v="CASTILLO HERRERA ALEX RICARDO"/>
    <n v="1"/>
    <n v="31419"/>
    <n v="31419"/>
  </r>
  <r>
    <s v="BARRANQUILLA"/>
    <s v="0036-0001"/>
    <x v="0"/>
    <n v="8758"/>
    <n v="2892756"/>
    <n v="23632"/>
    <x v="0"/>
    <s v="ATLANTICO"/>
    <s v="SOLEDAD"/>
    <s v="BARRIO COSTA HERMOSA V - SOLEDAD"/>
    <s v="WOMPI"/>
    <s v="FO-25-1695102"/>
    <d v="2025-10-16T15:44:00"/>
    <d v="2025-10-20T16:02:00"/>
    <x v="0"/>
    <s v="ROLLOS"/>
    <s v="EJECUTADO_EXITOSO"/>
    <s v="EJECUTADO EXITOSO"/>
    <s v="16/10/2025 SE ESCALA AL COORDINADOR DE ZONA PARA ENTREGA DE ROLLOS EN SITIO | 18/10/2025 SE HACE ENTREGA DE 64 ROLLOS WOMPI EN LA CARRERA 44 27C 129 COSTA HERMOSA V"/>
    <s v="VISITA_TÉCNICA"/>
    <n v="64"/>
    <s v="PRINCIPAL"/>
    <s v="TERRESTRE"/>
    <s v="JAIMES VALERO NELSON RICARDO"/>
    <n v="1"/>
    <n v="31419"/>
    <n v="31419"/>
  </r>
  <r>
    <s v="BOGOTA"/>
    <s v="0036-0004"/>
    <x v="5"/>
    <n v="25754"/>
    <n v="2892546"/>
    <n v="50834"/>
    <x v="0"/>
    <s v="CUNDINAMARCA"/>
    <s v="SOACHA"/>
    <s v="BARRIO LUIS CARLOS GALAN SOACHA"/>
    <s v="WOMPI"/>
    <s v="FO-25-1695137"/>
    <d v="2025-10-16T15:08:00"/>
    <d v="2025-10-20T16:02:00"/>
    <x v="0"/>
    <s v="ROLLOS"/>
    <s v="EJECUTADO_CANCELADO"/>
    <s v="CB CERRADO - DESOCUPADO"/>
    <s v="16/10/2025 SE ESCALA AL COORDINADOR DE ZONA PARA ENTREGA DE ROLLOS EN SITIO | 17/10/2025 DURANTE LA VISITA TECNICA PARA REALIZAR ENTREGA DE ROLLOS NO ES POSIBLE POR QUE COMERCIO SE ENCUENTRA CERRADO SE LLAMA AL CELULAR 3015689225 SIN TENER RESPUESTA SE INFORMA A SUPERVISOR PARA REPROGRAMAR LA VISITA"/>
    <s v="VISITA_TÉCNICA"/>
    <n v="24"/>
    <s v="PRINCIPAL"/>
    <s v="TERRESTRE"/>
    <s v="ORTEGA TORRES JUAN SEBASTIAN"/>
    <n v="1"/>
    <n v="31419"/>
    <n v="31419"/>
  </r>
  <r>
    <s v="MEDELLIN"/>
    <s v="0036-0005"/>
    <x v="3"/>
    <n v="5129"/>
    <n v="2888041"/>
    <n v="31014"/>
    <x v="0"/>
    <s v="ANTIOQUIA"/>
    <s v="CALDAS"/>
    <s v="PANADERIA A Y M"/>
    <s v="WOMPI"/>
    <s v="FO-25-1689348"/>
    <d v="2025-10-16T08:00:00"/>
    <d v="2025-10-20T16:05:00"/>
    <x v="0"/>
    <s v="ROLLOS"/>
    <s v="EJECUTADO_EXITOSO"/>
    <s v="EJECUTADO EXITOSO"/>
    <s v="15/10/2025 SE ESCALA AL COORDINADOR DE ZONA PARA ENTREGA DE ROLLOS EN SITIO | 20/10/2025 SE REALIZA ENTREGA DE 40 ROLLOS"/>
    <s v="VISITA_TÉCNICA"/>
    <n v="40"/>
    <s v="PRINCIPAL"/>
    <s v="TERRESTRE"/>
    <s v="HERNANDEZ ROJAS JOSE MAURICIO"/>
    <n v="1"/>
    <n v="31419"/>
    <n v="31419"/>
  </r>
  <r>
    <s v="CALI"/>
    <s v="0036-0003"/>
    <x v="4"/>
    <n v="19698"/>
    <n v="2868117"/>
    <n v="73488"/>
    <x v="0"/>
    <s v="CAUCA"/>
    <s v="SANTANDER DE QUILICHAO"/>
    <s v="BARRIO EL ROSARIO SANTANDER DE QUILICHAO"/>
    <s v="WOMPI"/>
    <s v="FO-25-1682333"/>
    <d v="2025-10-10T10:03:00"/>
    <d v="2025-10-20T16:06:00"/>
    <x v="0"/>
    <s v="ROLLOS"/>
    <s v="EJECUTADO_EXITOSO"/>
    <s v="EJECUTADO EXITOSO"/>
    <s v="14/10/2025 SE CONFIRMAN DATOS, SE REALIZA ENVIO DE ROLLOS CON GUIA | 20/10/2025 SE REALIZA ENVIO DE 40 ROLLOS, CON LA GUIA 2215219684 SERVIENTREGA. SE CONFIRMA ENTREGA EXITOSA POR PARTE DE LA TRANSPORTADORA"/>
    <s v="ENVÍO"/>
    <n v="40"/>
    <s v="INTERMEDIA"/>
    <s v="TERRESTRE"/>
    <s v="HERNANDEZ CHAVARRIA JUAN CAMILO"/>
    <n v="1"/>
    <n v="36351"/>
    <n v="36351"/>
  </r>
  <r>
    <s v="CARTAGENA"/>
    <s v="0036-0001"/>
    <x v="0"/>
    <n v="13001"/>
    <n v="2892758"/>
    <n v="50317"/>
    <x v="0"/>
    <s v="BOLIVAR"/>
    <s v="CARTAGENA"/>
    <s v="TRANSCRIPCOPIAS L.A"/>
    <s v="WOMPI"/>
    <s v="FO-25-1695100"/>
    <d v="2025-10-16T15:46:00"/>
    <d v="2025-10-20T16:06:00"/>
    <x v="0"/>
    <s v="ROLLOS"/>
    <s v="EJECUTADO_EXITOSO"/>
    <s v="EJECUTADO EXITOSO"/>
    <s v="16/10/2025 SE ESCALA AL COORDINADOR DE ZONA PARA ENTREGA DE ROLLOS EN SITIO | 20/10/2025 SE ENTREGAN 64 ROLLOS EN LA MISMA CASA CB CERRADO POR HORA DE ALMUERZO NO SE ANEXA TIRILLA DE PRUEBA CLIENTE TAMPOCO LO HA TRABAJADO POR QUÉ ESTÁ BANCOLOMBIA CAÍDO CLIENTE NO FIRMA POR QUÉ SYTEX ESTA CAÍDO SE LLENA LA VISITA CUANDO ESTÉ RESTABLECIDO"/>
    <s v="VISITA_TÉCNICA"/>
    <n v="64"/>
    <s v="PRINCIPAL"/>
    <s v="TERRESTRE"/>
    <s v="ARGEL DORIA MIGUEL ALBERTO"/>
    <n v="1"/>
    <n v="31419"/>
    <n v="31419"/>
  </r>
  <r>
    <s v="NEIVA"/>
    <s v="0036-0006"/>
    <x v="2"/>
    <n v="18479"/>
    <n v="2864495"/>
    <n v="25124"/>
    <x v="0"/>
    <s v="CAQUETA"/>
    <s v="MORELIA"/>
    <s v="CENTRO MORELIA - CAQUETA"/>
    <s v="WOMPI"/>
    <s v="FO-25-1674602"/>
    <d v="2025-10-09T14:57:00"/>
    <d v="2025-10-20T16:07:00"/>
    <x v="0"/>
    <s v="ROLLOS"/>
    <s v="EJECUTADO_EXITOSO"/>
    <s v="EJECUTADO EXITOSO"/>
    <s v="11/10/2025 SE CONFIRMAN DATOS, SE REALIZA ENVIO DE ROLLOS CON GUIA | 20/10/2025 SE REALIZA ENVIO DE 56 ROLLOS, CON LA GUIA 2235596203 SERVIENTREGA. SE CONFIRMA ENTREGA EXITOSA POR PARTE DE LA TRANSPORTADORA"/>
    <s v="ENVÍO"/>
    <n v="56"/>
    <s v="LEJANA"/>
    <s v="TERRESTRE"/>
    <s v="CANEDO HERRERA ALEXANDER"/>
    <n v="1"/>
    <n v="40250"/>
    <n v="40250"/>
  </r>
  <r>
    <s v="MONTERIA"/>
    <s v="0036-0001"/>
    <x v="0"/>
    <n v="23555"/>
    <n v="2862216"/>
    <n v="58882"/>
    <x v="0"/>
    <s v="CORDOBA"/>
    <s v="PLANETA RICA"/>
    <s v="BARRIO SAN NICOLAS PLANETA RICA"/>
    <s v="WOMPI"/>
    <s v="FO-25-1674119"/>
    <d v="2025-10-09T10:03:00"/>
    <d v="2025-10-20T16:08:00"/>
    <x v="0"/>
    <s v="ROLLOS"/>
    <s v="EJECUTADO_EXITOSO"/>
    <s v="EJECUTADO EXITOSO"/>
    <s v="11/10/2025 SE CONFIRMAN DATOS, SE REALIZA ENVIO DE ROLLOS CON GUIA | 20/10/2025 SE REALIZA ENVIO DE 40 ROLLOS, CON LA GUIA 2265100396 SERVIENTREGA. SE CONFIRMA ENTREGA EXITOSA POR PARTE DE LA TRANSPORTADORA"/>
    <s v="ENVÍO"/>
    <n v="40"/>
    <s v="INTERMEDIA"/>
    <s v="TERRESTRE"/>
    <s v="CONTRERAS ROSSI LITZY YULIETH"/>
    <n v="1"/>
    <n v="36351"/>
    <n v="36351"/>
  </r>
  <r>
    <s v="VILLAVICENCIO"/>
    <s v="0036-0006"/>
    <x v="2"/>
    <n v="50006"/>
    <n v="2893844"/>
    <n v="79342"/>
    <x v="0"/>
    <s v="META"/>
    <s v="ACACIAS"/>
    <s v="BARRIO VILLA DEL PRADO ACACIAS 2"/>
    <s v="WOMPI"/>
    <s v="FO-25-1700096"/>
    <d v="2025-10-17T08:00:00"/>
    <d v="2025-10-20T16:08:00"/>
    <x v="0"/>
    <s v="ROLLOS"/>
    <s v="EJECUTADO_EXITOSO"/>
    <s v="EJECUTADO EXITOSO"/>
    <s v="17/10/2025 SE CONFIRMAN DATOS. SE REALIZA ENVIO DE ROLLOS CON OPERADOR LOGISTICO | 20/10/2025 SE REALIZA ENTREGA DE 24 ROLLOS AL COMECIO SE ENTREGA"/>
    <s v="VISITA_TÉCNICA"/>
    <n v="24"/>
    <s v="INTERMEDIA"/>
    <s v="TERRESTRE"/>
    <s v="CONTRERAS ROSSI LITZY YULIETH"/>
    <n v="1"/>
    <n v="36351"/>
    <n v="36351"/>
  </r>
  <r>
    <s v="MONTERIA"/>
    <s v="0036-0001"/>
    <x v="0"/>
    <n v="23670"/>
    <n v="2860274"/>
    <n v="76858"/>
    <x v="0"/>
    <s v="CORDOBA"/>
    <s v="SAN ANDRES SOTAVENTO"/>
    <s v="BARRIO LA POPA SAN ANDRES DE SOTAVENTO"/>
    <s v="WOMPI"/>
    <s v="FO-25-1673824"/>
    <d v="2025-10-09T08:00:00"/>
    <d v="2025-10-20T16:09:00"/>
    <x v="0"/>
    <s v="ROLLOS"/>
    <s v="EJECUTADO_EXITOSO"/>
    <s v="EJECUTADO EXITOSO"/>
    <s v="11/10/2025 SE CONFIRMAN DATOS, SE REALIZA ENVIO DE ROLLOS CON GUIA | 17/10/2025 ENVIO AUN EN PROCESO, NO SE CONFIRMA RECEPCION POR USUARIO | 20/10/2025 SE REALIZA ENVIO DE 24 ROLLOS, CON LA GUIA 2265100395 SERVIENTREGA. SE CONFIRMA ENTREGA EXITOSA POR PARTE DE LA TRANSPORTADORA"/>
    <s v="ENVÍO"/>
    <n v="24"/>
    <s v="INTERMEDIA"/>
    <s v="TERRESTRE"/>
    <s v="ROZO JIMENEZ EDGAR ARMANDO"/>
    <n v="1"/>
    <n v="36351"/>
    <n v="36351"/>
  </r>
  <r>
    <s v="CALI"/>
    <s v="0036-0003"/>
    <x v="4"/>
    <n v="19001"/>
    <n v="2893450"/>
    <n v="79649"/>
    <x v="0"/>
    <s v="CAUCA"/>
    <s v="POPAYAN"/>
    <s v="BARRIO LA ESMERALDA POPAYAN 7"/>
    <s v="WOMPI"/>
    <s v="FO-25-1697091"/>
    <d v="2025-10-17T08:00:00"/>
    <d v="2025-10-20T16:09:00"/>
    <x v="0"/>
    <s v="ROLLOS"/>
    <s v="EJECUTADO_EXITOSO"/>
    <s v="EJECUTADO EXITOSO"/>
    <s v="17/10/2025 SE ESCALA AL COORDINADOR DE ZONA PARA ENTREGA DE ROLLOS EN SITIO | 18/10/2025 SE INGRESA SE ENTREGA 16 ROLLOS WOMPI"/>
    <s v="VISITA_TÉCNICA"/>
    <n v="16"/>
    <s v="LEJANA"/>
    <s v="TERRESTRE"/>
    <s v="CONTRERAS ROSSI LITZY YULIETH"/>
    <n v="1"/>
    <n v="40250"/>
    <n v="40250"/>
  </r>
  <r>
    <s v="SANTA MARTA"/>
    <s v="0036-0001"/>
    <x v="0"/>
    <n v="47001"/>
    <n v="2893858"/>
    <n v="43565"/>
    <x v="0"/>
    <s v="MAGDALENA"/>
    <s v="SANTA MARTA"/>
    <s v="BARRIO SANTA MARTA SANTA MARTA"/>
    <s v="WOMPI"/>
    <s v="FO-25-1695532"/>
    <d v="2025-10-17T08:00:00"/>
    <d v="2025-10-20T16:10:00"/>
    <x v="0"/>
    <s v="ROLLOS"/>
    <s v="EJECUTADO_EXITOSO"/>
    <s v="EJECUTADO EXITOSO"/>
    <s v="17/08/2025 SE ESCALA AL COORDINADOR DE ZONA PARA ENTREGA DE ROLLOS EN SITIO | 18/10/2025 SE REALIZA ENTREGA DE 24 ROLLOS WOMPI A SATISFACCIÓN DEL CLIENTE"/>
    <s v="VISITA_TÉCNICA"/>
    <n v="24"/>
    <s v="PRINCIPAL"/>
    <s v="TERRESTRE"/>
    <s v="GIMBUEL LASSO LUIS GERMAN"/>
    <n v="1"/>
    <n v="31419"/>
    <n v="31419"/>
  </r>
  <r>
    <s v="BOGOTA"/>
    <s v="0036-0004"/>
    <x v="5"/>
    <n v="11001"/>
    <n v="2893913"/>
    <n v="32127"/>
    <x v="0"/>
    <s v="CUNDINAMARCA"/>
    <s v="BOGOTÁ"/>
    <s v="RECARGAS Y ENVIOS A&amp;M"/>
    <s v="WOMPI"/>
    <s v="FO-25-1695534"/>
    <d v="2025-10-17T08:00:00"/>
    <d v="2025-10-20T16:11:00"/>
    <x v="0"/>
    <s v="ROLLOS"/>
    <s v="EJECUTADO_EXITOSO"/>
    <s v="EJECUTADO EXITOSO"/>
    <s v="17/08/2025 SE ESCALA AL COORDINADOR DE ZONA PARA ENTREGA DE ROLLOS EN SITIO | 18/10/2025 SE REALIZA LA ENTREGA DE 32 ROLLOS WOMPI SIN NOVEDAD"/>
    <s v="VISITA_TÉCNICA"/>
    <n v="34"/>
    <s v="PRINCIPAL"/>
    <s v="TERRESTRE"/>
    <s v="THOMAS  CAMPO SIGIFREDO SEGUNDO"/>
    <n v="1"/>
    <n v="31419"/>
    <n v="31419"/>
  </r>
  <r>
    <s v="VILLAVICENCIO"/>
    <s v="0036-0006"/>
    <x v="2"/>
    <n v="50006"/>
    <n v="2894928"/>
    <n v="77886"/>
    <x v="0"/>
    <s v="META"/>
    <s v="ACACIAS"/>
    <s v="BARRIO EL BAMBU ACACIAS"/>
    <s v="WOMPI"/>
    <s v="FO-25-1700092"/>
    <d v="2025-10-17T08:28:00"/>
    <d v="2025-10-20T16:12:00"/>
    <x v="0"/>
    <s v="ROLLOS"/>
    <s v="EJECUTADO_EXITOSO"/>
    <s v="EJECUTADO EXITOSO"/>
    <s v="17/10/2025 SE CONFIRMAN DATOS. SE REALIZA ENVIO DE ROLLOS CON OPERADOR LOGISTICO | 20/10/2025 SE REALIZA ENTREGA DE 16 ROLLOS AL COMERCIO"/>
    <s v="VISITA_TÉCNICA"/>
    <n v="16"/>
    <s v="INTERMEDIA"/>
    <s v="TERRESTRE"/>
    <s v="ORTIZ MARTINEZ STIVEN"/>
    <n v="1"/>
    <n v="36351"/>
    <n v="36351"/>
  </r>
  <r>
    <s v="VILLAVICENCIO"/>
    <s v="0036-0006"/>
    <x v="2"/>
    <n v="50001"/>
    <n v="2895045"/>
    <n v="63289"/>
    <x v="0"/>
    <s v="META"/>
    <s v="VILLAVICENCIO"/>
    <s v="DROGUERÍA MORALES AYS"/>
    <s v="WOMPI"/>
    <s v="FO-25-1697001"/>
    <d v="2025-10-17T08:49:00"/>
    <d v="2025-10-20T16:13:00"/>
    <x v="0"/>
    <s v="ROLLOS"/>
    <s v="EJECUTADO_EXITOSO"/>
    <s v="EJECUTADO EXITOSO"/>
    <s v="17/10/2025 SE ESCALA AL COORDINADOR DE ZONA PARA ENTREGA DE ROLLOS EN SITIO | 18/10/2025 SE REALIZA VISITA AL CB POR SOLICITUD DE 32 ROLLOS, SE ENTREGAN SIN NOVEDAD TODO OK"/>
    <s v="VISITA_TÉCNICA"/>
    <n v="32"/>
    <s v="PRINCIPAL"/>
    <s v="TERRESTRE"/>
    <s v="ROZO JIMENEZ EDGAR ARMANDO"/>
    <n v="1"/>
    <n v="31419"/>
    <n v="31419"/>
  </r>
  <r>
    <s v="BOGOTA"/>
    <s v="0036-0004"/>
    <x v="5"/>
    <n v="11001"/>
    <n v="2898992"/>
    <n v="15841"/>
    <x v="0"/>
    <s v="CUNDINAMARCA"/>
    <s v="BOGOTÁ"/>
    <s v="CIGARRERIA Y LICORERIA EL TRIUNFO ROJAS &amp; ROJAS"/>
    <s v="WOMPI"/>
    <s v="FO-25-1703124"/>
    <d v="2025-10-20T08:00:00"/>
    <d v="2025-10-20T16:14:00"/>
    <x v="0"/>
    <s v="ROLLOS"/>
    <s v="EJECUTADO_EXITOSO"/>
    <s v="EJECUTADO EXITOSO"/>
    <s v="18/10/2025 SE ESCALA AL COORDINADOR DE ZONA PARA ENTREGA DE ROLLOS EN SITIO | 20/10/2025 SE LLEGA ALA DIRECCIÓN INDICADA Y SE ENTREGAN 24 ROLLOS WOMPI SIN MANIPULAR EQUIPOS"/>
    <s v="VISITA_TÉCNICA"/>
    <n v="24"/>
    <s v="PRINCIPAL"/>
    <s v="TERRESTRE"/>
    <s v="MOLINA CASTRO JAVIER ALBERTO"/>
    <n v="1"/>
    <n v="31419"/>
    <n v="31419"/>
  </r>
  <r>
    <s v="CALI"/>
    <s v="0036-0003"/>
    <x v="4"/>
    <n v="19001"/>
    <n v="2895756"/>
    <n v="81422"/>
    <x v="0"/>
    <s v="CAUCA"/>
    <s v="POPAYAN"/>
    <s v="MISCELANEA NATIS DE OCCIDENTE"/>
    <s v="WOMPI"/>
    <s v="FO-25-1698520"/>
    <d v="2025-10-17T10:07:00"/>
    <d v="2025-10-20T16:15:00"/>
    <x v="0"/>
    <s v="ROLLOS"/>
    <s v="EJECUTADO_EXITOSO"/>
    <s v="EJECUTADO EXITOSO"/>
    <s v="17/10/2025 SE CONFIRMA DATOS. SE REALIZA ENVIO DE ROLLOS CON OPERADOR LOGISTICO | 20/10/2025 SE INGRESA SE ENTREGAN 8"/>
    <s v="VISITA_TÉCNICA"/>
    <n v="8"/>
    <s v="LEJANA"/>
    <s v="TERRESTRE"/>
    <s v="GARCIA PASTRANA KEVIN FERNANDO"/>
    <n v="1"/>
    <n v="40250"/>
    <n v="40250"/>
  </r>
  <r>
    <s v="BOGOTA"/>
    <s v="0036-0004"/>
    <x v="5"/>
    <n v="11001"/>
    <n v="2896456"/>
    <n v="75123"/>
    <x v="0"/>
    <s v="CUNDINAMARCA"/>
    <s v="BOGOTA"/>
    <s v="BARRIO LA CONCORDIA 1 BOGOTA"/>
    <s v="WOMPI"/>
    <s v="FO-25-1697885"/>
    <d v="2025-10-17T11:06:00"/>
    <d v="2025-10-20T16:16:00"/>
    <x v="0"/>
    <s v="ROLLOS"/>
    <s v="EJECUTADO_EXITOSO"/>
    <s v="EJECUTADO EXITOSO"/>
    <s v="17/10/2025 SE ESCALA AL COORDINADOR DE ZONA PARA ENTREGA DE ROLLOS EN SITIO | 18/10/2025 SE LLEGA A LA DIRECCIÓN INDICADA Y SE ENTREGAN 8 ROLLOS WOMPI SIN MANIPULAR EQUIPOS"/>
    <s v="VISITA_TÉCNICA"/>
    <n v="8"/>
    <s v="PRINCIPAL"/>
    <s v="TERRESTRE"/>
    <s v="GIMBUEL LASSO LUIS GERMAN"/>
    <n v="1"/>
    <n v="31419"/>
    <n v="31419"/>
  </r>
  <r>
    <s v="CALI"/>
    <s v="0036-0003"/>
    <x v="4"/>
    <n v="76001"/>
    <n v="2898876"/>
    <n v="74288"/>
    <x v="0"/>
    <s v="VALLE DEL CAUCA"/>
    <s v="CALI"/>
    <s v="MISCELANEA Y PAPELERIA PACARA"/>
    <s v="WOMPI"/>
    <s v="FO-25-1703126"/>
    <d v="2025-10-20T08:00:00"/>
    <d v="2025-10-20T16:20:00"/>
    <x v="0"/>
    <s v="ROLLOS"/>
    <s v="EJECUTADO_EXITOSO"/>
    <s v="EJECUTADO EXITOSO"/>
    <s v="18/10/2025 SE ESCALA AL COORDINADOR DE ZONA PARA ENTREGA DE ROLLOS EN SITIO | 20/10/2025 SE ENTREGAN 40 ROLLOS EN BUEN ESTADO"/>
    <s v="VISITA_TÉCNICA"/>
    <n v="40"/>
    <s v="PRINCIPAL"/>
    <s v="TERRESTRE"/>
    <s v="GARCIA PASTRANA KEVIN FERNANDO"/>
    <n v="1"/>
    <n v="31419"/>
    <n v="31419"/>
  </r>
  <r>
    <s v="CUCUTA"/>
    <s v="0036-0007"/>
    <x v="1"/>
    <n v="54001"/>
    <n v="2900130"/>
    <n v="75405"/>
    <x v="0"/>
    <s v="NORTE DE SANTANDER"/>
    <s v="CUCUTA"/>
    <s v="TIENDA Y REFRESQUERIA ISABELLA"/>
    <s v="WOMPI"/>
    <s v="FO-25-1703110"/>
    <d v="2025-10-20T08:00:00"/>
    <d v="2025-10-20T16:28:00"/>
    <x v="0"/>
    <s v="ROLLOS"/>
    <s v="EJECUTADO_EXITOSO"/>
    <s v="EJECUTADO EXITOSO"/>
    <s v="18/10/2025 SE ESCALA AL COORDINADOR DE ZONA PARA ENTREGA DE ROLLOS EN SITIO | 20/10/2025 NOVEDAD DE AGENDAMIENTO_x000a__x000a_SE DEJA CONSTANCIA DE QUE, DEBIDO A LA CAÍDA MUNDIAL DE LOS SERVIDORES DE AMAZON WEB SERVICES (AWS) OCURRIDA EL DÍA DE HOY, NOS VIMOS AFECTADOS POR LA INTERRUPCIÓN DE LA WEB DE INICIALIZACIÓN DE REDEBAN, LO CUAL GENERÓ RETRASOS Y DIFICULTADES EN LOS PROCESOS OPERATIVOS ASOCIADOS AL AGENDAMIENTO._x000a__x000a_ASIMISMO, SE DEJA REGISTRO DE LA AFECTACIÓN DE LA PLATAFORMA SYTES, QUE PRESENTÓ FALLAS COMO CONSECUENCIA DIRECTA DE ESTA CAÍDA GLOBAL DE SERVICIOS EN LA NUBE._x000a__x000a_QUEDAMOS ATENTOS A CUALQUIER NOVEDAD ADICIONAL QUE SE PUEDA PRESENTAR Y A LA ESTABILIZACIÓN COMPLETA DE LOS SISTEMAS IMPACTADOS | 20/10/2025 SE VISITA COMERCIO Y SE ENTREGAN 16 ROLLOS OK"/>
    <s v="VISITA_TÉCNICA"/>
    <n v="16"/>
    <s v="PRINCIPAL"/>
    <s v="TERRESTRE"/>
    <s v="ESCOBAR LENIS JUAN SEBASTIAN"/>
    <n v="1"/>
    <n v="31419"/>
    <n v="31419"/>
  </r>
  <r>
    <s v="CUCUTA"/>
    <s v="0036-0007"/>
    <x v="1"/>
    <n v="54405"/>
    <n v="2900154"/>
    <n v="72494"/>
    <x v="0"/>
    <s v="NORTE DE SANTANDER"/>
    <s v="LOS PATIOS"/>
    <s v="LOS PATIOS LLANITOS"/>
    <s v="WOMPI"/>
    <s v="FO-25-1703103"/>
    <d v="2025-10-20T08:00:00"/>
    <d v="2025-10-20T16:40:00"/>
    <x v="0"/>
    <s v="ROLLOS"/>
    <s v="EJECUTADO_EXITOSO"/>
    <s v="EJECUTADO EXITOSO"/>
    <s v="18/10/2025 SE ESCALA AL COORDINADOR DE ZONA PARA ENTREGA DE ROLLOS EN SITIO | 20/10/2025 NOVEDAD DE AGENDAMIENTO_x000a__x000a_SE DEJA CONSTANCIA DE QUE, DEBIDO A LA CAÍDA MUNDIAL DE LOS SERVIDORES DE AMAZON WEB SERVICES (AWS) OCURRIDA EL DÍA DE HOY, NOS VIMOS AFECTADOS POR LA INTERRUPCIÓN DE LA WEB DE INICIALIZACIÓN DE REDEBAN, LO CUAL GENERÓ RETRASOS Y DIFICULTADES EN LOS PROCESOS OPERATIVOS ASOCIADOS AL AGENDAMIENTO._x000a__x000a_ASIMISMO, SE DEJA REGISTRO DE LA AFECTACIÓN DE LA PLATAFORMA SYTES, QUE PRESENTÓ FALLAS COMO CONSECUENCIA DIRECTA DE ESTA CAÍDA GLOBAL DE SERVICIOS EN LA NUBE._x000a__x000a_QUEDAMOS ATENTOS A CUALQUIER NOVEDAD ADICIONAL QUE SE PUEDA PRESENTAR Y A LA ESTABILIZACIÓN COMPLETA DE LOS SISTEMAS IMPACTADOS | 20/10/2025 SE VISITA COMERCIO Y SE ENTREGAN 48 ROLLOS OK"/>
    <s v="VISITA_TÉCNICA"/>
    <n v="48"/>
    <s v="PRINCIPAL"/>
    <s v="TERRESTRE"/>
    <s v="TORRES MANTILLA JOSE DANIEL"/>
    <n v="1"/>
    <n v="31419"/>
    <n v="31419"/>
  </r>
  <r>
    <s v="CUCUTA"/>
    <s v="0036-0007"/>
    <x v="1"/>
    <n v="54498"/>
    <n v="2893350"/>
    <n v="50889"/>
    <x v="0"/>
    <s v="NORTE DE SANTANDER"/>
    <s v="OCAÑA"/>
    <s v="BARRIO CAMILO TORRES OCAÑA"/>
    <s v="WOMPI"/>
    <s v="FO-25-1700102"/>
    <d v="2025-10-16T16:47:00"/>
    <d v="2025-10-20T16:57:00"/>
    <x v="0"/>
    <s v="ROLLOS"/>
    <s v="EJECUTADO_EXITOSO"/>
    <s v="EJECUTADO EXITOSO"/>
    <s v="17/10/2025 SE CONFIRMAN DATOS. SE REALIZA ENVIO DE ROLLOS CON OPERADOR LOGISTICO | 20/10/2025 SE REALIZA ENVIO DE 24 ROLLOS, CON LA GUIA 2187690807 SERVIENTREGA. SE CONFIRMA ENTREGA EXITOSA POR PARTE DE LA TRANSPORTADORA"/>
    <s v="ENVÍO"/>
    <n v="24"/>
    <s v="LEJANA"/>
    <s v="TERRESTRE"/>
    <s v="TORRES MANTILLA JOSE DANIEL"/>
    <n v="1"/>
    <n v="40250"/>
    <n v="40250"/>
  </r>
  <r>
    <s v="CUCUTA"/>
    <s v="0036-0007"/>
    <x v="1"/>
    <n v="54261"/>
    <n v="2894959"/>
    <n v="62953"/>
    <x v="0"/>
    <s v="NORTE DE SANTANDER"/>
    <s v="EL ZULIA"/>
    <s v="CYBERMAS.NET"/>
    <s v="WOMPI"/>
    <s v="FO-25-1700090"/>
    <d v="2025-10-17T08:40:00"/>
    <d v="2025-10-20T16:58:00"/>
    <x v="0"/>
    <s v="ROLLOS"/>
    <s v="EJECUTADO_EXITOSO"/>
    <s v="EJECUTADO EXITOSO"/>
    <s v="17/10/2025 SE CONFIRMAN DATOS. SE REALIZA ENVIO DE ROLLOS CON OPERADOR LOGISTICO | 20/10/2025 SE REALIZA ENVIO DE 48 ROLLOS, CON LA GUIA 2187690804 SERVIENTREGA. SE CONFIRMA ENTREGA EXITOSA POR PARTE DE LA TRANSPORTADORA"/>
    <s v="ENVÍO"/>
    <n v="48"/>
    <s v="INTERMEDIA"/>
    <s v="TERRESTRE"/>
    <s v="TORO CARDONA ELIZABETH"/>
    <n v="1"/>
    <n v="36351"/>
    <n v="36351"/>
  </r>
  <r>
    <s v="MONTERIA"/>
    <s v="0036-0001"/>
    <x v="0"/>
    <n v="23464"/>
    <n v="2890347"/>
    <n v="51171"/>
    <x v="0"/>
    <s v="CORDOBA"/>
    <s v="MOMIL"/>
    <s v="BARRIO SANTANDER MOMIL"/>
    <s v="WOMPI"/>
    <s v="FO-25-1695748"/>
    <d v="2025-10-16T10:33:00"/>
    <d v="2025-10-20T16:59:00"/>
    <x v="0"/>
    <s v="ROLLOS"/>
    <s v="EJECUTADO_EXITOSO"/>
    <s v="EJECUTADO EXITOSO"/>
    <s v="17/10/2025 16/10/2025 15:07 P. M. SE INTENTA COMUNICACION A EL NUMERO 3126604804 NO HAY CONTACTO | 20/10/2025 SE REALIZA ENVIO DE 32 ROLLOS, CON LA GUIA 2265100405 SERVIENTREGA. SE CONFIRMA ENTREGA EXITOSA POR PARTE DE LA TRANSPORTADORA"/>
    <s v="ENVÍO"/>
    <n v="32"/>
    <s v="INTERMEDIA"/>
    <s v="TERRESTRE"/>
    <s v="TORO CARDONA ELIZABETH"/>
    <n v="1"/>
    <n v="36351"/>
    <n v="36351"/>
  </r>
  <r>
    <s v="CARTAGENA"/>
    <s v="0036-0001"/>
    <x v="0"/>
    <n v="13001"/>
    <n v="2897337"/>
    <n v="49945"/>
    <x v="0"/>
    <s v="BOLIVAR"/>
    <s v="CARTAGENA"/>
    <s v="BARRIO TORICES CARTAGENA DE INDIAS 1"/>
    <s v="WOMPI"/>
    <s v="FO-25-1699969"/>
    <d v="2025-10-17T13:48:00"/>
    <d v="2025-10-20T17:01:00"/>
    <x v="0"/>
    <s v="ROLLOS"/>
    <s v="EJECUTADO_EXITOSO"/>
    <s v="EJECUTADO EXITOSO"/>
    <s v="17/10/2025 SE ESCALA AL COORDINADOR DE ZONA PARA ENTREGA DE ROLLOS EN SITIO | 20/10/2025 SE REALIZA ENTREGA DE 64 ROLLOS PARA EL CORRESPONSAL"/>
    <s v="VISITA_TÉCNICA"/>
    <n v="64"/>
    <s v="PRINCIPAL"/>
    <s v="TERRESTRE"/>
    <s v="TORO CARDONA ELIZABETH"/>
    <n v="1"/>
    <n v="31419"/>
    <n v="31419"/>
  </r>
  <r>
    <s v="CUCUTA"/>
    <s v="0036-0007"/>
    <x v="1"/>
    <n v="54172"/>
    <n v="2888998"/>
    <n v="11038"/>
    <x v="0"/>
    <s v="NORTE DE SANTANDER"/>
    <s v="CHINACOTA"/>
    <s v="CHINACOTA II - NORTE DE SANTANDER"/>
    <s v="WOMPI"/>
    <s v="FO-25-1695404"/>
    <d v="2025-10-16T08:38:00"/>
    <d v="2025-10-20T17:01:00"/>
    <x v="0"/>
    <s v="ROLLOS"/>
    <s v="EJECUTADO_EXITOSO"/>
    <s v="EJECUTADO EXITOSO"/>
    <s v="16/10/2025 SE CONFIRMAN DATOS, SE REALIZA ENVIO DE ROLLOS CON GUIA | 20/10/2025 SE REALIZA ENVIO DE 48 ROLLOS, CON LA GUIA 2187690799 SERVIENTREGA. SE CONFIRMA ENTREGA EXITOSA POR PARTE DE LA TRANSPORTADORA"/>
    <s v="ENVÍO"/>
    <n v="48"/>
    <s v="INTERMEDIA"/>
    <s v="TERRESTRE"/>
    <s v="MARTINEZ SALGUEDO ANDRES AUGUSTO"/>
    <n v="1"/>
    <n v="36351"/>
    <n v="36351"/>
  </r>
  <r>
    <s v="CALI"/>
    <s v="0036-0003"/>
    <x v="4"/>
    <n v="19548"/>
    <n v="2886170"/>
    <n v="79824"/>
    <x v="0"/>
    <s v="CAUCA"/>
    <s v="PIENDAMO"/>
    <s v="BARRIO GALAN PIENDAMO 1"/>
    <s v="WOMPI"/>
    <s v="FO-25-1688984"/>
    <d v="2025-10-15T14:26:00"/>
    <d v="2025-10-20T17:02:00"/>
    <x v="0"/>
    <s v="ROLLOS"/>
    <s v="EJECUTADO_EXITOSO"/>
    <s v="EJECUTADO EXITOSO"/>
    <s v="15/10/2025 SE CONFIRMA DATOS. SE REALIZA ENVIO DE ROLLOS CON OPERADOR LOGISTICO | 20/10/2025 SE REALIZA ENVIO DE 24 ROLLOS, CON LA GUIA 2215219693 SERVIENTREGA. SE CONFIRMA ENTREGA EXITOSA POR PARTE DE LA TRANSPORTADORA"/>
    <s v="ENVÍO"/>
    <n v="24"/>
    <s v="LEJANA"/>
    <s v="TERRESTRE"/>
    <s v="CONTRERAS ROSSI LITZY YULIETH"/>
    <n v="1"/>
    <n v="40250"/>
    <n v="40250"/>
  </r>
  <r>
    <s v="VILLAVICENCIO"/>
    <s v="0036-0006"/>
    <x v="2"/>
    <n v="50318"/>
    <n v="2881442"/>
    <n v="53978"/>
    <x v="0"/>
    <s v="META"/>
    <s v="GUAMAL"/>
    <s v="BARRIO FUNDADORES GUAMAL 2"/>
    <s v="WOMPI"/>
    <s v="FO-25-1689100"/>
    <d v="2025-10-15T08:00:00"/>
    <d v="2025-10-20T17:02:00"/>
    <x v="0"/>
    <s v="ROLLOS"/>
    <s v="EJECUTADO_EXITOSO"/>
    <s v="EJECUTADO EXITOSO"/>
    <s v="20/10/2025 SE REALIZA ENVIO DE 64 ROLLOS, CON LA GUIA 2235596243 SERVIENTREGA. SE CONFIRMA ENTREGA EXITOSA POR PARTE DE LA TRANSPORTADORA"/>
    <s v="ENVÍO"/>
    <n v="64"/>
    <s v="INTERMEDIA"/>
    <s v="TERRESTRE"/>
    <s v="TORO CARDONA ELIZABETH"/>
    <n v="1"/>
    <n v="36351"/>
    <n v="36351"/>
  </r>
  <r>
    <s v="PASTO"/>
    <s v="0036-0003"/>
    <x v="4"/>
    <n v="52356"/>
    <n v="2881404"/>
    <n v="25085"/>
    <x v="0"/>
    <s v="NARIÑO"/>
    <s v="IPIALES"/>
    <s v="BARRIO CENTENARIO III - PASTO"/>
    <s v="WOMPI"/>
    <s v="FO-25-1685795"/>
    <d v="2025-10-15T08:00:00"/>
    <d v="2025-10-20T17:03:00"/>
    <x v="0"/>
    <s v="ROLLOS"/>
    <s v="EJECUTADO_EXITOSO"/>
    <s v="EJECUTADO EXITOSO"/>
    <s v="15/10/2025 SE CONFIRMAN DATOS, SE REALIZA ENVIO DE ROLLOS CON GUIA | 20/10/2025 SE REALIZA ENVIO DE 64 ROLLOS, CON LA GUIA 2215219689 SERVIENTREGA. SE CONFIRMA ENTREGA EXITOSA POR PARTE DE LA TRANSPORTADORA"/>
    <s v="ENVÍO"/>
    <n v="64"/>
    <s v="INTERMEDIA"/>
    <s v="TERRESTRE"/>
    <s v="CONTRERAS ROSSI LITZY YULIETH"/>
    <n v="1"/>
    <n v="36351"/>
    <n v="36351"/>
  </r>
  <r>
    <s v="CALI"/>
    <s v="0036-0003"/>
    <x v="4"/>
    <n v="19698"/>
    <n v="2872386"/>
    <n v="74913"/>
    <x v="0"/>
    <s v="CAUCA"/>
    <s v="SANTANDER DE QUILICHAO"/>
    <s v="BARRIO MORALES DUQUE SANTANDER DE QUILICHAO 4"/>
    <s v="WOMPI"/>
    <s v="FO-25-1683244"/>
    <d v="2025-10-14T08:00:00"/>
    <d v="2025-10-20T17:04:00"/>
    <x v="0"/>
    <s v="ROLLOS"/>
    <s v="EJECUTADO_EXITOSO"/>
    <s v="EJECUTADO EXITOSO"/>
    <s v="14/10/2025 SE CONFIRMAN DATOS, SE REALIZA ENVIO DE ROLLOS CON GUIA | 20/10/2025 SE REALIZA ENVIO DE 40 ROLLOS, CON LA GUIA 2215219687 SERVIENTREGA. SE CONFIRMA ENTREGA EXITOSA POR PARTE DE LA TRANSPORTADORA"/>
    <s v="ENVÍO"/>
    <n v="40"/>
    <s v="INTERMEDIA"/>
    <s v="TERRESTRE"/>
    <s v="CONTRERAS ROSSI LITZY YULIETH"/>
    <n v="1"/>
    <n v="36351"/>
    <n v="36351"/>
  </r>
  <r>
    <s v="BARRANQUILLA"/>
    <s v="0036-0001"/>
    <x v="0"/>
    <n v="8638"/>
    <n v="2872321"/>
    <n v="78966"/>
    <x v="0"/>
    <s v="ATLANTICO"/>
    <s v="SABANALARGA"/>
    <s v="BARRIO CENTRO SABANALARGA  24"/>
    <s v="WOMPI"/>
    <s v="FO-25-1683242"/>
    <d v="2025-10-14T08:00:00"/>
    <d v="2025-10-20T17:05:00"/>
    <x v="0"/>
    <s v="ROLLOS"/>
    <s v="EJECUTADO_EXITOSO"/>
    <s v="EJECUTADO EXITOSO"/>
    <s v="14/10/2025 SE CONFIRMAN DATOS, SE REALIZA ENVIO DE ROLLOS CON GUIA | 20/10/2025 SE REALIZA ENVIO DE 16 ROLLOS, CON LA GUIA 2205447243 SERVIENTREGA. SE CONFIRMA ENTREGA EXITOSA POR PARTE DE LA TRANSPORTADORA"/>
    <s v="ENVÍO"/>
    <n v="16"/>
    <s v="INTERMEDIA"/>
    <s v="TERRESTRE"/>
    <s v="CONTRERAS ROSSI LITZY YULIETH"/>
    <n v="1"/>
    <n v="36351"/>
    <n v="36351"/>
  </r>
  <r>
    <s v="NEIVA"/>
    <s v="0036-0006"/>
    <x v="2"/>
    <n v="18205"/>
    <n v="2872526"/>
    <n v="23046"/>
    <x v="0"/>
    <s v="CAQUETA"/>
    <s v="CURILLO"/>
    <s v="CENTRO CURILLO - CAQUETA"/>
    <s v="WOMPI"/>
    <s v="FO-25-1682483"/>
    <d v="2025-10-14T08:00:00"/>
    <d v="2025-10-20T17:05:00"/>
    <x v="0"/>
    <s v="ROLLOS"/>
    <s v="EJECUTADO_EXITOSO"/>
    <s v="EJECUTADO EXITOSO"/>
    <s v="14/10/2025 SE CONFIRMAN DATOS, SE REALIZA ENVIO DE ROLLOS CON GUIA | 20/10/2025 SE REALIZA ENVIO DE 48 ROLLOS, CON LA GUIA 2235596229 SERVIENTREGA. SE CONFIRMA ENTREGA EXITOSA POR PARTE DE LA TRANSPORTADORA"/>
    <s v="ENVÍO"/>
    <n v="48"/>
    <s v="LEJANA"/>
    <s v="TERRESTRE"/>
    <s v="CONTRERAS ROSSI LITZY YULIETH"/>
    <n v="1"/>
    <n v="40250"/>
    <n v="40250"/>
  </r>
  <r>
    <s v="CALI"/>
    <s v="0036-0003"/>
    <x v="4"/>
    <n v="19807"/>
    <n v="2872837"/>
    <n v="77206"/>
    <x v="0"/>
    <s v="CAUCA"/>
    <s v="TIMBIO"/>
    <s v="BARRIO CENTRO TIMBIO 2"/>
    <s v="WOMPI"/>
    <s v="FO-25-1681531"/>
    <d v="2025-10-14T08:00:00"/>
    <d v="2025-10-20T17:06:00"/>
    <x v="0"/>
    <s v="ROLLOS"/>
    <s v="EJECUTADO_EXITOSO"/>
    <s v="EJECUTADO EXITOSO"/>
    <s v="14/10/2025 SE CONFIRMAN DATOS. SE REALIZA ENVIO DE ROLLOS CON GUIA | 20/10/2025 SE REALIZA ENVIO DE 32 ROLLOS, CON LA GUIA 2215219677 SERVIENTREGA. SE CONFIRMA ENTREGA EXITOSA POR PARTE DE LA TRANSPORTADORA"/>
    <s v="ENVÍO"/>
    <n v="32"/>
    <s v="LEJANA"/>
    <s v="TERRESTRE"/>
    <s v="CONTRERAS ROSSI LITZY YULIETH"/>
    <n v="1"/>
    <n v="40250"/>
    <n v="40250"/>
  </r>
  <r>
    <s v="CUCUTA"/>
    <s v="0036-0007"/>
    <x v="1"/>
    <n v="54498"/>
    <n v="2866762"/>
    <n v="52423"/>
    <x v="0"/>
    <s v="NORTE DE SANTANDER"/>
    <s v="OCAÑA"/>
    <s v="BARRIO SANTA CLARA OCAÑA 3"/>
    <s v="WOMPI"/>
    <s v="FO-25-1679945"/>
    <d v="2025-10-10T08:00:00"/>
    <d v="2025-10-20T17:07:00"/>
    <x v="0"/>
    <s v="ROLLOS"/>
    <s v="EJECUTADO_EXITOSO"/>
    <s v="EJECUTADO EXITOSO"/>
    <s v="14/10/2025 SE CONFIRMAN LOS DATOS, SE REALIZA ENVIO DE ROLLOS CON GUIA | 18/10/2025 SE LLAMA AL USUARIO Y NOS CONFRIMA QUE AUN NO LE HAN LLEGADO LOS ROLLOS | 20/10/2025 SE REALIZA ENVIO DE 64 ROLLOS, CON LA GUIA 2187690783 SERVIENTREGA. SE CONFIRMA ENTREGA EXITOSA POR PARTE DE LA TRANSPORTADORA"/>
    <s v="ENVÍO"/>
    <n v="64"/>
    <s v="LEJANA"/>
    <s v="TERRESTRE"/>
    <s v="CONTRERAS ROSSI LITZY YULIETH"/>
    <n v="1"/>
    <n v="40250"/>
    <n v="40250"/>
  </r>
  <r>
    <s v="CUCUTA"/>
    <s v="0036-0007"/>
    <x v="1"/>
    <n v="54001"/>
    <n v="2898669"/>
    <n v="37005"/>
    <x v="0"/>
    <s v="NORTE DE SANTANDER"/>
    <s v="CUCUTA"/>
    <s v="DISTRILONAS"/>
    <s v="WOMPI"/>
    <s v="FO-25-1700286"/>
    <d v="2025-10-17T16:38:00"/>
    <d v="2025-10-20T17:07:00"/>
    <x v="0"/>
    <s v="ROLLOS"/>
    <s v="EJECUTADO_EXITOSO"/>
    <s v="EJECUTADO EXITOSO"/>
    <s v="17/10/2025 SE ESCALA AL COORDINADOR DE ZONA PARA ENTREGA DE ROLLOS EN SITIO | 18/10/2025 SE ENTREGAN 16 ROLLOS"/>
    <s v="VISITA_TÉCNICA"/>
    <n v="16"/>
    <s v="PRINCIPAL"/>
    <s v="TERRESTRE"/>
    <s v="CONTRERAS ROSSI LITZY YULIETH"/>
    <n v="1"/>
    <n v="31419"/>
    <n v="31419"/>
  </r>
  <r>
    <s v="VILLAVICENCIO"/>
    <s v="0036-0006"/>
    <x v="2"/>
    <n v="50001"/>
    <n v="2900957"/>
    <n v="48536"/>
    <x v="0"/>
    <s v="META"/>
    <s v="VILLAVICENCIO"/>
    <s v="BARRIO PANORAMA VILLAVICENCIO"/>
    <s v="WOMPI"/>
    <s v="FO-25-1704522"/>
    <d v="2025-10-20T08:00:00"/>
    <d v="2025-10-20T17:09:00"/>
    <x v="0"/>
    <s v="ROLLOS"/>
    <s v="EJECUTADO_EXITOSO"/>
    <s v="EJECUTADO EXITOSO"/>
    <s v="19/10/2025 SE ESCALA AL COORDINADOR DE ZONA PARA ENTREGA DE ROLLOS EN SITIO | 20/10/2025 SE REALIZA VISTA AL CB POR SOLICITUD DE ROLLOS, SE PRESENTABA NOVEDAD CON LA PLATAFORMA NO SE PUDO INICIAR DESPLAZAMIENTO INICIAL NI LLENAR UBICACIÓN EL JEFE DE ZONA NOS INFORMA TOMAR EVIDENCIA Y SUBIRLO CUANDO SYTEX ESTÉ FUNCIONANDO , SE ENTREGAN LOS ROLLOS"/>
    <s v="VISITA_TÉCNICA"/>
    <n v="24"/>
    <s v="PRINCIPAL"/>
    <s v="TERRESTRE"/>
    <s v="NARANJO AFANADOR RUBEN JESUS"/>
    <n v="1"/>
    <n v="31419"/>
    <n v="31419"/>
  </r>
  <r>
    <s v="BUCARAMANGA"/>
    <s v="0036-0007"/>
    <x v="1"/>
    <n v="68001"/>
    <n v="2896397"/>
    <n v="51190"/>
    <x v="0"/>
    <s v="SANTANDER"/>
    <s v="BUCARAMANGA"/>
    <s v="TIENDA Y VARIEDADES LUJALU"/>
    <s v="WOMPI"/>
    <s v="FO-25-1697884"/>
    <d v="2025-10-17T11:08:00"/>
    <d v="2025-10-20T17:11:00"/>
    <x v="0"/>
    <s v="ROLLOS"/>
    <s v="EJECUTADO_EXITOSO"/>
    <s v="EJECUTADO EXITOSO"/>
    <s v="17/10/2025 SE ESCALA AL COORDINADOR DE ZONA PARA ENTREGA DE ROLLOS EN SITIO | 20/10/2025 SE REALIZA ENTREGA DE 32 ROLLOS WOMPI A LA SRA OLGA OVIEDO"/>
    <s v="VISITA_TÉCNICA"/>
    <n v="32"/>
    <s v="PRINCIPAL"/>
    <s v="TERRESTRE"/>
    <s v="MOLINA CASTRO JAVIER ALBERTO"/>
    <n v="1"/>
    <n v="31419"/>
    <n v="31419"/>
  </r>
  <r>
    <s v="CUCUTA"/>
    <s v="0036-0007"/>
    <x v="1"/>
    <n v="54001"/>
    <n v="2897241"/>
    <n v="76002"/>
    <x v="0"/>
    <s v="NORTE DE SANTANDER"/>
    <s v="CUCUTA"/>
    <s v="CICLOREPUESTOS BIKER 10"/>
    <s v="WOMPI"/>
    <s v="FO-25-1698721"/>
    <d v="2025-10-17T13:09:00"/>
    <d v="2025-10-20T17:13:00"/>
    <x v="0"/>
    <s v="ROLLOS"/>
    <s v="EJECUTADO_EXITOSO"/>
    <s v="EJECUTADO EXITOSO"/>
    <s v="17/10/2025 SE ESCALA AL COORDINADOR DE ZONA PARA ENTREGA DE ROLLOS EN SITIO | 18/10/2025 SE REALIZA VISITA, SE ENTREGAN 16 ROLLOS"/>
    <s v="VISITA_TÉCNICA"/>
    <n v="16"/>
    <s v="PRINCIPAL"/>
    <s v="TERRESTRE"/>
    <s v="GONZALEZ ESTUPIÑAN YEISON WALTER ANTONIO"/>
    <n v="1"/>
    <n v="31419"/>
    <n v="31419"/>
  </r>
  <r>
    <s v="TUNJA"/>
    <s v="0036-0007"/>
    <x v="1"/>
    <n v="15001"/>
    <n v="2896994"/>
    <n v="52921"/>
    <x v="0"/>
    <s v="BOYACA"/>
    <s v="TUNJA"/>
    <s v="BARRIO JOSE JOAQUIN CAMACHO TUNJA 1"/>
    <s v="WOMPI"/>
    <s v="FO-25-1698746"/>
    <d v="2025-10-17T12:20:00"/>
    <d v="2025-10-20T17:20:00"/>
    <x v="0"/>
    <s v="ROLLOS"/>
    <s v="EJECUTADO_EXITOSO"/>
    <s v="EJECUTADO EXITOSO"/>
    <s v="17/10/2025 SE ESCALA AL COORDINADOR DE ZONA PARA ENTREGA DE ROLLOS EN SITIO | 18/10/2025 SE VISITA DIRECCIÓN ENCONTRANDO  EL COMERCIO CERRADO CLIENTE INDICA QUE LE REALICEMOS LA ENTREGA EN EL ESTABLECIMIENTO DEL LADO SE REALIZA ENTREGA DE 24 ROLLOS WOMPI CON VISITA   RECIBE SEÑORA JANELIE"/>
    <s v="VISITA_TÉCNICA"/>
    <n v="24"/>
    <s v="PRINCIPAL"/>
    <s v="TERRESTRE"/>
    <s v="PACHECO BUITRAGO JAVIER ALONSO"/>
    <n v="1"/>
    <n v="31419"/>
    <n v="31419"/>
  </r>
  <r>
    <s v="CUCUTA"/>
    <s v="0036-0007"/>
    <x v="1"/>
    <n v="54498"/>
    <n v="2889471"/>
    <n v="72063"/>
    <x v="0"/>
    <s v="NORTE DE SANTANDER"/>
    <s v="OCAÑA"/>
    <s v="NORTE DE SANTANDER OCAÑA CENTRO"/>
    <s v="WOMPI"/>
    <s v="FO-25-1695402"/>
    <d v="2025-10-16T09:24:00"/>
    <d v="2025-10-21T00:21:00"/>
    <x v="0"/>
    <s v="ROLLOS"/>
    <s v="EJECUTADO_EXITOSO"/>
    <s v="EJECUTADO EXITOSO"/>
    <s v="16/10/2025 SE CONFIRMAN DATOS, SE REALIZA ENVIO DE ROLLOS CON GUIA | 17/10/2025 SE REALIZA ENVÍO DE 48 ROLLOS WOMPI OK"/>
    <s v="ENVÍO"/>
    <n v="48"/>
    <s v="LEJANA"/>
    <s v="TERRESTRE"/>
    <s v="RODRIGUEZ MURCIA YERSON IVAN"/>
    <n v="1"/>
    <n v="40250"/>
    <n v="40250"/>
  </r>
  <r>
    <s v="MEDELLIN"/>
    <s v="0036-0005"/>
    <x v="3"/>
    <n v="5264"/>
    <n v="2871194"/>
    <n v="79059"/>
    <x v="0"/>
    <s v="ANTIOQUIA"/>
    <s v="ENTRERRIOS"/>
    <s v="BARRIO SECTOR  EL CEMENTERIO ENRERRIOS"/>
    <s v="WOMPI"/>
    <s v="FO-25-1685871"/>
    <d v="2025-10-14T08:00:00"/>
    <d v="2025-10-21T07:47:00"/>
    <x v="0"/>
    <s v="ROLLOS"/>
    <s v="EJECUTADO_EXITOSO"/>
    <s v="EJECUTADO EXITOSO"/>
    <s v="15/10/2025 SE CONFIRMAN DATOS, SE REALIZA ENVIO DE ROLLOS CON GUIA | 21/10/2025 SE REALIZA ENVIO DE 16 ROLLOS, CON LA GUIA 6345301365356 . SE CONFIRMA ENTREGA EXITOSA POR PARTE DE LA TRANSPORTADORA"/>
    <s v="ENVÍO"/>
    <n v="16"/>
    <s v="INTERMEDIA"/>
    <s v="TERRESTRE"/>
    <s v="DURAN ACOSTA FRANK YONNY"/>
    <n v="1"/>
    <n v="36351"/>
    <n v="36351"/>
  </r>
  <r>
    <s v="MEDELLIN"/>
    <s v="0036-0005"/>
    <x v="3"/>
    <n v="5667"/>
    <n v="2872332"/>
    <n v="54233"/>
    <x v="0"/>
    <s v="ANTIOQUIA"/>
    <s v="SAN RAFAEL"/>
    <s v="BARRIO SAN RAFAEL SAN RAFAEL"/>
    <s v="WOMPI"/>
    <s v="FO-25-1683243"/>
    <d v="2025-10-14T08:00:00"/>
    <d v="2025-10-21T07:49:00"/>
    <x v="0"/>
    <s v="ROLLOS"/>
    <s v="EJECUTADO_EXITOSO"/>
    <s v="EJECUTADO EXITOSO"/>
    <s v="14/10/2025 SE CONFIRMAN DATOS, SE REALIZA ENVIO DE ROLLOS CON GUIA | 21/10/2025 SE REALIZA ENVIO DE 16 ROLLOS, CON LA GUIA 6345301365131 . SE CONFIRMA ENTREGA EXITOSA POR PARTE DE LA TRANSPORTADORA"/>
    <s v="ENVÍO"/>
    <n v="16"/>
    <s v="LEJANA"/>
    <s v="TERRESTRE"/>
    <s v="BETANCUR AGUIRRE EDGAR AUGUSTO"/>
    <n v="1"/>
    <n v="40250"/>
    <n v="40250"/>
  </r>
  <r>
    <s v="MANIZALES"/>
    <s v="0036-0002"/>
    <x v="6"/>
    <n v="17174"/>
    <n v="2872278"/>
    <n v="69896"/>
    <x v="0"/>
    <s v="CALDAS"/>
    <s v="CHINCHINA"/>
    <s v="BARRIO CENTRO CHINCHINA 10"/>
    <s v="WOMPI"/>
    <s v="FO-25-1683240"/>
    <d v="2025-10-14T08:00:00"/>
    <d v="2025-10-21T07:51:00"/>
    <x v="0"/>
    <s v="ROLLOS"/>
    <s v="EJECUTADO_EXITOSO"/>
    <s v="EJECUTADO EXITOSO"/>
    <s v="14/10/2025 SE CONFIRMAN DATOS, SE REALIZA ENVIO DE ROLLOS CON GUIA | 21/10/2025 SE REALIZA ENVIO DE 56 ROLLOS, CON LA GUIA 3028503118 SERVIENTREGA. SE CONFIRMA ENTREGA EXITOSA POR PARTE DE LA TRANSPORTADORA"/>
    <s v="ENVÍO"/>
    <n v="56"/>
    <s v="INTERMEDIA"/>
    <s v="TERRESTRE"/>
    <s v="BETANCUR AGUIRRE EDGAR AUGUSTO"/>
    <n v="1"/>
    <n v="36351"/>
    <n v="36351"/>
  </r>
  <r>
    <s v="PEREIRA"/>
    <s v="0036-0002"/>
    <x v="6"/>
    <n v="63130"/>
    <n v="2872290"/>
    <n v="69260"/>
    <x v="0"/>
    <s v="QUINDIO"/>
    <s v="CALARCA"/>
    <s v="BARRIO SIMON BOLIVAR CALARCA"/>
    <s v="WOMPI"/>
    <s v="FO-25-1682482"/>
    <d v="2025-10-14T08:00:00"/>
    <d v="2025-10-21T07:53:00"/>
    <x v="0"/>
    <s v="ROLLOS"/>
    <s v="EJECUTADO_EXITOSO"/>
    <s v="EJECUTADO EXITOSO"/>
    <s v="14/10/2025 SE CONFIRMAN DATOS, SE REALIZA ENVIO DE ROLLOS CON GUIA | 21/10/2025 SE REALIZA ENVIO DE 16 ROLLOS, CON LA GUIA 3028503117 SERVIENTREGA. SE CONFIRMA ENTREGA EXITOSA POR PARTE DE LA TRANSPORTADORA"/>
    <s v="ENVÍO"/>
    <n v="16"/>
    <s v="INTERMEDIA"/>
    <s v="TERRESTRE"/>
    <s v="CONTRERAS ROSSI LITZY YULIETH"/>
    <n v="1"/>
    <n v="36351"/>
    <n v="36351"/>
  </r>
  <r>
    <s v="MEDELLIN"/>
    <s v="0036-0005"/>
    <x v="3"/>
    <n v="5440"/>
    <n v="2872194"/>
    <n v="70812"/>
    <x v="0"/>
    <s v="ANTIOQUIA"/>
    <s v="MARINILLA"/>
    <s v="BARRIO MARINILLA MARINILLA 1"/>
    <s v="WOMPI"/>
    <s v="FO-25-1681545"/>
    <d v="2025-10-14T08:00:00"/>
    <d v="2025-10-21T07:54:00"/>
    <x v="0"/>
    <s v="ROLLOS"/>
    <s v="EJECUTADO_EXITOSO"/>
    <s v="EJECUTADO EXITOSO"/>
    <s v="14/10/2025 SE CONFIRMAN DATOS. SE REALIZA ENVIO DE ROLLOS CON GUIA 21/10/2025 SE REALIZA ENTREGA EXITOSA CON 54 ROLLOS"/>
    <s v="ENVÍO"/>
    <n v="54"/>
    <s v="INTERMEDIA"/>
    <s v="TERRESTRE"/>
    <s v="CONTRERAS ROSSI LITZY YULIETH"/>
    <n v="1"/>
    <n v="36351"/>
    <n v="36351"/>
  </r>
  <r>
    <s v="TUNJA"/>
    <s v="0036-0007"/>
    <x v="1"/>
    <n v="15646"/>
    <n v="2871407"/>
    <n v="29318"/>
    <x v="0"/>
    <s v="BOYACA"/>
    <s v="SAMACA"/>
    <s v="BARRIO CENTRO 2 SAMACÁ"/>
    <s v="WOMPI"/>
    <s v="FO-25-1681547"/>
    <d v="2025-10-14T08:00:00"/>
    <d v="2025-10-21T07:55:00"/>
    <x v="0"/>
    <s v="ROLLOS"/>
    <s v="EJECUTADO_EXITOSO"/>
    <s v="EJECUTADO EXITOSO"/>
    <s v="14/10/2025 SE CONFIRMAN DATOS. SE REALIZA ENVIO DE ROLLOS CON GUIA | 21/10/2025 SE REALIZA ENVIO DE 32 ROLLOS, CON LA GUIA 2235596227 SERVIENTREGA. SE CONFIRMA ENTREGA EXITOSA POR PARTE DE LA TRANSPORTADORA"/>
    <s v="ENVÍO"/>
    <n v="32"/>
    <s v="INTERMEDIA"/>
    <s v="TERRESTRE"/>
    <s v="BETANCUR AGUIRRE EDGAR AUGUSTO"/>
    <n v="1"/>
    <n v="36351"/>
    <n v="36351"/>
  </r>
  <r>
    <s v="NEIVA"/>
    <s v="0036-0006"/>
    <x v="2"/>
    <n v="41001"/>
    <n v="2897574"/>
    <n v="23641"/>
    <x v="0"/>
    <s v="HUILA"/>
    <s v="NEIVA"/>
    <s v="VARIEDADES FERDANI"/>
    <s v="WOMPI"/>
    <s v="FO-25-1699961"/>
    <d v="2025-10-17T14:25:00"/>
    <d v="2025-10-21T07:55:00"/>
    <x v="0"/>
    <s v="ROLLOS"/>
    <s v="EJECUTADO_EXITOSO"/>
    <s v="EJECUTADO EXITOSO"/>
    <s v="17/10/2025 SE ESCALA AL COORDINADOR DE ZONA PARA ENTREGA DE ROLLOS EN SITIO | 18/10/2025 SE REALIZA VISTA AL PUNTO SE ENTREGAN 24 ROLLOS PAPEL WOMPI CLIENTE RECIBE A SATISFACCIÓN"/>
    <s v="VISITA_TÉCNICA"/>
    <n v="24"/>
    <s v="PRINCIPAL"/>
    <s v="TERRESTRE"/>
    <s v="CONTRERAS ROSSI LITZY YULIETH"/>
    <n v="1"/>
    <n v="31419"/>
    <n v="31419"/>
  </r>
  <r>
    <s v="CALI"/>
    <s v="0036-0003"/>
    <x v="4"/>
    <n v="76364"/>
    <n v="2872562"/>
    <n v="66452"/>
    <x v="0"/>
    <s v="VALLE DEL CAUCA"/>
    <s v="JAMUNDI"/>
    <s v="BARRIO PORTAL DEL JORDAN JAMUNDI 3"/>
    <s v="WOMPI"/>
    <s v="FO-25-1681539"/>
    <d v="2025-10-14T08:00:00"/>
    <d v="2025-10-21T07:57:00"/>
    <x v="0"/>
    <s v="ROLLOS"/>
    <s v="EJECUTADO_EXITOSO"/>
    <s v="EJECUTADO EXITOSO"/>
    <s v="14/10/2025 SE CONFIRMAN DATOS. SE REALIZA ENVIO DE ROLLOS CON GUIA | 21/10/2025 SE REALIZA ENVIO DE 32 ROLLOS, CON LA GUIA 2215219678 SERVIENTREGA. SE CONFIRMA ENTREGA EXITOSA POR PARTE DE LA TRANSPORTADORA"/>
    <s v="ENVÍO"/>
    <n v="32"/>
    <s v="INTERMEDIA"/>
    <s v="TERRESTRE"/>
    <s v="DEVIA REINOSO JUAN CARLOS"/>
    <n v="1"/>
    <n v="36351"/>
    <n v="36351"/>
  </r>
  <r>
    <s v="CUCUTA"/>
    <s v="0036-0007"/>
    <x v="1"/>
    <n v="54001"/>
    <n v="2897097"/>
    <n v="22695"/>
    <x v="0"/>
    <s v="NORTE DE SANTANDER"/>
    <s v="CUCUTA"/>
    <s v="DROGUERIA NICOLFARMA"/>
    <s v="WOMPI"/>
    <s v="FO-25-1698717"/>
    <d v="2025-10-17T13:11:00"/>
    <d v="2025-10-21T07:58:00"/>
    <x v="0"/>
    <s v="ROLLOS"/>
    <s v="EJECUTADO_EXITOSO"/>
    <s v="EJECUTADO EXITOSO"/>
    <s v="17/10/2025 SE ESCALA AL COORDINADOR DE ZONA PARA ENTREGA DE ROLLOS EN SITIO | 18/10/2025 SE REALIZA ENTREGA DE 48 ROLLOS WOMPI  EN DIRECCIÓN DE CÚCUTA POR PETICIÓN DEL CLIENTE"/>
    <s v="VISITA_TÉCNICA"/>
    <n v="48"/>
    <s v="PRINCIPAL"/>
    <s v="TERRESTRE"/>
    <s v="CONTRERAS ROSSI LITZY YULIETH"/>
    <n v="1"/>
    <n v="31419"/>
    <n v="31419"/>
  </r>
  <r>
    <s v="BOGOTA"/>
    <s v="0036-0004"/>
    <x v="5"/>
    <n v="11001"/>
    <n v="2897314"/>
    <n v="68901"/>
    <x v="0"/>
    <s v="CUNDINAMARCA"/>
    <s v="BOGOTÁ"/>
    <s v="TULIO ERNESTO GONZALEZ GARCIA"/>
    <s v="WOMPI"/>
    <s v="FO-25-1699985"/>
    <d v="2025-10-17T13:19:00"/>
    <d v="2025-10-21T07:59:00"/>
    <x v="0"/>
    <s v="ROLLOS"/>
    <s v="EJECUTADO_EXITOSO"/>
    <s v="EJECUTADO EXITOSO"/>
    <s v="17/10/2025 SE ESCALA AL COORDINADOR DE ZONA PARA ENTREGA DE ROLLOS EN SITIO | 18/10/2025 SE DEJAN 24 ROLLOS"/>
    <s v="VISITA_TÉCNICA"/>
    <n v="24"/>
    <s v="PRINCIPAL"/>
    <s v="TERRESTRE"/>
    <s v="DURAN ACOSTA FRANK YONNY"/>
    <n v="1"/>
    <n v="31419"/>
    <n v="31419"/>
  </r>
  <r>
    <s v="BUCARAMANGA"/>
    <s v="0036-0007"/>
    <x v="1"/>
    <n v="68001"/>
    <n v="2897302"/>
    <n v="34638"/>
    <x v="0"/>
    <s v="SANTANDER"/>
    <s v="BUCARAMANGA"/>
    <s v="LAURA'S SECRET DISTRIBUIDORA"/>
    <s v="WOMPI"/>
    <s v="FO-25-1698714"/>
    <d v="2025-10-17T13:12:00"/>
    <d v="2025-10-21T08:19:00"/>
    <x v="0"/>
    <s v="ROLLOS"/>
    <s v="EJECUTADO_EXITOSO"/>
    <s v="EJECUTADO EXITOSO"/>
    <s v="17/10/2025 SE ESCALA AL COORDINADOR DE ZONA PARA ENTREGA DE ROLLOS EN SITIO | 18/10/2025 SE REALIZA ENTREGA DE 16 ROLLOS NO SE MANIPULA TERMINAL"/>
    <s v="VISITA_TÉCNICA"/>
    <n v="16"/>
    <s v="PRINCIPAL"/>
    <s v="TERRESTRE"/>
    <s v="INFANTE SIERRA MANUEL FERNANDO"/>
    <n v="1"/>
    <n v="31419"/>
    <n v="31419"/>
  </r>
  <r>
    <s v="CALI"/>
    <s v="0036-0003"/>
    <x v="4"/>
    <n v="76520"/>
    <n v="2898653"/>
    <n v="77802"/>
    <x v="0"/>
    <s v="VALLE DEL CAUCA"/>
    <s v="PALMIRA"/>
    <s v="BARRIO ZAMORANO PALMIRA 5"/>
    <s v="WOMPI"/>
    <s v="FO-25-1700288"/>
    <d v="2025-10-17T16:30:00"/>
    <d v="2025-10-21T08:26:00"/>
    <x v="0"/>
    <s v="ROLLOS"/>
    <s v="EJECUTADO_EXITOSO"/>
    <s v="EJECUTADO EXITOSO"/>
    <s v="17/10/2025 SE ESCALA AL COORDINADOR DE ZONA PARA ENTREGA DE ROLLOS EN SITIO | 18/10/2025 EN LA VISITA TÉCNICA SE REALIZÓ LA ENTREGA DE 16 ROLLOS DE WOMPI PARA EL CB."/>
    <s v="VISITA_TÉCNICA"/>
    <n v="16"/>
    <s v="PRINCIPAL"/>
    <s v="TERRESTRE"/>
    <s v="REYES RAMIREZ DIEGO ALEXANDER"/>
    <n v="1"/>
    <n v="31419"/>
    <n v="31419"/>
  </r>
  <r>
    <s v="MEDELLIN"/>
    <s v="0036-0005"/>
    <x v="3"/>
    <n v="5467"/>
    <n v="2885176"/>
    <n v="23628"/>
    <x v="0"/>
    <s v="ANTIOQUIA"/>
    <s v="MONTEBELLO"/>
    <s v="PARQUE PRINCIPAL MONTEBELLO - ANTIOQUIA"/>
    <s v="WOMPI"/>
    <s v="FO-25-1686860"/>
    <d v="2025-10-15T11:42:00"/>
    <d v="2025-10-21T08:30:00"/>
    <x v="0"/>
    <s v="ROLLOS"/>
    <s v="EJECUTADO_EXITOSO"/>
    <s v="EJECUTADO EXITOSO"/>
    <s v="15/10/2025 SE REALIZA ENVIO DE ROLLOS CON OPERADOR LOGISTICO | 20/10/2025 SE REALIZA ENVÍO DE 56 ROLLOS WOMPI OK POR FLOTA, CLIENTE CONFIRMA RECIBIDO"/>
    <s v="ENVÍO"/>
    <n v="56"/>
    <s v="INTERMEDIA"/>
    <s v="TERRESTRE"/>
    <s v="SANCHEZ URREGO ROBINSON DAVID"/>
    <n v="1"/>
    <n v="36351"/>
    <n v="36351"/>
  </r>
  <r>
    <s v="BOGOTA"/>
    <s v="0036-0004"/>
    <x v="5"/>
    <n v="11001"/>
    <n v="2898704"/>
    <n v="63841"/>
    <x v="0"/>
    <s v="CUNDINAMARCA"/>
    <s v="BOGOTÁ"/>
    <s v="MISCELANIA MIS EMANUEL"/>
    <s v="WOMPI"/>
    <s v="FO-25-1700289"/>
    <d v="2025-10-17T16:14:00"/>
    <d v="2025-10-21T08:32:00"/>
    <x v="0"/>
    <s v="ROLLOS"/>
    <s v="EJECUTADO_EXITOSO"/>
    <s v="EJECUTADO EXITOSO"/>
    <s v="17/10/2025 SE ESCALA AL COORDINADOR DE ZONA PARA ENTREGA DE ROLLOS EN SITIO | 18/10/2025 SE ENTREGAN  ROLLOS SIN MANIPULACIÓN DEL DATAFONO SIN NOVEDAD"/>
    <s v="VISITA_TÉCNICA"/>
    <n v="16"/>
    <s v="PRINCIPAL"/>
    <s v="TERRESTRE"/>
    <s v="QUINTERO SANCHEZ JUAN SEBASTIAN"/>
    <n v="1"/>
    <n v="31419"/>
    <n v="31419"/>
  </r>
  <r>
    <s v="BUCARAMANGA"/>
    <s v="0036-0007"/>
    <x v="1"/>
    <n v="68655"/>
    <n v="2893456"/>
    <n v="70546"/>
    <x v="0"/>
    <s v="SANTANDER"/>
    <s v="SABANA DE TORRES"/>
    <s v="BARRIO ARGELIA SABANA DE TORRES"/>
    <s v="WOMPI"/>
    <s v="FO-25-1700101"/>
    <d v="2025-10-17T08:00:00"/>
    <d v="2025-10-21T08:32:00"/>
    <x v="0"/>
    <s v="ROLLOS"/>
    <s v="EJECUTADO_EXITOSO"/>
    <s v="EJECUTADO EXITOSO"/>
    <s v="17/10/2025 SE CONFIRMAN DATOS. SE REALIZA ENVIO DE ROLLOS CON OPERADOR LOGISTICO | 21/10/2025 SE REALIZA ENVIO DE 64 ROLLOS, CON LA GUIA 2187690806 SERVIENTREGA. SE CONFIRMA ENTREGA EXITOSA POR PARTE DE LA TRANSPORTADORA"/>
    <s v="ENVÍO"/>
    <n v="64"/>
    <s v="LEJANA"/>
    <s v="TERRESTRE"/>
    <s v="ARIAS QUILINDO JULIAN"/>
    <n v="1"/>
    <n v="40250"/>
    <n v="40250"/>
  </r>
  <r>
    <s v="TUNJA"/>
    <s v="0036-0007"/>
    <x v="1"/>
    <n v="15491"/>
    <n v="2885170"/>
    <n v="54440"/>
    <x v="0"/>
    <s v="BOYACA"/>
    <s v="NOBSA"/>
    <s v="BARRIO CENTRO NOBSA 3"/>
    <s v="WOMPI"/>
    <s v="FO-25-1694896"/>
    <d v="2025-10-15T11:41:00"/>
    <d v="2025-10-21T08:33:00"/>
    <x v="0"/>
    <s v="ROLLOS"/>
    <s v="EJECUTADO_EXITOSO"/>
    <s v="EJECUTADO EXITOSO"/>
    <s v="16/10/2025 16/10/2025 14:20 SE INTENTA COMUNICACIÓN AL NÚMERO 3123705272 NO HAY CONTACTO | 21/10/2025 SE REALIZA ENVIO DE 56 ROLLOS, CON LA GUIA 2235596263 SERVIENTREGA. SE CONFIRMA ENTREGA EXITOSA POR PARTE DE LA TRANSPORTADORA"/>
    <s v="ENVÍO"/>
    <n v="56"/>
    <s v="INTERMEDIA"/>
    <s v="TERRESTRE"/>
    <s v="TORO CARDONA ELIZABETH"/>
    <n v="1"/>
    <n v="36351"/>
    <n v="36351"/>
  </r>
  <r>
    <s v="VILLAVICENCIO"/>
    <s v="0036-0006"/>
    <x v="2"/>
    <n v="50006"/>
    <n v="2890258"/>
    <n v="40913"/>
    <x v="0"/>
    <s v="META"/>
    <s v="ACACIAS"/>
    <s v="BARRIO LAS FERIAS ACACIAS 1"/>
    <s v="WOMPI"/>
    <s v="FO-25-1694886"/>
    <d v="2025-10-16T10:29:00"/>
    <d v="2025-10-21T08:34:00"/>
    <x v="0"/>
    <s v="ROLLOS"/>
    <s v="EJECUTADO_EXITOSO"/>
    <s v="EJECUTADO EXITOSO"/>
    <s v="16/10/2025 16/10/2025 14:44 SE INTENTA COMUNICACIÓN AL NÚMERO 3222699284|3108323392 NO HAY CONTACTO | 21/10/2025 SE REALIZA ENVIO DE 48 ROLLOS, CON LA GUIA 2235596261 SERVIENTREGA. SE CONFIRMA ENTREGA EXITOSA POR PARTE DE LA TRANSPORTADORA"/>
    <s v="ENVÍO"/>
    <n v="48"/>
    <s v="INTERMEDIA"/>
    <s v="TERRESTRE"/>
    <s v="TORO CARDONA ELIZABETH"/>
    <n v="1"/>
    <n v="36351"/>
    <n v="36351"/>
  </r>
  <r>
    <s v="MEDELLIN"/>
    <s v="0036-0005"/>
    <x v="3"/>
    <n v="5308"/>
    <n v="2887979"/>
    <n v="32567"/>
    <x v="0"/>
    <s v="ANTIOQUIA"/>
    <s v="GIRARDOTA"/>
    <s v="VARIEDADES SURY"/>
    <s v="WOMPI"/>
    <s v="FO-25-1693330"/>
    <d v="2025-10-16T08:00:00"/>
    <d v="2025-10-21T08:34:00"/>
    <x v="0"/>
    <s v="ROLLOS"/>
    <s v="EJECUTADO_EXITOSO"/>
    <s v="EJECUTADO EXITOSO"/>
    <s v="16/10/2025 SE ESCALA AL COORDINADOR DE ZONA PARA ENTREGA DE ROLLOS EN SITIO | 20/10/2025 SE REALIZA ENTREGA DE 32 ROLLOS WOMPI OK"/>
    <s v="VISITA_TÉCNICA"/>
    <n v="32"/>
    <s v="PRINCIPAL"/>
    <s v="TERRESTRE"/>
    <s v="TORO CARDONA ELIZABETH"/>
    <n v="1"/>
    <n v="31419"/>
    <n v="31419"/>
  </r>
  <r>
    <s v="CALI"/>
    <s v="0036-0003"/>
    <x v="4"/>
    <n v="76892"/>
    <n v="2898374"/>
    <n v="79591"/>
    <x v="0"/>
    <s v="VALLE DEL CAUCA"/>
    <s v="YUMBO"/>
    <s v="BARRIO SAN JORGE YUMBO 1"/>
    <s v="WOMPI"/>
    <s v="FO-25-1699908"/>
    <d v="2025-10-17T16:01:00"/>
    <d v="2025-10-21T08:35:00"/>
    <x v="0"/>
    <s v="ROLLOS"/>
    <s v="EJECUTADO_EXITOSO"/>
    <s v="EJECUTADO EXITOSO"/>
    <s v="18/10/2025 SE LLEGA A SITIO Y SE ENCUENTRA CERRADO EL CB, SE REALIZA LLAMADA Y MA DELORA INFORMA ENTREGARLE LOS ROLLOS A LA SRÑORA ALBA ROCIO OLAYA._x000a_EN SEGUIDA DEL CB."/>
    <s v="VISITA_TÉCNICA"/>
    <n v="16"/>
    <s v="PRINCIPAL"/>
    <s v="TERRESTRE"/>
    <s v="ZAPATA LOPEZ EDWARD ASDRUBAL"/>
    <n v="1"/>
    <n v="31419"/>
    <n v="31419"/>
  </r>
  <r>
    <s v="PASTO"/>
    <s v="0036-0003"/>
    <x v="4"/>
    <n v="52838"/>
    <n v="2887969"/>
    <n v="36098"/>
    <x v="0"/>
    <s v="NARIÑO"/>
    <s v="TUQUERRES"/>
    <s v="BARRIO CENTRO TUQUERRES"/>
    <s v="WOMPI"/>
    <s v="FO-25-1692727"/>
    <d v="2025-10-16T08:00:00"/>
    <d v="2025-10-21T08:35:00"/>
    <x v="0"/>
    <s v="ROLLOS"/>
    <s v="EJECUTADO_EXITOSO"/>
    <s v="EJECUTADO EXITOSO"/>
    <s v="16/10/2025 SE CONFIRMAN DATOS. SE REALIZA ENVIO DE ROLLOS CON OPERADOR LOGISTICO | 21/10/2025 SE REALIZA ENVIO DE 24 ROLLOS, CON LA GUIA 2215219698 SERVIENTREGA. SE CONFIRMA ENTREGA EXITOSA POR PARTE DE LA TRANSPORTADORA"/>
    <s v="ENVÍO"/>
    <n v="24"/>
    <s v="INTERMEDIA"/>
    <s v="TERRESTRE"/>
    <s v="TORRES GARCIA JENDRY JOSE"/>
    <n v="1"/>
    <n v="36351"/>
    <n v="36351"/>
  </r>
  <r>
    <s v="PASTO"/>
    <s v="0036-0003"/>
    <x v="4"/>
    <n v="52838"/>
    <n v="2862987"/>
    <n v="37986"/>
    <x v="0"/>
    <s v="NARIÑO"/>
    <s v="TUQUERRES"/>
    <s v="BARRIO ARRALLAN TUQUERRES"/>
    <s v="WOMPI"/>
    <s v="FO-25-1674596"/>
    <d v="2025-10-09T11:25:00"/>
    <d v="2025-10-21T08:37:00"/>
    <x v="0"/>
    <s v="ROLLOS"/>
    <s v="EJECUTADO_EXITOSO"/>
    <s v="EJECUTADO EXITOSO"/>
    <s v="11/10/2025 SE CONFIRMAN DATOS, SE REALIZA ENVIO DE ROLLOS CON GUIA | 18/10/2025 SE LLAMA AL USUARIO Y NOS CONFIRMA QUE AUN NO LE HAN LLEGADO LOS ROLLOS | 21/10/2025 SE REALIZA ENVIO DE 16 ROLLOS, CON LA GUIA 2185553870 SERVIENTREGA. SE CONFIRMA ENTREGA EXITOSA POR PARTE DE LA TRANSPORTADORA"/>
    <s v="ENVÍO"/>
    <n v="16"/>
    <s v="INTERMEDIA"/>
    <s v="TERRESTRE"/>
    <s v="TORO CARDONA ELIZABETH"/>
    <n v="1"/>
    <n v="36351"/>
    <n v="36351"/>
  </r>
  <r>
    <s v="CALI"/>
    <s v="0036-0003"/>
    <x v="4"/>
    <n v="76001"/>
    <n v="2897872"/>
    <n v="73838"/>
    <x v="0"/>
    <s v="VALLE DEL CAUCA"/>
    <s v="CALI"/>
    <s v="SON PELUDITOS"/>
    <s v="WOMPI"/>
    <s v="FO-25-1699949"/>
    <d v="2025-10-17T14:57:00"/>
    <d v="2025-10-21T08:39:00"/>
    <x v="0"/>
    <s v="ROLLOS"/>
    <s v="EJECUTADO_EXITOSO"/>
    <s v="EJECUTADO EXITOSO"/>
    <s v="17/10/2025 SE ESCALA AL COORDINADOR DE ZONA PARA ENTREGA DE ROLLOS EN SITIO | 18/10/2025 SE REALIZA ENTREGA DE 24 ROLLOS WOMPI"/>
    <s v="VISITA_TÉCNICA"/>
    <n v="24"/>
    <s v="PRINCIPAL"/>
    <s v="TERRESTRE"/>
    <s v="CONTRERAS ROSSI LITZY YULIETH"/>
    <n v="1"/>
    <n v="31419"/>
    <n v="31419"/>
  </r>
  <r>
    <s v="CALI"/>
    <s v="0036-0003"/>
    <x v="4"/>
    <n v="76001"/>
    <n v="2897539"/>
    <n v="80124"/>
    <x v="0"/>
    <s v="VALLE DEL CAUCA"/>
    <s v="CALI"/>
    <s v="BARRIO POBLADO 1 CALI 2"/>
    <s v="WOMPI"/>
    <s v="FO-25-1699967"/>
    <d v="2025-10-17T14:11:00"/>
    <d v="2025-10-21T08:40:00"/>
    <x v="0"/>
    <s v="ROLLOS"/>
    <s v="EJECUTADO_EXITOSO"/>
    <s v="EJECUTADO EXITOSO"/>
    <s v="17/10/2025 SE ESCALA AL COORDINADOR DE ZONA PARA ENTREGA DE ROLLOS EN SITIO | 18/10/2025 SE VISITA CORRESPONSAL Y SE ENTREGAN 24 ROLLOS"/>
    <s v="VISITA_TÉCNICA"/>
    <n v="24"/>
    <s v="PRINCIPAL"/>
    <s v="TERRESTRE"/>
    <s v="PAREDES CASTILLO DIEGO"/>
    <n v="1"/>
    <n v="31419"/>
    <n v="31419"/>
  </r>
  <r>
    <s v="BARRANQUILLA"/>
    <s v="0036-0001"/>
    <x v="0"/>
    <n v="8001"/>
    <n v="2896613"/>
    <n v="65275"/>
    <x v="0"/>
    <s v="ATLANTICO"/>
    <s v="BARRANQUILLA"/>
    <s v="BARRIO CARIBE VERDE BARRANQUILLA 10"/>
    <s v="WOMPI"/>
    <s v="FO-25-1697883"/>
    <d v="2025-10-17T11:13:00"/>
    <d v="2025-10-21T08:45:00"/>
    <x v="0"/>
    <s v="ROLLOS"/>
    <s v="EJECUTADO_EXITOSO"/>
    <s v="EJECUTADO EXITOSO"/>
    <s v="17/10/2025 SE ESCALA AL COORDINADOR DE ZONA PARA ENTREGA DE ROLLOS EN SITIO | 18/10/2025 SE REALIZA VISITA SE ENTREGA 24 ROLLOS"/>
    <s v="VISITA_TÉCNICA"/>
    <n v="24"/>
    <s v="PRINCIPAL"/>
    <s v="TERRESTRE"/>
    <s v="BOLAÑOS TABORDA JORGE ENRIQUE"/>
    <n v="1"/>
    <n v="31419"/>
    <n v="31419"/>
  </r>
  <r>
    <s v="BOGOTA"/>
    <s v="0036-0004"/>
    <x v="5"/>
    <n v="11001"/>
    <n v="2896685"/>
    <n v="76943"/>
    <x v="0"/>
    <s v="CUNDINAMARCA"/>
    <s v="BOGOTA"/>
    <s v="BARRIO KENNEDY AYACUCHO BOGOTA 1"/>
    <s v="WOMPI"/>
    <s v="FO-25-1703128"/>
    <d v="2025-10-17T11:33:00"/>
    <d v="2025-10-21T08:49:00"/>
    <x v="0"/>
    <s v="ROLLOS"/>
    <s v="EJECUTADO_EXITOSO"/>
    <s v="EJECUTADO EXITOSO"/>
    <s v="18/10/2025 SE ESCALA AL COORDINADOR DE ZONA PARA ENTREGA DE ROLLOS EN SITIO | 20/10/2025 SE ENTREGAN 16 ROLLOS"/>
    <s v="VISITA_TÉCNICA"/>
    <n v="16"/>
    <s v="PRINCIPAL"/>
    <s v="TERRESTRE"/>
    <s v="VILLACOB VILLACOB ELKIN EDUARDO"/>
    <n v="1"/>
    <n v="31419"/>
    <n v="31419"/>
  </r>
  <r>
    <s v="BOGOTA"/>
    <s v="0036-0004"/>
    <x v="5"/>
    <n v="11001"/>
    <n v="2897593"/>
    <n v="74520"/>
    <x v="0"/>
    <s v="CUNDINAMARCA"/>
    <s v="BOGOTÁ"/>
    <s v="DISTRILUZDA"/>
    <s v="WOMPI"/>
    <s v="FO-25-1699960 | FO-25-1706026"/>
    <d v="2025-10-17T14:34:00"/>
    <d v="2025-10-21T08:52:00"/>
    <x v="0"/>
    <s v="ROLLOS"/>
    <s v="EJECUTADO_EXITOSO"/>
    <s v="EJECUTADO EXITOSO"/>
    <s v="20/10/2025 SE ENTREGAN 24 ROLLOS SIN MANIPULACIÓN DEL DATAFONO SIN NOVEDAD"/>
    <s v="VISITA_TÉCNICA"/>
    <n v="24"/>
    <s v="PRINCIPAL"/>
    <s v="TERRESTRE"/>
    <s v="BARRAGAN LAGOS JUAN MANUEL"/>
    <n v="2"/>
    <n v="31419"/>
    <n v="62838"/>
  </r>
  <r>
    <s v="CALI"/>
    <s v="0036-0003"/>
    <x v="4"/>
    <n v="76001"/>
    <n v="2898420"/>
    <n v="72320"/>
    <x v="0"/>
    <s v="VALLE DEL CAUCA"/>
    <s v="CALI"/>
    <s v="MEGA TIENDA"/>
    <s v="WOMPI"/>
    <s v="FO-25-1699922"/>
    <d v="2025-10-17T15:40:00"/>
    <d v="2025-10-21T08:54:00"/>
    <x v="0"/>
    <s v="ROLLOS"/>
    <s v="EJECUTADO_EXITOSO"/>
    <s v="EJECUTADO EXITOSO"/>
    <s v="17/10/2025 SE ESCALA AL COORDINADOR DE ZONA PARA ENTREGA DE ROLLOS EN SITIO | 18/10/2025 SE REALIZA ENTREGA DE 40 ROLLOS WOMPI"/>
    <s v="VISITA_TÉCNICA"/>
    <n v="40"/>
    <s v="PRINCIPAL"/>
    <s v="TERRESTRE"/>
    <s v="ARIAS QUILINDO JULIAN | ROZO ROZO WILLIAM ASDRUBAL"/>
    <n v="1"/>
    <n v="31419"/>
    <n v="31419"/>
  </r>
  <r>
    <s v="NEIVA"/>
    <s v="0036-0006"/>
    <x v="2"/>
    <n v="41001"/>
    <n v="2898426"/>
    <n v="78321"/>
    <x v="0"/>
    <s v="HUILA"/>
    <s v="NEIVA"/>
    <s v="CYVERNET . COM"/>
    <s v="WOMPI"/>
    <s v="FO-25-1699920"/>
    <d v="2025-10-17T15:43:00"/>
    <d v="2025-10-21T08:57:00"/>
    <x v="0"/>
    <s v="ROLLOS"/>
    <s v="EJECUTADO_EXITOSO"/>
    <s v="EJECUTADO EXITOSO"/>
    <s v="17/10/2025 SE ESCALA AL COORDINADOR DE ZONA PARA ENTREGA DE ROLLOS EN SITIO | 18/10/2025 SE ENTREGA 24 ROLLOS SIN NOVEDAD"/>
    <s v="VISITA_TÉCNICA"/>
    <n v="24"/>
    <s v="PRINCIPAL"/>
    <s v="TERRESTRE"/>
    <s v="PAREDES CASTILLO DIEGO"/>
    <n v="1"/>
    <n v="31419"/>
    <n v="31419"/>
  </r>
  <r>
    <s v="PEREIRA"/>
    <s v="0036-0002"/>
    <x v="6"/>
    <n v="66001"/>
    <n v="2908072"/>
    <n v="53620"/>
    <x v="0"/>
    <s v="RISARALDA"/>
    <s v="PEREIRA"/>
    <s v="A1A INMOBILIARIA SAS"/>
    <s v="WOMPI"/>
    <s v="FO-25-1708162"/>
    <d v="2025-10-20T15:39:00"/>
    <d v="2025-10-21T09:04:00"/>
    <x v="0"/>
    <s v="ROLLOS"/>
    <s v="EJECUTADO_EXITOSO"/>
    <s v="EJECUTADO EXITOSO"/>
    <s v="20/10/2025 SE ESCALA AL COORDINADOR DE ZONA PARA ENTREGA DE ROLLOS EN SITIO | 21/10/2025 VISITAMOS COMERCIO REALIZAMOS ENTREGA DE 24 ROLLOS."/>
    <s v="VISITA_TÉCNICA"/>
    <n v="24"/>
    <s v="PRINCIPAL"/>
    <s v="TERRESTRE"/>
    <s v="ANDRADE HERNANDEZ JUAN CARLOS"/>
    <n v="1"/>
    <n v="31419"/>
    <n v="31419"/>
  </r>
  <r>
    <s v="TUNJA"/>
    <s v="0036-0007"/>
    <x v="1"/>
    <n v="15051"/>
    <n v="2901719"/>
    <n v="61807"/>
    <x v="0"/>
    <s v="BOYACA"/>
    <s v="ARCABUCO"/>
    <s v="BARRIO CENTRO ARCABUCO 3"/>
    <s v="WOMPI"/>
    <s v="FO-25-1708259"/>
    <d v="2025-10-20T08:00:00"/>
    <d v="2025-10-21T09:33:00"/>
    <x v="0"/>
    <s v="ROLLOS"/>
    <s v="EJECUTADO_EXITOSO"/>
    <s v="EJECUTADO EXITOSO"/>
    <s v="20/10/2025 SE CONFIRMA DATOS. SE REALIZA ENVIO DE ROLLOS CON OPERADOR LOGISTICO | 21/10/2025 SE REALIZA ENTREGA DE 24 ROLLOS CON VISITA."/>
    <s v="VISITA_TÉCNICA"/>
    <n v="24"/>
    <s v="INTERMEDIA"/>
    <s v="TERRESTRE"/>
    <s v="ARROYAVE CANO MANUEL GUILLERMO"/>
    <n v="1"/>
    <n v="36351"/>
    <n v="36351"/>
  </r>
  <r>
    <s v="CALI"/>
    <s v="0036-0003"/>
    <x v="4"/>
    <n v="76233"/>
    <n v="2878522"/>
    <n v="14979"/>
    <x v="0"/>
    <s v="VALLE DEL CAUCA"/>
    <s v="DAGUA"/>
    <s v="BARRIO CENTRO III DAGUA"/>
    <s v="WOMPI"/>
    <s v="FO-25-1683128"/>
    <d v="2025-10-14T12:17:00"/>
    <d v="2025-10-21T09:56:00"/>
    <x v="0"/>
    <s v="ROLLOS"/>
    <s v="EJECUTADO_EXITOSO"/>
    <s v="EJECUTADO EXITOSO"/>
    <s v="14/10/2025 SE CONFIRMA DATOS. SE REALIZA ENVIO DE ROLLOS POR FLOTA | 16/10/2025 SE ENVIAN 24 ROLLOS A PERLAZA POTES KELLY JOHANNA"/>
    <s v="ENVÍO"/>
    <n v="24"/>
    <s v="INTERMEDIA"/>
    <s v="TERRESTRE"/>
    <s v="SOLER HOYOS CRISTIAN LEONARDO"/>
    <n v="1"/>
    <n v="36351"/>
    <n v="36351"/>
  </r>
  <r>
    <s v="CUCUTA"/>
    <s v="0036-0007"/>
    <x v="1"/>
    <n v="54099"/>
    <n v="2878446"/>
    <n v="72489"/>
    <x v="0"/>
    <s v="NORTE DE SANTANDER"/>
    <s v="BOCHALEMA"/>
    <s v="BARRIO LA GRANJA  BOCHALEMA"/>
    <s v="WOMPI"/>
    <s v="FO-25-1683122"/>
    <d v="2025-10-14T12:25:00"/>
    <d v="2025-10-21T09:58:00"/>
    <x v="0"/>
    <s v="ROLLOS"/>
    <s v="EJECUTADO_EXITOSO"/>
    <s v="EJECUTADO EXITOSO"/>
    <s v="14/10/2025 SE CONFIRMA DATOS. SE REALIZA ENVIO DE ROLLOS POR FLOTA | 15/10/2025 SE REALIZA ENVÍO DE 16 ROLLOS WOMPI OK"/>
    <s v="ENVÍO"/>
    <n v="16"/>
    <s v="INTERMEDIA"/>
    <s v="TERRESTRE"/>
    <s v="CUERO RUIZ JHONNY"/>
    <n v="1"/>
    <n v="36351"/>
    <n v="36351"/>
  </r>
  <r>
    <s v="BOGOTA"/>
    <s v="0036-0004"/>
    <x v="5"/>
    <n v="25754"/>
    <n v="2900342"/>
    <n v="71114"/>
    <x v="0"/>
    <s v="CUNDINAMARCA"/>
    <s v="SOACHA"/>
    <s v="BARRIO PARQUE CAMPESTRE SOACHA 2"/>
    <s v="WOMPI"/>
    <s v="FO-25-1704406"/>
    <d v="2025-10-20T08:00:00"/>
    <d v="2025-10-21T09:59:00"/>
    <x v="0"/>
    <s v="ROLLOS"/>
    <s v="EJECUTADO_EXITOSO"/>
    <s v="EJECUTADO EXITOSO"/>
    <s v="19/10/2025 SE ESCALA AL COORDINADOR DE ZONA PARA ENTREGA DE ROLLOS EN SITIO | 21/10/2025 DURANTE LA VISITA TECNICA SE REALIZA ENTREGA DE ROLLOS PARA DATÁFONO NO SE MANIPULAN EQUIPOS"/>
    <s v="VISITA_TÉCNICA"/>
    <n v="48"/>
    <s v="PRINCIPAL"/>
    <s v="TERRESTRE"/>
    <s v="DURAN ACOSTA FRANK YONNY"/>
    <n v="1"/>
    <n v="31419"/>
    <n v="31419"/>
  </r>
  <r>
    <s v="BOGOTA"/>
    <s v="0036-0004"/>
    <x v="5"/>
    <n v="25754"/>
    <n v="2906776"/>
    <n v="40021"/>
    <x v="0"/>
    <s v="CUNDINAMARCA"/>
    <s v="SOACHA"/>
    <s v="BARRIO HOGARES SOACHA TESORO II SOACHA"/>
    <s v="WOMPI"/>
    <s v="FO-25-1708207"/>
    <d v="2025-10-20T14:05:00"/>
    <d v="2025-10-21T10:16:00"/>
    <x v="0"/>
    <s v="ROLLOS"/>
    <s v="EJECUTADO_EXITOSO"/>
    <s v="EJECUTADO EXITOSO"/>
    <s v="20/10/2025 SE ESCALA AL COORDINADOR DE ZONA PARA ENTREGA DE ROLLOS EN SITIO | 21/10/2025 DURANTE LA VISITA TECNICA SE REALIZA ENTREGA DE ROLLOS PARA DATÁFONO NO SE MANIPULAN EQUIPOS"/>
    <s v="VISITA_TÉCNICA"/>
    <n v="24"/>
    <s v="PRINCIPAL"/>
    <s v="TERRESTRE"/>
    <s v="GALEANO SORIANO JUAN DAVID"/>
    <n v="1"/>
    <n v="31419"/>
    <n v="31419"/>
  </r>
  <r>
    <s v="CALI"/>
    <s v="0036-0003"/>
    <x v="4"/>
    <n v="76001"/>
    <n v="2908645"/>
    <n v="42237"/>
    <x v="0"/>
    <s v="VALLE DEL CAUCA"/>
    <s v="CALI"/>
    <s v="FARMAVICTORIA DROGUERIA N 2"/>
    <s v="WOMPI"/>
    <s v="FO-25-1708127"/>
    <d v="2025-10-20T16:15:00"/>
    <d v="2025-10-21T10:26:00"/>
    <x v="0"/>
    <s v="ROLLOS"/>
    <s v="EJECUTADO_EXITOSO"/>
    <s v="EJECUTADO EXITOSO"/>
    <s v="20/10/2025 SE ESCALA AL COORDINADOR DE ZONA PARA ENTREGA DE ROLLOS EN SITIO | 21/10/2025 SE ENTREGAN 64 ROLLOS A MARCELA GUERRON"/>
    <s v="VISITA_TÉCNICA"/>
    <n v="64"/>
    <s v="PRINCIPAL"/>
    <s v="TERRESTRE"/>
    <s v="GALEANO SORIANO JUAN DAVID"/>
    <n v="1"/>
    <n v="31419"/>
    <n v="31419"/>
  </r>
  <r>
    <s v="BOGOTA"/>
    <s v="0036-0004"/>
    <x v="5"/>
    <n v="11001"/>
    <n v="2909052"/>
    <n v="17220"/>
    <x v="0"/>
    <s v="CUNDINAMARCA"/>
    <s v="BOGOTA"/>
    <s v="BARRIO CHUNIZA BOGOTA"/>
    <s v="WOMPI"/>
    <s v="FO-25-1708116"/>
    <d v="2025-10-20T16:35:00"/>
    <d v="2025-10-21T10:33:00"/>
    <x v="0"/>
    <s v="ROLLOS"/>
    <s v="EJECUTADO_EXITOSO"/>
    <s v="EJECUTADO EXITOSO"/>
    <s v="20/10/2025 SE ESCALA AL COORDINADOR DE ZONA PARA ENTREGA DE ROLLOS EN SITIO | 21/10/2025 SE ENTREGAN ROLLOS"/>
    <s v="VISITA_TÉCNICA"/>
    <n v="48"/>
    <s v="PRINCIPAL"/>
    <s v="TERRESTRE"/>
    <s v="CUERO RUIZ JHONNY"/>
    <n v="1"/>
    <n v="31419"/>
    <n v="31419"/>
  </r>
  <r>
    <s v="BOGOTA"/>
    <s v="0036-0004"/>
    <x v="5"/>
    <n v="11001"/>
    <n v="2898952"/>
    <n v="59750"/>
    <x v="0"/>
    <s v="CUNDINAMARCA"/>
    <s v="BOGOTA"/>
    <s v="BARRIO RINCON DE SUBA BOGOTA"/>
    <s v="WOMPI"/>
    <s v="FO-25-1703125"/>
    <d v="2025-10-20T08:00:00"/>
    <d v="2025-10-21T10:42:00"/>
    <x v="0"/>
    <s v="ROLLOS"/>
    <s v="EJECUTADO_EXITOSO"/>
    <s v="EJECUTADO EXITOSO"/>
    <s v="18/10/2025 SE ESCALA AL COORDINADOR DE ZONA PARA ENTREGA DE ROLLOS EN SITIO | 21/10/2025 SE VISITA COMERCIO CB BANCOLOMBIA WOMPI, SE ENTREGAN ROLLOS DE PAPELERÍA SOLICITADOS PARA EL DATAFONO, NO UPS, NO SE MANIPULAN EQUIPOS."/>
    <s v="VISITA_TÉCNICA"/>
    <n v="64"/>
    <s v="PRINCIPAL"/>
    <s v="TERRESTRE"/>
    <s v="BARRAGAN LAGOS JUAN MANUEL"/>
    <n v="1"/>
    <n v="31419"/>
    <n v="31419"/>
  </r>
  <r>
    <s v="BOGOTA"/>
    <s v="0036-0004"/>
    <x v="5"/>
    <n v="11001"/>
    <n v="2907308"/>
    <n v="54163"/>
    <x v="0"/>
    <s v="CUNDINAMARCA"/>
    <s v="BOGOTÁ"/>
    <s v="SONIA YOREIDA OBANDO CELY"/>
    <s v="WOMPI"/>
    <s v="FO-25-1708190"/>
    <d v="2025-10-20T14:39:00"/>
    <d v="2025-10-21T10:48:00"/>
    <x v="0"/>
    <s v="ROLLOS"/>
    <s v="EJECUTADO_EXITOSO"/>
    <s v="EJECUTADO EXITOSO"/>
    <s v="20/10/2025 SE ESCALA AL COORDINADOR DE ZONA PARA ENTREGA DE ROLLOS EN SITIO | 21/10/2025 SE VISITA COMERCIO, SE ENTREGAN 16 ROLLOS WOMPI"/>
    <s v="VISITA_TÉCNICA"/>
    <n v="16"/>
    <s v="PRINCIPAL"/>
    <s v="TERRESTRE"/>
    <s v="VEGA MANRIQUE JONATAN MAURICIO"/>
    <n v="1"/>
    <n v="31419"/>
    <n v="31419"/>
  </r>
  <r>
    <s v="IBAGUE"/>
    <s v="0036-0006"/>
    <x v="2"/>
    <n v="73001"/>
    <n v="2894079"/>
    <n v="52239"/>
    <x v="0"/>
    <s v="TOLIMA"/>
    <s v="IBAGUE"/>
    <s v="MISCELÁNEA Y VARIEDADES SANTA ANA"/>
    <s v="WOMPI"/>
    <s v="FO-25-1696337"/>
    <d v="2025-10-17T08:00:00"/>
    <d v="2025-10-21T11:05:00"/>
    <x v="0"/>
    <s v="ROLLOS"/>
    <s v="EJECUTADO_EXITOSO"/>
    <s v="EJECUTADO EXITOSO"/>
    <s v="17/10/2025 SE ESCALA AL COORDINADOR DE ZONA PARA ENTREGA DE ROLLOS EN SITIO | 21/10/2025 SE REALIZA ENTREGA DE 40 ROLLOS WOMPI POR SOLICITUD DEL CLIENTE."/>
    <s v="VISITA_TÉCNICA"/>
    <n v="40"/>
    <s v="PRINCIPAL"/>
    <s v="TERRESTRE"/>
    <s v="ORTIZ YARA FRANKLYN ISRAEL"/>
    <n v="1"/>
    <n v="31419"/>
    <n v="31419"/>
  </r>
  <r>
    <s v="BOGOTA"/>
    <s v="0036-0004"/>
    <x v="5"/>
    <n v="11001"/>
    <n v="2908512"/>
    <n v="49242"/>
    <x v="0"/>
    <s v="CUNDINAMARCA"/>
    <s v="BOGOTÁ"/>
    <s v="CIGARRERIA Y SUPERMERCADO SIMACOTA"/>
    <s v="WOMPI"/>
    <s v="FO-25-1708147"/>
    <d v="2025-10-20T15:51:00"/>
    <d v="2025-10-21T11:07:00"/>
    <x v="0"/>
    <s v="ROLLOS"/>
    <s v="EJECUTADO_EXITOSO"/>
    <s v="EJECUTADO EXITOSO"/>
    <s v="20/10/2025 SE ESCALA AL COORDINADOR DE ZONA PARA ENTREGA DE ROLLOS EN SITIO | 21/10/2025 SE DEJAN 24 ROLLOS"/>
    <s v="VISITA_TÉCNICA"/>
    <n v="24"/>
    <s v="PRINCIPAL"/>
    <s v="TERRESTRE"/>
    <s v="BARRAGAN TAFUR EDWIN ESTEBAN"/>
    <n v="1"/>
    <n v="31419"/>
    <n v="31419"/>
  </r>
  <r>
    <s v="MONTERIA"/>
    <s v="0036-0001"/>
    <x v="0"/>
    <n v="23001"/>
    <n v="2895272"/>
    <n v="69790"/>
    <x v="0"/>
    <s v="CORDOBA"/>
    <s v="MONTERIA"/>
    <s v="MISCELÁNEA DE TODITO"/>
    <s v="WOMPI"/>
    <s v="FO-25-1696965"/>
    <d v="2025-10-17T09:15:00"/>
    <d v="2025-10-21T11:10:00"/>
    <x v="0"/>
    <s v="ROLLOS"/>
    <s v="EJECUTADO_EXITOSO"/>
    <s v="EJECUTADO EXITOSO"/>
    <s v="17/10/2025 SE ESCALA AL COORDINADOR DE ZONA PARA ENTREGA DE ROLLOS EN SITIO | 21/10/2025 SE REALIZA ENTREGA DE 24 ROLLOS A CORRESPONSAL WOMPI"/>
    <s v="VISITA_TÉCNICA"/>
    <n v="24"/>
    <s v="PRINCIPAL"/>
    <s v="TERRESTRE"/>
    <s v="INFANTE SIERRA MANUEL FERNANDO"/>
    <n v="1"/>
    <n v="31419"/>
    <n v="31419"/>
  </r>
  <r>
    <s v="BARRANQUILLA"/>
    <s v="0036-0001"/>
    <x v="0"/>
    <n v="8001"/>
    <n v="2909098"/>
    <n v="75247"/>
    <x v="0"/>
    <s v="ATLANTICO"/>
    <s v="BARRANQUILLA"/>
    <s v="BARRIO MODELO BARRANQUILLA 1"/>
    <s v="WOMPI"/>
    <s v="FO-25-1709668"/>
    <d v="2025-10-20T16:45:00"/>
    <d v="2025-10-21T11:11:00"/>
    <x v="0"/>
    <s v="ROLLOS"/>
    <s v="EJECUTADO_EXITOSO"/>
    <s v="EJECUTADO EXITOSO"/>
    <s v="21/10/2025 SE ESCALA AL COORDINADOR DE ZONA PARA ENTREGA DE ROLLOS EN SITIO | 21/10/2025 SE REALIZA VISITA SE ENTREGA 24 ROLLOS"/>
    <s v="VISITA_TÉCNICA"/>
    <n v="24"/>
    <s v="PRINCIPAL"/>
    <s v="TERRESTRE"/>
    <s v="MARQUEZ HOYOS JEYSON DANIEL"/>
    <n v="1"/>
    <n v="31419"/>
    <n v="31419"/>
  </r>
  <r>
    <s v="MEDELLIN"/>
    <s v="0036-0005"/>
    <x v="3"/>
    <n v="5001"/>
    <n v="2889831"/>
    <n v="72665"/>
    <x v="0"/>
    <s v="ANTIOQUIA"/>
    <s v="MEDELLÍN"/>
    <s v="LIGIA DEL CARMEN DIAZ AVILA"/>
    <s v="WOMPI"/>
    <s v="FO-25-1691840"/>
    <d v="2025-10-16T09:41:00"/>
    <d v="2025-10-21T11:11:00"/>
    <x v="0"/>
    <s v="ROLLOS"/>
    <s v="EJECUTADO_EXITOSO"/>
    <s v="EJECUTADO EXITOSO"/>
    <s v="16/10/2025 SE ESCALA AL COORDINADOR DE ZONA PARA ENTREGA DE ROLLOS EN SITIO | 21/10/2025 SE REALIZA ENTREGA DE 32 ROLLOS POR EL OPERADOR LOGISTICO VELOCES CON LA GUIA V4001687475"/>
    <s v="VISITA_TÉCNICA"/>
    <n v="32"/>
    <s v="PRINCIPAL"/>
    <s v="TERRESTRE"/>
    <s v="VILLACOB VILLACOB ELKIN EDUARDO"/>
    <n v="1"/>
    <n v="31419"/>
    <n v="31419"/>
  </r>
  <r>
    <s v="SINCELEJO"/>
    <s v="0036-0001"/>
    <x v="0"/>
    <n v="70001"/>
    <n v="2896862"/>
    <n v="16421"/>
    <x v="0"/>
    <s v="SUCRE"/>
    <s v="SINCELEJO"/>
    <s v="ALMACEN SERVIFRENOS"/>
    <s v="WOMPI"/>
    <s v="FO-25-1698761"/>
    <d v="2025-10-17T12:01:00"/>
    <d v="2025-10-21T11:12:00"/>
    <x v="0"/>
    <s v="ROLLOS"/>
    <s v="EJECUTADO_EXITOSO"/>
    <s v="EJECUTADO EXITOSO"/>
    <s v="17/10/2025 SE ESCALA AL COORDINADOR DE ZONA PARA ENTREGA DE ROLLOS EN SITIO | 21/10/2025 SE VISITA SITIO SE VERIFICA INFORMACIÓN SE REALIZA ENTREGA DE 16 ROLLOS, NO SE MANIPULA EQUIPOS. FIRMA QUIEN RECIBE LOS ROLLOS."/>
    <s v="VISITA_TÉCNICA"/>
    <n v="16"/>
    <s v="PRINCIPAL"/>
    <s v="TERRESTRE"/>
    <s v="BETANCUR AGUIRRE EDGAR AUGUSTO"/>
    <n v="1"/>
    <n v="31419"/>
    <n v="31419"/>
  </r>
  <r>
    <s v="MEDELLIN"/>
    <s v="0036-0005"/>
    <x v="3"/>
    <n v="5001"/>
    <n v="2890651"/>
    <n v="36971"/>
    <x v="0"/>
    <s v="ANTIOQUIA"/>
    <s v="MEDELLIN"/>
    <s v="BARRIO PLAYON MEDELLIN 2"/>
    <s v="WOMPI"/>
    <s v="FO-25-1693309"/>
    <d v="2025-10-16T11:01:00"/>
    <d v="2025-10-21T11:13:00"/>
    <x v="0"/>
    <s v="ROLLOS"/>
    <s v="EJECUTADO_EXITOSO"/>
    <s v="EJECUTADO EXITOSO"/>
    <s v="16/10/2025 SE ESCALA AL COORDINADOR DE ZONA PARA ENTREGA DE ROLLOS EN SITIO | 21/10/2025 SE REALIZA ENTREGA DE 56 ROLLOS POR EL OPERADOR LOGISTICO VELOCES CON LA GUIA V4001687476"/>
    <s v="VISITA_TÉCNICA"/>
    <n v="56"/>
    <s v="PRINCIPAL"/>
    <s v="TERRESTRE"/>
    <s v="SANTOS GUZMAN CHRISTIAN FELIPE"/>
    <n v="1"/>
    <n v="31419"/>
    <n v="31419"/>
  </r>
  <r>
    <s v="MANIZALES"/>
    <s v="0036-0002"/>
    <x v="6"/>
    <n v="17001"/>
    <n v="2888159"/>
    <n v="17027"/>
    <x v="0"/>
    <s v="CALDAS"/>
    <s v="MANIZALES"/>
    <s v="BARRIO CHIPRE IV MANIZALES"/>
    <s v="WOMPI"/>
    <s v="FO-25-1690538"/>
    <d v="2025-10-16T08:00:00"/>
    <d v="2025-10-21T11:13:00"/>
    <x v="0"/>
    <s v="ROLLOS"/>
    <s v="EJECUTADO_EXITOSO"/>
    <s v="EJECUTADO EXITOSO"/>
    <s v="16/10/2025 SE ESCALA AL COORDINADOR DE ZONA PARA ENTREGA DE ROLLOS EN SITIO | 21/10/2025 SE ENTREGAN 64 ROLLOS EN EL COMERCIO NO SE MANIPULAN EQUIPOS"/>
    <s v="VISITA_TÉCNICA"/>
    <n v="64"/>
    <s v="PRINCIPAL"/>
    <s v="TERRESTRE"/>
    <s v="BETANCUR AGUIRRE EDGAR AUGUSTO"/>
    <n v="1"/>
    <n v="31419"/>
    <n v="31419"/>
  </r>
  <r>
    <s v="BARRANQUILLA"/>
    <s v="0036-0001"/>
    <x v="0"/>
    <n v="8001"/>
    <n v="2900434"/>
    <n v="78781"/>
    <x v="0"/>
    <s v="ATLANTICO"/>
    <s v="BARRANQUILLA"/>
    <s v="TIENDA LA CAMPESINA EL TUTO ."/>
    <s v="WOMPI"/>
    <s v="FO-25-1704404"/>
    <d v="2025-10-20T08:00:00"/>
    <d v="2025-10-21T11:19:00"/>
    <x v="0"/>
    <s v="ROLLOS"/>
    <s v="EJECUTADO_EXITOSO"/>
    <s v="EJECUTADO EXITOSO"/>
    <s v="19/10/2025 SE ESCALA AL COORDINADOR DE ZONA PARA ENTREGA DE ROLLOS EN SITIO | 21/10/2025 SE HACE ENTREGA DE 40 ROLLOS WOMPI EN LA TRANSVERSAL 8C 1 98 236"/>
    <s v="VISITA_TÉCNICA"/>
    <n v="40"/>
    <s v="PRINCIPAL"/>
    <s v="TERRESTRE"/>
    <s v="AGUIRRE HENAO RAUL EDUARDO"/>
    <n v="1"/>
    <n v="31419"/>
    <n v="31419"/>
  </r>
  <r>
    <s v="MEDELLIN"/>
    <s v="0036-0005"/>
    <x v="3"/>
    <n v="5001"/>
    <n v="2891537"/>
    <n v="37460"/>
    <x v="0"/>
    <s v="ANTIOQUIA"/>
    <s v="MEDELLÍN"/>
    <s v="DROGUERIA  LAS COLINAS"/>
    <s v="WOMPI"/>
    <s v="FO-25-1694560"/>
    <d v="2025-10-16T12:50:00"/>
    <d v="2025-10-21T11:20:00"/>
    <x v="0"/>
    <s v="ROLLOS"/>
    <s v="EJECUTADO_EXITOSO"/>
    <s v="EJECUTADO EXITOSO"/>
    <s v="16/10/2025 SE ESCALA AL COORDINADOR DE ZONA PARA ENTREGA DE ROLLOS EN SITIO | 21/10/2025 SE REALIZA ENTREGA DE 64 ROLLOS POR EL OPERADOR LOGISTICO VELOCES CON LA GUIA V4001687477"/>
    <s v="VISITA_TÉCNICA"/>
    <n v="64"/>
    <s v="PRINCIPAL"/>
    <s v="TERRESTRE"/>
    <s v="ORTEGA TORRES JUAN SEBASTIAN"/>
    <n v="1"/>
    <n v="31419"/>
    <n v="31419"/>
  </r>
  <r>
    <s v="MEDELLIN"/>
    <s v="0036-0005"/>
    <x v="3"/>
    <n v="5001"/>
    <n v="2892686"/>
    <n v="80082"/>
    <x v="0"/>
    <s v="ANTIOQUIA"/>
    <s v="MEDELLÍN"/>
    <s v="AUTOSERVICIO LOS SOCIOS AMIGOS"/>
    <s v="WOMPI"/>
    <s v="FO-25-1695109"/>
    <d v="2025-10-16T15:36:00"/>
    <d v="2025-10-21T11:24:00"/>
    <x v="0"/>
    <s v="ROLLOS"/>
    <s v="EJECUTADO_EXITOSO"/>
    <s v="EJECUTADO EXITOSO"/>
    <s v="16/10/2025 SE ESCALA AL COORDINADOR DE ZONA PARA ENTREGA DE ROLLOS EN SITIO | 21/10/2025 SE REALIZA ENTREGA DE 24 ROLLOS POR EL OPERADOR LOGISTICO VELOCES CON LA GUIA V4001687478"/>
    <s v="VISITA_TÉCNICA"/>
    <n v="24"/>
    <s v="PRINCIPAL"/>
    <s v="TERRESTRE"/>
    <s v="BETANCUR AGUIRRE EDGAR AUGUSTO"/>
    <n v="1"/>
    <n v="31419"/>
    <n v="31419"/>
  </r>
  <r>
    <s v="MEDELLIN"/>
    <s v="0036-0005"/>
    <x v="3"/>
    <n v="5001"/>
    <n v="2893212"/>
    <n v="14902"/>
    <x v="0"/>
    <s v="ANTIOQUIA"/>
    <s v="MEDELLÍN"/>
    <s v="GRANERO EL MIRADOR DE ARANJUEZ"/>
    <s v="WOMPI"/>
    <s v="FO-25-1695081"/>
    <d v="2025-10-16T16:09:00"/>
    <d v="2025-10-21T11:25:00"/>
    <x v="0"/>
    <s v="ROLLOS"/>
    <s v="EJECUTADO_EXITOSO"/>
    <s v="EJECUTADO EXITOSO"/>
    <s v="16/10/2025 SE ESCALA AL COORDINADOR DE ZONA PARA ENTREGA DE ROLLOS EN SITIO | 21/10/2025 SE REALIZA ENTREGA DE 64 ROLLOS POR EL OPERADOR LOGISTICO VELOCES CON LA GUIA V4001687480"/>
    <s v="VISITA_TÉCNICA"/>
    <n v="64"/>
    <s v="PRINCIPAL"/>
    <s v="TERRESTRE"/>
    <s v="BETANCUR AGUIRRE EDGAR AUGUSTO"/>
    <n v="1"/>
    <n v="31419"/>
    <n v="31419"/>
  </r>
  <r>
    <s v="BOGOTA"/>
    <s v="0036-0004"/>
    <x v="5"/>
    <n v="11001"/>
    <n v="2900162"/>
    <n v="32125"/>
    <x v="0"/>
    <s v="CUNDINAMARCA"/>
    <s v="BOGOTA"/>
    <s v="BARRIO SUBA RINCON 10  BOGOTÁ"/>
    <s v="WOMPI"/>
    <s v="FO-25-1703101"/>
    <d v="2025-10-20T08:00:00"/>
    <d v="2025-10-21T11:47:00"/>
    <x v="0"/>
    <s v="ROLLOS"/>
    <s v="EJECUTADO_EXITOSO"/>
    <s v="EJECUTADO EXITOSO"/>
    <s v="18/10/2025 SE ESCALA AL COORDINADOR DE ZONA PARA ENTREGA DE ROLLOS EN SITIO | 21/10/2025 SE VISITA COMERCIO CB BANCOLOMBIA WOMPI, SE ENTREGAN 64 ROLLOS DE PAPELERÍA SOLICITADOS PARA EL DATAFONO, NO UPS, NO SE MANIPULAN EQUIPOS."/>
    <s v="VISITA_TÉCNICA"/>
    <n v="64"/>
    <s v="PRINCIPAL"/>
    <s v="TERRESTRE"/>
    <s v="BETANCUR AGUIRRE EDGAR AUGUSTO"/>
    <n v="1"/>
    <n v="31419"/>
    <n v="31419"/>
  </r>
  <r>
    <s v="BOGOTA"/>
    <s v="0036-0004"/>
    <x v="5"/>
    <n v="11001"/>
    <n v="2900270"/>
    <n v="73441"/>
    <x v="0"/>
    <s v="CUNDINAMARCA"/>
    <s v="BOGOTÁ"/>
    <s v="JIM COMUNICACIONES UNO"/>
    <s v="WOMPI"/>
    <s v="FO-25-1704435"/>
    <d v="2025-10-20T08:00:00"/>
    <d v="2025-10-21T11:52:00"/>
    <x v="0"/>
    <s v="ROLLOS"/>
    <s v="EJECUTADO_EXITOSO"/>
    <s v="EJECUTADO EXITOSO"/>
    <s v="19/10/2025 SE ESCALA AL COORDINADOR DE ZONA PARA ENTREGA DE ROLLOS EN SITIO | 21/10/2025 SE VISITA COMERCIO, SE ENTREGAN 24 ROLLOS WOMPI, NO SE MANIPULAN DISPOSITIVOS"/>
    <s v="VISITA_TÉCNICA"/>
    <n v="24"/>
    <s v="PRINCIPAL"/>
    <s v="TERRESTRE"/>
    <s v="VEGA MANRIQUE JONATAN MAURICIO"/>
    <n v="1"/>
    <n v="31419"/>
    <n v="31419"/>
  </r>
  <r>
    <s v="CARTAGENA"/>
    <s v="0036-0001"/>
    <x v="0"/>
    <n v="13001"/>
    <n v="2907976"/>
    <n v="41933"/>
    <x v="0"/>
    <s v="BOLIVAR"/>
    <s v="CARTAGENA"/>
    <s v="CAFETERIA CENTRO MEDICO LOS EJECUTIVOS"/>
    <s v="WOMPI"/>
    <s v="FO-25-1708168"/>
    <d v="2025-10-20T15:21:00"/>
    <d v="2025-10-21T12:03:00"/>
    <x v="0"/>
    <s v="ROLLOS"/>
    <s v="EJECUTADO_EXITOSO"/>
    <s v="EJECUTADO EXITOSO"/>
    <s v="20/10/2025 SE ESCALA AL COORDINADOR DE ZONA PARA ENTREGA DE ROLLOS EN SITIO | 21/10/2025 SE ENTREGAN 48 ROLLOS"/>
    <s v="VISITA_TÉCNICA"/>
    <n v="48"/>
    <s v="PRINCIPAL"/>
    <s v="TERRESTRE"/>
    <s v="ORTIZ YARA FRANKLYN ISRAEL"/>
    <n v="1"/>
    <n v="31419"/>
    <n v="31419"/>
  </r>
  <r>
    <s v="MANIZALES"/>
    <s v="0036-0002"/>
    <x v="6"/>
    <n v="17001"/>
    <n v="2893599"/>
    <n v="76015"/>
    <x v="0"/>
    <s v="CALDAS"/>
    <s v="MANIZALES"/>
    <s v="BARRIO SAN ANTONIO MANIZALES 1"/>
    <s v="WOMPI"/>
    <s v="FO-25-1695540"/>
    <d v="2025-10-17T08:00:00"/>
    <d v="2025-10-21T12:06:00"/>
    <x v="0"/>
    <s v="ROLLOS"/>
    <s v="EJECUTADO_EXITOSO"/>
    <s v="EJECUTADO EXITOSO"/>
    <s v="17/08/2025 SE ESCALA AL COORDINADOR DE ZONA PARA ENTREGA DE ROLLOS EN SITIO | 21/10/2025 SE ENTREGAN 48 ROLLOS EN EL COMERCIO NO SE MANIPULAN EQUIPOS"/>
    <s v="VISITA_TÉCNICA"/>
    <n v="48"/>
    <s v="PRINCIPAL"/>
    <s v="TERRESTRE"/>
    <s v="CANEDO HERRERA ALEXANDER"/>
    <n v="1"/>
    <n v="31419"/>
    <n v="31419"/>
  </r>
  <r>
    <s v="CALI"/>
    <s v="0036-0003"/>
    <x v="4"/>
    <n v="76275"/>
    <n v="2896869"/>
    <n v="78277"/>
    <x v="0"/>
    <s v="VALLE DEL CAUCA"/>
    <s v="FLORIDA"/>
    <s v="BARRIO VRD CHOCOSITO FLORIDA FLORIDA"/>
    <s v="WOMPI"/>
    <s v="FO-25-1699351"/>
    <d v="2025-10-17T12:05:00"/>
    <d v="2025-10-21T12:17:00"/>
    <x v="0"/>
    <s v="ROLLOS"/>
    <s v="EJECUTADO_EXITOSO"/>
    <s v="EJECUTADO EXITOSO"/>
    <s v="17/10/2025 SE CONFIRMA DATOS. SE REALIZA ENVIO DE ROLLOS CON OPERADOR LOGISTICO | 18/10/2025 SE REALIZA ENVIO DE 16 ROLLOS POR INTER RAPIDOSIMO"/>
    <s v="ENVÍO"/>
    <n v="16"/>
    <s v="INTERMEDIA"/>
    <s v="TERRESTRE"/>
    <s v="AGUIRRE HENAO RAUL EDUARDO"/>
    <n v="1"/>
    <n v="36351"/>
    <n v="36351"/>
  </r>
  <r>
    <s v="CALI"/>
    <s v="0036-0003"/>
    <x v="4"/>
    <n v="19821"/>
    <n v="2894727"/>
    <n v="81298"/>
    <x v="0"/>
    <s v="CAUCA"/>
    <s v="TORIBIO"/>
    <s v="DROGUERIA SERVISALUD TORIBIO"/>
    <s v="WOMPI"/>
    <s v="FO-25-1700093"/>
    <d v="2025-10-17T08:09:00"/>
    <d v="2025-10-21T12:17:00"/>
    <x v="0"/>
    <s v="ROLLOS"/>
    <s v="EJECUTADO_EXITOSO"/>
    <s v="EJECUTADO EXITOSO"/>
    <s v="17/10/2025 SE CONFIRMAN DATOS. SE REALIZA ENVIO DE ROLLOS CON OPERADOR LOGISTICO | 18/10/2025 SE REALIZA ENVIO DE 8 ROLLOS WOMPI POR INTER RAPIDOSIMO"/>
    <s v="ENVÍO"/>
    <n v="8"/>
    <s v="LEJANA"/>
    <s v="TERRESTRE"/>
    <s v="PAREDES CASTILLO DIEGO"/>
    <n v="1"/>
    <n v="40250"/>
    <n v="40250"/>
  </r>
  <r>
    <s v="MONTERIA"/>
    <s v="0036-0001"/>
    <x v="0"/>
    <n v="23162"/>
    <n v="2895019"/>
    <n v="80359"/>
    <x v="0"/>
    <s v="CORDOBA"/>
    <s v="CERETE"/>
    <s v="BARRIO CORREGIMIENTO RABO LARGO CERTE"/>
    <s v="WOMPI"/>
    <s v="FO-25-1697009"/>
    <d v="2025-10-17T08:44:00"/>
    <d v="2025-10-21T12:18:00"/>
    <x v="0"/>
    <s v="ROLLOS"/>
    <s v="EJECUTADO_EXITOSO"/>
    <s v="EJECUTADO EXITOSO"/>
    <s v="17/10/2025 SE ESCALA AL COORDINADOR DE ZONA PARA ENTREGA DE ROLLOS EN SITIO | 21/10/2025 SE REALIZA ENVÍO DE 16 ROLLOS WOMPI EN MOTOTAXI DESDE CERETÉ AL CORREGIMIENTO RABO LARGO, SE CONFIRMA RECIBIDO POR PARTE DEL CLIENTE SIN NOVEDAD OK."/>
    <s v="ENVÍO"/>
    <n v="16"/>
    <s v="PRINCIPAL"/>
    <s v="TERRESTRE"/>
    <s v="PAREDES CASTILLO DIEGO"/>
    <n v="1"/>
    <n v="31419"/>
    <n v="31419"/>
  </r>
  <r>
    <s v="BUCARAMANGA"/>
    <s v="0036-0007"/>
    <x v="1"/>
    <n v="68820"/>
    <n v="2892959"/>
    <n v="36259"/>
    <x v="0"/>
    <s v="SANTANDER"/>
    <s v="TONA"/>
    <s v="BARRIO BERLIN CENTRO TONA"/>
    <s v="WOMPI"/>
    <s v="FO-25-1698527"/>
    <d v="2025-10-16T15:52:00"/>
    <d v="2025-10-21T12:18:00"/>
    <x v="0"/>
    <s v="ROLLOS"/>
    <s v="EJECUTADO_EXITOSO"/>
    <s v="EJECUTADO EXITOSO"/>
    <s v="17/10/2025 SE CONFIRMA DATOS. SE REALIZA ENVIO DE ROLLOS CON OPERADOR LOGISTICO | 20/10/2025 SR REALIZA ENVIO DE 32 ROLLOS A SOLICITUD DEL USUARIO POR INTERRAPIDISIMO"/>
    <s v="ENVÍO"/>
    <n v="32"/>
    <s v="INTERMEDIA"/>
    <s v="TERRESTRE"/>
    <s v="GONZALEZ FERRER JESUS ALEXANDER"/>
    <n v="1"/>
    <n v="36351"/>
    <n v="36351"/>
  </r>
  <r>
    <s v="TUNJA"/>
    <s v="0036-0007"/>
    <x v="1"/>
    <n v="15176"/>
    <n v="2888225"/>
    <n v="64414"/>
    <x v="0"/>
    <s v="BOYACA"/>
    <s v="CHIQUINQUIRA"/>
    <s v="BARRIO CENTRO CHIQUINQUIRA 11"/>
    <s v="WOMPI"/>
    <s v="FO-25-1694893"/>
    <d v="2025-10-16T08:00:00"/>
    <d v="2025-10-21T12:22:00"/>
    <x v="0"/>
    <s v="ROLLOS"/>
    <s v="EJECUTADO_EXITOSO"/>
    <s v="EJECUTADO EXITOSO"/>
    <s v="16/10/2025 SE CONFIRMA DATOS. SE REALIZA ENVIO DE ROLLOS CON OPERADOR LOGISTICO | 17/10/2025 SE REALIZA ENVIO DE 48 ROLLOS POR TRANSPORTADORA."/>
    <s v="ENVÍO"/>
    <n v="48"/>
    <s v="LEJANA"/>
    <s v="TERRESTRE"/>
    <s v="REYES RAMIREZ DIEGO ALEXANDER"/>
    <n v="1"/>
    <n v="40250"/>
    <n v="40250"/>
  </r>
  <r>
    <s v="NEIVA"/>
    <s v="0036-0006"/>
    <x v="2"/>
    <n v="41306"/>
    <n v="2890357"/>
    <n v="10037"/>
    <x v="0"/>
    <s v="HUILA"/>
    <s v="GIGANTE"/>
    <s v="GIGANTE - HUILA"/>
    <s v="WOMPI"/>
    <s v="FO-25-1694884"/>
    <d v="2025-10-16T10:37:00"/>
    <d v="2025-10-21T12:23:00"/>
    <x v="0"/>
    <s v="ROLLOS"/>
    <s v="EJECUTADO_EXITOSO"/>
    <s v="EJECUTADO EXITOSO"/>
    <s v="16/10/2025 SE CONFIRMA DATOS. SE REALIZA ENVIO DE ROLLOS CON OPERADOR LOGISTICO | 18/10/2025 SE ENVÍA 32 ROLLOS SIN NOVEDAD , SE AVISA AL CLIENTE POR WHATSAPP CON FOTO DE LA GUÍA DE ENVÍO"/>
    <s v="ENVÍO"/>
    <n v="32"/>
    <s v="INTERMEDIA"/>
    <s v="TERRESTRE"/>
    <s v="SOLER HOYOS CRISTIAN LEONARDO"/>
    <n v="1"/>
    <n v="36351"/>
    <n v="36351"/>
  </r>
  <r>
    <s v="MANIZALES"/>
    <s v="0036-0002"/>
    <x v="6"/>
    <n v="17001"/>
    <n v="2888204"/>
    <n v="45899"/>
    <x v="0"/>
    <s v="CALDAS"/>
    <s v="MANIZALES"/>
    <s v="CACHARRERIA Y PAPELERÍA PATY"/>
    <s v="WOMPI"/>
    <s v="FO-25-1689360"/>
    <d v="2025-10-16T08:00:00"/>
    <d v="2025-10-21T12:24:00"/>
    <x v="0"/>
    <s v="ROLLOS"/>
    <s v="EJECUTADO_EXITOSO"/>
    <s v="EJECUTADO EXITOSO"/>
    <s v="21/10/2025 SE ENTREGAN 32 ROLLOS EN EL COMERCIO NO SE MANIPULAN EQUIPOS"/>
    <s v="VISITA_TÉCNICA"/>
    <n v="32"/>
    <s v="PRINCIPAL"/>
    <s v="TERRESTRE"/>
    <s v="ANDRADE HERNANDEZ JUAN CARLOS"/>
    <n v="1"/>
    <n v="31419"/>
    <n v="31419"/>
  </r>
  <r>
    <s v="BOGOTA"/>
    <s v="0036-0004"/>
    <x v="5"/>
    <n v="11001"/>
    <n v="2906927"/>
    <n v="79280"/>
    <x v="0"/>
    <s v="CUNDINAMARCA"/>
    <s v="BOGOTÁ"/>
    <s v="FENIX GYE COMUNICACIONES"/>
    <s v="WOMPI"/>
    <s v="FO-25-1708196"/>
    <d v="2025-10-20T14:08:00"/>
    <d v="2025-10-21T12:28:00"/>
    <x v="0"/>
    <s v="ROLLOS"/>
    <s v="EJECUTADO_EXITOSO"/>
    <s v="EJECUTADO EXITOSO"/>
    <s v="20/10/2025 SE ESCALA AL COORDINADOR DE ZONA PARA ENTREGA DE ROLLOS EN SITIO | 21/10/2025 SE VISITA COMERCIO CB BANCOLOMBIA WOMPI, SE ENTREGAN 24 ROLLOS DE PAPELERÍA SOLICITADOS PARA EL DATAFONO, NO UPS, NO SE MANIPULAN EQUIPOS."/>
    <s v="VISITA_TÉCNICA"/>
    <n v="24"/>
    <s v="PRINCIPAL"/>
    <s v="TERRESTRE"/>
    <s v="AGUIRRE HENAO RAUL EDUARDO"/>
    <n v="1"/>
    <n v="31419"/>
    <n v="31419"/>
  </r>
  <r>
    <s v="CALI"/>
    <s v="0036-0003"/>
    <x v="4"/>
    <n v="76248"/>
    <n v="2883853"/>
    <n v="77109"/>
    <x v="0"/>
    <s v="VALLE DEL CAUCA"/>
    <s v="EL CERRITO"/>
    <s v="BARRIO EL PRADO EL CERRITO"/>
    <s v="WOMPI"/>
    <s v="FO-25-1686029"/>
    <d v="2025-10-15T10:13:00"/>
    <d v="2025-10-21T12:29:00"/>
    <x v="0"/>
    <s v="ROLLOS"/>
    <s v="EJECUTADO_EXITOSO"/>
    <s v="EJECUTADO EXITOSO"/>
    <s v="15/10/2025 SE CONFIRMAN DATOS, SE REALIZA ENVIO DE ROLLOS CON GUIA | 18/10/2025 SE REALIZA ENVÍO DE 32 ROLLOS POR LA EMPRESA INTERRAPIDISIMO"/>
    <s v="ENVÍO"/>
    <n v="32"/>
    <s v="INTERMEDIA"/>
    <s v="TERRESTRE"/>
    <s v="VEGA MANRIQUE JONATAN MAURICIO"/>
    <n v="1"/>
    <n v="36351"/>
    <n v="36351"/>
  </r>
  <r>
    <s v="CALI"/>
    <s v="0036-0003"/>
    <x v="4"/>
    <n v="19824"/>
    <n v="2867717"/>
    <n v="78466"/>
    <x v="0"/>
    <s v="CAUCA"/>
    <s v="TOTORO"/>
    <s v="BARRIO CENTRO TOTORO 2"/>
    <s v="WOMPI"/>
    <s v="FO-25-1681632"/>
    <d v="2025-10-10T09:35:00"/>
    <d v="2025-10-21T12:35:00"/>
    <x v="0"/>
    <s v="ROLLOS"/>
    <s v="EJECUTADO_EXITOSO"/>
    <s v="EJECUTADO EXITOSO"/>
    <s v="16/10/2025 ENVIO TARDO MUCHO EN ENTREGARSE POR PARTE DE LA TRANSPORTADORA | 15/10/2025 SE ENVIA 32 ROLLOS WOMPI POR INTERRAPIDISIMO"/>
    <s v="ENVÍO"/>
    <n v="30"/>
    <s v="LEJANA"/>
    <s v="TERRESTRE"/>
    <s v="BOLAÑOS TABORDA JORGE ENRIQUE"/>
    <n v="1"/>
    <n v="40250"/>
    <n v="40250"/>
  </r>
  <r>
    <s v="SINCELEJO"/>
    <s v="0036-0001"/>
    <x v="0"/>
    <n v="70215"/>
    <n v="2852729"/>
    <n v="64478"/>
    <x v="0"/>
    <s v="SUCRE"/>
    <s v="COROZAL"/>
    <s v="BARRIO LAS LLANADAS COROZAL"/>
    <s v="WOMPI"/>
    <s v="FO-25-1664006"/>
    <d v="2025-10-07T15:01:00"/>
    <d v="2025-10-21T12:38:00"/>
    <x v="0"/>
    <s v="ROLLOS"/>
    <s v="EJECUTADO_EXITOSO"/>
    <s v="EJECUTADO EXITOSO"/>
    <s v="09/10/2025 DATOS CONFIRMADOS. SE REALIZA ENVIO DE ROLLOS CON GUIA | 10/10/2025 ENVIO SE CREA TARDE POR CAPACIDAD OPERATIVA DEL CG | 15/10/2025 SE HACE ENVÍO DE 56 ROLLOS, A LA SEÑORA JANETH LARA BENÍTEZ, POR LA EMPRESA INTERRAPIDISIMO, SE LE INFORMA SOBRE EL NÚMERO DE LA GUÍA."/>
    <s v="ENVÍO"/>
    <n v="56"/>
    <s v="INTERMEDIA"/>
    <s v="TERRESTRE"/>
    <s v="GIMBUEL LASSO LUIS GERMAN"/>
    <n v="1"/>
    <n v="36351"/>
    <n v="36351"/>
  </r>
  <r>
    <s v="BUCARAMANGA"/>
    <s v="0036-0007"/>
    <x v="1"/>
    <n v="68001"/>
    <n v="2907640"/>
    <n v="21345"/>
    <x v="0"/>
    <s v="SANTANDER"/>
    <s v="BUCARAMANGA"/>
    <s v="BARRIO GARCIA ROVIRA  III - BUCARAMANGA"/>
    <s v="WOMPI"/>
    <s v="FO-25-1708181"/>
    <d v="2025-10-20T15:00:00"/>
    <d v="2025-10-21T13:11:00"/>
    <x v="0"/>
    <s v="ROLLOS"/>
    <s v="EJECUTADO_EXITOSO"/>
    <s v="EJECUTADO EXITOSO"/>
    <s v="20/10/2025 SE ESCALA AL COORDINADOR DE ZONA PARA ENTREGA DE ROLLOS EN SITIO | 21/10/2025 SE VISITA COMERCIO SE HACE ENTREGA DE 56 ROLLOS"/>
    <s v="VISITA_TÉCNICA"/>
    <n v="56"/>
    <s v="PRINCIPAL"/>
    <s v="TERRESTRE"/>
    <s v="CACERES HERNANDEZ ANDRES"/>
    <n v="1"/>
    <n v="31419"/>
    <n v="31419"/>
  </r>
  <r>
    <s v="VILLAVICENCIO"/>
    <s v="0036-0006"/>
    <x v="2"/>
    <n v="50001"/>
    <n v="2907625"/>
    <n v="52409"/>
    <x v="0"/>
    <s v="META"/>
    <s v="VILLAVICENCIO"/>
    <s v="FARMA DOLLY"/>
    <s v="WOMPI"/>
    <s v="FO-25-1708183"/>
    <d v="2025-10-20T14:59:00"/>
    <d v="2025-10-21T13:13:00"/>
    <x v="0"/>
    <s v="ROLLOS"/>
    <s v="EJECUTADO_EXITOSO"/>
    <s v="EJECUTADO EXITOSO"/>
    <s v="20/10/2025 SE ESCALA AL COORDINADOR DE ZONA PARA ENTREGA DE ROLLOS EN SITIO | 21/10/2025 SE REALIZA ENTREGA DE 64 ROLLOS WOMPI"/>
    <s v="VISITA_TÉCNICA"/>
    <n v="64"/>
    <s v="PRINCIPAL"/>
    <s v="TERRESTRE"/>
    <s v="GELVEZ MOGOLLON JOSE ELISEO"/>
    <n v="1"/>
    <n v="31419"/>
    <n v="31419"/>
  </r>
  <r>
    <s v="BARRANQUILLA"/>
    <s v="0036-0001"/>
    <x v="0"/>
    <n v="8001"/>
    <n v="2900095"/>
    <n v="78501"/>
    <x v="0"/>
    <s v="ATLANTICO"/>
    <s v="BARRANQUILLA"/>
    <s v="BARBERIA IMPERIO ZULU"/>
    <s v="WOMPI"/>
    <s v="FO-25-1704421"/>
    <d v="2025-10-20T08:00:00"/>
    <d v="2025-10-21T13:25:00"/>
    <x v="0"/>
    <s v="ROLLOS"/>
    <s v="EJECUTADO_EXITOSO"/>
    <s v="EJECUTADO EXITOSO"/>
    <s v="19/10/2025 SE ESCALA AL COORDINADOR DE ZONA PARA ENTREGA DE ROLLOS EN SITIO | 21/10/2025 SE HACE ENTREGA DE 8 ROLLOS WOMPI EN LA CALLE 45 39 31 EL ROSARIO"/>
    <s v="VISITA_TÉCNICA"/>
    <n v="8"/>
    <s v="PRINCIPAL"/>
    <s v="TERRESTRE"/>
    <s v="MURCIA HERNANDEZ HARVEY IGNACIO"/>
    <n v="1"/>
    <n v="31419"/>
    <n v="31419"/>
  </r>
  <r>
    <s v="CALI"/>
    <s v="0036-0003"/>
    <x v="4"/>
    <n v="76248"/>
    <n v="2879839"/>
    <n v="37019"/>
    <x v="0"/>
    <s v="VALLE DEL CAUCA"/>
    <s v="EL CERRITO"/>
    <s v="BARRIO EL PLACER EL CERRITO 1"/>
    <s v="WOMPI"/>
    <s v="FO-25-1683330"/>
    <d v="2025-10-14T14:59:00"/>
    <d v="2025-10-21T14:23:00"/>
    <x v="0"/>
    <s v="ROLLOS"/>
    <s v="EJECUTADO_EXITOSO"/>
    <s v="EJECUTADO EXITOSO"/>
    <s v="14/10/2025 DATOS CORRECTOS. SE REALIZA ENVIO DE ROLLOS CON GUIA | 16/10/2025 SE ENVIAN 48 ROLLOS A MARISSA TORO"/>
    <s v="ENVÍO"/>
    <n v="48"/>
    <s v="INTERMEDIA"/>
    <s v="TERRESTRE"/>
    <s v="ORTEGA TORRES JUAN SEBASTIAN"/>
    <n v="1"/>
    <n v="36351"/>
    <n v="36351"/>
  </r>
  <r>
    <s v="BOGOTA"/>
    <s v="0036-0004"/>
    <x v="5"/>
    <n v="11001"/>
    <n v="2912313"/>
    <n v="71055"/>
    <x v="0"/>
    <s v="CUNDINAMARCA"/>
    <s v="BOGOTA"/>
    <s v="BARRIO SANTA FE BOGOTA 4"/>
    <s v="WOMPI"/>
    <s v="FO-25-1711540"/>
    <d v="2025-10-21T10:12:00"/>
    <d v="2025-10-21T14:36:00"/>
    <x v="0"/>
    <s v="ROLLOS"/>
    <s v="EJECUTADO_EXITOSO"/>
    <s v="EJECUTADO EXITOSO"/>
    <s v="21/10/2025 SE ESCALA AL COORDINADOR DE ZONA PARA ENTREGA DE ROLLOS EN SITIO | 21/10/2025 SE REALIZA ENTREGA DE 60 ROLLOS"/>
    <s v="VISITA_TÉCNICA"/>
    <n v="16"/>
    <s v="PRINCIPAL"/>
    <s v="TERRESTRE"/>
    <s v="CUERO RUIZ JHONNY"/>
    <n v="1"/>
    <n v="31419"/>
    <n v="31419"/>
  </r>
  <r>
    <s v="BARRANQUILLA"/>
    <s v="0036-0001"/>
    <x v="0"/>
    <n v="8001"/>
    <n v="2900034"/>
    <n v="48267"/>
    <x v="0"/>
    <s v="ATLANTICO"/>
    <s v="BARRANQUILLA"/>
    <s v="ROCA SHOP 2"/>
    <s v="WOMPI"/>
    <s v="FO-25-1703109"/>
    <d v="2025-10-20T08:00:00"/>
    <d v="2025-10-21T14:43:00"/>
    <x v="0"/>
    <s v="ROLLOS"/>
    <s v="EJECUTADO_EXITOSO"/>
    <s v="EJECUTADO EXITOSO"/>
    <s v="18/10/2025 SE ESCALA AL COORDINADOR DE ZONA PARA ENTREGA DE ROLLOS EN SITIO | 21/10/2025 SE HACE ENTREGA DE 32 ROLLOS WOMPI EN LA CALLE 34 43 110 LOCAL A157 CENTRO"/>
    <s v="VISITA_TÉCNICA"/>
    <n v="32"/>
    <s v="PRINCIPAL"/>
    <s v="TERRESTRE"/>
    <s v="MICHELI LOPEZ MIGUEL ANGEL"/>
    <n v="1"/>
    <n v="31419"/>
    <n v="31419"/>
  </r>
  <r>
    <s v="MONTERIA"/>
    <s v="0036-0001"/>
    <x v="0"/>
    <n v="23417"/>
    <n v="2888433"/>
    <n v="61046"/>
    <x v="0"/>
    <s v="CORDOBA"/>
    <s v="LORICA"/>
    <s v="BARRIO KENNEDDY LORICA"/>
    <s v="WOMPI"/>
    <s v="FO-25-1695751"/>
    <d v="2025-10-16T08:00:00"/>
    <d v="2025-10-21T14:56:00"/>
    <x v="0"/>
    <s v="ROLLOS"/>
    <s v="EJECUTADO_EXITOSO"/>
    <s v="EJECUTADO EXITOSO"/>
    <s v="17/10/2025 SE ESCALA AL COORDINADOR DE ZONA PARA ENTREGA DE ROLLOS EN SITIO | 21/10/2025 SE ENTREGAN 48 ROLLOS CON VISITA OK"/>
    <s v="VISITA_TÉCNICA"/>
    <n v="48"/>
    <s v="INTERMEDIA"/>
    <s v="TERRESTRE"/>
    <s v="ORTEGA TORRES JUAN SEBASTIAN"/>
    <n v="1"/>
    <n v="36351"/>
    <n v="36351"/>
  </r>
  <r>
    <s v="CARTAGENA"/>
    <s v="0036-0001"/>
    <x v="0"/>
    <n v="13001"/>
    <n v="2891211"/>
    <n v="74146"/>
    <x v="0"/>
    <s v="BOLIVAR"/>
    <s v="CARTAGENA"/>
    <s v="AUTOSERVICIOS EL GANGAZO DE PASACABALLOS"/>
    <s v="WOMPI"/>
    <s v="FO-25-1693291"/>
    <d v="2025-10-16T11:44:00"/>
    <d v="2025-10-21T14:58:00"/>
    <x v="0"/>
    <s v="ROLLOS"/>
    <s v="EJECUTADO_EXITOSO"/>
    <s v="EJECUTADO EXITOSO"/>
    <s v="16/10/2025 SE ESCALA AL COORDINADOR DE ZONA PARA ENTREGA DE ROLLOS EN SITIO | 21/10/2025 NOVEDAD DE DESPLAZAMIENTO FUERTE LLUVIA EN LA CIUDAD | 21/10/2025 SE REALIZA ENTREGA DE 40 ROLLOS WOMPI AL CORRESPONSAL"/>
    <s v="VISITA_TÉCNICA"/>
    <n v="40"/>
    <s v="PRINCIPAL"/>
    <s v="TERRESTRE"/>
    <s v="COGOLLO VERTEL EDER LUIS"/>
    <n v="1"/>
    <n v="31419"/>
    <n v="31419"/>
  </r>
  <r>
    <s v="SINCELEJO"/>
    <s v="0036-0001"/>
    <x v="0"/>
    <n v="70001"/>
    <n v="2892630"/>
    <n v="78365"/>
    <x v="0"/>
    <s v="SUCRE"/>
    <s v="SINCELEJO"/>
    <s v="BARRIO BOTERO SINCELEJO 1"/>
    <s v="WOMPI"/>
    <s v="FO-25-1695136"/>
    <d v="2025-10-16T15:21:00"/>
    <d v="2025-10-21T14:59:00"/>
    <x v="0"/>
    <s v="ROLLOS"/>
    <s v="EJECUTADO_EXITOSO"/>
    <s v="EJECUTADO EXITOSO"/>
    <s v="16/10/2025 SE ESCALA AL COORDINADOR DE ZONA PARA ENTREGA DE ROLLOS EN SITIO | 21/10/2025 SE VISITA SITIO SE VERIFICA INFORMACIÓN SE REALIZA ENTREGA DE ROLLOS, NO SE MANIPULA EQUIPOS. FIRMA QUIEN RECIBE LOS ROLLOS."/>
    <s v="VISITA_TÉCNICA"/>
    <n v="16"/>
    <s v="PRINCIPAL"/>
    <s v="TERRESTRE"/>
    <s v="MARTINEZ SALGUEDO ANDRES AUGUSTO"/>
    <n v="1"/>
    <n v="31419"/>
    <n v="31419"/>
  </r>
  <r>
    <s v="MANIZALES"/>
    <s v="0036-0002"/>
    <x v="6"/>
    <n v="17001"/>
    <n v="2897932"/>
    <n v="71003"/>
    <x v="0"/>
    <s v="CALDAS"/>
    <s v="MANIZALES"/>
    <s v="TIENDA DONDE BIBI"/>
    <s v="WOMPI"/>
    <s v="FO-25-1699943"/>
    <d v="2025-10-17T15:00:00"/>
    <d v="2025-10-21T15:02:00"/>
    <x v="0"/>
    <s v="ROLLOS"/>
    <s v="EJECUTADO_EXITOSO"/>
    <s v="EJECUTADO EXITOSO"/>
    <s v="17/10/2025 SE ESCALA AL COORDINADOR DE ZONA PARA ENTREGA DE ROLLOS EN SITIO | 21/10/2025 SE ENTREGAN 32 ROLLOS EN EL COMERCIO NO SE MANIPULAN EQUIPOS"/>
    <s v="VISITA_TÉCNICA"/>
    <n v="32"/>
    <s v="PRINCIPAL"/>
    <s v="TERRESTRE"/>
    <s v="SANTOS GUZMAN CHRISTIAN FELIPE"/>
    <n v="1"/>
    <n v="31419"/>
    <n v="31419"/>
  </r>
  <r>
    <s v="BOGOTA"/>
    <s v="0036-0004"/>
    <x v="5"/>
    <n v="25175"/>
    <n v="2892993"/>
    <n v="57534"/>
    <x v="0"/>
    <s v="CUNDINAMARCA"/>
    <s v="CHIA"/>
    <s v="BARRIO CENTRO DE CHIA CHIA"/>
    <s v="WOMPI"/>
    <s v="FO-25-1700104"/>
    <d v="2025-10-16T16:04:00"/>
    <d v="2025-10-21T15:34:00"/>
    <x v="0"/>
    <s v="ROLLOS"/>
    <s v="EJECUTADO_EXITOSO"/>
    <s v="EJECUTADO EXITOSO"/>
    <s v="17/10/2025 SE CONFIRMAN DATOS. SE REALIZA ENVIO DE ROLLOS CON OPERADOR LOGISTICO | 21/10/2025 SE REALIZA ENVIO DE 40 ROLLOS, CON LA GUIA 2235596272 SERVIENTREGA SE CONFIRMA ENTREGA EXITOSA POR PARTE DE LA TRANSPORTADORA"/>
    <s v="ENVÍO"/>
    <n v="40"/>
    <s v="INTERMEDIA"/>
    <s v="TERRESTRE"/>
    <s v="AGUIRRE HENAO RAUL EDUARDO"/>
    <n v="1"/>
    <n v="36351"/>
    <n v="36351"/>
  </r>
  <r>
    <s v="TUNJA"/>
    <s v="0036-0007"/>
    <x v="1"/>
    <n v="15407"/>
    <n v="2890356"/>
    <n v="10157"/>
    <x v="0"/>
    <s v="BOYACA"/>
    <s v="VILLA DE LEYVA"/>
    <s v="VILLA DE LEYVA - BOYACA"/>
    <s v="WOMPI"/>
    <s v="FO-25-1698537"/>
    <d v="2025-10-16T10:35:00"/>
    <d v="2025-10-21T15:35:00"/>
    <x v="0"/>
    <s v="ROLLOS"/>
    <s v="EJECUTADO_EXITOSO"/>
    <s v="EJECUTADO EXITOSO"/>
    <s v="17/10/2025 SE CONFIRMA DATOS. SE REALIZA ENVIO DE ROLLOS CON OPERADOR LOGISTICO | 21/10/2025 SE REALIZA ENVIO DE 16 ROLLOS, CON LA GUIA 2235596266 SERVIENTREGA SE CONFIRMA ENTREGA EXITOSA POR PARTE DE LA TRANSPORTADORA"/>
    <s v="ENVÍO"/>
    <n v="16"/>
    <s v="INTERMEDIA"/>
    <s v="TERRESTRE"/>
    <s v="TORO CARDONA ELIZABETH"/>
    <n v="1"/>
    <n v="36351"/>
    <n v="36351"/>
  </r>
  <r>
    <s v="BOGOTA"/>
    <s v="0036-0004"/>
    <x v="5"/>
    <n v="25290"/>
    <n v="2890437"/>
    <n v="46592"/>
    <x v="0"/>
    <s v="CUNDINAMARCA"/>
    <s v="FUSAGASUGA"/>
    <s v="BARRIO CEDRITOS FUSAGASUGA 1"/>
    <s v="WOMPI"/>
    <s v="FO-25-1698538"/>
    <d v="2025-10-16T10:34:00"/>
    <d v="2025-10-21T15:36:00"/>
    <x v="0"/>
    <s v="ROLLOS"/>
    <s v="EJECUTADO_EXITOSO"/>
    <s v="EJECUTADO EXITOSO"/>
    <s v="17/10/2025 SE CONFIRMA DATOS. SE REALIZA ENVIO DE ROLLOS CON OPERADOR LOGISTICO | 21/10/2025 SE REALIZA ENVIO DE 56 ROLLOS, CON LA GUIA 2235596268 SERVIENTREGA SE CONFIRMA ENTREGA EXITOSA POR PARTE DE LA TRANSPORTADORA"/>
    <s v="ENVÍO"/>
    <n v="56"/>
    <s v="INTERMEDIA"/>
    <s v="TERRESTRE"/>
    <s v="TORO CARDONA ELIZABETH"/>
    <n v="1"/>
    <n v="36351"/>
    <n v="36351"/>
  </r>
  <r>
    <s v="CUCUTA"/>
    <s v="0036-0007"/>
    <x v="1"/>
    <n v="54498"/>
    <n v="2892081"/>
    <n v="72943"/>
    <x v="0"/>
    <s v="NORTE DE SANTANDER"/>
    <s v="OCAÑA"/>
    <s v="BARRIO EL RETIRO OCAÑA 1"/>
    <s v="WOMPI"/>
    <s v="FO-25-1697945"/>
    <d v="2025-10-16T14:34:00"/>
    <d v="2025-10-21T15:39:00"/>
    <x v="0"/>
    <s v="ROLLOS"/>
    <s v="EJECUTADO_EXITOSO"/>
    <s v="EJECUTADO EXITOSO"/>
    <s v="17/10/2025 SE CONFIRMAN DATOS, SE REALIZA ENVIO DE ROLLOS CON GUIA | 21/10/2025 SE REALIZA ENVIO DE 32 ROLLOS, CON LA GUIA 2187690800 SERVIENTREGA SE CONFIRMA ENTREGA EXITOSA POR PARTE DE LA TRANSPORTADORA"/>
    <s v="ENVÍO"/>
    <n v="32"/>
    <s v="LEJANA"/>
    <s v="TERRESTRE"/>
    <s v="TORO CARDONA ELIZABETH"/>
    <n v="1"/>
    <n v="40250"/>
    <n v="40250"/>
  </r>
  <r>
    <s v="CALI"/>
    <s v="0036-0003"/>
    <x v="4"/>
    <n v="19698"/>
    <n v="2890002"/>
    <n v="66893"/>
    <x v="0"/>
    <s v="CAUCA"/>
    <s v="SANTANDER DE QUILICHAO"/>
    <s v="BARRIO CENTRO SANTANDER DE QUILICHAO 13"/>
    <s v="WOMPI"/>
    <s v="FO-25-1695749"/>
    <d v="2025-10-16T09:56:00"/>
    <d v="2025-10-21T15:40:00"/>
    <x v="0"/>
    <s v="ROLLOS"/>
    <s v="EJECUTADO_EXITOSO"/>
    <s v="EJECUTADO EXITOSO"/>
    <s v="17/10/2025 SE CONFIRMA DATOS. SE REALIZA ENVIO DE ROLLOS CON OPERADOR LOGISTICO | 21/10/2025 SE REALIZA ENVIO DE 32 ROLLOS, CON LA GUIA 2215219701 SERVIENTREGA SE CONFIRMA ENTREGA EXITOSA POR PARTE DE LA TRANSPORTADORA"/>
    <s v="ENVÍO"/>
    <n v="32"/>
    <s v="INTERMEDIA"/>
    <s v="TERRESTRE"/>
    <s v="CONTRERAS ROSSI LITZY YULIETH"/>
    <n v="1"/>
    <n v="36351"/>
    <n v="36351"/>
  </r>
  <r>
    <s v="MONTERIA"/>
    <s v="0036-0001"/>
    <x v="0"/>
    <n v="23182"/>
    <n v="2860483"/>
    <n v="31044"/>
    <x v="0"/>
    <s v="CORDOBA"/>
    <s v="CHINU"/>
    <s v="BARRIO CENTRO 2"/>
    <s v="WOMPI"/>
    <s v="FO-25-1673184"/>
    <d v="2025-10-09T08:00:00"/>
    <d v="2025-10-21T15:41:00"/>
    <x v="0"/>
    <s v="ROLLOS"/>
    <s v="EJECUTADO_EXITOSO"/>
    <s v="EJECUTADO EXITOSO"/>
    <s v="11/10/2025 SE CONFIRMAN DATOS, SE REALIZA ENVIO DE ROLLOS CON GUIA | 17/10/2025 AUN NO LE LLEGAN LOS ROLLOS AL USUARIO, ENVIO EN ZONA DE DISTRIBUCION | 21/10/2025 SE REALIZA ENVIO DE 32 ROLLOS, CON LA GUIA 2265100394 SERVIENTREGA SE CONFIRMA ENTREGA EXITOSA POR PARTE DE LA TRANSPORTADORA"/>
    <s v="ENVÍO"/>
    <n v="32"/>
    <s v="INTERMEDIA"/>
    <s v="TERRESTRE"/>
    <s v="TORO CARDONA ELIZABETH"/>
    <n v="1"/>
    <n v="36351"/>
    <n v="36351"/>
  </r>
  <r>
    <s v="CUCUTA"/>
    <s v="0036-0007"/>
    <x v="1"/>
    <n v="54001"/>
    <n v="2909452"/>
    <n v="76889"/>
    <x v="0"/>
    <s v="NORTE DE SANTANDER"/>
    <s v="CUCUTA"/>
    <s v="DROGUERIA MASWUENO"/>
    <s v="WOMPI"/>
    <s v="FO-25-1709661"/>
    <d v="2025-10-21T08:00:00"/>
    <d v="2025-10-21T15:46:00"/>
    <x v="0"/>
    <s v="ROLLOS"/>
    <s v="EJECUTADO_EXITOSO"/>
    <s v="EJECUTADO EXITOSO"/>
    <s v="21/10/2025 SE ESCALA AL COORDINADOR DE ZONA PARA ENTREGA DE ROLLOS EN SITIO | 21/10/2025 SE VISITA COMERCIO Y SE ENTREGAN 24 ROLLOS OK"/>
    <s v="VISITA_TÉCNICA"/>
    <n v="24"/>
    <s v="PRINCIPAL"/>
    <s v="TERRESTRE"/>
    <s v="CONTRERAS ROSSI LITZY YULIETH"/>
    <n v="1"/>
    <n v="31419"/>
    <n v="31419"/>
  </r>
  <r>
    <s v="CUCUTA"/>
    <s v="0036-0007"/>
    <x v="1"/>
    <n v="54001"/>
    <n v="2909421"/>
    <n v="74274"/>
    <x v="0"/>
    <s v="NORTE DE SANTANDER"/>
    <s v="CUCUTA"/>
    <s v="DISTRIBUIDORA SAN GERÓNIMO CUCUTA"/>
    <s v="WOMPI"/>
    <s v="FO-25-1709663"/>
    <d v="2025-10-21T08:00:00"/>
    <d v="2025-10-21T15:55:00"/>
    <x v="0"/>
    <s v="ROLLOS"/>
    <s v="EJECUTADO_EXITOSO"/>
    <s v="EJECUTADO EXITOSO"/>
    <s v="21/10/2025 SE ESCALA AL COORDINADOR DE ZONA PARA ENTREGA DE ROLLOS EN SITIO | 21/10/2025 SE VISITA COMERCIO Y SE ENTREGAN 16 ROLLOS OK"/>
    <s v="VISITA_TÉCNICA"/>
    <n v="16"/>
    <s v="PRINCIPAL"/>
    <s v="TERRESTRE"/>
    <s v="TORRES MANTILLA JOSE DANIEL"/>
    <n v="1"/>
    <n v="31419"/>
    <n v="31419"/>
  </r>
  <r>
    <s v="CUCUTA"/>
    <s v="0036-0007"/>
    <x v="1"/>
    <n v="54001"/>
    <n v="2909697"/>
    <n v="40083"/>
    <x v="0"/>
    <s v="NORTE DE SANTANDER"/>
    <s v="CUCUTA"/>
    <s v="DROGUERIA FARMA OSPINA PEREZ"/>
    <s v="WOMPI"/>
    <s v="FO-25-1709635"/>
    <d v="2025-10-21T08:00:00"/>
    <d v="2025-10-21T16:03:00"/>
    <x v="0"/>
    <s v="ROLLOS"/>
    <s v="EJECUTADO_EXITOSO"/>
    <s v="EJECUTADO EXITOSO"/>
    <s v="21/10/2025 SE ESCALA AL COORDINADOR DE ZONA PARA ENTREGA DE ROLLOS EN SITIO | 21/10/2025 SE ENTREGAN 64 ROLLOS OK."/>
    <s v="VISITA_TÉCNICA"/>
    <n v="64"/>
    <s v="PRINCIPAL"/>
    <s v="TERRESTRE"/>
    <s v="TORRES MANTILLA JOSE DANIEL"/>
    <n v="1"/>
    <n v="31419"/>
    <n v="31419"/>
  </r>
  <r>
    <s v="CUCUTA"/>
    <s v="0036-0007"/>
    <x v="1"/>
    <n v="54001"/>
    <n v="2913845"/>
    <n v="65384"/>
    <x v="0"/>
    <s v="NORTE DE SANTANDER"/>
    <s v="CUCUTA"/>
    <s v="MERK SOFI LA LIBERTAD"/>
    <s v="WOMPI"/>
    <s v="FO-25-1712777"/>
    <d v="2025-10-21T12:34:00"/>
    <d v="2025-10-21T16:04:00"/>
    <x v="0"/>
    <s v="ROLLOS"/>
    <s v="EJECUTADO_EXITOSO"/>
    <s v="EJECUTADO EXITOSO"/>
    <s v="21/10/2025 SE ESCALA AL COORDINADOR DE ZONA PARA ENTREGA DE ROLLOS EN SITIO | 21/10/2025 SE VISITA COMERCIO Y SE ENTREGAN 32 ROLLOS OK."/>
    <s v="VISITA_TÉCNICA"/>
    <n v="32"/>
    <s v="PRINCIPAL"/>
    <s v="TERRESTRE"/>
    <s v="NARANJO AFANADOR RUBEN JESUS"/>
    <n v="1"/>
    <n v="31419"/>
    <n v="31419"/>
  </r>
  <r>
    <s v="CALI"/>
    <s v="0036-0003"/>
    <x v="4"/>
    <n v="76248"/>
    <n v="2900537"/>
    <n v="51206"/>
    <x v="0"/>
    <s v="VALLE DEL CAUCA"/>
    <s v="EL CERRITO"/>
    <s v="BARRIO BUENOS AIRES EL CERRITO 2"/>
    <s v="WOMPI"/>
    <s v="FO-25-1708267"/>
    <d v="2025-10-20T08:00:00"/>
    <d v="2025-10-21T16:06:00"/>
    <x v="0"/>
    <s v="ROLLOS"/>
    <s v="EJECUTADO_EXITOSO"/>
    <s v="EJECUTADO EXITOSO"/>
    <s v="20/10/2025 SE CONFIRMA DATOS. SE REALIZA ENVIO DE ROLLOS CON OPERADOR LOGISTICO | 21/10/2025 SE REALIZA ENTREGA DE 16 ROLLOS WOMPI CON VISITA TÉCNICA"/>
    <s v="VISITA_TÉCNICA"/>
    <n v="16"/>
    <s v="INTERMEDIA"/>
    <s v="TERRESTRE"/>
    <s v="TORRES MANTILLA JOSE DANIEL"/>
    <n v="1"/>
    <n v="36351"/>
    <n v="36351"/>
  </r>
  <r>
    <s v="MONTERIA"/>
    <s v="0036-0001"/>
    <x v="0"/>
    <n v="23001"/>
    <n v="2900357"/>
    <n v="41552"/>
    <x v="0"/>
    <s v="CORDOBA"/>
    <s v="MONTERIA"/>
    <s v="DROGUERÍA Y VARIEDADES LUZ M"/>
    <s v="WOMPI"/>
    <s v="FO-25-1704396"/>
    <d v="2025-10-20T08:00:00"/>
    <d v="2025-10-21T16:08:00"/>
    <x v="0"/>
    <s v="ROLLOS"/>
    <s v="EJECUTADO_EXITOSO"/>
    <s v="EJECUTADO EXITOSO"/>
    <s v="19/10/2025 SE ESCALA AL COORDINADOR DE ZONA PARA ENTREGA DE ROLLOS EN SITIO | 21/10/2025 SE REALIZA ENTREGA DE 64 ROLLOS A CORRESPONSAL WOMPI"/>
    <s v="VISITA_TÉCNICA"/>
    <n v="64"/>
    <s v="PRINCIPAL"/>
    <s v="TERRESTRE"/>
    <s v="MONTERO MUESES GIAN CARLO"/>
    <n v="1"/>
    <n v="31419"/>
    <n v="31419"/>
  </r>
  <r>
    <s v="CUCUTA"/>
    <s v="0036-0007"/>
    <x v="1"/>
    <n v="54001"/>
    <n v="2909725"/>
    <n v="64847"/>
    <x v="0"/>
    <s v="NORTE DE SANTANDER"/>
    <s v="CUCUTA"/>
    <s v="BARRIO OSPINA PEREZ CUCUTA 7"/>
    <s v="WOMPI"/>
    <s v="FO-25-1709643"/>
    <d v="2025-10-21T08:00:00"/>
    <d v="2025-10-21T16:17:00"/>
    <x v="0"/>
    <s v="ROLLOS"/>
    <s v="EJECUTADO_EXITOSO"/>
    <s v="EJECUTADO EXITOSO"/>
    <s v="21/10/2025 SE ESCALA AL COORDINADOR DE ZONA PARA ENTREGA DE ROLLOS EN SITIO | 21/10/2025 SE ENTREGAN 40 ROLLOS EXITOSO"/>
    <s v="VISITA_TÉCNICA"/>
    <n v="40"/>
    <s v="PRINCIPAL"/>
    <s v="TERRESTRE"/>
    <s v="MARQUEZ HOYOS JEYSON DANIEL"/>
    <n v="1"/>
    <n v="31419"/>
    <n v="31419"/>
  </r>
  <r>
    <s v="PASTO"/>
    <s v="0036-0003"/>
    <x v="4"/>
    <n v="52001"/>
    <n v="2912088"/>
    <n v="52633"/>
    <x v="0"/>
    <s v="NARIÑO"/>
    <s v="PASTO"/>
    <s v="BARRIO SAN IGNACIO PASTO 3"/>
    <s v="WOMPI"/>
    <s v="FO-25-1711546"/>
    <d v="2025-10-21T10:07:00"/>
    <d v="2025-10-21T16:19:00"/>
    <x v="0"/>
    <s v="ROLLOS"/>
    <s v="EJECUTADO_EXITOSO"/>
    <s v="EJECUTADO EXITOSO"/>
    <s v="21/10/2025 SE ESCALA AL COORDINADOR DE ZONA PARA ENTREGA DE ROLLOS EN SITIO | 21/10/2025 SE VISITA CB. SE REALIZA ENTREGA DE 32 ROLLOS. CLIENTE INFORMA QUE EL CB FUNCIONA CORRECTAMENTE, NO SE MANIPULA DATAFONO"/>
    <s v="VISITA_TÉCNICA"/>
    <n v="32"/>
    <s v="PRINCIPAL"/>
    <s v="TERRESTRE"/>
    <s v="NARANJO AFANADOR RUBEN JESUS"/>
    <n v="1"/>
    <n v="31419"/>
    <n v="31419"/>
  </r>
  <r>
    <s v="MONTERIA"/>
    <s v="0036-0001"/>
    <x v="0"/>
    <n v="23001"/>
    <n v="2900102"/>
    <n v="77410"/>
    <x v="0"/>
    <s v="CORDOBA"/>
    <s v="MONTERIA"/>
    <s v="BARRIO 6 DE MARZO MONTERIA 5"/>
    <s v="WOMPI"/>
    <s v="FO-25-1703118"/>
    <d v="2025-10-20T08:00:00"/>
    <d v="2025-10-21T16:21:00"/>
    <x v="0"/>
    <s v="ROLLOS"/>
    <s v="EJECUTADO_EXITOSO"/>
    <s v="EJECUTADO EXITOSO"/>
    <s v="18/10/2025 SE ESCALA AL COORDINADOR DE ZONA PARA ENTREGA DE ROLLOS EN SITIO | 21/10/2025 SE REALIZA ENTREGA DE 32 ROLLOS A CORRESPONSAL WOMPI"/>
    <s v="VISITA_TÉCNICA"/>
    <n v="32"/>
    <s v="PRINCIPAL"/>
    <s v="TERRESTRE"/>
    <s v="CASTILLO HERRERA ALEX RICARDO"/>
    <n v="1"/>
    <n v="31419"/>
    <n v="31419"/>
  </r>
  <r>
    <s v="PASTO"/>
    <s v="0036-0003"/>
    <x v="4"/>
    <n v="52001"/>
    <n v="2909790"/>
    <n v="78457"/>
    <x v="0"/>
    <s v="NARIÑO"/>
    <s v="PASTO"/>
    <s v="DASUR DOTACIONES ALIMENTICIAS DEL SUR"/>
    <s v="WOMPI"/>
    <s v="FO-25-1709626"/>
    <d v="2025-10-21T08:00:00"/>
    <d v="2025-10-21T16:28:00"/>
    <x v="0"/>
    <s v="ROLLOS"/>
    <s v="EJECUTADO_EXITOSO"/>
    <s v="EJECUTADO EXITOSO"/>
    <s v="21/10/2025 SE ESCALA AL COORDINADOR DE ZONA PARA ENTREGA DE ROLLOS EN SITIO | 21/10/2025 SE VISITA CB. SE REALIZA ENTREGA DE 24 ROLLOS. CLIENTE INFORMA QUE EL CB FUNCIONA CORRECTAMENTE, NO SE MANIPULA DATAFONO"/>
    <s v="VISITA_TÉCNICA"/>
    <n v="24"/>
    <s v="PRINCIPAL"/>
    <s v="TERRESTRE"/>
    <s v="MARQUEZ HOYOS JEYSON DANIEL"/>
    <n v="1"/>
    <n v="31419"/>
    <n v="31419"/>
  </r>
  <r>
    <s v="MEDELLIN"/>
    <s v="0036-0005"/>
    <x v="3"/>
    <n v="5001"/>
    <n v="2897267"/>
    <n v="32920"/>
    <x v="0"/>
    <s v="ANTIOQUIA"/>
    <s v="MEDELLÍN"/>
    <s v="DROGUERÍA MAGNIFICA"/>
    <s v="WOMPI"/>
    <s v="FO-25-1699983"/>
    <d v="2025-10-17T13:35:00"/>
    <d v="2025-10-21T16:59:00"/>
    <x v="0"/>
    <s v="ROLLOS"/>
    <s v="EJECUTADO_EXITOSO"/>
    <s v="EJECUTADO EXITOSO"/>
    <s v="17/10/2025 SE ESCALA AL COORDINADOR DE ZONA PARA ENTREGA DE ROLLOS EN SITIO | 21/10/2025 SE REALIZA ENTREGA DE 64 ROLLOS POR EL OPERADOR LOGISTICO VELOCES CON LA GUIA V4001696843"/>
    <s v="VISITA_TÉCNICA"/>
    <n v="64"/>
    <s v="PRINCIPAL"/>
    <s v="TERRESTRE"/>
    <s v="CASTILLO HERRERA ALEX RICARDO"/>
    <n v="1"/>
    <n v="31419"/>
    <n v="31419"/>
  </r>
  <r>
    <s v="MEDELLIN"/>
    <s v="0036-0005"/>
    <x v="3"/>
    <n v="5001"/>
    <n v="2897605"/>
    <n v="50298"/>
    <x v="0"/>
    <s v="ANTIOQUIA"/>
    <s v="MEDELLIN"/>
    <s v="M-K LLUVIA DE HELADOS TAVO"/>
    <s v="WOMPI"/>
    <s v="FO-25-1699965"/>
    <d v="2025-10-17T14:23:00"/>
    <d v="2025-10-21T17:00:00"/>
    <x v="0"/>
    <s v="ROLLOS"/>
    <s v="EJECUTADO_EXITOSO"/>
    <s v="EJECUTADO EXITOSO"/>
    <s v="17/10/2025 SE ESCALA AL COORDINADOR DE ZONA PARA ENTREGA DE ROLLOS EN SITIO | 21/10/2025 SE REALIZA ENTREGA DE 16 ROLLOS POR EL OPERADOR LOGISTICO VELOCES CON LA GUIA V4001696844"/>
    <s v="VISITA_TÉCNICA"/>
    <n v="16"/>
    <s v="PRINCIPAL"/>
    <s v="TERRESTRE"/>
    <s v="BETANCUR AGUIRRE EDGAR AUGUSTO"/>
    <n v="1"/>
    <n v="31419"/>
    <n v="31419"/>
  </r>
  <r>
    <s v="CALI"/>
    <s v="0036-0003"/>
    <x v="4"/>
    <n v="76520"/>
    <n v="2906779"/>
    <n v="56868"/>
    <x v="0"/>
    <s v="VALLE DEL CAUCA"/>
    <s v="PALMIRA"/>
    <s v="BARRIO LA COLOMBINA PALMIRA"/>
    <s v="WOMPI"/>
    <s v="FO-25-1708202"/>
    <d v="2025-10-20T14:06:00"/>
    <d v="2025-10-21T17:05:00"/>
    <x v="0"/>
    <s v="ROLLOS"/>
    <s v="EJECUTADO_EXITOSO"/>
    <s v="EJECUTADO EXITOSO"/>
    <s v="20/10/2025 SE ESCALA AL COORDINADOR DE ZONA PARA ENTREGA DE ROLLOS EN SITIO | 21/10/2025 EN LA VISITA TÉCNICA SE REALIZÓ LA ENTREGA DE 32 ROLLOS DE WOMPI PARA EL CB."/>
    <s v="VISITA_TÉCNICA"/>
    <n v="32"/>
    <s v="PRINCIPAL"/>
    <s v="TERRESTRE"/>
    <s v="BETANCUR AGUIRRE EDGAR AUGUSTO"/>
    <n v="1"/>
    <n v="31419"/>
    <n v="31419"/>
  </r>
  <r>
    <s v="MONTERIA"/>
    <s v="0036-0001"/>
    <x v="0"/>
    <n v="23001"/>
    <n v="2897521"/>
    <n v="50025"/>
    <x v="0"/>
    <s v="CORDOBA"/>
    <s v="MONTERIA"/>
    <s v="VARIEDADES VALEVY"/>
    <s v="WOMPI"/>
    <s v="FO-25-1700290"/>
    <d v="2025-10-17T14:06:00"/>
    <d v="2025-10-21T17:08:00"/>
    <x v="0"/>
    <s v="ROLLOS"/>
    <s v="EJECUTADO_EXITOSO"/>
    <s v="EJECUTADO EXITOSO"/>
    <s v="17/10/2025 SE ESCALA AL COORDINADOR DE ZONA PARA ENTREGA DE ROLLOS EN SITIO | 21/10/2025 SE REALIZA ENTREGA DE 32 ROLLOS A CORRESPONSAL WOMPI"/>
    <s v="VISITA_TÉCNICA"/>
    <n v="32"/>
    <s v="PRINCIPAL"/>
    <s v="TERRESTRE"/>
    <s v="SANCHEZ URREGO ROBINSON DAVID"/>
    <n v="1"/>
    <n v="31419"/>
    <n v="31419"/>
  </r>
  <r>
    <s v="BUCARAMANGA"/>
    <s v="0036-0007"/>
    <x v="1"/>
    <n v="68001"/>
    <n v="2913995"/>
    <n v="74094"/>
    <x v="0"/>
    <s v="SANTANDER"/>
    <s v="BUCARAMANGA"/>
    <s v="BARRIO CONCORDIA BUCARAMANGA 4"/>
    <s v="WOMPI"/>
    <s v="FO-25-1712759"/>
    <d v="2025-10-21T13:17:00"/>
    <d v="2025-10-21T17:16:00"/>
    <x v="0"/>
    <s v="ROLLOS"/>
    <s v="EJECUTADO_EXITOSO"/>
    <s v="EJECUTADO EXITOSO"/>
    <s v="21/10/2025 SE ESCALA AL COORDINADOR DE ZONA PARA ENTREGA DE ROLLOS EN SITIO | 21/10/2025 SE HACE ENTREGA DE 24 ROLLOS"/>
    <s v="VISITA_TÉCNICA"/>
    <n v="24"/>
    <s v="PRINCIPAL"/>
    <s v="TERRESTRE"/>
    <s v="MARQUEZ HOYOS JEYSON DANIEL"/>
    <n v="1"/>
    <n v="31419"/>
    <n v="31419"/>
  </r>
  <r>
    <s v="NEIVA"/>
    <s v="0036-0006"/>
    <x v="2"/>
    <n v="41001"/>
    <n v="2900343"/>
    <n v="68523"/>
    <x v="0"/>
    <s v="HUILA"/>
    <s v="NEIVA"/>
    <s v="SALA DE BELLEZA MARANNATA"/>
    <s v="WOMPI"/>
    <s v="FO-25-1704403"/>
    <d v="2025-10-20T08:00:00"/>
    <d v="2025-10-21T21:47:00"/>
    <x v="0"/>
    <s v="ROLLOS"/>
    <s v="EJECUTADO_EXITOSO"/>
    <s v="EJECUTADO EXITOSO"/>
    <s v="19/10/2025 SE ESCALA AL COORDINADOR DE ZONA PARA ENTREGA DE ROLLOS EN SITIO | 21/10/2025 SE LLEGA A SITIO, SE ENTREGAN 32 ROLLOS WOMPI"/>
    <s v="VISITA_TÉCNICA"/>
    <n v="32"/>
    <s v="PRINCIPAL"/>
    <s v="TERRESTRE"/>
    <s v="GONZALEZ ESTUPIÑAN YEISON WALTER ANTONIO"/>
    <n v="1"/>
    <n v="31419"/>
    <n v="31419"/>
  </r>
  <r>
    <s v="CALI"/>
    <s v="0036-0003"/>
    <x v="4"/>
    <n v="76520"/>
    <n v="2900112"/>
    <n v="50529"/>
    <x v="0"/>
    <s v="VALLE DEL CAUCA"/>
    <s v="PALMIRA"/>
    <s v="BARRIO CENTRO PALMIRA 8"/>
    <s v="WOMPI"/>
    <s v="FO-25-1703113"/>
    <d v="2025-10-20T08:00:00"/>
    <d v="2025-10-21T23:59:00"/>
    <x v="0"/>
    <s v="ROLLOS"/>
    <s v="EJECUTADO_EXITOSO"/>
    <s v="EJECUTADO EXITOSO"/>
    <s v="18/10/2025 SE ESCALA AL COORDINADOR DE ZONA PARA ENTREGA DE ROLLOS EN SITIO | 21/10/2025 EN LA VISITA TÉCNICA SE REALIZÓ LA ENTREGA DE 32 ROLLOS DE WOMPI PARA EL CB."/>
    <s v="VISITA_TÉCNICA"/>
    <n v="32"/>
    <s v="PRINCIPAL"/>
    <s v="TERRESTRE"/>
    <s v="DIAZ VARGAS JONATHAN MIGUEL"/>
    <n v="1"/>
    <n v="31419"/>
    <n v="31419"/>
  </r>
  <r>
    <s v="MEDELLIN"/>
    <s v="0036-0005"/>
    <x v="3"/>
    <n v="5086"/>
    <n v="2881401"/>
    <n v="13980"/>
    <x v="0"/>
    <s v="ANTIOQUIA"/>
    <s v="BELMIRA"/>
    <s v="BELMIRA ANTIOQUIA"/>
    <s v="WOMPI"/>
    <s v="FO-25-1685794"/>
    <d v="2025-10-15T08:00:00"/>
    <d v="2025-10-22T07:59:00"/>
    <x v="0"/>
    <s v="ROLLOS"/>
    <s v="EJECUTADO_EXITOSO"/>
    <s v="EJECUTADO EXITOSO"/>
    <s v="15/10/2025 SE CONFIRMAN DATOS, SE REALIZA ENVIO DE ROLLOS CON GUIA | 22/10/2025 SE REALIZA ENVIO DE 56 ROLLOS, CON LA GUIA 6345301365286 . SE CONFIRMA ENTREGA EXITOSA POR PARTE DE LA TRANSPORTADORA"/>
    <s v="ENVÍO"/>
    <n v="56"/>
    <s v="INTERMEDIA"/>
    <s v="TERRESTRE"/>
    <s v="SANCHEZ URREGO ROBINSON DAVID"/>
    <n v="1"/>
    <n v="36351"/>
    <n v="36351"/>
  </r>
  <r>
    <s v="MEDELLIN"/>
    <s v="0036-0005"/>
    <x v="3"/>
    <n v="5264"/>
    <n v="2882658"/>
    <n v="62252"/>
    <x v="0"/>
    <s v="ANTIOQUIA"/>
    <s v="ENTRERRIOS"/>
    <s v="BARRIO LA TERMINAL ENTRERRIOS"/>
    <s v="WOMPI"/>
    <s v="FO-25-1686374"/>
    <d v="2025-10-15T08:37:00"/>
    <d v="2025-10-22T08:22:00"/>
    <x v="0"/>
    <s v="ROLLOS"/>
    <s v="EJECUTADO_EXITOSO"/>
    <s v="EJECUTADO EXITOSO"/>
    <s v="15/10/2025 SE CONFIRMAN DATOS, SE REALIZA ENVIO DE ROLLOS CON GUIA | 22/10/2025 SE REALIZA ENTREGA DE 64 ROLLOS POR EL OPERADOR LOGISTICO MANDAR Y SERVIR CON LA GUIA 6345301365589"/>
    <s v="ENVÍO"/>
    <n v="64"/>
    <s v="INTERMEDIA"/>
    <s v="TERRESTRE"/>
    <s v="BETANCUR AGUIRRE EDGAR AUGUSTO"/>
    <n v="1"/>
    <n v="36351"/>
    <n v="36351"/>
  </r>
  <r>
    <s v="MEDELLIN"/>
    <s v="0036-0005"/>
    <x v="3"/>
    <n v="5001"/>
    <n v="2898610"/>
    <n v="79963"/>
    <x v="0"/>
    <s v="ANTIOQUIA"/>
    <s v="MEDELLÍN"/>
    <s v="PAPELERIA RAYES"/>
    <s v="WOMPI"/>
    <s v="FO-25-1699903"/>
    <d v="2025-10-17T16:12:00"/>
    <d v="2025-10-22T08:29:00"/>
    <x v="0"/>
    <s v="ROLLOS"/>
    <s v="EJECUTADO_EXITOSO"/>
    <s v="EJECUTADO EXITOSO"/>
    <s v="22/10/2025 SE REALIZA ENTREGA DE 16 ROLLOS POR EL OPERADOR LOGISTICO VELOCES CON LA GUIA V4001696848"/>
    <s v="VISITA_TÉCNICA"/>
    <n v="16"/>
    <s v="PRINCIPAL"/>
    <s v="TERRESTRE"/>
    <s v="BETANCUR AGUIRRE EDGAR AUGUSTO"/>
    <n v="1"/>
    <n v="31419"/>
    <n v="31419"/>
  </r>
  <r>
    <s v="MEDELLIN"/>
    <s v="0036-0005"/>
    <x v="3"/>
    <n v="5360"/>
    <n v="2895200"/>
    <n v="35410"/>
    <x v="0"/>
    <s v="ANTIOQUIA"/>
    <s v="ITAGUI"/>
    <s v="TECHNICALCELL"/>
    <s v="WOMPI"/>
    <s v="FO-25-1696993"/>
    <d v="2025-10-17T08:57:00"/>
    <d v="2025-10-22T08:29:00"/>
    <x v="0"/>
    <s v="ROLLOS"/>
    <s v="EJECUTADO_EXITOSO"/>
    <s v="EJECUTADO EXITOSO"/>
    <s v="17/10/2025 SE ESCALA AL COORDINADOR DE ZONA PARA ENTREGA DE ROLLOS EN SITIO | 22/10/2025 SE REALIZA ENTREGA DE 64 ROLLOS POR EL OPERADOR LOGISTICO VELOCES CON LA GUIA V4001696834"/>
    <s v="VISITA_TÉCNICA"/>
    <n v="64"/>
    <s v="PRINCIPAL"/>
    <s v="TERRESTRE"/>
    <s v="BETANCUR AGUIRRE EDGAR AUGUSTO"/>
    <n v="1"/>
    <n v="31419"/>
    <n v="31419"/>
  </r>
  <r>
    <s v="MEDELLIN"/>
    <s v="0036-0005"/>
    <x v="3"/>
    <n v="5266"/>
    <n v="2895952"/>
    <n v="14897"/>
    <x v="0"/>
    <s v="ANTIOQUIA"/>
    <s v="ENVIGADO"/>
    <s v="ENVILUJOS"/>
    <s v="WOMPI"/>
    <s v="FO-25-1697902"/>
    <d v="2025-10-17T10:17:00"/>
    <d v="2025-10-22T08:30:00"/>
    <x v="0"/>
    <s v="ROLLOS"/>
    <s v="EJECUTADO_EXITOSO"/>
    <s v="EJECUTADO EXITOSO"/>
    <s v="17/10/2025 SE ESCALA AL COORDINADOR DE ZONA PARA ENTREGA DE ROLLOS EN SITIO | 22/10/2025 SE REALIZA ENTREGA DE 8 ROLLOS POR EL OPERADOR LOGISTICO VELOCES CON LA GUIA V4001696838"/>
    <s v="VISITA_TÉCNICA"/>
    <n v="8"/>
    <s v="PRINCIPAL"/>
    <s v="TERRESTRE"/>
    <s v="BETANCUR AGUIRRE EDGAR AUGUSTO"/>
    <n v="1"/>
    <n v="31419"/>
    <n v="31419"/>
  </r>
  <r>
    <s v="BOGOTA"/>
    <s v="0036-0004"/>
    <x v="5"/>
    <n v="25797"/>
    <n v="2883136"/>
    <n v="56193"/>
    <x v="0"/>
    <s v="CUNDINAMARCA"/>
    <s v="TENA"/>
    <s v="BARRIO CENTRO TENA"/>
    <s v="WOMPI"/>
    <s v="FO-25-1698541"/>
    <d v="2025-10-15T09:10:00"/>
    <d v="2025-10-22T08:58:00"/>
    <x v="0"/>
    <s v="ROLLOS"/>
    <s v="EJECUTADO_EXITOSO"/>
    <s v="EJECUTADO EXITOSO"/>
    <s v="17/10/2025 SE CONFIRMA DATOS. SE REALIZA ENVIO DE ROLLOS CON OPERADOR LOGISTICO | 22/10/2025 SE REALIZA ENVIO DE 40 ROLLOS, CON LA GUIA 2235596269 SERVIENTREGA SE CONFIRMA ENTREGA EXITOSA CON EL USUARIO"/>
    <s v="ENVÍO"/>
    <n v="40"/>
    <s v="INTERMEDIA"/>
    <s v="TERRESTRE"/>
    <s v="BETANCUR AGUIRRE EDGAR AUGUSTO"/>
    <n v="1"/>
    <n v="36351"/>
    <n v="36351"/>
  </r>
  <r>
    <s v="MEDELLIN"/>
    <s v="0036-0005"/>
    <x v="3"/>
    <n v="5001"/>
    <n v="2883839"/>
    <n v="80986"/>
    <x v="0"/>
    <s v="ANTIOQUIA"/>
    <s v="MEDELLIN"/>
    <s v="BARRIO BELEN MEDELLIN 18"/>
    <s v="WOMPI"/>
    <s v="FO-25-1687793"/>
    <d v="2025-10-15T10:10:00"/>
    <d v="2025-10-22T09:17:00"/>
    <x v="0"/>
    <s v="ROLLOS"/>
    <s v="EJECUTADO_EXITOSO"/>
    <s v="EJECUTADO EXITOSO"/>
    <s v="15/10/2025 SE ESCALA AL COORDINADOR DE ZONA PARA ENTREGA DE ROLLOS EN SITIO | 22/10/2025 SE REALIZA ENTREGA DE 64 ROLLOS POR EL OPERADOR LOGISTICO VELOCES CON LA GUIA CRE023288"/>
    <s v="VISITA_TÉCNICA"/>
    <n v="64"/>
    <s v="PRINCIPAL"/>
    <s v="TERRESTRE"/>
    <s v="TORO CARDONA ELIZABETH"/>
    <n v="1"/>
    <n v="31419"/>
    <n v="31419"/>
  </r>
  <r>
    <s v="MEDELLIN"/>
    <s v="0036-0005"/>
    <x v="3"/>
    <n v="5001"/>
    <n v="2891706"/>
    <n v="38427"/>
    <x v="0"/>
    <s v="ANTIOQUIA"/>
    <s v="MEDELLÍN"/>
    <s v="DROGUERÍA MANANTÍAL NATURAL"/>
    <s v="WOMPI"/>
    <s v="FO-25-1694552"/>
    <d v="2025-10-16T13:13:00"/>
    <d v="2025-10-22T09:18:00"/>
    <x v="0"/>
    <s v="ROLLOS"/>
    <s v="EJECUTADO_EXITOSO"/>
    <s v="EJECUTADO EXITOSO"/>
    <s v="16/10/2025 SE ESCALA AL COORDINADOR DE ZONA PARA ENTREGA DE ROLLOS EN SITIO | 22/10/2025 SE REALIZA ENTREGA DE 64 ROLLOS POR EL OPERADOR LOGISTICO VELOCES CON LA GUIA CRE023293"/>
    <s v="VISITA_TÉCNICA"/>
    <n v="64"/>
    <s v="PRINCIPAL"/>
    <s v="TERRESTRE"/>
    <s v="BETANCUR AGUIRRE EDGAR AUGUSTO"/>
    <n v="1"/>
    <n v="31419"/>
    <n v="31419"/>
  </r>
  <r>
    <s v="MEDELLIN"/>
    <s v="0036-0005"/>
    <x v="3"/>
    <n v="5001"/>
    <n v="2891388"/>
    <n v="25882"/>
    <x v="0"/>
    <s v="ANTIOQUIA"/>
    <s v="MEDELLIN"/>
    <s v="BARRIO PRADO MEDELLIN"/>
    <s v="WOMPI"/>
    <s v="FO-25-1693277"/>
    <d v="2025-10-16T12:12:00"/>
    <d v="2025-10-22T09:18:00"/>
    <x v="0"/>
    <s v="ROLLOS"/>
    <s v="EJECUTADO_EXITOSO"/>
    <s v="EJECUTADO EXITOSO"/>
    <s v="16/10/2025 SE ESCALA AL COORDINADOR DE ZONA PARA ENTREGA DE ROLLOS EN SITIO | 22/10/2025 SE REALIZA ENTREGA DE 40 ROLLOS POR EL OPERADOR LOGISTICO VELOCES CON LA GUIA CRE023292"/>
    <s v="VISITA_TÉCNICA"/>
    <n v="40"/>
    <s v="PRINCIPAL"/>
    <s v="TERRESTRE"/>
    <s v="BETANCUR AGUIRRE EDGAR AUGUSTO"/>
    <n v="1"/>
    <n v="31419"/>
    <n v="31419"/>
  </r>
  <r>
    <s v="MEDELLIN"/>
    <s v="0036-0005"/>
    <x v="3"/>
    <n v="5001"/>
    <n v="2891994"/>
    <n v="22125"/>
    <x v="0"/>
    <s v="ANTIOQUIA"/>
    <s v="MEDELLÍN"/>
    <s v="TABLET HOUSE JYP"/>
    <s v="WOMPI"/>
    <s v="FO-25-1694523"/>
    <d v="2025-10-16T14:27:00"/>
    <d v="2025-10-22T09:19:00"/>
    <x v="0"/>
    <s v="ROLLOS"/>
    <s v="EJECUTADO_EXITOSO"/>
    <s v="EJECUTADO EXITOSO"/>
    <s v="16/10/2025 SE ESCALA AL COORDINADOR DE ZONA PARA ENTREGA DE ROLLOS EN SITIO | 22/10/2025 SE REALIZA ENTREGA DE 32 ROLLOS POR EL OPERADOR LOGISTICO VELOCES CON LA GUIA CRE023295"/>
    <s v="VISITA_TÉCNICA"/>
    <n v="32"/>
    <s v="PRINCIPAL"/>
    <s v="TERRESTRE"/>
    <s v="BETANCUR AGUIRRE EDGAR AUGUSTO"/>
    <n v="1"/>
    <n v="31419"/>
    <n v="31419"/>
  </r>
  <r>
    <s v="MEDELLIN"/>
    <s v="0036-0005"/>
    <x v="3"/>
    <n v="5001"/>
    <n v="2892293"/>
    <n v="78032"/>
    <x v="0"/>
    <s v="ANTIOQUIA"/>
    <s v="MEDELLÍN"/>
    <s v="DISTRI MARKET PROVENZA"/>
    <s v="WOMPI"/>
    <s v="FO-25-1694489"/>
    <d v="2025-10-16T14:52:00"/>
    <d v="2025-10-22T09:20:00"/>
    <x v="0"/>
    <s v="ROLLOS"/>
    <s v="EJECUTADO_EXITOSO"/>
    <s v="EJECUTADO EXITOSO"/>
    <s v="16/10/2025 SE ESCALA AL COORDINADOR DE ZONA PARA ENTREGA DE ROLLOS EN SITIO | 22/10/2025 SE REALIZA ENTREGA DE 16 ROLLOS POR EL OPERADOR LOGISTICO VELOCES CON LA GUIA CRE023296"/>
    <s v="VISITA_TÉCNICA"/>
    <n v="16"/>
    <s v="PRINCIPAL"/>
    <s v="TERRESTRE"/>
    <s v="BETANCUR AGUIRRE EDGAR AUGUSTO"/>
    <n v="1"/>
    <n v="31419"/>
    <n v="31419"/>
  </r>
  <r>
    <s v="MEDELLIN"/>
    <s v="0036-0005"/>
    <x v="3"/>
    <n v="5360"/>
    <n v="2886167"/>
    <n v="15000"/>
    <x v="0"/>
    <s v="ANTIOQUIA"/>
    <s v="ITAGUI"/>
    <s v="BARRIO EL GUAYABO ITAGUI"/>
    <s v="WOMPI"/>
    <s v="FO-25-1689226"/>
    <d v="2025-10-15T14:25:00"/>
    <d v="2025-10-22T09:21:00"/>
    <x v="0"/>
    <s v="ROLLOS"/>
    <s v="EJECUTADO_EXITOSO"/>
    <s v="EJECUTADO EXITOSO"/>
    <s v="15/10/2025 SE ESCALA AL COORDINADOR DE ZONA PARA ENTREGA DE ROLLOS EN SITIO | 22/10/2025 SE REALIZA ENTREGA DE 64 ROLLOS POR EL OPERADOR LOGISTICO VELOCES CON LA GUIA CRE023297"/>
    <s v="VISITA_TÉCNICA"/>
    <n v="64"/>
    <s v="PRINCIPAL"/>
    <s v="TERRESTRE"/>
    <s v="BETANCUR AGUIRRE EDGAR AUGUSTO"/>
    <n v="1"/>
    <n v="31419"/>
    <n v="31419"/>
  </r>
  <r>
    <s v="CALI"/>
    <s v="0036-0003"/>
    <x v="4"/>
    <n v="19743"/>
    <n v="2883235"/>
    <n v="40149"/>
    <x v="0"/>
    <s v="CAUCA"/>
    <s v="SILVIA"/>
    <s v="BARRIO CALOTO SILVIA 1"/>
    <s v="WOMPI"/>
    <s v="FO-25-1687201"/>
    <d v="2025-10-15T09:26:00"/>
    <d v="2025-10-22T09:22:00"/>
    <x v="0"/>
    <s v="ROLLOS"/>
    <s v="EJECUTADO_EXITOSO"/>
    <s v="EJECUTADO EXITOSO"/>
    <s v="15/10/2025 SE CONFIRMA DATOS. SE REALIZA ENVIO DE ROLLOS CON OPERADOR LOGISTICO | 22/10/2025 SE REALIZA ENVIO DE 16 ROLLOS, CON LA GUIA 2215219679 SERVIENTREGA SE CONFIRMA ENTREGA EXITOSA CON EL USUARIO"/>
    <s v="ENVÍO"/>
    <n v="16"/>
    <s v="LEJANA"/>
    <s v="TERRESTRE"/>
    <s v="BETANCUR AGUIRRE EDGAR AUGUSTO"/>
    <n v="1"/>
    <n v="40250"/>
    <n v="40250"/>
  </r>
  <r>
    <s v="MEDELLIN"/>
    <s v="0036-0005"/>
    <x v="3"/>
    <n v="5266"/>
    <n v="2893738"/>
    <n v="72228"/>
    <x v="0"/>
    <s v="ANTIOQUIA"/>
    <s v="ENVIGADO"/>
    <s v="COSMETICOS SAN MATEO"/>
    <s v="WOMPI"/>
    <s v="FO-25-1695538"/>
    <d v="2025-10-17T08:00:00"/>
    <d v="2025-10-22T09:22:00"/>
    <x v="0"/>
    <s v="ROLLOS"/>
    <s v="EJECUTADO_EXITOSO"/>
    <s v="EJECUTADO EXITOSO"/>
    <s v="17/08/2025 SE ESCALA AL COORDINADOR DE ZONA PARA ENTREGA DE ROLLOS EN SITIO | 22/10/2025 SE REALIZA ENTREGA DE 32 ROLLOS POR EL OPERADOR LOGISTICO VELOCES CON LA GUIA CRE023298"/>
    <s v="VISITA_TÉCNICA"/>
    <n v="32"/>
    <s v="PRINCIPAL"/>
    <s v="TERRESTRE"/>
    <s v="TORO CARDONA ELIZABETH"/>
    <n v="1"/>
    <n v="31419"/>
    <n v="31419"/>
  </r>
  <r>
    <s v="BOGOTA"/>
    <s v="0036-0004"/>
    <x v="5"/>
    <n v="11001"/>
    <n v="2914527"/>
    <n v="75300"/>
    <x v="0"/>
    <s v="CUNDINAMARCA"/>
    <s v="BOGOTÁ"/>
    <s v="ZUALIZ"/>
    <s v="WOMPI"/>
    <s v="FO-25-1713918"/>
    <d v="2025-10-21T14:21:00"/>
    <d v="2025-10-22T09:40:00"/>
    <x v="0"/>
    <s v="ROLLOS"/>
    <s v="EJECUTADO_EXITOSO"/>
    <s v="EJECUTADO EXITOSO"/>
    <s v="21/10/2025 SE CONFIRMAN DATOS, SE REALIZA ENVIO POR OPERADOR LOGISTICO | 22/10/2025 SE REALIZA ENTREGA DE 32 ROLLOS"/>
    <s v="VISITA_TÉCNICA"/>
    <n v="32"/>
    <s v="PRINCIPAL"/>
    <s v="TERRESTRE"/>
    <s v="BETANCUR AGUIRRE EDGAR AUGUSTO"/>
    <n v="1"/>
    <n v="31419"/>
    <n v="31419"/>
  </r>
  <r>
    <s v="MANIZALES"/>
    <s v="0036-0002"/>
    <x v="6"/>
    <n v="17001"/>
    <n v="2899992"/>
    <n v="57784"/>
    <x v="0"/>
    <s v="CALDAS"/>
    <s v="MANIZALES"/>
    <s v="BARRIO SANTA HELENA MANIZALES"/>
    <s v="WOMPI"/>
    <s v="FO-25-1703122"/>
    <d v="2025-10-20T08:00:00"/>
    <d v="2025-10-22T09:40:00"/>
    <x v="0"/>
    <s v="ROLLOS"/>
    <s v="EJECUTADO_EXITOSO"/>
    <s v="EJECUTADO EXITOSO"/>
    <s v="18/10/2025 SE ESCALA AL COORDINADOR DE ZONA PARA ENTREGA DE ROLLOS EN SITIO | 22/10/2025 SE ENTREGAN 24 ROLLOS EN EL COMERCIO NO SE MANIPULAN EQUIPOS"/>
    <s v="VISITA_TÉCNICA"/>
    <n v="24"/>
    <s v="PRINCIPAL"/>
    <s v="TERRESTRE"/>
    <s v="MICHELI LOPEZ MIGUEL ANGEL"/>
    <n v="1"/>
    <n v="31419"/>
    <n v="31419"/>
  </r>
  <r>
    <s v="MEDELLIN"/>
    <s v="0036-0005"/>
    <x v="3"/>
    <n v="5001"/>
    <n v="2912346"/>
    <n v="75143"/>
    <x v="0"/>
    <s v="ANTIOQUIA"/>
    <s v="MEDELLIN"/>
    <s v="BARRIO TEJELO MEDELLIN 1"/>
    <s v="WOMPI"/>
    <s v="FO-25-1711530"/>
    <d v="2025-10-21T10:19:00"/>
    <d v="2025-10-22T09:47:00"/>
    <x v="0"/>
    <s v="ROLLOS"/>
    <s v="EJECUTADO_EXITOSO"/>
    <s v="EJECUTADO EXITOSO"/>
    <s v="21/10/2025 SE ESCALA AL COORDINADOR DE ZONA PARA ENTREGA DE ROLLOS EN SITIO | 22/10/2025 SE REALIZA ENTREGA OK DE 56 ROLLOS"/>
    <s v="VISITA_TÉCNICA"/>
    <n v="56"/>
    <s v="PRINCIPAL"/>
    <s v="TERRESTRE"/>
    <s v="AGUIRRE HENAO RAUL EDUARDO"/>
    <n v="1"/>
    <n v="31419"/>
    <n v="31419"/>
  </r>
  <r>
    <s v="NEIVA"/>
    <s v="0036-0006"/>
    <x v="2"/>
    <n v="41524"/>
    <n v="2914635"/>
    <n v="76464"/>
    <x v="0"/>
    <s v="HUILA"/>
    <s v="PALERMO"/>
    <s v="MICELANEA Y PAPELERÍA PURPURA"/>
    <s v="WOMPI"/>
    <s v="FO-25-1713912"/>
    <d v="2025-10-21T14:43:00"/>
    <d v="2025-10-22T09:49:00"/>
    <x v="0"/>
    <s v="ROLLOS"/>
    <s v="EJECUTADO_CANCELADO"/>
    <s v="PETICIÓN RED"/>
    <s v="21/10/2025 SE CONFIRMAN DATOS, SE REALIZA ENVIO POR OPERADOR LOGISTICO | 22/10/2025 SE LLEGA AL PUNTO SE EVIDENCIA MARCA COMPARTIDA, NO SE REALIZA ENTREGA DE ROLLOS"/>
    <s v="VISITA_TÉCNICA"/>
    <m/>
    <s v="PRINCIPAL"/>
    <s v="TERRESTRE"/>
    <s v="RAMIREZ TABARES JUAN DIEGO"/>
    <n v="1"/>
    <n v="31419"/>
    <n v="31419"/>
  </r>
  <r>
    <s v="MEDELLIN"/>
    <s v="0036-0005"/>
    <x v="3"/>
    <n v="5001"/>
    <n v="2915139"/>
    <n v="18547"/>
    <x v="0"/>
    <s v="ANTIOQUIA"/>
    <s v="MEDELLÍN"/>
    <s v="GRANERO AMIGOS DE JUANJO"/>
    <s v="WOMPI"/>
    <s v="FO-25-1713938"/>
    <d v="2025-10-21T15:09:00"/>
    <d v="2025-10-22T10:00:00"/>
    <x v="0"/>
    <s v="ROLLOS"/>
    <s v="EJECUTADO_EXITOSO"/>
    <s v="EJECUTADO EXITOSO"/>
    <s v="21/10/2025 SE ESCALA AL COORDINADOR DE ZONA PARA ENTREGA DE ROLLOS EN SITIO | 22/10/2025 SE ENTREGA ROLLOS OK"/>
    <s v="VISITA_TÉCNICA"/>
    <n v="56"/>
    <s v="PRINCIPAL"/>
    <s v="TERRESTRE"/>
    <s v="ANDRADE HERNANDEZ JUAN CARLOS"/>
    <n v="1"/>
    <n v="31419"/>
    <n v="31419"/>
  </r>
  <r>
    <s v="CUCUTA"/>
    <s v="0036-0007"/>
    <x v="1"/>
    <n v="54001"/>
    <n v="2915194"/>
    <n v="77275"/>
    <x v="0"/>
    <s v="NORTE DE SANTANDER"/>
    <s v="CUCUTA"/>
    <s v="BARRIO PESCADERO CUCUTA  1"/>
    <s v="WOMPI"/>
    <s v="FO-25-1713904"/>
    <d v="2025-10-21T15:21:00"/>
    <d v="2025-10-22T10:05:00"/>
    <x v="0"/>
    <s v="ROLLOS"/>
    <s v="EJECUTADO_EXITOSO"/>
    <s v="EJECUTADO EXITOSO"/>
    <s v="21/10/2025 SE CONFIRMAN DATOS, SE REALIZA ENVIO POR OPERADOR LOGISTICO | 22/10/2025 SE REALIZA ENTREGA DE 24 ROLLOS WOMPI OK"/>
    <s v="VISITA_TÉCNICA"/>
    <n v="24"/>
    <s v="PRINCIPAL"/>
    <s v="TERRESTRE"/>
    <s v="DIAZ ZABALA FRANCIS DUBAN"/>
    <n v="1"/>
    <n v="31419"/>
    <n v="31419"/>
  </r>
  <r>
    <s v="BOGOTA"/>
    <s v="0036-0004"/>
    <x v="5"/>
    <n v="11001"/>
    <n v="2914227"/>
    <n v="47606"/>
    <x v="0"/>
    <s v="CUNDINAMARCA"/>
    <s v="BOGOTÁ"/>
    <s v="BOUTIQUE CELULAR GLOBAL TEL .COM"/>
    <s v="WOMPI"/>
    <s v="FO-25-1712738"/>
    <d v="2025-10-21T13:42:00"/>
    <d v="2025-10-22T10:07:00"/>
    <x v="0"/>
    <s v="ROLLOS"/>
    <s v="EJECUTADO_EXITOSO"/>
    <s v="EJECUTADO EXITOSO"/>
    <s v="21/10/2025 SE ESCALA AL COORDINADOR DE ZONA PARA ENTREGA DE ROLLOS EN SITIO | 22/10/2025 SE REALIZA ENTREGA DE 32 ROLLOS"/>
    <s v="VISITA_TÉCNICA"/>
    <n v="32"/>
    <s v="PRINCIPAL"/>
    <s v="TERRESTRE"/>
    <s v="DURAN ACOSTA FRANK YONNY"/>
    <n v="1"/>
    <n v="31419"/>
    <n v="31419"/>
  </r>
  <r>
    <s v="CALI"/>
    <s v="0036-0003"/>
    <x v="4"/>
    <n v="76001"/>
    <n v="2913679"/>
    <n v="73544"/>
    <x v="0"/>
    <s v="VALLE DEL CAUCA"/>
    <s v="CALI"/>
    <s v="DROGUERÍA MI SALUD DEL VALLE"/>
    <s v="WOMPI"/>
    <s v="FO-25-1712094"/>
    <d v="2025-10-21T12:12:00"/>
    <d v="2025-10-22T10:12:00"/>
    <x v="0"/>
    <s v="ROLLOS"/>
    <s v="EJECUTADO_EXITOSO"/>
    <s v="EJECUTADO EXITOSO"/>
    <s v="21/10/2025 SE ESCALA AL COORDINADOR DE ZONA PARA ENTREGA DE ROLLOS EN SITIO | 22/10/2025 SE ENTREGAN 64 ROLLOS A ALEJANDRA LOPEZ"/>
    <s v="VISITA_TÉCNICA"/>
    <n v="64"/>
    <s v="PRINCIPAL"/>
    <s v="TERRESTRE"/>
    <s v="MICHELI LOPEZ MIGUEL ANGEL"/>
    <n v="1"/>
    <n v="31419"/>
    <n v="31419"/>
  </r>
  <r>
    <s v="NEIVA"/>
    <s v="0036-0006"/>
    <x v="2"/>
    <n v="41524"/>
    <n v="2913013"/>
    <n v="53190"/>
    <x v="0"/>
    <s v="HUILA"/>
    <s v="PALERMO"/>
    <s v="PAPELERIA LINA MARCELA"/>
    <s v="WOMPI"/>
    <s v="FO-25-1711721"/>
    <d v="2025-10-21T11:14:00"/>
    <d v="2025-10-22T10:26:00"/>
    <x v="0"/>
    <s v="ROLLOS"/>
    <s v="EJECUTADO_EXITOSO"/>
    <s v="EJECUTADO EXITOSO"/>
    <s v="22/10/2025 SE ENTREGA 32 ROLLOS SIN NOVEDAD"/>
    <s v="VISITA_TÉCNICA"/>
    <n v="32"/>
    <s v="PRINCIPAL"/>
    <s v="TERRESTRE"/>
    <s v="CUERO RUIZ JHONNY"/>
    <n v="1"/>
    <n v="31419"/>
    <n v="31419"/>
  </r>
  <r>
    <s v="VILLAVICENCIO"/>
    <s v="0036-0006"/>
    <x v="2"/>
    <n v="50001"/>
    <n v="2900974"/>
    <n v="79160"/>
    <x v="0"/>
    <s v="META"/>
    <s v="VILLAVICENCIO"/>
    <s v="BARRIO BOCHICA VILLAVICENCIO 1"/>
    <s v="WOMPI"/>
    <s v="FO-25-1706019"/>
    <d v="2025-10-20T08:00:00"/>
    <d v="2025-10-22T10:34:00"/>
    <x v="0"/>
    <s v="ROLLOS"/>
    <s v="EJECUTADO_EXITOSO"/>
    <s v="EJECUTADO EXITOSO"/>
    <s v="20/10/2025 SE ESCALA AL COORDINADOR DE ZONA PARA ENTREGA DE ROLLOS EN SITIO | 22/10/2025 SE REALIZA ENTREGA DE 8 ROLLOS WOMPI"/>
    <s v="VISITA_TÉCNICA"/>
    <n v="8"/>
    <s v="PRINCIPAL"/>
    <s v="TERRESTRE"/>
    <s v="ANDRADE HERNANDEZ JUAN CARLOS"/>
    <n v="1"/>
    <n v="31419"/>
    <n v="31419"/>
  </r>
  <r>
    <s v="CALI"/>
    <s v="0036-0003"/>
    <x v="4"/>
    <n v="76001"/>
    <n v="2912740"/>
    <n v="77006"/>
    <x v="0"/>
    <s v="VALLE DEL CAUCA"/>
    <s v="CALI"/>
    <s v="EDICAMARAS Y COMPUTECH"/>
    <s v="WOMPI"/>
    <s v="FO-25-1711448"/>
    <d v="2025-10-21T11:00:00"/>
    <d v="2025-10-22T10:40:00"/>
    <x v="0"/>
    <s v="ROLLOS"/>
    <s v="EJECUTADO_EXITOSO"/>
    <s v="EJECUTADO EXITOSO"/>
    <s v="21/10/2025 SE ESCALA AL COORDINADOR DE ZONA PARA ENTREGA DE ROLLOS EN SITIO | 22/10/2025 SE ENTREGAN 24 ROLLOS DE WOMPI AL SEÑOR SEÑORITA TERRY MURILLO"/>
    <s v="VISITA_TÉCNICA"/>
    <n v="24"/>
    <s v="PRINCIPAL"/>
    <s v="TERRESTRE"/>
    <s v="MURCIA HERNANDEZ HARVEY IGNACIO"/>
    <n v="1"/>
    <n v="31419"/>
    <n v="31419"/>
  </r>
  <r>
    <s v="BOGOTA"/>
    <s v="0036-0004"/>
    <x v="5"/>
    <n v="11001"/>
    <n v="2909604"/>
    <n v="69487"/>
    <x v="0"/>
    <s v="CUNDINAMARCA"/>
    <s v="BOGOTA"/>
    <s v="BARRIO LA PAZ LOCALIDAD BARRIOS UNIDOS"/>
    <s v="WOMPI"/>
    <s v="FO-25-1709657"/>
    <d v="2025-10-21T08:00:00"/>
    <d v="2025-10-22T10:54:00"/>
    <x v="0"/>
    <s v="ROLLOS"/>
    <s v="EJECUTADO_EXITOSO"/>
    <s v="EJECUTADO EXITOSO"/>
    <s v="21/10/2025 SE ESCALA AL COORDINADOR DE ZONA PARA ENTREGA DE ROLLOS EN SITIO | 22/10/2025 SE REALIZA VISITA A CB SE ENTREGAN 24 ROLLOS WOMPI"/>
    <s v="VISITA_TÉCNICA"/>
    <n v="24"/>
    <s v="PRINCIPAL"/>
    <s v="TERRESTRE"/>
    <s v="VALENCIA GONZALEZ JOSE DANIEL"/>
    <n v="1"/>
    <n v="31419"/>
    <n v="31419"/>
  </r>
  <r>
    <s v="BOGOTA"/>
    <s v="0036-0004"/>
    <x v="5"/>
    <n v="11001"/>
    <n v="2915151"/>
    <n v="45149"/>
    <x v="0"/>
    <s v="CUNDINAMARCA"/>
    <s v="BOGOTÁ"/>
    <s v="AUTOSERVICIO MERQUE-ALKOSTO M.R"/>
    <s v="WOMPI"/>
    <s v="FO-25-1713907"/>
    <d v="2025-10-21T15:11:00"/>
    <d v="2025-10-22T10:56:00"/>
    <x v="0"/>
    <s v="ROLLOS"/>
    <s v="EJECUTADO_EXITOSO"/>
    <s v="EJECUTADO EXITOSO"/>
    <s v="21/10/2025 SE CONFIRMAN DATOS, SE REALIZA ENVIO POR OPERADOR LOGISTICO | 22/10/2025 SE VISITA COMERCIO CB BANCOLOMBIA WOMPI, SE ENTREGAN 56 ROLLOS DE PAPELERÍA SOLICITADOS PARA EL DATAFONO, NO UPS, NO SE MANIPULAN EQUIPOS."/>
    <s v="VISITA_TÉCNICA"/>
    <n v="56"/>
    <s v="PRINCIPAL"/>
    <s v="TERRESTRE"/>
    <s v="JAIMES VALERO NELSON RICARDO"/>
    <n v="1"/>
    <n v="31419"/>
    <n v="31419"/>
  </r>
  <r>
    <s v="CALI"/>
    <s v="0036-0003"/>
    <x v="4"/>
    <n v="19573"/>
    <n v="2899149"/>
    <n v="11008"/>
    <x v="0"/>
    <s v="CAUCA"/>
    <s v="PUERTO TEJADA"/>
    <s v="PUERTO TEJADA II - CAUCA"/>
    <s v="WOMPI"/>
    <s v="FO-25-1713963"/>
    <d v="2025-10-20T08:00:00"/>
    <d v="2025-10-22T10:58:00"/>
    <x v="0"/>
    <s v="ROLLOS"/>
    <s v="EJECUTADO_EXITOSO"/>
    <s v="EJECUTADO EXITOSO"/>
    <s v="21/10/2025 SE CONFIRMAN DATOS, SE REALIZA ENVIO POR OPERADOR LOGISTICO | 22/10/2025 SE REALIZA ENTREGA DE 64 ROLLOS WOMPI EN EL CB SIN NOVEDAD."/>
    <s v="VISITA_TÉCNICA"/>
    <n v="64"/>
    <s v="INTERMEDIA"/>
    <s v="TERRESTRE"/>
    <s v="VEGA MANRIQUE JONATAN MAURICIO"/>
    <n v="1"/>
    <n v="36351"/>
    <n v="36351"/>
  </r>
  <r>
    <s v="MEDELLIN"/>
    <s v="0036-0005"/>
    <x v="3"/>
    <n v="5674"/>
    <n v="2891171"/>
    <n v="79320"/>
    <x v="0"/>
    <s v="ANTIOQUIA"/>
    <s v="SAN VICENTE"/>
    <s v="BARRIO SAN VICENTE FERRER SAN VICENTE FERRER"/>
    <s v="WOMPI"/>
    <s v="FO-25-1698529"/>
    <d v="2025-10-16T12:04:00"/>
    <d v="2025-10-22T10:58:00"/>
    <x v="0"/>
    <s v="ROLLOS"/>
    <s v="EJECUTADO_EXITOSO"/>
    <s v="EJECUTADO EXITOSO"/>
    <s v="17/10/2025 SE CONFIRMA DATOS. SE REALIZA ENVIO DE ROLLOS CON OPERADOR LOGISTICO | 20/10/2025 SE ENVÍAN 16 ROLLOS WOMPI OK A RIONEGRO POR INTERRAPIDISIMO"/>
    <s v="ENVÍO"/>
    <n v="16"/>
    <s v="INTERMEDIA"/>
    <s v="TERRESTRE"/>
    <s v="TORRES GARCIA JENDRY JOSE"/>
    <n v="1"/>
    <n v="36351"/>
    <n v="36351"/>
  </r>
  <r>
    <s v="PEREIRA"/>
    <s v="0036-0002"/>
    <x v="6"/>
    <n v="63001"/>
    <n v="2909031"/>
    <n v="73953"/>
    <x v="0"/>
    <s v="QUINDIO"/>
    <s v="ARMENIA"/>
    <s v="QUESERA Y SALSAMENTARIA SURTIQUESOS"/>
    <s v="WOMPI"/>
    <s v="FO-25-1713947"/>
    <d v="2025-10-20T16:30:00"/>
    <d v="2025-10-22T11:00:00"/>
    <x v="0"/>
    <s v="ROLLOS"/>
    <s v="EJECUTADO_EXITOSO"/>
    <s v="EJECUTADO EXITOSO"/>
    <s v="21/10/2025 SE CONFIRMAN DATOS, SE REALIZA ENVIO POR OPERADOR LOGISTICO | 22/10/2025 SE VISITA COMERCIO SE REALIZÓ ENTREGA DE 24 ROLLOS WOMPI"/>
    <s v="VISITA_TÉCNICA"/>
    <n v="24"/>
    <s v="INTERMEDIA"/>
    <s v="TERRESTRE"/>
    <s v="QUINTERO SANCHEZ JUAN SEBASTIAN"/>
    <n v="1"/>
    <n v="36351"/>
    <n v="36351"/>
  </r>
  <r>
    <s v="BARRANQUILLA"/>
    <s v="0036-0001"/>
    <x v="0"/>
    <n v="8137"/>
    <n v="2892899"/>
    <n v="26625"/>
    <x v="0"/>
    <s v="ATLANTICO"/>
    <s v="CAMPO DE LA CRUZ"/>
    <s v="BARRIO CAMPO DE LA CRUZ CAMPO DE LA CRUZ"/>
    <s v="WOMPI"/>
    <s v="FO-25-1698525"/>
    <d v="2025-10-16T15:52:00"/>
    <d v="2025-10-22T11:00:00"/>
    <x v="0"/>
    <s v="ROLLOS"/>
    <s v="EJECUTADO_EXITOSO"/>
    <s v="EJECUTADO EXITOSO"/>
    <s v="17/10/2025 SE CONFIRMA DATOS. SE REALIZA ENVIO DE ROLLOS CON OPERADOR LOGISTICO | 20/10/2025 SE REALIZA ENVÍO DE ROLLOS AL CLIENTE SE LE LLAMA A LA SEÑORA MÓNICA MOLINARES,318 4860224 ,SE LE INDICA SOBRE EL ENVÍO DE LOS ROLLOS, PARA Q ESTÉ PENDIENTE ,YA QUE LA POSIBLE ENTREGA SERÍA EL DÍA 22 DE OCTUBRE DEL 2025."/>
    <s v="ENVÍO"/>
    <n v="40"/>
    <s v="INTERMEDIA"/>
    <s v="TERRESTRE"/>
    <s v="SANCHEZ SOLORZANO JUAN SEBASTIAN"/>
    <n v="1"/>
    <n v="36351"/>
    <n v="36351"/>
  </r>
  <r>
    <s v="MEDELLIN"/>
    <s v="0036-0005"/>
    <x v="3"/>
    <n v="5088"/>
    <n v="2912222"/>
    <n v="77498"/>
    <x v="0"/>
    <s v="ANTIOQUIA"/>
    <s v="BELLO"/>
    <s v="BARRIO NIQUIA BELLO 22"/>
    <s v="WOMPI"/>
    <s v="FO-25-1711543"/>
    <d v="2025-10-21T10:10:00"/>
    <d v="2025-10-22T11:07:00"/>
    <x v="0"/>
    <s v="ROLLOS"/>
    <s v="EJECUTADO_EXITOSO"/>
    <s v="EJECUTADO EXITOSO"/>
    <s v="21/10/2025 SE ESCALA AL COORDINADOR DE ZONA PARA ENTREGA DE ROLLOS EN SITIO | 22/10/2025 SE REALIZA ENTREGA OK DE 16 ROLLOS"/>
    <s v="VISITA_TÉCNICA"/>
    <n v="16"/>
    <s v="PRINCIPAL"/>
    <s v="TERRESTRE"/>
    <s v="PORRAS CASTRO DARLON NASCK"/>
    <n v="1"/>
    <n v="31419"/>
    <n v="31419"/>
  </r>
  <r>
    <s v="NEIVA"/>
    <s v="0036-0006"/>
    <x v="2"/>
    <n v="41001"/>
    <n v="2910636"/>
    <n v="75520"/>
    <x v="0"/>
    <s v="HUILA"/>
    <s v="NEIVA"/>
    <s v="FARMACIA OPTICA"/>
    <s v="WOMPI"/>
    <s v="FO-25-1709594"/>
    <d v="2025-10-21T08:04:00"/>
    <d v="2025-10-22T11:15:00"/>
    <x v="0"/>
    <s v="ROLLOS"/>
    <s v="EJECUTADO_EXITOSO"/>
    <s v="EJECUTADO EXITOSO"/>
    <s v="21/10/2025 SE ESCALA AL COORDINADOR DE ZONA PARA ENTREGA DE ROLLOS EN SITIO | 22/10/2025 SE ENTREGA 24 ROLLOS SIN NOVEDAD"/>
    <s v="VISITA_TÉCNICA"/>
    <n v="24"/>
    <s v="PRINCIPAL"/>
    <s v="TERRESTRE"/>
    <s v="RAMIREZ TABARES JUAN DIEGO"/>
    <n v="1"/>
    <n v="31419"/>
    <n v="31419"/>
  </r>
  <r>
    <s v="BARRANQUILLA"/>
    <s v="0036-0001"/>
    <x v="0"/>
    <n v="8758"/>
    <n v="2913484"/>
    <n v="34795"/>
    <x v="0"/>
    <s v="ATLANTICO"/>
    <s v="SOLEDAD"/>
    <s v="MARÍA DE JESÚS BUITRAGO ORTEGA"/>
    <s v="WOMPI"/>
    <s v="FO-25-1712106"/>
    <d v="2025-10-21T11:51:00"/>
    <d v="2025-10-22T11:16:00"/>
    <x v="0"/>
    <s v="ROLLOS"/>
    <s v="EJECUTADO_EXITOSO"/>
    <s v="EJECUTADO EXITOSO"/>
    <s v="21/10/2025 SE ESCALA AL COORDINADOR DE ZONA PARA ENTREGA DE ROLLOS EN SITIO | 22/10/2025 SE HACE ENTREGA DE 40 ROLLOS WOMPI"/>
    <s v="VISITA_TÉCNICA"/>
    <n v="40"/>
    <s v="PRINCIPAL"/>
    <s v="TERRESTRE"/>
    <s v="ANDRADE HERNANDEZ JUAN CARLOS"/>
    <n v="1"/>
    <n v="31419"/>
    <n v="31419"/>
  </r>
  <r>
    <s v="BOGOTA"/>
    <s v="0036-0004"/>
    <x v="5"/>
    <n v="11001"/>
    <n v="2914406"/>
    <n v="76932"/>
    <x v="0"/>
    <s v="CUNDINAMARCA"/>
    <s v="BOGOTÁ"/>
    <s v="CIGARRERIA DEYKAR"/>
    <s v="WOMPI"/>
    <s v="FO-25-1712713"/>
    <d v="2025-10-21T14:07:00"/>
    <d v="2025-10-22T11:20:00"/>
    <x v="0"/>
    <s v="ROLLOS"/>
    <s v="EJECUTADO_EXITOSO"/>
    <s v="EJECUTADO EXITOSO"/>
    <s v="21/10/2025 SE ESCALA AL COORDINADOR DE ZONA PARA ENTREGA DE ROLLOS EN SITIO | 22/10/2025 SE REALIZA LA ENTREGA DE 24 ROLLOS WOMPI"/>
    <s v="VISITA_TÉCNICA"/>
    <n v="24"/>
    <s v="PRINCIPAL"/>
    <s v="TERRESTRE"/>
    <s v="ORTEGA TORRES JUAN SEBASTIAN"/>
    <n v="1"/>
    <n v="31419"/>
    <n v="31419"/>
  </r>
  <r>
    <s v="BOGOTA"/>
    <s v="0036-0004"/>
    <x v="5"/>
    <n v="11001"/>
    <n v="2914050"/>
    <n v="57631"/>
    <x v="0"/>
    <s v="CUNDINAMARCA"/>
    <s v="BOGOTÁ"/>
    <s v="PAÑALERA AURITA"/>
    <s v="WOMPI"/>
    <s v="FO-25-1712751"/>
    <d v="2025-10-21T13:31:00"/>
    <d v="2025-10-22T11:21:00"/>
    <x v="0"/>
    <s v="ROLLOS"/>
    <s v="EJECUTADO_EXITOSO"/>
    <s v="EJECUTADO EXITOSO"/>
    <s v="21/10/2025 SE ESCALA AL COORDINADOR DE ZONA PARA ENTREGA DE ROLLOS EN SITIO | 22/10/2025 SE VISITA COMERCIO, SE ENTREGAN 32 ROLLOS WOMPI, NO SE MANIPULAN DISPOSITIVOS"/>
    <s v="VISITA_TÉCNICA"/>
    <n v="32"/>
    <s v="PRINCIPAL"/>
    <s v="TERRESTRE"/>
    <s v="ALARCON AREVALO JOHAN STIVEN"/>
    <n v="1"/>
    <n v="31419"/>
    <n v="31419"/>
  </r>
  <r>
    <s v="CALI"/>
    <s v="0036-0003"/>
    <x v="4"/>
    <n v="76001"/>
    <n v="2900204"/>
    <n v="28199"/>
    <x v="0"/>
    <s v="VALLE DEL CAUCA"/>
    <s v="CALI"/>
    <s v="GAMP INTERACTIVO"/>
    <s v="WOMPI"/>
    <s v="FO-25-1703116"/>
    <d v="2025-10-20T08:00:00"/>
    <d v="2025-10-22T11:23:00"/>
    <x v="0"/>
    <s v="ROLLOS"/>
    <s v="EJECUTADO_EXITOSO"/>
    <s v="EJECUTADO EXITOSO"/>
    <s v="18/10/2025 SE ESCALA AL COORDINADOR DE ZONA PARA ENTREGA DE ROLLOS EN SITIO | 22/10/2025 SE ENTREGAN 40 ROLLOS DE WOMPI AL SEÑOR ROLLOS MIGUEL RAMIREZ"/>
    <s v="VISITA_TÉCNICA"/>
    <n v="40"/>
    <s v="PRINCIPAL"/>
    <s v="TERRESTRE"/>
    <s v="ORTIZ YARA FRANKLYN ISRAEL"/>
    <n v="1"/>
    <n v="31419"/>
    <n v="31419"/>
  </r>
  <r>
    <s v="NEIVA"/>
    <s v="0036-0006"/>
    <x v="2"/>
    <n v="41001"/>
    <n v="2915687"/>
    <n v="74117"/>
    <x v="0"/>
    <s v="HUILA"/>
    <s v="NEIVA"/>
    <s v="DROGUERÍA DE KALIDAD"/>
    <s v="WOMPI"/>
    <s v="FO-25-1714665"/>
    <d v="2025-10-21T16:06:00"/>
    <d v="2025-10-22T11:54:00"/>
    <x v="0"/>
    <s v="ROLLOS"/>
    <s v="EJECUTADO_EXITOSO"/>
    <s v="EJECUTADO EXITOSO"/>
    <s v="21/10/2025 SE ESCALA AL COORDINADOR DE ZONA PARA ENTREGA DE ROLLOS EN SITIO | 22/10/2025 SE ENTREGA 16 ROLLOS SIN NOVEDAD"/>
    <s v="VISITA_TÉCNICA"/>
    <n v="16"/>
    <s v="PRINCIPAL"/>
    <s v="TERRESTRE"/>
    <s v="VALENCIA GONZALEZ JOSE DANIEL"/>
    <n v="1"/>
    <n v="31419"/>
    <n v="31419"/>
  </r>
  <r>
    <s v="BOGOTA"/>
    <s v="0036-0004"/>
    <x v="5"/>
    <n v="11001"/>
    <n v="2911571"/>
    <n v="68846"/>
    <x v="0"/>
    <s v="CUNDINAMARCA"/>
    <s v="BOGOTA"/>
    <s v="BARRIO BOSA ARGELIA BOGOTA"/>
    <s v="WOMPI"/>
    <s v="FO-25-1711547"/>
    <d v="2025-10-21T09:36:00"/>
    <d v="2025-10-22T11:56:00"/>
    <x v="0"/>
    <s v="ROLLOS"/>
    <s v="EJECUTADO_EXITOSO"/>
    <s v="EJECUTADO EXITOSO"/>
    <s v="21/10/2025 SE ESCALA AL COORDINADOR DE ZONA PARA ENTREGA DE ROLLOS EN SITIO | 22/10/2025 SE REALIZA LA ENTREGA DE 16 ROLLOS WOMPI"/>
    <s v="VISITA_TÉCNICA"/>
    <n v="16"/>
    <s v="PRINCIPAL"/>
    <s v="TERRESTRE"/>
    <s v="ANDRADE HERNANDEZ JUAN CARLOS"/>
    <n v="1"/>
    <n v="31419"/>
    <n v="31419"/>
  </r>
  <r>
    <s v="BOGOTA"/>
    <s v="0036-0004"/>
    <x v="5"/>
    <n v="11001"/>
    <n v="2913569"/>
    <n v="80348"/>
    <x v="0"/>
    <s v="CUNDINAMARCA"/>
    <s v="BOGOTÁ"/>
    <s v="NUEVA DROGUERIA # 1"/>
    <s v="WOMPI"/>
    <s v="FO-25-1712197"/>
    <d v="2025-10-21T12:09:00"/>
    <d v="2025-10-22T11:59:00"/>
    <x v="0"/>
    <s v="ROLLOS"/>
    <s v="EJECUTADO_EXITOSO"/>
    <s v="EJECUTADO EXITOSO"/>
    <s v="21/10/2025 SE ESCALA AL COORDINADOR DE ZONA PARA ENTREGA DE ROLLOS EN SITIO | 22/10/2025 SE VISITA COMERCIO CB BANCOLOMBIA WOMPI, SE ENTREGAN 24 ROLLOS DE PAPELERÍA SOLICITADOS PARA EL DATAFONO, NO, UPS NO SE MANIPULAN EQUIPOS"/>
    <s v="VISITA_TÉCNICA"/>
    <n v="24"/>
    <s v="PRINCIPAL"/>
    <s v="TERRESTRE"/>
    <s v="ALARCON AREVALO JOHAN STIVEN"/>
    <n v="1"/>
    <n v="31419"/>
    <n v="31419"/>
  </r>
  <r>
    <s v="BARRANQUILLA"/>
    <s v="0036-0001"/>
    <x v="0"/>
    <n v="8137"/>
    <n v="2893338"/>
    <n v="77274"/>
    <x v="0"/>
    <s v="ATLANTICO"/>
    <s v="CAMPO DE LA CRUZ"/>
    <s v="BARRIO CENTRO CAMPO DE LA CRUZ  2"/>
    <s v="WOMPI"/>
    <s v="FO-25-1698522"/>
    <d v="2025-10-16T16:42:00"/>
    <d v="2025-10-22T12:00:00"/>
    <x v="0"/>
    <s v="ROLLOS"/>
    <s v="EJECUTADO_EXITOSO"/>
    <s v="EJECUTADO EXITOSO"/>
    <s v="17/10/2025 SE CONFIRMA DATOS. SE REALIZA ENVIO DE ROLLOS CON OPERADOR LOGISTICO | 20/10/2025 SE REALIZA ENVÍO DE 24 UNIDADES DE ROLLOS AL CLIENTE,LILIAN LORENZO 3046400149 ,SE LE LLAMA Y SE LE INDICA SOBRE EL ENVÍO DE LOS ROLLOS,PARA Q ESTÉ PENDIENTE PARA LA ENTREGA POSIBLE EL DÍA ,22 DE OCTUBRE DEL 2025."/>
    <s v="ENVÍO"/>
    <n v="24"/>
    <s v="INTERMEDIA"/>
    <s v="TERRESTRE"/>
    <s v="VEGA MANRIQUE JONATAN MAURICIO"/>
    <n v="1"/>
    <n v="36351"/>
    <n v="36351"/>
  </r>
  <r>
    <s v="BUCARAMANGA"/>
    <s v="0036-0007"/>
    <x v="1"/>
    <n v="68001"/>
    <n v="2896895"/>
    <n v="81542"/>
    <x v="0"/>
    <s v="SANTANDER"/>
    <s v="BUCARAMANGA"/>
    <s v="MISCELÁNEA Y PAPELERÍA 5 ESTRELLAS"/>
    <s v="WOMPI"/>
    <s v="FO-25-1713969"/>
    <d v="2025-10-17T12:11:00"/>
    <d v="2025-10-22T12:02:00"/>
    <x v="0"/>
    <s v="ROLLOS"/>
    <s v="EJECUTADO_EXITOSO"/>
    <s v="EJECUTADO EXITOSO"/>
    <s v="21/10/2025 SE ESCALA AL COORDINADOR DE ZONA PARA ENTREGA DE ROLLOS EN SITIO | 22/10/2025 SE HACE PRESENCIA EN COMERCIO SE REALIZA ENTREGA DE 24 ROLLOS"/>
    <s v="VISITA_TÉCNICA"/>
    <n v="24"/>
    <s v="PRINCIPAL"/>
    <s v="TERRESTRE"/>
    <s v="PORRAS CASTRO DARLON NASCK"/>
    <n v="1"/>
    <n v="31419"/>
    <n v="31419"/>
  </r>
  <r>
    <s v="BOGOTA"/>
    <s v="0036-0004"/>
    <x v="5"/>
    <n v="25473"/>
    <n v="2906826"/>
    <n v="48369"/>
    <x v="0"/>
    <s v="CUNDINAMARCA"/>
    <s v="MOSQUERA"/>
    <s v="BARRIO MOSQUERA MOSQUERA 5"/>
    <s v="WOMPI"/>
    <s v="FO-25-1708209"/>
    <d v="2025-10-20T14:04:00"/>
    <d v="2025-10-22T12:16:00"/>
    <x v="0"/>
    <s v="ROLLOS"/>
    <s v="EJECUTADO_EXITOSO"/>
    <s v="EJECUTADO EXITOSO"/>
    <s v="20/10/2025 SE ESCALA AL COORDINADOR DE ZONA PARA ENTREGA DE ROLLOS EN SITIO | 22/10/2025 SE REALIZA ENTREGA DE 56 ROLLOS DE WOMPI NO SE MANIPULAN EQUIPOS"/>
    <s v="VISITA_TÉCNICA"/>
    <n v="56"/>
    <s v="PRINCIPAL"/>
    <s v="TERRESTRE"/>
    <s v="BARRERA ORTEGA MARLON STWAR"/>
    <n v="1"/>
    <n v="31419"/>
    <n v="31419"/>
  </r>
  <r>
    <s v="CALI"/>
    <s v="0036-0003"/>
    <x v="4"/>
    <n v="76233"/>
    <n v="2894762"/>
    <n v="68409"/>
    <x v="0"/>
    <s v="VALLE DEL CAUCA"/>
    <s v="DAGUA"/>
    <s v="BARRIO EL PALMAR DAGUA 1"/>
    <s v="WOMPI"/>
    <s v="FO-25-1708278"/>
    <d v="2025-10-17T08:23:00"/>
    <d v="2025-10-22T12:36:00"/>
    <x v="0"/>
    <s v="ROLLOS"/>
    <s v="EJECUTADO_EXITOSO"/>
    <s v="EJECUTADO EXITOSO"/>
    <s v="20/10/2025 SE CONFIRMA DATOS. SE REALIZA ENVIO DE ROLLOS CON OPERADOR LOGISTICO | 22/10/2025 SE REALIZA ENTREGA DE 24 ROLLOS WOMPI CON VISITA, NO SE INTERVIENE EQUIPOS"/>
    <s v="VISITA_TÉCNICA"/>
    <n v="24"/>
    <s v="INTERMEDIA"/>
    <s v="TERRESTRE"/>
    <s v="HERNANDEZ NARANJO OSCAR EDUARDO"/>
    <n v="1"/>
    <n v="36351"/>
    <n v="36351"/>
  </r>
  <r>
    <s v="PEREIRA"/>
    <s v="0036-0002"/>
    <x v="6"/>
    <n v="66001"/>
    <n v="2914692"/>
    <n v="63031"/>
    <x v="0"/>
    <s v="RISARALDA"/>
    <s v="PEREIRA"/>
    <s v="TWINS URBAN SHOP"/>
    <s v="WOMPI"/>
    <s v="FO-25-1713909"/>
    <d v="2025-10-21T14:53:00"/>
    <d v="2025-10-22T13:46:00"/>
    <x v="0"/>
    <s v="ROLLOS"/>
    <s v="EJECUTADO_EXITOSO"/>
    <s v="EJECUTADO EXITOSO"/>
    <s v="21/10/2025 SE CONFIRMAN DATOS, SE REALIZA ENVIO POR OPERADOR LOGISTICO | 22/10/2025 SE ENTREGAN 32 ROLLOS."/>
    <s v="VISITA_TÉCNICA"/>
    <n v="32"/>
    <s v="PRINCIPAL"/>
    <s v="TERRESTRE"/>
    <s v="GARCIA CHAVARRIA TATIANA EDELMIRA"/>
    <n v="1"/>
    <n v="31419"/>
    <n v="31419"/>
  </r>
  <r>
    <s v="BOGOTA"/>
    <s v="0036-0004"/>
    <x v="5"/>
    <n v="25754"/>
    <n v="2913977"/>
    <n v="79793"/>
    <x v="0"/>
    <s v="CUNDINAMARCA"/>
    <s v="SOACHA"/>
    <s v="BARRIO SAN NICOLAS SOACHA 7"/>
    <s v="WOMPI"/>
    <s v="FO-25-1712766"/>
    <d v="2025-10-21T13:01:00"/>
    <d v="2025-10-22T13:52:00"/>
    <x v="0"/>
    <s v="ROLLOS"/>
    <s v="EJECUTADO_EXITOSO"/>
    <s v="EJECUTADO EXITOSO"/>
    <s v="21/10/2025 SE ESCALA AL COORDINADOR DE ZONA PARA ENTREGA DE ROLLOS EN SITIO | 22/10/2025 SE REALIZA ENTREGA DE 24 ROLLOS WOMPI A SOLICITUD DEL CLIENTE, NO SE MANIPULA TERMINAL"/>
    <s v="VISITA_TÉCNICA"/>
    <n v="24"/>
    <s v="PRINCIPAL"/>
    <s v="TERRESTRE"/>
    <s v="FRANCO CAÑAVERAL YAMID RAUL"/>
    <n v="1"/>
    <n v="31419"/>
    <n v="31419"/>
  </r>
  <r>
    <s v="PEREIRA"/>
    <s v="0036-0002"/>
    <x v="6"/>
    <n v="66001"/>
    <n v="2914102"/>
    <n v="74597"/>
    <x v="0"/>
    <s v="RISARALDA"/>
    <s v="PEREIRA"/>
    <s v="DROGUERIA LA PRINCIPAL AYS"/>
    <s v="WOMPI"/>
    <s v="FO-25-1712762"/>
    <d v="2025-10-21T13:15:00"/>
    <d v="2025-10-22T13:53:00"/>
    <x v="0"/>
    <s v="ROLLOS"/>
    <s v="EJECUTADO_EXITOSO"/>
    <s v="EJECUTADO EXITOSO"/>
    <s v="21/10/2025 SE ESCALA AL COORDINADOR DE ZONA PARA ENTREGA DE ROLLOS EN SITIO | 22/10/2025 SE ENTREGAN 24 ROLLOS."/>
    <s v="VISITA_TÉCNICA"/>
    <n v="24"/>
    <s v="PRINCIPAL"/>
    <s v="TERRESTRE"/>
    <s v="BUSTOS MORA DIEGO MANUEL"/>
    <n v="1"/>
    <n v="31419"/>
    <n v="31419"/>
  </r>
  <r>
    <s v="VILLAVICENCIO"/>
    <s v="0036-0006"/>
    <x v="2"/>
    <n v="50001"/>
    <n v="2914206"/>
    <n v="21744"/>
    <x v="0"/>
    <s v="META"/>
    <s v="VILLAVICENCIO"/>
    <s v="AUTOSERVICIO SAN FRANCISCO SM"/>
    <s v="WOMPI"/>
    <s v="FO-25-1712754"/>
    <d v="2025-10-21T13:26:00"/>
    <d v="2025-10-22T13:55:00"/>
    <x v="0"/>
    <s v="ROLLOS"/>
    <s v="EJECUTADO_EXITOSO"/>
    <s v="EJECUTADO EXITOSO"/>
    <s v="21/10/2025 SE ESCALA AL COORDINADOR DE ZONA PARA ENTREGA DE ROLLOS EN SITIO | 22/10/2025 SE VISITA CB Y SE REALIZA ENTREGA DE 40 ROLLOS DE PAPEL TERMICO PARA DATÁFONO WOMPI"/>
    <s v="VISITA_TÉCNICA"/>
    <n v="40"/>
    <s v="PRINCIPAL"/>
    <s v="TERRESTRE"/>
    <s v="FRANCO CAÑAVERAL YAMID RAUL"/>
    <n v="1"/>
    <n v="31419"/>
    <n v="31419"/>
  </r>
  <r>
    <s v="CALI"/>
    <s v="0036-0003"/>
    <x v="4"/>
    <n v="76563"/>
    <n v="2886801"/>
    <n v="57469"/>
    <x v="0"/>
    <s v="VALLE DEL CAUCA"/>
    <s v="PRADERA"/>
    <s v="BARRIO LAS MISERICORDIAS PRADERA"/>
    <s v="WOMPI"/>
    <s v="FO-25-1695417"/>
    <d v="2025-10-15T15:10:00"/>
    <d v="2025-10-22T14:05:00"/>
    <x v="0"/>
    <s v="ROLLOS"/>
    <s v="EJECUTADO_EXITOSO"/>
    <s v="EJECUTADO EXITOSO"/>
    <s v="16/10/2025 SE CONFIRMAN DATOS, SE REALIZA ENVIO DE ROLLOS CON GUIA | 22/10/2025 SE LE INFORMA GUIA A USUARIO. PENDIENTE CONFIRMACION | 22/10/2025 SE REALIZA ENVIO DE 64 ROLLOS, CON LA GUIA 2215219700 SERVIENTREGA SE CONFIRMA ENTREGA EXITOSA POR PARTE DE LA TRANSPORTADORA"/>
    <s v="ENVÍO"/>
    <n v="64"/>
    <s v="INTERMEDIA"/>
    <s v="TERRESTRE"/>
    <s v="GARZON RUIZ LUIS MIGUEL"/>
    <n v="1"/>
    <n v="36351"/>
    <n v="36351"/>
  </r>
  <r>
    <s v="YOPAL"/>
    <s v="0036-0006"/>
    <x v="2"/>
    <n v="85001"/>
    <n v="2913795"/>
    <n v="77813"/>
    <x v="0"/>
    <s v="CASANARE"/>
    <s v="YOPAL"/>
    <s v="BARRIO LAGUITO YOPAL"/>
    <s v="WOMPI"/>
    <s v="FO-25-1712774"/>
    <d v="2025-10-21T12:36:00"/>
    <d v="2025-10-22T14:07:00"/>
    <x v="0"/>
    <s v="ROLLOS"/>
    <s v="EJECUTADO_EXITOSO"/>
    <s v="EJECUTADO EXITOSO"/>
    <s v="21/10/2025 SE ESCALA AL COORDINADOR DE ZONA PARA ENTREGA DE ROLLOS EN SITIO | 22/10/2025 SE VISITA COMERCIO, SE ENTREGAN 16 ROLLOS OK"/>
    <s v="VISITA_TÉCNICA"/>
    <n v="16"/>
    <s v="PRINCIPAL"/>
    <s v="TERRESTRE"/>
    <s v="CONTRERAS ROSSI LITZY YULIETH"/>
    <n v="1"/>
    <n v="31419"/>
    <n v="31419"/>
  </r>
  <r>
    <s v="BOGOTA"/>
    <s v="0036-0004"/>
    <x v="5"/>
    <n v="25754"/>
    <n v="2913703"/>
    <n v="72696"/>
    <x v="0"/>
    <s v="CUNDINAMARCA"/>
    <s v="SOACHA"/>
    <s v="BARRIO HOGARES SOACHA 7"/>
    <s v="WOMPI"/>
    <s v="FO-25-1712105"/>
    <d v="2025-10-21T11:56:00"/>
    <d v="2025-10-22T14:10:00"/>
    <x v="0"/>
    <s v="ROLLOS"/>
    <s v="EJECUTADO_EXITOSO"/>
    <s v="EJECUTADO EXITOSO"/>
    <s v="21/10/2025 SE ESCALA AL COORDINADOR DE ZONA PARA ENTREGA DE ROLLOS EN SITIO | 22/10/2025 SE REALIZA ENTREGA DE 24 ROLLOS WOMPI NO SE MANIPULA TERMINAL"/>
    <s v="VISITA_TÉCNICA"/>
    <n v="24"/>
    <s v="PRINCIPAL"/>
    <s v="TERRESTRE"/>
    <s v="BERNAL ELAICA EDGAR ALEXIS"/>
    <n v="1"/>
    <n v="31419"/>
    <n v="31419"/>
  </r>
  <r>
    <s v="YOPAL"/>
    <s v="0036-0006"/>
    <x v="2"/>
    <n v="85001"/>
    <n v="2914664"/>
    <n v="65649"/>
    <x v="0"/>
    <s v="CASANARE"/>
    <s v="YOPAL"/>
    <s v="SERVICIOS BARRAGAN M Y J"/>
    <s v="WOMPI"/>
    <s v="FO-25-1713910"/>
    <d v="2025-10-21T14:47:00"/>
    <d v="2025-10-22T14:16:00"/>
    <x v="0"/>
    <s v="ROLLOS"/>
    <s v="EJECUTADO_EXITOSO"/>
    <s v="EJECUTADO EXITOSO"/>
    <s v="21/10/2025 SE CONFIRMAN DATOS, SE REALIZA ENVIO POR OPERADOR LOGISTICO | 22/10/2025 SE VISITA COMERCIO, SE ENTREGAN 64 ROLLOS. OK"/>
    <s v="VISITA_TÉCNICA"/>
    <n v="64"/>
    <s v="PRINCIPAL"/>
    <s v="TERRESTRE"/>
    <s v="BUSTOS MORA DIEGO MANUEL"/>
    <n v="1"/>
    <n v="31419"/>
    <n v="31419"/>
  </r>
  <r>
    <s v="BUCARAMANGA"/>
    <s v="0036-0007"/>
    <x v="1"/>
    <n v="68001"/>
    <n v="2913640"/>
    <n v="17012"/>
    <x v="0"/>
    <s v="SANTANDER"/>
    <s v="BUCARAMANGA"/>
    <s v="BARRIO LOS COMUNEROS II BUCARAMANGA"/>
    <s v="WOMPI"/>
    <s v="FO-25-1712102"/>
    <d v="2025-10-21T12:02:00"/>
    <d v="2025-10-22T14:21:00"/>
    <x v="0"/>
    <s v="ROLLOS"/>
    <s v="EJECUTADO_EXITOSO"/>
    <s v="EJECUTADO EXITOSO"/>
    <s v="21/10/2025 SE ESCALA AL COORDINADOR DE ZONA PARA ENTREGA DE ROLLOS EN SITIO | 22/10/2025 SE HACE PRESENCIA EN COMERCIO SE REALIZA ENTREGA DE 16 ROLLOS"/>
    <s v="VISITA_TÉCNICA"/>
    <n v="16"/>
    <s v="PRINCIPAL"/>
    <s v="TERRESTRE"/>
    <s v="BERNAL ELAICA EDGAR ALEXIS"/>
    <n v="1"/>
    <n v="31419"/>
    <n v="31419"/>
  </r>
  <r>
    <s v="BOGOTA"/>
    <s v="0036-0004"/>
    <x v="5"/>
    <n v="11001"/>
    <n v="2912584"/>
    <n v="79607"/>
    <x v="0"/>
    <s v="CUNDINAMARCA"/>
    <s v="BOGOTA"/>
    <s v="BARRIO SAN CIPRIANO BOGOTA 4"/>
    <s v="WOMPI"/>
    <s v="FO-25-1711463"/>
    <d v="2025-10-21T10:48:00"/>
    <d v="2025-10-22T14:23:00"/>
    <x v="0"/>
    <s v="ROLLOS"/>
    <s v="EJECUTADO_EXITOSO"/>
    <s v="EJECUTADO EXITOSO"/>
    <s v="21/10/2025 SE ESCALA AL COORDINADOR DE ZONA PARA ENTREGA DE ROLLOS EN SITIO | 22/10/2025 SE VISITA COMERCIO CB BANCOLOMBIA WOMPI, SE ENTREGAN ROLLOS DE PAPELERÍA SOLICITADOS PARA EL DATAFONO, NO UPS, NO SE MANIPULAN EQUIPOS"/>
    <s v="VISITA_TÉCNICA"/>
    <n v="16"/>
    <s v="PRINCIPAL"/>
    <s v="TERRESTRE"/>
    <s v="BARRERA ORTEGA MARLON STWAR"/>
    <n v="1"/>
    <n v="31419"/>
    <n v="31419"/>
  </r>
  <r>
    <s v="PASTO"/>
    <s v="0036-0003"/>
    <x v="4"/>
    <n v="52685"/>
    <n v="2879560"/>
    <n v="10988"/>
    <x v="0"/>
    <s v="NARIÑO"/>
    <s v="SAN BERNARDO"/>
    <s v="SAN BERNARDO - NARIÑO"/>
    <s v="WOMPI"/>
    <s v="FO-25-1683331"/>
    <d v="2025-10-14T14:41:00"/>
    <d v="2025-10-22T14:24:00"/>
    <x v="0"/>
    <s v="ROLLOS"/>
    <s v="EJECUTADO_EXITOSO"/>
    <s v="EJECUTADO EXITOSO"/>
    <s v="14/10/2025 DATOS CORRECTOS. SE REALIZA ENVIO DE ROLLOS CON GUIA | 21/10/2025 SE COMUNICA CON EL USUARIO DONDE INFORMA QUE AUN NO RECIBE LOS ROLLOS | 22/10/2025 SE REALIZA ENVIO DE 32 ROLLOS, CON LA GUIA 2215219692 SERVIENTREGA SE CONFIRMA ENTREGA EXITOSA CON EL USUARIO"/>
    <s v="ENVÍO"/>
    <n v="32"/>
    <s v="INTERMEDIA"/>
    <s v="TERRESTRE"/>
    <s v="VEGA MANRIQUE JONATAN MAURICIO"/>
    <n v="1"/>
    <n v="36351"/>
    <n v="36351"/>
  </r>
  <r>
    <s v="VILLAVICENCIO"/>
    <s v="0036-0006"/>
    <x v="2"/>
    <n v="50001"/>
    <n v="2912487"/>
    <n v="53028"/>
    <x v="0"/>
    <s v="META"/>
    <s v="VILLAVICENCIO"/>
    <s v="TALLER DE JOYERIA MARIA ISABEL"/>
    <s v="WOMPI"/>
    <s v="FO-25-1711459"/>
    <d v="2025-10-21T10:49:00"/>
    <d v="2025-10-22T14:24:00"/>
    <x v="0"/>
    <s v="ROLLOS"/>
    <s v="EJECUTADO_EXITOSO"/>
    <s v="EJECUTADO EXITOSO"/>
    <s v="21/10/2025 SE ESCALA AL COORDINADOR DE ZONA PARA ENTREGA DE ROLLOS EN SITIO | 22/10/2025 SE VISITA CB Y SE REALIZA ENTREGA DE 40 ROLLOS DE PAPEL TERMICO PARA DATÁFONO WOMPI"/>
    <s v="VISITA_TÉCNICA"/>
    <n v="40"/>
    <s v="PRINCIPAL"/>
    <s v="TERRESTRE"/>
    <s v="TORO CARDONA ELIZABETH"/>
    <n v="1"/>
    <n v="31419"/>
    <n v="31419"/>
  </r>
  <r>
    <s v="SINCELEJO"/>
    <s v="0036-0001"/>
    <x v="0"/>
    <n v="70001"/>
    <n v="2909117"/>
    <n v="50139"/>
    <x v="0"/>
    <s v="SUCRE"/>
    <s v="SINCELEJO"/>
    <s v="BARRIO LA GALLERA SINCELEJO"/>
    <s v="WOMPI"/>
    <s v="FO-25-1709672"/>
    <d v="2025-10-20T16:38:00"/>
    <d v="2025-10-22T15:03:00"/>
    <x v="0"/>
    <s v="ROLLOS"/>
    <s v="EJECUTADO_EXITOSO"/>
    <s v="EJECUTADO EXITOSO"/>
    <s v="21/10/2025 SE ESCALA AL COORDINADOR DE ZONA PARA ENTREGA DE ROLLOS EN SITIO | 22/10/2025 SE VISITA SITIO SE VERIFICA INFORMACIÓN SE REALIZA ENTREGA DE ROLLOS, NO SE MANIPULA EQUIPOS. FIRMA QUIEN RECIBE LOS ROLLOS."/>
    <s v="VISITA_TÉCNICA"/>
    <n v="56"/>
    <s v="PRINCIPAL"/>
    <s v="TERRESTRE"/>
    <s v="GARZON RUIZ LUIS MIGUEL"/>
    <n v="1"/>
    <n v="31419"/>
    <n v="31419"/>
  </r>
  <r>
    <s v="CALI"/>
    <s v="0036-0003"/>
    <x v="4"/>
    <n v="19001"/>
    <n v="2903225"/>
    <n v="76469"/>
    <x v="0"/>
    <s v="CAUCA"/>
    <s v="POPAYAN"/>
    <s v="TIENDA HYE"/>
    <s v="WOMPI"/>
    <s v="FO-25-1708257"/>
    <d v="2025-10-20T09:07:00"/>
    <d v="2025-10-22T15:04:00"/>
    <x v="0"/>
    <s v="ROLLOS"/>
    <s v="EJECUTADO_EXITOSO"/>
    <s v="EJECUTADO EXITOSO"/>
    <s v="20/10/2025 SE CONFIRMA DATOS. SE REALIZA ENVIO DE ROLLOS CON OPERADOR LOGISTICO | 22/10/2025 SE REALIZA VISITA, SE ENTREGA 16 ROLLOS WOMPI"/>
    <s v="VISITA_TÉCNICA"/>
    <n v="16"/>
    <s v="LEJANA"/>
    <s v="TERRESTRE"/>
    <s v="SANTOS GUZMAN CHRISTIAN FELIPE"/>
    <n v="1"/>
    <n v="40250"/>
    <n v="40250"/>
  </r>
  <r>
    <s v="MEDELLIN"/>
    <s v="0036-0005"/>
    <x v="3"/>
    <n v="5190"/>
    <n v="2887631"/>
    <n v="36437"/>
    <x v="0"/>
    <s v="ANTIOQUIA"/>
    <s v="CISNEROS"/>
    <s v="BARRIO CENTRO CISNEROS"/>
    <s v="WOMPI"/>
    <s v="FO-25-1698540"/>
    <d v="2025-10-15T16:38:00"/>
    <d v="2025-10-22T15:26:00"/>
    <x v="0"/>
    <s v="ROLLOS"/>
    <s v="EJECUTADO_EXITOSO"/>
    <s v="EJECUTADO EXITOSO"/>
    <s v="17/10/2025 SE CONFIRMA DATOS. SE REALIZA ENVIO DE ROLLOS CON OPERADOR LOGISTICO | 22/10/2025 SE REALIZA ENVIO DE 32 ROLLOS, CON LA GUIA 6345301368227. SE CONFIRMA ENTREGA EXITOSA POR PARTE DE LA TRANSPORTADORA"/>
    <s v="ENVÍO"/>
    <n v="32"/>
    <s v="INTERMEDIA"/>
    <s v="TERRESTRE"/>
    <s v="GIMBUEL LASSO LUIS GERMAN"/>
    <n v="1"/>
    <n v="36351"/>
    <n v="36351"/>
  </r>
  <r>
    <s v="BARRANQUILLA"/>
    <s v="0036-0001"/>
    <x v="0"/>
    <n v="8436"/>
    <n v="2887707"/>
    <n v="78538"/>
    <x v="0"/>
    <s v="ATLANTICO"/>
    <s v="MANATI"/>
    <s v="BARRIO CENTRO MANATI 4"/>
    <s v="WOMPI"/>
    <s v="FO-25-1698539"/>
    <d v="2025-10-15T16:43:00"/>
    <d v="2025-10-22T15:31:00"/>
    <x v="0"/>
    <s v="ROLLOS"/>
    <s v="EJECUTADO_EXITOSO"/>
    <s v="EJECUTADO EXITOSO"/>
    <s v="17/10/2025 SE CONFIRMA DATOS. SE REALIZA ENVIO DE ROLLOS CON OPERADOR LOGISTICO | 22/10/2025 SE REALIZA ENVIO DE 24 ROLLOS, CON LA GUIA 2205447260 SERVIENTREGA SE CONFIRMA ENTREGA EXITOSA CON EL USUARIO"/>
    <s v="ENVÍO"/>
    <n v="24"/>
    <s v="INTERMEDIA"/>
    <s v="TERRESTRE"/>
    <s v="BETANCUR AGUIRRE EDGAR AUGUSTO"/>
    <n v="1"/>
    <n v="36351"/>
    <n v="36351"/>
  </r>
  <r>
    <s v="BARRANQUILLA"/>
    <s v="0036-0001"/>
    <x v="0"/>
    <n v="8436"/>
    <n v="2889178"/>
    <n v="34332"/>
    <x v="0"/>
    <s v="ATLANTICO"/>
    <s v="MANATI"/>
    <s v="BARRIO MANATI CENTRO MANATI"/>
    <s v="WOMPI"/>
    <s v="FO-25-1697099"/>
    <d v="2025-10-16T08:50:00"/>
    <d v="2025-10-22T15:51:00"/>
    <x v="0"/>
    <s v="ROLLOS"/>
    <s v="EJECUTADO_EXITOSO"/>
    <s v="EJECUTADO EXITOSO"/>
    <s v="17/10/2025 SE CONFIRMAN DATOS, SE REALIZA ENVIO DE ROLLOS CON GUIA | 22/10/2025 SE REALIZA ENVIO DE 64 ROLLOS, CON LA GUIA 2205447256 SERVIENTREGA SE CONFIRMA ENTREGA EXITOSA CON EL USUARIO"/>
    <s v="ENVÍO"/>
    <n v="64"/>
    <s v="INTERMEDIA"/>
    <s v="TERRESTRE"/>
    <s v="TORO CARDONA ELIZABETH"/>
    <n v="1"/>
    <n v="36351"/>
    <n v="36351"/>
  </r>
  <r>
    <s v="NEIVA"/>
    <s v="0036-0006"/>
    <x v="2"/>
    <n v="41132"/>
    <n v="2890164"/>
    <n v="35989"/>
    <x v="0"/>
    <s v="HUILA"/>
    <s v="CAMPOALEGRE"/>
    <s v="ALMACEN Y TALLER SOLO MOTOS"/>
    <s v="WOMPI"/>
    <s v="FO-25-1694887"/>
    <d v="2025-10-16T10:20:00"/>
    <d v="2025-10-22T15:52:00"/>
    <x v="0"/>
    <s v="ROLLOS"/>
    <s v="EJECUTADO_EXITOSO"/>
    <s v="EJECUTADO EXITOSO"/>
    <s v="16/10/2025 SE CONFIRMA DATOS. SE REALIZA ENVIO DE ROLLOS CON OPERADOR LOGISTICO | 22/10/2025 SE REALIZA ENVIO DE 16 ROLLOS, CON LA GUIA 2235596262 SERVIENTREGA SE CONFIRMA ENTREGA EXITOSA CON EL USUARIO"/>
    <s v="ENVÍO"/>
    <n v="16"/>
    <s v="INTERMEDIA"/>
    <s v="TERRESTRE"/>
    <s v="CONTRERAS ROSSI LITZY YULIETH"/>
    <n v="1"/>
    <n v="36351"/>
    <n v="36351"/>
  </r>
  <r>
    <s v="IBAGUE"/>
    <s v="0036-0006"/>
    <x v="2"/>
    <n v="73678"/>
    <n v="2852660"/>
    <n v="40566"/>
    <x v="0"/>
    <s v="TOLIMA"/>
    <s v="SAN LUIS"/>
    <s v="BARRIO SAN LUISITO SAN LUIS"/>
    <s v="WOMPI"/>
    <s v="FO-25-1664007"/>
    <d v="2025-10-07T14:47:00"/>
    <d v="2025-10-22T15:53:00"/>
    <x v="0"/>
    <s v="ROLLOS"/>
    <s v="EJECUTADO_EXITOSO"/>
    <s v="EJECUTADO EXITOSO"/>
    <s v="09/10/2025 DATOS CONFIRMADOS. SE REALIZA ENVIO DE ROLLOS CON GUIA | 15/10/2025 SE LLAMA AL USUARIO Y NOS CONFIRMA QUE AUN NO LE HAN LLEGADO | 22/10/2025 SE REALIZA ENVIO DE 40 ROLLOS, CON LA GUIA 2235596195 SERVIENTREGA SE CONFIRMA ENTREGA EXITOSA POR PARTE DE LA TRANSPORTADORA"/>
    <s v="ENVÍO"/>
    <n v="40"/>
    <s v="INTERMEDIA"/>
    <s v="TERRESTRE"/>
    <s v="TORO CARDONA ELIZABETH"/>
    <n v="1"/>
    <n v="36351"/>
    <n v="36351"/>
  </r>
  <r>
    <s v="CALI"/>
    <s v="0036-0003"/>
    <x v="4"/>
    <n v="19698"/>
    <n v="2854538"/>
    <n v="26454"/>
    <x v="0"/>
    <s v="CAUCA"/>
    <s v="SANTANDER DE QUILICHAO"/>
    <s v="BARRIO LOS PINOS - SANTANDER DE QUILICHAO"/>
    <s v="WOMPI"/>
    <s v="FO-25-1663996"/>
    <d v="2025-10-08T08:00:00"/>
    <d v="2025-10-22T15:54:00"/>
    <x v="0"/>
    <s v="ROLLOS"/>
    <s v="EJECUTADO_EXITOSO"/>
    <s v="EJECUTADO EXITOSO"/>
    <s v="09/10/2025 DATOS CONFIRMADOS. SE REALIZA ENVIO DE ROLLOS CON GUIA | 16/10/2025 ENVIO EN ZONA DE DISTRIBUCION, NO SE CONFIRMA ENTREGA | 22/10/2025 SE REALIZA ENVIO DE 64 ROLLOS, CON LA GUIA 2185553856 SERVIENTREGA SE CONFIRMA ENTREGA EXITOSA POR PARTE DE LA TRANSPORTADORA"/>
    <s v="ENVÍO"/>
    <n v="64"/>
    <s v="INTERMEDIA"/>
    <s v="TERRESTRE"/>
    <s v="TORO CARDONA ELIZABETH"/>
    <n v="1"/>
    <n v="36351"/>
    <n v="36351"/>
  </r>
  <r>
    <s v="CUCUTA"/>
    <s v="0036-0007"/>
    <x v="1"/>
    <n v="54001"/>
    <n v="2918686"/>
    <n v="15006"/>
    <x v="0"/>
    <s v="NORTE DE SANTANDER"/>
    <s v="CUCUTA"/>
    <s v="LIBRERÍA TEO"/>
    <s v="WOMPI"/>
    <s v="FO-25-1717208"/>
    <d v="2025-10-22T10:18:00"/>
    <d v="2025-10-22T15:54:00"/>
    <x v="0"/>
    <s v="ROLLOS"/>
    <s v="EJECUTADO_EXITOSO"/>
    <s v="EJECUTADO EXITOSO"/>
    <s v="22/10/2025 SE ESCALA AL COORDINADOR DE ZONA PARA ENTREGA DE ROLLOS EN SITIO | 22/10/2025 SE REALIZA ENTREGA DE 64 ROLLOS WOMPI OK"/>
    <s v="VISITA_TÉCNICA"/>
    <n v="64"/>
    <s v="PRINCIPAL"/>
    <s v="TERRESTRE"/>
    <s v="TORO CARDONA ELIZABETH"/>
    <n v="1"/>
    <n v="31419"/>
    <n v="31419"/>
  </r>
  <r>
    <s v="VILLAVICENCIO"/>
    <s v="0036-0006"/>
    <x v="2"/>
    <n v="50318"/>
    <n v="2900928"/>
    <n v="61214"/>
    <x v="0"/>
    <s v="META"/>
    <s v="GUAMAL"/>
    <s v="BARRIO CENTRO GUAMAL 3"/>
    <s v="WOMPI"/>
    <s v="FO-25-1708265"/>
    <d v="2025-10-20T08:00:00"/>
    <d v="2025-10-22T15:55:00"/>
    <x v="0"/>
    <s v="ROLLOS"/>
    <s v="EJECUTADO_EXITOSO"/>
    <s v="EJECUTADO EXITOSO"/>
    <s v="20/10/2025 SE CONFIRMA DATOS. SE REALIZA ENVIO DE ROLLOS CON OPERADOR LOGISTICO | 22/10/2025 SE REALIZA ENTREGA DE 48 ROLLOS WOMPI"/>
    <s v="VISITA_TÉCNICA"/>
    <n v="48"/>
    <s v="INTERMEDIA"/>
    <s v="TERRESTRE"/>
    <s v="DURAN ACOSTA FRANK YONNY"/>
    <n v="1"/>
    <n v="36351"/>
    <n v="36351"/>
  </r>
  <r>
    <s v="BOGOTA"/>
    <s v="0036-0004"/>
    <x v="5"/>
    <n v="25473"/>
    <n v="2914748"/>
    <n v="52225"/>
    <x v="0"/>
    <s v="CUNDINAMARCA"/>
    <s v="MOSQUERA"/>
    <s v="BARRIO PORVENIR RIO MOSQUERA"/>
    <s v="WOMPI"/>
    <s v="FO-25-1713915"/>
    <d v="2025-10-21T14:43:00"/>
    <d v="2025-10-22T16:06:00"/>
    <x v="0"/>
    <s v="ROLLOS"/>
    <s v="EJECUTADO_EXITOSO"/>
    <s v="EJECUTADO EXITOSO"/>
    <s v="21/10/2025 SE CONFIRMAN DATOS, SE REALIZA ENVIO POR OPERADOR LOGISTICO | 22/10/2025 ENTREGA DE 64 ROLLOS NO SE MANIPULAN EQUIPOS"/>
    <s v="VISITA_TÉCNICA"/>
    <n v="64"/>
    <s v="PRINCIPAL"/>
    <s v="TERRESTRE"/>
    <s v="PEDREROS CONTRERAS MICHAEL STEVENS"/>
    <n v="1"/>
    <n v="31419"/>
    <n v="31419"/>
  </r>
  <r>
    <s v="CUCUTA"/>
    <s v="0036-0007"/>
    <x v="1"/>
    <n v="54001"/>
    <n v="2918799"/>
    <n v="38331"/>
    <x v="0"/>
    <s v="NORTE DE SANTANDER"/>
    <s v="CUCUTA"/>
    <s v="VARIEDADES LOS MELLOS AA"/>
    <s v="WOMPI"/>
    <s v="FO-25-1717236"/>
    <d v="2025-10-22T10:36:00"/>
    <d v="2025-10-22T16:16:00"/>
    <x v="0"/>
    <s v="ROLLOS"/>
    <s v="EJECUTADO_EXITOSO"/>
    <s v="EJECUTADO EXITOSO"/>
    <s v="22/10/2025 SE ESCALA AL COORDINADOR DE ZONA PARA ENTREGA DE ROLLOS EN SITIO | 22/10/2025 SE REALIZA ENTREGA DE 48 ROLLOS WOMPI OK"/>
    <s v="VISITA_TÉCNICA"/>
    <n v="48"/>
    <s v="PRINCIPAL"/>
    <s v="TERRESTRE"/>
    <s v="HERNANDEZ NARANJO OSCAR EDUARDO"/>
    <n v="1"/>
    <n v="31419"/>
    <n v="31419"/>
  </r>
  <r>
    <s v="TUNJA"/>
    <s v="0036-0007"/>
    <x v="1"/>
    <n v="15001"/>
    <n v="2914372"/>
    <n v="34559"/>
    <x v="0"/>
    <s v="BOYACA"/>
    <s v="TUNJA"/>
    <s v="ANIMALANDIA DOGS Y CATS"/>
    <s v="WOMPI"/>
    <s v="FO-25-1713917"/>
    <d v="2025-10-21T14:22:00"/>
    <d v="2025-10-22T16:18:00"/>
    <x v="0"/>
    <s v="ROLLOS"/>
    <s v="EJECUTADO_EXITOSO"/>
    <s v="EJECUTADO EXITOSO"/>
    <s v="21/10/2025 SE CONFIRMAN DATOS, SE REALIZA ENVIO POR OPERADOR LOGISTICO | 22/10/2025 SE REALIZA ENTREGA DE 32 ROLLOS CON VISITA."/>
    <s v="VISITA_TÉCNICA"/>
    <n v="32"/>
    <s v="PRINCIPAL"/>
    <s v="TERRESTRE"/>
    <s v="DURAN ACOSTA FRANK YONNY"/>
    <n v="1"/>
    <n v="31419"/>
    <n v="31419"/>
  </r>
  <r>
    <s v="MEDELLIN"/>
    <s v="0036-0005"/>
    <x v="3"/>
    <n v="5697"/>
    <n v="2888418"/>
    <n v="10361"/>
    <x v="0"/>
    <s v="ANTIOQUIA"/>
    <s v="EL SANTUARIO"/>
    <s v="BARRIO LA JUDEA"/>
    <s v="WOMPI"/>
    <s v="FO-25-1692726"/>
    <d v="2025-10-16T08:00:00"/>
    <d v="2025-10-22T16:27:00"/>
    <x v="0"/>
    <s v="ROLLOS"/>
    <s v="EJECUTADO_EXITOSO"/>
    <s v="EJECUTADO EXITOSO"/>
    <s v="16/10/2025 SE CONFIRMAN DATOS. SE REALIZA ENVIO DE ROLLOS CON OPERADOR LOGISTICO | 22/10/2025 SE REALIZA ENVIO DE 64 ROLLOS, CON LA GUIA 6345301366765. SE CONFIRMA ENTREGA EXITOSA POR PARTE DE LA TRANSPORTADORA"/>
    <s v="ENVÍO"/>
    <n v="64"/>
    <s v="INTERMEDIA"/>
    <s v="TERRESTRE"/>
    <s v="SOLER HOYOS CRISTIAN LEONARDO"/>
    <n v="1"/>
    <n v="36351"/>
    <n v="36351"/>
  </r>
  <r>
    <s v="BOGOTA"/>
    <s v="0036-0004"/>
    <x v="5"/>
    <n v="25899"/>
    <n v="2897681"/>
    <n v="76573"/>
    <x v="0"/>
    <s v="CUNDINAMARCA"/>
    <s v="ZIPAQUIRA"/>
    <s v="BARRIO SAN ANTONIO ZIPAQUIRA 1"/>
    <s v="WOMPI"/>
    <s v="FO-25-1720205"/>
    <d v="2025-10-17T14:45:00"/>
    <d v="2025-10-22T16:28:00"/>
    <x v="0"/>
    <s v="ROLLOS"/>
    <s v="GESTIÓN_TELEFONICA"/>
    <s v="CANCELADO POR LA RED-SOPORTE TELEFONICO"/>
    <s v="22/10/2025 SE INTENTO COMUNICACIÓN CON EL USUARIO A LOS NÚMEROS 3125316567 - 3124166468,NO HAY RESPUESTA NI POR WHATSAPP. SE PROCEDE A CANCELAR LA SOLICITUD POR QUE SE LLAMA EN DÍAS Y HORARIOS DIFERENTES Y NO SE OBTIENE RESPUESTA. | 22/10/2025 SE INTENTO COMUNICACIÓN CON EL USUARIO A LOS NÚMEROS 3125316567 - 3124166468,NO HAY RESPUESTA NI POR WHATSAPP. SE PROCEDE A CANCELAR LA SOLICITUD POR QUE SE LLAMA EN DÍAS Y HORARIOS DIFERENTES Y NO SE OBTIENE RESPUESTA. | 22/10/2025 SE INTENTO COMUNICACIÓN CON EL USUARIO A LOS NÚMEROS 3125316567 - 3124166468,NO HAY RESPUESTA NI POR WHATSAPP. SE PROCEDE A CANCELAR LA SOLICITUD POR QUE SE LLAMA EN DÍAS Y HORARIOS DIFERENTES Y NO SE OBTIENE RESPUESTA."/>
    <s v="SOPORTE_TELEFÓNICO"/>
    <n v="0"/>
    <s v="INTERMEDIA"/>
    <s v="TERRESTRE"/>
    <s v="BETANCUR AGUIRRE EDGAR AUGUSTO"/>
    <n v="0"/>
    <n v="22000"/>
    <n v="22000"/>
  </r>
  <r>
    <s v="BUCARAMANGA"/>
    <s v="0036-0007"/>
    <x v="1"/>
    <n v="68547"/>
    <n v="2896622"/>
    <n v="57300"/>
    <x v="0"/>
    <s v="SANTANDER"/>
    <s v="PIEDECUESTA"/>
    <s v="BARRIO HOYO GRANDE PIEDECUESTA 1"/>
    <s v="WOMPI"/>
    <s v="FO-25-1720207"/>
    <d v="2025-10-17T11:18:00"/>
    <d v="2025-10-22T16:36:00"/>
    <x v="0"/>
    <s v="ROLLOS"/>
    <s v="GESTIÓN_TELEFONICA"/>
    <s v="CANCELADO POR LA RED-SOPORTE TELEFONICO"/>
    <s v="22/10/2025 SE INTENTO COMUNICACIÓN CON EL USUARIO A LOS NÚMEROS 3123619862,NO HAY RESPUESTA NI POR WHATSAPP. SE PROCEDE A CANCELAR LA SOLICITUD POR QUE SE LLAMA EN DÍAS Y HORARIOS DIFERENTES Y NO SE OBTIENE RESPUESTA. | 22/10/2025 SE INTENTO COMUNICACIÓN CON EL USUARIO A LOS NÚMEROS 3123619862,NO HAY RESPUESTA NI POR WHATSAPP. SE PROCEDE A CANCELAR LA SOLICITUD POR QUE SE LLAMA EN DÍAS Y HORARIOS DIFERENTES Y NO SE OBTIENE RESPUESTA."/>
    <s v="SOPORTE_TELEFÓNICO"/>
    <n v="0"/>
    <s v="INTERMEDIA"/>
    <s v="TERRESTRE"/>
    <s v="TORO CARDONA ELIZABETH"/>
    <n v="0"/>
    <n v="22000"/>
    <n v="22000"/>
  </r>
  <r>
    <s v="MEDELLIN"/>
    <s v="0036-0005"/>
    <x v="3"/>
    <n v="5809"/>
    <n v="2888416"/>
    <n v="69301"/>
    <x v="0"/>
    <s v="ANTIOQUIA"/>
    <s v="TITIRIBI"/>
    <s v="BARRIO CORREGIMIENTO ALBANIA KILOMETRO 71 TITIRIBI"/>
    <s v="WOMPI"/>
    <s v="FO-25-1694931"/>
    <d v="2025-10-16T08:00:00"/>
    <d v="2025-10-22T16:37:00"/>
    <x v="0"/>
    <s v="ROLLOS"/>
    <s v="EJECUTADO_EXITOSO"/>
    <s v="EJECUTADO EXITOSO"/>
    <s v="16/10/2025 SE CONFIRMA DATOS. SE REALIZA ENVIO DE ROLLOS CON OPERADOR LOGISTICO | 22/10/2025 SE REALIZA ENVIO DE 24 ROLLOS, CON LA GUIA 6345301367500. SE CONFIRMA ENTREGA EXITOSA POR PARTE DE LA TRANSPORTADORA"/>
    <s v="ENVÍO"/>
    <n v="24"/>
    <s v="INTERMEDIA"/>
    <s v="TERRESTRE"/>
    <s v="TORO CARDONA ELIZABETH"/>
    <n v="1"/>
    <n v="36351"/>
    <n v="36351"/>
  </r>
  <r>
    <s v="BUCARAMANGA"/>
    <s v="0036-0007"/>
    <x v="1"/>
    <n v="68418"/>
    <n v="2895027"/>
    <n v="51006"/>
    <x v="0"/>
    <s v="SANTANDER"/>
    <s v="LOS SANTOS"/>
    <s v="BARRIO JERIDAS LOS SANTOS"/>
    <s v="WOMPI"/>
    <s v="FO-25-1708276"/>
    <d v="2025-10-17T08:45:00"/>
    <d v="2025-10-22T16:52:00"/>
    <x v="0"/>
    <s v="ROLLOS"/>
    <s v="EJECUTADO_EXITOSO"/>
    <s v="EJECUTADO EXITOSO"/>
    <s v="20/10/2025 SE CONFIRMA DATOS. SE REALIZA ENVIO DE ROLLOS CON OPERADOR LOGISTICO | 22/10/2025 SE REALIZA ENVIO DE 40 ROLLOS, CON LA GUIA 2187690808 SERVIENTREGA SE CONFIRMA ENTREGA EXITOSA CON EL USUARIO"/>
    <s v="ENVÍO"/>
    <n v="40"/>
    <s v="INTERMEDIA"/>
    <s v="TERRESTRE"/>
    <s v="BETANCUR AGUIRRE EDGAR AUGUSTO"/>
    <n v="1"/>
    <n v="36351"/>
    <n v="36351"/>
  </r>
  <r>
    <s v="BOGOTA"/>
    <s v="0036-0004"/>
    <x v="5"/>
    <n v="25899"/>
    <n v="2897416"/>
    <n v="80092"/>
    <x v="0"/>
    <s v="CUNDINAMARCA"/>
    <s v="ZIPAQUIRA"/>
    <s v="BARRIO ZIPAQUIRÁ ZIPAQUIRÁ"/>
    <s v="WOMPI"/>
    <s v="FO-25-1708271"/>
    <d v="2025-10-17T13:40:00"/>
    <d v="2025-10-22T16:53:00"/>
    <x v="0"/>
    <s v="ROLLOS"/>
    <s v="EJECUTADO_EXITOSO"/>
    <s v="EJECUTADO EXITOSO"/>
    <s v="20/10/2025 SE CONFIRMA DATOS. SE REALIZA ENVIO DE ROLLOS CON OPERADOR LOGISTICO | 22/10/2025 SE REALIZA ENVIO DE 40 ROLLOS, CON LA GUIA 2235596278 SERVIENTREGA SE CONFIRMA ENTREGA EXITOSA CON EL USUARIO"/>
    <s v="ENVÍO"/>
    <n v="40"/>
    <s v="INTERMEDIA"/>
    <s v="TERRESTRE"/>
    <s v="TORO CARDONA ELIZABETH"/>
    <n v="1"/>
    <n v="36351"/>
    <n v="36351"/>
  </r>
  <r>
    <s v="TUNJA"/>
    <s v="0036-0007"/>
    <x v="1"/>
    <n v="15238"/>
    <n v="2899922"/>
    <n v="78870"/>
    <x v="0"/>
    <s v="BOYACA"/>
    <s v="DUITAMA"/>
    <s v="BARRIO LA ESPERANZA DUITAMA 2"/>
    <s v="WOMPI"/>
    <s v="FO-25-1703313"/>
    <d v="2025-10-20T08:00:00"/>
    <d v="2025-10-22T16:54:00"/>
    <x v="0"/>
    <s v="ROLLOS"/>
    <s v="EJECUTADO_EXITOSO"/>
    <s v="EJECUTADO EXITOSO"/>
    <s v="18/10/2025 SE REALIZA ENVIO DE ROLLOS CON OPERADOR LOGISTICO | 22/10/2025 SE REALIZA ENVIO DE 48 ROLLOS, CON LA GUIA 2235596275 SERVIENTREGA SE CONFIRMA ENTREGA EXITOSA CON EL USUARIO"/>
    <s v="ENVÍO"/>
    <n v="48"/>
    <s v="INTERMEDIA"/>
    <s v="TERRESTRE"/>
    <s v="TORO CARDONA ELIZABETH"/>
    <n v="1"/>
    <n v="36351"/>
    <n v="36351"/>
  </r>
  <r>
    <s v="MONTERIA"/>
    <s v="0036-0001"/>
    <x v="0"/>
    <n v="23417"/>
    <n v="2895500"/>
    <n v="56758"/>
    <x v="0"/>
    <s v="CORDOBA"/>
    <s v="LORICA"/>
    <s v="BARRIO ALTO KENNEDY LORICA 1"/>
    <s v="WOMPI"/>
    <s v="FO-25-1700111"/>
    <d v="2025-10-17T09:25:00"/>
    <d v="2025-10-22T16:55:00"/>
    <x v="0"/>
    <s v="ROLLOS"/>
    <s v="EJECUTADO_EXITOSO"/>
    <s v="EJECUTADO EXITOSO"/>
    <s v="17/10/2025 SE CONFIRMAN DATOS. SE REALIZA ENVIO DE ROLLOS CON OPERADOR LOGISTICO | 22/10/2025 SE REALIZA ENVIO DE 32 ROLLOS, CON LA GUIA 2265100410 SERVIENTREGA SE CONFIRMA ENTREGA EXITOSA POR PARTE DE LA TRANSPORTADORA"/>
    <s v="ENVÍO"/>
    <n v="32"/>
    <s v="INTERMEDIA"/>
    <s v="TERRESTRE"/>
    <s v="ARGEL DORIA MIGUEL ALBERTO"/>
    <n v="1"/>
    <n v="36351"/>
    <n v="36351"/>
  </r>
  <r>
    <s v="MONTERIA"/>
    <s v="0036-0001"/>
    <x v="0"/>
    <n v="5154"/>
    <n v="2892854"/>
    <n v="70136"/>
    <x v="0"/>
    <s v="ANTIOQUIA"/>
    <s v="CAUCASIA"/>
    <s v="BARRIO EL MAN CAUCASIA"/>
    <s v="WOMPI"/>
    <s v="FO-25-1700105"/>
    <d v="2025-10-16T15:42:00"/>
    <d v="2025-10-22T16:56:00"/>
    <x v="0"/>
    <s v="ROLLOS"/>
    <s v="EJECUTADO_EXITOSO"/>
    <s v="EJECUTADO EXITOSO"/>
    <s v="17/10/2025 SE CONFIRMAN DATOS. SE REALIZA ENVIO DE ROLLOS CON OPERADOR LOGISTICO | 22/10/2025 SE REALIZA ENVIO DE 32 ROLLOS, CON LA GUIA 2265100409 SERVIENTREGA SE CONFIRMA ENTREGA EXITOSA POR PARTE DE LA TRANSPORTADORA"/>
    <s v="ENVÍO"/>
    <n v="32"/>
    <s v="INTERMEDIA"/>
    <s v="TERRESTRE"/>
    <s v="CONTRERAS ROSSI LITZY YULIETH"/>
    <n v="1"/>
    <n v="36351"/>
    <n v="36351"/>
  </r>
  <r>
    <s v="MONTERIA"/>
    <s v="0036-0001"/>
    <x v="0"/>
    <n v="23807"/>
    <n v="2894970"/>
    <n v="72149"/>
    <x v="0"/>
    <s v="CORDOBA"/>
    <s v="TIERRALTA"/>
    <s v="BARRIO CENTRO TIERRALTA 9"/>
    <s v="WOMPI"/>
    <s v="FO-25-1700089"/>
    <d v="2025-10-17T08:43:00"/>
    <d v="2025-10-22T16:57:00"/>
    <x v="0"/>
    <s v="ROLLOS"/>
    <s v="EJECUTADO_EXITOSO"/>
    <s v="EJECUTADO EXITOSO"/>
    <s v="17/10/2025 SE CONFIRMAN DATOS. SE REALIZA ENVIO DE ROLLOS CON OPERADOR LOGISTICO | 22/10/2025 SE REALIZA ENVIO DE 48 ROLLOS, CON LA GUIA 2265100407 SERVIENTREGA SE CONFIRMA ENTREGA EXITOSA POR PARTE DE LA TRANSPORTADORA"/>
    <s v="ENVÍO"/>
    <n v="48"/>
    <s v="LEJANA"/>
    <s v="TERRESTRE"/>
    <s v="TORO CARDONA ELIZABETH"/>
    <n v="1"/>
    <n v="40250"/>
    <n v="40250"/>
  </r>
  <r>
    <s v="YOPAL"/>
    <s v="0036-0006"/>
    <x v="2"/>
    <n v="85250"/>
    <n v="2887941"/>
    <n v="17185"/>
    <x v="0"/>
    <s v="CASANARE"/>
    <s v="PAZ DE ARIPORO"/>
    <s v="PAZ DE ARIPORO III CASANARE"/>
    <s v="WOMPI"/>
    <s v="FO-25-1699355"/>
    <d v="2025-10-16T08:00:00"/>
    <d v="2025-10-22T16:59:00"/>
    <x v="0"/>
    <s v="ROLLOS"/>
    <s v="EJECUTADO_EXITOSO"/>
    <s v="EJECUTADO EXITOSO"/>
    <s v="17/10/2025 SE CONFIRMA DATOS. SE REALIZA ENVIO DE ROLLOS CON OPERADOR LOGISTICO | 22/10/2025 SE REALIZA ENVIO DE 64 ROLLOS, CON LA GUIA 2235596270 SERVIENTREGA SE CONFIRMA ENTREGA EXITOSA POR PARTE DE LA TRANSPORTADORA"/>
    <s v="ENVÍO"/>
    <n v="64"/>
    <s v="INTERMEDIA"/>
    <s v="TERRESTRE"/>
    <s v="TORO CARDONA ELIZABETH"/>
    <n v="1"/>
    <n v="36351"/>
    <n v="36351"/>
  </r>
  <r>
    <s v="CALI"/>
    <s v="0036-0003"/>
    <x v="4"/>
    <n v="76364"/>
    <n v="2892690"/>
    <n v="67630"/>
    <x v="0"/>
    <s v="VALLE DEL CAUCA"/>
    <s v="JAMUNDI"/>
    <s v="BARRIO TERRANOVA ETAPA 6 JAMUNDI"/>
    <s v="WOMPI"/>
    <s v="FO-25-1698783"/>
    <d v="2025-10-16T15:37:00"/>
    <d v="2025-10-22T17:00:00"/>
    <x v="0"/>
    <s v="ROLLOS"/>
    <s v="EJECUTADO_EXITOSO"/>
    <s v="EJECUTADO EXITOSO"/>
    <s v="17/10/2025 17/10/2025 10:57 SE INTENTA COMUICACIÓN 3114457939 NO HAY CONTACTO 17/10/2025 11:33 SE CONFIRMAN DATOS CON LA SRA YANETH TORRES, SE REALIZA ENVIO DE ROLLOS CON GUIA | 22/10/2025 SE REALIZA ENVIO DE 64 ROLLOS, CON LA GUIA 2215219705 SERVIENTREGA SE CONFIRMA ENTREGA EXITOSA POR PARTE DE LA TRANSPORTADORA"/>
    <s v="ENVÍO"/>
    <n v="64"/>
    <s v="INTERMEDIA"/>
    <s v="TERRESTRE"/>
    <s v="TORO CARDONA ELIZABETH"/>
    <n v="1"/>
    <n v="36351"/>
    <n v="36351"/>
  </r>
  <r>
    <s v="BOGOTA"/>
    <s v="0036-0004"/>
    <x v="5"/>
    <n v="25175"/>
    <n v="2892202"/>
    <n v="69312"/>
    <x v="0"/>
    <s v="CUNDINAMARCA"/>
    <s v="CHIA"/>
    <s v="BARRIO VEREDA LA BALSA CHIA 1"/>
    <s v="WOMPI"/>
    <s v="FO-25-1698785"/>
    <d v="2025-10-16T14:29:00"/>
    <d v="2025-10-22T17:00:00"/>
    <x v="0"/>
    <s v="ROLLOS"/>
    <s v="EJECUTADO_EXITOSO"/>
    <s v="EJECUTADO EXITOSO"/>
    <s v="17/10/2025 17/10/2025 10:14 SE INTENTA COMUICACIÓN 3102943962-EQUIVOCADO 3136823023 NO HAY CONTACTO-17/10/2025 11:33 SE CONFIRMAN DATOS CON LA SRA DINA SALGADO, SE REALIZA ENVIO DE ROLLOS CON GUIA | 22/10/2025 SE REALIZA ENVIO DE 40 ROLLOS, CON LA GUIA 2235596264 SERVIENTREGA SE CONFIRMA ENTREGA EXITOSA POR PARTE DE LA TRANSPORTADORA"/>
    <s v="ENVÍO"/>
    <n v="40"/>
    <s v="INTERMEDIA"/>
    <s v="TERRESTRE"/>
    <s v="CONTRERAS ROSSI LITZY YULIETH"/>
    <n v="1"/>
    <n v="36351"/>
    <n v="36351"/>
  </r>
  <r>
    <s v="CALI"/>
    <s v="0036-0003"/>
    <x v="4"/>
    <n v="76563"/>
    <n v="2892237"/>
    <n v="61899"/>
    <x v="0"/>
    <s v="VALLE DEL CAUCA"/>
    <s v="PRADERA"/>
    <s v="BARRIO PRADERA PRADERA"/>
    <s v="WOMPI"/>
    <s v="FO-25-1697943"/>
    <d v="2025-10-16T14:40:00"/>
    <d v="2025-10-22T17:01:00"/>
    <x v="0"/>
    <s v="ROLLOS"/>
    <s v="EJECUTADO_EXITOSO"/>
    <s v="EJECUTADO EXITOSO"/>
    <s v="17/10/2025 SE CONFIRMAN DATOS, SE REALIZA ENVIO DE ROLLOS CON GUIA | 22/10/2025 SE REALIZA ENVIO DE 24 ROLLOS, CON LA GUIA 2215219702 SERVIENTREGA SE CONFIRMA ENTREGA EXITOSA POR PARTE DE LA TRANSPORTADORA"/>
    <s v="ENVÍO"/>
    <n v="24"/>
    <s v="INTERMEDIA"/>
    <s v="TERRESTRE"/>
    <s v="CONTRERAS ROSSI LITZY YULIETH"/>
    <n v="1"/>
    <n v="36351"/>
    <n v="36351"/>
  </r>
  <r>
    <s v="CALI"/>
    <s v="0036-0003"/>
    <x v="4"/>
    <n v="76563"/>
    <n v="2892083"/>
    <n v="33536"/>
    <x v="0"/>
    <s v="VALLE DEL CAUCA"/>
    <s v="PRADERA"/>
    <s v="BARRIO VILLA MARINA PRADERA"/>
    <s v="WOMPI"/>
    <s v="FO-25-1697944"/>
    <d v="2025-10-16T14:35:00"/>
    <d v="2025-10-22T17:02:00"/>
    <x v="0"/>
    <s v="ROLLOS"/>
    <s v="EJECUTADO_EXITOSO"/>
    <s v="EJECUTADO EXITOSO"/>
    <s v="17/10/2025 SE CONFIRMAN DATOS, SE REALIZA ENVIO DE ROLLOS CON GUIA | 22/10/2025 SE REALIZA ENVIO DE 56 ROLLOS, CON LA GUIA 2215219703 SERVIENTREGA SE CONFIRMA ENTREGA EXITOSA POR PARTE DE LA TRANSPORTADORA"/>
    <s v="ENVÍO"/>
    <n v="56"/>
    <s v="INTERMEDIA"/>
    <s v="TERRESTRE"/>
    <s v="CONTRERAS ROSSI LITZY YULIETH"/>
    <n v="1"/>
    <n v="36351"/>
    <n v="36351"/>
  </r>
  <r>
    <s v="CUCUTA"/>
    <s v="0036-0007"/>
    <x v="1"/>
    <n v="54001"/>
    <n v="2917843"/>
    <n v="74540"/>
    <x v="0"/>
    <s v="NORTE DE SANTANDER"/>
    <s v="CUCUTA"/>
    <s v="FARMABIEN 5"/>
    <s v="WOMPI"/>
    <s v="FO-25-1716645"/>
    <d v="2025-10-22T09:07:00"/>
    <d v="2025-10-22T19:39:00"/>
    <x v="0"/>
    <s v="ROLLOS"/>
    <s v="EJECUTADO_EXITOSO"/>
    <s v="EJECUTADO EXITOSO"/>
    <s v="22/10/2025 SE ESCALA AL COORDINADOR DE ZONA PARA ENTREGA DE ROLLOS EN SITIO | 22/10/2025 SE VISITA COMERCIO Y SE ENTREGAN 24 ROLLOS OK."/>
    <s v="VISITA_TÉCNICA"/>
    <n v="24"/>
    <s v="PRINCIPAL"/>
    <s v="TERRESTRE"/>
    <s v="CONTRERAS ROSSI LITZY YULIETH"/>
    <n v="1"/>
    <n v="31419"/>
    <n v="31419"/>
  </r>
  <r>
    <s v="NEIVA"/>
    <s v="0036-0006"/>
    <x v="2"/>
    <n v="41001"/>
    <n v="2915867"/>
    <n v="65602"/>
    <x v="0"/>
    <s v="HUILA"/>
    <s v="NEIVA"/>
    <s v="VARIEDADES ISLU 03"/>
    <s v="WOMPI"/>
    <s v="FO-25-1714651"/>
    <d v="2025-10-21T16:22:00"/>
    <d v="2025-10-22T20:32:00"/>
    <x v="0"/>
    <s v="ROLLOS"/>
    <s v="EJECUTADO_EXITOSO"/>
    <s v="EJECUTADO EXITOSO"/>
    <s v="21/10/2025 SE ESCALA AL COORDINADOR DE ZONA PARA ENTREGA DE ROLLOS EN SITIO | 22/10/2025 SE LLEGA A SITIO SE ENTREGAN 40 ROLLOS WOMPI"/>
    <s v="VISITA_TÉCNICA"/>
    <n v="40"/>
    <s v="PRINCIPAL"/>
    <s v="TERRESTRE"/>
    <s v="TORRES MANTILLA JOSE DANIEL"/>
    <n v="1"/>
    <n v="31419"/>
    <n v="31419"/>
  </r>
  <r>
    <s v="MEDELLIN"/>
    <s v="0036-0005"/>
    <x v="3"/>
    <n v="5001"/>
    <n v="2895041"/>
    <n v="65203"/>
    <x v="0"/>
    <s v="ANTIOQUIA"/>
    <s v="MEDELLÍN"/>
    <s v="DANI YEN COMUNICACIONES # 4"/>
    <s v="WOMPI"/>
    <s v="FO-25-1697922"/>
    <d v="2025-10-17T08:48:00"/>
    <d v="2025-10-23T08:17:00"/>
    <x v="0"/>
    <s v="ROLLOS"/>
    <s v="EJECUTADO_EXITOSO"/>
    <s v="EJECUTADO EXITOSO"/>
    <s v="17/10/2025 SE ESCALA AL COORDINADOR DE ZONA PARA ENTREGA DE ROLLOS EN SITIO | 23/10/2025 SE REALIZA ENTREGA DE 64 ROLLOS POR EL OPERADOR LOGISTICO VELOCES CON LA GUIA V4001696832"/>
    <s v="VISITA_TÉCNICA"/>
    <n v="64"/>
    <s v="PRINCIPAL"/>
    <s v="TERRESTRE"/>
    <s v="DIAZ VARGAS JONATHAN MIGUEL"/>
    <n v="1"/>
    <n v="31419"/>
    <n v="31419"/>
  </r>
  <r>
    <s v="MEDELLIN"/>
    <s v="0036-0005"/>
    <x v="3"/>
    <n v="5001"/>
    <n v="2900033"/>
    <n v="16981"/>
    <x v="0"/>
    <s v="ANTIOQUIA"/>
    <s v="MEDELLIN"/>
    <s v="TATOS SONIDO"/>
    <s v="WOMPI"/>
    <s v="FO-25-1703159"/>
    <d v="2025-10-20T08:00:00"/>
    <d v="2025-10-23T08:19:00"/>
    <x v="0"/>
    <s v="ROLLOS"/>
    <s v="EJECUTADO_EXITOSO"/>
    <s v="EJECUTADO EXITOSO"/>
    <s v="18/10/2025 SE ESCALA AL COORDINADOR DE ZONA PARA ENTREGA DE ROLLOS EN SITIO | 23/10/2025 SE REALIZA ENTREGA DE 64 ROLLOS POR EL OPERADOR LOGISTICO VELOCES CON LA GUIA V4001701969"/>
    <s v="VISITA_TÉCNICA"/>
    <n v="64"/>
    <s v="PRINCIPAL"/>
    <s v="TERRESTRE"/>
    <s v="BETANCUR AGUIRRE EDGAR AUGUSTO"/>
    <n v="1"/>
    <n v="31419"/>
    <n v="31419"/>
  </r>
  <r>
    <s v="MEDELLIN"/>
    <s v="0036-0005"/>
    <x v="3"/>
    <n v="5001"/>
    <n v="2900307"/>
    <n v="15610"/>
    <x v="0"/>
    <s v="ANTIOQUIA"/>
    <s v="MEDELLIN"/>
    <s v="SYS COMPUTO MEDELLIN SAS"/>
    <s v="WOMPI"/>
    <s v="FO-25-1704418"/>
    <d v="2025-10-20T08:00:00"/>
    <d v="2025-10-23T08:20:00"/>
    <x v="0"/>
    <s v="ROLLOS"/>
    <s v="EJECUTADO_EXITOSO"/>
    <s v="EJECUTADO EXITOSO"/>
    <s v="19/10/2025 SE ESCALA AL COORDINADOR DE ZONA PARA ENTREGA DE ROLLOS EN SITIO | 23/10/2025 SE REALIZA ENTREGA DE 32 ROLLOS POR EL OPERADOR LOGISTICO VELOCES CON LA GUIA V4001701970"/>
    <s v="VISITA_TÉCNICA"/>
    <n v="32"/>
    <s v="PRINCIPAL"/>
    <s v="TERRESTRE"/>
    <s v="BETANCUR AGUIRRE EDGAR AUGUSTO"/>
    <n v="1"/>
    <n v="31419"/>
    <n v="31419"/>
  </r>
  <r>
    <s v="MEDELLIN"/>
    <s v="0036-0005"/>
    <x v="3"/>
    <n v="5001"/>
    <n v="2900797"/>
    <n v="45522"/>
    <x v="0"/>
    <s v="ANTIOQUIA"/>
    <s v="MEDELLÍN"/>
    <s v="EL CASTILLO DE LOS HELADOS DEL BOSQUE"/>
    <s v="WOMPI"/>
    <s v="FO-25-1704370"/>
    <d v="2025-10-20T08:00:00"/>
    <d v="2025-10-23T08:21:00"/>
    <x v="0"/>
    <s v="ROLLOS"/>
    <s v="EJECUTADO_EXITOSO"/>
    <s v="EJECUTADO EXITOSO"/>
    <s v="19/10/2025 SE ESCALA AL COORDINADOR DE ZONA PARA ENTREGA DE ROLLOS EN SITIO | 23/10/2025 SE REALIZA ENTREGA DE 64 ROLLOS POR EL OPERADOR LOGISTICO VELOCES CON LA GUIA V4001701971"/>
    <s v="VISITA_TÉCNICA"/>
    <n v="64"/>
    <s v="PRINCIPAL"/>
    <s v="TERRESTRE"/>
    <s v="BETANCUR AGUIRRE EDGAR AUGUSTO"/>
    <n v="1"/>
    <n v="31419"/>
    <n v="31419"/>
  </r>
  <r>
    <s v="MEDELLIN"/>
    <s v="0036-0005"/>
    <x v="3"/>
    <n v="5001"/>
    <n v="2907326"/>
    <n v="80635"/>
    <x v="0"/>
    <s v="ANTIOQUIA"/>
    <s v="MEDELLÍN"/>
    <s v="TECNO REHOBOT"/>
    <s v="WOMPI"/>
    <s v="FO-25-1708189"/>
    <d v="2025-10-20T14:44:00"/>
    <d v="2025-10-23T08:22:00"/>
    <x v="0"/>
    <s v="ROLLOS"/>
    <s v="EJECUTADO_EXITOSO"/>
    <s v="EJECUTADO EXITOSO"/>
    <s v="20/10/2025 SE ESCALA AL COORDINADOR DE ZONA PARA ENTREGA DE ROLLOS EN SITIO | 23/10/2025 SE REALIZA ENTREGA DE 16 ROLLOS POR EL OPERADOR LOGISTICO VELOCES CON LA GUIA V4001705045"/>
    <s v="VISITA_TÉCNICA"/>
    <n v="16"/>
    <s v="PRINCIPAL"/>
    <s v="TERRESTRE"/>
    <s v="BETANCUR AGUIRRE EDGAR AUGUSTO"/>
    <n v="1"/>
    <n v="31419"/>
    <n v="31419"/>
  </r>
  <r>
    <s v="MEDELLIN"/>
    <s v="0036-0005"/>
    <x v="3"/>
    <n v="5001"/>
    <n v="2901723"/>
    <n v="67352"/>
    <x v="0"/>
    <s v="ANTIOQUIA"/>
    <s v="MEDELLÍN"/>
    <s v="GRANERO LAS 2 FF"/>
    <s v="WOMPI"/>
    <s v="FO-25-1706014"/>
    <d v="2025-10-20T08:00:00"/>
    <d v="2025-10-23T08:22:00"/>
    <x v="0"/>
    <s v="ROLLOS"/>
    <s v="EJECUTADO_EXITOSO"/>
    <s v="EJECUTADO EXITOSO"/>
    <s v="20/10/2025 SE ESCALA AL COORDINADOR DE ZONA PARA ENTREGA DE ROLLOS EN SITIO | 23/10/2025 SE REALIZA ENTREGA DE 64 ROLLOS POR EL OPERADOR LOGISTICO VELOCES CON LA GUIA V4001701976"/>
    <s v="VISITA_TÉCNICA"/>
    <n v="64"/>
    <s v="PRINCIPAL"/>
    <s v="TERRESTRE"/>
    <s v="BETANCUR AGUIRRE EDGAR AUGUSTO"/>
    <n v="1"/>
    <n v="31419"/>
    <n v="31419"/>
  </r>
  <r>
    <s v="MEDELLIN"/>
    <s v="0036-0005"/>
    <x v="3"/>
    <n v="5001"/>
    <n v="2900932"/>
    <n v="53402"/>
    <x v="0"/>
    <s v="ANTIOQUIA"/>
    <s v="MEDELLÍN"/>
    <s v="LA MISCE DE ANDRE"/>
    <s v="WOMPI"/>
    <s v="FO-25-1704366"/>
    <d v="2025-10-20T08:00:00"/>
    <d v="2025-10-23T08:22:00"/>
    <x v="0"/>
    <s v="ROLLOS"/>
    <s v="EJECUTADO_EXITOSO"/>
    <s v="EJECUTADO EXITOSO"/>
    <s v="19/10/2025 SE ESCALA AL COORDINADOR DE ZONA PARA ENTREGA DE ROLLOS EN SITIO | 23/10/2025 SE REALIZA ENTREGA DE 16 ROLLOS POR EL OPERADOR LOGISTICO VELOCES CON LA GUIA V4001701972"/>
    <s v="VISITA_TÉCNICA"/>
    <n v="16"/>
    <s v="PRINCIPAL"/>
    <s v="TERRESTRE"/>
    <s v="BETANCUR AGUIRRE EDGAR AUGUSTO"/>
    <n v="1"/>
    <n v="31419"/>
    <n v="31419"/>
  </r>
  <r>
    <s v="MEDELLIN"/>
    <s v="0036-0005"/>
    <x v="3"/>
    <n v="5631"/>
    <n v="2900137"/>
    <n v="58490"/>
    <x v="0"/>
    <s v="ANTIOQUIA"/>
    <s v="SABANETA"/>
    <s v="DROGUERÍA LOS MARINILLOS"/>
    <s v="WOMPI"/>
    <s v="FO-25-1703158"/>
    <d v="2025-10-20T08:00:00"/>
    <d v="2025-10-23T08:22:00"/>
    <x v="0"/>
    <s v="ROLLOS"/>
    <s v="EJECUTADO_EXITOSO"/>
    <s v="EJECUTADO EXITOSO"/>
    <s v="18/10/2025 SE ESCALA AL COORDINADOR DE ZONA PARA ENTREGA DE ROLLOS EN SITIO | 23/10/2025 SE REALIZA ENTREGA DE 56 ROLLOS POR EL OPERADOR LOGISTICO VELOCES CON LA GUIA V4001701975"/>
    <s v="VISITA_TÉCNICA"/>
    <n v="56"/>
    <s v="PRINCIPAL"/>
    <s v="TERRESTRE"/>
    <s v="BETANCUR AGUIRRE EDGAR AUGUSTO"/>
    <n v="1"/>
    <n v="31419"/>
    <n v="31419"/>
  </r>
  <r>
    <s v="MEDELLIN"/>
    <s v="0036-0005"/>
    <x v="3"/>
    <n v="5266"/>
    <n v="2909129"/>
    <n v="12321"/>
    <x v="0"/>
    <s v="ANTIOQUIA"/>
    <s v="ENVIGADO"/>
    <s v="AGENCIA ALMACEN DE LLAVES MULTILLAVES #6"/>
    <s v="WOMPI"/>
    <s v="FO-25-1709670"/>
    <d v="2025-10-20T16:44:00"/>
    <d v="2025-10-23T08:23:00"/>
    <x v="0"/>
    <s v="ROLLOS"/>
    <s v="EJECUTADO_EXITOSO"/>
    <s v="EJECUTADO EXITOSO"/>
    <s v="21/10/2025 SE ESCALA AL COORDINADOR DE ZONA PARA ENTREGA DE ROLLOS EN SITIO | 23/10/2025 SE REALIZA ENTREGA DE 32 ROLLOS POR EL OPERADOR LOGISTICO VELOCES CON LA GUIA V4001705057"/>
    <s v="VISITA_TÉCNICA"/>
    <n v="32"/>
    <s v="PRINCIPAL"/>
    <s v="TERRESTRE"/>
    <s v="BETANCUR AGUIRRE EDGAR AUGUSTO"/>
    <n v="1"/>
    <n v="31419"/>
    <n v="31419"/>
  </r>
  <r>
    <s v="MEDELLIN"/>
    <s v="0036-0005"/>
    <x v="3"/>
    <n v="5088"/>
    <n v="2908755"/>
    <n v="51156"/>
    <x v="0"/>
    <s v="ANTIOQUIA"/>
    <s v="BELLO"/>
    <s v="VARIEDADES LUNA IWS"/>
    <s v="WOMPI"/>
    <s v="FO-25-1708126"/>
    <d v="2025-10-20T16:16:00"/>
    <d v="2025-10-23T08:23:00"/>
    <x v="0"/>
    <s v="ROLLOS"/>
    <s v="EJECUTADO_EXITOSO"/>
    <s v="EJECUTADO EXITOSO"/>
    <s v="20/10/2025 SE ESCALA AL COORDINADOR DE ZONA PARA ENTREGA DE ROLLOS EN SITIO | 23/10/2025 SE REALIZA ENTREGA DE 56 ROLLOS POR EL OPERADOR LOGISTICO VELOCES CON LA GUIA V4001705055"/>
    <s v="VISITA_TÉCNICA"/>
    <n v="56"/>
    <s v="PRINCIPAL"/>
    <s v="TERRESTRE"/>
    <s v="BETANCUR AGUIRRE EDGAR AUGUSTO"/>
    <n v="1"/>
    <n v="31419"/>
    <n v="31419"/>
  </r>
  <r>
    <s v="MEDELLIN"/>
    <s v="0036-0005"/>
    <x v="3"/>
    <n v="5001"/>
    <n v="2908090"/>
    <n v="46208"/>
    <x v="0"/>
    <s v="ANTIOQUIA"/>
    <s v="MEDELLÍN"/>
    <s v="SURTY VARIEDAD MYM"/>
    <s v="WOMPI"/>
    <s v="FO-25-1708154"/>
    <d v="2025-10-20T15:42:00"/>
    <d v="2025-10-23T08:23:00"/>
    <x v="0"/>
    <s v="ROLLOS"/>
    <s v="EJECUTADO_EXITOSO"/>
    <s v="EJECUTADO EXITOSO"/>
    <s v="20/10/2025 SE ESCALA AL COORDINADOR DE ZONA PARA ENTREGA DE ROLLOS EN SITIO | 23/10/2025 SE REALIZA ENTREGA DE 48 ROLLOS POR EL OPERADOR LOGISTICO VELOCES CON LA GUIA V4001705053"/>
    <s v="VISITA_TÉCNICA"/>
    <n v="48"/>
    <s v="PRINCIPAL"/>
    <s v="TERRESTRE"/>
    <s v="BETANCUR AGUIRRE EDGAR AUGUSTO"/>
    <n v="1"/>
    <n v="31419"/>
    <n v="31419"/>
  </r>
  <r>
    <s v="MEDELLIN"/>
    <s v="0036-0005"/>
    <x v="3"/>
    <n v="5001"/>
    <n v="2899899"/>
    <n v="54665"/>
    <x v="0"/>
    <s v="ANTIOQUIA"/>
    <s v="MEDELLÍN"/>
    <s v="DROGUERÍA ALAMOS 1"/>
    <s v="WOMPI"/>
    <s v="FO-25-1703160"/>
    <d v="2025-10-20T08:00:00"/>
    <d v="2025-10-23T08:23:00"/>
    <x v="0"/>
    <s v="ROLLOS"/>
    <s v="EJECUTADO_EXITOSO"/>
    <s v="EJECUTADO EXITOSO"/>
    <s v="18/10/2025 SE ESCALA AL COORDINADOR DE ZONA PARA ENTREGA DE ROLLOS EN SITIO | 23/10/2025 SE REALIZA ENTREGA DE 48 ROLLOS POR EL OPERADOR LOGISTICO VELOCES CON LA GUIA V4001701974"/>
    <s v="VISITA_TÉCNICA"/>
    <n v="48"/>
    <s v="PRINCIPAL"/>
    <s v="TERRESTRE"/>
    <s v="BETANCUR AGUIRRE EDGAR AUGUSTO"/>
    <n v="1"/>
    <n v="31419"/>
    <n v="31419"/>
  </r>
  <r>
    <s v="MEDELLIN"/>
    <s v="0036-0005"/>
    <x v="3"/>
    <n v="5001"/>
    <n v="2899339"/>
    <n v="72012"/>
    <x v="0"/>
    <s v="ANTIOQUIA"/>
    <s v="MEDELLIN"/>
    <s v="BARRIO BELEN BUENA VISTA MEDELLIN 2"/>
    <s v="WOMPI"/>
    <s v="FO-25-1703162"/>
    <d v="2025-10-20T08:00:00"/>
    <d v="2025-10-23T08:23:00"/>
    <x v="0"/>
    <s v="ROLLOS"/>
    <s v="EJECUTADO_EXITOSO"/>
    <s v="EJECUTADO EXITOSO"/>
    <s v="18/10/2025 SE ESCALA AL COORDINADOR DE ZONA PARA ENTREGA DE ROLLOS EN SITIO | 23/10/2025 SE REALIZA ENTREGA DE 64 ROLLOS POR EL OPERADOR LOGISTICO VELOCES CON LA GUIA V4001701973"/>
    <s v="VISITA_TÉCNICA"/>
    <n v="64"/>
    <s v="PRINCIPAL"/>
    <s v="TERRESTRE"/>
    <s v="BETANCUR AGUIRRE EDGAR AUGUSTO"/>
    <n v="1"/>
    <n v="31419"/>
    <n v="31419"/>
  </r>
  <r>
    <s v="MEDELLIN"/>
    <s v="0036-0005"/>
    <x v="3"/>
    <n v="5001"/>
    <n v="2909631"/>
    <n v="69660"/>
    <x v="0"/>
    <s v="ANTIOQUIA"/>
    <s v="MEDELLÍN"/>
    <s v="SOCCER BEER STORE"/>
    <s v="WOMPI"/>
    <s v="FO-25-1709652"/>
    <d v="2025-10-21T08:00:00"/>
    <d v="2025-10-23T08:24:00"/>
    <x v="0"/>
    <s v="ROLLOS"/>
    <s v="EJECUTADO_EXITOSO"/>
    <s v="EJECUTADO EXITOSO"/>
    <s v="21/10/2025 SE ESCALA AL COORDINADOR DE ZONA PARA ENTREGA DE ROLLOS EN SITIO | 23/10/2025 SE REALIZA ENTREGA DE 32 ROLLOS POR EL OPERADOR LOGISTICO VELOCES CON LA GUIA V4001705060"/>
    <s v="VISITA_TÉCNICA"/>
    <n v="32"/>
    <s v="PRINCIPAL"/>
    <s v="TERRESTRE"/>
    <s v="BETANCUR AGUIRRE EDGAR AUGUSTO"/>
    <n v="1"/>
    <n v="31419"/>
    <n v="31419"/>
  </r>
  <r>
    <s v="MEDELLIN"/>
    <s v="0036-0005"/>
    <x v="3"/>
    <n v="5093"/>
    <n v="2854452"/>
    <n v="15151"/>
    <x v="0"/>
    <s v="ANTIOQUIA"/>
    <s v="BETULIA"/>
    <s v="BETULIA III ANTIOQUIA"/>
    <s v="WOMPI"/>
    <s v="FO-25-1663997"/>
    <d v="2025-10-08T08:00:00"/>
    <d v="2025-10-23T08:28:00"/>
    <x v="0"/>
    <s v="ROLLOS"/>
    <s v="EJECUTADO_EXITOSO"/>
    <s v="EJECUTADO EXITOSO"/>
    <s v="09/10/2025 DATOS CONFIRMADOS. SE REALIZA ENVIO DE ROLLOS CON GUIA | 16/10/2025 ENVIO EN ZONA DE DISTRIBUCION | 23/10/2025 SE REALIZA ENVIO DE 64 ROLLOS, CON LA GUIA 6345301362580 MANDAR Y SERVIR SE CONFIRMA ENTREGA EXITOSA CON EL USUARIO"/>
    <s v="ENVÍO"/>
    <n v="64"/>
    <s v="LEJANA"/>
    <s v="TERRESTRE"/>
    <s v="BETANCUR AGUIRRE EDGAR AUGUSTO"/>
    <n v="1"/>
    <n v="40250"/>
    <n v="40250"/>
  </r>
  <r>
    <s v="MEDELLIN"/>
    <s v="0036-0005"/>
    <x v="3"/>
    <n v="5809"/>
    <n v="2847841"/>
    <n v="12206"/>
    <x v="0"/>
    <s v="ANTIOQUIA"/>
    <s v="TITIRIBI"/>
    <s v="TITIRIBI III - ANTIOQUIA"/>
    <s v="WOMPI"/>
    <s v="FO-25-1648208"/>
    <d v="2025-10-07T08:00:00"/>
    <d v="2025-10-23T08:29:00"/>
    <x v="0"/>
    <s v="ROLLOS"/>
    <s v="EJECUTADO_EXITOSO"/>
    <s v="EJECUTADO EXITOSO"/>
    <s v="08/10/2025 SE CONFIRMAN DATOS. SE REALIZA ENVIO DE ROLLOS CON GUIA | 14/10/2025 MANDAR Y SERVIR AUN NO ENTREGA | 23/10/2025 SE REALIZA ENVIO DE 64 ROLLOS, CON LA GUIA 6345301361413 MANDAR Y SERVIR SE CONFIRMA ENTREGA EXITOSA CON EL USUARIO"/>
    <s v="ENVÍO"/>
    <n v="64"/>
    <s v="INTERMEDIA"/>
    <s v="TERRESTRE"/>
    <s v="BETANCUR AGUIRRE EDGAR AUGUSTO"/>
    <n v="1"/>
    <n v="36351"/>
    <n v="36351"/>
  </r>
  <r>
    <s v="MEDELLIN"/>
    <s v="0036-0005"/>
    <x v="3"/>
    <n v="5789"/>
    <n v="2882428"/>
    <n v="48871"/>
    <x v="0"/>
    <s v="ANTIOQUIA"/>
    <s v="TAMESIS"/>
    <s v="BARRIO CALLE PRINCIPAL TAMESIS"/>
    <s v="WOMPI"/>
    <s v="FO-25-1698542"/>
    <d v="2025-10-15T08:00:00"/>
    <d v="2025-10-23T08:49:00"/>
    <x v="0"/>
    <s v="ROLLOS"/>
    <s v="EJECUTADO_EXITOSO"/>
    <s v="EJECUTADO EXITOSO"/>
    <s v="17/10/2025 SE CONFIRMA DATOS. SE REALIZA ENVIO DE ROLLOS CON OPERADOR LOGISTICO | 23/10/2025 SE LE ESCRIBE AL USUARIO PARA CONFIRMAR ENTREGA. PENDIENTE CONFIRMACION | 23/10/2025 SE LLAMA AL USUARIO, CONFIRMA ENTREGA DE ROLLOS | 23/10/2025 SE REALIZA ENVIO DE 16 ROLLOS, CON LA GUIA 6345301368252 MANDAR Y SERVIR SE CONFIRMA ENTREGA EXITOSA POR PARTE DE LA TRANSPORTADORA"/>
    <s v="ENVÍO"/>
    <n v="16"/>
    <s v="LEJANA"/>
    <s v="TERRESTRE"/>
    <s v="BETANCUR AGUIRRE EDGAR AUGUSTO"/>
    <n v="1"/>
    <n v="40250"/>
    <n v="40250"/>
  </r>
  <r>
    <s v="MEDELLIN"/>
    <s v="0036-0005"/>
    <x v="3"/>
    <n v="5079"/>
    <n v="2890991"/>
    <n v="31008"/>
    <x v="0"/>
    <s v="ANTIOQUIA"/>
    <s v="BARBOSA"/>
    <s v="SERVICELL SANTA ROSA"/>
    <s v="WOMPI"/>
    <s v="FO-25-1699353"/>
    <d v="2025-10-16T11:38:00"/>
    <d v="2025-10-23T08:50:00"/>
    <x v="0"/>
    <s v="ROLLOS"/>
    <s v="EJECUTADO_EXITOSO"/>
    <s v="EJECUTADO EXITOSO"/>
    <s v="17/10/2025 SE CONFIRMA DATOS. SE REALIZA ENVIO DE ROLLOS CON OPERADOR LOGISTICO | 23/10/2025 SE LLAMA AL USUARIO, CONFIRMA ENTREGA | 23/10/2025 SE REALIZA ENVIO DE 64 ROLLOS, CON LA GUIA 6345301368260 MANDAR Y SERVIR SE CONFIRMA ENTREGA EXITOSA POR PARTE DE LA TRANSPORTADORA"/>
    <s v="ENVÍO"/>
    <n v="64"/>
    <s v="INTERMEDIA"/>
    <s v="TERRESTRE"/>
    <s v="BETANCUR AGUIRRE EDGAR AUGUSTO"/>
    <n v="1"/>
    <n v="36351"/>
    <n v="36351"/>
  </r>
  <r>
    <s v="BUCARAMANGA"/>
    <s v="0036-0007"/>
    <x v="1"/>
    <n v="68655"/>
    <n v="2899039"/>
    <n v="14432"/>
    <x v="0"/>
    <s v="SANTANDER"/>
    <s v="SABANA DE TORRES"/>
    <s v="BARRIO CENTRO SABANA DE TORRES"/>
    <s v="WOMPI"/>
    <s v="FO-25-1713967"/>
    <d v="2025-10-20T08:00:00"/>
    <d v="2025-10-23T09:17:00"/>
    <x v="0"/>
    <s v="ROLLOS"/>
    <s v="EJECUTADO_EXITOSO"/>
    <s v="EJECUTADO EXITOSO"/>
    <s v="21/10/2025 SE CONFIRMAN DATOS, SE REALIZA ENVIO POR OPERADOR LOGISTICO | 23/10/2025 SE VISITA COMERCIO SE ENTREGA ROLLOS EN SITIO"/>
    <s v="VISITA_TÉCNICA"/>
    <n v="24"/>
    <s v="LEJANA"/>
    <s v="TERRESTRE"/>
    <s v="BETANCUR AGUIRRE EDGAR AUGUSTO"/>
    <n v="1"/>
    <n v="40250"/>
    <n v="40250"/>
  </r>
  <r>
    <s v="TUNJA"/>
    <s v="0036-0007"/>
    <x v="1"/>
    <n v="15759"/>
    <n v="2895793"/>
    <n v="78113"/>
    <x v="0"/>
    <s v="BOYACA"/>
    <s v="SOGAMOSO"/>
    <s v="BARRIO CEMENTERIO SOGAMOSO 1"/>
    <s v="WOMPI"/>
    <s v="FO-25-1708274"/>
    <d v="2025-10-17T10:20:00"/>
    <d v="2025-10-23T09:40:00"/>
    <x v="0"/>
    <s v="ROLLOS"/>
    <s v="EJECUTADO_EXITOSO"/>
    <s v="EJECUTADO EXITOSO"/>
    <s v="20/10/2025 SE CONFIRMA DATOS. SE REALIZA ENVIO DE ROLLOS CON OPERADOR LOGISTICO | 23/10/2025 SE REALIZA ENVIO DE 24 ROLLOS, CON LA GUIA 2235596281 SERVIENTREGA SE CONFIRMA ENTREGA EXITOSA CON EL USUARIO"/>
    <s v="ENVÍO"/>
    <n v="24"/>
    <s v="INTERMEDIA"/>
    <s v="TERRESTRE"/>
    <s v="HERRERA LUQUE SAUL JAVIER"/>
    <n v="1"/>
    <n v="36351"/>
    <n v="36351"/>
  </r>
  <r>
    <s v="BARRANQUILLA"/>
    <s v="0036-0001"/>
    <x v="0"/>
    <n v="8558"/>
    <n v="2896212"/>
    <n v="39649"/>
    <x v="0"/>
    <s v="ATLANTICO"/>
    <s v="POLONUEVO"/>
    <s v="BARRIO CENTRO POLONUEVO"/>
    <s v="WOMPI"/>
    <s v="FO-25-1708273"/>
    <d v="2025-10-17T10:30:00"/>
    <d v="2025-10-23T09:41:00"/>
    <x v="0"/>
    <s v="ROLLOS"/>
    <s v="EJECUTADO_EXITOSO"/>
    <s v="EJECUTADO EXITOSO"/>
    <s v="20/10/2025 SE CONFIRMA DATOS. SE REALIZA ENVIO DE ROLLOS CON OPERADOR LOGISTICO | 23/10/2025 SE REALIZA ENVIO DE 40 ROLLOS, CON LA GUIA 2205447264 SERVIENTREGA SE CONFIRMA ENTREGA EXITOSA CON EL USUARIO"/>
    <s v="ENVÍO"/>
    <n v="40"/>
    <s v="INTERMEDIA"/>
    <s v="TERRESTRE"/>
    <s v="TORO CARDONA ELIZABETH"/>
    <n v="1"/>
    <n v="36351"/>
    <n v="36351"/>
  </r>
  <r>
    <s v="TUNJA"/>
    <s v="0036-0007"/>
    <x v="1"/>
    <n v="15759"/>
    <n v="2897221"/>
    <n v="60718"/>
    <x v="0"/>
    <s v="BOYACA"/>
    <s v="SOGAMOSO"/>
    <s v="BARRIO CIUDAD VERDE SOGAMOSO"/>
    <s v="WOMPI"/>
    <s v="FO-25-1708272"/>
    <d v="2025-10-17T12:44:00"/>
    <d v="2025-10-23T09:42:00"/>
    <x v="0"/>
    <s v="ROLLOS"/>
    <s v="EJECUTADO_EXITOSO"/>
    <s v="EJECUTADO EXITOSO"/>
    <s v="20/10/2025 SE CONFIRMA DATOS. SE REALIZA ENVIO DE ROLLOS CON OPERADOR LOGISTICO | 23/10/2025 SE REALIZA ENVIO DE 48 ROLLOS, CON LA GUIA 2235596279 SERVIENTREGA SE CONFIRMA ENTREGA EXITOSA CON EL USUARIO"/>
    <s v="ENVÍO"/>
    <n v="48"/>
    <s v="INTERMEDIA"/>
    <s v="TERRESTRE"/>
    <s v="TORO CARDONA ELIZABETH"/>
    <n v="1"/>
    <n v="36351"/>
    <n v="36351"/>
  </r>
  <r>
    <s v="CALI"/>
    <s v="0036-0003"/>
    <x v="4"/>
    <n v="19824"/>
    <n v="2893739"/>
    <n v="67579"/>
    <x v="0"/>
    <s v="CAUCA"/>
    <s v="TOTORO"/>
    <s v="BARRIO CENTRAL TOTORO 1"/>
    <s v="WOMPI"/>
    <s v="FO-25-1700098"/>
    <d v="2025-10-17T08:00:00"/>
    <d v="2025-10-23T09:42:00"/>
    <x v="0"/>
    <s v="ROLLOS"/>
    <s v="EJECUTADO_EXITOSO"/>
    <s v="EJECUTADO EXITOSO"/>
    <s v="17/10/2025 SE CONFIRMAN DATOS. SE REALIZA ENVIO DE ROLLOS CON OPERADOR LOGISTICO | 23/10/2025 SE REALIZA ENVIO DE 24 ROLLOS, CON LA GUIA 2215219706 SERVIENTREGA SE CONFIRMA ENTREGA EXITOSA POR PARTE DE LA TRANSPORTADORA"/>
    <s v="ENVÍO"/>
    <n v="24"/>
    <s v="LEJANA"/>
    <s v="TERRESTRE"/>
    <s v="TORO CARDONA ELIZABETH"/>
    <n v="1"/>
    <n v="40250"/>
    <n v="40250"/>
  </r>
  <r>
    <s v="PASTO"/>
    <s v="0036-0003"/>
    <x v="4"/>
    <n v="52083"/>
    <n v="2879217"/>
    <n v="64002"/>
    <x v="0"/>
    <s v="NARIÑO"/>
    <s v="BELEN"/>
    <s v="BARRIO SAN JOSE OBRERO BELEN"/>
    <s v="WOMPI"/>
    <s v="FO-25-1683332"/>
    <d v="2025-10-14T14:01:00"/>
    <d v="2025-10-23T09:43:00"/>
    <x v="0"/>
    <s v="ROLLOS"/>
    <s v="EJECUTADO_EXITOSO"/>
    <s v="EJECUTADO EXITOSO"/>
    <s v="14/10/2025 DATOS CORRECTOS. SE REALIZA ENVIO DE ROLLOS CON GUIA | 21/10/2025 SE COMUNICA CON EL USUARIO DONDE INFORMA QUE AUN NO RECIBE LOS ROLLOS | 23/10/2025 SE REALIZA ENVIO DE 24 ROLLOS, CON LA GUIA 2215219691 SERVIENTREGA SE CONFIRMA ENTREGA EXITOSA POR PARTE DE LA TRANSPORTADORA"/>
    <s v="ENVÍO"/>
    <n v="24"/>
    <s v="LEJANA"/>
    <s v="TERRESTRE"/>
    <s v="TORO CARDONA ELIZABETH"/>
    <n v="1"/>
    <n v="40250"/>
    <n v="40250"/>
  </r>
  <r>
    <s v="BUCARAMANGA"/>
    <s v="0036-0007"/>
    <x v="1"/>
    <n v="68655"/>
    <n v="2893727"/>
    <n v="65634"/>
    <x v="0"/>
    <s v="SANTANDER"/>
    <s v="SABANA DE TORRES"/>
    <s v="BARRIO GAITAN SABANA DE TORRES"/>
    <s v="WOMPI"/>
    <s v="FO-25-1700099"/>
    <d v="2025-10-17T08:00:00"/>
    <d v="2025-10-23T09:43:00"/>
    <x v="0"/>
    <s v="ROLLOS"/>
    <s v="EJECUTADO_EXITOSO"/>
    <s v="EJECUTADO EXITOSO"/>
    <s v="17/10/2025 SE CONFIRMAN DATOS. SE REALIZA ENVIO DE ROLLOS CON OPERADOR LOGISTICO | 23/10/2025 SE REALIZA ENVIO DE 48 ROLLOS, CON LA GUIA 2187690805 SERVIENTREGA SE CONFIRMA ENTREGA EXITOSA POR PARTE DE LA TRANSPORTADORA"/>
    <s v="ENVÍO"/>
    <n v="48"/>
    <s v="LEJANA"/>
    <s v="TERRESTRE"/>
    <s v="TORO CARDONA ELIZABETH"/>
    <n v="1"/>
    <n v="40250"/>
    <n v="40250"/>
  </r>
  <r>
    <s v="MONTERIA"/>
    <s v="0036-0001"/>
    <x v="0"/>
    <n v="23807"/>
    <n v="2890365"/>
    <n v="19783"/>
    <x v="0"/>
    <s v="CORDOBA"/>
    <s v="TIERRALTA"/>
    <s v="BARRIO CENTRO II TIERRALTA"/>
    <s v="WOMPI"/>
    <s v="FO-25-1698535"/>
    <d v="2025-10-16T10:38:00"/>
    <d v="2025-10-23T09:43:00"/>
    <x v="0"/>
    <s v="ROLLOS"/>
    <s v="EJECUTADO_EXITOSO"/>
    <s v="EJECUTADO EXITOSO"/>
    <s v="17/10/2025 SE CONFIRMA DATOS. SE REALIZA ENVIO DE ROLLOS CON OPERADOR LOGISTICO | 23/10/2025 SE REALIZA ENVIO DE 32 ROLLOS, CON LA GUIA 2265100406 SERVIENTREGA SE CONFIRMA ENTREGA EXITOSA POR PARTE DE LA TRANSPORTADORA"/>
    <s v="ENVÍO"/>
    <n v="32"/>
    <s v="LEJANA"/>
    <s v="TERRESTRE"/>
    <s v="TORO CARDONA ELIZABETH"/>
    <n v="1"/>
    <n v="40250"/>
    <n v="40250"/>
  </r>
  <r>
    <s v="MEDELLIN"/>
    <s v="0036-0005"/>
    <x v="3"/>
    <n v="5129"/>
    <n v="2893884"/>
    <n v="48252"/>
    <x v="0"/>
    <s v="ANTIOQUIA"/>
    <s v="CALDAS"/>
    <s v="ARMONIA GREEN SPA"/>
    <s v="WOMPI"/>
    <s v="FO-25-1695525"/>
    <d v="2025-10-17T08:00:00"/>
    <d v="2025-10-23T09:47:00"/>
    <x v="0"/>
    <s v="ROLLOS"/>
    <s v="EJECUTADO_EXITOSO"/>
    <s v="EJECUTADO EXITOSO"/>
    <s v="17/08/2025 SE ESCALA AL COORDINADOR DE ZONA PARA ENTREGA DE ROLLOS EN SITIO | 23/10/2025 SE REALIZA ENTREGA DE ROLLOS"/>
    <s v="VISITA_TÉCNICA"/>
    <n v="56"/>
    <s v="PRINCIPAL"/>
    <s v="TERRESTRE"/>
    <s v="TORO CARDONA ELIZABETH"/>
    <n v="1"/>
    <n v="31419"/>
    <n v="31419"/>
  </r>
  <r>
    <s v="BOGOTA"/>
    <s v="0036-0004"/>
    <x v="5"/>
    <n v="11001"/>
    <n v="2917828"/>
    <n v="75297"/>
    <x v="0"/>
    <s v="CUNDINAMARCA"/>
    <s v="BOGOTA"/>
    <s v="BARRIO ORTEZAL BOGOTA 1"/>
    <s v="WOMPI"/>
    <s v="FO-25-1716354"/>
    <d v="2025-10-22T09:03:00"/>
    <d v="2025-10-23T10:07:00"/>
    <x v="0"/>
    <s v="ROLLOS"/>
    <s v="EJECUTADO_EXITOSO"/>
    <s v="EJECUTADO EXITOSO"/>
    <s v="22/10/2025 SE ESCALA AL COORDINADOR DE ZONA PARA ENTREGA DE ROLLOS EN SITIO | 23/10/2025 SE REALIZA VISITA A CB PARA REALIZAR ENTREGA BDE 40 ROLLOS WOMPI ,NO SE MANIPULAN EQUIPOS"/>
    <s v="VISITA_TÉCNICA"/>
    <n v="40"/>
    <s v="PRINCIPAL"/>
    <s v="TERRESTRE"/>
    <s v="HERNANDEZ CHAVARRIA JUAN CAMILO"/>
    <n v="1"/>
    <n v="31419"/>
    <n v="31419"/>
  </r>
  <r>
    <s v="IBAGUE"/>
    <s v="0036-0006"/>
    <x v="2"/>
    <n v="73001"/>
    <n v="2918832"/>
    <n v="27268"/>
    <x v="0"/>
    <s v="TOLIMA"/>
    <s v="IBAGUE"/>
    <s v="BARRIO RESTREPO IBAGUE"/>
    <s v="WOMPI"/>
    <s v="FO-25-1717187"/>
    <d v="2025-10-22T10:27:00"/>
    <d v="2025-10-23T10:12:00"/>
    <x v="0"/>
    <s v="ROLLOS"/>
    <s v="EJECUTADO_EXITOSO"/>
    <s v="EJECUTADO EXITOSO"/>
    <s v="22/10/2025 SE ESCALA AL COORDINADOR DE ZONA PARA ENTREGA DE ROLLOS EN SITIO | 23/10/2025 SE ENTREGA 32 ROLLOS CON VISITA"/>
    <s v="VISITA_TÉCNICA"/>
    <n v="32"/>
    <s v="PRINCIPAL"/>
    <s v="TERRESTRE"/>
    <s v="GALINDO ROJAS LUIS FELIPE"/>
    <n v="1"/>
    <n v="31419"/>
    <n v="31419"/>
  </r>
  <r>
    <s v="MEDELLIN"/>
    <s v="0036-0005"/>
    <x v="3"/>
    <n v="5088"/>
    <n v="2912370"/>
    <n v="75879"/>
    <x v="0"/>
    <s v="ANTIOQUIA"/>
    <s v="BELLO"/>
    <s v="MERCADO Y LEGUMBRERIA PAISAJES"/>
    <s v="WOMPI"/>
    <s v="FO-25-1711494"/>
    <d v="2025-10-21T10:26:00"/>
    <d v="2025-10-23T10:29:00"/>
    <x v="0"/>
    <s v="ROLLOS"/>
    <s v="EJECUTADO_EXITOSO"/>
    <s v="EJECUTADO EXITOSO"/>
    <s v="21/10/2025 SE ESCALA AL COORDINADOR DE ZONA PARA ENTREGA DE ROLLOS EN SITIO | 23/10/2025 SE REALIZA ENTREGA OK DE 64 ROLLOS"/>
    <s v="VISITA_TÉCNICA"/>
    <n v="64"/>
    <s v="PRINCIPAL"/>
    <s v="TERRESTRE"/>
    <s v="VARGAS HERRERA JHON JAIRO"/>
    <n v="1"/>
    <n v="31419"/>
    <n v="31419"/>
  </r>
  <r>
    <s v="MONTERIA"/>
    <s v="0036-0001"/>
    <x v="0"/>
    <n v="23001"/>
    <n v="2915263"/>
    <n v="79396"/>
    <x v="0"/>
    <s v="CORDOBA"/>
    <s v="MONTERIA"/>
    <s v="BARRIO URB VILLA NOVA MONTERIA"/>
    <s v="WOMPI"/>
    <s v="FO-25-1716697"/>
    <d v="2025-10-21T15:42:00"/>
    <d v="2025-10-23T10:30:00"/>
    <x v="0"/>
    <s v="ROLLOS"/>
    <s v="EJECUTADO_EXITOSO"/>
    <s v="EJECUTADO EXITOSO"/>
    <s v="22/10/2025 SE ESCALA AL COORDINADOR DE ZONA PARA ENTREGA DE ROLLOS EN SITIO | 23/10/2025 SE REALIZA ENTREGA DE 24 ROLLOS A CORRESPONSAL WOMPI"/>
    <s v="VISITA_TÉCNICA"/>
    <n v="24"/>
    <s v="PRINCIPAL"/>
    <s v="TERRESTRE"/>
    <s v="RAMIREZ TABARES JUAN DIEGO"/>
    <n v="1"/>
    <n v="31419"/>
    <n v="31419"/>
  </r>
  <r>
    <s v="BOGOTA"/>
    <s v="0036-0004"/>
    <x v="5"/>
    <n v="25290"/>
    <n v="2885836"/>
    <n v="34445"/>
    <x v="0"/>
    <s v="CUNDINAMARCA"/>
    <s v="FUSAGASUGA"/>
    <s v="BARRIO LUXEMBURGO FUSAGASUGA"/>
    <s v="WOMPI"/>
    <s v="FO-25-1693664"/>
    <d v="2025-10-15T13:36:00"/>
    <d v="2025-10-23T10:36:00"/>
    <x v="0"/>
    <s v="ROLLOS"/>
    <s v="EJECUTADO_CANCELADO"/>
    <s v="CB CERRADO - DESOCUPADO"/>
    <s v="16/10/2025 SE CONFIRMA DATOS. SE REALIZA ENVIO DE ROLLOS CON OPERADOR LOGISTICO | 23/10/2025 GUIA 2235596259, ENTREGADA A REMITENTE: LA DIRECCION INDICADA NO ES CORRECTA Y NO CONTESTAN NUMERO TELEFONICO PARAVALIDAR INFORMACION"/>
    <s v="ENVÍO"/>
    <n v="40"/>
    <s v="INTERMEDIA"/>
    <s v="TERRESTRE"/>
    <s v="MARQUEZ HOYOS JEYSON DANIEL"/>
    <n v="1"/>
    <n v="36351"/>
    <n v="36351"/>
  </r>
  <r>
    <s v="TUNJA"/>
    <s v="0036-0007"/>
    <x v="1"/>
    <n v="15600"/>
    <n v="2885673"/>
    <n v="11186"/>
    <x v="0"/>
    <s v="BOYACA"/>
    <s v="RAQUIRA"/>
    <s v="RAQUIRA - BOYACA"/>
    <s v="WOMPI"/>
    <s v="FO-25-1688350"/>
    <d v="2025-10-15T13:18:04"/>
    <d v="2025-10-23T10:48:00"/>
    <x v="0"/>
    <s v="ROLLOS"/>
    <s v="EJECUTADO_EXITOSO"/>
    <s v="EJECUTADO EXITOSO"/>
    <s v="SE REALIZA ENVIO DE 64 ROLLOS POR TRANSPORTADORA CON GUIA 700172633430."/>
    <s v="ENVÍO"/>
    <m/>
    <s v="INTERMEDIA"/>
    <s v="TERRESTRE"/>
    <s v="TORO CARDONA ELIZABETH"/>
    <n v="1"/>
    <n v="36351"/>
    <n v="36351"/>
  </r>
  <r>
    <s v="BUCARAMANGA"/>
    <s v="0036-0007"/>
    <x v="1"/>
    <n v="68820"/>
    <n v="2887679"/>
    <n v="71555"/>
    <x v="0"/>
    <s v="SANTANDER"/>
    <s v="TONA"/>
    <s v="BARRIO BERLIN TONA 2"/>
    <s v="WOMPI"/>
    <s v="FO-25-1695752"/>
    <d v="2025-10-15T16:56:00"/>
    <d v="2025-10-23T10:49:00"/>
    <x v="0"/>
    <s v="ROLLOS"/>
    <s v="EJECUTADO_EXITOSO"/>
    <s v="EJECUTADO EXITOSO"/>
    <s v="16/10/2025 16/10/2025 10:15 A. M SE COMUNICA A EL NUMERO 3173360404 ES COLGADA LA LLAMADA / 16/10/2025 15:25 P. M. SE COMUNICA A EL NUMERO 3173360404 CONTESTAN SE DA INFORMACION SE PIDE DATOS LA SEÑORA LEIDY PIDE UN NUMERO PARA PONER ENVIAR LOS DATOS MEJOR POR WPP | 18/10/2025 SE REALIZA ENVÍO DE 32 ROLLOS A SOLICITUD DEL USUARIO LEIDY DIANA"/>
    <s v="ENVÍO"/>
    <n v="32"/>
    <s v="INTERMEDIA"/>
    <s v="TERRESTRE"/>
    <m/>
    <n v="1"/>
    <n v="36351"/>
    <n v="36351"/>
  </r>
  <r>
    <s v="VILLAVICENCIO"/>
    <s v="0036-0006"/>
    <x v="2"/>
    <n v="50226"/>
    <n v="2896924"/>
    <n v="79768"/>
    <x v="0"/>
    <s v="META"/>
    <s v="CUMARAL"/>
    <s v="BARRIO CENTRO CUMARAL  12"/>
    <s v="WOMPI"/>
    <s v="FO-25-1714475"/>
    <d v="2025-10-17T11:56:00"/>
    <d v="2025-10-23T10:50:00"/>
    <x v="0"/>
    <s v="ROLLOS"/>
    <s v="EJECUTADO_EXITOSO"/>
    <s v="EJECUTADO EXITOSO"/>
    <s v="22/10/2025 SE RELIZA ENVÍO DE 32 ROLLOS DE PAPEL TERMICO PARA DATÁFONO WOMPI POR TRANSPORTADORA INTER RAPIDÍSIMO GUIA NO 700172665808 A LA OFICINA PRINCIPAL DE INTERAPIDISIMO"/>
    <s v="ENVÍO"/>
    <n v="32"/>
    <s v="INTERMEDIA"/>
    <s v="TERRESTRE"/>
    <s v="REYES RAMIREZ DIEGO ALEXANDER"/>
    <n v="1"/>
    <n v="36351"/>
    <n v="36351"/>
  </r>
  <r>
    <s v="IBAGUE"/>
    <s v="0036-0006"/>
    <x v="2"/>
    <n v="73275"/>
    <n v="2900984"/>
    <n v="46943"/>
    <x v="0"/>
    <s v="TOLIMA"/>
    <s v="FLANDES"/>
    <s v="BARRIO LA CAPILLA FLANDES"/>
    <s v="WOMPI"/>
    <s v="FO-25-1708263"/>
    <d v="2025-10-20T08:00:00"/>
    <d v="2025-10-23T10:55:00"/>
    <x v="0"/>
    <s v="ROLLOS"/>
    <s v="EJECUTADO_EXITOSO"/>
    <s v="EJECUTADO EXITOSO"/>
    <s v="20/10/2025 SE CONFIRMA DATOS. SE REALIZA ENVIO DE ROLLOS CON OPERADOR LOGISTICO | 21/10/2025 SE REALIZA ENVÍO DE 56 ROLLOS WOMPI POR SOLICITUD DEL CLIENTE, ALA DIRECCIÓN ASIGNADA."/>
    <s v="ENVÍO"/>
    <n v="56"/>
    <s v="INTERMEDIA"/>
    <s v="TERRESTRE"/>
    <s v="GARZON RUIZ LUIS MIGUEL"/>
    <n v="1"/>
    <n v="36351"/>
    <n v="36351"/>
  </r>
  <r>
    <s v="MEDELLIN"/>
    <s v="0036-0005"/>
    <x v="3"/>
    <n v="5212"/>
    <n v="2915604"/>
    <n v="23511"/>
    <x v="0"/>
    <s v="ANTIOQUIA"/>
    <s v="COPACABANA"/>
    <s v="BARRIO EL NORAL - COPACABANA"/>
    <s v="WOMPI"/>
    <s v="FO-25-1716694"/>
    <d v="2025-10-21T15:52:00"/>
    <d v="2025-10-23T11:02:00"/>
    <x v="0"/>
    <s v="ROLLOS"/>
    <s v="EJECUTADO_EXITOSO"/>
    <s v="EJECUTADO EXITOSO"/>
    <s v="22/10/2025 SE ESCALA AL COORDINADOR DE ZONA PARA ENTREGA DE ROLLOS EN SITIO | 23/10/2025 SE REALIZA ENTREGA OK DE 32 ROLLOS"/>
    <s v="VISITA_TÉCNICA"/>
    <n v="32"/>
    <s v="PRINCIPAL"/>
    <s v="TERRESTRE"/>
    <s v="BARRAGAN TAFUR EDWIN ESTEBAN"/>
    <n v="1"/>
    <n v="31419"/>
    <n v="31419"/>
  </r>
  <r>
    <s v="MONTERIA"/>
    <s v="0036-0001"/>
    <x v="0"/>
    <n v="23001"/>
    <n v="2915836"/>
    <n v="79109"/>
    <x v="0"/>
    <s v="CORDOBA"/>
    <s v="MONTERIA"/>
    <s v="BARRIO VILLA ANA I MONTERIA"/>
    <s v="WOMPI"/>
    <s v="FO-25-1714656"/>
    <d v="2025-10-21T16:15:00"/>
    <d v="2025-10-23T11:05:00"/>
    <x v="0"/>
    <s v="ROLLOS"/>
    <s v="EJECUTADO_EXITOSO"/>
    <s v="EJECUTADO EXITOSO"/>
    <s v="21/10/2025 SE ESCALA AL COORDINADOR DE ZONA PARA ENTREGA DE ROLLOS EN SITIO | 23/10/2025 SE REALIZA ENTREGA DE 16 ROLLOS A CORRESPONSAL WOMPI"/>
    <s v="VISITA_TÉCNICA"/>
    <n v="16"/>
    <s v="PRINCIPAL"/>
    <s v="TERRESTRE"/>
    <s v="RAMIREZ TABARES JUAN DIEGO"/>
    <n v="1"/>
    <n v="31419"/>
    <n v="31419"/>
  </r>
  <r>
    <s v="BOGOTA"/>
    <s v="0036-0004"/>
    <x v="5"/>
    <n v="25754"/>
    <n v="2920465"/>
    <n v="16174"/>
    <x v="0"/>
    <s v="CUNDINAMARCA"/>
    <s v="SOACHA"/>
    <s v="BARRIO SAN MATEO VII SOACHA"/>
    <s v="WOMPI"/>
    <s v="FO-25-1719060"/>
    <d v="2025-10-22T14:19:00"/>
    <d v="2025-10-23T11:06:00"/>
    <x v="0"/>
    <s v="ROLLOS"/>
    <s v="EJECUTADO_EXITOSO"/>
    <s v="EJECUTADO EXITOSO"/>
    <s v="22/10/2025 SE ESCALA AL COORDINADOR DE ZONA PARA ENTREGA DE ROLLOS EN SITIO | 23/10/2025 SE ENTREGAN DE 24 ROLLOS"/>
    <s v="VISITA_TÉCNICA"/>
    <n v="24"/>
    <s v="PRINCIPAL"/>
    <s v="TERRESTRE"/>
    <s v="MARQUEZ HOYOS JEYSON DANIEL"/>
    <n v="1"/>
    <n v="31419"/>
    <n v="31419"/>
  </r>
  <r>
    <s v="MEDELLIN"/>
    <s v="0036-0005"/>
    <x v="3"/>
    <n v="5001"/>
    <n v="2919483"/>
    <n v="69516"/>
    <x v="0"/>
    <s v="ANTIOQUIA"/>
    <s v="MEDELLÍN"/>
    <s v="INFINITY MISCELANEA"/>
    <s v="WOMPI"/>
    <s v="FO-25-1718300"/>
    <d v="2025-10-22T11:32:00"/>
    <d v="2025-10-23T11:07:00"/>
    <x v="0"/>
    <s v="ROLLOS"/>
    <s v="EJECUTADO_EXITOSO"/>
    <s v="EJECUTADO EXITOSO"/>
    <s v="22/10/2025 SE ESCALA AL COORDINADOR DE ZONA PARA ENTREGA DE ROLLOS EN SITIO | 23/10/2025 ENTREGA DE 32 ROLLOS EN SITIO OK"/>
    <s v="VISITA_TÉCNICA"/>
    <n v="32"/>
    <s v="PRINCIPAL"/>
    <s v="TERRESTRE"/>
    <s v="BARRAGAN LAGOS JUAN MANUEL"/>
    <n v="1"/>
    <n v="31419"/>
    <n v="31419"/>
  </r>
  <r>
    <s v="BOGOTA"/>
    <s v="0036-0004"/>
    <x v="5"/>
    <n v="11001"/>
    <n v="2915871"/>
    <n v="58987"/>
    <x v="0"/>
    <s v="CUNDINAMARCA"/>
    <s v="BOGOTÁ"/>
    <s v="TELECOMUNICACIONES JULIAN"/>
    <s v="WOMPI"/>
    <s v="FO-25-1714677"/>
    <d v="2025-10-21T16:23:00"/>
    <d v="2025-10-23T11:11:00"/>
    <x v="0"/>
    <s v="ROLLOS"/>
    <s v="EJECUTADO_EXITOSO"/>
    <s v="EJECUTADO EXITOSO"/>
    <s v="21/10/2025 SE ESCALA AL COORDINADOR DE ZONA PARA ENTREGA DE ROLLOS EN SITIO | 23/10/2025 SE VISITA COMERCIO , SE ENTREGAN 48 ROLLOS WOMPI, NO SE MANIPULAN DISPOSITIVOS"/>
    <s v="VISITA_TÉCNICA"/>
    <n v="48"/>
    <s v="PRINCIPAL"/>
    <s v="TERRESTRE"/>
    <s v="PAREJA ECHAVARRIA JHON DAVID"/>
    <n v="1"/>
    <n v="31419"/>
    <n v="31419"/>
  </r>
  <r>
    <s v="BOGOTA"/>
    <s v="0036-0004"/>
    <x v="5"/>
    <n v="11001"/>
    <n v="2920040"/>
    <n v="40676"/>
    <x v="0"/>
    <s v="CUNDINAMARCA"/>
    <s v="BOGOTA"/>
    <s v="BARRIO SUBA GAITANA BOGOTA 2"/>
    <s v="WOMPI"/>
    <s v="FO-25-1718266"/>
    <d v="2025-10-22T12:27:00"/>
    <d v="2025-10-23T11:16:00"/>
    <x v="0"/>
    <s v="ROLLOS"/>
    <s v="EJECUTADO_EXITOSO"/>
    <s v="EJECUTADO EXITOSO"/>
    <s v="22/10/2025 SE ESCALA AL COORDINADOR DE ZONA PARA ENTREGA DE ROLLOS EN SITIO | 23/10/2025 SE ENTREGAN  ROLLOS SIN MANIPULACIÓN DEL DATAFONO SIN NOVEDAD"/>
    <s v="VISITA_TÉCNICA"/>
    <n v="40"/>
    <s v="PRINCIPAL"/>
    <s v="TERRESTRE"/>
    <s v="ORTIZ YARA FRANKLYN ISRAEL"/>
    <n v="1"/>
    <n v="31419"/>
    <n v="31419"/>
  </r>
  <r>
    <s v="CALI"/>
    <s v="0036-0003"/>
    <x v="4"/>
    <n v="76001"/>
    <n v="2920820"/>
    <n v="64018"/>
    <x v="0"/>
    <s v="VALLE DEL CAUCA"/>
    <s v="CALI"/>
    <s v="ESTILO LIBRE PELUQUERIA UNISEX"/>
    <s v="WOMPI"/>
    <s v="FO-25-1719232"/>
    <d v="2025-10-22T14:41:00"/>
    <d v="2025-10-23T11:24:00"/>
    <x v="0"/>
    <s v="ROLLOS"/>
    <s v="EJECUTADO_EXITOSO"/>
    <s v="EJECUTADO EXITOSO"/>
    <s v="22/10/2025 SE ESCALA AL COORDINADOR DE ZONA PARA ENTREGA DE ROLLOS EN SITIO | 23/10/2025 SE ENTREGAN 24 ROLLOS DE WOMPI AL SEÑOR NÉSTOR CASTRO"/>
    <s v="VISITA_TÉCNICA"/>
    <n v="24"/>
    <s v="PRINCIPAL"/>
    <s v="TERRESTRE"/>
    <s v="ARIAS QUILINDO JULIAN"/>
    <n v="1"/>
    <n v="31419"/>
    <n v="31419"/>
  </r>
  <r>
    <s v="CALI"/>
    <s v="0036-0003"/>
    <x v="4"/>
    <n v="76001"/>
    <n v="2920128"/>
    <n v="76949"/>
    <x v="0"/>
    <s v="VALLE DEL CAUCA"/>
    <s v="CALI"/>
    <s v="BARRIO  LOS ALMENDROS CALI"/>
    <s v="WOMPI"/>
    <s v="FO-25-1719080"/>
    <d v="2025-10-22T12:56:00"/>
    <d v="2025-10-23T11:27:00"/>
    <x v="0"/>
    <s v="ROLLOS"/>
    <s v="EJECUTADO_EXITOSO"/>
    <s v="EJECUTADO EXITOSO"/>
    <s v="22/10/2025 SE ESCALA AL COORDINADOR DE ZONA PARA ENTREGA DE ROLLOS EN SITIO | 23/10/2025 SE REALIZA ENTREGA DE 32 ROLLOS TÉRMICOS EN EL CB SIN NOVEDAD."/>
    <s v="VISITA_TÉCNICA"/>
    <n v="32"/>
    <s v="PRINCIPAL"/>
    <s v="TERRESTRE"/>
    <s v="VALENCIA GONZALEZ JOSE DANIEL"/>
    <n v="1"/>
    <n v="31419"/>
    <n v="31419"/>
  </r>
  <r>
    <s v="CARTAGENA"/>
    <s v="0036-0001"/>
    <x v="0"/>
    <n v="13001"/>
    <n v="2920547"/>
    <n v="63130"/>
    <x v="0"/>
    <s v="BOLIVAR"/>
    <s v="CARTAGENA"/>
    <s v="FARMALIFE INTEGRAL"/>
    <s v="WOMPI"/>
    <s v="FO-25-1719055"/>
    <d v="2025-10-22T14:25:00"/>
    <d v="2025-10-23T11:28:00"/>
    <x v="0"/>
    <s v="ROLLOS"/>
    <s v="EJECUTADO_EXITOSO"/>
    <s v="EJECUTADO EXITOSO"/>
    <s v="22/10/2025 SE ESCALA AL COORDINADOR DE ZONA PARA ENTREGA DE ROLLOS EN SITIO | 23/10/2025 SE ENTREGAN 16 ROLLOS"/>
    <s v="VISITA_TÉCNICA"/>
    <n v="16"/>
    <s v="PRINCIPAL"/>
    <s v="TERRESTRE"/>
    <s v="TORRES GARCIA JENDRY JOSE"/>
    <n v="1"/>
    <n v="31419"/>
    <n v="31419"/>
  </r>
  <r>
    <s v="CALI"/>
    <s v="0036-0003"/>
    <x v="4"/>
    <n v="76001"/>
    <n v="2919514"/>
    <n v="72975"/>
    <x v="0"/>
    <s v="VALLE DEL CAUCA"/>
    <s v="CALI"/>
    <s v="DROGUERÍA LA MAXIMA"/>
    <s v="WOMPI"/>
    <s v="FO-25-1718301"/>
    <d v="2025-10-22T11:22:00"/>
    <d v="2025-10-23T11:29:00"/>
    <x v="0"/>
    <s v="ROLLOS"/>
    <s v="EJECUTADO_EXITOSO"/>
    <s v="EJECUTADO EXITOSO"/>
    <s v="22/10/2025 SE ESCALA AL COORDINADOR DE ZONA PARA ENTREGA DE ROLLOS EN SITIO | 23/10/2025 SE REALIZA ENTEEGA DE 24 ROLLOS TÉRMICOS EN EL CB SIN NOVEDAD."/>
    <s v="VISITA_TÉCNICA"/>
    <n v="24"/>
    <s v="PRINCIPAL"/>
    <s v="TERRESTRE"/>
    <s v="CANEDO HERRERA ALEXANDER"/>
    <n v="1"/>
    <n v="31419"/>
    <n v="31419"/>
  </r>
  <r>
    <s v="BUCARAMANGA"/>
    <s v="0036-0007"/>
    <x v="1"/>
    <n v="68001"/>
    <n v="2919276"/>
    <n v="47789"/>
    <x v="0"/>
    <s v="SANTANDER"/>
    <s v="BUCARAMANGA"/>
    <s v="BARRIO CLAVERIANO BUCARAMANGA"/>
    <s v="WOMPI"/>
    <s v="FO-25-1717713"/>
    <d v="2025-10-22T11:00:00"/>
    <d v="2025-10-23T11:30:00"/>
    <x v="0"/>
    <s v="ROLLOS"/>
    <s v="EJECUTADO_EXITOSO"/>
    <s v="EJECUTADO EXITOSO"/>
    <s v="22/10/2025 SE ESCALA AL COORDINADOR DE ZONA PARA ENTREGA DE ROLLOS EN SITIO | 23/10/2025 SE REALIZA ENTREGA DE 32 ROLLOS NO SE MANIPULA TERMINAL"/>
    <s v="VISITA_TÉCNICA"/>
    <n v="32"/>
    <s v="PRINCIPAL"/>
    <s v="TERRESTRE"/>
    <s v="TORRES GARCIA JENDRY JOSE"/>
    <n v="1"/>
    <n v="31419"/>
    <n v="31419"/>
  </r>
  <r>
    <s v="BOGOTA"/>
    <s v="0036-0004"/>
    <x v="5"/>
    <n v="11001"/>
    <n v="2920807"/>
    <n v="41313"/>
    <x v="0"/>
    <s v="CUNDINAMARCA"/>
    <s v="BOGOTA"/>
    <s v="BARRIO BOSQUES DE MARINA BOGOTA"/>
    <s v="WOMPI"/>
    <s v="FO-25-1719132"/>
    <d v="2025-10-22T14:39:00"/>
    <d v="2025-10-23T11:34:00"/>
    <x v="0"/>
    <s v="ROLLOS"/>
    <s v="EJECUTADO_EXITOSO"/>
    <s v="EJECUTADO EXITOSO"/>
    <s v="22/10/2025 SE ESCALA AL COORDINADOR DE ZONA PARA ENTREGA DE ROLLOS EN SITIO | 23/10/2025 SE ENTREGAN  ROLLOS SIN MANIPULACIÓN DEL DATAFONO SIN NOVEDAD"/>
    <s v="VISITA_TÉCNICA"/>
    <n v="32"/>
    <s v="PRINCIPAL"/>
    <s v="TERRESTRE"/>
    <s v="REYES RAMIREZ DIEGO ALEXANDER"/>
    <n v="1"/>
    <n v="31419"/>
    <n v="31419"/>
  </r>
  <r>
    <s v="VILLAVICENCIO"/>
    <s v="0036-0006"/>
    <x v="2"/>
    <n v="50001"/>
    <n v="2921729"/>
    <n v="74156"/>
    <x v="0"/>
    <s v="META"/>
    <s v="VILLAVICENCIO"/>
    <s v="BARRIO URBANIZACION GUATIQUIA VILLAVICENCIO"/>
    <s v="WOMPI"/>
    <s v="FO-25-1720487"/>
    <d v="2025-10-22T16:11:00"/>
    <d v="2025-10-23T11:36:00"/>
    <x v="0"/>
    <s v="ROLLOS"/>
    <s v="EJECUTADO_EXITOSO"/>
    <s v="EJECUTADO EXITOSO"/>
    <s v="22/10/2025 SE ESCALA AL COORDINADOR DE ZONA PARA ENTREGA DE ROLLOS EN SITIO | 23/10/2025 SE ENTREGAN 24 ROLLOS WOMPI"/>
    <s v="VISITA_TÉCNICA"/>
    <n v="24"/>
    <s v="PRINCIPAL"/>
    <s v="TERRESTRE"/>
    <s v="ARIAS QUILINDO JULIAN"/>
    <n v="1"/>
    <n v="31419"/>
    <n v="31419"/>
  </r>
  <r>
    <s v="MEDELLIN"/>
    <s v="0036-0005"/>
    <x v="3"/>
    <n v="5467"/>
    <n v="2803961"/>
    <n v="10317"/>
    <x v="0"/>
    <s v="ANTIOQUIA"/>
    <s v="MONTEBELLO"/>
    <s v="MONTEBELLO - ANTIOQUIA"/>
    <s v="WOMPI"/>
    <s v="FO-25-1596372"/>
    <d v="2025-09-29T08:00:00"/>
    <d v="2025-10-23T11:37:00"/>
    <x v="0"/>
    <s v="ROLLOS"/>
    <s v="EJECUTADO_EXITOSO"/>
    <s v="EJECUTADO EXITOSO"/>
    <s v="29/09/2025 SE REALIZA ENVIO DE ROLLOS CON GUIA | 06/10/2025 DEBIDO A PROBLEMAS CON EL MO, BODEGA NO ALCANZA A VISUALIZAR INFORMACION. | 22/10/2025 SE CONFIRMA GUIA 6345301355863 | 22/10/2025 SE LLAMA AL USUARIO AL 3116756993 ; NO CONTESTA, SE LE ESCRIBE POR WSP . PENDIENTE CONFIRMACION | 23/10/2025 SE REALIZA ENVIO DE 64_x0009_ ROLLOS, CON LA GUIA 6345301355863. SE CONFIRMA ENTREGA EXITOSA POR PARTE DE LA TRANSPORTADORA"/>
    <s v="ENVÍO"/>
    <n v="64"/>
    <s v="INTERMEDIA"/>
    <s v="TERRESTRE"/>
    <s v="PEDREROS CONTRERAS MICHAEL STEVENS"/>
    <n v="1"/>
    <n v="36351"/>
    <n v="36351"/>
  </r>
  <r>
    <s v="BOGOTA"/>
    <s v="0036-0004"/>
    <x v="5"/>
    <n v="11001"/>
    <n v="2915728"/>
    <n v="68744"/>
    <x v="0"/>
    <s v="CUNDINAMARCA"/>
    <s v="BOGOTA"/>
    <s v="ROMA  11"/>
    <s v="WOMPI"/>
    <s v="FO-25-1714670"/>
    <d v="2025-10-21T15:59:00"/>
    <d v="2025-10-23T11:39:00"/>
    <x v="0"/>
    <s v="ROLLOS"/>
    <s v="EJECUTADO_EXITOSO"/>
    <s v="EJECUTADO EXITOSO"/>
    <s v="21/10/2025 SE ESCALA AL COORDINADOR DE ZONA PARA ENTREGA DE ROLLOS EN SITIO | 23/10/2025 SE LLEGA A LA DIRECCIÓN INDICADA Y SE ENTREGAN 32 ROLLOS WOMPI SIN MANIPULAR EQUIPOS"/>
    <s v="VISITA_TÉCNICA"/>
    <n v="32"/>
    <s v="PRINCIPAL"/>
    <s v="TERRESTRE"/>
    <s v="BETANCUR AGUIRRE EDGAR AUGUSTO"/>
    <n v="1"/>
    <n v="31419"/>
    <n v="31419"/>
  </r>
  <r>
    <s v="BARRANQUILLA"/>
    <s v="0036-0001"/>
    <x v="0"/>
    <n v="8634"/>
    <n v="2898272"/>
    <n v="60052"/>
    <x v="0"/>
    <s v="ATLANTICO"/>
    <s v="SABANAGRANDE"/>
    <s v="BARRIO CENTRO SABANALARGA"/>
    <s v="WOMPI"/>
    <s v="FO-25-1720156"/>
    <d v="2025-10-17T08:08:00"/>
    <d v="2025-10-23T11:49:00"/>
    <x v="0"/>
    <s v="ROLLOS"/>
    <s v="EJECUTADO_EXITOSO"/>
    <s v="EJECUTADO EXITOSO"/>
    <s v="23/10/2025 SE REALIZA VISITA SE PROCEDE A ENTREGAR 48 UNIDADES DE ROLLOS WOMPI,CB OPERATIVO"/>
    <s v="VISITA_TÉCNICA"/>
    <n v="48"/>
    <s v="INTERMEDIA"/>
    <s v="TERRESTRE"/>
    <s v="CONTRERAS ROSSI LITZY YULIETH"/>
    <n v="1"/>
    <n v="36351"/>
    <n v="36351"/>
  </r>
  <r>
    <s v="BUCARAMANGA"/>
    <s v="0036-0007"/>
    <x v="1"/>
    <n v="68001"/>
    <n v="2919874"/>
    <n v="78793"/>
    <x v="0"/>
    <s v="SANTANDER"/>
    <s v="BUCARAMANGA"/>
    <s v="ALMACÉN DE ROPA ARISE STORE"/>
    <s v="WOMPI"/>
    <s v="FO-25-1718271"/>
    <d v="2025-10-22T12:22:00"/>
    <d v="2025-10-23T11:57:00"/>
    <x v="0"/>
    <s v="ROLLOS"/>
    <s v="EJECUTADO_EXITOSO"/>
    <s v="EJECUTADO EXITOSO"/>
    <s v="22/10/2025 SE ESCALA AL COORDINADOR DE ZONA PARA ENTREGA DE ROLLOS EN SITIO | 23/10/2025 SE REALIZA ENTREGA DE 16 ROLLOS CON VISITA NO SE MANIPULA TERMINAL"/>
    <s v="VISITA_TÉCNICA"/>
    <n v="16"/>
    <s v="PRINCIPAL"/>
    <s v="TERRESTRE"/>
    <s v="PORRAS CASTRO DARLON NASCK | TORO CARDONA ELIZABETH"/>
    <n v="1"/>
    <n v="31419"/>
    <n v="31419"/>
  </r>
  <r>
    <s v="PEREIRA"/>
    <s v="0036-0002"/>
    <x v="6"/>
    <n v="66170"/>
    <n v="2920510"/>
    <n v="78608"/>
    <x v="0"/>
    <s v="RISARALDA"/>
    <s v="DOSQUEBRADAS"/>
    <s v="BARRIO MIRADOR LA ESTANCIA DOSQUEBRADAS"/>
    <s v="WOMPI"/>
    <s v="FO-25-1719062"/>
    <d v="2025-10-22T14:14:00"/>
    <d v="2025-10-23T12:01:00"/>
    <x v="0"/>
    <s v="ROLLOS"/>
    <s v="EJECUTADO_EXITOSO"/>
    <s v="EJECUTADO EXITOSO"/>
    <s v="22/10/2025 SE ESCALA AL COORDINADOR DE ZONA PARA ENTREGA DE ROLLOS EN SITIO | 23/10/2025 SE VISITA COMERCIO SE REALIZA ENTREGA DE 24 ROLLOS DE PAPEL PARA DATÁFONO WOMPI"/>
    <s v="VISITA_TÉCNICA"/>
    <n v="24"/>
    <s v="PRINCIPAL"/>
    <s v="TERRESTRE"/>
    <s v="REYES RAMIREZ DIEGO ALEXANDER"/>
    <n v="1"/>
    <n v="31419"/>
    <n v="31419"/>
  </r>
  <r>
    <s v="BOGOTA"/>
    <s v="0036-0004"/>
    <x v="5"/>
    <n v="25769"/>
    <n v="2891715"/>
    <n v="10552"/>
    <x v="0"/>
    <s v="CUNDINAMARCA"/>
    <s v="SUBACHOQUE"/>
    <s v="SUBACHOQUE"/>
    <s v="WOMPI"/>
    <s v="FO-25-1712125"/>
    <d v="2025-10-16T13:22:00"/>
    <d v="2025-10-23T12:08:00"/>
    <x v="0"/>
    <s v="ROLLOS"/>
    <s v="EJECUTADO_EXITOSO"/>
    <s v="EJECUTADO EXITOSO"/>
    <s v="21/10/2025 SE CONFIRMAN DATOS, SE REALIZA ENVIO POR OPERADOR LOGISTICO | 23/10/2025 SE LE INFORMA GUIA AL USUARIO, PENDIENTE CONFIRMACION | 23/10/2025 SE REALIZA ENVIO DE 64 ROLLOS, CON LA GUIA 2235596285 SERVIENTREGA SE CONFIRMA ENTREGA EXITOSA CON EL USUARIO"/>
    <s v="ENVÍO"/>
    <n v="64"/>
    <s v="INTERMEDIA"/>
    <s v="TERRESTRE"/>
    <s v="LOAIZA LOPEZ JHON FREDDY"/>
    <n v="1"/>
    <n v="36351"/>
    <n v="36351"/>
  </r>
  <r>
    <s v="BOGOTA"/>
    <s v="0036-0004"/>
    <x v="5"/>
    <n v="11001"/>
    <n v="2917815"/>
    <n v="31115"/>
    <x v="0"/>
    <s v="CUNDINAMARCA"/>
    <s v="BOGOTA"/>
    <s v="MANRESA.COM"/>
    <s v="WOMPI"/>
    <s v="FO-25-1716359"/>
    <d v="2025-10-22T08:55:00"/>
    <d v="2025-10-23T12:08:00"/>
    <x v="0"/>
    <s v="ROLLOS"/>
    <s v="EJECUTADO_EXITOSO"/>
    <s v="EJECUTADO EXITOSO"/>
    <s v="22/10/2025 SE ESCALA AL COORDINADOR DE ZONA PARA ENTREGA DE ROLLOS EN SITIO | 23/10/2025 SE ENTREGAN  ROLLOS SIN MANIPULACIÓN DEL DATAFONO SIN NOVEDAD"/>
    <s v="VISITA_TÉCNICA"/>
    <n v="64"/>
    <s v="PRINCIPAL"/>
    <s v="TERRESTRE"/>
    <s v="TORO CARDONA ELIZABETH"/>
    <n v="1"/>
    <n v="31419"/>
    <n v="31419"/>
  </r>
  <r>
    <s v="BOGOTA"/>
    <s v="0036-0004"/>
    <x v="5"/>
    <n v="11001"/>
    <n v="2916671"/>
    <n v="46608"/>
    <x v="0"/>
    <s v="CUNDINAMARCA"/>
    <s v="BOGOTÁ"/>
    <s v="PAPELERIA Y MISCELANEA YIRETH"/>
    <s v="WOMPI"/>
    <s v="FO-25-1716381"/>
    <d v="2025-10-22T08:00:00"/>
    <d v="2025-10-23T12:09:00"/>
    <x v="0"/>
    <s v="ROLLOS"/>
    <s v="EJECUTADO_EXITOSO"/>
    <s v="EJECUTADO EXITOSO"/>
    <s v="22/10/2025 SE ESCALA AL COORDINADOR DE ZONA PARA ENTREGA DE ROLLOS EN SITIO | 23/10/2025 DURANTE LA VISITA TECNICA SE REALIZA ENTREGA DE ROLLOS PARA DATÁFONO NO SE MANIPULAN EQUIPOS"/>
    <s v="VISITA_TÉCNICA"/>
    <n v="32"/>
    <s v="PRINCIPAL"/>
    <s v="TERRESTRE"/>
    <s v="ARIAS QUILINDO JULIAN"/>
    <n v="1"/>
    <n v="31419"/>
    <n v="31419"/>
  </r>
  <r>
    <s v="CUCUTA"/>
    <s v="0036-0007"/>
    <x v="1"/>
    <n v="54001"/>
    <n v="2921509"/>
    <n v="30935"/>
    <x v="0"/>
    <s v="NORTE DE SANTANDER"/>
    <s v="CUCUTA"/>
    <s v="CHARCUTERIA LA CHISTORRA"/>
    <s v="WOMPI"/>
    <s v="FO-25-1720517"/>
    <d v="2025-10-22T15:47:00"/>
    <d v="2025-10-23T12:10:00"/>
    <x v="0"/>
    <s v="ROLLOS"/>
    <s v="EJECUTADO_EXITOSO"/>
    <s v="EJECUTADO EXITOSO"/>
    <s v="22/10/2025 SE ESCALA AL COORDINADOR DE ZONA PARA ENTREGA DE ROLLOS EN SITIO | 23/10/2025 SE REALIZA VISITA, SE ENTREGAN 64 ROLLOS, COMERCIO MANIFIESTA QUE AÚN NO ESTÁ UTILIZANDO EL DATAFONO."/>
    <s v="VISITA_TÉCNICA"/>
    <n v="64"/>
    <s v="PRINCIPAL"/>
    <s v="TERRESTRE"/>
    <s v="GALEANO SORIANO JUAN DAVID"/>
    <n v="1"/>
    <n v="31419"/>
    <n v="31419"/>
  </r>
  <r>
    <s v="CUCUTA"/>
    <s v="0036-0007"/>
    <x v="1"/>
    <n v="54518"/>
    <n v="2917923"/>
    <n v="55673"/>
    <x v="0"/>
    <s v="NORTE DE SANTANDER"/>
    <s v="PAMPLONA"/>
    <s v="BARRIO CENTRO PAMPLONA 14"/>
    <s v="WOMPI"/>
    <s v="FO-25-1719814"/>
    <d v="2025-10-22T09:09:00"/>
    <d v="2025-10-23T12:11:00"/>
    <x v="0"/>
    <s v="ROLLOS"/>
    <s v="EJECUTADO_EXITOSO"/>
    <s v="EJECUTADO EXITOSO"/>
    <s v="23/10/2025 SE REALIZA ENTREGA DE 16 ROLLOS WOMPI OK"/>
    <s v="VISITA_TÉCNICA"/>
    <n v="16"/>
    <s v="LEJANA"/>
    <s v="TERRESTRE"/>
    <s v="PACHECO BUITRAGO JAVIER ALONSO"/>
    <n v="1"/>
    <n v="40250"/>
    <n v="40250"/>
  </r>
  <r>
    <s v="CUCUTA"/>
    <s v="0036-0007"/>
    <x v="1"/>
    <n v="54001"/>
    <n v="2915034"/>
    <n v="54893"/>
    <x v="0"/>
    <s v="NORTE DE SANTANDER"/>
    <s v="CUCUTA"/>
    <s v="MASCOTAS ON-LINE JD"/>
    <s v="WOMPI"/>
    <s v="FO-25-1713908"/>
    <d v="2025-10-21T15:01:00"/>
    <d v="2025-10-23T12:20:00"/>
    <x v="0"/>
    <s v="ROLLOS"/>
    <s v="EJECUTADO_EXITOSO"/>
    <s v="EJECUTADO EXITOSO"/>
    <s v="21/10/2025 SE CONFIRMAN DATOS, SE REALIZA ENVIO POR OPERADOR LOGISTICO | 23/10/2025 SE ENTREGAN 56 ROLLOS"/>
    <s v="VISITA_TÉCNICA"/>
    <n v="56"/>
    <s v="PRINCIPAL"/>
    <s v="TERRESTRE"/>
    <s v="DURAN ACOSTA FRANK YONNY"/>
    <n v="1"/>
    <n v="31419"/>
    <n v="31419"/>
  </r>
  <r>
    <s v="VILLAVICENCIO"/>
    <s v="0036-0006"/>
    <x v="2"/>
    <n v="50001"/>
    <n v="2922370"/>
    <n v="49097"/>
    <x v="0"/>
    <s v="META"/>
    <s v="VILLAVICENCIO"/>
    <s v="BARRIO BRILLANTE VILLAVICENCIO"/>
    <s v="WOMPI"/>
    <s v="FO-25-1720772"/>
    <d v="2025-10-23T08:00:00"/>
    <d v="2025-10-23T12:24:00"/>
    <x v="0"/>
    <s v="ROLLOS"/>
    <s v="EJECUTADO_EXITOSO"/>
    <s v="EJECUTADO EXITOSO"/>
    <s v="22/10/2025 SE ESCALA AL COORDINADOR DE ZONA PARA ENTREGA DE ROLLOS EN SITIO | 23/10/2025 SE REALIZA ENTREGA DE 48 ROLLOS WOMPI"/>
    <s v="VISITA_TÉCNICA"/>
    <n v="48"/>
    <s v="PRINCIPAL"/>
    <s v="TERRESTRE"/>
    <s v="NARANJO AFANADOR RUBEN JESUS"/>
    <n v="1"/>
    <n v="31419"/>
    <n v="31419"/>
  </r>
  <r>
    <s v="BOGOTA"/>
    <s v="0036-0004"/>
    <x v="5"/>
    <n v="11001"/>
    <n v="2922081"/>
    <n v="58378"/>
    <x v="0"/>
    <s v="CUNDINAMARCA"/>
    <s v="BOGOTÁ"/>
    <s v="VARIEDADES Y PAPELERIA COSITAS CHEVERES"/>
    <s v="WOMPI"/>
    <s v="FO-25-1720662"/>
    <d v="2025-10-22T16:55:00"/>
    <d v="2025-10-23T12:26:00"/>
    <x v="0"/>
    <s v="ROLLOS"/>
    <s v="EJECUTADO_EXITOSO"/>
    <s v="EJECUTADO EXITOSO"/>
    <s v="22/10/2025 SE ESCALA AL COORDINADOR DE ZONA PARA ENTREGA DE ROLLOS EN SITIO | 23/10/2025 DURANTE LA VISITA TECNICA PARA REALIZA ENTREGA DE ROLLOS PARA DATÁFONO CORRESPONSAL SE ENCUENTRA CERRADO SE LLAMA AL CELULAR EL CUAL CLIENTE INDICA POR LLAMADA LA ENTREGA DE ROLLOS EN UN DIRECCIÓN ALEDAÑA AL CORRESPONSAL"/>
    <s v="VISITA_TÉCNICA"/>
    <n v="32"/>
    <s v="PRINCIPAL"/>
    <s v="TERRESTRE"/>
    <s v="MURCIA HERNANDEZ HARVEY IGNACIO"/>
    <n v="1"/>
    <n v="31419"/>
    <n v="31419"/>
  </r>
  <r>
    <s v="VILLAVICENCIO"/>
    <s v="0036-0006"/>
    <x v="2"/>
    <n v="50001"/>
    <n v="2917888"/>
    <n v="69391"/>
    <x v="0"/>
    <s v="META"/>
    <s v="VILLAVICENCIO"/>
    <s v="VARIEDADES KAREN DEL LLANO"/>
    <s v="WOMPI"/>
    <s v="FO-25-1716621"/>
    <d v="2025-10-22T09:23:00"/>
    <d v="2025-10-23T12:35:00"/>
    <x v="0"/>
    <s v="ROLLOS"/>
    <s v="EJECUTADO_EXITOSO"/>
    <s v="EJECUTADO EXITOSO"/>
    <s v="22/10/2025 SE ESCALA AL COORDINADOR DE ZONA PARA ENTREGA DE ROLLOS EN SITIO | 23/10/2025 SE REALIZA ENTREGAN 32 ROLLOS"/>
    <s v="VISITA_TÉCNICA"/>
    <n v="32"/>
    <s v="PRINCIPAL"/>
    <s v="TERRESTRE"/>
    <s v="GALEANO SORIANO JUAN DAVID"/>
    <n v="1"/>
    <n v="31419"/>
    <n v="31419"/>
  </r>
  <r>
    <s v="BOGOTA"/>
    <s v="0036-0004"/>
    <x v="5"/>
    <n v="11001"/>
    <n v="2916747"/>
    <n v="36528"/>
    <x v="0"/>
    <s v="CUNDINAMARCA"/>
    <s v="BOGOTA"/>
    <s v="SERGIO.COM 1"/>
    <s v="WOMPI"/>
    <s v="FO-25-1716375"/>
    <d v="2025-10-22T08:00:00"/>
    <d v="2025-10-23T12:38:00"/>
    <x v="0"/>
    <s v="ROLLOS"/>
    <s v="EJECUTADO_EXITOSO"/>
    <s v="EJECUTADO EXITOSO"/>
    <s v="22/10/2025 SE ESCALA AL COORDINADOR DE ZONA PARA ENTREGA DE ROLLOS EN SITIO | 23/10/2025 DURANTE LA VISITA TECNICA SE REALIZA ENTREGA DE ROLLOS PARA DATÁFONO NO SE MANIPULAN EQUIPOS"/>
    <s v="VISITA_TÉCNICA"/>
    <n v="56"/>
    <s v="PRINCIPAL"/>
    <s v="TERRESTRE"/>
    <s v="PEDREROS CONTRERAS MICHAEL STEVENS"/>
    <n v="1"/>
    <n v="31419"/>
    <n v="31419"/>
  </r>
  <r>
    <s v="BOGOTA"/>
    <s v="0036-0004"/>
    <x v="5"/>
    <n v="11001"/>
    <n v="2916670"/>
    <n v="75298"/>
    <x v="0"/>
    <s v="CUNDINAMARCA"/>
    <s v="BOGOTÁ"/>
    <s v="MISCELANEA.NET"/>
    <s v="WOMPI"/>
    <s v="FO-25-1716382"/>
    <d v="2025-10-22T08:00:00"/>
    <d v="2025-10-23T12:43:00"/>
    <x v="0"/>
    <s v="ROLLOS"/>
    <s v="EJECUTADO_EXITOSO"/>
    <s v="EJECUTADO EXITOSO"/>
    <s v="22/10/2025 SE ESCALA AL COORDINADOR DE ZONA PARA ENTREGA DE ROLLOS EN SITIO | 23/10/2025 SE ENTREGAN  ROLLOS SIN MANIPULACIÓN DEL DATAFONO SIN NOVEDAD"/>
    <s v="VISITA_TÉCNICA"/>
    <n v="32"/>
    <s v="PRINCIPAL"/>
    <s v="TERRESTRE"/>
    <s v="GALEANO SORIANO JUAN DAVID"/>
    <n v="1"/>
    <n v="31419"/>
    <n v="31419"/>
  </r>
  <r>
    <s v="BOGOTA"/>
    <s v="0036-0004"/>
    <x v="5"/>
    <n v="11001"/>
    <n v="2917890"/>
    <n v="43438"/>
    <x v="0"/>
    <s v="CUNDINAMARCA"/>
    <s v="BOGOTÁ"/>
    <s v="INTERNET. CO MARTINEZ"/>
    <s v="WOMPI"/>
    <s v="FO-25-1716620"/>
    <d v="2025-10-22T09:24:00"/>
    <d v="2025-10-23T12:57:00"/>
    <x v="0"/>
    <s v="ROLLOS"/>
    <s v="EJECUTADO_EXITOSO"/>
    <s v="EJECUTADO EXITOSO"/>
    <s v="22/10/2025 SE ESCALA AL COORDINADOR DE ZONA PARA ENTREGA DE ROLLOS EN SITIO | 23/10/2025 DURANTE LA VISITA TECNICA SE REALIZA ENTREGA DE ROLLOS PARA DATÁFONO NO SE MANIPULAN EQUIPOS"/>
    <s v="VISITA_TÉCNICA"/>
    <n v="24"/>
    <s v="PRINCIPAL"/>
    <s v="TERRESTRE"/>
    <s v="ARIAS QUILINDO JULIAN"/>
    <n v="1"/>
    <n v="31419"/>
    <n v="31419"/>
  </r>
  <r>
    <s v="VILLAVICENCIO"/>
    <s v="0036-0006"/>
    <x v="2"/>
    <n v="50001"/>
    <n v="2913028"/>
    <n v="70283"/>
    <x v="0"/>
    <s v="META"/>
    <s v="VILLAVICENCIO"/>
    <s v="BARRIO VEREDA ALTO POMPEYA"/>
    <s v="WOMPI"/>
    <s v="FO-25-1714675"/>
    <d v="2025-10-21T11:18:00"/>
    <d v="2025-10-23T13:00:00"/>
    <x v="0"/>
    <s v="ROLLOS"/>
    <s v="EJECUTADO_EXITOSO"/>
    <s v="EJECUTADO EXITOSO"/>
    <s v="21/10/2025 SE ESCALA AL COORDINADOR DE ZONA PARA ENTREGA DE ROLLOS EN SITIO | 23/10/2025 SE VISITA CB Y SE REALIZA ENTREGA DE 32 ROLLOS DE PAPEL TERMICO PARA DATÁFONO WOMPI"/>
    <s v="VISITA_TÉCNICA"/>
    <n v="32"/>
    <s v="PRINCIPAL"/>
    <s v="TERRESTRE"/>
    <s v="GALEANO SORIANO JUAN DAVID"/>
    <n v="1"/>
    <n v="31419"/>
    <n v="31419"/>
  </r>
  <r>
    <s v="VILLAVICENCIO"/>
    <s v="0036-0006"/>
    <x v="2"/>
    <n v="50001"/>
    <n v="2922012"/>
    <n v="63998"/>
    <x v="0"/>
    <s v="META"/>
    <s v="VILLAVICENCIO"/>
    <s v="DROGUERIA FARMA AMIGO EXPRESS"/>
    <s v="WOMPI"/>
    <s v="FO-25-1720454"/>
    <d v="2025-10-22T16:34:00"/>
    <d v="2025-10-23T13:04:00"/>
    <x v="0"/>
    <s v="ROLLOS"/>
    <s v="EJECUTADO_EXITOSO"/>
    <s v="EJECUTADO EXITOSO"/>
    <s v="22/10/2025 SE ESCALA AL COORDINADOR DE ZONA PARA ENTREGA DE ROLLOS EN SITIO | 23/10/2025 SE ENTREGAN 32 ROLLOS WOMPI"/>
    <s v="VISITA_TÉCNICA"/>
    <n v="32"/>
    <s v="PRINCIPAL"/>
    <s v="TERRESTRE"/>
    <s v="GARZON RUIZ LUIS MIGUEL"/>
    <n v="1"/>
    <n v="31419"/>
    <n v="31419"/>
  </r>
  <r>
    <s v="VILLAVICENCIO"/>
    <s v="0036-0006"/>
    <x v="2"/>
    <n v="50001"/>
    <n v="2916839"/>
    <n v="72285"/>
    <x v="0"/>
    <s v="META"/>
    <s v="VILLAVICENCIO"/>
    <s v="ALTOS DE POMPEYA VILLAVICENCIO"/>
    <s v="WOMPI"/>
    <s v="FO-25-1716380"/>
    <d v="2025-10-22T08:00:00"/>
    <d v="2025-10-23T13:08:00"/>
    <x v="0"/>
    <s v="ROLLOS"/>
    <s v="EJECUTADO_EXITOSO"/>
    <s v="EJECUTADO EXITOSO"/>
    <s v="22/10/2025 SE ESCALA AL COORDINADOR DE ZONA PARA ENTREGA DE ROLLOS EN SITIO | 23/10/2025 SE VISITA CB Y SE REALIZA ENTREGA DE 16 ROLLOS TÉRMICOS PARA DATÁFONO WOMPI"/>
    <s v="VISITA_TÉCNICA"/>
    <n v="16"/>
    <s v="PRINCIPAL"/>
    <s v="TERRESTRE"/>
    <s v="PEDREROS CONTRERAS MICHAEL STEVENS"/>
    <n v="1"/>
    <n v="31419"/>
    <n v="31419"/>
  </r>
  <r>
    <s v="PEREIRA"/>
    <s v="0036-0002"/>
    <x v="6"/>
    <n v="66001"/>
    <n v="2924733"/>
    <n v="66932"/>
    <x v="0"/>
    <s v="RISARALDA"/>
    <s v="PEREIRA"/>
    <s v="EL PUNTO DEL VIDEO JUEGO"/>
    <s v="WOMPI"/>
    <s v="FO-25-1723127"/>
    <d v="2025-10-23T10:18:00"/>
    <d v="2025-10-23T13:10:00"/>
    <x v="0"/>
    <s v="ROLLOS"/>
    <s v="EJECUTADO_EXITOSO"/>
    <s v="EJECUTADO EXITOSO"/>
    <s v="23/10/2025 SE ESCALA AL COORDINADOR DE ZONA PARA ENTREGA DE ROLLOS EN SITIO | 23/10/2025 SE VISITA COMERCIO SE REALIZA ENTREGA DE 24 ROLLOS DE PAPEL PARA DATÁFONO WOMPI"/>
    <s v="VISITA_TÉCNICA"/>
    <n v="24"/>
    <s v="PRINCIPAL"/>
    <s v="TERRESTRE"/>
    <s v="GARZON RUIZ LUIS MIGUEL"/>
    <n v="1"/>
    <n v="31419"/>
    <n v="31419"/>
  </r>
  <r>
    <s v="BOGOTA"/>
    <s v="0036-0004"/>
    <x v="5"/>
    <n v="11001"/>
    <n v="2921115"/>
    <n v="69653"/>
    <x v="0"/>
    <s v="CUNDINAMARCA"/>
    <s v="BOGOTÁ"/>
    <s v="PAPELERIA BUUU"/>
    <s v="WOMPI"/>
    <s v="FO-25-1719933"/>
    <d v="2025-10-22T15:06:00"/>
    <d v="2025-10-23T13:11:00"/>
    <x v="0"/>
    <s v="ROLLOS"/>
    <s v="EJECUTADO_EXITOSO"/>
    <s v="EJECUTADO EXITOSO"/>
    <s v="23/10/2025 SE ENTREGAN 24 ROLLOS"/>
    <s v="VISITA_TÉCNICA"/>
    <n v="24"/>
    <s v="PRINCIPAL"/>
    <s v="TERRESTRE"/>
    <s v="LOAIZA LOPEZ JHON FREDDY"/>
    <n v="1"/>
    <n v="31419"/>
    <n v="31419"/>
  </r>
  <r>
    <s v="CUCUTA"/>
    <s v="0036-0007"/>
    <x v="1"/>
    <n v="54874"/>
    <n v="2921364"/>
    <n v="36495"/>
    <x v="0"/>
    <s v="NORTE DE SANTANDER"/>
    <s v="VILLA DEL ROSARIO"/>
    <s v="PANADERIA VENECIA BUEN SABOR"/>
    <s v="WOMPI"/>
    <s v="FO-25-1720520"/>
    <d v="2025-10-22T15:39:00"/>
    <d v="2025-10-23T13:12:00"/>
    <x v="0"/>
    <s v="ROLLOS"/>
    <s v="EJECUTADO_EXITOSO"/>
    <s v="EJECUTADO EXITOSO"/>
    <s v="22/10/2025 SE ESCALA AL COORDINADOR DE ZONA PARA ENTREGA DE ROLLOS EN SITIO | 23/10/2025 SE REALIZA VISITA, SE ENTREGAN 24 ROLLOS"/>
    <s v="VISITA_TÉCNICA"/>
    <n v="24"/>
    <s v="PRINCIPAL"/>
    <s v="TERRESTRE"/>
    <s v="INFANTE SIERRA MANUEL FERNANDO"/>
    <n v="1"/>
    <n v="31419"/>
    <n v="31419"/>
  </r>
  <r>
    <s v="VALLEDUPAR"/>
    <s v="0036-0001"/>
    <x v="0"/>
    <n v="20001"/>
    <n v="2891433"/>
    <n v="81300"/>
    <x v="0"/>
    <s v="CESAR"/>
    <s v="VALLEDUPAR"/>
    <s v="DROGSALUD SF"/>
    <s v="WOMPI"/>
    <s v="FO-25-1693379"/>
    <d v="2025-10-16T12:22:00"/>
    <d v="2025-10-23T13:24:00"/>
    <x v="0"/>
    <s v="ROLLOS"/>
    <s v="EJECUTADO_EXITOSO"/>
    <s v="EJECUTADO EXITOSO"/>
    <s v="16/10/2025 SE ESCALA AL COORDINADOR DE ZONA PARA ENTREGA DE ROLLOS EN SITIO | 23/10/2025 SE REALIZA ENTREGA DE 81 ROLLOS EN DIRECCIÓN DE CB"/>
    <s v="VISITA_TÉCNICA"/>
    <n v="81"/>
    <s v="PRINCIPAL"/>
    <s v="TERRESTRE"/>
    <s v="PACHECO BUITRAGO JAVIER ALONSO"/>
    <n v="1"/>
    <n v="31419"/>
    <n v="31419"/>
  </r>
  <r>
    <s v="VILLAVICENCIO"/>
    <s v="0036-0006"/>
    <x v="2"/>
    <n v="50006"/>
    <n v="2914231"/>
    <n v="77511"/>
    <x v="0"/>
    <s v="META"/>
    <s v="ACACIAS"/>
    <s v="BARRIO BACHUE ACACIAS  12"/>
    <s v="WOMPI"/>
    <s v="FO-25-1719200"/>
    <d v="2025-10-21T13:44:00"/>
    <d v="2025-10-23T13:25:00"/>
    <x v="0"/>
    <s v="ROLLOS"/>
    <s v="EJECUTADO_EXITOSO"/>
    <s v="EJECUTADO EXITOSO"/>
    <s v="22/10/2025 SE ESCALA AL COORDINADOR DE ZONA PARA ENTREGA DE ROLLOS EN SITIO | 23/10/2025 SE REALIZA VISITA AL CB POR SOLICITUD DE ROLLOS, SE ENTREGAN SIN NOVEDAD TODO OK"/>
    <s v="VISITA_TÉCNICA"/>
    <n v="24"/>
    <s v="INTERMEDIA"/>
    <s v="TERRESTRE"/>
    <s v="MAESTRE MENGUAL EDGAR ENRIQUE"/>
    <n v="1"/>
    <n v="36351"/>
    <n v="36351"/>
  </r>
  <r>
    <s v="VALLEDUPAR"/>
    <s v="0036-0001"/>
    <x v="0"/>
    <n v="20001"/>
    <n v="2909900"/>
    <n v="81451"/>
    <x v="0"/>
    <s v="CESAR"/>
    <s v="VALLEDUPAR"/>
    <s v="DROGUERIA HELMY SANTORINI"/>
    <s v="WOMPI"/>
    <s v="FO-25-1709614"/>
    <d v="2025-10-21T08:00:00"/>
    <d v="2025-10-23T13:33:00"/>
    <x v="0"/>
    <s v="ROLLOS"/>
    <s v="EJECUTADO_EXITOSO"/>
    <s v="EJECUTADO EXITOSO"/>
    <s v="21/10/2025 SE ESCALA AL COORDINADOR DE ZONA PARA ENTREGA DE ROLLOS EN SITIO | 23/10/2025 SE REALIZA ENTREGA DE 8 ROLLOS EN DIRECCIÓN"/>
    <s v="VISITA_TÉCNICA"/>
    <n v="8"/>
    <s v="PRINCIPAL"/>
    <s v="TERRESTRE"/>
    <s v="MOLINA CASTRO JAVIER ALBERTO"/>
    <n v="1"/>
    <n v="31419"/>
    <n v="31419"/>
  </r>
  <r>
    <s v="PEREIRA"/>
    <s v="0036-0002"/>
    <x v="6"/>
    <n v="76736"/>
    <n v="2895297"/>
    <n v="66832"/>
    <x v="0"/>
    <s v="VALLE DEL CAUCA"/>
    <s v="SEVILLA"/>
    <s v="BARRIO MARCO FIDEL SUREZ SEVILLA"/>
    <s v="WOMPI"/>
    <s v="FO-25-1700292"/>
    <d v="2025-10-17T09:24:00"/>
    <d v="2025-10-23T13:43:00"/>
    <x v="0"/>
    <s v="ROLLOS"/>
    <s v="EJECUTADO_EXITOSO"/>
    <s v="EJECUTADO EXITOSO"/>
    <s v="17/10/2025 17/10/2025 15:19 SE INTENTA COMUNICACIÓN 3502310649 NO HAY CONTACTO. 17/10 17:06 SE CONFIRMAN DATOS CON LA SRA ANGELIZA LOAIZA, SE REALIZA ENVIO DE ROLLOS CON OPERADOR LOGISTICO | 23/10/2025 SE REALIZA ENVIO DE 24 ROLLOS, CON LA GUIA 3028503123 SERVIENTREGA SE CONFIRMA ENTREGA EXITOSA CON EL USUARIO"/>
    <s v="ENVÍO"/>
    <n v="24"/>
    <s v="INTERMEDIA"/>
    <s v="TERRESTRE"/>
    <s v="MAESTRE MENGUAL EDGAR ENRIQUE"/>
    <n v="1"/>
    <n v="36351"/>
    <n v="36351"/>
  </r>
  <r>
    <s v="PEREIRA"/>
    <s v="0036-0002"/>
    <x v="6"/>
    <n v="63594"/>
    <n v="2892642"/>
    <n v="31073"/>
    <x v="0"/>
    <s v="QUINDIO"/>
    <s v="QUIMBAYA"/>
    <s v="BARRIO CENTRO 6"/>
    <s v="WOMPI"/>
    <s v="FO-25-1697095"/>
    <d v="2025-10-16T15:24:00"/>
    <d v="2025-10-23T13:43:00"/>
    <x v="0"/>
    <s v="ROLLOS"/>
    <s v="EJECUTADO_EXITOSO"/>
    <s v="EJECUTADO EXITOSO"/>
    <s v="17/10/2025 SE CONFIRMAN DATOS, SE REALIZA ENVIO DE ROLLOS CON GUIA | 23/10/2025 SE REALIZA ENVIO DE 32 ROLLOS, CON LA GUIA 3028503122 SERVIENTREGA SE CONFIRMA ENTREGA EXITOSA POR PARTE DE LA TRANSPORTADORA"/>
    <s v="ENVÍO"/>
    <n v="32"/>
    <s v="INTERMEDIA"/>
    <s v="TERRESTRE"/>
    <s v="CONTRERAS ROSSI LITZY YULIETH"/>
    <n v="1"/>
    <n v="36351"/>
    <n v="36351"/>
  </r>
  <r>
    <s v="MANIZALES"/>
    <s v="0036-0002"/>
    <x v="6"/>
    <n v="17486"/>
    <n v="2880352"/>
    <n v="10261"/>
    <x v="0"/>
    <s v="CALDAS"/>
    <s v="NEIRA"/>
    <s v="NEIRA - CALDAS"/>
    <s v="WOMPI"/>
    <s v="FO-25-1685789"/>
    <d v="2025-10-14T15:43:00"/>
    <d v="2025-10-23T13:44:00"/>
    <x v="0"/>
    <s v="ROLLOS"/>
    <s v="EJECUTADO_EXITOSO"/>
    <s v="EJECUTADO EXITOSO"/>
    <s v="15/10/2025 SE CONFIRMAN DATOS, SE REALIZA ENVIO DE ROLLOS CON GUIA | 23/10/2025 SE REALIZA ENVIO DE 64 ROLLOS, CON LA GUIA 3028503119 SERVIENTREGA SE CONFIRMA ENTREGA EXITOSA POR PARTE DE LA TRANSPORTADORA"/>
    <s v="ENVÍO"/>
    <n v="64"/>
    <s v="INTERMEDIA"/>
    <s v="TERRESTRE"/>
    <s v="CONTRERAS ROSSI LITZY YULIETH"/>
    <n v="1"/>
    <n v="36351"/>
    <n v="36351"/>
  </r>
  <r>
    <s v="PEREIRA"/>
    <s v="0036-0002"/>
    <x v="6"/>
    <n v="63594"/>
    <n v="2864815"/>
    <n v="30674"/>
    <x v="0"/>
    <s v="QUINDIO"/>
    <s v="QUIMBAYA"/>
    <s v="BARRIO CENTRO 5 QUIMBAYA"/>
    <s v="WOMPI"/>
    <s v="FO-25-1674603"/>
    <d v="2025-10-09T15:16:00"/>
    <d v="2025-10-23T13:45:00"/>
    <x v="0"/>
    <s v="ROLLOS"/>
    <s v="EJECUTADO_EXITOSO"/>
    <s v="EJECUTADO EXITOSO"/>
    <s v="11/10/2025 SE CONFIRMAN DATOS, SE REALIZA ENVIO DE ROLLOS CON GUIA | 23/10/2025 SE REALIZA ENVIO DE 32 ROLLOS, CON LA GUIA 3028503115 SERVIENTREGA SE CONFIRMA ENTREGA EXITOSA POR PARTE DE LA TRANSPORTADORA"/>
    <s v="ENVÍO"/>
    <n v="32"/>
    <s v="INTERMEDIA"/>
    <s v="TERRESTRE"/>
    <s v="CONTRERAS ROSSI LITZY YULIETH"/>
    <n v="1"/>
    <n v="36351"/>
    <n v="36351"/>
  </r>
  <r>
    <s v="PEREIRA"/>
    <s v="0036-0002"/>
    <x v="6"/>
    <n v="63130"/>
    <n v="2861385"/>
    <n v="60988"/>
    <x v="0"/>
    <s v="QUINDIO"/>
    <s v="CALARCA"/>
    <s v="BARRIO EL CAIMO CALARCA"/>
    <s v="WOMPI"/>
    <s v="FO-25-1674618"/>
    <d v="2025-10-09T09:02:00"/>
    <d v="2025-10-23T13:45:00"/>
    <x v="0"/>
    <s v="ROLLOS"/>
    <s v="EJECUTADO_EXITOSO"/>
    <s v="EJECUTADO EXITOSO"/>
    <s v="11/10/2025 SE CONFIRMAN DATOS, SE REALIZA ENVIO DE ROLLOS CON GUIA | 23/10/2025 SE REALIZA ENVIO DE 24 ROLLOS, CON LA GUIA 3028503116 SERVIENTREGA SE CONFIRMA ENTREGA EXITOSA POR PARTE DE LA TRANSPORTADORA"/>
    <s v="ENVÍO"/>
    <n v="24"/>
    <s v="INTERMEDIA"/>
    <s v="TERRESTRE"/>
    <s v="CONTRERAS ROSSI LITZY YULIETH"/>
    <n v="1"/>
    <n v="36351"/>
    <n v="36351"/>
  </r>
  <r>
    <s v="PEREIRA"/>
    <s v="0036-0002"/>
    <x v="6"/>
    <n v="63130"/>
    <n v="2858247"/>
    <n v="64599"/>
    <x v="0"/>
    <s v="QUINDIO"/>
    <s v="CALARCA"/>
    <s v="BARRIO VERSALLES CALARCA 1"/>
    <s v="WOMPI"/>
    <s v="FO-25-1666855"/>
    <d v="2025-10-08T14:00:00"/>
    <d v="2025-10-23T13:46:00"/>
    <x v="0"/>
    <s v="ROLLOS"/>
    <s v="EJECUTADO_EXITOSO"/>
    <s v="EJECUTADO EXITOSO"/>
    <s v="10/10/2025 SE CONFIRMAN DATOS, SE REALIZA ENVIO DE ROLLOS CON GUIA | 23/10/2025 SE REALIZA ENVIO DE 48 ROLLOS, CON LA GUIA 3028503114 SERVIENTREGA SE CONFIRMA ENTREGA EXITOSA POR PARTE DE LA TRANSPORTADORA"/>
    <s v="ENVÍO"/>
    <n v="48"/>
    <s v="INTERMEDIA"/>
    <s v="TERRESTRE"/>
    <s v="CONTRERAS ROSSI LITZY YULIETH"/>
    <n v="1"/>
    <n v="36351"/>
    <n v="36351"/>
  </r>
  <r>
    <s v="PEREIRA"/>
    <s v="0036-0002"/>
    <x v="6"/>
    <n v="63594"/>
    <n v="2857829"/>
    <n v="33013"/>
    <x v="0"/>
    <s v="QUINDIO"/>
    <s v="QUIMBAYA"/>
    <s v="BARRIO POLICARPA QUIMBAYA"/>
    <s v="WOMPI"/>
    <s v="FO-25-1666264"/>
    <d v="2025-10-08T12:25:00"/>
    <d v="2025-10-23T13:47:00"/>
    <x v="0"/>
    <s v="ROLLOS"/>
    <s v="EJECUTADO_EXITOSO"/>
    <s v="EJECUTADO EXITOSO"/>
    <s v="10/10/2025 SE CONFIRMAN DATOS, SE REALIZA ENVIO DE ROLLOS CON GUIA | 23/10/2025 SE REALIZA ENVIO DE 56 ROLLOS, CON LA GUIA 3028503113 SERVIENTREGA SE CONFIRMA ENTREGA EXITOSA POR PARTE DE LA TRANSPORTADORA"/>
    <s v="ENVÍO"/>
    <n v="56"/>
    <s v="INTERMEDIA"/>
    <s v="TERRESTRE"/>
    <s v="CONTRERAS ROSSI LITZY YULIETH"/>
    <n v="1"/>
    <n v="36351"/>
    <n v="36351"/>
  </r>
  <r>
    <s v="PEREIRA"/>
    <s v="0036-0002"/>
    <x v="6"/>
    <n v="63470"/>
    <n v="2857151"/>
    <n v="57458"/>
    <x v="0"/>
    <s v="QUINDIO"/>
    <s v="MONTENEGRO"/>
    <s v="BARRIO CENTRO MONTENEGRO 9"/>
    <s v="WOMPI"/>
    <s v="FO-25-1661174"/>
    <d v="2025-10-08T11:07:00"/>
    <d v="2025-10-23T13:48:00"/>
    <x v="0"/>
    <s v="ROLLOS"/>
    <s v="EJECUTADO_EXITOSO"/>
    <s v="EJECUTADO EXITOSO"/>
    <s v="09/10/2025 SE CONFIRMAN DATOS, SE REALIZA ENVIO DE ROLLOS CON GUIA | 23/10/2025 SE REALIZA ENVIO DE 24 ROLLOS, CON LA GUIA 3028503112 SERVIENTREGA SE CONFIRMA ENTREGA EXITOSA POR PARTE DE LA TRANSPORTADORA"/>
    <s v="ENVÍO"/>
    <n v="24"/>
    <s v="INTERMEDIA"/>
    <s v="TERRESTRE"/>
    <s v="CONTRERAS ROSSI LITZY YULIETH"/>
    <n v="1"/>
    <n v="36351"/>
    <n v="36351"/>
  </r>
  <r>
    <s v="PEREIRA"/>
    <s v="0036-0002"/>
    <x v="6"/>
    <n v="63130"/>
    <n v="2853296"/>
    <n v="57391"/>
    <x v="0"/>
    <s v="QUINDIO"/>
    <s v="CALARCA"/>
    <s v="BARRIO CENTRO CALARCA 7"/>
    <s v="WOMPI"/>
    <s v="FO-25-1664004"/>
    <d v="2025-10-07T15:55:00"/>
    <d v="2025-10-23T13:48:00"/>
    <x v="0"/>
    <s v="ROLLOS"/>
    <s v="EJECUTADO_EXITOSO"/>
    <s v="EJECUTADO EXITOSO"/>
    <s v="09/10/2025 DATOS CONFIRMADOS. SE REALIZA ENVIO DE ROLLOS CON GUIA | 23/10/2025 SE REALIZA ENVIO DE 64 ROLLOS, CON LA GUIA 3028503121 SERVIENTREGA SE CONFIRMA ENTREGA EXITOSA POR PARTE DE LA TRANSPORTADORA"/>
    <s v="ENVÍO"/>
    <n v="64"/>
    <s v="INTERMEDIA"/>
    <s v="TERRESTRE"/>
    <s v="CONTRERAS ROSSI LITZY YULIETH"/>
    <n v="1"/>
    <n v="36351"/>
    <n v="36351"/>
  </r>
  <r>
    <s v="PEREIRA"/>
    <s v="0036-0002"/>
    <x v="6"/>
    <n v="63594"/>
    <n v="2851889"/>
    <n v="64972"/>
    <x v="0"/>
    <s v="QUINDIO"/>
    <s v="QUIMBAYA"/>
    <s v="BARRIO CENTRO QUIMBAYA 2"/>
    <s v="WOMPI"/>
    <s v="FO-25-1655958"/>
    <d v="2025-10-07T13:22:00"/>
    <d v="2025-10-23T13:49:00"/>
    <x v="0"/>
    <s v="ROLLOS"/>
    <s v="EJECUTADO_EXITOSO"/>
    <s v="EJECUTADO EXITOSO"/>
    <s v="09/10/2025 SE CONFIRMAN DATOS, SE REALIZA ENVIO DE ROLLOS CON GUIA | 10/10/2025 ENVIO SE CREA TARDE POR CAPACIDAD OPERATIVA DEL CG | 23/10/2025 SE REALIZA ENVIO DE 64 ROLLOS, CON LA GUIA 3028503111 SERVIENTREGA SE CONFIRMA ENTREGA EXITOSA POR PARTE DE LA TRANSPORTADORA"/>
    <s v="ENVÍO"/>
    <n v="64"/>
    <s v="INTERMEDIA"/>
    <s v="TERRESTRE"/>
    <s v="TORO CARDONA ELIZABETH"/>
    <n v="1"/>
    <n v="36351"/>
    <n v="36351"/>
  </r>
  <r>
    <s v="PEREIRA"/>
    <s v="0036-0002"/>
    <x v="6"/>
    <n v="63470"/>
    <n v="2844750"/>
    <n v="15237"/>
    <x v="0"/>
    <s v="QUINDIO"/>
    <s v="MONTENEGRO"/>
    <s v="BARRIO PUEBLO TAPAO MONTENEGRO"/>
    <s v="WOMPI"/>
    <s v="FO-25-1647878"/>
    <d v="2025-10-06T12:06:59"/>
    <d v="2025-10-23T13:53:00"/>
    <x v="0"/>
    <s v="ROLLOS"/>
    <s v="EJECUTADO_EXITOSO"/>
    <s v="EJECUTADO EXITOSO"/>
    <s v="SE REALIZA ENVIO DE 32 ROLLOS, CON LA GUIA 3028503120 SERVIENTREGA SE CONFIRMA ENTREGA EXITOSA POR PARTE DE LA TRANSPORTADORA"/>
    <s v="ENVÍO"/>
    <m/>
    <s v="INTERMEDIA"/>
    <s v="TERRESTRE"/>
    <s v="CONTRERAS ROSSI LITZY YULIETH"/>
    <n v="1"/>
    <n v="36351"/>
    <n v="36351"/>
  </r>
  <r>
    <s v="YOPAL"/>
    <s v="0036-0006"/>
    <x v="2"/>
    <n v="85001"/>
    <n v="2916561"/>
    <n v="70212"/>
    <x v="0"/>
    <s v="CASANARE"/>
    <s v="YOPAL"/>
    <s v="BARRIO VILLA DAVID YOPAL"/>
    <s v="WOMPI"/>
    <s v="FO-25-1714634"/>
    <d v="2025-10-22T08:00:00"/>
    <d v="2025-10-23T15:57:00"/>
    <x v="0"/>
    <s v="ROLLOS"/>
    <s v="EJECUTADO_EXITOSO"/>
    <s v="EJECUTADO EXITOSO"/>
    <s v="21/10/2025 SE ESCALA AL COORDINADOR DE ZONA PARA ENTREGA DE ROLLOS EN SITIO | 23/10/2025 SE VISITA COMERCIO SE ENTREGAN 32 ROLLOS OK"/>
    <s v="VISITA_TÉCNICA"/>
    <n v="32"/>
    <s v="PRINCIPAL"/>
    <s v="TERRESTRE"/>
    <m/>
    <n v="1"/>
    <n v="31419"/>
    <n v="31419"/>
  </r>
  <r>
    <s v="YOPAL"/>
    <s v="0036-0006"/>
    <x v="2"/>
    <n v="85001"/>
    <n v="2916453"/>
    <n v="70098"/>
    <x v="0"/>
    <s v="CASANARE"/>
    <s v="YOPAL"/>
    <s v="BARRIO LOS OCOBOS YOPAL"/>
    <s v="WOMPI"/>
    <s v="FO-25-1714636"/>
    <d v="2025-10-22T08:00:00"/>
    <d v="2025-10-23T15:59:00"/>
    <x v="0"/>
    <s v="ROLLOS"/>
    <s v="EJECUTADO_EXITOSO"/>
    <s v="EJECUTADO EXITOSO"/>
    <s v="21/10/2025 SE ESCALA AL COORDINADOR DE ZONA PARA ENTREGA DE ROLLOS EN SITIO | 23/10/2025 SE VISITA COMERCIO, SE ENTREGAN 48 ROLLOS OK"/>
    <s v="VISITA_TÉCNICA"/>
    <n v="48"/>
    <s v="PRINCIPAL"/>
    <s v="TERRESTRE"/>
    <s v="BERNAL ELAICA EDGAR ALEXIS"/>
    <n v="1"/>
    <n v="31419"/>
    <n v="31419"/>
  </r>
  <r>
    <s v="IBAGUE"/>
    <s v="0036-0006"/>
    <x v="2"/>
    <n v="73001"/>
    <n v="2915615"/>
    <n v="17894"/>
    <x v="0"/>
    <s v="TOLIMA"/>
    <s v="IBAGUE"/>
    <s v="SALUDMETRIA"/>
    <s v="WOMPI"/>
    <s v="FO-25-1713896"/>
    <d v="2025-10-21T15:54:00"/>
    <d v="2025-10-23T16:01:00"/>
    <x v="0"/>
    <s v="ROLLOS"/>
    <s v="EJECUTADO_EXITOSO"/>
    <s v="EJECUTADO EXITOSO"/>
    <s v="21/10/2025 SE CONFIRMAN DATOS, SE REALIZA ENVIO POR OPERADOR LOGISTICO | 23/10/2025 SE REALIZA ENTREGA DE 48 ROLLOS WOMPI POR SOLICITUD DEL CLIENTE."/>
    <s v="VISITA_TÉCNICA"/>
    <n v="48"/>
    <s v="PRINCIPAL"/>
    <s v="TERRESTRE"/>
    <s v="BERNAL ELAICA EDGAR ALEXIS"/>
    <n v="1"/>
    <n v="31419"/>
    <n v="31419"/>
  </r>
  <r>
    <s v="SINCELEJO"/>
    <s v="0036-0001"/>
    <x v="0"/>
    <n v="70670"/>
    <n v="2896979"/>
    <n v="55275"/>
    <x v="0"/>
    <s v="SUCRE"/>
    <s v="SAMPUES"/>
    <s v="BARRIO SAMPUES SAMPUES"/>
    <s v="WOMPI"/>
    <s v="FO-25-1699347"/>
    <d v="2025-10-17T12:14:00"/>
    <d v="2025-10-23T16:08:00"/>
    <x v="0"/>
    <s v="ROLLOS"/>
    <s v="EJECUTADO_EXITOSO"/>
    <s v="EJECUTADO EXITOSO"/>
    <s v="17/10/2025 SE CONFIRMA DATOS. SE REALIZA ENVIO DE ROLLOS CON OPERADOR LOGISTICO | 23/10/2025 SE VISITA COMERCIO Y SE HACE ENTREGA DE 48 ROLLOS AL SEÑOR EVIS PEÑA."/>
    <s v="VISITA_TÉCNICA"/>
    <n v="48"/>
    <s v="INTERMEDIA"/>
    <s v="TERRESTRE"/>
    <s v="BARRAGAN TAFUR EDWIN ESTEBAN"/>
    <n v="1"/>
    <n v="36351"/>
    <n v="36351"/>
  </r>
  <r>
    <s v="MONTERIA"/>
    <s v="0036-0001"/>
    <x v="0"/>
    <n v="23001"/>
    <n v="2915966"/>
    <n v="78430"/>
    <x v="0"/>
    <s v="CORDOBA"/>
    <s v="MONTERIA"/>
    <s v="BARRIO BUENAVISTA MONTERIA 8"/>
    <s v="WOMPI"/>
    <s v="FO-25-1714646"/>
    <d v="2025-10-21T16:41:00"/>
    <d v="2025-10-23T16:09:00"/>
    <x v="0"/>
    <s v="ROLLOS"/>
    <s v="EJECUTADO_EXITOSO"/>
    <s v="EJECUTADO EXITOSO"/>
    <s v="21/10/2025 SE ESCALA AL COORDINADOR DE ZONA PARA ENTREGA DE ROLLOS EN SITIO | 23/10/2025 SE REALIZA ENTREGA DE 16 ROLLOS A CORRESPONSAL WOMPI"/>
    <s v="VISITA_TÉCNICA"/>
    <n v="16"/>
    <s v="PRINCIPAL"/>
    <s v="TERRESTRE"/>
    <s v="TORO CARDONA ELIZABETH"/>
    <n v="1"/>
    <n v="31419"/>
    <n v="31419"/>
  </r>
  <r>
    <s v="VILLAVICENCIO"/>
    <s v="0036-0006"/>
    <x v="2"/>
    <n v="50001"/>
    <n v="2916277"/>
    <n v="64567"/>
    <x v="0"/>
    <s v="META"/>
    <s v="VILLAVICENCIO"/>
    <s v="DROGUERÍA FARMA MIA 2"/>
    <s v="WOMPI"/>
    <s v="FO-25-1714638"/>
    <d v="2025-10-22T08:00:00"/>
    <d v="2025-10-23T16:10:00"/>
    <x v="0"/>
    <s v="ROLLOS"/>
    <s v="EJECUTADO_EXITOSO"/>
    <s v="EJECUTADO EXITOSO"/>
    <s v="21/10/2025 SE ESCALA AL COORDINADOR DE ZONA PARA ENTREGA DE ROLLOS EN SITIO | 23/10/2025 SE REALIZA ENTREGA DE  48 ROLLOS WOMPI"/>
    <s v="VISITA_TÉCNICA"/>
    <n v="48"/>
    <s v="PRINCIPAL"/>
    <s v="TERRESTRE"/>
    <s v="MARQUEZ HOYOS JEYSON DANIEL"/>
    <n v="1"/>
    <n v="31419"/>
    <n v="31419"/>
  </r>
  <r>
    <s v="BARRANQUILLA"/>
    <s v="0036-0001"/>
    <x v="0"/>
    <n v="8001"/>
    <n v="2914987"/>
    <n v="78412"/>
    <x v="0"/>
    <s v="ATLANTICO"/>
    <s v="BARRANQUILLA"/>
    <s v="LICORES FIESTA Y ESTADERO #4"/>
    <s v="WOMPI"/>
    <s v="FO-25-1713905"/>
    <d v="2025-10-21T15:18:00"/>
    <d v="2025-10-23T16:12:00"/>
    <x v="0"/>
    <s v="ROLLOS"/>
    <s v="EJECUTADO_EXITOSO"/>
    <s v="EJECUTADO EXITOSO"/>
    <s v="21/10/2025 SE CONFIRMAN DATOS, SE REALIZA ENVIO POR OPERADOR LOGISTICO | 23/10/2025 SE HACE ENTREGA DE 48 ROLLOS WOMPI"/>
    <s v="VISITA_TÉCNICA"/>
    <n v="48"/>
    <s v="PRINCIPAL"/>
    <s v="TERRESTRE"/>
    <s v="TORO CARDONA ELIZABETH"/>
    <n v="1"/>
    <n v="31419"/>
    <n v="31419"/>
  </r>
  <r>
    <s v="BOGOTA"/>
    <s v="0036-0004"/>
    <x v="5"/>
    <n v="25126"/>
    <n v="2900260"/>
    <n v="57533"/>
    <x v="0"/>
    <s v="CUNDINAMARCA"/>
    <s v="CAJICA"/>
    <s v="BARRIO CENTRO CAJICA 6"/>
    <s v="WOMPI"/>
    <s v="FO-25-1725954"/>
    <d v="2025-10-20T08:00:00"/>
    <d v="2025-10-23T16:12:00"/>
    <x v="0"/>
    <s v="ROLLOS"/>
    <s v="GESTIÓN_TELEFONICA"/>
    <s v="CANCELADO POR LA RED-SOPORTE TELEFONICO"/>
    <s v="23/10/2025 SE INTENTO COMUNICACIÓN CON EL USUARIO  Y NO HUBO RESPUESTA NI POR WHATSAPP.SE PROCEDE A CANCELAR LA SOLICITUD POR QUE SE LLAMA EN DÍAS Y HORARIOS DIFERENTES Y NO SE OBTIENE RESPUESTA. | 23/10/2025 SE INTENTO COMUNICACIÓN CON EL USUARIO  Y NO HUBO RESPUESTA NI POR WHATSAPP.SE PROCEDE A CANCELAR LA SOLICITUD POR QUE SE LLAMA EN DÍAS Y HORARIOS DIFERENTES Y NO SE OBTIENE RESPUESTA. | 23/10/2025 SE INTENTO COMUNICACIÓN CON EL USUARIO  Y NO HUBO RESPUESTA NI POR WHATSAPP.SE PROCEDE A CANCELAR LA SOLICITUD POR QUE SE LLAMA EN DÍAS Y HORARIOS DIFERENTES Y NO SE OBTIENE RESPUESTA."/>
    <s v="SOPORTE_TELEFÓNICO"/>
    <m/>
    <s v="INTERMEDIA"/>
    <s v="TERRESTRE"/>
    <s v="ORTEGA TORRES JUAN SEBASTIAN"/>
    <n v="0"/>
    <n v="22000"/>
    <n v="22000"/>
  </r>
  <r>
    <s v="CALI"/>
    <s v="0036-0003"/>
    <x v="4"/>
    <n v="76001"/>
    <n v="2917966"/>
    <n v="17275"/>
    <x v="0"/>
    <s v="VALLE DEL CAUCA"/>
    <s v="CALI"/>
    <s v="MEBECAFE"/>
    <s v="WOMPI"/>
    <s v="FO-25-1716615"/>
    <d v="2025-10-22T09:26:00"/>
    <d v="2025-10-23T16:14:00"/>
    <x v="0"/>
    <s v="ROLLOS"/>
    <s v="EJECUTADO_EXITOSO"/>
    <s v="EJECUTADO EXITOSO"/>
    <s v="22/10/2025 SE ESCALA AL COORDINADOR DE ZONA PARA ENTREGA DE ROLLOS EN SITIO | 23/10/2025 SE ENTREGAN 64 ROLLOS DE WOMPI AL SEÑOR JESÚS BECERRA"/>
    <s v="VISITA_TÉCNICA"/>
    <n v="64"/>
    <s v="PRINCIPAL"/>
    <s v="TERRESTRE"/>
    <s v="TORO CARDONA ELIZABETH"/>
    <n v="1"/>
    <n v="31419"/>
    <n v="31419"/>
  </r>
  <r>
    <s v="PEREIRA"/>
    <s v="0036-0002"/>
    <x v="6"/>
    <n v="76736"/>
    <n v="2899238"/>
    <n v="49683"/>
    <x v="0"/>
    <s v="VALLE DEL CAUCA"/>
    <s v="SEVILLA"/>
    <s v="BARRIO CENTRO SEVILLA 6"/>
    <s v="WOMPI"/>
    <s v="FO-25-1725959"/>
    <d v="2025-10-20T08:00:00"/>
    <d v="2025-10-23T16:14:00"/>
    <x v="0"/>
    <s v="ROLLOS"/>
    <s v="GESTIÓN_TELEFONICA"/>
    <s v="CANCELADO POR LA RED-SOPORTE TELEFONICO"/>
    <s v="23/10/2025 SE INTENTO COMUNICACIÓN CON EL USUARIO  Y NO HUBO RESPUESTA NI POR WHATSAPP.SE PROCEDE A CANCELAR LA SOLICITUD POR QUE SE LLAMA EN DÍAS Y HORARIOS DIFERENTES Y NO SE OBTIENE RESPUESTA. | 23/10/2025 SE INTENTO COMUNICACIÓN CON EL USUARIO  Y NO HUBO RESPUESTA NI POR WHATSAPP.SE PROCEDE A CANCELAR LA SOLICITUD POR QUE SE LLAMA EN DÍAS Y HORARIOS DIFERENTES Y NO SE OBTIENE RESPUESTA. | 23/10/2025 SE INTENTO COMUNICACIÓN CON EL USUARIO  Y NO HUBO RESPUESTA NI POR WHATSAPP.SE PROCEDE A CANCELAR LA SOLICITUD POR QUE SE LLAMA EN DÍAS Y HORARIOS DIFERENTES Y NO SE OBTIENE RESPUESTA."/>
    <s v="SOPORTE_TELEFÓNICO"/>
    <m/>
    <s v="INTERMEDIA"/>
    <s v="TERRESTRE"/>
    <s v="VALENCIA GONZALEZ JOSE DANIEL"/>
    <n v="0"/>
    <n v="22000"/>
    <n v="22000"/>
  </r>
  <r>
    <s v="PEREIRA"/>
    <s v="0036-0002"/>
    <x v="6"/>
    <n v="63001"/>
    <n v="2917976"/>
    <n v="75136"/>
    <x v="0"/>
    <s v="QUINDIO"/>
    <s v="ARMENIA"/>
    <s v="BARRIO LOS KIOSCOS ARMENIA"/>
    <s v="WOMPI"/>
    <s v="FO-25-1720624"/>
    <d v="2025-10-22T09:30:00"/>
    <d v="2025-10-23T16:16:00"/>
    <x v="0"/>
    <s v="ROLLOS"/>
    <s v="EJECUTADO_EXITOSO"/>
    <s v="EJECUTADO EXITOSO"/>
    <s v="22/10/2025 SE CONFIRMAN DATOS, SE REALIZA ENVIO POR OPERADOR LOGISTICO | 23/10/2025 SE VISITA COMERCIO SE REALIZÓ ENTREGA DE 32 ROLLOS WOMPI"/>
    <s v="VISITA_TÉCNICA"/>
    <n v="32"/>
    <s v="INTERMEDIA"/>
    <s v="TERRESTRE"/>
    <s v="TORO CARDONA ELIZABETH"/>
    <n v="1"/>
    <n v="36351"/>
    <n v="36351"/>
  </r>
  <r>
    <s v="MEDELLIN"/>
    <s v="0036-0005"/>
    <x v="3"/>
    <n v="5001"/>
    <n v="2909172"/>
    <n v="33406"/>
    <x v="0"/>
    <s v="ANTIOQUIA"/>
    <s v="MEDELLIN"/>
    <s v="BARRIO CORREGIMIENTO DE PLAMITAS"/>
    <s v="WOMPI"/>
    <s v="FO-25-1709666"/>
    <d v="2025-10-21T08:00:00"/>
    <d v="2025-10-23T16:19:00"/>
    <x v="0"/>
    <s v="ROLLOS"/>
    <s v="EJECUTADO_EXITOSO"/>
    <s v="EJECUTADO EXITOSO"/>
    <s v="21/10/2025 SE ESCALA AL COORDINADOR DE ZONA PARA ENTREGA DE ROLLOS EN SITIO | 23/10/2025 SE ENTREGAN 48 ROLLOS WOMPI OK"/>
    <s v="VISITA_TÉCNICA"/>
    <n v="48"/>
    <s v="PRINCIPAL"/>
    <s v="TERRESTRE"/>
    <s v="SANCHEZ SOLORZANO JUAN SEBASTIAN"/>
    <n v="1"/>
    <n v="31419"/>
    <n v="31419"/>
  </r>
  <r>
    <s v="PASTO"/>
    <s v="0036-0003"/>
    <x v="4"/>
    <n v="52224"/>
    <n v="2900207"/>
    <n v="41929"/>
    <x v="0"/>
    <s v="NARIÑO"/>
    <s v="CUASPUD"/>
    <s v="BARRIO PORVENIR CUASPUD"/>
    <s v="WOMPI"/>
    <s v="FO-25-1713950"/>
    <d v="2025-10-20T08:00:00"/>
    <d v="2025-10-23T16:19:00"/>
    <x v="0"/>
    <s v="ROLLOS"/>
    <s v="EJECUTADO_EXITOSO"/>
    <s v="EJECUTADO EXITOSO"/>
    <s v="21/10/2025 SE CONFIRMAN DATOS, SE REALIZA ENVIO POR OPERADOR LOGISTICO | 23/10/2025 SE REALIZA ENVÍO DE ROLLOS SOLICITADOS POR EL CLIENTE A LA DIRECCIÓN QUE INDICA EL SR JIMMY. SE ENVÍA GUÍA, ENVÍO EXITOSO"/>
    <s v="ENVÍO"/>
    <n v="56"/>
    <s v="INTERMEDIA"/>
    <s v="TERRESTRE"/>
    <s v="QUINTERO SANCHEZ JUAN SEBASTIAN"/>
    <n v="1"/>
    <n v="36351"/>
    <n v="36351"/>
  </r>
  <r>
    <s v="CALI"/>
    <s v="0036-0003"/>
    <x v="4"/>
    <n v="19473"/>
    <n v="2900113"/>
    <n v="66892"/>
    <x v="0"/>
    <s v="CAUCA"/>
    <s v="MORALES"/>
    <s v="BARRIO SIMON BOLIVAR MORALES"/>
    <s v="WOMPI"/>
    <s v="FO-25-1713949"/>
    <d v="2025-10-20T08:00:00"/>
    <d v="2025-10-23T16:20:00"/>
    <x v="0"/>
    <s v="ROLLOS"/>
    <s v="EJECUTADO_EXITOSO"/>
    <s v="EJECUTADO EXITOSO"/>
    <s v="21/10/2025 SE CONFIRMAN DATOS, SE REALIZA ENVIO POR OPERADOR LOGISTICO | 23/10/2025 SE ENVIA POR INTERRAPIDISIMO 16 ROLLOS WOMPI"/>
    <s v="ENVÍO"/>
    <n v="16"/>
    <s v="LEJANA"/>
    <s v="TERRESTRE"/>
    <s v="CASTILLO HERRERA ALEX RICARDO"/>
    <n v="1"/>
    <n v="40250"/>
    <n v="40250"/>
  </r>
  <r>
    <s v="MEDELLIN"/>
    <s v="0036-0005"/>
    <x v="3"/>
    <n v="5030"/>
    <n v="2900114"/>
    <n v="41623"/>
    <x v="0"/>
    <s v="ANTIOQUIA"/>
    <s v="AMAGA"/>
    <s v="BARRIO MINAS AMAGA"/>
    <s v="WOMPI"/>
    <s v="FO-25-1713948"/>
    <d v="2025-10-20T08:00:00"/>
    <d v="2025-10-23T16:21:00"/>
    <x v="0"/>
    <s v="ROLLOS"/>
    <s v="EJECUTADO_EXITOSO"/>
    <s v="EJECUTADO EXITOSO"/>
    <s v="21/10/2025 SE CONFIRMAN DATOS, SE REALIZA ENVIO POR OPERADOR LOGISTICO | 23/10/2025 SE ENVÍAN 56 ROLLOS WOMPI OK"/>
    <s v="ENVÍO"/>
    <n v="56"/>
    <s v="INTERMEDIA"/>
    <s v="TERRESTRE"/>
    <s v="GIMBUEL LASSO LUIS GERMAN"/>
    <n v="1"/>
    <n v="36351"/>
    <n v="36351"/>
  </r>
  <r>
    <s v="MONTERIA"/>
    <s v="0036-0001"/>
    <x v="0"/>
    <n v="23001"/>
    <n v="2918793"/>
    <n v="72850"/>
    <x v="0"/>
    <s v="CORDOBA"/>
    <s v="MONTERIA"/>
    <s v="DROGUERIA Y MINIMARKET JRT"/>
    <s v="WOMPI"/>
    <s v="FO-25-1717238"/>
    <d v="2025-10-22T10:35:00"/>
    <d v="2025-10-23T16:23:00"/>
    <x v="0"/>
    <s v="ROLLOS"/>
    <s v="EJECUTADO_EXITOSO"/>
    <s v="EJECUTADO EXITOSO"/>
    <s v="22/10/2025 SE ESCALA AL COORDINADOR DE ZONA PARA ENTREGA DE ROLLOS EN SITIO | 23/10/2025 SE REALIZA ENTREGA DE 16 ROLLOS A CORRESPONSAL WOMPI"/>
    <s v="VISITA_TÉCNICA"/>
    <n v="16"/>
    <s v="PRINCIPAL"/>
    <s v="TERRESTRE"/>
    <s v="QUINTERO SANCHEZ JUAN SEBASTIAN"/>
    <n v="1"/>
    <n v="31419"/>
    <n v="31419"/>
  </r>
  <r>
    <s v="PEREIRA"/>
    <s v="0036-0002"/>
    <x v="6"/>
    <n v="63001"/>
    <n v="2914508"/>
    <n v="33499"/>
    <x v="0"/>
    <s v="QUINDIO"/>
    <s v="ARMENIA"/>
    <s v="BARRIO LA FACHADA ARMENIA"/>
    <s v="WOMPI"/>
    <s v="FO-25-1722593"/>
    <d v="2025-10-21T14:15:00"/>
    <d v="2025-10-23T16:26:00"/>
    <x v="0"/>
    <s v="ROLLOS"/>
    <s v="EJECUTADO_EXITOSO"/>
    <s v="EJECUTADO EXITOSO"/>
    <s v="23/10/2025 SE ESCALA AL COORDINADOR DE ZONA PARA ENTREGA DE ROLLOS EN SITIO | 23/10/2025 SE VISITA COMERCIO SE REALIZÓ ENTREGA DE 56 ROLLOS"/>
    <s v="VISITA_TÉCNICA"/>
    <n v="56"/>
    <s v="INTERMEDIA"/>
    <s v="TERRESTRE"/>
    <s v="MARQUEZ HOYOS JEYSON DANIEL"/>
    <n v="1"/>
    <n v="36351"/>
    <n v="36351"/>
  </r>
  <r>
    <s v="BARRANQUILLA"/>
    <s v="0036-0001"/>
    <x v="0"/>
    <n v="8436"/>
    <n v="2894993"/>
    <n v="59822"/>
    <x v="0"/>
    <s v="ATLANTICO"/>
    <s v="MANATI"/>
    <s v="BARRIO CENTRO MANATI 1"/>
    <s v="WOMPI"/>
    <s v="FO-25-1700088"/>
    <d v="2025-10-17T08:47:00"/>
    <d v="2025-10-23T16:27:00"/>
    <x v="0"/>
    <s v="ROLLOS"/>
    <s v="EJECUTADO_EXITOSO"/>
    <s v="EJECUTADO EXITOSO"/>
    <s v="17/10/2025 SE CONFIRMAN DATOS. SE REALIZA ENVIO DE ROLLOS CON OPERADOR LOGISTICO | 23/10/2025 SE REALIZA ENVIO DE 32 ROLLOS, CON LA GUIA 2205447263 SERVIENTREGA SE CONFIRMA ENTREGA EXITOSA CON EL USUARIO"/>
    <s v="ENVÍO"/>
    <n v="32"/>
    <s v="INTERMEDIA"/>
    <s v="TERRESTRE"/>
    <s v="SANCHEZ SOLORZANO JUAN SEBASTIAN"/>
    <n v="1"/>
    <n v="36351"/>
    <n v="36351"/>
  </r>
  <r>
    <s v="SINCELEJO"/>
    <s v="0036-0001"/>
    <x v="0"/>
    <n v="70823"/>
    <n v="2881848"/>
    <n v="34765"/>
    <x v="0"/>
    <s v="SUCRE"/>
    <s v="TOLU VIEJO"/>
    <s v="BARRIO CENTRO TOLU VIEJO"/>
    <s v="WOMPI"/>
    <s v="FO-25-1686376"/>
    <d v="2025-10-15T08:00:00"/>
    <d v="2025-10-23T16:29:00"/>
    <x v="0"/>
    <s v="ROLLOS"/>
    <s v="EJECUTADO_EXITOSO"/>
    <s v="EJECUTADO EXITOSO"/>
    <s v="15/10/2025 SE CONFIRMAN DATOS, SE REALIZA ENVIO DE ROLLOS CON GUIA | 23/10/2025 SE REALIZA ENVIO DE 64 ROLLOS, CON LA GUIA 2265100402 SERVIENTREGA SE CONFIRMA ENTREGA EXITOSA CON EL USUARIO"/>
    <s v="ENVÍO"/>
    <n v="64"/>
    <s v="INTERMEDIA"/>
    <s v="TERRESTRE"/>
    <s v="TORO CARDONA ELIZABETH"/>
    <n v="1"/>
    <n v="36351"/>
    <n v="36351"/>
  </r>
  <r>
    <s v="BARRANQUILLA"/>
    <s v="0036-0001"/>
    <x v="0"/>
    <n v="8001"/>
    <n v="2917845"/>
    <n v="27974"/>
    <x v="0"/>
    <s v="ATLANTICO"/>
    <s v="BARRANQUILLA"/>
    <s v="COOPERATIVA MULTIACTIVA DE SERVICIOS INDUSTRIALES DEL CARIBE"/>
    <s v="WOMPI"/>
    <s v="FO-25-1716638"/>
    <d v="2025-10-22T09:08:00"/>
    <d v="2025-10-23T16:39:00"/>
    <x v="0"/>
    <s v="ROLLOS"/>
    <s v="EJECUTADO_EXITOSO"/>
    <s v="EJECUTADO EXITOSO"/>
    <s v="22/10/2025 SE ESCALA AL COORDINADOR DE ZONA PARA ENTREGA DE ROLLOS EN SITIO | 23/10/2025 SE HACE ENTREGA DE 16 ROLLOS WOMPI"/>
    <s v="VISITA_TÉCNICA"/>
    <n v="16"/>
    <s v="PRINCIPAL"/>
    <s v="TERRESTRE"/>
    <s v="TORO CARDONA ELIZABETH"/>
    <n v="1"/>
    <n v="31419"/>
    <n v="31419"/>
  </r>
  <r>
    <s v="CUCUTA"/>
    <s v="0036-0007"/>
    <x v="1"/>
    <n v="54518"/>
    <n v="2916585"/>
    <n v="33153"/>
    <x v="0"/>
    <s v="NORTE DE SANTANDER"/>
    <s v="PAMPLONA"/>
    <s v="BARRIO URSUA PAMPLONA"/>
    <s v="WOMPI"/>
    <s v="FO-25-1719192"/>
    <d v="2025-10-22T08:00:00"/>
    <d v="2025-10-23T16:40:00"/>
    <x v="0"/>
    <s v="ROLLOS"/>
    <s v="EJECUTADO_EXITOSO"/>
    <s v="EJECUTADO EXITOSO"/>
    <s v="22/10/2025 SE ESCALA AL COORDINADOR DE ZONA PARA ENTREGA DE ROLLOS EN SITIO | 23/10/2025 SE REALIZA ENTREGA DE 24 ROLLOS WOMPI OK"/>
    <s v="VISITA_TÉCNICA"/>
    <n v="24"/>
    <s v="LEJANA"/>
    <s v="TERRESTRE"/>
    <s v="ORTEGA TORRES JUAN SEBASTIAN"/>
    <n v="1"/>
    <n v="40250"/>
    <n v="40250"/>
  </r>
  <r>
    <s v="SINCELEJO"/>
    <s v="0036-0001"/>
    <x v="0"/>
    <n v="70001"/>
    <n v="2917585"/>
    <n v="27900"/>
    <x v="0"/>
    <s v="SUCRE"/>
    <s v="SINCELEJO"/>
    <s v="DROGUERIA SERVIPROFESIONAL"/>
    <s v="WOMPI"/>
    <s v="FO-25-1716366"/>
    <d v="2025-10-22T08:47:00"/>
    <d v="2025-10-23T17:05:00"/>
    <x v="0"/>
    <s v="ROLLOS"/>
    <s v="EJECUTADO_EXITOSO"/>
    <s v="EJECUTADO EXITOSO"/>
    <s v="22/10/2025 SE ESCALA AL COORDINADOR DE ZONA PARA ENTREGA DE ROLLOS EN SITIO | 23/10/2025 SE VISITA COMERCIO Y SE HACE ENTREGA DE 24 ROLLOS A LA SEÑORA SANDRA SUAREZ."/>
    <s v="VISITA_TÉCNICA"/>
    <n v="24"/>
    <s v="PRINCIPAL"/>
    <s v="TERRESTRE"/>
    <s v="DURAN ACOSTA FRANK YONNY"/>
    <n v="1"/>
    <n v="31419"/>
    <n v="31419"/>
  </r>
  <r>
    <s v="BARRANQUILLA"/>
    <s v="0036-0001"/>
    <x v="0"/>
    <n v="8758"/>
    <n v="2919160"/>
    <n v="58647"/>
    <x v="0"/>
    <s v="ATLANTICO"/>
    <s v="SOLEDAD"/>
    <s v="BARRIO MANANTIAL SOLEDAD 6"/>
    <s v="WOMPI"/>
    <s v="FO-25-1717711"/>
    <d v="2025-10-22T11:08:00"/>
    <d v="2025-10-23T17:23:00"/>
    <x v="0"/>
    <s v="ROLLOS"/>
    <s v="EJECUTADO_EXITOSO"/>
    <s v="EJECUTADO EXITOSO"/>
    <s v="22/10/2025 SE ESCALA AL COORDINADOR DE ZONA PARA ENTREGA DE ROLLOS EN SITIO | 23/10/2025 SE HACE ENTREGA DE 64 ROLLOS WOMPI"/>
    <s v="VISITA_TÉCNICA"/>
    <n v="64"/>
    <s v="PRINCIPAL"/>
    <s v="TERRESTRE"/>
    <s v="CACERES HERNANDEZ ANDRES"/>
    <n v="1"/>
    <n v="31419"/>
    <n v="31419"/>
  </r>
  <r>
    <s v="TUNJA"/>
    <s v="0036-0007"/>
    <x v="1"/>
    <n v="15176"/>
    <n v="2897941"/>
    <n v="33702"/>
    <x v="0"/>
    <s v="BOYACA"/>
    <s v="CHIQUINQUIRA"/>
    <s v="BARRIO CENTRO CHIQUINQUIRA"/>
    <s v="WOMPI"/>
    <s v="FO-25-1714472"/>
    <d v="2025-10-17T15:03:00"/>
    <d v="2025-10-23T17:39:00"/>
    <x v="0"/>
    <s v="ROLLOS"/>
    <s v="EJECUTADO_EXITOSO"/>
    <s v="EJECUTADO EXITOSO"/>
    <s v="23/10/2025 SE REALIZA ENVIO DE 40 ROLLOS, CON LA GUIA 2235596288 SERVIENTREGA SE CONFIRMA ENTREGA EXITOSA CON EL USUARIO"/>
    <s v="ENVÍO"/>
    <n v="40"/>
    <s v="LEJANA"/>
    <s v="TERRESTRE"/>
    <s v="ORTEGA TORRES JUAN SEBASTIAN"/>
    <n v="1"/>
    <n v="40250"/>
    <n v="40250"/>
  </r>
  <r>
    <s v="PASTO"/>
    <s v="0036-0003"/>
    <x v="4"/>
    <n v="52573"/>
    <n v="2874289"/>
    <n v="62115"/>
    <x v="0"/>
    <s v="NARIÑO"/>
    <s v="PUERRES"/>
    <s v="BARRIO SAN FERNANDO PUERRES"/>
    <s v="WOMPI"/>
    <s v="FO-25-1683252"/>
    <d v="2025-10-14T08:00:00"/>
    <d v="2025-10-23T17:41:00"/>
    <x v="0"/>
    <s v="ROLLOS"/>
    <s v="EJECUTADO_EXITOSO"/>
    <s v="EJECUTADO EXITOSO"/>
    <s v="14/10/2025 SE CONFIRMAN DATOS, SE REALIZA ENVIO DE ROLLOS CON GUIA | 23/10/2025 SE REALIZA ENVIO DE 24 ROLLOS, CON LA GUIA 2215219690 SERVIENTREGA SE CONFIRMA ENTREGA EXITOSA CON EL USUARIO"/>
    <s v="ENVÍO"/>
    <n v="24"/>
    <s v="INTERMEDIA"/>
    <s v="TERRESTRE"/>
    <s v="TORO CARDONA ELIZABETH"/>
    <n v="1"/>
    <n v="36351"/>
    <n v="36351"/>
  </r>
  <r>
    <s v="MONTERIA"/>
    <s v="0036-0001"/>
    <x v="0"/>
    <n v="23686"/>
    <n v="2894725"/>
    <n v="64436"/>
    <x v="0"/>
    <s v="CORDOBA"/>
    <s v="SAN PELAYO"/>
    <s v="BARRIO CRISTO REY SAN PELAYO 1"/>
    <s v="WOMPI"/>
    <s v="FO-25-1700100"/>
    <d v="2025-10-17T08:04:00"/>
    <d v="2025-10-23T17:41:00"/>
    <x v="0"/>
    <s v="ROLLOS"/>
    <s v="EJECUTADO_EXITOSO"/>
    <s v="EJECUTADO EXITOSO"/>
    <s v="17/10/2025 SE CONFIRMAN DATOS. SE REALIZA ENVIO DE ROLLOS CON OPERADOR LOGISTICO | 23/10/2025 SE REALIZA ENVIO DE 48 ROLLOS, CON LA GUIA 2265100408 SERVIENTREGA SE CONFIRMA ENTREGA EXITOSA CON EL USUARIO"/>
    <s v="ENVÍO"/>
    <n v="48"/>
    <s v="INTERMEDIA"/>
    <s v="TERRESTRE"/>
    <s v="CONTRERAS ROSSI LITZY YULIETH"/>
    <n v="1"/>
    <n v="36351"/>
    <n v="36351"/>
  </r>
  <r>
    <s v="CALI"/>
    <s v="0036-0003"/>
    <x v="4"/>
    <n v="19698"/>
    <n v="2853981"/>
    <n v="77807"/>
    <x v="0"/>
    <s v="CAUCA"/>
    <s v="SANTANDER DE QUILICHAO"/>
    <s v="BARRIO ALFONSO LOPEZ SANTANDER DE QUILICHAO 1"/>
    <s v="WOMPI"/>
    <s v="FO-25-1664000"/>
    <d v="2025-10-08T08:00:00"/>
    <d v="2025-10-23T17:42:00"/>
    <x v="0"/>
    <s v="ROLLOS"/>
    <s v="EJECUTADO_EXITOSO"/>
    <s v="EJECUTADO EXITOSO"/>
    <s v="09/10/2025 DATOS CONFIRMADOS. SE REALIZA ENVIO DE ROLLOS CON GUIA | 16/10/2025 ENVIO EN DISTRIBUCION, AUN NO SE ENTREGA | 23/10/2025 SE REALIZA ENVIO DE 56 ROLLOS, CON LA GUIA 2185553857 SERVIENTREGA SE CONFIRMA ENTREGA EXITOSA POR PARTE DE LA TRANSPORTADORA"/>
    <s v="ENVÍO"/>
    <n v="56"/>
    <s v="INTERMEDIA"/>
    <s v="TERRESTRE"/>
    <s v="CONTRERAS ROSSI LITZY YULIETH"/>
    <n v="1"/>
    <n v="36351"/>
    <n v="36351"/>
  </r>
  <r>
    <s v="CUCUTA"/>
    <s v="0036-0007"/>
    <x v="1"/>
    <n v="54001"/>
    <n v="2919951"/>
    <n v="74539"/>
    <x v="0"/>
    <s v="NORTE DE SANTANDER"/>
    <s v="CUCUTA"/>
    <s v="MINI ABASTOS BRECAYEDES"/>
    <s v="WOMPI"/>
    <s v="FO-25-1718268"/>
    <d v="2025-10-22T12:25:00"/>
    <d v="2025-10-23T20:06:00"/>
    <x v="0"/>
    <s v="ROLLOS"/>
    <s v="EJECUTADO_EXITOSO"/>
    <s v="EJECUTADO EXITOSO"/>
    <s v="22/10/2025 SE ESCALA AL COORDINADOR DE ZONA PARA ENTREGA DE ROLLOS EN SITIO | 23/10/2025 SE ENTREGAN 16 ROLLOS OK"/>
    <s v="VISITA_TÉCNICA"/>
    <n v="16"/>
    <s v="PRINCIPAL"/>
    <s v="TERRESTRE"/>
    <s v="TORO CARDONA ELIZABETH"/>
    <n v="1"/>
    <n v="31419"/>
    <n v="31419"/>
  </r>
  <r>
    <s v="CARTAGENA"/>
    <s v="0036-0001"/>
    <x v="0"/>
    <n v="13001"/>
    <n v="2914522"/>
    <n v="74568"/>
    <x v="0"/>
    <s v="BOLIVAR"/>
    <s v="CARTAGENA"/>
    <s v="ANORCA COMERCIALIZADORA"/>
    <s v="WOMPI"/>
    <s v="FO-25-1713919"/>
    <d v="2025-10-21T14:20:00"/>
    <d v="2025-10-24T08:16:00"/>
    <x v="0"/>
    <s v="ROLLOS"/>
    <s v="EJECUTADO_EXITOSO"/>
    <s v="EJECUTADO EXITOSO"/>
    <s v="21/10/2025 SE CONFIRMAN DATOS, SE REALIZA ENVIO POR OPERADOR LOGISTICO | 24/10/2025 SE ENTREGAN 24 ROLLOS SALE ERROR EN LAS TRANSACCIONES"/>
    <s v="VISITA_TÉCNICA"/>
    <n v="24"/>
    <s v="PRINCIPAL"/>
    <s v="TERRESTRE"/>
    <s v="NARANJO AFANADOR RUBEN JESUS"/>
    <n v="1"/>
    <n v="31419"/>
    <n v="31419"/>
  </r>
  <r>
    <s v="CALI"/>
    <s v="0036-0003"/>
    <x v="4"/>
    <n v="19548"/>
    <n v="2901721"/>
    <n v="10639"/>
    <x v="0"/>
    <s v="CAUCA"/>
    <s v="PIENDAMO"/>
    <s v="PIENDAMO II - CAUCA"/>
    <s v="WOMPI"/>
    <s v="FO-25-1706016"/>
    <d v="2025-10-20T08:00:00"/>
    <d v="2025-10-24T08:25:00"/>
    <x v="0"/>
    <s v="ROLLOS"/>
    <s v="EJECUTADO_EXITOSO"/>
    <s v="EJECUTADO EXITOSO"/>
    <s v="20/10/2025 SE ESCALA AL COORDINADOR DE ZONA PARA ENTREGA DE ROLLOS EN SITIO | 22/10/2025 SE ENVIA POR INERRAPIDISIMO 8 ROLLOS WOMPI"/>
    <s v="ENVÍO"/>
    <n v="8"/>
    <s v="LEJANA"/>
    <s v="TERRESTRE"/>
    <s v="CANEDO HERRERA ALEXANDER"/>
    <n v="1"/>
    <n v="40250"/>
    <n v="40250"/>
  </r>
  <r>
    <s v="MEDELLIN"/>
    <s v="0036-0005"/>
    <x v="3"/>
    <n v="5190"/>
    <n v="2913974"/>
    <n v="19131"/>
    <x v="0"/>
    <s v="ANTIOQUIA"/>
    <s v="CISNEROS"/>
    <s v="BARRIO LAS CAMELIAS CISNEROS"/>
    <s v="WOMPI"/>
    <s v="FO-25-1716892"/>
    <d v="2025-10-21T13:00:00"/>
    <d v="2025-10-24T08:31:00"/>
    <x v="0"/>
    <s v="ROLLOS"/>
    <s v="EJECUTADO_EXITOSO"/>
    <s v="EJECUTADO EXITOSO"/>
    <s v="22/10/2025 SE CONFIRMAN DATOS, SE REALIZA ENVIO POR OPERADOR LOGISTICO | 24/10/2025 SE ENVÍAN 24 ROLLOS WOMPI OK, CLIENTE CONFIRMA RECIBIDO"/>
    <s v="ENVÍO"/>
    <n v="24"/>
    <s v="INTERMEDIA"/>
    <s v="TERRESTRE"/>
    <s v="GIMBUEL LASSO LUIS GERMAN"/>
    <n v="1"/>
    <n v="36351"/>
    <n v="36351"/>
  </r>
  <r>
    <s v="MEDELLIN"/>
    <s v="0036-0005"/>
    <x v="3"/>
    <n v="5856"/>
    <n v="2896594"/>
    <n v="37717"/>
    <x v="0"/>
    <s v="ANTIOQUIA"/>
    <s v="VALPARAISO"/>
    <s v="BARRIO PARQUE VALPARAISO"/>
    <s v="WOMPI"/>
    <s v="FO-25-1714476"/>
    <d v="2025-10-17T11:43:00"/>
    <d v="2025-10-24T08:33:00"/>
    <x v="0"/>
    <s v="ROLLOS"/>
    <s v="EJECUTADO_EXITOSO"/>
    <s v="EJECUTADO EXITOSO"/>
    <s v="24/10/2025 SE ENVÍAN 32 ROLLOS WOMPI OK, CLIENTE CONFIRMA RECIBIDO"/>
    <s v="ENVÍO"/>
    <n v="32"/>
    <s v="LEJANA"/>
    <s v="TERRESTRE"/>
    <s v="QUINTERO SANCHEZ JUAN SEBASTIAN"/>
    <n v="1"/>
    <n v="40250"/>
    <n v="40250"/>
  </r>
  <r>
    <s v="TUNJA"/>
    <s v="0036-0007"/>
    <x v="1"/>
    <n v="15001"/>
    <n v="2926668"/>
    <n v="71521"/>
    <x v="0"/>
    <s v="BOYACA"/>
    <s v="TUNJA"/>
    <s v="BARRIO EL LIBERTADOR TUNJA 4"/>
    <s v="WOMPI"/>
    <s v="FO-25-1726803"/>
    <d v="2025-10-23T14:24:00"/>
    <d v="2025-10-24T09:30:00"/>
    <x v="0"/>
    <s v="ROLLOS"/>
    <s v="EJECUTADO_EXITOSO"/>
    <s v="EJECUTADO EXITOSO"/>
    <s v="23/10/2025 SE ESCALA AL COORDINADOR DE ZONA PARA ENTREGA DE ROLLOS EN SITIO | 24/10/2025 SE REALIZA ENTREGA DE 32 ROLLOS WOMPI CON VISITA"/>
    <s v="VISITA_TÉCNICA"/>
    <n v="32"/>
    <s v="PRINCIPAL"/>
    <s v="TERRESTRE"/>
    <s v="QUINTERO SANCHEZ JUAN SEBASTIAN"/>
    <n v="1"/>
    <n v="31419"/>
    <n v="31419"/>
  </r>
  <r>
    <s v="CALI"/>
    <s v="0036-0003"/>
    <x v="4"/>
    <n v="76233"/>
    <n v="2895478"/>
    <n v="62787"/>
    <x v="0"/>
    <s v="VALLE DEL CAUCA"/>
    <s v="DAGUA"/>
    <s v="BARRIO BORRERO AYERBE DAGUA"/>
    <s v="WOMPI"/>
    <s v="FO-25-1700112"/>
    <d v="2025-10-17T09:42:00"/>
    <d v="2025-10-24T09:40:00"/>
    <x v="0"/>
    <s v="ROLLOS"/>
    <s v="EJECUTADO_EXITOSO"/>
    <s v="EJECUTADO EXITOSO"/>
    <s v="17/10/2025 SE CONFIRMAN DATOS. SE REALIZA ENVIO DE ROLLOS CON OPERADOR LOGISTICO | 24/10/2025 SE LE INFORMA NUMERO DE GUIA A USER, PENDIENTE CONFIRMACION | 24/10/2025 SE REALIZA ENVIO DE 64 ROLLOS, CON LA GUIA 2215219708 SERVIENTREGA SE CONFIRMA ENTREGA EXITOSA CON EL USUARIO"/>
    <s v="ENVÍO"/>
    <n v="64"/>
    <s v="INTERMEDIA"/>
    <s v="TERRESTRE"/>
    <s v="RODRIGUEZ MURCIA YERSON IVAN"/>
    <n v="1"/>
    <n v="36351"/>
    <n v="36351"/>
  </r>
  <r>
    <s v="BUCARAMANGA"/>
    <s v="0036-0007"/>
    <x v="1"/>
    <n v="68001"/>
    <n v="2924916"/>
    <n v="71144"/>
    <x v="0"/>
    <s v="SANTANDER"/>
    <s v="BUCARAMANGA"/>
    <s v="BARRIO SAN FRANCISCO BUCARAMANGA 12"/>
    <s v="WOMPI"/>
    <s v="FO-25-1723104"/>
    <d v="2025-10-23T10:28:00"/>
    <d v="2025-10-24T09:54:00"/>
    <x v="0"/>
    <s v="ROLLOS"/>
    <s v="EJECUTADO_EXITOSO"/>
    <s v="EJECUTADO EXITOSO"/>
    <s v="23/10/2025 SE ESCALA AL COORDINADOR DE ZONA PARA ENTREGA DE ROLLOS EN SITIO | 24/10/2025 SE REALIZA VISITA AL COMERCIO CB BANCOLOMBIA WOMPI SE HACE ENTREGA DE 32 ROLLOS A LA SRTA ANGIE BARRETO"/>
    <s v="VISITA_TÉCNICA"/>
    <n v="32"/>
    <s v="PRINCIPAL"/>
    <s v="TERRESTRE"/>
    <s v="CONTRERAS ROSSI LITZY YULIETH"/>
    <n v="1"/>
    <n v="31419"/>
    <n v="31419"/>
  </r>
  <r>
    <s v="TUNJA"/>
    <s v="0036-0007"/>
    <x v="1"/>
    <n v="15001"/>
    <n v="2922530"/>
    <n v="74907"/>
    <x v="0"/>
    <s v="BOYACA"/>
    <s v="TUNJA"/>
    <s v="BARRIO SAN ANTONIO TUNJA 3"/>
    <s v="WOMPI"/>
    <s v="FO-25-1723226"/>
    <d v="2025-10-23T08:00:00"/>
    <d v="2025-10-24T09:56:00"/>
    <x v="0"/>
    <s v="ROLLOS"/>
    <s v="EJECUTADO_EXITOSO"/>
    <s v="EJECUTADO EXITOSO"/>
    <s v="23/10/2025 SE ESCALA AL COORDINADOR DE ZONA PARA ENTREGA DE ROLLOS EN SITIO | 24/10/2025 SE REALIZA ENTREGA DE 16 ROLLOS WOMPI CON VISITA"/>
    <s v="VISITA_TÉCNICA"/>
    <n v="16"/>
    <s v="PRINCIPAL"/>
    <s v="TERRESTRE"/>
    <s v="GONZALEZ ESTUPIÑAN YEISON WALTER ANTONIO"/>
    <n v="1"/>
    <n v="31419"/>
    <n v="31419"/>
  </r>
  <r>
    <s v="CALI"/>
    <s v="0036-0003"/>
    <x v="4"/>
    <n v="76001"/>
    <n v="2922322"/>
    <n v="39423"/>
    <x v="0"/>
    <s v="VALLE DEL CAUCA"/>
    <s v="CALI"/>
    <s v="TIENDA MONIK LU"/>
    <s v="WOMPI"/>
    <s v="FO-25-1720754"/>
    <d v="2025-10-23T08:00:00"/>
    <d v="2025-10-24T10:12:00"/>
    <x v="0"/>
    <s v="ROLLOS"/>
    <s v="EJECUTADO_EXITOSO"/>
    <s v="EJECUTADO EXITOSO"/>
    <s v="22/10/2025 SE ESCALA AL COORDINADOR DE ZONA PARA ENTREGA DE ROLLOS EN SITIO | 24/10/2025 SE ENTREGAN 40 ROLLOS DE WOMPI A LA SEÑORA MÓNICA LUNA"/>
    <s v="VISITA_TÉCNICA"/>
    <n v="40"/>
    <s v="PRINCIPAL"/>
    <s v="TERRESTRE"/>
    <s v="RODRIGUEZ MURCIA YERSON IVAN"/>
    <n v="1"/>
    <n v="31419"/>
    <n v="31419"/>
  </r>
  <r>
    <s v="MEDELLIN"/>
    <s v="0036-0005"/>
    <x v="3"/>
    <n v="5079"/>
    <n v="2897289"/>
    <n v="43722"/>
    <x v="0"/>
    <s v="ANTIOQUIA"/>
    <s v="BARBOSA"/>
    <s v="ESQUINA EL EDEN Y MENSAJERIA"/>
    <s v="WOMPI"/>
    <s v="FO-25-1708270"/>
    <d v="2025-10-17T13:49:00"/>
    <d v="2025-10-24T10:27:00"/>
    <x v="0"/>
    <s v="ROLLOS"/>
    <s v="EJECUTADO_EXITOSO"/>
    <s v="EJECUTADO EXITOSO"/>
    <s v="20/10/2025 SE CONFIRMA DATOS. SE REALIZA ENVIO DE ROLLOS CON OPERADOR LOGISTICO | 24/10/2025 SE LE INFORMA NUMERO DE GUIA A USER, PENDIENTE CONFIRMACION | 24/10/2025 SE REALIZA ENVIO DE 32 ROLLOS, CON LA GUIA 6345301370034 MANDAR Y SERVIR SE CONFIRMA ENTREGA EXITOSA CON EL USUARIO"/>
    <s v="ENVÍO"/>
    <n v="32"/>
    <s v="INTERMEDIA"/>
    <s v="TERRESTRE"/>
    <s v="VALENCIA GONZALEZ JOSE DANIEL"/>
    <n v="1"/>
    <n v="36351"/>
    <n v="36351"/>
  </r>
  <r>
    <s v="TUNJA"/>
    <s v="0036-0007"/>
    <x v="1"/>
    <n v="15776"/>
    <n v="2910520"/>
    <n v="17992"/>
    <x v="0"/>
    <s v="BOYACA"/>
    <s v="SUTAMARCHAN"/>
    <s v="CENTRO - SUTAMARCHAN"/>
    <s v="WOMPI"/>
    <s v="FO-25-1726660"/>
    <d v="2025-10-21T08:00:00"/>
    <d v="2025-10-24T10:29:00"/>
    <x v="0"/>
    <s v="ROLLOS"/>
    <s v="EJECUTADO_EXITOSO"/>
    <s v="EJECUTADO EXITOSO"/>
    <s v="23/10/2025 SE REALIZA ENVIO DE ROLLOS CON OPERADOR LOGISTICO | 24/10/2025 SE REALIZA ENTREGA DE 48 ROLLOS CON VISITA."/>
    <s v="VISITA_TÉCNICA"/>
    <n v="48"/>
    <s v="INTERMEDIA"/>
    <s v="TERRESTRE"/>
    <s v="BETANCUR AGUIRRE EDGAR AUGUSTO"/>
    <n v="1"/>
    <n v="36351"/>
    <n v="36351"/>
  </r>
  <r>
    <s v="PEREIRA"/>
    <s v="0036-0002"/>
    <x v="6"/>
    <n v="76147"/>
    <n v="2922536"/>
    <n v="71146"/>
    <x v="0"/>
    <s v="VALLE DEL CAUCA"/>
    <s v="CARTAGO"/>
    <s v="COLLAREJO CARTAGO 2"/>
    <s v="WOMPI"/>
    <s v="FO-25-1723218"/>
    <d v="2025-10-23T08:00:00"/>
    <d v="2025-10-24T10:42:00"/>
    <x v="0"/>
    <s v="ROLLOS"/>
    <s v="EJECUTADO_EXITOSO"/>
    <s v="EJECUTADO EXITOSO"/>
    <s v="23/10/2025 SE ESCALA AL COORDINADOR DE ZONA PARA ENTREGA DE ROLLOS EN SITIO | 24/10/2025 VISITAMOS COMERCIO REALIZAMOS ENTREGA DE 48 ROLLOS."/>
    <s v="VISITA_TÉCNICA"/>
    <n v="48"/>
    <s v="PRINCIPAL"/>
    <s v="TERRESTRE"/>
    <s v="SOLER HOYOS CRISTIAN LEONARDO"/>
    <n v="1"/>
    <n v="31419"/>
    <n v="31419"/>
  </r>
  <r>
    <s v="TUNJA"/>
    <s v="0036-0007"/>
    <x v="1"/>
    <n v="15001"/>
    <n v="2927229"/>
    <n v="22626"/>
    <x v="0"/>
    <s v="BOYACA"/>
    <s v="TUNJA"/>
    <s v="BARRIO COOSERVICIOS III - TUNJA"/>
    <s v="WOMPI"/>
    <s v="FO-25-1726792"/>
    <d v="2025-10-23T15:21:00"/>
    <d v="2025-10-24T10:43:00"/>
    <x v="0"/>
    <s v="ROLLOS"/>
    <s v="EJECUTADO_EXITOSO"/>
    <s v="EJECUTADO EXITOSO"/>
    <s v="23/10/2025 SE ESCALA AL COORDINADOR DE ZONA PARA ENTREGA DE ROLLOS EN SITIO | 24/10/2025 SE REALIZA ENTREGA DE 40 ROLLOS WOMPI CON VISITA"/>
    <s v="VISITA_TÉCNICA"/>
    <n v="40"/>
    <s v="PRINCIPAL"/>
    <s v="TERRESTRE"/>
    <s v="ARROYAVE CANO MANUEL GUILLERMO"/>
    <n v="1"/>
    <n v="31419"/>
    <n v="31419"/>
  </r>
  <r>
    <s v="BUCARAMANGA"/>
    <s v="0036-0007"/>
    <x v="1"/>
    <n v="68001"/>
    <n v="2925665"/>
    <n v="21056"/>
    <x v="0"/>
    <s v="SANTANDER"/>
    <s v="BUCARAMANGA"/>
    <s v="EXXON ANTONIA SANTOS BUCARAMANGA"/>
    <s v="WOMPI"/>
    <s v="FO-25-1723679"/>
    <d v="2025-10-23T11:42:00"/>
    <d v="2025-10-24T11:04:00"/>
    <x v="0"/>
    <s v="ROLLOS"/>
    <s v="EJECUTADO_EXITOSO"/>
    <s v="EJECUTADO EXITOSO"/>
    <s v="23/10/2025 SE ESCALA AL COORDINADOR DE ZONA PARA ENTREGA DE ROLLOS EN SITIO | 24/10/2025 SE REALIZA ENTREGA DE 40 ROLLOS WOMPI CON VISTA."/>
    <s v="VISITA_TÉCNICA"/>
    <n v="40"/>
    <s v="PRINCIPAL"/>
    <s v="TERRESTRE"/>
    <s v="RODRIGUEZ MURCIA YERSON IVAN"/>
    <n v="1"/>
    <n v="31419"/>
    <n v="31419"/>
  </r>
  <r>
    <s v="CALI"/>
    <s v="0036-0003"/>
    <x v="4"/>
    <n v="76001"/>
    <n v="2926771"/>
    <n v="80122"/>
    <x v="0"/>
    <s v="VALLE DEL CAUCA"/>
    <s v="CALI"/>
    <s v="FERROELECTRICOS Y HERRAMIENTAS DEL VALLE"/>
    <s v="WOMPI"/>
    <s v="FO-25-1726798"/>
    <d v="2025-10-23T14:42:00"/>
    <d v="2025-10-24T11:05:00"/>
    <x v="0"/>
    <s v="ROLLOS"/>
    <s v="EJECUTADO_EXITOSO"/>
    <s v="EJECUTADO EXITOSO"/>
    <s v="23/10/2025 SE ESCALA AL COORDINADOR DE ZONA PARA ENTREGA DE ROLLOS EN SITIO | 24/10/2025 SE ENTREGAN 24 ROLLOS DE WOMPI AL SEÑOR FREDDY ALEGRÍA"/>
    <s v="VISITA_TÉCNICA"/>
    <n v="24"/>
    <s v="PRINCIPAL"/>
    <s v="TERRESTRE"/>
    <s v="MARTINEZ FLOREZ DONIS ALBERTO"/>
    <n v="1"/>
    <n v="31419"/>
    <n v="31419"/>
  </r>
  <r>
    <s v="BOGOTA"/>
    <s v="0036-0004"/>
    <x v="5"/>
    <n v="11001"/>
    <n v="2918102"/>
    <n v="47809"/>
    <x v="0"/>
    <s v="CUNDINAMARCA"/>
    <s v="BOGOTÁ"/>
    <s v="SERVÍ REBAJAS J. M."/>
    <s v="WOMPI"/>
    <s v="FO-25-1716618"/>
    <d v="2025-10-22T09:25:00"/>
    <d v="2025-10-24T11:06:00"/>
    <x v="0"/>
    <s v="ROLLOS"/>
    <s v="EJECUTADO_EXITOSO"/>
    <s v="EJECUTADO EXITOSO"/>
    <s v="22/10/2025 SE ESCALA AL COORDINADOR DE ZONA PARA ENTREGA DE ROLLOS EN SITIO | 24/10/2025 SE DEJAN 24 ROLLOS"/>
    <s v="VISITA_TÉCNICA"/>
    <n v="24"/>
    <s v="PRINCIPAL"/>
    <s v="TERRESTRE"/>
    <s v="VALENCIA GONZALEZ JOSE DANIEL"/>
    <n v="1"/>
    <n v="31419"/>
    <n v="31419"/>
  </r>
  <r>
    <s v="IBAGUE"/>
    <s v="0036-0006"/>
    <x v="2"/>
    <n v="73001"/>
    <n v="2922071"/>
    <n v="74099"/>
    <x v="0"/>
    <s v="TOLIMA"/>
    <s v="IBAGUE"/>
    <s v="OSROCA MENSAJERIA"/>
    <s v="WOMPI"/>
    <s v="FO-25-1720699"/>
    <d v="2025-10-22T16:52:00"/>
    <d v="2025-10-24T11:07:00"/>
    <x v="0"/>
    <s v="ROLLOS"/>
    <s v="EJECUTADO_EXITOSO"/>
    <s v="EJECUTADO EXITOSO"/>
    <s v="22/10/2025 SE ESCALA AL COORDINADOR DE ZONA PARA ENTREGA DE ROLLOS EN SITIO | 24/10/2025 SE ENTREGA 32 ROLLOS CON VISITA"/>
    <s v="VISITA_TÉCNICA"/>
    <n v="32"/>
    <s v="PRINCIPAL"/>
    <s v="TERRESTRE"/>
    <s v="INFANTE SIERRA MANUEL FERNANDO"/>
    <n v="1"/>
    <n v="31419"/>
    <n v="31419"/>
  </r>
  <r>
    <s v="MANIZALES"/>
    <s v="0036-0002"/>
    <x v="6"/>
    <n v="17001"/>
    <n v="2915379"/>
    <n v="75783"/>
    <x v="0"/>
    <s v="CALDAS"/>
    <s v="MANIZALES"/>
    <s v="PAPELERIA LA FUENTE"/>
    <s v="WOMPI"/>
    <s v="FO-25-1713902"/>
    <d v="2025-10-21T15:43:00"/>
    <d v="2025-10-24T11:08:00"/>
    <x v="0"/>
    <s v="ROLLOS"/>
    <s v="EJECUTADO_EXITOSO"/>
    <s v="EJECUTADO EXITOSO"/>
    <s v="21/10/2025 SE CONFIRMAN DATOS, SE REALIZA ENVIO POR OPERADOR LOGISTICO | 24/10/2025 SE ENTREGAN 32 ROLLOS EN EL COMERCIO NO SE MANIPULAN EQUIPOS"/>
    <s v="VISITA_TÉCNICA"/>
    <n v="32"/>
    <s v="PRINCIPAL"/>
    <s v="TERRESTRE"/>
    <s v="VARGAS HERRERA JHON JAIRO"/>
    <n v="1"/>
    <n v="31419"/>
    <n v="31419"/>
  </r>
  <r>
    <s v="BOGOTA"/>
    <s v="0036-0004"/>
    <x v="5"/>
    <n v="11001"/>
    <n v="2918800"/>
    <n v="33954"/>
    <x v="0"/>
    <s v="CUNDINAMARCA"/>
    <s v="BOGOTÁ"/>
    <s v="HERMIDES LLANOS BARREIRO"/>
    <s v="WOMPI"/>
    <s v="FO-25-1717201"/>
    <d v="2025-10-22T10:19:00"/>
    <d v="2025-10-24T11:22:00"/>
    <x v="0"/>
    <s v="ROLLOS"/>
    <s v="EJECUTADO_EXITOSO"/>
    <s v="EJECUTADO EXITOSO"/>
    <s v="22/10/2025 SE ESCALA AL COORDINADOR DE ZONA PARA ENTREGA DE ROLLOS EN SITIO | 24/10/2025 SE DEJAN 24 ROLLOS"/>
    <s v="VISITA_TÉCNICA"/>
    <n v="24"/>
    <s v="PRINCIPAL"/>
    <s v="TERRESTRE"/>
    <s v="GARCIA CHAVARRIA TATIANA EDELMIRA"/>
    <n v="1"/>
    <n v="31419"/>
    <n v="31419"/>
  </r>
  <r>
    <s v="PASTO"/>
    <s v="0036-0003"/>
    <x v="4"/>
    <n v="52001"/>
    <n v="2920081"/>
    <n v="25469"/>
    <x v="0"/>
    <s v="NARIÑO"/>
    <s v="PASTO"/>
    <s v="DROGUERIA ECOSALUD LOS PINOS"/>
    <s v="WOMPI"/>
    <s v="FO-25-1719087"/>
    <d v="2025-10-22T12:46:00"/>
    <d v="2025-10-24T11:23:00"/>
    <x v="0"/>
    <s v="ROLLOS"/>
    <s v="EJECUTADO_EXITOSO"/>
    <s v="EJECUTADO EXITOSO"/>
    <s v="22/10/2025 SE ESCALA AL COORDINADOR DE ZONA PARA ENTREGA DE ROLLOS EN SITIO | 24/10/2025 SE REALIZA ENTREGA DE 48 ROLLOS WOMPI EN EL COMERCIO"/>
    <s v="VISITA_TÉCNICA"/>
    <n v="48"/>
    <s v="PRINCIPAL"/>
    <s v="TERRESTRE"/>
    <s v="INFANTE SIERRA MANUEL FERNANDO"/>
    <n v="1"/>
    <n v="31419"/>
    <n v="31419"/>
  </r>
  <r>
    <s v="MEDELLIN"/>
    <s v="0036-0005"/>
    <x v="3"/>
    <n v="5001"/>
    <n v="2909537"/>
    <n v="79966"/>
    <x v="0"/>
    <s v="ANTIOQUIA"/>
    <s v="MEDELLÍN"/>
    <s v="DROGUERIA LA RIVIERA"/>
    <s v="WOMPI"/>
    <s v="FO-25-1709655"/>
    <d v="2025-10-21T08:00:00"/>
    <d v="2025-10-24T11:26:00"/>
    <x v="0"/>
    <s v="ROLLOS"/>
    <s v="EJECUTADO_EXITOSO"/>
    <s v="EJECUTADO EXITOSO"/>
    <s v="21/10/2025 SE ESCALA AL COORDINADOR DE ZONA PARA ENTREGA DE ROLLOS EN SITIO | 24/10/2025 SE REALIZA ENTREGA DE 8 ROLLOS POR EL OPERADOR LOGISTICO VELOCES CON LA GUIA V4001705059"/>
    <s v="VISITA_TÉCNICA"/>
    <n v="8"/>
    <s v="PRINCIPAL"/>
    <s v="TERRESTRE"/>
    <s v="GARCIA CHAVARRIA TATIANA EDELMIRA"/>
    <n v="1"/>
    <n v="31419"/>
    <n v="31419"/>
  </r>
  <r>
    <s v="MEDELLIN"/>
    <s v="0036-0005"/>
    <x v="3"/>
    <n v="5001"/>
    <n v="2908089"/>
    <n v="79333"/>
    <x v="0"/>
    <s v="ANTIOQUIA"/>
    <s v="MEDELLIN"/>
    <s v="BARRIO SAN ANTONIO DE PRADO MEDELLIN 3"/>
    <s v="WOMPI"/>
    <s v="FO-25-1708152"/>
    <d v="2025-10-20T15:42:00"/>
    <d v="2025-10-24T11:26:00"/>
    <x v="0"/>
    <s v="ROLLOS"/>
    <s v="EJECUTADO_EXITOSO"/>
    <s v="EJECUTADO EXITOSO"/>
    <s v="20/10/2025 SE ESCALA AL COORDINADOR DE ZONA PARA ENTREGA DE ROLLOS EN SITIO | 24/10/2025 SE REALIZA ENTREGA DE 24 ROLLOS POR EL OPERADOR LOGISTICO VELOCES CON LA GUIA V4001705052"/>
    <s v="VISITA_TÉCNICA"/>
    <n v="24"/>
    <s v="PRINCIPAL"/>
    <s v="TERRESTRE"/>
    <s v="BETANCUR AGUIRRE EDGAR AUGUSTO"/>
    <n v="1"/>
    <n v="31419"/>
    <n v="31419"/>
  </r>
  <r>
    <s v="CUCUTA"/>
    <s v="0036-0007"/>
    <x v="1"/>
    <n v="54001"/>
    <n v="2927414"/>
    <n v="29180"/>
    <x v="0"/>
    <s v="NORTE DE SANTANDER"/>
    <s v="CUCUTA"/>
    <s v="SASTRERIA Y MODISTERIA GEMINIS E.U"/>
    <s v="WOMPI"/>
    <s v="FO-25-1726793"/>
    <d v="2025-10-23T15:17:00"/>
    <d v="2025-10-24T11:46:00"/>
    <x v="0"/>
    <s v="ROLLOS"/>
    <s v="EJECUTADO_EXITOSO"/>
    <s v="EJECUTADO EXITOSO"/>
    <s v="23/10/2025 SE ESCALA AL COORDINADOR DE ZONA PARA ENTREGA DE ROLLOS EN SITIO | 24/10/2025 SE VISITA COMERCIO Y SE ENTREGAN 16 ROLLOS OK"/>
    <s v="VISITA_TÉCNICA"/>
    <n v="16"/>
    <s v="PRINCIPAL"/>
    <s v="TERRESTRE"/>
    <s v="BETANCUR AGUIRRE EDGAR AUGUSTO"/>
    <n v="1"/>
    <n v="31419"/>
    <n v="31419"/>
  </r>
  <r>
    <s v="BUCARAMANGA"/>
    <s v="0036-0007"/>
    <x v="1"/>
    <n v="68001"/>
    <n v="2923428"/>
    <n v="74095"/>
    <x v="0"/>
    <s v="SANTANDER"/>
    <s v="BUCARAMANGA"/>
    <s v="BARRIO SANTA BARBARA BUCARAMANAGA"/>
    <s v="WOMPI"/>
    <s v="FO-25-1723189"/>
    <d v="2025-10-23T08:25:00"/>
    <d v="2025-10-24T11:50:00"/>
    <x v="0"/>
    <s v="ROLLOS"/>
    <s v="EJECUTADO_EXITOSO"/>
    <s v="EJECUTADO EXITOSO"/>
    <s v="23/10/2025 SE ESCALA AL COORDINADOR DE ZONA PARA ENTREGA DE ROLLOS EN SITIO | 24/10/2025 SE REALIZA ENTREGA DE 16 ROLLOS WOMPI CON VISTA"/>
    <s v="VISITA_TÉCNICA"/>
    <n v="16"/>
    <s v="PRINCIPAL"/>
    <s v="TERRESTRE"/>
    <s v="TORRES MANTILLA JOSE DANIEL"/>
    <n v="1"/>
    <n v="31419"/>
    <n v="31419"/>
  </r>
  <r>
    <s v="TUNJA"/>
    <s v="0036-0007"/>
    <x v="1"/>
    <n v="15176"/>
    <n v="2923239"/>
    <n v="29654"/>
    <x v="0"/>
    <s v="BOYACA"/>
    <s v="CHIQUINQUIRA"/>
    <s v="BARRIO CENTRO 7 CHIQUINQUIRÁ"/>
    <s v="WOMPI"/>
    <s v="FO-25-1724030"/>
    <d v="2025-10-23T08:00:00"/>
    <d v="2025-10-24T11:52:00"/>
    <x v="0"/>
    <s v="ROLLOS"/>
    <s v="EJECUTADO_EXITOSO"/>
    <s v="EJECUTADO EXITOSO"/>
    <s v="24/10/2025 SE REALIZA ENTREGA DE 40 ROLLOS CON VISITA."/>
    <s v="VISITA_TÉCNICA"/>
    <n v="40"/>
    <s v="LEJANA"/>
    <s v="TERRESTRE"/>
    <s v="MARTINEZ FLOREZ DONIS ALBERTO"/>
    <n v="1"/>
    <n v="40250"/>
    <n v="40250"/>
  </r>
  <r>
    <s v="CUCUTA"/>
    <s v="0036-0007"/>
    <x v="1"/>
    <n v="54001"/>
    <n v="2928086"/>
    <n v="67768"/>
    <x v="0"/>
    <s v="NORTE DE SANTANDER"/>
    <s v="CUCUTA"/>
    <s v="DROGUERÍA FARMAVERO"/>
    <s v="WOMPI"/>
    <s v="FO-25-1726766"/>
    <d v="2025-10-23T16:40:00"/>
    <d v="2025-10-24T11:57:00"/>
    <x v="0"/>
    <s v="ROLLOS"/>
    <s v="EJECUTADO_EXITOSO"/>
    <s v="EJECUTADO EXITOSO"/>
    <s v="23/10/2025 SE ESCALA AL COORDINADOR DE ZONA PARA ENTREGA DE ROLLOS EN SITIO | 24/10/2025 SE REALIZA ENTREGA DE 24 ROLLOS WOMPI OK"/>
    <s v="VISITA_TÉCNICA"/>
    <n v="24"/>
    <s v="PRINCIPAL"/>
    <s v="TERRESTRE"/>
    <s v="SOLER HOYOS CRISTIAN LEONARDO"/>
    <n v="1"/>
    <n v="31419"/>
    <n v="31419"/>
  </r>
  <r>
    <s v="TUNJA"/>
    <s v="0036-0007"/>
    <x v="1"/>
    <n v="15176"/>
    <n v="2916362"/>
    <n v="55135"/>
    <x v="0"/>
    <s v="BOYACA"/>
    <s v="CHIQUINQUIRA"/>
    <s v="BARRIO CENTRO CHIQUINQUIRA 8"/>
    <s v="WOMPI"/>
    <s v="FO-25-1722985"/>
    <d v="2025-10-22T08:00:00"/>
    <d v="2025-10-24T12:00:00"/>
    <x v="0"/>
    <s v="ROLLOS"/>
    <s v="EJECUTADO_EXITOSO"/>
    <s v="EJECUTADO EXITOSO"/>
    <s v="23/10/2025 SE REALIZA ENVIO DE ROLLOS CON OPERADOR LOGISTICO | 24/10/2025 SE REALIZA ENTREGA DE 48 ROLLOS CON VISITA."/>
    <s v="VISITA_TÉCNICA"/>
    <n v="48"/>
    <s v="LEJANA"/>
    <s v="TERRESTRE"/>
    <s v="DURAN ACOSTA FRANK YONNY"/>
    <n v="1"/>
    <n v="40250"/>
    <n v="40250"/>
  </r>
  <r>
    <s v="BOGOTA"/>
    <s v="0036-0004"/>
    <x v="5"/>
    <n v="11001"/>
    <n v="2919902"/>
    <n v="57625"/>
    <x v="0"/>
    <s v="CUNDINAMARCA"/>
    <s v="BOGOTÁ"/>
    <s v="PYC NET"/>
    <s v="WOMPI"/>
    <s v="FO-25-1718274"/>
    <d v="2025-10-22T12:06:00"/>
    <d v="2025-10-24T12:01:00"/>
    <x v="0"/>
    <s v="ROLLOS"/>
    <s v="EJECUTADO_EXITOSO"/>
    <s v="EJECUTADO EXITOSO"/>
    <s v="22/10/2025 SE ESCALA AL COORDINADOR DE ZONA PARA ENTREGA DE ROLLOS EN SITIO | 24/10/2025 SE DEBE 32 ROLLOS"/>
    <s v="VISITA_TÉCNICA"/>
    <n v="32"/>
    <s v="PRINCIPAL"/>
    <s v="TERRESTRE"/>
    <s v="SOLER HOYOS CRISTIAN LEONARDO"/>
    <n v="1"/>
    <n v="31419"/>
    <n v="31419"/>
  </r>
  <r>
    <s v="PEREIRA"/>
    <s v="0036-0002"/>
    <x v="6"/>
    <n v="63001"/>
    <n v="2915760"/>
    <n v="79524"/>
    <x v="0"/>
    <s v="QUINDIO"/>
    <s v="ARMENIA"/>
    <s v="PAPELERIA BICENTENARIO"/>
    <s v="WOMPI"/>
    <s v="FO-25-1719198"/>
    <d v="2025-10-21T16:09:00"/>
    <d v="2025-10-24T12:05:00"/>
    <x v="0"/>
    <s v="ROLLOS"/>
    <s v="EJECUTADO_EXITOSO"/>
    <s v="EJECUTADO EXITOSO"/>
    <s v="22/10/2025 SE ESCALA AL COORDINADOR DE ZONA PARA ENTREGA DE ROLLOS EN SITIO | 24/10/2025 SE VISITA COMERCIO SE REALIZA ENTREGA DE 16 ROLLOS DE PAPEL PARA DATÁFONO WOMPI"/>
    <s v="VISITA_TÉCNICA"/>
    <n v="16"/>
    <s v="INTERMEDIA"/>
    <s v="TERRESTRE"/>
    <s v="INFANTE SIERRA MANUEL FERNANDO"/>
    <n v="1"/>
    <n v="36351"/>
    <n v="36351"/>
  </r>
  <r>
    <s v="CALI"/>
    <s v="0036-0003"/>
    <x v="4"/>
    <n v="76892"/>
    <n v="2924924"/>
    <n v="61001"/>
    <x v="0"/>
    <s v="VALLE DEL CAUCA"/>
    <s v="YUMBO"/>
    <s v="BARRIO PANORAMA YUMBO"/>
    <s v="WOMPI"/>
    <s v="FO-25-1723103"/>
    <d v="2025-10-23T10:30:00"/>
    <d v="2025-10-24T12:06:00"/>
    <x v="0"/>
    <s v="ROLLOS"/>
    <s v="EJECUTADO_EXITOSO"/>
    <s v="EJECUTADO EXITOSO"/>
    <s v="23/10/2025 SE ESCALA AL COORDINADOR DE ZONA PARA ENTREGA DE ROLLOS EN SITIO | 24/10/2025 SE VISITA CORRESPONSAL Y SE REALIZA ENTREGA DE 24 ROLLOS"/>
    <s v="VISITA_TÉCNICA"/>
    <n v="24"/>
    <s v="PRINCIPAL"/>
    <s v="TERRESTRE"/>
    <s v="LOAIZA LOPEZ JHON FREDDY"/>
    <n v="1"/>
    <n v="31419"/>
    <n v="31419"/>
  </r>
  <r>
    <s v="VILLAVICENCIO"/>
    <s v="0036-0006"/>
    <x v="2"/>
    <n v="50001"/>
    <n v="2926128"/>
    <n v="63559"/>
    <x v="0"/>
    <s v="META"/>
    <s v="VILLAVICENCIO"/>
    <s v="DROGUERÍA FARMAFAM AYF"/>
    <s v="WOMPI"/>
    <s v="FO-25-1729523"/>
    <d v="2025-10-23T12:27:00"/>
    <d v="2025-10-24T12:08:00"/>
    <x v="0"/>
    <s v="ROLLOS"/>
    <s v="EJECUTADO_EXITOSO"/>
    <s v="EJECUTADO EXITOSO"/>
    <s v="24/10/2025 SE REALIZA ENTREGA DE 24 ROLLOS WOMPI"/>
    <s v="VISITA_TÉCNICA"/>
    <n v="24"/>
    <s v="PRINCIPAL"/>
    <s v="TERRESTRE"/>
    <s v="BOLAÑOS TABORDA JORGE ENRIQUE"/>
    <n v="1"/>
    <n v="31419"/>
    <n v="31419"/>
  </r>
  <r>
    <s v="MANIZALES"/>
    <s v="0036-0002"/>
    <x v="6"/>
    <n v="17001"/>
    <n v="2912750"/>
    <n v="30896"/>
    <x v="0"/>
    <s v="CALDAS"/>
    <s v="MANIZALES"/>
    <s v="BARRIO LA RAMBLA"/>
    <s v="WOMPI"/>
    <s v="FO-25-1711443"/>
    <d v="2025-10-21T11:02:00"/>
    <d v="2025-10-24T12:09:00"/>
    <x v="0"/>
    <s v="ROLLOS"/>
    <s v="EJECUTADO_EXITOSO"/>
    <s v="EJECUTADO EXITOSO"/>
    <s v="21/10/2025 SE ESCALA AL COORDINADOR DE ZONA PARA ENTREGA DE ROLLOS EN SITIO | 24/10/2025 SE ENTREGAN 56 ROLLOS EN EL COMERCIO NO SE MANIPULAN EQUIPOS"/>
    <s v="VISITA_TÉCNICA"/>
    <n v="56"/>
    <s v="PRINCIPAL"/>
    <s v="TERRESTRE"/>
    <s v="MURCIA HERNANDEZ HARVEY IGNACIO"/>
    <n v="1"/>
    <n v="31419"/>
    <n v="31419"/>
  </r>
  <r>
    <s v="VALLEDUPAR"/>
    <s v="0036-0001"/>
    <x v="0"/>
    <n v="44874"/>
    <n v="2898291"/>
    <n v="16887"/>
    <x v="0"/>
    <s v="LA GUAJIRA"/>
    <s v="VILLANUEVA"/>
    <s v="BARRIO VILLANUEVA IV LA GUAJIRA"/>
    <s v="WOMPI"/>
    <s v="FO-25-1714466"/>
    <d v="2025-10-17T16:06:00"/>
    <d v="2025-10-24T12:11:00"/>
    <x v="0"/>
    <s v="ROLLOS"/>
    <s v="EJECUTADO_EXITOSO"/>
    <s v="EJECUTADO EXITOSO"/>
    <s v="24/10/2025 SE REALIZA ENVIO DE 24 ROLLOS, CON LA GUIA 2205447267 SERVIENTREGA SE CONFIRMA ENTREGA EXITOSA CON EL USUARIO"/>
    <s v="ENVÍO"/>
    <n v="24"/>
    <s v="INTERMEDIA"/>
    <s v="TERRESTRE"/>
    <s v="AGUIRRE HENAO RAUL EDUARDO"/>
    <n v="1"/>
    <n v="36351"/>
    <n v="36351"/>
  </r>
  <r>
    <s v="TUNJA"/>
    <s v="0036-0007"/>
    <x v="1"/>
    <n v="15837"/>
    <n v="2899991"/>
    <n v="10084"/>
    <x v="0"/>
    <s v="BOYACA"/>
    <s v="TUTA"/>
    <s v="TUTA - BOYACA"/>
    <s v="WOMPI"/>
    <s v="FO-25-1713955"/>
    <d v="2025-10-20T08:00:00"/>
    <d v="2025-10-24T12:13:00"/>
    <x v="0"/>
    <s v="ROLLOS"/>
    <s v="EJECUTADO_EXITOSO"/>
    <s v="EJECUTADO EXITOSO"/>
    <s v="21/10/2025 SE CONFIRMAN DATOS, SE REALIZA ENVIO POR OPERADOR LOGISTICO | 24/10/2025 SE REALIZA ENVIO DE 64 ROLLOS, CON LA GUIA 2235596286 SERVIENTREGA SE CONFIRMA ENTREGA EXITOSA CON EL USUARIO"/>
    <s v="ENVÍO"/>
    <n v="64"/>
    <s v="INTERMEDIA"/>
    <s v="TERRESTRE"/>
    <s v="TORO CARDONA ELIZABETH"/>
    <n v="1"/>
    <n v="36351"/>
    <n v="36351"/>
  </r>
  <r>
    <s v="CALI"/>
    <s v="0036-0003"/>
    <x v="4"/>
    <n v="19075"/>
    <n v="2863837"/>
    <n v="63761"/>
    <x v="0"/>
    <s v="CAUCA"/>
    <s v="BALBOA"/>
    <s v="BARRIO LAS PALMAS BALBOA"/>
    <s v="WOMPI"/>
    <s v="FO-25-1686424"/>
    <d v="2025-10-09T12:55:00"/>
    <d v="2025-10-24T12:15:00"/>
    <x v="0"/>
    <s v="ROLLOS"/>
    <s v="EJECUTADO_EXITOSO"/>
    <s v="EJECUTADO EXITOSO"/>
    <s v="15/10/2025 SE CONFIRMAN DATOS, SE REALIZA ENVIO DE ROLLOS CON GUIA | 24/10/2025 SE REALIZA ENVIO DE 16 ROLLOS, CON LA GUIA 2215219683 SERVIENTREGA SE CONFIRMA ENTREGA EXITOSA CON EL USUARIO"/>
    <s v="ENVÍO"/>
    <n v="16"/>
    <s v="LEJANA"/>
    <s v="TERRESTRE"/>
    <s v="TORO CARDONA ELIZABETH"/>
    <n v="1"/>
    <n v="40250"/>
    <n v="40250"/>
  </r>
  <r>
    <s v="CALI"/>
    <s v="0036-0003"/>
    <x v="4"/>
    <n v="76001"/>
    <n v="2927432"/>
    <n v="79362"/>
    <x v="0"/>
    <s v="VALLE DEL CAUCA"/>
    <s v="CALI"/>
    <s v="PAPELERIA NISSI. NET"/>
    <s v="WOMPI"/>
    <s v="FO-25-1726790"/>
    <d v="2025-10-23T15:23:00"/>
    <d v="2025-10-24T12:18:00"/>
    <x v="0"/>
    <s v="ROLLOS"/>
    <s v="EJECUTADO_EXITOSO"/>
    <s v="EJECUTADO EXITOSO"/>
    <s v="23/10/2025 SE ESCALA AL COORDINADOR DE ZONA PARA ENTREGA DE ROLLOS EN SITIO | 24/10/2025 SE ENTREGAN 8 ROLLOS A NHORA GIRALDO"/>
    <s v="VISITA_TÉCNICA"/>
    <n v="8"/>
    <s v="PRINCIPAL"/>
    <s v="TERRESTRE"/>
    <s v="CONTRERAS ROSSI LITZY YULIETH"/>
    <n v="1"/>
    <n v="31419"/>
    <n v="31419"/>
  </r>
  <r>
    <s v="BOGOTA"/>
    <s v="0036-0004"/>
    <x v="5"/>
    <n v="11001"/>
    <n v="2926318"/>
    <n v="66043"/>
    <x v="0"/>
    <s v="CUNDINAMARCA"/>
    <s v="BOGOTÁ"/>
    <s v="RESTAURANTE BAR PIZZERIA YO SOY PAISA"/>
    <s v="WOMPI"/>
    <s v="FO-25-1729439"/>
    <d v="2025-10-23T13:16:00"/>
    <d v="2025-10-24T12:47:00"/>
    <x v="0"/>
    <s v="ROLLOS"/>
    <s v="EJECUTADO_EXITOSO"/>
    <s v="EJECUTADO EXITOSO"/>
    <s v="23/10/2025 SE ESCALA AL COORDINADOR DE ZONA PARA ENTREGA DE ROLLOS EN SITIO | 24/10/2025 SE ENTREGAN ROLLOS"/>
    <s v="VISITA_TÉCNICA"/>
    <n v="8"/>
    <s v="PRINCIPAL"/>
    <s v="TERRESTRE"/>
    <s v="CUERO RUIZ JHONNY"/>
    <n v="1"/>
    <n v="31419"/>
    <n v="31419"/>
  </r>
  <r>
    <s v="CALI"/>
    <s v="0036-0003"/>
    <x v="4"/>
    <n v="76001"/>
    <n v="2924454"/>
    <n v="11471"/>
    <x v="0"/>
    <s v="VALLE DEL CAUCA"/>
    <s v="CALI"/>
    <s v="AUTOSERVICIO AHORRAMAS"/>
    <s v="WOMPI"/>
    <s v="FO-25-1723144"/>
    <d v="2025-10-23T09:59:00"/>
    <d v="2025-10-24T13:13:00"/>
    <x v="0"/>
    <s v="ROLLOS"/>
    <s v="EJECUTADO_EXITOSO"/>
    <s v="EJECUTADO EXITOSO"/>
    <s v="23/10/2025 SE ESCALA AL COORDINADOR DE ZONA PARA ENTREGA DE ROLLOS EN SITIO | 24/10/2025 SE ENTREGAN 64 ROLLOS DE WOMPI A LA SEÑORITA ERIKA CADAVID"/>
    <s v="VISITA_TÉCNICA"/>
    <n v="64"/>
    <s v="PRINCIPAL"/>
    <s v="TERRESTRE"/>
    <s v="Javier"/>
    <n v="1"/>
    <n v="31419"/>
    <n v="31419"/>
  </r>
  <r>
    <s v="CALI"/>
    <s v="0036-0003"/>
    <x v="4"/>
    <n v="19780"/>
    <n v="2897729"/>
    <n v="12176"/>
    <x v="0"/>
    <s v="CAUCA"/>
    <s v="SUAREZ"/>
    <s v="SUAREZ - CAUCA"/>
    <s v="WOMPI"/>
    <s v="FO-25-1708268"/>
    <d v="2025-10-17T14:32:00"/>
    <d v="2025-10-24T13:52:00"/>
    <x v="0"/>
    <s v="ROLLOS"/>
    <s v="EJECUTADO_EXITOSO"/>
    <s v="EJECUTADO EXITOSO"/>
    <s v="20/10/2025 SE CONFIRMA DATOS. SE REALIZA ENVIO DE ROLLOS CON OPERADOR LOGISTICO | 24/10/2025 SE REALIZA ENVIO DE 40 ROLLOS, CON LA GUIA 2215219713 SERVIENTREGA SE CONFIRMA ENTREGA EXITOSA POR PARTE DE LA TRANSPORTADORA"/>
    <s v="ENVÍO"/>
    <n v="40"/>
    <s v="LEJANA"/>
    <s v="TERRESTRE"/>
    <s v="VALENCIA GONZALEZ JOSE DANIEL"/>
    <n v="1"/>
    <n v="40250"/>
    <n v="40250"/>
  </r>
  <r>
    <s v="BOGOTA"/>
    <s v="0036-0004"/>
    <x v="5"/>
    <n v="25053"/>
    <n v="2919785"/>
    <n v="11704"/>
    <x v="0"/>
    <s v="CUNDINAMARCA"/>
    <s v="ARBELAEZ"/>
    <s v="ARBELAEZ - CUNDINAMARCA"/>
    <s v="WOMPI"/>
    <s v="FO-25-1720346"/>
    <d v="2025-10-22T11:59:00"/>
    <d v="2025-10-24T13:53:00"/>
    <x v="0"/>
    <s v="ROLLOS"/>
    <s v="EJECUTADO_EXITOSO"/>
    <s v="EJECUTADO EXITOSO"/>
    <s v="22/10/2025 SE CONFIRMAN DATOS, SE REALIZA ENVIO POR OPERADOR LOGISTICO | 24/10/2025 SE REALIZA ENVIO DE 32 ROLLOS, CON LA GUIA 2235596302 SERVIENTREGA SE CONFIRMA ENTREGA EXITOSA POR PARTE DE LA TRANSPORTADORA"/>
    <s v="ENVÍO"/>
    <n v="32"/>
    <s v="INTERMEDIA"/>
    <s v="TERRESTRE"/>
    <s v="TORO CARDONA ELIZABETH"/>
    <n v="1"/>
    <n v="36351"/>
    <n v="36351"/>
  </r>
  <r>
    <s v="CALI"/>
    <s v="0036-0003"/>
    <x v="4"/>
    <n v="19780"/>
    <n v="2899102"/>
    <n v="38438"/>
    <x v="0"/>
    <s v="CAUCA"/>
    <s v="SUAREZ"/>
    <s v="BARRIO CALLE DEL ORO SUAREZ 1"/>
    <s v="WOMPI"/>
    <s v="FO-25-1716902"/>
    <d v="2025-10-20T08:00:00"/>
    <d v="2025-10-24T13:53:00"/>
    <x v="0"/>
    <s v="ROLLOS"/>
    <s v="EJECUTADO_EXITOSO"/>
    <s v="EJECUTADO EXITOSO"/>
    <s v="22/10/2025 SE CONFIRMAN DATOS, SE REALIZA ENVIO POR OPERADOR LOGISTICO | 24/10/2025 SE REALIZA ENVIO DE 48 ROLLOS, CON LA GUIA 2215219716 SERVIENTREGA SE CONFIRMA ENTREGA EXITOSA POR PARTE DE LA TRANSPORTADORA"/>
    <s v="ENVÍO"/>
    <n v="48"/>
    <s v="LEJANA"/>
    <s v="TERRESTRE"/>
    <s v="CONTRERAS ROSSI LITZY YULIETH"/>
    <n v="1"/>
    <n v="40250"/>
    <n v="40250"/>
  </r>
  <r>
    <s v="BOGOTA"/>
    <s v="0036-0004"/>
    <x v="5"/>
    <n v="25290"/>
    <n v="2916509"/>
    <n v="58513"/>
    <x v="0"/>
    <s v="CUNDINAMARCA"/>
    <s v="FUSAGASUGA"/>
    <s v="BARRIO LOS GIRASOLES FUSAGASUGA"/>
    <s v="WOMPI"/>
    <s v="FO-25-1723360"/>
    <d v="2025-10-22T08:00:00"/>
    <d v="2025-10-24T13:54:00"/>
    <x v="0"/>
    <s v="ROLLOS"/>
    <s v="EJECUTADO_EXITOSO"/>
    <s v="EJECUTADO EXITOSO"/>
    <s v="23/10/2025 SE CONFIRMAN DATOS, SE REALIZA ENVIO POR OPERADOR LOGISTICO | 24/10/2025 SE REALIZA ENVIO DE 40 ROLLOS, CON LA GUIA 2235596309 SERVIENTREGA SE CONFIRMA ENTREGA EXITOSA POR PARTE DE LA TRANSPORTADORA"/>
    <s v="ENVÍO"/>
    <n v="40"/>
    <s v="INTERMEDIA"/>
    <s v="TERRESTRE"/>
    <s v="ATEHORTUA VASQUEZ ANA SOFIA"/>
    <n v="1"/>
    <n v="36351"/>
    <n v="36351"/>
  </r>
  <r>
    <s v="BARRANQUILLA"/>
    <s v="0036-0001"/>
    <x v="0"/>
    <n v="8634"/>
    <n v="2915919"/>
    <n v="60052"/>
    <x v="0"/>
    <s v="ATLANTICO"/>
    <s v="SABANAGRANDE"/>
    <s v="BARRIO CENTRO SABANALARGA"/>
    <s v="WOMPI"/>
    <s v="FO-25-1722994"/>
    <d v="2025-10-21T16:31:00"/>
    <d v="2025-10-24T13:55:00"/>
    <x v="0"/>
    <s v="ROLLOS"/>
    <s v="EJECUTADO_EXITOSO"/>
    <s v="EJECUTADO EXITOSO"/>
    <s v="23/10/2025 SE REALIZA ENVIO DE ROLLOS CON OPERADOR LOGISTICO | 24/10/2025 SE REALIZA ENVIO DE 48 ROLLOS, CON LA GUIA 2205447271 SERVIENTREGA SE CONFIRMA ENTREGA EXITOSA POR PARTE DE LA TRANSPORTADORA"/>
    <s v="ENVÍO"/>
    <n v="48"/>
    <s v="INTERMEDIA"/>
    <s v="TERRESTRE"/>
    <s v="ATEHORTUA VASQUEZ ANA SOFIA"/>
    <n v="1"/>
    <n v="36351"/>
    <n v="36351"/>
  </r>
  <r>
    <s v="BOGOTA"/>
    <s v="0036-0004"/>
    <x v="5"/>
    <n v="25430"/>
    <n v="2899990"/>
    <n v="27429"/>
    <x v="0"/>
    <s v="CUNDINAMARCA"/>
    <s v="MADRID"/>
    <s v="BARRIO CENTRO II - MADRID"/>
    <s v="WOMPI"/>
    <s v="FO-25-1720727"/>
    <d v="2025-10-20T08:00:00"/>
    <d v="2025-10-24T13:55:00"/>
    <x v="0"/>
    <s v="ROLLOS"/>
    <s v="EJECUTADO_EXITOSO"/>
    <s v="EJECUTADO EXITOSO"/>
    <s v="22/10/2025 SE CONFIRMAN DATOS, SE REALIZA ENVIO POR OPERADOR LOGISTICO | 24/10/2025 SE REALIZA ENVIO DE 64 ROLLOS, CON LA GUIA 2235596307 SERVIENTREGA SE CONFIRMA ENTREGA EXITOSA POR PARTE DE LA TRANSPORTADORA"/>
    <s v="ENVÍO"/>
    <n v="64"/>
    <s v="INTERMEDIA"/>
    <s v="TERRESTRE"/>
    <s v="ATEHORTUA VASQUEZ ANA SOFIA"/>
    <n v="1"/>
    <n v="36351"/>
    <n v="36351"/>
  </r>
  <r>
    <s v="BUCARAMANGA"/>
    <s v="0036-0007"/>
    <x v="1"/>
    <n v="68406"/>
    <n v="2919281"/>
    <n v="62534"/>
    <x v="0"/>
    <s v="SANTANDER"/>
    <s v="LEBRIJA"/>
    <s v="BARRIO LOS LAURELES LEBRIJA"/>
    <s v="WOMPI"/>
    <s v="FO-25-1720356"/>
    <d v="2025-10-22T11:01:00"/>
    <d v="2025-10-24T13:56:00"/>
    <x v="0"/>
    <s v="ROLLOS"/>
    <s v="EJECUTADO_EXITOSO"/>
    <s v="EJECUTADO EXITOSO"/>
    <s v="22/10/2025 SE CONFIRMAN DATOS, SE REALIZA ENVIO POR OPERADOR LOGISTICO | 24/10/2025 SE REALIZA ENVIO DE 32 ROLLOS, CON LA GUIA 2187690815 SERVIENTREGA SE CONFIRMA ENTREGA EXITOSA POR PARTE DE LA TRANSPORTADORA"/>
    <s v="ENVÍO"/>
    <n v="32"/>
    <s v="INTERMEDIA"/>
    <s v="TERRESTRE"/>
    <s v="TORO CARDONA ELIZABETH"/>
    <n v="1"/>
    <n v="36351"/>
    <n v="36351"/>
  </r>
  <r>
    <s v="MEDELLIN"/>
    <s v="0036-0005"/>
    <x v="3"/>
    <n v="5615"/>
    <n v="2897952"/>
    <n v="74194"/>
    <x v="0"/>
    <s v="ANTIOQUIA"/>
    <s v="RIONEGRO"/>
    <s v="BARRIO CENTRO RIONEGRO 3"/>
    <s v="WOMPI"/>
    <s v="FO-25-1714470"/>
    <d v="2025-10-17T15:07:00"/>
    <d v="2025-10-24T14:25:00"/>
    <x v="0"/>
    <s v="ROLLOS"/>
    <s v="EJECUTADO_EXITOSO"/>
    <s v="EJECUTADO EXITOSO"/>
    <s v="24/10/2025 SE LE INFORMA NUMERO DE GUIA A USER, PENDIENTE CONFIRMACION | 24/10/2025 SE REALIZA ENVIO DE 56 ROLLOS, CON LA GUIA 6345301371088 MANDAR Y SERVIR SE CONFIRMA ENTREGA EXITOSA POR PARTE DE LA TRANSPORTADORA"/>
    <s v="ENVÍO"/>
    <n v="56"/>
    <s v="INTERMEDIA"/>
    <s v="TERRESTRE"/>
    <s v="GARCIA CHAVARRIA TATIANA EDELMIRA"/>
    <n v="1"/>
    <n v="36351"/>
    <n v="36351"/>
  </r>
  <r>
    <s v="VALLEDUPAR"/>
    <s v="0036-0001"/>
    <x v="0"/>
    <n v="20001"/>
    <n v="2926089"/>
    <n v="76049"/>
    <x v="0"/>
    <s v="CESAR"/>
    <s v="VALLEDUPAR"/>
    <s v="BARRIO LA FORTUNA VALLEDUPAR"/>
    <s v="WOMPI"/>
    <s v="FO-25-1729508"/>
    <d v="2025-10-23T12:51:00"/>
    <d v="2025-10-24T14:33:00"/>
    <x v="0"/>
    <s v="ROLLOS"/>
    <s v="EJECUTADO_EXITOSO"/>
    <s v="EJECUTADO EXITOSO"/>
    <s v="23/10/2025 SE ESCALA AL COORDINADOR DE ZONA PARA ENTREGA DE ROLLOS EN SITIO | 24/10/2025 SE REALIZA ENTREGA DE 32 ROLLOS EN DIRECCIÓN DE CB"/>
    <s v="VISITA_TÉCNICA"/>
    <n v="32"/>
    <s v="PRINCIPAL"/>
    <s v="TERRESTRE"/>
    <s v="BETANCUR AGUIRRE EDGAR AUGUSTO"/>
    <n v="1"/>
    <n v="31419"/>
    <n v="31419"/>
  </r>
  <r>
    <s v="BOGOTA"/>
    <s v="0036-0004"/>
    <x v="5"/>
    <n v="11001"/>
    <n v="2925857"/>
    <n v="30038"/>
    <x v="0"/>
    <s v="CUNDINAMARCA"/>
    <s v="BOGOTÁ"/>
    <s v="DROGUERIA VITAPHARMA"/>
    <s v="WOMPI"/>
    <s v="FO-25-1723781"/>
    <d v="2025-10-23T11:56:00"/>
    <d v="2025-10-24T14:36:00"/>
    <x v="0"/>
    <s v="ROLLOS"/>
    <s v="EJECUTADO_EXITOSO"/>
    <s v="EJECUTADO EXITOSO"/>
    <s v="23/10/2025 SE ESCALA AL COORDINADOR DE ZONA PARA ENTREGA DE ROLLOS EN SITIO | 24/10/2025 SE DEJAN 16 ROLLOS"/>
    <s v="VISITA_TÉCNICA"/>
    <n v="16"/>
    <s v="PRINCIPAL"/>
    <s v="TERRESTRE"/>
    <s v="Javier"/>
    <n v="1"/>
    <n v="31419"/>
    <n v="31419"/>
  </r>
  <r>
    <s v="BOGOTA"/>
    <s v="0036-0004"/>
    <x v="5"/>
    <n v="25769"/>
    <n v="2898450"/>
    <n v="59699"/>
    <x v="0"/>
    <s v="CUNDINAMARCA"/>
    <s v="SUBACHOQUE"/>
    <s v="BARRIO CENTRO SUBACHOQUE 3"/>
    <s v="WOMPI"/>
    <s v="FO-25-1720635"/>
    <d v="2025-10-17T15:51:00"/>
    <d v="2025-10-24T14:41:00"/>
    <x v="0"/>
    <s v="ROLLOS"/>
    <s v="EJECUTADO_EXITOSO"/>
    <s v="EJECUTADO EXITOSO"/>
    <s v="22/10/2025 SE CONFIRMAN DATOS, SE REALIZA ENVIO POR OPERADOR LOGISTICO | 24/10/2025 SE REALIZA ENVIO DE 48 ROLLOS, CON LA GUIA 2235596306 SERVIENTREGA SE CONFIRMA ENTREGA EXITOSA POR PARTE DE LA TRANSPORTADORA"/>
    <s v="ENVÍO"/>
    <n v="48"/>
    <s v="INTERMEDIA"/>
    <s v="TERRESTRE"/>
    <s v="INFANTE SIERRA MANUEL FERNANDO"/>
    <n v="1"/>
    <n v="36351"/>
    <n v="36351"/>
  </r>
  <r>
    <s v="CALI"/>
    <s v="0036-0003"/>
    <x v="4"/>
    <n v="76520"/>
    <n v="2921743"/>
    <n v="16873"/>
    <x v="0"/>
    <s v="VALLE DEL CAUCA"/>
    <s v="PALMIRA"/>
    <s v="BARRIO CORREGIMIENTO TIENDA NUEVA PALMIRA"/>
    <s v="WOMPI"/>
    <s v="FO-25-1720484"/>
    <d v="2025-10-22T16:15:00"/>
    <d v="2025-10-24T14:52:00"/>
    <x v="0"/>
    <s v="ROLLOS"/>
    <s v="EJECUTADO_EXITOSO"/>
    <s v="EJECUTADO EXITOSO"/>
    <s v="22/10/2025 SE ESCALA AL COORDINADOR DE ZONA PARA ENTREGA DE ROLLOS EN SITIO | 24/10/2025 EN LA VISITA TÉCNICA SE REALIZÓ LA ENTREGA DE 40 ROLLOS TERMICOS DE WOMPI PARA EL CB.SE ENTREGA AL VECINO PERSONAL AUTORIZADO POR LA CLIENTE YA QUE NO SE ENCONTRÓ EN EL SITIO PORQUE SALIO CON URGENCIA"/>
    <s v="VISITA_TÉCNICA"/>
    <n v="40"/>
    <s v="PRINCIPAL"/>
    <s v="TERRESTRE"/>
    <s v="TORO CARDONA ELIZABETH"/>
    <n v="1"/>
    <n v="31419"/>
    <n v="31419"/>
  </r>
  <r>
    <s v="PEREIRA"/>
    <s v="0036-0002"/>
    <x v="6"/>
    <n v="66001"/>
    <n v="2928429"/>
    <n v="76910"/>
    <x v="0"/>
    <s v="RISARALDA"/>
    <s v="PEREIRA"/>
    <s v="BARRIO SAN JUAN PEREIRA"/>
    <s v="WOMPI"/>
    <s v="FO-25-1726747"/>
    <d v="2025-10-24T08:00:00"/>
    <d v="2025-10-24T15:08:00"/>
    <x v="0"/>
    <s v="ROLLOS"/>
    <s v="EJECUTADO_EXITOSO"/>
    <s v="EJECUTADO EXITOSO"/>
    <s v="23/10/2025 SE ESCALA AL COORDINADOR DE ZONA PARA ENTREGA DE ROLLOS EN SITIO | 24/10/2025 SE ENTREGAN 32 ROLLOS."/>
    <s v="VISITA_TÉCNICA"/>
    <n v="32"/>
    <s v="PRINCIPAL"/>
    <s v="TERRESTRE"/>
    <s v="SANCHEZ URREGO ROBINSON DAVID"/>
    <n v="1"/>
    <n v="31419"/>
    <n v="31419"/>
  </r>
  <r>
    <s v="BARRANQUILLA"/>
    <s v="0036-0001"/>
    <x v="0"/>
    <n v="8001"/>
    <n v="2925473"/>
    <n v="63744"/>
    <x v="0"/>
    <s v="ATLANTICO"/>
    <s v="BARRANQUILLA"/>
    <s v="BARRIO CENTRO BARRANQUILLA 38"/>
    <s v="WOMPI"/>
    <s v="FO-25-1723698"/>
    <d v="2025-10-23T11:26:00"/>
    <d v="2025-10-24T15:15:00"/>
    <x v="0"/>
    <s v="ROLLOS"/>
    <s v="EJECUTADO_EXITOSO"/>
    <s v="EJECUTADO EXITOSO"/>
    <s v="23/10/2025 SE ESCALA AL COORDINADOR DE ZONA PARA ENTREGA DE ROLLOS EN SITIO | 24/10/2025 SE REALIZA VISITA SE ENTREGA 16 ROLLOS"/>
    <s v="VISITA_TÉCNICA"/>
    <n v="16"/>
    <s v="PRINCIPAL"/>
    <s v="TERRESTRE"/>
    <s v="FRANCO CAÑAVERAL YAMID RAUL"/>
    <n v="1"/>
    <n v="31419"/>
    <n v="31419"/>
  </r>
  <r>
    <s v="BARRANQUILLA"/>
    <s v="0036-0001"/>
    <x v="0"/>
    <n v="8001"/>
    <n v="2924261"/>
    <n v="75570"/>
    <x v="0"/>
    <s v="ATLANTICO"/>
    <s v="BARRANQUILLA"/>
    <s v="PAPELERIA Y VARIEDADES IKERNATHAN"/>
    <s v="WOMPI"/>
    <s v="FO-25-1723150"/>
    <d v="2025-10-23T09:44:00"/>
    <d v="2025-10-24T15:16:00"/>
    <x v="0"/>
    <s v="ROLLOS"/>
    <s v="EJECUTADO_EXITOSO"/>
    <s v="EJECUTADO EXITOSO"/>
    <s v="23/10/2025 SE ESCALA AL COORDINADOR DE ZONA PARA ENTREGA DE ROLLOS EN SITIO | 24/10/2025 SE REALIZA VISITA SE ENTREGA 48 ROLLOS"/>
    <s v="VISITA_TÉCNICA"/>
    <n v="48"/>
    <s v="PRINCIPAL"/>
    <s v="TERRESTRE"/>
    <s v="VILLACOB VILLACOB ELKIN EDUARDO"/>
    <n v="1"/>
    <n v="31419"/>
    <n v="31419"/>
  </r>
  <r>
    <s v="PEREIRA"/>
    <s v="0036-0002"/>
    <x v="6"/>
    <n v="63130"/>
    <n v="2912941"/>
    <n v="58552"/>
    <x v="0"/>
    <s v="QUINDIO"/>
    <s v="CALARCA"/>
    <s v="BARRIO LLANITOS CALARCA"/>
    <s v="WOMPI"/>
    <s v="FO-25-1724043"/>
    <d v="2025-10-21T11:02:00"/>
    <d v="2025-10-24T15:28:00"/>
    <x v="0"/>
    <s v="ROLLOS"/>
    <s v="EJECUTADO_EXITOSO"/>
    <s v="EJECUTADO EXITOSO"/>
    <s v="23/10/2025 SE CONFIRMAN DATOS, SE REALIZA ENVIO POR OPERADOR LOGISTICO | 24/10/2025 SE REALIZA ENVIO DE 32 ROLLOS, CON LA GUIA 46778000066 COORDINADORA SE CONFIRMA ENTREGA EXITOSA POR PARTE DE LA TRANSPORTADORA"/>
    <s v="ENVÍO"/>
    <n v="32"/>
    <s v="INTERMEDIA"/>
    <s v="TERRESTRE"/>
    <s v="CONTRERAS ROSSI LITZY YULIETH"/>
    <n v="1"/>
    <n v="36351"/>
    <n v="36351"/>
  </r>
  <r>
    <s v="PEREIRA"/>
    <s v="0036-0002"/>
    <x v="6"/>
    <n v="63594"/>
    <n v="2916669"/>
    <n v="75574"/>
    <x v="0"/>
    <s v="QUINDIO"/>
    <s v="QUIMBAYA"/>
    <s v="BARRIO GONZALEZ QUIMBAYA"/>
    <s v="WOMPI"/>
    <s v="FO-25-1720342"/>
    <d v="2025-10-22T08:00:00"/>
    <d v="2025-10-24T15:29:00"/>
    <x v="0"/>
    <s v="ROLLOS"/>
    <s v="EJECUTADO_EXITOSO"/>
    <s v="EJECUTADO EXITOSO"/>
    <s v="24/10/2025 SE REALIZA ENVIO DE 24 ROLLOS, CON LA GUIA 46778000063 COORDINADORA SE CONFIRMA ENTREGA EXITOSA POR PARTE DE LA TRANSPORTADORA"/>
    <s v="ENVÍO"/>
    <n v="24"/>
    <s v="INTERMEDIA"/>
    <s v="TERRESTRE"/>
    <s v="TORO CARDONA ELIZABETH"/>
    <n v="1"/>
    <n v="36351"/>
    <n v="36351"/>
  </r>
  <r>
    <s v="TUNJA"/>
    <s v="0036-0007"/>
    <x v="1"/>
    <n v="15759"/>
    <n v="2898972"/>
    <n v="67990"/>
    <x v="0"/>
    <s v="BOYACA"/>
    <s v="SOGAMOSO"/>
    <s v="CHAPINERO SOGAMOSO BOYACA"/>
    <s v="WOMPI"/>
    <s v="FO-25-1719209"/>
    <d v="2025-10-20T08:00:00"/>
    <d v="2025-10-24T15:52:00"/>
    <x v="0"/>
    <s v="ROLLOS"/>
    <s v="EJECUTADO_EXITOSO"/>
    <s v="EJECUTADO EXITOSO"/>
    <s v="23/10/2025 SE REALIZA ENVÍO DE PAPELERÍA WOMPI POR TRASPORTADORA INTERAPIDISIMO"/>
    <s v="ENVÍO"/>
    <n v="32"/>
    <s v="INTERMEDIA"/>
    <s v="TERRESTRE"/>
    <s v="CONTRERAS ROSSI LITZY YULIETH"/>
    <n v="1"/>
    <n v="36351"/>
    <n v="36351"/>
  </r>
  <r>
    <s v="BOGOTA"/>
    <s v="0036-0004"/>
    <x v="5"/>
    <n v="25430"/>
    <n v="2914011"/>
    <n v="45352"/>
    <x v="0"/>
    <s v="CUNDINAMARCA"/>
    <s v="MADRID"/>
    <s v="BARRIO MADRID MADRID 1"/>
    <s v="WOMPI"/>
    <s v="FO-25-1716895"/>
    <d v="2025-10-21T12:53:00"/>
    <d v="2025-10-24T15:56:00"/>
    <x v="0"/>
    <s v="ROLLOS"/>
    <s v="EJECUTADO_EXITOSO"/>
    <s v="EJECUTADO EXITOSO"/>
    <s v="22/10/2025 SE CONFIRMAN DATOS, SE REALIZA ENVIO POR OPERADOR LOGISTICO | 23/10/2025 SE REALIZA ENVÍO DE 56 ROLLOS WOMPI SEGÚN LOS DATOS REGISTRADOS  POR TRANSPORTADORA INTERRAPIDISIMO"/>
    <s v="ENVÍO"/>
    <n v="56"/>
    <s v="INTERMEDIA"/>
    <s v="TERRESTRE"/>
    <s v="RODRIGUEZ MURCIA YERSON IVAN"/>
    <n v="1"/>
    <n v="36351"/>
    <n v="36351"/>
  </r>
  <r>
    <s v="BOGOTA"/>
    <s v="0036-0004"/>
    <x v="5"/>
    <n v="25126"/>
    <n v="2913990"/>
    <n v="62450"/>
    <x v="0"/>
    <s v="CUNDINAMARCA"/>
    <s v="CAJICA"/>
    <s v="BARRIO EL TEJAR CAJICA 1"/>
    <s v="WOMPI"/>
    <s v="FO-25-1719203"/>
    <d v="2025-10-21T13:12:00"/>
    <d v="2025-10-24T15:57:00"/>
    <x v="0"/>
    <s v="ROLLOS"/>
    <s v="EJECUTADO_EXITOSO"/>
    <s v="EJECUTADO EXITOSO"/>
    <s v="22/10/2025 SE ESCALA AL COORDINADOR DE ZONA PARA ENTREGA DE ROLLOS EN SITIO | 23/10/2025 SE REALIZA ENVÍO DE 40 ROLLOS WOMPI.  POR INTERRAPIDISIMO SEGÚN DATOS ENTREGADOS EN EL SISTEMA"/>
    <s v="ENVÍO"/>
    <n v="40"/>
    <s v="INTERMEDIA"/>
    <s v="TERRESTRE"/>
    <s v="ALARCON AREVALO JOHAN STIVEN"/>
    <n v="1"/>
    <n v="36351"/>
    <n v="36351"/>
  </r>
  <r>
    <s v="VALLEDUPAR"/>
    <s v="0036-0001"/>
    <x v="0"/>
    <n v="20001"/>
    <n v="2924708"/>
    <n v="78443"/>
    <x v="0"/>
    <s v="CESAR"/>
    <s v="VALLEDUPAR"/>
    <s v="ESTADERO SILE"/>
    <s v="WOMPI"/>
    <s v="FO-25-1723129"/>
    <d v="2025-10-23T10:16:00"/>
    <d v="2025-10-24T16:07:00"/>
    <x v="0"/>
    <s v="ROLLOS"/>
    <s v="EJECUTADO_EXITOSO"/>
    <s v="EJECUTADO EXITOSO"/>
    <s v="23/10/2025 SE ESCALA AL COORDINADOR DE ZONA PARA ENTREGA DE ROLLOS EN SITIO | 24/10/2025 SE REALIZA ENTREGA DE 24 ROLLOS EN DIRECCIÓN DE CB"/>
    <s v="VISITA_TÉCNICA"/>
    <n v="24"/>
    <s v="PRINCIPAL"/>
    <s v="TERRESTRE"/>
    <s v="ALARCON AREVALO JOHAN STIVEN"/>
    <n v="1"/>
    <n v="31419"/>
    <n v="31419"/>
  </r>
  <r>
    <s v="YOPAL"/>
    <s v="0036-0006"/>
    <x v="2"/>
    <n v="85001"/>
    <n v="2922399"/>
    <n v="62204"/>
    <x v="0"/>
    <s v="CASANARE"/>
    <s v="YOPAL"/>
    <s v="BARRIO 20 DE JULIO YOPAL 1"/>
    <s v="WOMPI"/>
    <s v="FO-25-1723221"/>
    <d v="2025-10-23T08:00:00"/>
    <d v="2025-10-24T16:16:00"/>
    <x v="0"/>
    <s v="ROLLOS"/>
    <s v="EJECUTADO_EXITOSO"/>
    <s v="EJECUTADO EXITOSO"/>
    <s v="23/10/2025 SE ESCALA AL COORDINADOR DE ZONA PARA ENTREGA DE ROLLOS EN SITIO | 24/10/2025 SE VISITA COMERCIO, SE ENTREGAN 32 ROLLOS OK"/>
    <s v="VISITA_TÉCNICA"/>
    <n v="32"/>
    <s v="PRINCIPAL"/>
    <s v="TERRESTRE"/>
    <s v="MAESTRE MENGUAL EDGAR ENRIQUE"/>
    <n v="1"/>
    <n v="31419"/>
    <n v="31419"/>
  </r>
  <r>
    <s v="NEIVA"/>
    <s v="0036-0006"/>
    <x v="2"/>
    <n v="18001"/>
    <n v="2929905"/>
    <n v="60810"/>
    <x v="0"/>
    <s v="CAQUETA"/>
    <s v="FLORENCIA"/>
    <s v="AGROVETERINARIA DEL ORIENTE FLCIA"/>
    <s v="WOMPI"/>
    <s v="FO-25-1728691"/>
    <d v="2025-10-24T08:24:00"/>
    <d v="2025-10-24T16:41:00"/>
    <x v="0"/>
    <s v="ROLLOS"/>
    <s v="EJECUTADO_EXITOSO"/>
    <s v="EJECUTADO EXITOSO"/>
    <s v="24/10/2025 SE REALIZA ENTREGA DE 32 ROLLOS WOMPI EN SITIO ENTREGA EXITOSA"/>
    <s v="VISITA_TÉCNICA"/>
    <n v="32"/>
    <s v="LEJANA"/>
    <s v="TERRESTRE"/>
    <s v="BERNAL ELAICA EDGAR ALEXIS"/>
    <n v="1"/>
    <n v="40250"/>
    <n v="40250"/>
  </r>
  <r>
    <s v="NEIVA"/>
    <s v="0036-0006"/>
    <x v="2"/>
    <n v="41001"/>
    <n v="2930143"/>
    <n v="49214"/>
    <x v="0"/>
    <s v="HUILA"/>
    <s v="NEIVA"/>
    <s v="CIBER LIGHT.COM"/>
    <s v="WOMPI"/>
    <s v="FO-25-1728317"/>
    <d v="2025-10-24T09:11:00"/>
    <d v="2025-10-24T17:18:00"/>
    <x v="0"/>
    <s v="ROLLOS"/>
    <s v="EJECUTADO_EXITOSO"/>
    <s v="EJECUTADO EXITOSO"/>
    <s v="24/10/2025 SE ESCALA AL COORDINADOR DE ZONA PARA ENTREGA DE ROLLOS EN SITIO | 24/10/2025 SE LLEGA A SITIO, SE REALIZA ENTREGA DE 24 ROLLOS WOMPI"/>
    <s v="VISITA_TÉCNICA"/>
    <n v="24"/>
    <s v="PRINCIPAL"/>
    <s v="TERRESTRE"/>
    <s v="BERMUDEZ SANCHEZ JOSE NEYBER"/>
    <n v="1"/>
    <n v="31419"/>
    <n v="31419"/>
  </r>
  <r>
    <s v="CARTAGENA"/>
    <s v="0036-0001"/>
    <x v="0"/>
    <n v="13001"/>
    <n v="2901724"/>
    <n v="32949"/>
    <x v="0"/>
    <s v="BOLIVAR"/>
    <s v="CARTAGENA"/>
    <s v="AUTOSERVICIO TRICOMPLETO"/>
    <s v="WOMPI"/>
    <s v="FO-25-1706011"/>
    <d v="2025-10-20T08:00:00"/>
    <d v="2025-10-25T10:58:00"/>
    <x v="0"/>
    <s v="ROLLOS"/>
    <s v="EJECUTADO_EXITOSO"/>
    <s v="EJECUTADO EXITOSO"/>
    <s v="20/10/2025 SE ESCALA AL COORDINADOR DE ZONA PARA ENTREGA DE ROLLOS EN SITIO | 25/10/2025 SE ENTREGAN 64 ROLLOS, SIN NOVEDAD"/>
    <s v="VISITA_TÉCNICA"/>
    <n v="64"/>
    <s v="PRINCIPAL"/>
    <s v="TERRESTRE"/>
    <s v="DIAZ VARGAS JONATHAN MIGUEL"/>
    <n v="1"/>
    <n v="31419"/>
    <n v="31419"/>
  </r>
  <r>
    <s v="CALI"/>
    <s v="0036-0003"/>
    <x v="4"/>
    <n v="76001"/>
    <n v="2933405"/>
    <n v="28329"/>
    <x v="0"/>
    <s v="VALLE DEL CAUCA"/>
    <s v="CALI"/>
    <s v="MISCELANEA Y PAPELERIA LAS EFFES"/>
    <s v="WOMPI"/>
    <s v="FO-25-1731963"/>
    <d v="2025-10-27T08:00:00"/>
    <d v="2025-10-25T11:24:00"/>
    <x v="0"/>
    <s v="ROLLOS"/>
    <s v="EJECUTADO_EXITOSO"/>
    <s v="EJECUTADO EXITOSO"/>
    <s v="25/10/2025 SE REALIZA ENTREGA DE 64 ROLLOS WOMPI CON VISITA TÉCNICA"/>
    <s v="VISITA_TÉCNICA"/>
    <n v="64"/>
    <s v="PRINCIPAL"/>
    <s v="TERRESTRE"/>
    <s v="CANEDO HERRERA ALEXANDER"/>
    <n v="1"/>
    <n v="31419"/>
    <n v="31419"/>
  </r>
  <r>
    <s v="BUCARAMANGA"/>
    <s v="0036-0007"/>
    <x v="1"/>
    <n v="68500"/>
    <n v="2920339"/>
    <n v="62773"/>
    <x v="0"/>
    <s v="SANTANDER"/>
    <s v="OIBA"/>
    <s v="BARRIO BELLAVISTA OIBA"/>
    <s v="WOMPI"/>
    <s v="FO-25-1723735"/>
    <d v="2025-10-22T13:40:00"/>
    <d v="2025-10-25T11:28:00"/>
    <x v="0"/>
    <s v="ROLLOS"/>
    <s v="EJECUTADO_EXITOSO"/>
    <s v="EJECUTADO EXITOSO"/>
    <s v="22/10/2025 SE CONFIRMAN DATOS, SE REALIZA ENVIO POR OPERADOR LOGISTICO | 25/10/2025 SE REALIZA ENVIO DE 16 ROLLOS, CON LA GUIA 2187690821 SERVIENTREGA SE CONFIRMA ENTREGA EXITOSA POR PARTE DE LA TRANSPORTADORA"/>
    <s v="ENVÍO"/>
    <n v="16"/>
    <s v="LEJANA"/>
    <s v="TERRESTRE"/>
    <s v="MONTERO MUESES GIAN CARLO"/>
    <n v="1"/>
    <n v="40250"/>
    <n v="40250"/>
  </r>
  <r>
    <s v="BOGOTA"/>
    <s v="0036-0004"/>
    <x v="5"/>
    <n v="25040"/>
    <n v="2920131"/>
    <n v="24659"/>
    <x v="0"/>
    <s v="CUNDINAMARCA"/>
    <s v="ANOLAIMA"/>
    <s v="BARRIO CENTRO - ANOLAIMA"/>
    <s v="WOMPI"/>
    <s v="FO-25-1723740"/>
    <d v="2025-10-22T12:58:00"/>
    <d v="2025-10-25T11:29:00"/>
    <x v="0"/>
    <s v="ROLLOS"/>
    <s v="EJECUTADO_EXITOSO"/>
    <s v="EJECUTADO EXITOSO"/>
    <s v="22/10/2025 SE CONFIRMAN DATOS, SE REALIZA ENVIO POR OPERADOR LOGISTICO | 25/10/2025 SE REALIZA ENVIO DE 40 ROLLOS, CON LA GUIA 2235596312 SERVIENTREGA SE CONFIRMA ENTREGA EXITOSA POR PARTE DE LA TRANSPORTADORA"/>
    <s v="ENVÍO"/>
    <n v="40"/>
    <s v="INTERMEDIA"/>
    <s v="TERRESTRE"/>
    <s v="CONTRERAS ROSSI LITZY YULIETH"/>
    <n v="1"/>
    <n v="36351"/>
    <n v="36351"/>
  </r>
  <r>
    <s v="BUCARAMANGA"/>
    <s v="0036-0007"/>
    <x v="1"/>
    <n v="68679"/>
    <n v="2920111"/>
    <n v="34641"/>
    <x v="0"/>
    <s v="SANTANDER"/>
    <s v="SAN GIL"/>
    <s v="BARRIO BELLA ISLA SAN GIL"/>
    <s v="WOMPI"/>
    <s v="FO-25-1723743"/>
    <d v="2025-10-22T12:40:00"/>
    <d v="2025-10-25T11:29:00"/>
    <x v="0"/>
    <s v="ROLLOS"/>
    <s v="EJECUTADO_EXITOSO"/>
    <s v="EJECUTADO EXITOSO"/>
    <s v="22/10/2025 SE CONFIRMAN DATOS, SE REALIZA ENVIO POR OPERADOR LOGISTICO | 25/10/2025 SE REALIZA ENVIO DE 32 ROLLOS, CON LA GUIA 2187690820 SERVIENTREGA SE CONFIRMA ENTREGA EXITOSA POR PARTE DE LA TRANSPORTADORA"/>
    <s v="ENVÍO"/>
    <n v="32"/>
    <s v="INTERMEDIA"/>
    <s v="TERRESTRE"/>
    <s v="CONTRERAS ROSSI LITZY YULIETH"/>
    <n v="1"/>
    <n v="36351"/>
    <n v="36351"/>
  </r>
  <r>
    <s v="CUCUTA"/>
    <s v="0036-0007"/>
    <x v="1"/>
    <n v="54001"/>
    <n v="2932616"/>
    <n v="76725"/>
    <x v="0"/>
    <s v="NORTE DE SANTANDER"/>
    <s v="CUCUTA"/>
    <s v="DROGUERÍA EL PORTICO"/>
    <s v="WOMPI"/>
    <s v="FO-25-1731280"/>
    <d v="2025-10-24T15:30:00"/>
    <d v="2025-10-25T11:30:00"/>
    <x v="0"/>
    <s v="ROLLOS"/>
    <s v="EJECUTADO_EXITOSO"/>
    <s v="EJECUTADO EXITOSO"/>
    <s v="15/10/2025 SE ESCALA AL COORDINADOR DE ZONA PARA ENTREGA DE ROLLOS EN SITIO | 25/10/2025 SE VISITA COMERCIO Y SE ENTREGAN 24 ROLLOS OK."/>
    <s v="VISITA_TÉCNICA"/>
    <n v="24"/>
    <s v="PRINCIPAL"/>
    <s v="TERRESTRE"/>
    <s v="CONTRERAS ROSSI LITZY YULIETH"/>
    <n v="1"/>
    <n v="31419"/>
    <n v="31419"/>
  </r>
  <r>
    <s v="BUCARAMANGA"/>
    <s v="0036-0007"/>
    <x v="1"/>
    <n v="68500"/>
    <n v="2920087"/>
    <n v="65763"/>
    <x v="0"/>
    <s v="SANTANDER"/>
    <s v="OIBA"/>
    <s v="BARRIO JARDINES DEL RECUERDO OIBA"/>
    <s v="WOMPI"/>
    <s v="FO-25-1723741"/>
    <d v="2025-10-22T12:50:00"/>
    <d v="2025-10-25T11:30:00"/>
    <x v="0"/>
    <s v="ROLLOS"/>
    <s v="EJECUTADO_EXITOSO"/>
    <s v="EJECUTADO EXITOSO"/>
    <s v="22/10/2025 SE CONFIRMAN DATOS, SE REALIZA ENVIO POR OPERADOR LOGISTICO | 25/10/2025 SE REALIZA ENVIO DE 16 ROLLOS, CON LA GUIA 2187690819 SERVIENTREGA SE CONFIRMA ENTREGA EXITOSA POR PARTE DE LA TRANSPORTADORA"/>
    <s v="ENVÍO"/>
    <n v="16"/>
    <s v="LEJANA"/>
    <s v="TERRESTRE"/>
    <s v="TORRES MANTILLA JOSE DANIEL"/>
    <n v="1"/>
    <n v="40250"/>
    <n v="40250"/>
  </r>
  <r>
    <s v="MANIZALES"/>
    <s v="0036-0002"/>
    <x v="6"/>
    <n v="17001"/>
    <n v="2919829"/>
    <n v="48360"/>
    <x v="0"/>
    <s v="CALDAS"/>
    <s v="MANIZALES"/>
    <s v="BARRIO LA SULTANA MANIZALES 2"/>
    <s v="WOMPI"/>
    <s v="FO-25-1718285"/>
    <d v="2025-10-22T11:59:00"/>
    <d v="2025-10-25T11:30:00"/>
    <x v="0"/>
    <s v="ROLLOS"/>
    <s v="EJECUTADO_EXITOSO"/>
    <s v="EJECUTADO EXITOSO"/>
    <s v="22/10/2025 SE ESCALA AL COORDINADOR DE ZONA PARA ENTREGA DE ROLLOS EN SITIO | 25/10/2025 SE REALIZA ENTREGA DE 40 ROLLOS EN DIRECCIÓN SOLICITADA POR EL USUARIO AL LADO DEL NEGOCIO YA QUE EN ESTE MOMENTO SE ENCUENTRA CERRADO EN INDICA RECOGERLOS APENAS ABRA RECIBE PERSONA ENCARGADA DEL NEGOCIO ALEDAÑO"/>
    <s v="VISITA_TÉCNICA"/>
    <n v="40"/>
    <s v="PRINCIPAL"/>
    <s v="TERRESTRE"/>
    <s v="CONTRERAS ROSSI LITZY YULIETH"/>
    <n v="1"/>
    <n v="31419"/>
    <n v="31419"/>
  </r>
  <r>
    <s v="BOGOTA"/>
    <s v="0036-0004"/>
    <x v="5"/>
    <n v="11001"/>
    <n v="2925037"/>
    <n v="60622"/>
    <x v="0"/>
    <s v="CUNDINAMARCA"/>
    <s v="BOGOTÁ"/>
    <s v="DROGUERIA FARMASALUD J&amp;L"/>
    <s v="WOMPI"/>
    <s v="FO-25-1723101"/>
    <d v="2025-10-23T10:41:00"/>
    <d v="2025-10-25T11:31:00"/>
    <x v="0"/>
    <s v="ROLLOS"/>
    <s v="EJECUTADO_EXITOSO"/>
    <s v="EJECUTADO EXITOSO"/>
    <s v="23/10/2025 SE ESCALA AL COORDINADOR DE ZONA PARA ENTREGA DE ROLLOS EN SITIO | 25/10/2025 SE REALIZA LA ENTREGA DE 24 ROLLOS"/>
    <s v="VISITA_TÉCNICA"/>
    <n v="24"/>
    <s v="PRINCIPAL"/>
    <s v="TERRESTRE"/>
    <s v="AGUIRRE HENAO RAUL EDUARDO"/>
    <n v="1"/>
    <n v="31419"/>
    <n v="31419"/>
  </r>
  <r>
    <s v="TUNJA"/>
    <s v="0036-0007"/>
    <x v="1"/>
    <n v="15087"/>
    <n v="2917681"/>
    <n v="72675"/>
    <x v="0"/>
    <s v="BOYACA"/>
    <s v="BELEN"/>
    <s v="SIMON BOLIVAR BELEN 1"/>
    <s v="WOMPI"/>
    <s v="FO-25-1723439"/>
    <d v="2025-10-22T08:57:00"/>
    <d v="2025-10-25T11:31:00"/>
    <x v="0"/>
    <s v="ROLLOS"/>
    <s v="EJECUTADO_EXITOSO"/>
    <s v="EJECUTADO EXITOSO"/>
    <s v="23/10/2025 SE CONFIRMAN DATOS, SE REALIZA ENVIO POR OPERADOR LOGISTICO | 25/10/2025 SE REALIZA ENVIO DE 32 ROLLOS, CON LA GUIA 2235596310 SERVIENTREGA SE CONFIRMA ENTREGA EXITOSA POR PARTE DE LA TRANSPORTADORA"/>
    <s v="ENVÍO"/>
    <n v="32"/>
    <s v="INTERMEDIA"/>
    <s v="TERRESTRE"/>
    <s v="ORTIZ MARTINEZ STIVEN"/>
    <n v="1"/>
    <n v="36351"/>
    <n v="36351"/>
  </r>
  <r>
    <s v="BOGOTA"/>
    <s v="0036-0004"/>
    <x v="5"/>
    <n v="25290"/>
    <n v="2918181"/>
    <n v="46173"/>
    <x v="0"/>
    <s v="CUNDINAMARCA"/>
    <s v="FUSAGASUGA"/>
    <s v="BARRIO LA ESMERALDA SEGUNDO SECTOR FUSAGASUGA"/>
    <s v="WOMPI"/>
    <s v="FO-25-1721957"/>
    <d v="2025-10-22T09:45:00"/>
    <d v="2025-10-25T11:32:00"/>
    <x v="0"/>
    <s v="ROLLOS"/>
    <s v="EJECUTADO_EXITOSO"/>
    <s v="EJECUTADO EXITOSO"/>
    <s v="23/10/2025 SE CONFIRMAN DATOS, SE REALIZA ENVIO POR OPERADOR LOGISTICO | 25/10/2025 SE REALIZA ENVIO DE 64 ROLLOS, CON LA GUIA 2235596308 SERVIENTREGA SE CONFIRMA ENTREGA EXITOSA POR PARTE DE LA TRANSPORTADORA"/>
    <s v="ENVÍO"/>
    <n v="64"/>
    <s v="INTERMEDIA"/>
    <s v="TERRESTRE"/>
    <s v="AYALA ROMERO MAYKOL DANILO"/>
    <n v="1"/>
    <n v="36351"/>
    <n v="36351"/>
  </r>
  <r>
    <s v="BOGOTA"/>
    <s v="0036-0004"/>
    <x v="5"/>
    <n v="25743"/>
    <n v="2916681"/>
    <n v="72962"/>
    <x v="0"/>
    <s v="CUNDINAMARCA"/>
    <s v="SILVANIA"/>
    <s v="CENTRO SILVANIA CUNDINAMARCA"/>
    <s v="WOMPI"/>
    <s v="FO-25-1723443"/>
    <d v="2025-10-22T08:00:00"/>
    <d v="2025-10-25T11:32:00"/>
    <x v="0"/>
    <s v="ROLLOS"/>
    <s v="EJECUTADO_EXITOSO"/>
    <s v="EJECUTADO EXITOSO"/>
    <s v="23/10/2025 SE CONFIRMAN DATOS, SE REALIZA ENVIO POR OPERADOR LOGISTICO | 25/10/2025 SE REALIZA ENVIO DE 16 ROLLOS, CON LA GUIA 2235596311 SERVIENTREGA SE CONFIRMA ENTREGA EXITOSA POR PARTE DE LA TRANSPORTADORA"/>
    <s v="ENVÍO"/>
    <n v="16"/>
    <s v="INTERMEDIA"/>
    <s v="TERRESTRE"/>
    <s v="CONTRERAS ROSSI LITZY YULIETH"/>
    <n v="1"/>
    <n v="36351"/>
    <n v="36351"/>
  </r>
  <r>
    <s v="TUNJA"/>
    <s v="0036-0007"/>
    <x v="1"/>
    <n v="15238"/>
    <n v="2918766"/>
    <n v="22890"/>
    <x v="0"/>
    <s v="BOYACA"/>
    <s v="DUITAMA"/>
    <s v="MERCAHOGAR"/>
    <s v="WOMPI"/>
    <s v="FO-25-1720359"/>
    <d v="2025-10-22T10:29:00"/>
    <d v="2025-10-25T11:33:00"/>
    <x v="0"/>
    <s v="ROLLOS"/>
    <s v="EJECUTADO_EXITOSO"/>
    <s v="EJECUTADO EXITOSO"/>
    <s v="22/10/2025 SE CONFIRMAN DATOS, SE REALIZA ENVIO POR OPERADOR LOGISTICO | 25/10/2025 SE REALIZA ENVIO DE 64 ROLLOS, CON LA GUIA 2235596304 SERVIENTREGA SE CONFIRMA ENTREGA EXITOSA POR PARTE DE LA TRANSPORTADORA"/>
    <s v="ENVÍO"/>
    <n v="64"/>
    <s v="INTERMEDIA"/>
    <s v="TERRESTRE"/>
    <s v="AYALA ROMERO MAYKOL DANILO"/>
    <n v="1"/>
    <n v="36351"/>
    <n v="36351"/>
  </r>
  <r>
    <s v="VILLAVICENCIO"/>
    <s v="0036-0006"/>
    <x v="2"/>
    <n v="50006"/>
    <n v="2900178"/>
    <n v="60727"/>
    <x v="0"/>
    <s v="META"/>
    <s v="ACACIAS"/>
    <s v="BARRIO MANCERA ACACIAS 4"/>
    <s v="WOMPI"/>
    <s v="FO-25-1720632"/>
    <d v="2025-10-20T08:00:00"/>
    <d v="2025-10-25T11:33:00"/>
    <x v="0"/>
    <s v="ROLLOS"/>
    <s v="EJECUTADO_EXITOSO"/>
    <s v="EJECUTADO EXITOSO"/>
    <s v="22/10/2025 SE CONFIRMAN DATOS, SE REALIZA ENVIO POR OPERADOR LOGISTICO | 25/10/2025 SE REALIZA ENVIO DE 48 ROLLOS, CON LA GUIA 2235596305 SERVIENTREGA SE CONFIRMA ENTREGA EXITOSA POR PARTE DE LA TRANSPORTADORA"/>
    <s v="ENVÍO"/>
    <n v="48"/>
    <s v="INTERMEDIA"/>
    <s v="TERRESTRE"/>
    <s v="CONTRERAS ROSSI LITZY YULIETH"/>
    <n v="1"/>
    <n v="36351"/>
    <n v="36351"/>
  </r>
  <r>
    <s v="BOGOTA"/>
    <s v="0036-0004"/>
    <x v="5"/>
    <n v="25307"/>
    <n v="2915526"/>
    <n v="48451"/>
    <x v="0"/>
    <s v="CUNDINAMARCA"/>
    <s v="GIRARDOT"/>
    <s v="BARRIO SUCRE GIRARDOT 4"/>
    <s v="WOMPI"/>
    <s v="FO-25-1720343"/>
    <d v="2025-10-21T16:01:00"/>
    <d v="2025-10-25T11:34:00"/>
    <x v="0"/>
    <s v="ROLLOS"/>
    <s v="EJECUTADO_EXITOSO"/>
    <s v="EJECUTADO EXITOSO"/>
    <s v="25/10/2025 SE REALIZA ENVIO DE 48 ROLLOS, CON LA GUIA 2235596301 SERVIENTREGA SE CONFIRMA ENTREGA EXITOSA POR PARTE DE LA TRANSPORTADORA"/>
    <s v="ENVÍO"/>
    <n v="48"/>
    <s v="LEJANA"/>
    <s v="TERRESTRE"/>
    <s v="TORO CARDONA ELIZABETH"/>
    <n v="1"/>
    <n v="40250"/>
    <n v="40250"/>
  </r>
  <r>
    <s v="BUCARAMANGA"/>
    <s v="0036-0007"/>
    <x v="1"/>
    <n v="68655"/>
    <n v="2919003"/>
    <n v="65634"/>
    <x v="0"/>
    <s v="SANTANDER"/>
    <s v="SABANA DE TORRES"/>
    <s v="BARRIO GAITAN SABANA DE TORRES"/>
    <s v="WOMPI"/>
    <s v="FO-25-1719798"/>
    <d v="2025-10-22T10:37:00"/>
    <d v="2025-10-25T11:35:00"/>
    <x v="0"/>
    <s v="ROLLOS"/>
    <s v="EJECUTADO_EXITOSO"/>
    <s v="EJECUTADO EXITOSO"/>
    <s v="25/10/2025 SE REALIZA ENVIO DE 48 ROLLOS, CON LA GUIA 2187690814 SERVIENTREGA SE CONFIRMA ENTREGA EXITOSA POR PARTE DE LA TRANSPORTADORA"/>
    <s v="ENVÍO"/>
    <n v="48"/>
    <s v="LEJANA"/>
    <s v="TERRESTRE"/>
    <s v="AYALA ROMERO MAYKOL DANILO"/>
    <n v="1"/>
    <n v="40250"/>
    <n v="40250"/>
  </r>
  <r>
    <s v="PASTO"/>
    <s v="0036-0003"/>
    <x v="4"/>
    <n v="52687"/>
    <n v="2883252"/>
    <n v="22931"/>
    <x v="0"/>
    <s v="NARIÑO"/>
    <s v="SAN LORENZO"/>
    <s v="BARRIO CALLE PRINCIPAL - SAN LORENZO"/>
    <s v="WOMPI"/>
    <s v="FO-25-1686372"/>
    <d v="2025-10-15T09:29:00"/>
    <d v="2025-10-25T11:36:00"/>
    <x v="0"/>
    <s v="ROLLOS"/>
    <s v="EJECUTADO_EXITOSO"/>
    <s v="EJECUTADO EXITOSO"/>
    <s v="15/10/2025 SE CONFIRMAN DATOS, SE REALIZA ENVIO DE ROLLOS CON GUIA | 22/10/2025 SE COMUNICA CON EL USUARIO VIA WHATSAPP DONDE INFORMA QUE AUN NO RECIBE LOS ROLLOS | 25/10/2025 SE REALIZA ENVIO DE 48 ROLLOS, CON LA GUIA 2215219686 SERVIENTREGA SE CONFIRMA ENTREGA EXITOSA POR PARTE DE LA TRANSPORTADORA"/>
    <s v="ENVÍO"/>
    <n v="48"/>
    <s v="INTERMEDIA"/>
    <s v="TERRESTRE"/>
    <s v="TORO CARDONA ELIZABETH"/>
    <n v="1"/>
    <n v="36351"/>
    <n v="36351"/>
  </r>
  <r>
    <s v="PEREIRA"/>
    <s v="0036-0002"/>
    <x v="6"/>
    <n v="63001"/>
    <n v="2920235"/>
    <n v="67057"/>
    <x v="0"/>
    <s v="QUINDIO"/>
    <s v="ARMENIA"/>
    <s v="BARRIO LIMONAR ARMENIA"/>
    <s v="WOMPI"/>
    <s v="FO-25-1720621"/>
    <d v="2025-10-22T13:41:00"/>
    <d v="2025-10-25T11:36:00"/>
    <x v="0"/>
    <s v="ROLLOS"/>
    <s v="EJECUTADO_EXITOSO"/>
    <s v="EJECUTADO EXITOSO"/>
    <s v="22/10/2025 SE CONFIRMAN DATOS, SE REALIZA ENVIO POR OPERADOR LOGISTICO | 25/10/2025 SE VISITA COMERCIO SE REALIZÓ ENTREGA DE 40 ROLLOS WOMPI"/>
    <s v="VISITA_TÉCNICA"/>
    <n v="40"/>
    <s v="INTERMEDIA"/>
    <s v="TERRESTRE"/>
    <s v="TORO CARDONA ELIZABETH"/>
    <n v="1"/>
    <n v="36351"/>
    <n v="36351"/>
  </r>
  <r>
    <s v="TUNJA"/>
    <s v="0036-0007"/>
    <x v="1"/>
    <n v="15407"/>
    <n v="2924477"/>
    <n v="64417"/>
    <x v="0"/>
    <s v="BOYACA"/>
    <s v="VILLA DE LEYVA"/>
    <s v="BARRIO LA PALMA VILLA DE LEYVA 1"/>
    <s v="WOMPI"/>
    <s v="FO-25-1730307"/>
    <d v="2025-10-23T10:07:00"/>
    <d v="2025-10-25T11:42:00"/>
    <x v="0"/>
    <s v="ROLLOS"/>
    <s v="EJECUTADO_EXITOSO"/>
    <s v="EJECUTADO EXITOSO"/>
    <s v="24/10/2025 SE REALIZA ENVIO DE ROLLOS CON OPERADOR LOGISTICO | 25/10/2025 SE REALIZA ENTREGA DE 32 ROLLOS CON VISITA."/>
    <s v="VISITA_TÉCNICA"/>
    <n v="32"/>
    <s v="INTERMEDIA"/>
    <s v="TERRESTRE"/>
    <s v="SANCHEZ SOLORZANO JUAN SEBASTIAN"/>
    <n v="1"/>
    <n v="36351"/>
    <n v="36351"/>
  </r>
  <r>
    <s v="PEREIRA"/>
    <s v="0036-0002"/>
    <x v="6"/>
    <n v="63001"/>
    <n v="2926032"/>
    <n v="30384"/>
    <x v="0"/>
    <s v="QUINDIO"/>
    <s v="ARMENIA"/>
    <s v="BARRIO GRANADA 2  ARMENIA"/>
    <s v="WOMPI"/>
    <s v="FO-25-1731635"/>
    <d v="2025-10-23T12:19:00"/>
    <d v="2025-10-25T11:52:00"/>
    <x v="0"/>
    <s v="ROLLOS"/>
    <s v="EJECUTADO_EXITOSO"/>
    <s v="EJECUTADO EXITOSO"/>
    <s v="23/10/2025 SE ESCALA AL COORDINADOR DE ZONA PARA ENTREGA DE ROLLOS EN SITIO | 25/10/2025 SE VISITA COMERCIO SE REALIZÓ ENTREGA DE 24 ROLLOS WOMPI, SE SUBE EVIDENCIA DE BAUCHER DEL DÍA DE 24 DE OCTUBRE YA QUE ES ÚNICO DISPONIBLE, LA PERSONA QUE TRABAJA EL DATAFONO NO ESTÁ Y NO SE TIENEN BAUCHER DEL DÍA DE HOY"/>
    <s v="VISITA_TÉCNICA"/>
    <n v="24"/>
    <s v="INTERMEDIA"/>
    <s v="TERRESTRE"/>
    <s v="SOLER HOYOS CRISTIAN LEONARDO"/>
    <n v="1"/>
    <n v="36351"/>
    <n v="36351"/>
  </r>
  <r>
    <s v="BOGOTA"/>
    <s v="0036-0004"/>
    <x v="5"/>
    <n v="11001"/>
    <n v="2932527"/>
    <n v="70343"/>
    <x v="0"/>
    <s v="CUNDINAMARCA"/>
    <s v="BOGOTÁ"/>
    <s v="PAPELERIA ARBOL DE VIDA"/>
    <s v="WOMPI"/>
    <s v="FO-25-1731281"/>
    <d v="2025-10-24T15:28:00"/>
    <d v="2025-10-25T12:13:00"/>
    <x v="0"/>
    <s v="ROLLOS"/>
    <s v="EJECUTADO_EXITOSO"/>
    <s v="EJECUTADO EXITOSO"/>
    <s v="15/10/2025 SE ESCALA AL COORDINADOR DE ZONA PARA ENTREGA DE ROLLOS EN SITIO | 25/10/2025 SE VISITA COMERCIO, SE ENTREGAN 48 ROLLOS WOMPI, NO SE MANIPULAN DISPOSITIVOS"/>
    <s v="VISITA_TÉCNICA"/>
    <n v="48"/>
    <s v="PRINCIPAL"/>
    <s v="TERRESTRE"/>
    <s v="TORO CARDONA ELIZABETH"/>
    <n v="1"/>
    <n v="31419"/>
    <n v="31419"/>
  </r>
  <r>
    <s v="BOGOTA"/>
    <s v="0036-0004"/>
    <x v="5"/>
    <n v="11001"/>
    <n v="2932103"/>
    <n v="73512"/>
    <x v="0"/>
    <s v="CUNDINAMARCA"/>
    <s v="BOGOTÁ"/>
    <s v="DUALFARMA S.M"/>
    <s v="WOMPI"/>
    <s v="FO-25-1731286"/>
    <d v="2025-10-24T14:26:00"/>
    <d v="2025-10-25T12:17:00"/>
    <x v="0"/>
    <s v="ROLLOS"/>
    <s v="EJECUTADO_EXITOSO"/>
    <s v="EJECUTADO EXITOSO"/>
    <s v="15/10/2025 SE ESCALA AL COORDINADOR DE ZONA PARA ENTREGA DE ROLLOS EN SITIO | 25/10/2025 ENTREGA DE ROLLOS EJECUTADO OK"/>
    <s v="VISITA_TÉCNICA"/>
    <n v="16"/>
    <s v="PRINCIPAL"/>
    <s v="TERRESTRE"/>
    <s v="GOMEZ VEGA DAVID SNEYDER"/>
    <n v="1"/>
    <n v="31419"/>
    <n v="31419"/>
  </r>
  <r>
    <s v="CALI"/>
    <s v="0036-0003"/>
    <x v="4"/>
    <n v="19780"/>
    <n v="2902363"/>
    <n v="77258"/>
    <x v="0"/>
    <s v="CAUCA"/>
    <s v="SUAREZ"/>
    <s v="BARRIO BRISAS SUAREZ"/>
    <s v="WOMPI"/>
    <s v="FO-25-1708258"/>
    <d v="2025-10-20T08:32:00"/>
    <d v="2025-10-25T12:29:00"/>
    <x v="0"/>
    <s v="ROLLOS"/>
    <s v="EJECUTADO_EXITOSO"/>
    <s v="EJECUTADO EXITOSO"/>
    <s v="20/10/2025 SE CONFIRMA DATOS. SE REALIZA ENVIO DE ROLLOS CON OPERADOR LOGISTICO | 25/10/2025 SE INFORMA GUIA, PARA RECOLECCION DE PAPELERIA EN OFICINA DE TRANSPORTADORA | 22/10/2025 SE ENVIAN 8 ROLLOS WOMPI POR INTERRAPIDISIMO"/>
    <s v="ENVÍO"/>
    <n v="8"/>
    <s v="LEJANA"/>
    <s v="TERRESTRE"/>
    <s v="GOMEZ VEGA DAVID SNEYDER"/>
    <n v="1"/>
    <n v="40250"/>
    <n v="40250"/>
  </r>
  <r>
    <s v="CUCUTA"/>
    <s v="0036-0007"/>
    <x v="1"/>
    <n v="54405"/>
    <n v="2931706"/>
    <n v="46239"/>
    <x v="0"/>
    <s v="NORTE DE SANTANDER"/>
    <s v="LOS PATIOS"/>
    <s v="PAPELERIA Y VARIEDADES REYES CONTRERAS"/>
    <s v="WOMPI"/>
    <s v="FO-25-1730030"/>
    <d v="2025-10-24T12:44:00"/>
    <d v="2025-10-25T12:34:00"/>
    <x v="0"/>
    <s v="ROLLOS"/>
    <s v="EJECUTADO_EXITOSO"/>
    <s v="EJECUTADO EXITOSO"/>
    <s v="24/10/2025 SE ESCALA AL COORDINADOR DE ZONA PARA ENTREGA DE ROLLOS EN SITIO | 25/10/2025 SE VISITA COMERCIO Y SE ENTREGAN 16 ROLLOS OK"/>
    <s v="VISITA_TÉCNICA"/>
    <n v="16"/>
    <s v="PRINCIPAL"/>
    <s v="TERRESTRE"/>
    <s v="GIMBUEL LASSO LUIS GERMAN"/>
    <n v="1"/>
    <n v="31419"/>
    <n v="31419"/>
  </r>
  <r>
    <s v="MANIZALES"/>
    <s v="0036-0002"/>
    <x v="6"/>
    <n v="17001"/>
    <n v="2928628"/>
    <n v="34575"/>
    <x v="0"/>
    <s v="CALDAS"/>
    <s v="MANIZALES"/>
    <s v="BARRIO ALTA SUIZA MANIZALES 2"/>
    <s v="WOMPI"/>
    <s v="FO-25-1728397"/>
    <d v="2025-10-24T08:00:00"/>
    <d v="2025-10-25T12:52:00"/>
    <x v="0"/>
    <s v="ROLLOS"/>
    <s v="EJECUTADO_EXITOSO"/>
    <s v="EJECUTADO EXITOSO"/>
    <s v="24/10/2025 SE ESCALA AL COORDINADOR DE ZONA PARA ENTREGA DE ROLLOS EN SITIO | 25/10/2025 SE ENTREGAN 56 ROLLOS EN EL COMERCIO NO SE MANIPULAN EQUIPOS"/>
    <s v="VISITA_TÉCNICA"/>
    <n v="56"/>
    <s v="PRINCIPAL"/>
    <s v="TERRESTRE"/>
    <s v="TORRES MANTILLA JOSE DANIEL"/>
    <n v="1"/>
    <n v="31419"/>
    <n v="31419"/>
  </r>
  <r>
    <s v="MANIZALES"/>
    <s v="0036-0002"/>
    <x v="6"/>
    <n v="17001"/>
    <n v="2928559"/>
    <n v="50348"/>
    <x v="0"/>
    <s v="CALDAS"/>
    <s v="MANIZALES"/>
    <s v="LILY STORE"/>
    <s v="WOMPI"/>
    <s v="FO-25-1728385"/>
    <d v="2025-10-24T08:00:00"/>
    <d v="2025-10-25T12:56:00"/>
    <x v="0"/>
    <s v="ROLLOS"/>
    <s v="EJECUTADO_EXITOSO"/>
    <s v="EJECUTADO EXITOSO"/>
    <s v="24/10/2025 SE ESCALA AL COORDINADOR DE ZONA PARA ENTREGA DE ROLLOS EN SITIO | 25/10/2025 SE ENTREGAN 32 ROLLOS EN EL COMERCIO NO SE MANIPULAN EQUIPOS"/>
    <s v="VISITA_TÉCNICA"/>
    <n v="32"/>
    <s v="PRINCIPAL"/>
    <s v="TERRESTRE"/>
    <s v="AGUIRRE HENAO RAUL EDUARDO"/>
    <n v="1"/>
    <n v="31419"/>
    <n v="31419"/>
  </r>
  <r>
    <s v="MEDELLIN"/>
    <s v="0036-0005"/>
    <x v="3"/>
    <n v="5001"/>
    <n v="2928919"/>
    <n v="63344"/>
    <x v="0"/>
    <s v="ANTIOQUIA"/>
    <s v="MEDELLIN"/>
    <s v="BARRIO MANZANILLO PARTE ALTA BELEN RINCON MEDELLIN"/>
    <s v="WOMPI"/>
    <s v="FO-25-1728379"/>
    <d v="2025-10-24T08:00:00"/>
    <d v="2025-10-25T13:04:00"/>
    <x v="0"/>
    <s v="ROLLOS"/>
    <s v="EJECUTADO_EXITOSO"/>
    <s v="EJECUTADO EXITOSO"/>
    <s v="24/10/2025 SE ESCALA AL COORDINADOR DE ZONA PARA ENTREGA DE ROLLOS EN SITIO | 25/10/2025 SE ENTREGAN 32 ROLLOS, SIN NOVEDAD"/>
    <s v="VISITA_TÉCNICA"/>
    <n v="32"/>
    <s v="PRINCIPAL"/>
    <s v="TERRESTRE"/>
    <s v="AGUIRRE HENAO RAUL EDUARDO"/>
    <n v="1"/>
    <n v="31419"/>
    <n v="31419"/>
  </r>
  <r>
    <s v="MANIZALES"/>
    <s v="0036-0002"/>
    <x v="6"/>
    <n v="17174"/>
    <n v="2919024"/>
    <n v="30763"/>
    <x v="0"/>
    <s v="CALDAS"/>
    <s v="CHINCHINA"/>
    <s v="BARRIO NEPAL"/>
    <s v="WOMPI"/>
    <s v="FO-25-1724880"/>
    <d v="2025-10-22T10:45:00"/>
    <d v="2025-10-25T13:04:00"/>
    <x v="0"/>
    <s v="ROLLOS"/>
    <s v="EJECUTADO_EXITOSO"/>
    <s v="EJECUTADO EXITOSO"/>
    <s v="23/10/2025 SE CONFIRMAN DATOS, SE REALIZA ENVIO POR OPERADOR LOGISTICO | 25/10/2025 SE REALIZA ENVIO DE 64 ROLLOS, CON LA GUIA 46778000065 COORDINADORA SE CONFIRMA ENTREGA EXITOSA POR PARTE DE LA TRANSPORTADORA"/>
    <s v="ENVÍO"/>
    <n v="64"/>
    <s v="INTERMEDIA"/>
    <s v="TERRESTRE"/>
    <s v="ALVAREZ ARENAS VICTOR HUGO"/>
    <n v="1"/>
    <n v="36351"/>
    <n v="36351"/>
  </r>
  <r>
    <s v="PEREIRA"/>
    <s v="0036-0002"/>
    <x v="6"/>
    <n v="63190"/>
    <n v="2899338"/>
    <n v="77341"/>
    <x v="0"/>
    <s v="QUINDIO"/>
    <s v="CIRCASIA"/>
    <s v="BARRIO CENTRO CIRCASIA 4"/>
    <s v="WOMPI"/>
    <s v="FO-25-1713962"/>
    <d v="2025-10-20T08:00:00"/>
    <d v="2025-10-25T13:05:00"/>
    <x v="0"/>
    <s v="ROLLOS"/>
    <s v="EJECUTADO_EXITOSO"/>
    <s v="EJECUTADO EXITOSO"/>
    <s v="21/10/2025 SE CONFIRMAN DATOS, SE REALIZA ENVIO POR OPERADOR LOGISTICO | 25/10/2025 SE REALIZA ENVIO DE 32 ROLLOS, CON LA GUIA 46778000060 COORDINADORA SE CONFIRMA ENTREGA EXITOSA POR PARTE DE LA TRANSPORTADORA"/>
    <s v="ENVÍO"/>
    <n v="32"/>
    <s v="INTERMEDIA"/>
    <s v="TERRESTRE"/>
    <s v="CONTRERAS ROSSI LITZY YULIETH"/>
    <n v="1"/>
    <n v="36351"/>
    <n v="36351"/>
  </r>
  <r>
    <s v="PEREIRA"/>
    <s v="0036-0002"/>
    <x v="6"/>
    <n v="76736"/>
    <n v="2898690"/>
    <n v="23894"/>
    <x v="0"/>
    <s v="VALLE DEL CAUCA"/>
    <s v="SEVILLA"/>
    <s v="BARRIO CENTRO VI - SEVILLA"/>
    <s v="WOMPI"/>
    <s v="FO-25-1720634"/>
    <d v="2025-10-17T16:44:00"/>
    <d v="2025-10-25T13:05:00"/>
    <x v="0"/>
    <s v="ROLLOS"/>
    <s v="EJECUTADO_EXITOSO"/>
    <s v="EJECUTADO EXITOSO"/>
    <s v="22/10/2025 SE CONFIRMAN DATOS, SE REALIZA ENVIO POR OPERADOR LOGISTICO | 25/10/2025 SE REALIZA ENVIO DE 32 ROLLOS, CON LA GUIA 46778000062 COORDINADORA SE CONFIRMA ENTREGA EXITOSA POR PARTE DE LA TRANSPORTADORA"/>
    <s v="ENVÍO"/>
    <n v="32"/>
    <s v="INTERMEDIA"/>
    <s v="TERRESTRE"/>
    <s v="TORO CARDONA ELIZABETH"/>
    <n v="1"/>
    <n v="36351"/>
    <n v="36351"/>
  </r>
  <r>
    <s v="CALI"/>
    <s v="0036-0003"/>
    <x v="4"/>
    <n v="76364"/>
    <n v="2906846"/>
    <n v="68009"/>
    <x v="0"/>
    <s v="VALLE DEL CAUCA"/>
    <s v="JAMUNDI"/>
    <s v="SACHAMATE JAMUNDI VALLE"/>
    <s v="WOMPI"/>
    <s v="FO-25-1729302"/>
    <d v="2025-10-20T14:14:00"/>
    <d v="2025-10-25T13:29:00"/>
    <x v="0"/>
    <s v="ROLLOS"/>
    <s v="EJECUTADO_EXITOSO"/>
    <s v="EJECUTADO EXITOSO"/>
    <s v="24/10/2025 SE REALIZA ENVIO DE ROLLOS CON OPERADOR LOGISTICO | 25/10/2025 SE REALIZA ENTREGA DE 32 ROLLOS WOMPI CON VISITA, NO SE INTERVIENE EQUIPOS"/>
    <s v="VISITA_TÉCNICA"/>
    <n v="32"/>
    <s v="INTERMEDIA"/>
    <s v="TERRESTRE"/>
    <s v="TORO CARDONA ELIZABETH"/>
    <n v="1"/>
    <n v="36351"/>
    <n v="36351"/>
  </r>
  <r>
    <s v="CUCUTA"/>
    <s v="0036-0007"/>
    <x v="1"/>
    <n v="54261"/>
    <n v="2910577"/>
    <n v="79513"/>
    <x v="0"/>
    <s v="NORTE DE SANTANDER"/>
    <s v="EL ZULIA"/>
    <s v="DROGUERIA LA YE ASTILLEROS"/>
    <s v="WOMPI"/>
    <s v="FO-25-1719841"/>
    <d v="2025-10-21T08:21:00"/>
    <d v="2025-10-25T13:33:00"/>
    <x v="0"/>
    <s v="ROLLOS"/>
    <s v="EJECUTADO_EXITOSO"/>
    <s v="EJECUTADO EXITOSO"/>
    <s v="25/10/2025 SE INFORMA GUIA, PARA RECOLECCION DE PAPELERIA EN OFICINA DE TRANSPORTADORA | 23/10/2025 SE ENVÍAN 8 ROLLOS POR INTER RAPIDÍSIMO PARA ASTILLEROS."/>
    <s v="ENVÍO"/>
    <n v="8"/>
    <s v="INTERMEDIA"/>
    <s v="TERRESTRE"/>
    <s v="HERRERA MONAR GEOVANNY"/>
    <n v="1"/>
    <n v="36351"/>
    <n v="36351"/>
  </r>
  <r>
    <s v="MONTERIA"/>
    <s v="0036-0001"/>
    <x v="0"/>
    <n v="23464"/>
    <n v="2913962"/>
    <n v="76601"/>
    <x v="0"/>
    <s v="CORDOBA"/>
    <s v="MOMIL"/>
    <s v="BARRIO SANTA LUCIA MOMIL"/>
    <s v="WOMPI"/>
    <s v="FO-25-1716897"/>
    <d v="2025-10-21T12:52:00"/>
    <d v="2025-10-25T13:40:00"/>
    <x v="0"/>
    <s v="ROLLOS"/>
    <s v="EJECUTADO_EXITOSO"/>
    <s v="EJECUTADO EXITOSO"/>
    <s v="22/10/2025 SE CONFIRMAN DATOS, SE REALIZA ENVIO POR OPERADOR LOGISTICO | 23/10/2025 SE ENVÍAN 24 ROLLOS POR INTERRAPIDISIMO,"/>
    <s v="ENVÍO"/>
    <n v="24"/>
    <s v="INTERMEDIA"/>
    <s v="TERRESTRE"/>
    <s v="TORRES MANTILLA JOSE DANIEL"/>
    <n v="1"/>
    <n v="36351"/>
    <n v="36351"/>
  </r>
  <r>
    <s v="BOGOTA"/>
    <s v="0036-0004"/>
    <x v="5"/>
    <n v="11001"/>
    <n v="2928707"/>
    <n v="68572"/>
    <x v="0"/>
    <s v="CUNDINAMARCA"/>
    <s v="BOGOTA"/>
    <s v="BARRIO CARVAJAL BOGOTA  13"/>
    <s v="WOMPI"/>
    <s v="FO-25-1728399"/>
    <d v="2025-10-24T08:00:00"/>
    <d v="2025-10-25T14:15:00"/>
    <x v="0"/>
    <s v="ROLLOS"/>
    <s v="EJECUTADO_EXITOSO"/>
    <s v="EJECUTADO EXITOSO"/>
    <s v="24/10/2025 SE ESCALA AL COORDINADOR DE ZONA PARA ENTREGA DE ROLLOS EN SITIO | 25/10/2025 ENTREGA DE ROLLOS EJECUTADO OK"/>
    <s v="VISITA_TÉCNICA"/>
    <n v="32"/>
    <s v="PRINCIPAL"/>
    <s v="TERRESTRE"/>
    <s v="CASSIANI PEREZ RAUL RAMIRO"/>
    <n v="1"/>
    <n v="31419"/>
    <n v="31419"/>
  </r>
  <r>
    <s v="CALI"/>
    <s v="0036-0003"/>
    <x v="4"/>
    <n v="76001"/>
    <n v="2931275"/>
    <n v="73967"/>
    <x v="0"/>
    <s v="VALLE DEL CAUCA"/>
    <s v="CALI"/>
    <s v="SALSAMENTARIA Y AVICOLA LA ABUNDANCIA"/>
    <s v="WOMPI"/>
    <s v="FO-25-1729903"/>
    <d v="2025-10-24T11:51:00"/>
    <d v="2025-10-25T14:18:00"/>
    <x v="0"/>
    <s v="ROLLOS"/>
    <s v="EJECUTADO_EXITOSO"/>
    <s v="EJECUTADO EXITOSO"/>
    <s v="24/10/2025 SE ESCALA AL COORDINADOR DE ZONA PARA ENTREGA DE ROLLOS EN SITIO | 25/10/2025 SE ENTREGAN 24 ROLLOS DE WOMPI A LA SEÑORA SORANI VASQUEZ"/>
    <s v="VISITA_TÉCNICA"/>
    <n v="24"/>
    <s v="PRINCIPAL"/>
    <s v="TERRESTRE"/>
    <s v="GOMEZ VEGA DAVID SNEYDER"/>
    <n v="1"/>
    <n v="31419"/>
    <n v="31419"/>
  </r>
  <r>
    <s v="CALI"/>
    <s v="0036-0003"/>
    <x v="4"/>
    <n v="76520"/>
    <n v="2918996"/>
    <n v="79314"/>
    <x v="0"/>
    <s v="VALLE DEL CAUCA"/>
    <s v="PALMIRA"/>
    <s v="BARRIO LA ACEQUIA PALMIRA"/>
    <s v="WOMPI"/>
    <s v="FO-25-1717732"/>
    <d v="2025-10-22T10:45:00"/>
    <d v="2025-10-25T14:21:00"/>
    <x v="0"/>
    <s v="ROLLOS"/>
    <s v="EJECUTADO_EXITOSO"/>
    <s v="EJECUTADO EXITOSO"/>
    <s v="22/10/2025 SE ESCALA AL COORDINADOR DE ZONA PARA ENTREGA DE ROLLOS EN SITIO | 25/10/2025 EN LA VISITA TÉCNICA SE REALIZÓ LA ENTREGA DE 16 ROLLOS DE WOMPI PARA EL CB."/>
    <s v="VISITA_TÉCNICA"/>
    <n v="16"/>
    <s v="PRINCIPAL"/>
    <s v="TERRESTRE"/>
    <s v="VALENCIA GONZALEZ JOSE DANIEL"/>
    <n v="1"/>
    <n v="31419"/>
    <n v="31419"/>
  </r>
  <r>
    <s v="BOGOTA"/>
    <s v="0036-0004"/>
    <x v="5"/>
    <n v="11001"/>
    <n v="2928704"/>
    <n v="19014"/>
    <x v="0"/>
    <s v="CUNDINAMARCA"/>
    <s v="BOGOTA"/>
    <s v="ALINDROGAS"/>
    <s v="WOMPI"/>
    <s v="FO-25-1728402"/>
    <d v="2025-10-24T08:00:00"/>
    <d v="2025-10-25T14:22:00"/>
    <x v="0"/>
    <s v="ROLLOS"/>
    <s v="EJECUTADO_EXITOSO"/>
    <s v="EJECUTADO EXITOSO"/>
    <s v="24/10/2025 SE ESCALA AL COORDINADOR DE ZONA PARA ENTREGA DE ROLLOS EN SITIO | 25/10/2025 SE ENTREGAN  ROLLOS SIN MANIPULACIÓN DEL DATAFONO SIN NOVEDAD"/>
    <s v="VISITA_TÉCNICA"/>
    <n v="16"/>
    <s v="PRINCIPAL"/>
    <s v="TERRESTRE"/>
    <s v="SANCHEZ URREGO ROBINSON DAVID"/>
    <n v="1"/>
    <n v="31419"/>
    <n v="31419"/>
  </r>
  <r>
    <s v="VILLAVICENCIO"/>
    <s v="0036-0006"/>
    <x v="2"/>
    <n v="50001"/>
    <n v="2931063"/>
    <n v="34630"/>
    <x v="0"/>
    <s v="META"/>
    <s v="VILLAVICENCIO"/>
    <s v="BARRIO SERRAMONTE VILLAVICENCIO"/>
    <s v="WOMPI"/>
    <s v="FO-25-1729915"/>
    <d v="2025-10-24T11:28:00"/>
    <d v="2025-10-25T14:26:00"/>
    <x v="0"/>
    <s v="ROLLOS"/>
    <s v="EJECUTADO_EXITOSO"/>
    <s v="EJECUTADO EXITOSO"/>
    <s v="24/10/2025 SE ESCALA AL COORDINADOR DE ZONA PARA ENTREGA DE ROLLOS EN SITIO | 25/10/2025 SE REALIZA ENTREGA DE 40 ROLLOS WOMPI"/>
    <s v="VISITA_TÉCNICA"/>
    <n v="40"/>
    <s v="PRINCIPAL"/>
    <s v="TERRESTRE"/>
    <s v="ARIAS QUILINDO JULIAN"/>
    <n v="1"/>
    <n v="31419"/>
    <n v="31419"/>
  </r>
  <r>
    <s v="CUCUTA"/>
    <s v="0036-0007"/>
    <x v="1"/>
    <n v="54405"/>
    <n v="2933107"/>
    <n v="81406"/>
    <x v="0"/>
    <s v="NORTE DE SANTANDER"/>
    <s v="LOS PATIOS"/>
    <s v="rovoi"/>
    <s v="WOMPI"/>
    <s v="FO-25-1732573"/>
    <d v="2025-10-24T16:28:00"/>
    <d v="2025-10-25T14:30:00"/>
    <x v="0"/>
    <s v="ROLLOS"/>
    <s v="EJECUTADO_EXITOSO"/>
    <s v="EJECUTADO EXITOSO"/>
    <s v="25/10/2025 SE ESCALA AL COORDINADOR DE ZONA PARA ENTREGA DE ROLLOS EN SITIO | 25/10/2025 SE REALIZA VISITA, SE ENTREGAN 24 ROLLOS"/>
    <s v="VISITA_TÉCNICA"/>
    <n v="24"/>
    <s v="PRINCIPAL"/>
    <s v="TERRESTRE"/>
    <s v="MURCIA HERNANDEZ HARVEY IGNACIO"/>
    <n v="1"/>
    <n v="31419"/>
    <n v="31419"/>
  </r>
  <r>
    <s v="BOGOTA"/>
    <s v="0036-0004"/>
    <x v="5"/>
    <n v="25754"/>
    <n v="2931160"/>
    <n v="79325"/>
    <x v="0"/>
    <s v="CUNDINAMARCA"/>
    <s v="SOACHA"/>
    <s v="BARRIO SOACHA COMPARTIR SOACHA 9"/>
    <s v="WOMPI"/>
    <s v="FO-25-1729911"/>
    <d v="2025-10-24T11:38:00"/>
    <d v="2025-10-25T14:34:00"/>
    <x v="0"/>
    <s v="ROLLOS"/>
    <s v="EJECUTADO_EXITOSO"/>
    <s v="EJECUTADO EXITOSO"/>
    <s v="24/10/2025 SE ESCALA AL COORDINADOR DE ZONA PARA ENTREGA DE ROLLOS EN SITIO | 25/10/2025 DURANTE LA VISITA TECNICA PARA REALIZA ENTREGA DE ROLLOS PARA DATÁFONO CORRESPONSAL SE ENCUENTRA CERRADO SE LLAMA AL CELULAR EL CUAL CLIENTE INDICA POR LLAMADA LA ENTREGA DE ROLLOS EN UN DIRECCIÓN ALEDAÑA AL CORRESPONSAL"/>
    <s v="VISITA_TÉCNICA"/>
    <n v="16"/>
    <s v="PRINCIPAL"/>
    <s v="TERRESTRE"/>
    <s v="PACHECO BUITRAGO JAVIER ALONSO"/>
    <n v="1"/>
    <n v="31419"/>
    <n v="31419"/>
  </r>
  <r>
    <s v="BOGOTA"/>
    <s v="0036-0004"/>
    <x v="5"/>
    <n v="25754"/>
    <n v="2923245"/>
    <n v="72697"/>
    <x v="0"/>
    <s v="CUNDINAMARCA"/>
    <s v="SOACHA"/>
    <s v="SOACHA LA CAÑADA"/>
    <s v="WOMPI"/>
    <s v="FO-25-1723193"/>
    <d v="2025-10-23T08:00:00"/>
    <d v="2025-10-25T14:35:00"/>
    <x v="0"/>
    <s v="ROLLOS"/>
    <s v="EJECUTADO_EXITOSO"/>
    <s v="EJECUTADO EXITOSO"/>
    <s v="23/10/2025 SE ESCALA AL COORDINADOR DE ZONA PARA ENTREGA DE ROLLOS EN SITIO | 25/10/2025 DURANTE LA VISITA TECNICA SE REALIZA ENTREGA DE ROLLOS PARA DATÁFONO NO SE MANIPULAN EQUIPOS"/>
    <s v="VISITA_TÉCNICA"/>
    <n v="16"/>
    <s v="PRINCIPAL"/>
    <s v="TERRESTRE"/>
    <s v="GALEANO SORIANO JUAN DAVID"/>
    <n v="1"/>
    <n v="31419"/>
    <n v="31419"/>
  </r>
  <r>
    <s v="YOPAL"/>
    <s v="0036-0006"/>
    <x v="2"/>
    <n v="85001"/>
    <n v="2927022"/>
    <n v="76293"/>
    <x v="0"/>
    <s v="CASANARE"/>
    <s v="YOPAL"/>
    <s v="BARRIO CARIBABARE YOPAL 1"/>
    <s v="WOMPI"/>
    <s v="FO-25-1729867"/>
    <d v="2025-10-23T14:55:00"/>
    <d v="2025-10-25T14:37:00"/>
    <x v="0"/>
    <s v="ROLLOS"/>
    <s v="EJECUTADO_EXITOSO"/>
    <s v="EJECUTADO EXITOSO"/>
    <s v="24/10/2025 SE ESCALA AL COORDINADOR DE ZONA PARA ENTREGA DE ROLLOS EN SITIO | 25/10/2025 SE VISITA COMERCIO, SE ENTREGAN 32 ROLLOS OK"/>
    <s v="VISITA_TÉCNICA"/>
    <n v="32"/>
    <s v="PRINCIPAL"/>
    <s v="TERRESTRE"/>
    <s v="GALEANO SORIANO JUAN DAVID"/>
    <n v="1"/>
    <n v="31419"/>
    <n v="31419"/>
  </r>
  <r>
    <s v="BOGOTA"/>
    <s v="0036-0004"/>
    <x v="5"/>
    <n v="11001"/>
    <n v="2928142"/>
    <n v="22756"/>
    <x v="0"/>
    <s v="CUNDINAMARCA"/>
    <s v="BOGOTA"/>
    <s v="BARRIO CARVAJAL VIII - BOGOTÁ"/>
    <s v="WOMPI"/>
    <s v="FO-25-1726769"/>
    <d v="2025-10-23T16:33:00"/>
    <d v="2025-10-25T14:40:00"/>
    <x v="0"/>
    <s v="ROLLOS"/>
    <s v="EJECUTADO_EXITOSO"/>
    <s v="EJECUTADO EXITOSO"/>
    <s v="23/10/2025 SE ESCALA AL COORDINADOR DE ZONA PARA ENTREGA DE ROLLOS EN SITIO | 25/10/2025 ENTREGA DE 16 ROLLOS NO SE MANIPULAN EQUIPOS"/>
    <s v="VISITA_TÉCNICA"/>
    <n v="16"/>
    <s v="PRINCIPAL"/>
    <s v="TERRESTRE"/>
    <s v="BERNAL ELAICA EDGAR ALEXIS"/>
    <n v="1"/>
    <n v="31419"/>
    <n v="31419"/>
  </r>
  <r>
    <s v="BOGOTA"/>
    <s v="0036-0004"/>
    <x v="5"/>
    <n v="25754"/>
    <n v="2922164"/>
    <n v="24983"/>
    <x v="0"/>
    <s v="CUNDINAMARCA"/>
    <s v="SOACHA"/>
    <s v="BARRIO COMPARTIR SOACHA - SOACHA"/>
    <s v="WOMPI"/>
    <s v="FO-25-1720661"/>
    <d v="2025-10-23T08:00:00"/>
    <d v="2025-10-25T14:40:00"/>
    <x v="0"/>
    <s v="ROLLOS"/>
    <s v="EJECUTADO_EXITOSO"/>
    <s v="EJECUTADO EXITOSO"/>
    <s v="22/10/2025 SE ESCALA AL COORDINADOR DE ZONA PARA ENTREGA DE ROLLOS EN SITIO | 25/10/2025 DURANTE LA VISITA TECNICA SE REALIZA ENTREGA DE ROLLOS PARA DATÁFONO NO SE MANIPULAN EQUIPOS"/>
    <s v="VISITA_TÉCNICA"/>
    <n v="32"/>
    <s v="PRINCIPAL"/>
    <s v="TERRESTRE"/>
    <s v="HERNANDEZ NARANJO OSCAR EDUARDO"/>
    <n v="1"/>
    <n v="31419"/>
    <n v="31419"/>
  </r>
  <r>
    <s v="MEDELLIN"/>
    <s v="0036-0005"/>
    <x v="3"/>
    <n v="5129"/>
    <n v="2923389"/>
    <n v="12480"/>
    <x v="0"/>
    <s v="ANTIOQUIA"/>
    <s v="CALDAS"/>
    <s v="CHARCUTERIA CANACEOS"/>
    <s v="WOMPI"/>
    <s v="FO-25-1723178"/>
    <d v="2025-10-23T08:34:00"/>
    <d v="2025-10-25T14:42:00"/>
    <x v="0"/>
    <s v="ROLLOS"/>
    <s v="EJECUTADO_EXITOSO"/>
    <s v="EJECUTADO EXITOSO"/>
    <s v="23/10/2025 LLAMADA EXITOSA, SE ENTREGAN ROLLOS EN LA DIRECCIÓN. | 25/10/2025 SE ENTREGAN ROLLOS EN LA DIRECCIÓN A DORA SOTO DE MANERA EXITOSA, OK."/>
    <s v="VISITA_TÉCNICA"/>
    <n v="32"/>
    <s v="PRINCIPAL"/>
    <s v="TERRESTRE"/>
    <s v="GALEANO SORIANO JUAN DAVID"/>
    <n v="1"/>
    <n v="31419"/>
    <n v="31419"/>
  </r>
  <r>
    <s v="MEDELLIN"/>
    <s v="0036-0005"/>
    <x v="3"/>
    <n v="5030"/>
    <n v="2900276"/>
    <n v="13670"/>
    <x v="0"/>
    <s v="ANTIOQUIA"/>
    <s v="AMAGA"/>
    <s v="CLL URIBE URIBE AMAGA"/>
    <s v="WOMPI"/>
    <s v="FO-25-1712198"/>
    <d v="2025-10-20T08:00:00"/>
    <d v="2025-10-25T15:20:00"/>
    <x v="0"/>
    <s v="ROLLOS"/>
    <s v="EJECUTADO_EXITOSO"/>
    <s v="EJECUTADO EXITOSO"/>
    <s v="21/10/2025 SE CONFIRMAN DATOS, SE REALIZA ENVIO POR OPERADOR LOGISTICO | 25/10/2025 SE REALIZA ENVIO DE 8 ROLLOS, CON LA GUIA 6345301370516 MANDAR Y SERVIR SE CONFIRMA ENTREGA EXITOSA POR PARTE DE LA TRANSPORTADORA"/>
    <s v="ENVÍO"/>
    <n v="8"/>
    <s v="INTERMEDIA"/>
    <s v="TERRESTRE"/>
    <s v="GOMEZ FERRARO JOHANA"/>
    <n v="1"/>
    <n v="36351"/>
    <n v="36351"/>
  </r>
  <r>
    <s v="MEDELLIN"/>
    <s v="0036-0005"/>
    <x v="3"/>
    <n v="5079"/>
    <n v="2900093"/>
    <n v="29131"/>
    <x v="0"/>
    <s v="ANTIOQUIA"/>
    <s v="BARBOSA"/>
    <s v="MERCADOS MERCAMAX"/>
    <s v="WOMPI"/>
    <s v="FO-25-1703308"/>
    <d v="2025-10-20T08:00:00"/>
    <d v="2025-10-25T15:21:00"/>
    <x v="0"/>
    <s v="ROLLOS"/>
    <s v="EJECUTADO_EXITOSO"/>
    <s v="EJECUTADO EXITOSO"/>
    <s v="18/10/2025 SE REALIZA ENVIO DE ROLLOS CON OPERADOR LOGISTICO | 25/10/2025 SE REALIZA ENVIO DE 32 ROLLOS, CON LA GUIA 6345301368930 MANDAR Y SERVIR SE CONFIRMA ENTREGA EXITOSA POR PARTE DE LA TRANSPORTADORA"/>
    <s v="ENVÍO"/>
    <n v="32"/>
    <s v="INTERMEDIA"/>
    <s v="TERRESTRE"/>
    <s v="BETANCUR AGUIRRE EDGAR AUGUSTO"/>
    <n v="1"/>
    <n v="36351"/>
    <n v="36351"/>
  </r>
  <r>
    <s v="MEDELLIN"/>
    <s v="0036-0005"/>
    <x v="3"/>
    <n v="5134"/>
    <n v="2895786"/>
    <n v="78372"/>
    <x v="0"/>
    <s v="ANTIOQUIA"/>
    <s v="CAMPAMENTO"/>
    <s v="BARRIO CALLE BOLIVAR CAMPAMENTO"/>
    <s v="WOMPI"/>
    <s v="FO-25-1700113"/>
    <d v="2025-10-17T10:18:00"/>
    <d v="2025-10-25T15:22:00"/>
    <x v="0"/>
    <s v="ROLLOS"/>
    <s v="EJECUTADO_EXITOSO"/>
    <s v="EJECUTADO EXITOSO"/>
    <s v="17/10/2025 SE CONFIRMAN DATOS. SE REALIZA ENVIO DE ROLLOS CON OPERADOR LOGISTICO | 25/10/2025 SE REALIZA ENVIO DE 24 ROLLOS, CON LA GUIA 6345301368929 MANDAR Y SERVIR SE CONFIRMA ENTREGA EXITOSA POR PARTE DE LA TRANSPORTADORA"/>
    <s v="ENVÍO"/>
    <n v="24"/>
    <s v="LEJANA"/>
    <s v="TERRESTRE"/>
    <s v="BETANCUR AGUIRRE EDGAR AUGUSTO"/>
    <n v="1"/>
    <n v="40250"/>
    <n v="40250"/>
  </r>
  <r>
    <s v="TUNJA"/>
    <s v="0036-0007"/>
    <x v="1"/>
    <n v="15176"/>
    <n v="2924097"/>
    <n v="53075"/>
    <x v="0"/>
    <s v="BOYACA"/>
    <s v="CHIQUINQUIRA"/>
    <s v="BARRIO CENTRO CHIQUINQUIRA 6"/>
    <s v="WOMPI"/>
    <s v="FO-25-1730313"/>
    <d v="2025-10-23T09:45:00"/>
    <d v="2025-10-25T15:24:00"/>
    <x v="0"/>
    <s v="ROLLOS"/>
    <s v="EJECUTADO_EXITOSO"/>
    <s v="EJECUTADO EXITOSO"/>
    <s v="24/10/2025 SE REALIZA ENVIO DE ROLLOS CON OPERADOR LOGISTICO | 25/10/2025 SE REALIZA ENTREGA DE 16 ROLLOS CON VISITA."/>
    <s v="VISITA_TÉCNICA"/>
    <n v="16"/>
    <s v="LEJANA"/>
    <s v="TERRESTRE"/>
    <s v="BETANCUR AGUIRRE EDGAR AUGUSTO"/>
    <n v="1"/>
    <n v="40250"/>
    <n v="40250"/>
  </r>
  <r>
    <s v="CALI"/>
    <s v="0036-0003"/>
    <x v="4"/>
    <n v="76001"/>
    <n v="2924412"/>
    <n v="60155"/>
    <x v="0"/>
    <s v="VALLE DEL CAUCA"/>
    <s v="CALI"/>
    <s v="RODAS MOLINA OLGA PATRICIA"/>
    <s v="WOMPI"/>
    <s v="FO-25-1723149"/>
    <d v="2025-10-23T09:47:00"/>
    <d v="2025-10-25T15:28:00"/>
    <x v="0"/>
    <s v="ROLLOS"/>
    <s v="EJECUTADO_EXITOSO"/>
    <s v="EJECUTADO EXITOSO"/>
    <s v="23/10/2025 SE ESCALA AL COORDINADOR DE ZONA PARA ENTREGA DE ROLLOS EN SITIO | 25/10/2025 SE REALIZA ENTREGA DE 48 ROLLOS TÉRMICOS AL LADO DEL CB, EL SEÑOR ALEX MANIFIESTA QUE LA SEÑORA SE ENCUENTRA ENFERMA."/>
    <s v="VISITA_TÉCNICA"/>
    <n v="48"/>
    <s v="PRINCIPAL"/>
    <s v="TERRESTRE"/>
    <s v="SOLER HOYOS CRISTIAN LEONARDO"/>
    <n v="1"/>
    <n v="31419"/>
    <n v="31419"/>
  </r>
  <r>
    <s v="TUNJA"/>
    <s v="0036-0007"/>
    <x v="1"/>
    <n v="15176"/>
    <n v="2924605"/>
    <n v="29392"/>
    <x v="0"/>
    <s v="BOYACA"/>
    <s v="CHIQUINQUIRA"/>
    <s v="BARRIO CENTRO 4 CHIQUINQUIRÁ"/>
    <s v="WOMPI"/>
    <s v="FO-25-1730310"/>
    <d v="2025-10-23T09:57:00"/>
    <d v="2025-10-25T15:30:00"/>
    <x v="0"/>
    <s v="ROLLOS"/>
    <s v="EJECUTADO_EXITOSO"/>
    <s v="EJECUTADO EXITOSO"/>
    <s v="24/10/2025 SE REALIZA ENVIO DE ROLLOS CON OPERADOR LOGISTICO | 25/10/2025 SE REALIZA ENTREGA DE 24 ROLLOS CON VISITA."/>
    <s v="VISITA_TÉCNICA"/>
    <n v="24"/>
    <s v="LEJANA"/>
    <s v="TERRESTRE"/>
    <s v="TORRES GARCIA JENDRY JOSE"/>
    <n v="1"/>
    <n v="40250"/>
    <n v="40250"/>
  </r>
  <r>
    <s v="BOGOTA"/>
    <s v="0036-0004"/>
    <x v="5"/>
    <n v="11001"/>
    <n v="2925355"/>
    <n v="80773"/>
    <x v="0"/>
    <s v="CUNDINAMARCA"/>
    <s v="BOGOTA"/>
    <s v="BARRIO EL TESORO BOGOTA 5"/>
    <s v="WOMPI"/>
    <s v="FO-25-1723702"/>
    <d v="2025-10-23T11:09:00"/>
    <d v="2025-10-25T15:35:00"/>
    <x v="0"/>
    <s v="ROLLOS"/>
    <s v="EJECUTADO_EXITOSO"/>
    <s v="EJECUTADO EXITOSO"/>
    <s v="23/10/2025 SE ESCALA AL COORDINADOR DE ZONA PARA ENTREGA DE ROLLOS EN SITIO | 25/10/2025 SE ENTREGAN ROLLOS SIN MANIPULACIÓN DEL DATAFONO SIN NOVEDAD"/>
    <s v="VISITA_TÉCNICA"/>
    <n v="24"/>
    <s v="PRINCIPAL"/>
    <s v="TERRESTRE"/>
    <s v="SOLER HOYOS CRISTIAN LEONARDO"/>
    <n v="1"/>
    <n v="31419"/>
    <n v="31419"/>
  </r>
  <r>
    <s v="BOGOTA"/>
    <s v="0036-0004"/>
    <x v="5"/>
    <n v="11001"/>
    <n v="2926045"/>
    <n v="64819"/>
    <x v="0"/>
    <s v="CUNDINAMARCA"/>
    <s v="BOGOTÁ"/>
    <s v="DROGUERIA EL PAISA DE LA 21"/>
    <s v="WOMPI"/>
    <s v="FO-25-1729519"/>
    <d v="2025-10-23T12:27:00"/>
    <d v="2025-10-25T15:40:00"/>
    <x v="0"/>
    <s v="ROLLOS"/>
    <s v="EJECUTADO_EXITOSO"/>
    <s v="EJECUTADO EXITOSO"/>
    <s v="23/10/2025 SE ESCALA AL COORDINADOR DE ZONA PARA ENTREGA DE ROLLOS EN SITIO | 25/10/2025 SE LLEGA A LA DIRECCIÓN INDICADA Y SE ENTREGAN 16 ROLLOS WOMPI SIN MANIPULAR EQUIPOS"/>
    <s v="VISITA_TÉCNICA"/>
    <n v="16"/>
    <s v="PRINCIPAL"/>
    <s v="TERRESTRE"/>
    <s v="ARIAS QUILINDO JULIAN"/>
    <n v="1"/>
    <n v="31419"/>
    <n v="31419"/>
  </r>
  <r>
    <s v="VILLAVICENCIO"/>
    <s v="0036-0006"/>
    <x v="2"/>
    <n v="50001"/>
    <n v="2933132"/>
    <n v="48457"/>
    <x v="0"/>
    <s v="META"/>
    <s v="VILLAVICENCIO"/>
    <s v="DROGUERIA SANTA CATALINA VILLAVICENCIO"/>
    <s v="WOMPI"/>
    <s v="FO-25-1731968"/>
    <d v="2025-10-24T16:42:00"/>
    <d v="2025-10-26T09:56:00"/>
    <x v="0"/>
    <s v="ROLLOS"/>
    <s v="EJECUTADO_EXITOSO"/>
    <s v="EJECUTADO EXITOSO"/>
    <s v="24/10/2025 SE ESCALA AL COORDINADOR DE ZONA PARA ENTREGA DE ROLLOS EN SITIO | 25/10/2025 SE REALIZA ENTREGA E 48 ROLLOS SOLICITADOS POR EL COMERCIO"/>
    <s v="VISITA_TÉCNICA"/>
    <n v="48"/>
    <s v="PRINCIPAL"/>
    <s v="TERRESTRE"/>
    <s v="GARCIA CHAVARRIA TATIANA EDELMIRA"/>
    <n v="1"/>
    <n v="31419"/>
    <n v="31419"/>
  </r>
  <r>
    <s v="MONTERIA"/>
    <s v="0036-0001"/>
    <x v="0"/>
    <n v="23001"/>
    <n v="2932651"/>
    <n v="74745"/>
    <x v="0"/>
    <s v="CORDOBA"/>
    <s v="MONTERIA"/>
    <s v="BARRIO JUAN XXIII MONTERIA 8"/>
    <s v="WOMPI"/>
    <s v="FO-25-1731398"/>
    <d v="2025-10-24T15:53:00"/>
    <d v="2025-10-26T10:02:00"/>
    <x v="0"/>
    <s v="ROLLOS"/>
    <s v="EJECUTADO_EXITOSO"/>
    <s v="EJECUTADO EXITOSO"/>
    <s v="15/10/2025 SE ESCALA AL COORDINADOR DE ZONA PARA ENTREGA DE ROLLOS EN SITIO | 26/10/2025 SE REALIZA ENTREGA DE 24 ROLLOS A CORRESPONSAL WOMPI"/>
    <s v="VISITA_TÉCNICA"/>
    <n v="24"/>
    <s v="PRINCIPAL"/>
    <s v="TERRESTRE"/>
    <s v="ROZO JIMENEZ EDGAR ARMANDO"/>
    <n v="1"/>
    <n v="31419"/>
    <n v="31419"/>
  </r>
  <r>
    <s v="CUCUTA"/>
    <s v="0036-0007"/>
    <x v="1"/>
    <n v="54001"/>
    <n v="2931652"/>
    <n v="78184"/>
    <x v="0"/>
    <s v="NORTE DE SANTANDER"/>
    <s v="CUCUTA"/>
    <s v="ARKHE"/>
    <s v="WOMPI"/>
    <s v="FO-25-1730503"/>
    <d v="2025-10-24T13:12:00"/>
    <d v="2025-10-26T10:06:00"/>
    <x v="0"/>
    <s v="ROLLOS"/>
    <s v="EJECUTADO_EXITOSO"/>
    <s v="EJECUTADO EXITOSO"/>
    <s v="24/10/2025 SE ESCALA AL COORDINADOR DE ZONA PARA ENTREGA DE ROLLOS EN SITIO | 25/10/2025 SE REALIZÓ VISITA AL COMERCIO Y SE HIZO ENTREGA DE 8 ROLLOS TODO OK"/>
    <s v="VISITA_TÉCNICA"/>
    <n v="8"/>
    <s v="PRINCIPAL"/>
    <s v="TERRESTRE"/>
    <s v="MARQUEZ HOYOS JEYSON DANIEL"/>
    <n v="1"/>
    <n v="31419"/>
    <n v="31419"/>
  </r>
  <r>
    <s v="BOGOTA"/>
    <s v="0036-0004"/>
    <x v="5"/>
    <n v="11001"/>
    <n v="2930536"/>
    <n v="72658"/>
    <x v="0"/>
    <s v="CUNDINAMARCA"/>
    <s v="BOGOTÁ"/>
    <s v="ANDERSON FAVIAN GAITAN MARTINEZ"/>
    <s v="WOMPI"/>
    <s v="FO-25-1729140"/>
    <d v="2025-10-24T10:17:00"/>
    <d v="2025-10-26T10:12:00"/>
    <x v="0"/>
    <s v="ROLLOS"/>
    <s v="EJECUTADO_EXITOSO"/>
    <s v="EJECUTADO EXITOSO"/>
    <s v="26/10/2025 .SE ESCALA AL COORDINADOR DE ZONA PARA ENTREGA DE ROLLOS EN SITIO | 25/10/2025 SE REALIZA ENTREGA DE 16 ROLLOS"/>
    <s v="VISITA_TÉCNICA"/>
    <n v="16"/>
    <s v="PRINCIPAL"/>
    <s v="TERRESTRE"/>
    <s v="MORA VEGA JEAMPIER"/>
    <n v="1"/>
    <n v="31419"/>
    <n v="31419"/>
  </r>
  <r>
    <s v="CALI"/>
    <s v="0036-0003"/>
    <x v="4"/>
    <n v="76520"/>
    <n v="2930707"/>
    <n v="46301"/>
    <x v="0"/>
    <s v="VALLE DEL CAUCA"/>
    <s v="PALMIRA"/>
    <s v="BARRIO LA TRINIDAD PALMIRA 1"/>
    <s v="WOMPI"/>
    <s v="FO-25-1729136"/>
    <d v="2025-10-24T10:35:00"/>
    <d v="2025-10-26T10:19:00"/>
    <x v="0"/>
    <s v="ROLLOS"/>
    <s v="EJECUTADO_EXITOSO"/>
    <s v="EJECUTADO EXITOSO"/>
    <s v="26/10/2025 USUARIO NO CONTESTA LA LLAMADA. | 25/10/2025 EN LA VISITA TÉCNICA SE REALIZÓ LA ENTREGA DE 24 ROLLOS DE WOMPI PARA EL CB."/>
    <s v="VISITA_TÉCNICA"/>
    <n v="24"/>
    <s v="PRINCIPAL"/>
    <s v="TERRESTRE"/>
    <s v="MICHELI LOPEZ MIGUEL ANGEL"/>
    <n v="1"/>
    <n v="31419"/>
    <n v="31419"/>
  </r>
  <r>
    <s v="PASTO"/>
    <s v="0036-0003"/>
    <x v="4"/>
    <n v="52001"/>
    <n v="2928466"/>
    <n v="76097"/>
    <x v="0"/>
    <s v="NARIÑO"/>
    <s v="PASTO"/>
    <s v="EMILIANO´S MENSAJERIA"/>
    <s v="WOMPI"/>
    <s v="FO-25-1728412"/>
    <d v="2025-10-24T08:00:00"/>
    <d v="2025-10-26T10:28:00"/>
    <x v="0"/>
    <s v="ROLLOS"/>
    <s v="EJECUTADO_EXITOSO"/>
    <s v="EJECUTADO EXITOSO"/>
    <s v="24/10/2025 SE ESCALA AL COORDINADOR DE ZONA PARA ENTREGA DE ROLLOS EN SITIO | 25/10/2025 SE REALIZA ENTREGA DE 16 ROLLOS WOMPI NO SE MANIPULA DATAFONO"/>
    <s v="VISITA_TÉCNICA"/>
    <n v="16"/>
    <s v="PRINCIPAL"/>
    <s v="TERRESTRE"/>
    <s v="SANCHEZ URREGO ROBINSON DAVID"/>
    <n v="1"/>
    <n v="31419"/>
    <n v="31419"/>
  </r>
  <r>
    <s v="PASTO"/>
    <s v="0036-0003"/>
    <x v="4"/>
    <n v="52001"/>
    <n v="2929794"/>
    <n v="69076"/>
    <x v="0"/>
    <s v="NARIÑO"/>
    <s v="PASTO"/>
    <s v="INTERRAPIDISIMO MB"/>
    <s v="WOMPI"/>
    <s v="FO-25-1728341"/>
    <d v="2025-10-24T08:43:00"/>
    <d v="2025-10-26T10:41:00"/>
    <x v="0"/>
    <s v="ROLLOS"/>
    <s v="EJECUTADO_EXITOSO"/>
    <s v="EJECUTADO EXITOSO"/>
    <s v="24/10/2025 SE ESCALA AL COORDINADOR DE ZONA PARA ENTREGA DE ROLLOS EN SITIO | 25/10/2025 SE REALIZA ENTREGA DE 56 ROLLOS WOMPI NO SE MANIPULA DATAFONO"/>
    <s v="VISITA_TÉCNICA"/>
    <n v="56"/>
    <s v="PRINCIPAL"/>
    <s v="TERRESTRE"/>
    <s v="BRAVO MADROÑERO OSCAR ESTEBAN"/>
    <n v="1"/>
    <n v="31419"/>
    <n v="31419"/>
  </r>
  <r>
    <s v="BOGOTA"/>
    <s v="0036-0004"/>
    <x v="5"/>
    <n v="25754"/>
    <n v="2926753"/>
    <n v="60378"/>
    <x v="0"/>
    <s v="CUNDINAMARCA"/>
    <s v="SOACHA"/>
    <s v="BARRIO SOACHA COMPARTIR SOACHA 7"/>
    <s v="WOMPI"/>
    <s v="FO-25-1726800"/>
    <d v="2025-10-23T14:32:00"/>
    <d v="2025-10-26T10:44:00"/>
    <x v="0"/>
    <s v="ROLLOS"/>
    <s v="EJECUTADO_EXITOSO"/>
    <s v="EJECUTADO EXITOSO"/>
    <s v="23/10/2025 SE ESCALA AL COORDINADOR DE ZONA PARA ENTREGA DE ROLLOS EN SITIO | 25/10/2025 DURANTE LA VISITA TECNICA SE REALIZA ENTREGA DE ROLLOS PARA DATÁFONO NO SE MANIPULAN EQUIPOS"/>
    <s v="VISITA_TÉCNICA"/>
    <n v="40"/>
    <s v="PRINCIPAL"/>
    <s v="TERRESTRE"/>
    <s v="BRAVO MADROÑERO OSCAR ESTEBAN"/>
    <n v="1"/>
    <n v="31419"/>
    <n v="31419"/>
  </r>
  <r>
    <s v="BOGOTA"/>
    <s v="0036-0004"/>
    <x v="5"/>
    <n v="11001"/>
    <n v="2927272"/>
    <n v="25654"/>
    <x v="0"/>
    <s v="CUNDINAMARCA"/>
    <s v="BOGOTA"/>
    <s v="MISCELANEA PAPELERÍA DALIAN"/>
    <s v="WOMPI"/>
    <s v="FO-25-1726782"/>
    <d v="2025-10-23T15:34:00"/>
    <d v="2025-10-26T10:48:00"/>
    <x v="0"/>
    <s v="ROLLOS"/>
    <s v="EJECUTADO_EXITOSO"/>
    <s v="EJECUTADO EXITOSO"/>
    <s v="23/10/2025 SE ESCALA AL COORDINADOR DE ZONA PARA ENTREGA DE ROLLOS EN SITIO | 25/10/2025 SE REALIZA ENTREGA DE 32 ROLLOS WOMPI"/>
    <s v="VISITA_TÉCNICA"/>
    <n v="32"/>
    <s v="PRINCIPAL"/>
    <s v="TERRESTRE"/>
    <s v="GALEANO SORIANO JUAN DAVID"/>
    <n v="1"/>
    <n v="31419"/>
    <n v="31419"/>
  </r>
  <r>
    <s v="MEDELLIN"/>
    <s v="0036-0005"/>
    <x v="3"/>
    <n v="5212"/>
    <n v="2927464"/>
    <n v="31681"/>
    <x v="0"/>
    <s v="ANTIOQUIA"/>
    <s v="COPACABANA"/>
    <s v="ERICA AGUDELO LOAIZA"/>
    <s v="WOMPI"/>
    <s v="FO-25-1726784"/>
    <d v="2025-10-23T15:32:00"/>
    <d v="2025-10-26T12:54:00"/>
    <x v="0"/>
    <s v="ROLLOS"/>
    <s v="EJECUTADO_EXITOSO"/>
    <s v="EJECUTADO EXITOSO"/>
    <s v="23/10/2025 SE ESCALA AL COORDINADOR DE ZONA PARA ENTREGA DE ROLLOS EN SITIO | 25/10/2025 SE REALIZA ENTREGA OK DE 56 ROLLOS"/>
    <s v="VISITA_TÉCNICA"/>
    <n v="56"/>
    <s v="PRINCIPAL"/>
    <s v="TERRESTRE"/>
    <s v="ALARCON AREVALO JOHAN STIVEN"/>
    <n v="1"/>
    <n v="31419"/>
    <n v="31419"/>
  </r>
  <r>
    <s v="MANIZALES"/>
    <s v="0036-0002"/>
    <x v="6"/>
    <n v="17001"/>
    <n v="2926098"/>
    <n v="45898"/>
    <x v="0"/>
    <s v="CALDAS"/>
    <s v="MANIZALES"/>
    <s v="PAPELERIA PERALONSO"/>
    <s v="WOMPI"/>
    <s v="FO-25-1729502"/>
    <d v="2025-10-23T12:55:00"/>
    <d v="2025-10-26T13:19:00"/>
    <x v="0"/>
    <s v="ROLLOS"/>
    <s v="EJECUTADO_EXITOSO"/>
    <s v="EJECUTADO EXITOSO"/>
    <s v="23/10/2025 SE ESCALA AL COORDINADOR DE ZONA PARA ENTREGA DE ROLLOS EN SITIO | 25/10/2025 SE ENTREGAN 16 ROLLOS EN EL COMERCIO NO SE MANIPULAN EQUIPOS"/>
    <s v="VISITA_TÉCNICA"/>
    <n v="16"/>
    <s v="PRINCIPAL"/>
    <s v="TERRESTRE"/>
    <s v="RAMIREZ TABARES JUAN DIEGO"/>
    <n v="1"/>
    <n v="31419"/>
    <n v="31419"/>
  </r>
  <r>
    <s v="CUCUTA"/>
    <s v="0036-0007"/>
    <x v="1"/>
    <n v="54001"/>
    <n v="2922556"/>
    <n v="76796"/>
    <x v="0"/>
    <s v="NORTE DE SANTANDER"/>
    <s v="CUCUTA"/>
    <s v="DROGUERIA NAZARET PLUS"/>
    <s v="WOMPI"/>
    <s v="FO-25-1723206"/>
    <d v="2025-10-23T08:00:00"/>
    <d v="2025-10-26T13:32:00"/>
    <x v="0"/>
    <s v="ROLLOS"/>
    <s v="EJECUTADO_EXITOSO"/>
    <s v="EJECUTADO EXITOSO"/>
    <s v="23/10/2025 SE ESCALA AL COORDINADOR DE ZONA PARA ENTREGA DE ROLLOS EN SITIO | 25/10/2025 SE ENTREGAN 16 ROLLOS OK"/>
    <s v="VISITA_TÉCNICA"/>
    <n v="16"/>
    <s v="PRINCIPAL"/>
    <s v="TERRESTRE"/>
    <s v="Javier"/>
    <n v="1"/>
    <n v="31419"/>
    <n v="31419"/>
  </r>
  <r>
    <s v="MEDELLIN"/>
    <s v="0036-0005"/>
    <x v="3"/>
    <n v="5001"/>
    <n v="2913920"/>
    <n v="74441"/>
    <x v="0"/>
    <s v="ANTIOQUIA"/>
    <s v="MEDELLÍN"/>
    <s v="SUPERMERCADO AHORROREAL"/>
    <s v="WOMPI"/>
    <s v="FO-25-1712769"/>
    <d v="2025-10-21T12:37:00"/>
    <d v="2025-10-27T08:18:00"/>
    <x v="0"/>
    <s v="ROLLOS"/>
    <s v="EJECUTADO_EXITOSO"/>
    <s v="EJECUTADO EXITOSO"/>
    <s v="21/10/2025 SE ESCALA AL COORDINADOR DE ZONA PARA ENTREGA DE ROLLOS EN SITIO | 27/10/2025 ENTREGA DE ROLLOS WOMPI OK"/>
    <s v="VISITA_TÉCNICA"/>
    <n v="32"/>
    <s v="PRINCIPAL"/>
    <s v="TERRESTRE"/>
    <s v="NARANJO AFANADOR RUBEN JESUS"/>
    <n v="1"/>
    <n v="31419"/>
    <n v="31419"/>
  </r>
  <r>
    <s v="CALI"/>
    <s v="0036-0003"/>
    <x v="4"/>
    <n v="19001"/>
    <n v="2917082"/>
    <n v="43516"/>
    <x v="0"/>
    <s v="CAUCA"/>
    <s v="POPAYAN"/>
    <s v="PLACAF"/>
    <s v="WOMPI"/>
    <s v="FO-25-1720626"/>
    <d v="2025-10-22T08:00:00"/>
    <d v="2025-10-27T08:19:00"/>
    <x v="0"/>
    <s v="ROLLOS"/>
    <s v="EJECUTADO_EXITOSO"/>
    <s v="EJECUTADO EXITOSO"/>
    <s v="22/10/2025 SE CONFIRMAN DATOS, SE REALIZA ENVIO POR OPERADOR LOGISTICO | 25/10/2025 SE INGRESA SE ENTREGA 56 ROLLOS WOMPI"/>
    <s v="VISITA_TÉCNICA"/>
    <n v="56"/>
    <s v="LEJANA"/>
    <s v="TERRESTRE"/>
    <s v="CARDONA MOLINA BROLIN STIVEN"/>
    <n v="1"/>
    <n v="40250"/>
    <n v="40250"/>
  </r>
  <r>
    <s v="TUNJA"/>
    <s v="0036-0007"/>
    <x v="1"/>
    <n v="15176"/>
    <n v="2926913"/>
    <n v="75048"/>
    <x v="0"/>
    <s v="BOYACA"/>
    <s v="CHIQUINQUIRA"/>
    <s v="BARRIO GUARIN CHIQUINQUIRA"/>
    <s v="WOMPI"/>
    <s v="FO-25-1730300"/>
    <d v="2025-10-23T14:41:00"/>
    <d v="2025-10-27T08:42:00"/>
    <x v="0"/>
    <s v="ROLLOS"/>
    <s v="EJECUTADO_EXITOSO"/>
    <s v="EJECUTADO EXITOSO"/>
    <s v="24/10/2025 SE REALIZA ENVIO DE ROLLOS CON OPERADOR LOGISTICO | 25/10/2025 SE REALIZA ENTREGA DE 32 ROLLOS CON VISITA."/>
    <s v="VISITA_TÉCNICA"/>
    <n v="32"/>
    <s v="LEJANA"/>
    <s v="TERRESTRE"/>
    <s v="GIMBUEL LASSO LUIS GERMAN"/>
    <n v="1"/>
    <n v="40250"/>
    <n v="40250"/>
  </r>
  <r>
    <s v="TUNJA"/>
    <s v="0036-0007"/>
    <x v="1"/>
    <n v="15176"/>
    <n v="2926395"/>
    <n v="10598"/>
    <x v="0"/>
    <s v="BOYACA"/>
    <s v="CHIQUINQUIRA"/>
    <s v="BARRIO CENTRO - CHIQUINQUIRA"/>
    <s v="WOMPI"/>
    <s v="FO-25-1730590"/>
    <d v="2025-10-23T13:55:00"/>
    <d v="2025-10-27T08:47:00"/>
    <x v="0"/>
    <s v="ROLLOS"/>
    <s v="EJECUTADO_EXITOSO"/>
    <s v="EJECUTADO EXITOSO"/>
    <s v="24/10/2025 SE REALIZA ENVIO DE ROLLOS CON OPERADOR LOGISTICO | 25/10/2025 SE REALIZA ENTREGA DE 48 ROLLOS CON VISITA."/>
    <s v="VISITA_TÉCNICA"/>
    <n v="48"/>
    <s v="LEJANA"/>
    <s v="TERRESTRE"/>
    <s v="SOLER HOYOS CRISTIAN LEONARDO"/>
    <n v="1"/>
    <n v="40250"/>
    <n v="40250"/>
  </r>
  <r>
    <s v="BUCARAMANGA"/>
    <s v="0036-0007"/>
    <x v="1"/>
    <n v="68547"/>
    <n v="2932196"/>
    <n v="34226"/>
    <x v="0"/>
    <s v="SANTANDER"/>
    <s v="PIEDECUESTA"/>
    <s v="BARRIO CENTRO PIEDECUESTA 1"/>
    <s v="WOMPI"/>
    <s v="FO-25-1731601"/>
    <d v="2025-10-24T15:04:00"/>
    <d v="2025-10-27T08:48:00"/>
    <x v="0"/>
    <s v="ROLLOS"/>
    <s v="EJECUTADO_EXITOSO"/>
    <s v="EJECUTADO EXITOSO"/>
    <s v="24/10/2025 SE CONFIRMAN DATOS, SE REALIZA ENVIO POR OPERADOR LOGISTICO | 25/10/2025 SE REALIZA ENTREGA DE 16 ROLLOS CON VISITA NO SE MANIPULA TERMINAL"/>
    <s v="VISITA_TÉCNICA"/>
    <n v="16"/>
    <s v="INTERMEDIA"/>
    <s v="TERRESTRE"/>
    <s v="SOLER HOYOS CRISTIAN LEONARDO"/>
    <n v="1"/>
    <n v="36351"/>
    <n v="36351"/>
  </r>
  <r>
    <s v="CUCUTA"/>
    <s v="0036-0007"/>
    <x v="1"/>
    <n v="54001"/>
    <n v="2935689"/>
    <n v="65616"/>
    <x v="0"/>
    <s v="NORTE DE SANTANDER"/>
    <s v="CUCUTA"/>
    <s v="TIENDA MIXTA YEISON ESTIT"/>
    <s v="WOMPI"/>
    <s v="FO-25-1735805"/>
    <d v="2025-10-27T08:00:00"/>
    <d v="2025-10-27T09:09:00"/>
    <x v="0"/>
    <s v="ROLLOS"/>
    <s v="EJECUTADO_EXITOSO"/>
    <s v="EJECUTADO EXITOSO"/>
    <s v="26/10/2025 SE ESCALA AL COORDINADOR DE ZONA PARA ENTREGA DE ROLLOS EN SITIO | 27/10/2025 SE REALIZÓ VISITA AL COMERCIO Y SE HIZO ENTREGA DE 24 ROLLOS TODO OK"/>
    <s v="VISITA_TÉCNICA"/>
    <n v="24"/>
    <s v="PRINCIPAL"/>
    <s v="TERRESTRE"/>
    <s v="REYES RAMIREZ DIEGO ALEXANDER"/>
    <n v="1"/>
    <n v="31419"/>
    <n v="31419"/>
  </r>
  <r>
    <s v="MEDELLIN"/>
    <s v="0036-0005"/>
    <x v="3"/>
    <n v="5679"/>
    <n v="2927270"/>
    <n v="28611"/>
    <x v="0"/>
    <s v="ANTIOQUIA"/>
    <s v="SANTA BARBARA"/>
    <s v="BARRIO CENTRO SANTA BARBARA"/>
    <s v="WOMPI"/>
    <s v="FO-25-1726475"/>
    <d v="2025-10-23T15:33:00"/>
    <d v="2025-10-27T09:36:00"/>
    <x v="0"/>
    <s v="ROLLOS"/>
    <s v="EJECUTADO_EXITOSO"/>
    <s v="EJECUTADO EXITOSO"/>
    <s v="23/10/2025 SE CONFIRMAN DATOS, SE REALIZA ENVIO POR OPERADOR LOGISTICO | 27/10/2025 SE REALIZA ENVIO DE 64 ROLLOS, CON LA GUIA 6345301373598 MANDAR Y SERVIR SE CONFIRMA ENTREGA EXITOSA POR PARTE DE LA TRANSPORTADORA"/>
    <s v="ENVÍO"/>
    <n v="64"/>
    <s v="INTERMEDIA"/>
    <s v="TERRESTRE"/>
    <s v="MORA VEGA JEAMPIER"/>
    <n v="1"/>
    <n v="36351"/>
    <n v="36351"/>
  </r>
  <r>
    <s v="MEDELLIN"/>
    <s v="0036-0005"/>
    <x v="3"/>
    <n v="5376"/>
    <n v="2921782"/>
    <n v="57040"/>
    <x v="0"/>
    <s v="ANTIOQUIA"/>
    <s v="LA CEJA"/>
    <s v="BARRIO CENTRO LA CEJA 3"/>
    <s v="WOMPI"/>
    <s v="FO-25-1725056"/>
    <d v="2025-10-22T16:24:00"/>
    <d v="2025-10-27T09:37:00"/>
    <x v="0"/>
    <s v="ROLLOS"/>
    <s v="EJECUTADO_EXITOSO"/>
    <s v="EJECUTADO EXITOSO"/>
    <s v="23/10/2025 SE CONFIRMAN DATOS, SE REALIZA ENVIO POR OPERADOR LOGISTICO | 27/10/2025 SE REALIZA ENVIO DE 32 ROLLOS, CON LA GUIA 6345301373162 MANDAR Y SERVIR SE CONFIRMA ENTREGA EXITOSA POR PARTE DE LA TRANSPORTADORA"/>
    <s v="ENVÍO"/>
    <n v="32"/>
    <s v="INTERMEDIA"/>
    <s v="TERRESTRE"/>
    <s v="TORO CARDONA ELIZABETH"/>
    <n v="1"/>
    <n v="36351"/>
    <n v="36351"/>
  </r>
  <r>
    <s v="MEDELLIN"/>
    <s v="0036-0005"/>
    <x v="3"/>
    <n v="5664"/>
    <n v="2915622"/>
    <n v="75634"/>
    <x v="0"/>
    <s v="ANTIOQUIA"/>
    <s v="SAN PEDRO DE LOS MILAGROS"/>
    <s v="BARRIO LA RIVERA SAN PEDRO DE LOS MILAGROS"/>
    <s v="WOMPI"/>
    <s v="FO-25-1724033"/>
    <d v="2025-10-21T15:55:00"/>
    <d v="2025-10-27T09:38:00"/>
    <x v="0"/>
    <s v="ROLLOS"/>
    <s v="EJECUTADO_EXITOSO"/>
    <s v="EJECUTADO EXITOSO"/>
    <s v="23/10/2025 SE CONFIRMAN DATOS, SE REALIZA ENVIO POR OPERADOR LOGISTICO | 27/10/2025 SE REALIZA ENVIO DE 24 ROLLOS, CON LA GUIA 6345301373052 MANDAR Y SERVIR SE CONFIRMA ENTREGA EXITOSA POR PARTE DE LA TRANSPORTADORA"/>
    <s v="ENVÍO"/>
    <n v="24"/>
    <s v="INTERMEDIA"/>
    <s v="TERRESTRE"/>
    <s v="BETANCUR AGUIRRE EDGAR AUGUSTO"/>
    <n v="1"/>
    <n v="36351"/>
    <n v="36351"/>
  </r>
  <r>
    <s v="MEDELLIN"/>
    <s v="0036-0005"/>
    <x v="3"/>
    <n v="5368"/>
    <n v="2918854"/>
    <n v="10325"/>
    <x v="0"/>
    <s v="ANTIOQUIA"/>
    <s v="JERICO"/>
    <s v="JERICO II"/>
    <s v="WOMPI"/>
    <s v="FO-25-1719800"/>
    <d v="2025-10-22T10:32:00"/>
    <d v="2025-10-27T09:39:00"/>
    <x v="0"/>
    <s v="ROLLOS"/>
    <s v="EJECUTADO_EXITOSO"/>
    <s v="EJECUTADO EXITOSO"/>
    <s v="27/10/2025 SE REALIZA ENVIO DE 64 ROLLOS, CON LA GUIA 6345301372371 MANDAR Y SERVIR SE CONFIRMA ENTREGA EXITOSA POR PARTE DE LA TRANSPORTADORA"/>
    <s v="ENVÍO"/>
    <n v="64"/>
    <s v="LEJANA"/>
    <s v="TERRESTRE"/>
    <s v="BETANCUR AGUIRRE EDGAR AUGUSTO"/>
    <n v="1"/>
    <n v="40250"/>
    <n v="40250"/>
  </r>
  <r>
    <s v="BUCARAMANGA"/>
    <s v="0036-0007"/>
    <x v="1"/>
    <n v="68001"/>
    <n v="2931068"/>
    <n v="61144"/>
    <x v="0"/>
    <s v="SANTANDER"/>
    <s v="BUCARAMANGA"/>
    <s v="BARRIO SAN FRANCISCO BUCARAMANGA 8"/>
    <s v="WOMPI"/>
    <s v="FO-25-1729913"/>
    <d v="2025-10-24T11:31:00"/>
    <d v="2025-10-27T09:40:00"/>
    <x v="0"/>
    <s v="ROLLOS"/>
    <s v="EJECUTADO_EXITOSO"/>
    <s v="EJECUTADO EXITOSO"/>
    <s v="24/10/2025 SE ESCALA AL COORDINADOR DE ZONA PARA ENTREGA DE ROLLOS EN SITIO | 27/10/2025 SE REALIZA VISITA AL COMERCIO SE ENTREGAN 24 ROLLOS WOMPI"/>
    <s v="VISITA_TÉCNICA"/>
    <n v="24"/>
    <s v="PRINCIPAL"/>
    <s v="TERRESTRE"/>
    <s v="BETANCUR AGUIRRE EDGAR AUGUSTO"/>
    <n v="1"/>
    <n v="31419"/>
    <n v="31419"/>
  </r>
  <r>
    <s v="BOGOTA"/>
    <s v="0036-0004"/>
    <x v="5"/>
    <n v="11001"/>
    <n v="2935213"/>
    <n v="69648"/>
    <x v="0"/>
    <s v="CUNDINAMARCA"/>
    <s v="BOGOTA"/>
    <s v="ARRIO SAN MARCOS BOGOTA 1"/>
    <s v="WOMPI"/>
    <s v="FO-25-1735503"/>
    <d v="2025-10-27T08:00:00"/>
    <d v="2025-10-27T09:47:00"/>
    <x v="0"/>
    <s v="ROLLOS"/>
    <s v="EJECUTADO_EXITOSO"/>
    <s v="EJECUTADO EXITOSO"/>
    <s v="26/10/2025 SE ESCALA AL COORDINADOR DE ZONA PARA ENTREGA DE ROLLOS EN SITIO | 27/10/2025 SE VISITA COMERCIO CB BANCOLOMBIA WOMPI, SE ENTREGAN ROLLOS DE PAPELERÍA SOLICITADOS PARA EL DATAFONO, NO UPS, NO SE MANIPULAN EQUIPOS."/>
    <s v="VISITA_TÉCNICA"/>
    <n v="56"/>
    <s v="PRINCIPAL"/>
    <s v="TERRESTRE"/>
    <s v="MARIÑO PABON JORGE ENRIQUE"/>
    <n v="1"/>
    <n v="31419"/>
    <n v="31419"/>
  </r>
  <r>
    <s v="BUCARAMANGA"/>
    <s v="0036-0007"/>
    <x v="1"/>
    <n v="68001"/>
    <n v="2927473"/>
    <n v="37990"/>
    <x v="0"/>
    <s v="SANTANDER"/>
    <s v="BUCARAMANGA"/>
    <s v="BARRIO MEJORAS PUBLICAS BUCARAMANGA 2"/>
    <s v="WOMPI"/>
    <s v="FO-25-1729695"/>
    <d v="2025-10-23T15:35:00"/>
    <d v="2025-10-27T10:03:00"/>
    <x v="0"/>
    <s v="ROLLOS"/>
    <s v="EJECUTADO_EXITOSO"/>
    <s v="EJECUTADO EXITOSO"/>
    <s v="27/10/2025 SE REALIZA VISITA AL COMERCIO SE ENTREGAN 32 ROLLOS DE WOMPI"/>
    <s v="VISITA_TÉCNICA"/>
    <n v="32"/>
    <s v="PRINCIPAL"/>
    <s v="TERRESTRE"/>
    <s v="VEGA MANRIQUE JONATAN MAURICIO"/>
    <n v="1"/>
    <n v="31419"/>
    <n v="31419"/>
  </r>
  <r>
    <s v="VILLAVICENCIO"/>
    <s v="0036-0006"/>
    <x v="2"/>
    <n v="50001"/>
    <n v="2935065"/>
    <n v="75352"/>
    <x v="0"/>
    <s v="META"/>
    <s v="VILLAVICENCIO"/>
    <s v="SURTIBELLEZA NC"/>
    <s v="WOMPI"/>
    <s v="FO-25-1735512"/>
    <d v="2025-10-27T08:00:00"/>
    <d v="2025-10-27T10:05:00"/>
    <x v="0"/>
    <s v="ROLLOS"/>
    <s v="EJECUTADO_EXITOSO"/>
    <s v="EJECUTADO EXITOSO"/>
    <s v="26/10/2025 SE ESCALA AL COORDINADOR DE ZONA PARA ENTREGA DE ROLLOS EN SITIO | 27/10/2025 SE REALIZA ENTREGA EN SITIO 24 ROLLOS WOMPI"/>
    <s v="VISITA_TÉCNICA"/>
    <n v="24"/>
    <s v="PRINCIPAL"/>
    <s v="TERRESTRE"/>
    <s v="MARIÑO PABON JORGE ENRIQUE"/>
    <n v="1"/>
    <n v="31419"/>
    <n v="31419"/>
  </r>
  <r>
    <s v="PEREIRA"/>
    <s v="0036-0002"/>
    <x v="6"/>
    <n v="63130"/>
    <n v="2929852"/>
    <n v="11734"/>
    <x v="0"/>
    <s v="QUINDIO"/>
    <s v="CALARCA"/>
    <s v="BARCELONA - QUINDIO"/>
    <s v="WOMPI"/>
    <s v="FO-25-1729835"/>
    <d v="2025-10-24T08:32:00"/>
    <d v="2025-10-27T10:13:00"/>
    <x v="0"/>
    <s v="ROLLOS"/>
    <s v="EJECUTADO_EXITOSO"/>
    <s v="EJECUTADO EXITOSO"/>
    <s v="24/10/2025 SE ESCALA AL COORDINADOR DE ZONA PARA ENTREGA DE ROLLOS EN SITIO | 27/10/2025 SE VISITA COMERCIO SE REALIZÓ ENTREGA DE 64 ROLLOS SE SUBE EVIDENCIA DE BAUCHER DEL DÍA ANTERIOR YA QUE EL DATAFONO NO LO ESTÁN UTILIZÁNDO EL DÍA DE HOY."/>
    <s v="VISITA_TÉCNICA"/>
    <n v="64"/>
    <s v="INTERMEDIA"/>
    <s v="TERRESTRE"/>
    <s v="CASTRILLON URREA LONDIER LEANDRO"/>
    <n v="1"/>
    <n v="36351"/>
    <n v="36351"/>
  </r>
  <r>
    <s v="TUNJA"/>
    <s v="0036-0007"/>
    <x v="1"/>
    <n v="15001"/>
    <n v="2934748"/>
    <n v="66872"/>
    <x v="0"/>
    <s v="BOYACA"/>
    <s v="TUNJA"/>
    <s v="BARRIO SAN IGNACIO"/>
    <s v="WOMPI"/>
    <s v="FO-25-1733838"/>
    <d v="2025-10-27T08:00:00"/>
    <d v="2025-10-27T10:33:00"/>
    <x v="0"/>
    <s v="ROLLOS"/>
    <s v="EJECUTADO_EXITOSO"/>
    <s v="EJECUTADO EXITOSO"/>
    <s v="25/10/2025 SE ESCALA AL COORDINADOR DE ZONA PARA ENTREGA DE ROLLOS EN SITIO | 27/10/2025 SE REALIZA ENTREGA DE 16 ROLLOS WOMPI CON VISITA"/>
    <s v="VISITA_TÉCNICA"/>
    <n v="16"/>
    <s v="PRINCIPAL"/>
    <s v="TERRESTRE"/>
    <s v="SANCHEZ SOLORZANO JUAN SEBASTIAN"/>
    <n v="1"/>
    <n v="31419"/>
    <n v="31419"/>
  </r>
  <r>
    <s v="BUCARAMANGA"/>
    <s v="0036-0007"/>
    <x v="1"/>
    <n v="68229"/>
    <n v="2932698"/>
    <n v="36392"/>
    <x v="0"/>
    <s v="SANTANDER"/>
    <s v="CURITI"/>
    <s v="BARRIO SAN ROQUE CURITI"/>
    <s v="WOMPI"/>
    <s v="FO-25-1731768"/>
    <d v="2025-10-24T16:07:00"/>
    <d v="2025-10-27T10:35:00"/>
    <x v="0"/>
    <s v="ROLLOS"/>
    <s v="EJECUTADO_EXITOSO"/>
    <s v="EJECUTADO EXITOSO"/>
    <s v="24/10/2025 SE CONFIRMAN DATOS, SE REALIZA ENVIO POR OPERADOR LOGISTICO | 27/10/2025 SE REALIZA ENVIO DE 56 ROLLOS, CON LA GUIA 2187690842 SERVIENTREGA SE CONFIRMA ENTREGA EXITOSA POR PARTE DE LA TRANSPORTADORA"/>
    <s v="ENVÍO"/>
    <n v="56"/>
    <s v="INTERMEDIA"/>
    <s v="TERRESTRE"/>
    <s v="RODRIGUEZ MURCIA YERSON IVAN"/>
    <n v="1"/>
    <n v="36351"/>
    <n v="36351"/>
  </r>
  <r>
    <s v="BUCARAMANGA"/>
    <s v="0036-0007"/>
    <x v="1"/>
    <n v="68322"/>
    <n v="2924409"/>
    <n v="27379"/>
    <x v="0"/>
    <s v="SANTANDER"/>
    <s v="GUAPOTA"/>
    <s v="BARRIO CENTRO - GUAPOTÁ"/>
    <s v="WOMPI"/>
    <s v="FO-25-1730312"/>
    <d v="2025-10-23T09:46:00"/>
    <d v="2025-10-27T10:36:00"/>
    <x v="0"/>
    <s v="ROLLOS"/>
    <s v="EJECUTADO_EXITOSO"/>
    <s v="EJECUTADO EXITOSO"/>
    <s v="24/10/2025 SE REALIZA ENVIO DE ROLLOS CON OPERADOR LOGISTICO | 27/10/2025 SE REALIZA ENVIO DE 32 ROLLOS, CON LA GUIA 2187690838 SERVIENTREGA SE CONFIRMA ENTREGA EXITOSA POR PARTE DE LA TRANSPORTADORA"/>
    <s v="ENVÍO"/>
    <n v="32"/>
    <s v="LEJANA"/>
    <s v="TERRESTRE"/>
    <s v="AYALA ROMERO MAYKOL DANILO"/>
    <n v="1"/>
    <n v="40250"/>
    <n v="40250"/>
  </r>
  <r>
    <s v="IBAGUE"/>
    <s v="0036-0006"/>
    <x v="2"/>
    <n v="73268"/>
    <n v="2929714"/>
    <n v="78522"/>
    <x v="0"/>
    <s v="TOLIMA"/>
    <s v="ESPINAL"/>
    <s v="BARRIO CENTRO ESPINAL  26"/>
    <s v="WOMPI"/>
    <s v="FO-25-1729844"/>
    <d v="2025-10-24T08:09:00"/>
    <d v="2025-10-27T10:37:00"/>
    <x v="0"/>
    <s v="ROLLOS"/>
    <s v="EJECUTADO_EXITOSO"/>
    <s v="EJECUTADO EXITOSO"/>
    <s v="24/10/2025 SE CONFIRMAN DATOS, SE REALIZA ENVIO POR OPERADOR LOGISTICO | 27/10/2025 SE REALIZA ENVIO DE 16 ROLLOS, CON LA GUIA 2235596355 SERVIENTREGA SE CONFIRMA ENTREGA EXITOSA POR PARTE DE LA TRANSPORTADORA"/>
    <s v="ENVÍO"/>
    <n v="16"/>
    <s v="INTERMEDIA"/>
    <s v="TERRESTRE"/>
    <s v="ATEHORTUA VASQUEZ ANA SOFIA"/>
    <n v="1"/>
    <n v="36351"/>
    <n v="36351"/>
  </r>
  <r>
    <s v="BOGOTA"/>
    <s v="0036-0004"/>
    <x v="5"/>
    <n v="25875"/>
    <n v="2930316"/>
    <n v="75658"/>
    <x v="0"/>
    <s v="CUNDINAMARCA"/>
    <s v="VILLETA"/>
    <s v="BARRIO ALFONSO LOPEZ VILLETA"/>
    <s v="WOMPI"/>
    <s v="FO-25-1729827"/>
    <d v="2025-10-24T09:37:00"/>
    <d v="2025-10-27T10:38:00"/>
    <x v="0"/>
    <s v="ROLLOS"/>
    <s v="EJECUTADO_EXITOSO"/>
    <s v="EJECUTADO EXITOSO"/>
    <s v="24/10/2025 SE CONFIRMAN DATOS, SE REALIZA ENVIO POR OPERADOR LOGISTICO | 27/10/2025 SE REALIZA ENVIO DE 32 ROLLOS, CON LA GUIA 2235596354 SERVIENTREGA SE CONFIRMA ENTREGA EXITOSA POR PARTE DE LA TRANSPORTADORA"/>
    <s v="ENVÍO"/>
    <n v="32"/>
    <s v="INTERMEDIA"/>
    <s v="TERRESTRE"/>
    <s v="TORO CARDONA ELIZABETH"/>
    <n v="1"/>
    <n v="36351"/>
    <n v="36351"/>
  </r>
  <r>
    <s v="BOGOTA"/>
    <s v="0036-0004"/>
    <x v="5"/>
    <n v="25875"/>
    <n v="2928370"/>
    <n v="50247"/>
    <x v="0"/>
    <s v="CUNDINAMARCA"/>
    <s v="VILLETA"/>
    <s v="BARRIO VILLETA VILLETA 5"/>
    <s v="WOMPI"/>
    <s v="FO-25-1729635"/>
    <d v="2025-10-24T08:00:00"/>
    <d v="2025-10-27T10:39:00"/>
    <x v="0"/>
    <s v="ROLLOS"/>
    <s v="EJECUTADO_EXITOSO"/>
    <s v="EJECUTADO EXITOSO"/>
    <s v="24/10/2025 SE CONFIRMAN DATOS, SE REALIZA ENVIO POR OPERADOR LOGISTICO | 27/10/2025 SE REALIZA ENVIO DE 24 ROLLOS, CON LA GUIA 2235596348 SERVIENTREGA SE CONFIRMA ENTREGA EXITOSA POR PARTE DE LA TRANSPORTADORA"/>
    <s v="ENVÍO"/>
    <n v="24"/>
    <s v="INTERMEDIA"/>
    <s v="TERRESTRE"/>
    <s v="TORO CARDONA ELIZABETH"/>
    <n v="1"/>
    <n v="36351"/>
    <n v="36351"/>
  </r>
  <r>
    <s v="BOGOTA"/>
    <s v="0036-0004"/>
    <x v="5"/>
    <n v="25743"/>
    <n v="2920594"/>
    <n v="59142"/>
    <x v="0"/>
    <s v="CUNDINAMARCA"/>
    <s v="SILVANIA"/>
    <s v="BARRIO LOS PUENTES SILVANIA SILVANIA"/>
    <s v="WOMPI"/>
    <s v="FO-25-1727927"/>
    <d v="2025-10-22T14:34:00"/>
    <d v="2025-10-27T10:40:00"/>
    <x v="0"/>
    <s v="ROLLOS"/>
    <s v="EJECUTADO_EXITOSO"/>
    <s v="EJECUTADO EXITOSO"/>
    <s v="24/10/2025 SE CONFIRMAN DATOS, SE REALIZA ENVIO POR OPERADOR LOGISTICO | 27/10/2025 SE REALIZA ENVIO DE 32 ROLLOS, CON LA GUIA 2235596336 SERVIENTREGA SE CONFIRMA ENTREGA EXITOSA POR PARTE DE LA TRANSPORTADORA"/>
    <s v="ENVÍO"/>
    <n v="32"/>
    <s v="INTERMEDIA"/>
    <s v="TERRESTRE"/>
    <s v="AYALA ROMERO MAYKOL DANILO"/>
    <n v="1"/>
    <n v="36351"/>
    <n v="36351"/>
  </r>
  <r>
    <s v="BOGOTA"/>
    <s v="0036-0004"/>
    <x v="5"/>
    <n v="25899"/>
    <n v="2922284"/>
    <n v="78848"/>
    <x v="0"/>
    <s v="CUNDINAMARCA"/>
    <s v="ZIPAQUIRA"/>
    <s v="BARRIO SAN JUANITO ZIPAQUIRA 2"/>
    <s v="WOMPI"/>
    <s v="FO-25-1727921"/>
    <d v="2025-10-23T08:00:00"/>
    <d v="2025-10-27T10:42:00"/>
    <x v="0"/>
    <s v="ROLLOS"/>
    <s v="EJECUTADO_EXITOSO"/>
    <s v="EJECUTADO EXITOSO"/>
    <s v="24/10/2025 SE CONFIRMAN DATOS, SE REALIZA ENVIO POR OPERADOR LOGISTICO | 27/10/2025 SE REALIZA ENVIO DE 16 ROLLOS, CON LA GUIA 2235596325 SERVIENTREGA SE CONFIRMA ENTREGA EXITOSA POR PARTE DE LA TRANSPORTADORA"/>
    <s v="ENVÍO"/>
    <n v="16"/>
    <s v="INTERMEDIA"/>
    <s v="TERRESTRE"/>
    <s v="AYALA ROMERO MAYKOL DANILO"/>
    <n v="1"/>
    <n v="36351"/>
    <n v="36351"/>
  </r>
  <r>
    <s v="BOGOTA"/>
    <s v="0036-0004"/>
    <x v="5"/>
    <n v="25290"/>
    <n v="2908622"/>
    <n v="66083"/>
    <x v="0"/>
    <s v="CUNDINAMARCA"/>
    <s v="FUSAGASUGA"/>
    <s v="BARRIO LUXEMBURGO FUSAGASUGA 2"/>
    <s v="WOMPI"/>
    <s v="FO-25-1726671"/>
    <d v="2025-10-20T16:11:00"/>
    <d v="2025-10-27T10:43:00"/>
    <x v="0"/>
    <s v="ROLLOS"/>
    <s v="EJECUTADO_EXITOSO"/>
    <s v="EJECUTADO EXITOSO"/>
    <s v="23/10/2025 SE REALIZA ENVIO DE ROLLOS CON OPERADOR LOGISTICO | 27/10/2025 SE REALIZA ENVIO DE 40 ROLLOS, CON LA GUIA 2235596343 SERVIENTREGA SE CONFIRMA ENTREGA EXITOSA POR PARTE DE LA TRANSPORTADORA"/>
    <s v="ENVÍO"/>
    <n v="40"/>
    <s v="INTERMEDIA"/>
    <s v="TERRESTRE"/>
    <s v="AYALA ROMERO MAYKOL DANILO"/>
    <n v="1"/>
    <n v="36351"/>
    <n v="36351"/>
  </r>
  <r>
    <s v="BOGOTA"/>
    <s v="0036-0004"/>
    <x v="5"/>
    <n v="25740"/>
    <n v="2908746"/>
    <n v="65880"/>
    <x v="0"/>
    <s v="CUNDINAMARCA"/>
    <s v="SIBATE"/>
    <s v="BARRIO SAN JOSE SIBATE"/>
    <s v="WOMPI"/>
    <s v="FO-25-1726670"/>
    <d v="2025-10-20T16:14:00"/>
    <d v="2025-10-27T10:45:00"/>
    <x v="0"/>
    <s v="ROLLOS"/>
    <s v="EJECUTADO_EXITOSO"/>
    <s v="EJECUTADO EXITOSO"/>
    <s v="23/10/2025 SE REALIZA ENVIO DE ROLLOS CON OPERADOR LOGISTICO | 27/10/2025 SE REALIZA ENVIO DE 56 ROLLOS, CON LA GUIA 2235596349 SERVIENTREGA SE CONFIRMA ENTREGA EXITOSA POR PARTE DE LA TRANSPORTADORA"/>
    <s v="ENVÍO"/>
    <n v="56"/>
    <s v="INTERMEDIA"/>
    <s v="TERRESTRE"/>
    <s v="ATEHORTUA VASQUEZ ANA SOFIA"/>
    <n v="1"/>
    <n v="36351"/>
    <n v="36351"/>
  </r>
  <r>
    <s v="BOGOTA"/>
    <s v="0036-0004"/>
    <x v="5"/>
    <n v="25181"/>
    <n v="2909002"/>
    <n v="35976"/>
    <x v="0"/>
    <s v="CUNDINAMARCA"/>
    <s v="CHOACHI"/>
    <s v="BARRIO CENTRO CHOACHI 1"/>
    <s v="WOMPI"/>
    <s v="FO-25-1726668"/>
    <d v="2025-10-20T16:26:00"/>
    <d v="2025-10-27T10:46:00"/>
    <x v="0"/>
    <s v="ROLLOS"/>
    <s v="EJECUTADO_EXITOSO"/>
    <s v="EJECUTADO EXITOSO"/>
    <s v="23/10/2025 SE REALIZA ENVIO DE ROLLOS CON OPERADOR LOGISTICO | 27/10/2025 SE REALIZA ENVIO DE 56 ROLLOS, CON LA GUIA 2235596351 SERVIENTREGA SE CONFIRMA ENTREGA EXITOSA POR PARTE DE LA TRANSPORTADORA"/>
    <s v="ENVÍO"/>
    <n v="56"/>
    <s v="INTERMEDIA"/>
    <s v="TERRESTRE"/>
    <s v="ATEHORTUA VASQUEZ ANA SOFIA"/>
    <n v="1"/>
    <n v="36351"/>
    <n v="36351"/>
  </r>
  <r>
    <s v="CALI"/>
    <s v="0036-0003"/>
    <x v="4"/>
    <n v="76248"/>
    <n v="2922178"/>
    <n v="52034"/>
    <x v="0"/>
    <s v="VALLE DEL CAUCA"/>
    <s v="EL CERRITO"/>
    <s v="BARRIO EL PLACER EL CERRITO 2"/>
    <s v="WOMPI"/>
    <s v="FO-25-1726406"/>
    <d v="2025-10-23T08:00:00"/>
    <d v="2025-10-27T10:47:00"/>
    <x v="0"/>
    <s v="ROLLOS"/>
    <s v="EJECUTADO_EXITOSO"/>
    <s v="EJECUTADO EXITOSO"/>
    <s v="23/10/2025 SE CONFIRMAN DATOS, SE REALIZA ENVIO POR OPERADOR LOGISTICO | 27/10/2025 SE REALIZA ENVIO DE 56 ROLLOS, CON LA GUIA 2215219729 SERVIENTREGA SE CONFIRMA ENTREGA EXITOSA POR PARTE DE LA TRANSPORTADORA"/>
    <s v="ENVÍO"/>
    <n v="56"/>
    <s v="INTERMEDIA"/>
    <s v="TERRESTRE"/>
    <s v="ATEHORTUA VASQUEZ ANA SOFIA"/>
    <n v="1"/>
    <n v="36351"/>
    <n v="36351"/>
  </r>
  <r>
    <s v="MONTERIA"/>
    <s v="0036-0001"/>
    <x v="0"/>
    <n v="23001"/>
    <n v="2934929"/>
    <n v="40351"/>
    <x v="0"/>
    <s v="CORDOBA"/>
    <s v="MONTERIA"/>
    <s v="BARRIO CENTRO MONTERIA 12"/>
    <s v="WOMPI"/>
    <s v="FO-25-1734180"/>
    <d v="2025-10-27T08:00:00"/>
    <d v="2025-10-27T10:53:00"/>
    <x v="0"/>
    <s v="ROLLOS"/>
    <s v="EJECUTADO_EXITOSO"/>
    <s v="EJECUTADO EXITOSO"/>
    <s v="25/10/2025 SE ESCALA AL COORDINADOR DE ZONA PARA ENTREGA DE ROLLOS EN SITIO | 27/10/2025 SE ENTREGAN 48 ROLLOS CON VISITA OK"/>
    <s v="VISITA_TÉCNICA"/>
    <n v="48"/>
    <s v="PRINCIPAL"/>
    <s v="TERRESTRE"/>
    <s v="AYALA ROMERO MAYKOL DANILO"/>
    <n v="1"/>
    <n v="31419"/>
    <n v="31419"/>
  </r>
  <r>
    <s v="CALI"/>
    <s v="0036-0003"/>
    <x v="4"/>
    <n v="76563"/>
    <n v="2912602"/>
    <n v="78193"/>
    <x v="0"/>
    <s v="VALLE DEL CAUCA"/>
    <s v="PRADERA"/>
    <s v="BARRIO ANTONIO RICAURTE PRADERA  1"/>
    <s v="WOMPI"/>
    <s v="FO-25-1726389"/>
    <d v="2025-10-21T10:31:00"/>
    <d v="2025-10-27T10:53:00"/>
    <x v="0"/>
    <s v="ROLLOS"/>
    <s v="EJECUTADO_EXITOSO"/>
    <s v="EJECUTADO EXITOSO"/>
    <s v="23/10/2025 SE CONFIRMAN DATOS, SE REALIZA ENVIO POR OPERADOR LOGISTICO | 27/10/2025 SE REALIZA ENVIO DE 16 ROLLOS, CON LA GUIA 2215219728 SERVIENTREGA SE CONFIRMA ENTREGA EXITOSA POR PARTE DE LA TRANSPORTADORA"/>
    <s v="ENVÍO"/>
    <n v="16"/>
    <s v="INTERMEDIA"/>
    <s v="TERRESTRE"/>
    <s v="COGOLLO VERTEL EDER LUIS"/>
    <n v="1"/>
    <n v="36351"/>
    <n v="36351"/>
  </r>
  <r>
    <s v="BOGOTA"/>
    <s v="0036-0004"/>
    <x v="5"/>
    <n v="25286"/>
    <n v="2914729"/>
    <n v="15348"/>
    <x v="0"/>
    <s v="CUNDINAMARCA"/>
    <s v="FUNZA"/>
    <s v="BARRIO CENTRO II FUNZA"/>
    <s v="WOMPI"/>
    <s v="FO-25-1725257"/>
    <d v="2025-10-21T14:40:00"/>
    <d v="2025-10-27T10:54:00"/>
    <x v="0"/>
    <s v="ROLLOS"/>
    <s v="EJECUTADO_EXITOSO"/>
    <s v="EJECUTADO EXITOSO"/>
    <s v="23/10/2025 SE CONFIRMAN DATOS, SE REALIZA ENVIO POR OPERADOR LOGISTICO | 27/10/2025 SE REALIZA ENVIO DE 64 ROLLOS, CON LA GUIA 2235596342 SERVIENTREGA SE CONFIRMA ENTREGA EXITOSA POR PARTE DE LA TRANSPORTADORA"/>
    <s v="ENVÍO"/>
    <n v="64"/>
    <s v="INTERMEDIA"/>
    <s v="TERRESTRE"/>
    <s v="TORO CARDONA ELIZABETH"/>
    <n v="1"/>
    <n v="36351"/>
    <n v="36351"/>
  </r>
  <r>
    <s v="BOGOTA"/>
    <s v="0036-0004"/>
    <x v="5"/>
    <n v="25126"/>
    <n v="2920403"/>
    <n v="77795"/>
    <x v="0"/>
    <s v="CUNDINAMARCA"/>
    <s v="CAJICA"/>
    <s v="BARRIO VRD RINCON SANTO CAJICA"/>
    <s v="WOMPI"/>
    <s v="FO-25-1725060"/>
    <d v="2025-10-22T13:45:00"/>
    <d v="2025-10-27T10:55:00"/>
    <x v="0"/>
    <s v="ROLLOS"/>
    <s v="EJECUTADO_EXITOSO"/>
    <s v="EJECUTADO EXITOSO"/>
    <s v="23/10/2025 SE CONFIRMAN DATOS, SE REALIZA ENVIO POR OPERADOR LOGISTICO | 27/10/2025 SE REALIZA ENVIO DE 32 ROLLOS, CON LA GUIA 2235596326 SERVIENTREGA SE CONFIRMA ENTREGA EXITOSA POR PARTE DE LA TRANSPORTADORA"/>
    <s v="ENVÍO"/>
    <n v="32"/>
    <s v="INTERMEDIA"/>
    <s v="TERRESTRE"/>
    <s v="TORO CARDONA ELIZABETH"/>
    <n v="1"/>
    <n v="36351"/>
    <n v="36351"/>
  </r>
  <r>
    <s v="CALI"/>
    <s v="0036-0003"/>
    <x v="4"/>
    <n v="19001"/>
    <n v="2919998"/>
    <n v="77247"/>
    <x v="0"/>
    <s v="CAUCA"/>
    <s v="POPAYAN"/>
    <s v="BARRIO VRD DE TORRES POPAYAN"/>
    <s v="WOMPI"/>
    <s v="FO-25-1720622"/>
    <d v="2025-10-22T12:59:00"/>
    <d v="2025-10-27T10:55:00"/>
    <x v="0"/>
    <s v="ROLLOS"/>
    <s v="EJECUTADO_EXITOSO"/>
    <s v="EJECUTADO EXITOSO"/>
    <s v="22/10/2025 SE CONFIRMAN DATOS, SE REALIZA ENVIO POR OPERADOR LOGISTICO | 27/10/2025 SE INGRESA SE ENTREGAN 48 ROLLOS WOMPI"/>
    <s v="VISITA_TÉCNICA"/>
    <n v="48"/>
    <s v="LEJANA"/>
    <s v="TERRESTRE"/>
    <s v="AYALA ROMERO MAYKOL DANILO"/>
    <n v="1"/>
    <n v="40250"/>
    <n v="40250"/>
  </r>
  <r>
    <s v="TUNJA"/>
    <s v="0036-0007"/>
    <x v="1"/>
    <n v="15238"/>
    <n v="2914627"/>
    <n v="50324"/>
    <x v="0"/>
    <s v="BOYACA"/>
    <s v="DUITAMA"/>
    <s v="BARRIO COLOMBIA DUITAMA 1"/>
    <s v="WOMPI"/>
    <s v="FO-25-1725265"/>
    <d v="2025-10-21T14:40:00"/>
    <d v="2025-10-27T10:55:00"/>
    <x v="0"/>
    <s v="ROLLOS"/>
    <s v="EJECUTADO_EXITOSO"/>
    <s v="EJECUTADO EXITOSO"/>
    <s v="23/10/2025 SE CONFIRMAN DATOS, SE REALIZA ENVIO POR OPERADOR LOGISTICO | 27/10/2025 SE REALIZA ENVIO DE 48 ROLLOS, CON LA GUIA 2235596345 SERVIENTREGA SE CONFIRMA ENTREGA EXITOSA POR PARTE DE LA TRANSPORTADORA"/>
    <s v="ENVÍO"/>
    <n v="48"/>
    <s v="INTERMEDIA"/>
    <s v="TERRESTRE"/>
    <s v="GIMBUEL LASSO LUIS GERMAN"/>
    <n v="1"/>
    <n v="36351"/>
    <n v="36351"/>
  </r>
  <r>
    <s v="BOGOTA"/>
    <s v="0036-0004"/>
    <x v="5"/>
    <n v="25430"/>
    <n v="2912461"/>
    <n v="69258"/>
    <x v="0"/>
    <s v="CUNDINAMARCA"/>
    <s v="MADRID"/>
    <s v="BARRIO PARQUES DE SANTA MARIA MADRID"/>
    <s v="WOMPI"/>
    <s v="FO-25-1724045"/>
    <d v="2025-10-21T10:43:00"/>
    <d v="2025-10-27T10:56:00"/>
    <x v="0"/>
    <s v="ROLLOS"/>
    <s v="EJECUTADO_EXITOSO"/>
    <s v="EJECUTADO EXITOSO"/>
    <s v="23/10/2025 SE CONFIRMAN DATOS, SE REALIZA ENVIO POR OPERADOR LOGISTICO | 27/10/2025 SE REALIZA ENVIO DE 24 ROLLOS, CON LA GUIA 2235596333 SERVIENTREGA SE CONFIRMA ENTREGA EXITOSA POR PARTE DE LA TRANSPORTADORA"/>
    <s v="ENVÍO"/>
    <n v="24"/>
    <s v="INTERMEDIA"/>
    <s v="TERRESTRE"/>
    <s v="TORO CARDONA ELIZABETH"/>
    <n v="1"/>
    <n v="36351"/>
    <n v="36351"/>
  </r>
  <r>
    <s v="TUNJA"/>
    <s v="0036-0007"/>
    <x v="1"/>
    <n v="15176"/>
    <n v="2915192"/>
    <n v="22279"/>
    <x v="0"/>
    <s v="BOYACA"/>
    <s v="CHIQUINQUIRA"/>
    <s v="BARRIO CENTRO III - CHIQUINQUIRÁ"/>
    <s v="WOMPI"/>
    <s v="FO-25-1724035"/>
    <d v="2025-10-21T15:20:00"/>
    <d v="2025-10-27T10:59:00"/>
    <x v="0"/>
    <s v="ROLLOS"/>
    <s v="EJECUTADO_EXITOSO"/>
    <s v="EJECUTADO EXITOSO"/>
    <s v="23/10/2025 SE CONFIRMAN DATOS, SE REALIZA ENVIO POR OPERADOR LOGISTICO | 27/10/2025 SE REALIZA ENVIO DE 64 ROLLOS, CON LA GUIA 2235596327 SERVIENTREGA SE CONFIRMA ENTREGA EXITOSA POR PARTE DE LA TRANSPORTADORA"/>
    <s v="ENVÍO"/>
    <n v="64"/>
    <s v="LEJANA"/>
    <s v="TERRESTRE"/>
    <s v="TORO CARDONA ELIZABETH"/>
    <n v="1"/>
    <n v="40250"/>
    <n v="40250"/>
  </r>
  <r>
    <s v="CUCUTA"/>
    <s v="0036-0007"/>
    <x v="1"/>
    <n v="54172"/>
    <n v="2931998"/>
    <n v="60860"/>
    <x v="0"/>
    <s v="NORTE DE SANTANDER"/>
    <s v="CHINACOTA"/>
    <s v="BARRIO FUERA DEL MUNICIPIO DE CHINACOTA CHINACOTA"/>
    <s v="WOMPI"/>
    <s v="FO-25-1738486"/>
    <d v="2025-10-24T14:34:00"/>
    <d v="2025-10-27T11:00:00"/>
    <x v="0"/>
    <s v="ROLLOS"/>
    <s v="GESTIÓN_TELEFONICA"/>
    <s v="CANCELADO POR LA RED-SOPORTE TELEFONICO"/>
    <s v="27/10/2025 SE INTENTO COMUNICACIÓN CON EL USUARIO AL NÚMERO 3205778291, NO SE LOGRA CONTACTO NI POR WHATSAPP. SE PROCEDE A CANCELAR LA SOLICITUD POR QUE SE LLAMA EN DÍAS Y HORARIOS DIFERENTES Y NO SE OBTIENE RESPUESTA. | 27/10/2025 SE INTENTO COMUNICACIÓN CON EL USUARIO AL NÚMERO 3205778291, NO SE LOGRA CONTACTO NI POR WHATSAPP. SE PROCEDE A CANCELAR LA SOLICITUD POR QUE SE LLAMA EN DÍAS Y HORARIOS DIFERENTES Y NO SE OBTIENE RESPUESTA. | 27/10/2025 SE INTENTO COMUNICACIÓN CON EL USUARIO AL NÚMERO 3205778291, NO SE LOGRA CONTACTO NI POR WHATSAPP. SE PROCEDE A CANCELAR LA SOLICITUD POR QUE SE LLAMA EN DÍAS Y HORARIOS DIFERENTES Y NO SE OBTIENE RESPUESTA."/>
    <s v="SOPORTE_TELEFÓNICO"/>
    <n v="0"/>
    <s v="INTERMEDIA"/>
    <s v="TERRESTRE"/>
    <s v="TORO CARDONA ELIZABETH"/>
    <n v="0"/>
    <n v="22000"/>
    <n v="22000"/>
  </r>
  <r>
    <s v="BOGOTA"/>
    <s v="0036-0004"/>
    <x v="5"/>
    <n v="25269"/>
    <n v="2921132"/>
    <n v="69571"/>
    <x v="0"/>
    <s v="CUNDINAMARCA"/>
    <s v="FACATATIVA"/>
    <s v="BARRIO LA ARBOLEDA FACATATIVA 3"/>
    <s v="WOMPI"/>
    <s v="FO-25-1723766"/>
    <d v="2025-10-22T15:14:00"/>
    <d v="2025-10-27T11:00:00"/>
    <x v="0"/>
    <s v="ROLLOS"/>
    <s v="EJECUTADO_EXITOSO"/>
    <s v="EJECUTADO EXITOSO"/>
    <s v="23/10/2025 SE CONFIRMAN DATOS, SE REALIZA ENVIO POR OPERADOR LOGISTICO | 27/10/2025 SE REALIZA ENVIO DE 48 ROLLOS, CON LA GUIA 2235596321 SERVIENTREGA SE CONFIRMA ENTREGA EXITOSA POR PARTE DE LA TRANSPORTADORA"/>
    <s v="ENVÍO"/>
    <n v="48"/>
    <s v="INTERMEDIA"/>
    <s v="TERRESTRE"/>
    <s v="TORO CARDONA ELIZABETH"/>
    <n v="1"/>
    <n v="36351"/>
    <n v="36351"/>
  </r>
  <r>
    <s v="IBAGUE"/>
    <s v="0036-0006"/>
    <x v="2"/>
    <n v="73411"/>
    <n v="2920516"/>
    <n v="59172"/>
    <x v="0"/>
    <s v="TOLIMA"/>
    <s v="LIBANO"/>
    <s v="BARRIO CENTRO LIBANO 4"/>
    <s v="WOMPI"/>
    <s v="FO-25-1723768"/>
    <d v="2025-10-22T14:15:00"/>
    <d v="2025-10-27T11:01:00"/>
    <x v="0"/>
    <s v="ROLLOS"/>
    <s v="EJECUTADO_EXITOSO"/>
    <s v="EJECUTADO EXITOSO"/>
    <s v="23/10/2025 SE CONFIRMAN DATOS, SE REALIZA ENVIO POR OPERADOR LOGISTICO | 27/10/2025 SE REALIZA ENVIO DE 64 ROLLOS, CON LA GUIA 2235596324 SERVIENTREGA SE CONFIRMA ENTREGA EXITOSA POR PARTE DE LA TRANSPORTADORA"/>
    <s v="ENVÍO"/>
    <n v="64"/>
    <s v="LEJANA"/>
    <s v="TERRESTRE"/>
    <s v="AYALA ROMERO MAYKOL DANILO"/>
    <n v="1"/>
    <n v="40250"/>
    <n v="40250"/>
  </r>
  <r>
    <s v="BUCARAMANGA"/>
    <s v="0036-0007"/>
    <x v="1"/>
    <n v="68755"/>
    <n v="2917947"/>
    <n v="34231"/>
    <x v="0"/>
    <s v="SANTANDER"/>
    <s v="SOCORRO"/>
    <s v="BARRIO CHIQUINQUIRA SOCORRO"/>
    <s v="WOMPI"/>
    <s v="FO-25-1723436"/>
    <d v="2025-10-22T09:19:00"/>
    <d v="2025-10-27T11:03:00"/>
    <x v="0"/>
    <s v="ROLLOS"/>
    <s v="EJECUTADO_EXITOSO"/>
    <s v="EJECUTADO EXITOSO"/>
    <s v="23/10/2025 SE CONFIRMAN DATOS, SE REALIZA ENVIO POR OPERADOR LOGISTICO | 27/10/2025 SE REALIZA ENVIO DE 64 ROLLOS, CON LA GUIA 2187690818 SERVIENTREGA SE CONFIRMA ENTREGA EXITOSA POR PARTE DE LA TRANSPORTADORA"/>
    <s v="ENVÍO"/>
    <n v="64"/>
    <s v="LEJANA"/>
    <s v="TERRESTRE"/>
    <s v="AYALA ROMERO MAYKOL DANILO"/>
    <n v="1"/>
    <n v="40250"/>
    <n v="40250"/>
  </r>
  <r>
    <s v="TUNJA"/>
    <s v="0036-0007"/>
    <x v="1"/>
    <n v="15238"/>
    <n v="2921565"/>
    <n v="75386"/>
    <x v="0"/>
    <s v="BOYACA"/>
    <s v="DUITAMA"/>
    <s v="BARRIO EL PROGRESO DUITAMA 2"/>
    <s v="WOMPI"/>
    <s v="FO-25-1723094"/>
    <d v="2025-10-22T15:56:00"/>
    <d v="2025-10-27T11:04:00"/>
    <x v="0"/>
    <s v="ROLLOS"/>
    <s v="EJECUTADO_EXITOSO"/>
    <s v="EJECUTADO EXITOSO"/>
    <s v="23/10/2025 SE CONFIRMAN DATOS, SE REALIZA ENVIO POR OPERADOR LOGISTICO | 27/10/2025 SE REALIZA ENVIO DE 32 ROLLOS, CON LA GUIA 2235596320 SERVIENTREGA SE CONFIRMA ENTREGA EXITOSA POR PARTE DE LA TRANSPORTADORA"/>
    <s v="ENVÍO"/>
    <n v="32"/>
    <s v="INTERMEDIA"/>
    <s v="TERRESTRE"/>
    <s v="AYALA ROMERO MAYKOL DANILO"/>
    <n v="1"/>
    <n v="36351"/>
    <n v="36351"/>
  </r>
  <r>
    <s v="MONTERIA"/>
    <s v="0036-0001"/>
    <x v="0"/>
    <n v="23001"/>
    <n v="2934877"/>
    <n v="75461"/>
    <x v="0"/>
    <s v="CORDOBA"/>
    <s v="MONTERIA"/>
    <s v="SUPER MOBILE MONTERIA"/>
    <s v="WOMPI"/>
    <s v="FO-25-1734643"/>
    <d v="2025-10-27T08:00:00"/>
    <d v="2025-10-27T11:05:00"/>
    <x v="0"/>
    <s v="ROLLOS"/>
    <s v="EJECUTADO_EXITOSO"/>
    <s v="EJECUTADO EXITOSO"/>
    <s v="25/10/2025 SE ESCALA AL COORDINADOR DE ZONA PARA ENTREGA DE ROLLOS EN SITIO | 27/10/2025 SE ENTREGAN 48 ROLLOS CON VISITA OK."/>
    <s v="VISITA_TÉCNICA"/>
    <n v="48"/>
    <s v="PRINCIPAL"/>
    <s v="TERRESTRE"/>
    <s v="AYALA ROMERO MAYKOL DANILO"/>
    <n v="1"/>
    <n v="31419"/>
    <n v="31419"/>
  </r>
  <r>
    <s v="NEIVA"/>
    <s v="0036-0006"/>
    <x v="2"/>
    <n v="41797"/>
    <n v="2919779"/>
    <n v="29955"/>
    <x v="0"/>
    <s v="HUILA"/>
    <s v="TESALIA"/>
    <s v="TORRESITAS TESALIA - HUILA"/>
    <s v="WOMPI"/>
    <s v="FO-25-1720351"/>
    <d v="2025-10-22T11:58:00"/>
    <d v="2025-10-27T11:05:00"/>
    <x v="0"/>
    <s v="ROLLOS"/>
    <s v="EJECUTADO_EXITOSO"/>
    <s v="EJECUTADO EXITOSO"/>
    <s v="22/10/2025 SE CONFIRMAN DATOS, SE REALIZA ENVIO POR OPERADOR LOGISTICO | 27/10/2025 SE REALIZA ENVIO DE 8 ROLLOS, CON LA GUIA 2235596303 SERVIENTREGA SE CONFIRMA ENTREGA EXITOSA POR PARTE DE LA TRANSPORTADORA"/>
    <s v="ENVÍO"/>
    <n v="8"/>
    <s v="INTERMEDIA"/>
    <s v="TERRESTRE"/>
    <s v="COGOLLO VERTEL EDER LUIS"/>
    <n v="1"/>
    <n v="36351"/>
    <n v="36351"/>
  </r>
  <r>
    <s v="NEIVA"/>
    <s v="0036-0006"/>
    <x v="2"/>
    <n v="41132"/>
    <n v="2915841"/>
    <n v="64280"/>
    <x v="0"/>
    <s v="HUILA"/>
    <s v="CAMPOALEGRE"/>
    <s v="HELADERIA LOS ALPES CAMPOALEGRE"/>
    <s v="WOMPI"/>
    <s v="FO-25-1722995"/>
    <d v="2025-10-21T16:17:00"/>
    <d v="2025-10-27T11:05:00"/>
    <x v="0"/>
    <s v="ROLLOS"/>
    <s v="EJECUTADO_EXITOSO"/>
    <s v="EJECUTADO EXITOSO"/>
    <s v="23/10/2025 SE REALIZA ENVIO DE ROLLOS CON OPERADOR LOGISTICO | 27/10/2025 SE REALIZA ENVIO DE 24 ROLLOS, CON LA GUIA 2235596319 SERVIENTREGA SE CONFIRMA ENTREGA EXITOSA POR PARTE DE LA TRANSPORTADORA"/>
    <s v="ENVÍO"/>
    <n v="24"/>
    <s v="INTERMEDIA"/>
    <s v="TERRESTRE"/>
    <s v="CONTRERAS ROSSI LITZY YULIETH"/>
    <n v="1"/>
    <n v="36351"/>
    <n v="36351"/>
  </r>
  <r>
    <s v="BOGOTA"/>
    <s v="0036-0004"/>
    <x v="5"/>
    <n v="11001"/>
    <n v="2919021"/>
    <n v="24774"/>
    <x v="0"/>
    <s v="CUNDINAMARCA"/>
    <s v="BOGOTA"/>
    <s v="PAPELERIA Y DETALLES ALICE"/>
    <s v="WOMPI"/>
    <s v="FO-25-1717742"/>
    <d v="2025-10-22T10:43:00"/>
    <d v="2025-10-27T11:06:00"/>
    <x v="0"/>
    <s v="ROLLOS"/>
    <s v="EJECUTADO_EXITOSO"/>
    <s v="EJECUTADO EXITOSO"/>
    <s v="22/10/2025 SE ESCALA AL COORDINADOR DE ZONA PARA ENTREGA DE ROLLOS EN SITIO | 27/10/2025 SE REALIZA ENTREGA DE 24 ROLLOS WOMPI PARA DATAFONO NO SE MANIPULA TERMINAL"/>
    <s v="VISITA_TÉCNICA"/>
    <n v="24"/>
    <s v="PRINCIPAL"/>
    <s v="TERRESTRE"/>
    <s v="ATEHORTUA VASQUEZ ANA SOFIA"/>
    <n v="1"/>
    <n v="31419"/>
    <n v="31419"/>
  </r>
  <r>
    <s v="CALI"/>
    <s v="0036-0003"/>
    <x v="4"/>
    <n v="19573"/>
    <n v="2919488"/>
    <n v="33457"/>
    <x v="0"/>
    <s v="CAUCA"/>
    <s v="PUERTO TEJADA"/>
    <s v="BARRIO LOS SAUCES PUERTO TEJADA"/>
    <s v="WOMPI"/>
    <s v="FO-25-1720354"/>
    <d v="2025-10-22T11:34:00"/>
    <d v="2025-10-27T11:07:00"/>
    <x v="0"/>
    <s v="ROLLOS"/>
    <s v="EJECUTADO_EXITOSO"/>
    <s v="EJECUTADO EXITOSO"/>
    <s v="22/10/2025 SE CONFIRMAN DATOS, SE REALIZA ENVIO POR OPERADOR LOGISTICO | 27/10/2025 SE REALIZA ENVIO DE 64 ROLLOS, CON LA GUIA 2215219722 SERVIENTREGA SE CONFIRMA ENTREGA EXITOSA POR PARTE DE LA TRANSPORTADORA"/>
    <s v="ENVÍO"/>
    <n v="64"/>
    <s v="INTERMEDIA"/>
    <s v="TERRESTRE"/>
    <s v="BUSTOS MORA DIEGO MANUEL"/>
    <n v="1"/>
    <n v="36351"/>
    <n v="36351"/>
  </r>
  <r>
    <s v="MONTERIA"/>
    <s v="0036-0001"/>
    <x v="0"/>
    <n v="23807"/>
    <n v="2913847"/>
    <n v="78893"/>
    <x v="0"/>
    <s v="CORDOBA"/>
    <s v="TIERRALTA"/>
    <s v="BARRIO ALFONSO LOPEZ  TIERRALTA"/>
    <s v="WOMPI"/>
    <s v="FO-25-1716900"/>
    <d v="2025-10-21T12:35:00"/>
    <d v="2025-10-27T11:08:00"/>
    <x v="0"/>
    <s v="ROLLOS"/>
    <s v="EJECUTADO_EXITOSO"/>
    <s v="EJECUTADO EXITOSO"/>
    <s v="22/10/2025 SE CONFIRMAN DATOS, SE REALIZA ENVIO POR OPERADOR LOGISTICO | 27/10/2025 SE REALIZA ENVIO DE 16 ROLLOS, CON LA GUIA 2265100415 SERVIENTREGA SE CONFIRMA ENTREGA EXITOSA POR PARTE DE LA TRANSPORTADORA"/>
    <s v="ENVÍO"/>
    <n v="16"/>
    <s v="LEJANA"/>
    <s v="TERRESTRE"/>
    <s v="CONTRERAS ROSSI LITZY YULIETH"/>
    <n v="1"/>
    <n v="40250"/>
    <n v="40250"/>
  </r>
  <r>
    <s v="VILLAVICENCIO"/>
    <s v="0036-0006"/>
    <x v="2"/>
    <n v="50006"/>
    <n v="2900433"/>
    <n v="59242"/>
    <x v="0"/>
    <s v="META"/>
    <s v="ACACIAS"/>
    <s v="BARRIO LAS ACACIAS ACACIAS 3"/>
    <s v="WOMPI"/>
    <s v="FO-25-1731367"/>
    <d v="2025-10-20T08:00:00"/>
    <d v="2025-10-27T11:27:00"/>
    <x v="0"/>
    <s v="ROLLOS"/>
    <s v="EJECUTADO_EXITOSO"/>
    <s v="EJECUTADO EXITOSO"/>
    <s v="15/10/2025 SE REALIZA ENVIO DE ROLLOS CON OPERADOR LOGISTICO | 25/10/2025 SE REALIZA ENVÍO DE 24 ROLLOS DE PAPEL TERMICO PARA DATÁFONO WOMPI POR TRANSPORTADORA INTER RAPIDÍSIMO GUIA NO 700172996941"/>
    <s v="ENVÍO"/>
    <n v="24"/>
    <s v="INTERMEDIA"/>
    <s v="TERRESTRE"/>
    <s v="ATEHORTUA VASQUEZ ANA SOFIA"/>
    <n v="1"/>
    <n v="36351"/>
    <n v="36351"/>
  </r>
  <r>
    <s v="BUCARAMANGA"/>
    <s v="0036-0007"/>
    <x v="1"/>
    <n v="68679"/>
    <n v="2914565"/>
    <n v="39679"/>
    <x v="0"/>
    <s v="SANTANDER"/>
    <s v="SAN GIL"/>
    <s v="BARRIO PUNTA DEL ESTE SAN GIL"/>
    <s v="WOMPI"/>
    <s v="FO-25-1719199"/>
    <d v="2025-10-21T14:30:00"/>
    <d v="2025-10-27T11:29:00"/>
    <x v="0"/>
    <s v="ROLLOS"/>
    <s v="EJECUTADO_EXITOSO"/>
    <s v="EJECUTADO EXITOSO"/>
    <s v="22/10/2025 SE ESCALA AL COORDINADOR DE ZONA PARA ENTREGA DE ROLLOS EN SITIO | 24/10/2025 SE REALIZA ENVIO DE 40 ROLLOS POR INTERRAPIDISIMO"/>
    <s v="ENVÍO"/>
    <n v="40"/>
    <s v="INTERMEDIA"/>
    <s v="TERRESTRE"/>
    <s v="GARZON RUIZ LUIS MIGUEL"/>
    <n v="1"/>
    <n v="36351"/>
    <n v="36351"/>
  </r>
  <r>
    <s v="BOGOTA"/>
    <s v="0036-0004"/>
    <x v="5"/>
    <n v="25290"/>
    <n v="2928555"/>
    <n v="28815"/>
    <x v="0"/>
    <s v="CUNDINAMARCA"/>
    <s v="FUSAGASUGA"/>
    <s v="BARRIO CENTRO 9 FUSAGASUÁ"/>
    <s v="WOMPI"/>
    <s v="FO-25-1730286"/>
    <d v="2025-10-24T08:00:00"/>
    <d v="2025-10-27T11:32:00"/>
    <x v="0"/>
    <s v="ROLLOS"/>
    <s v="EJECUTADO_EXITOSO"/>
    <s v="EJECUTADO EXITOSO"/>
    <s v="24/10/2025 SE CONFIRMAN DATOS, SE REALIZA ENVIO POR OPERADOR LOGISTICO | 25/10/2025 SE REALIZA ENVÍO DE 40 ROLLOS"/>
    <s v="ENVÍO"/>
    <n v="40"/>
    <s v="INTERMEDIA"/>
    <s v="TERRESTRE"/>
    <s v="GELVEZ MOGOLLON JOSE ELISEO"/>
    <n v="1"/>
    <n v="36351"/>
    <n v="36351"/>
  </r>
  <r>
    <s v="CUCUTA"/>
    <s v="0036-0007"/>
    <x v="1"/>
    <n v="54239"/>
    <n v="2923314"/>
    <n v="15003"/>
    <x v="0"/>
    <s v="NORTE DE SANTANDER"/>
    <s v="DURANIA"/>
    <s v="BARRIO CENTRO DURANIA CUCUTA"/>
    <s v="WOMPI"/>
    <s v="FO-25-1724027"/>
    <d v="2025-10-23T08:00:00"/>
    <d v="2025-10-27T11:32:00"/>
    <x v="0"/>
    <s v="ROLLOS"/>
    <s v="EJECUTADO_EXITOSO"/>
    <s v="EJECUTADO EXITOSO"/>
    <s v="24/10/2025 SE REALIZA ENVÍO DE 40 ROLLOS WOMPI OK"/>
    <s v="ENVÍO"/>
    <n v="40"/>
    <s v="INTERMEDIA"/>
    <s v="TERRESTRE"/>
    <s v="MICHELI LOPEZ MIGUEL ANGEL"/>
    <n v="1"/>
    <n v="36351"/>
    <n v="36351"/>
  </r>
  <r>
    <s v="BOGOTA"/>
    <s v="0036-0004"/>
    <x v="5"/>
    <n v="25430"/>
    <n v="2922533"/>
    <n v="76734"/>
    <x v="0"/>
    <s v="CUNDINAMARCA"/>
    <s v="MADRID"/>
    <s v="BARRIO ORQUIDEAS MADRID"/>
    <s v="WOMPI"/>
    <s v="FO-25-1729858"/>
    <d v="2025-10-23T08:00:00"/>
    <d v="2025-10-27T11:35:00"/>
    <x v="0"/>
    <s v="ROLLOS"/>
    <s v="EJECUTADO_EXITOSO"/>
    <s v="EJECUTADO EXITOSO"/>
    <s v="24/10/2025 SE ESCALA AL COORDINADOR DE ZONA PARA ENTREGA DE ROLLOS EN SITIO | 25/10/2025 SE LLEGA A COMERCIO INTERRAPIDISIMO, SE REALIZA LA RESPECTIVA SOLICITUD, SE DAN TODOS LOS DATOS  SIN NOVEDAD."/>
    <s v="ENVÍO"/>
    <n v="48"/>
    <s v="INTERMEDIA"/>
    <s v="TERRESTRE"/>
    <s v="DURAN ACOSTA FRANK YONNY"/>
    <n v="1"/>
    <n v="36351"/>
    <n v="36351"/>
  </r>
  <r>
    <s v="VALLEDUPAR"/>
    <s v="0036-0001"/>
    <x v="0"/>
    <n v="20001"/>
    <n v="2934637"/>
    <n v="56393"/>
    <x v="0"/>
    <s v="CESAR"/>
    <s v="VALLEDUPAR"/>
    <s v="BARRIO VILLA LEONOR VALLEDUPAR 1"/>
    <s v="WOMPI"/>
    <s v="FO-25-1733238"/>
    <d v="2025-10-27T08:00:00"/>
    <d v="2025-10-27T11:42:00"/>
    <x v="0"/>
    <s v="ROLLOS"/>
    <s v="EJECUTADO_EXITOSO"/>
    <s v="EJECUTADO EXITOSO"/>
    <s v="25/10/2025 SE ESCALA AL COORDINADOR DE ZONA PARA ENTREGA DE ROLLOS EN SITIO | 27/10/2025 SE REALIZA ENTREGA DE 64 ROLLOS WOMPI EN SITIO"/>
    <s v="VISITA_TÉCNICA"/>
    <n v="64"/>
    <s v="PRINCIPAL"/>
    <s v="TERRESTRE"/>
    <s v="ARIAS QUILINDO JULIAN"/>
    <n v="1"/>
    <n v="31419"/>
    <n v="31419"/>
  </r>
  <r>
    <s v="NEIVA"/>
    <s v="0036-0006"/>
    <x v="2"/>
    <n v="18592"/>
    <n v="2934428"/>
    <n v="75593"/>
    <x v="0"/>
    <s v="CAQUETA"/>
    <s v="PUERTO RICO"/>
    <s v="BARRIO TRIUNFO PUERTO RICO"/>
    <s v="WOMPI"/>
    <s v="FO-25-1733338"/>
    <d v="2025-10-27T08:00:00"/>
    <d v="2025-10-27T11:44:00"/>
    <x v="0"/>
    <s v="ROLLOS"/>
    <s v="EJECUTADO_EXITOSO"/>
    <s v="EJECUTADO EXITOSO"/>
    <s v="25/10/2025 SE REALIZA ENVIO DE ROLLOS CON OPERADOR LOGISTICO | 27/10/2025 SE REALIZA ENTREGA DE 32 ROLLOS WOMPI EN SITIO ENTREGA EXITOSA"/>
    <s v="VISITA_TÉCNICA"/>
    <n v="32"/>
    <s v="LEJANA"/>
    <s v="TERRESTRE"/>
    <s v="MONTES DIAZ JOHN FRED"/>
    <n v="1"/>
    <n v="40250"/>
    <n v="40250"/>
  </r>
  <r>
    <s v="MONTERIA"/>
    <s v="0036-0001"/>
    <x v="0"/>
    <n v="23001"/>
    <n v="2934937"/>
    <n v="70053"/>
    <x v="0"/>
    <s v="CORDOBA"/>
    <s v="MONTERIA"/>
    <s v="BARRIO MOGAMBO MONTERIA 8"/>
    <s v="WOMPI"/>
    <s v="FO-25-1734250"/>
    <d v="2025-10-27T08:00:00"/>
    <d v="2025-10-27T11:45:00"/>
    <x v="0"/>
    <s v="ROLLOS"/>
    <s v="EJECUTADO_EXITOSO"/>
    <s v="EJECUTADO EXITOSO"/>
    <s v="25/10/2025 SE ESCALA AL COORDINADOR DE ZONA PARA ENTREGA DE ROLLOS EN SITIO | 27/10/2025 SE ENTREGAN 32 ROLLOS CON VISITA OK"/>
    <s v="VISITA_TÉCNICA"/>
    <n v="32"/>
    <s v="PRINCIPAL"/>
    <s v="TERRESTRE"/>
    <s v="BERMUDEZ SANCHEZ JOSE NEYBER"/>
    <n v="1"/>
    <n v="31419"/>
    <n v="31419"/>
  </r>
  <r>
    <s v="BOGOTA"/>
    <s v="0036-0004"/>
    <x v="5"/>
    <n v="25754"/>
    <n v="2935744"/>
    <n v="79654"/>
    <x v="0"/>
    <s v="CUNDINAMARCA"/>
    <s v="SOACHA"/>
    <s v="BARRIO PRADO VEGAS SOACHA 2"/>
    <s v="WOMPI"/>
    <s v="FO-25-1735809"/>
    <d v="2025-10-27T08:00:00"/>
    <d v="2025-10-27T11:47:00"/>
    <x v="0"/>
    <s v="ROLLOS"/>
    <s v="EJECUTADO_EXITOSO"/>
    <s v="EJECUTADO EXITOSO"/>
    <s v="26/10/2025 SE ESCALA AL COORDINADOR DE ZONA PARA ENTREGA DE ROLLOS EN SITIO | 27/10/2025 DURANTE LA VISITA TECNICA SE REALIZA ENTREGA DE ROLLOS PARA DATÁFONO NO SE MANIPULAN EQUIPOS"/>
    <s v="VISITA_TÉCNICA"/>
    <n v="16"/>
    <s v="PRINCIPAL"/>
    <s v="TERRESTRE"/>
    <s v="COGOLLO VERTEL EDER LUIS"/>
    <n v="1"/>
    <n v="31419"/>
    <n v="31419"/>
  </r>
  <r>
    <s v="BOGOTA"/>
    <s v="0036-0004"/>
    <x v="5"/>
    <n v="11001"/>
    <n v="2925861"/>
    <n v="47800"/>
    <x v="0"/>
    <s v="CUNDINAMARCA"/>
    <s v="BOGOTA"/>
    <s v="BARRIO SUBA BOGOTA 15"/>
    <s v="WOMPI"/>
    <s v="FO-25-1723779"/>
    <d v="2025-10-23T11:59:00"/>
    <d v="2025-10-27T11:49:00"/>
    <x v="0"/>
    <s v="ROLLOS"/>
    <s v="EJECUTADO_CANCELADO"/>
    <s v="CB CERRADO - DESOCUPADO"/>
    <s v="23/10/2025 SE ESCALA AL COORDINADOR DE ZONA PARA ENTREGA DE ROLLOS EN SITIO | 27/10/2025 SE LLEGA A COMERCIO EL CUAL SE ENCUENTRA CERRADO SE REALIZA INTENTOS DE COMUNICACIÓN CON CLIENTE A NÚMERO REGISTRADO 3107519387 NADIE CONTESTA SE ADJUNTA REGISTRADO FOTOGRÁFICO DE LLAMADAS"/>
    <s v="VISITA_TÉCNICA"/>
    <n v="64"/>
    <s v="PRINCIPAL"/>
    <s v="TERRESTRE"/>
    <s v="GALEANO SORIANO JUAN DAVID"/>
    <n v="1"/>
    <n v="31419"/>
    <n v="31419"/>
  </r>
  <r>
    <s v="VILLAVICENCIO"/>
    <s v="0036-0006"/>
    <x v="2"/>
    <n v="50001"/>
    <n v="2881547"/>
    <n v="74587"/>
    <x v="0"/>
    <s v="META"/>
    <s v="VILLAVICENCIO"/>
    <s v="DIVERCITY TEC"/>
    <s v="WOMPI"/>
    <s v="FO-25-1683382"/>
    <d v="2025-10-15T08:00:00"/>
    <d v="2025-10-27T11:51:00"/>
    <x v="0"/>
    <s v="ROLLOS"/>
    <s v="EJECUTADO_EXITOSO"/>
    <s v="EJECUTADO EXITOSO"/>
    <s v="14/10/2025 SE ESCALA AL COORDINADOR DE ZONA PARA ENTREGA DE ROLLOS EN SITIO | 27/10/2025 SE REALIZA ENTREGA DE 16 ROLLOS AL CORRESPONSAL"/>
    <s v="VISITA_TÉCNICA"/>
    <n v="16"/>
    <s v="PRINCIPAL"/>
    <s v="TERRESTRE"/>
    <s v="ORTIZ MARTINEZ STIVEN"/>
    <n v="1"/>
    <n v="31419"/>
    <n v="31419"/>
  </r>
  <r>
    <s v="CALI"/>
    <s v="0036-0003"/>
    <x v="4"/>
    <n v="19001"/>
    <n v="2915556"/>
    <n v="51292"/>
    <x v="0"/>
    <s v="CAUCA"/>
    <s v="POPAYAN"/>
    <s v="INTERCOPIAS"/>
    <s v="WOMPI"/>
    <s v="FO-25-1720630"/>
    <d v="2025-10-21T16:12:00"/>
    <d v="2025-10-27T11:52:00"/>
    <x v="0"/>
    <s v="ROLLOS"/>
    <s v="EJECUTADO_EXITOSO"/>
    <s v="EJECUTADO EXITOSO"/>
    <s v="22/10/2025 SE CONFIRMAN DATOS, SE REALIZA ENVIO POR OPERADOR LOGISTICO | 27/10/2025 SE INGRESA SE ENTREGA 24 ROLLOS WOMPI"/>
    <s v="VISITA_TÉCNICA"/>
    <n v="24"/>
    <s v="LEJANA"/>
    <s v="TERRESTRE"/>
    <s v="ROZO JIMENEZ EDGAR ARMANDO"/>
    <n v="1"/>
    <n v="40250"/>
    <n v="40250"/>
  </r>
  <r>
    <s v="BOGOTA"/>
    <s v="0036-0004"/>
    <x v="5"/>
    <n v="11001"/>
    <n v="2869497"/>
    <n v="43594"/>
    <x v="0"/>
    <s v="CUNDINAMARCA"/>
    <s v="BOGOTÁ"/>
    <s v="MULTISERVICIOS DE LUJO. LJ"/>
    <s v="WOMPI"/>
    <s v="FO-25-1667062"/>
    <d v="2025-10-10T12:53:00"/>
    <d v="2025-10-27T11:54:00"/>
    <x v="0"/>
    <s v="ROLLOS"/>
    <s v="EJECUTADO_EXITOSO"/>
    <s v="EJECUTADO EXITOSO"/>
    <s v="10/10/2025 SE ESCALA AL COORDINADOR DE ZONA PARA ENTREGA DE ROLLOS EN SITIO | 27/10/2025 SE LLEGA A LA DIRECCIÓN INDICADA Y SE ENTREGAN 56 ROLLOS WOMPI SIN MANIPULAR EQUIPOS"/>
    <s v="VISITA_TÉCNICA"/>
    <n v="56"/>
    <s v="PRINCIPAL"/>
    <s v="TERRESTRE"/>
    <s v="GIMBUEL LASSO LUIS GERMAN"/>
    <n v="1"/>
    <n v="31419"/>
    <n v="31419"/>
  </r>
  <r>
    <s v="BOGOTA"/>
    <s v="0036-0004"/>
    <x v="5"/>
    <n v="11001"/>
    <n v="2932957"/>
    <n v="74888"/>
    <x v="0"/>
    <s v="CUNDINAMARCA"/>
    <s v="BOGOTÁ"/>
    <s v="VARIEDADES LOREN´SS II"/>
    <s v="WOMPI"/>
    <s v="FO-25-1731969"/>
    <d v="2025-10-24T16:35:00"/>
    <d v="2025-10-27T12:11:00"/>
    <x v="0"/>
    <s v="ROLLOS"/>
    <s v="EJECUTADO_EXITOSO"/>
    <s v="EJECUTADO EXITOSO"/>
    <s v="24/10/2025 SE ESCALA AL COORDINADOR DE ZONA PARA ENTREGA DE ROLLOS EN SITIO | 27/10/2025 SE DEJAN 24 ROLLOS"/>
    <s v="VISITA_TÉCNICA"/>
    <n v="24"/>
    <s v="PRINCIPAL"/>
    <s v="TERRESTRE"/>
    <s v="GARCIA PASTRANA KEVIN FERNANDO"/>
    <n v="1"/>
    <n v="31419"/>
    <n v="31419"/>
  </r>
  <r>
    <s v="CALI"/>
    <s v="0036-0003"/>
    <x v="4"/>
    <n v="76001"/>
    <n v="2935036"/>
    <n v="79290"/>
    <x v="0"/>
    <s v="VALLE DEL CAUCA"/>
    <s v="CALI"/>
    <s v="FUERTES LIMPIEZA Y DESINFECCION"/>
    <s v="WOMPI"/>
    <s v="FO-25-1734632"/>
    <d v="2025-10-27T08:00:00"/>
    <d v="2025-10-27T12:13:00"/>
    <x v="0"/>
    <s v="ROLLOS"/>
    <s v="EJECUTADO_EXITOSO"/>
    <s v="EJECUTADO EXITOSO"/>
    <s v="25/10/2025 SE ESCALA AL COORDINADOR DE ZONA PARA ENTREGA DE ROLLOS EN SITIO | 27/10/2025 SE VISITA CORRESPONSAL Y SE REALIZA ENTREGA DE 16 ROLLOS"/>
    <s v="VISITA_TÉCNICA"/>
    <n v="16"/>
    <s v="PRINCIPAL"/>
    <s v="TERRESTRE"/>
    <s v="INFANTE SIERRA MANUEL FERNANDO"/>
    <n v="1"/>
    <n v="31419"/>
    <n v="31419"/>
  </r>
  <r>
    <s v="MONTERIA"/>
    <s v="0036-0001"/>
    <x v="0"/>
    <n v="23001"/>
    <n v="2935027"/>
    <n v="63984"/>
    <x v="0"/>
    <s v="CORDOBA"/>
    <s v="MONTERIA"/>
    <s v="PAPELERIA LA ROCA GC"/>
    <s v="WOMPI"/>
    <s v="FO-25-1734647"/>
    <d v="2025-10-27T08:00:00"/>
    <d v="2025-10-27T12:16:00"/>
    <x v="0"/>
    <s v="ROLLOS"/>
    <s v="EJECUTADO_EXITOSO"/>
    <s v="EJECUTADO EXITOSO"/>
    <s v="25/10/2025 SE ESCALA AL COORDINADOR DE ZONA PARA ENTREGA DE ROLLOS EN SITIO | 27/10/2025 SE ENTREGAN 56 ROLLOS CON VISITA OK"/>
    <s v="VISITA_TÉCNICA"/>
    <n v="56"/>
    <s v="PRINCIPAL"/>
    <s v="TERRESTRE"/>
    <s v="BOLAÑOS TABORDA JORGE ENRIQUE"/>
    <n v="1"/>
    <n v="31419"/>
    <n v="31419"/>
  </r>
  <r>
    <s v="BUCARAMANGA"/>
    <s v="0036-0007"/>
    <x v="1"/>
    <n v="68276"/>
    <n v="2935011"/>
    <n v="43210"/>
    <x v="0"/>
    <s v="SANTANDER"/>
    <s v="FLORIDABLANCA"/>
    <s v="BARRIO TORRES DE BICENTENARIO FLORIDABLANCA"/>
    <s v="WOMPI"/>
    <s v="FO-25-1734230"/>
    <d v="2025-10-27T08:00:00"/>
    <d v="2025-10-27T12:18:00"/>
    <x v="0"/>
    <s v="ROLLOS"/>
    <s v="EJECUTADO_EXITOSO"/>
    <s v="EJECUTADO EXITOSO"/>
    <s v="25/10/2025 SE ESCALA AL COORDINADOR DE ZONA PARA ENTREGA DE ROLLOS EN SITIO | 27/10/2025 SE REALIZA ENTREGA DE 32 ROLLOS WOMPI CON VISTA."/>
    <s v="VISITA_TÉCNICA"/>
    <n v="32"/>
    <s v="PRINCIPAL"/>
    <s v="TERRESTRE"/>
    <s v="COGOLLO VERTEL EDER LUIS"/>
    <n v="1"/>
    <n v="31419"/>
    <n v="31419"/>
  </r>
  <r>
    <s v="CALI"/>
    <s v="0036-0003"/>
    <x v="4"/>
    <n v="19001"/>
    <n v="2921501"/>
    <n v="39901"/>
    <x v="0"/>
    <s v="CAUCA"/>
    <s v="POPAYAN"/>
    <s v="RED COMUNICA T"/>
    <s v="WOMPI"/>
    <s v="FO-25-1724032"/>
    <d v="2025-10-22T15:44:00"/>
    <d v="2025-10-27T12:20:00"/>
    <x v="0"/>
    <s v="ROLLOS"/>
    <s v="EJECUTADO_EXITOSO"/>
    <s v="EJECUTADO EXITOSO"/>
    <s v="27/10/2025 SE ENTREGAN 32 ROLLOS WOMPI"/>
    <s v="VISITA_TÉCNICA"/>
    <n v="32"/>
    <s v="LEJANA"/>
    <s v="TERRESTRE"/>
    <s v="MARTINEZ FLOREZ DONIS ALBERTO"/>
    <n v="1"/>
    <n v="40250"/>
    <n v="40250"/>
  </r>
  <r>
    <s v="BOGOTA"/>
    <s v="0036-0004"/>
    <x v="5"/>
    <n v="11001"/>
    <n v="2933325"/>
    <n v="68978"/>
    <x v="0"/>
    <s v="CUNDINAMARCA"/>
    <s v="BOGOTÁ"/>
    <s v="VARIEDADES MANANTIAL DE VIDA"/>
    <s v="WOMPI"/>
    <s v="FO-25-1731959"/>
    <d v="2025-10-27T08:00:00"/>
    <d v="2025-10-27T12:28:00"/>
    <x v="0"/>
    <s v="ROLLOS"/>
    <s v="EJECUTADO_EXITOSO"/>
    <s v="EJECUTADO EXITOSO"/>
    <s v="24/10/2025 SE ESCALA AL COORDINADOR DE ZONA PARA ENTREGA DE ROLLOS EN SITIO | 27/10/2025 SE LLEGA A LA DIRECCIÓN INDICADA Y SE ENTREGAN 24 ROLLOS WOMPI SIN MANIPULAR EQUIPOS"/>
    <s v="VISITA_TÉCNICA"/>
    <n v="24"/>
    <s v="PRINCIPAL"/>
    <s v="TERRESTRE"/>
    <s v="GIMBUEL LASSO LUIS GERMAN"/>
    <n v="1"/>
    <n v="31419"/>
    <n v="31419"/>
  </r>
  <r>
    <s v="MEDELLIN"/>
    <s v="0036-0005"/>
    <x v="3"/>
    <n v="5001"/>
    <n v="2919691"/>
    <n v="26321"/>
    <x v="0"/>
    <s v="ANTIOQUIA"/>
    <s v="MEDELLIN"/>
    <s v="MIL ILUSIONES"/>
    <s v="WOMPI"/>
    <s v="FO-25-1718282"/>
    <d v="2025-10-22T12:03:00"/>
    <d v="2025-10-27T12:55:00"/>
    <x v="0"/>
    <s v="ROLLOS"/>
    <s v="EJECUTADO_EXITOSO"/>
    <s v="EJECUTADO EXITOSO"/>
    <s v="22/10/2025 SE ESCALA AL COORDINADOR DE ZONA PARA ENTREGA DE ROLLOS EN SITIO | 27/10/2025 SE REALIZA ENTREGA DE 56 ROLLOS POR EL OPERADOR LOGISTICO VELOCES CON LA GUIA V4001712569"/>
    <s v="VISITA_TÉCNICA"/>
    <n v="56"/>
    <s v="PRINCIPAL"/>
    <s v="TERRESTRE"/>
    <s v="GARCIA PASTRANA KEVIN FERNANDO"/>
    <n v="1"/>
    <n v="31419"/>
    <n v="31419"/>
  </r>
  <r>
    <s v="MEDELLIN"/>
    <s v="0036-0005"/>
    <x v="3"/>
    <n v="5001"/>
    <n v="2916836"/>
    <n v="80317"/>
    <x v="0"/>
    <s v="ANTIOQUIA"/>
    <s v="MEDELLIN"/>
    <s v="BARRIO CASTILLA MEDELLIN MEDELLIN"/>
    <s v="WOMPI"/>
    <s v="FO-25-1716384"/>
    <d v="2025-10-22T08:00:00"/>
    <d v="2025-10-27T12:55:00"/>
    <x v="0"/>
    <s v="ROLLOS"/>
    <s v="EJECUTADO_EXITOSO"/>
    <s v="EJECUTADO EXITOSO"/>
    <s v="22/10/2025 SE ESCALA AL COORDINADOR DE ZONA PARA ENTREGA DE ROLLOS EN SITIO | 27/10/2025 SE REALIZA ENTREGA DE 16 ROLLOS POR EL OPERADOR LOGISTICO VELOCES CON LA GUIA V4001712568"/>
    <s v="VISITA_TÉCNICA"/>
    <n v="16"/>
    <s v="PRINCIPAL"/>
    <s v="TERRESTRE"/>
    <s v="BETANCUR AGUIRRE EDGAR AUGUSTO"/>
    <n v="1"/>
    <n v="31419"/>
    <n v="31419"/>
  </r>
  <r>
    <s v="MEDELLIN"/>
    <s v="0036-0005"/>
    <x v="3"/>
    <n v="5001"/>
    <n v="2916238"/>
    <n v="68452"/>
    <x v="0"/>
    <s v="ANTIOQUIA"/>
    <s v="MEDELLÍN"/>
    <s v="PAME PINK STORE"/>
    <s v="WOMPI"/>
    <s v="FO-25-1714640"/>
    <d v="2025-10-21T16:59:00"/>
    <d v="2025-10-27T12:55:00"/>
    <x v="0"/>
    <s v="ROLLOS"/>
    <s v="EJECUTADO_EXITOSO"/>
    <s v="EJECUTADO EXITOSO"/>
    <s v="21/10/2025 SE ESCALA AL COORDINADOR DE ZONA PARA ENTREGA DE ROLLOS EN SITIO | 27/10/2025 SE REALIZA ENTREGA DE 32 ROLLOS POR EL OPERADOR LOGISTICO VELOCES CON LA GUIA V4001712564"/>
    <s v="VISITA_TÉCNICA"/>
    <n v="32"/>
    <s v="PRINCIPAL"/>
    <s v="TERRESTRE"/>
    <s v="BETANCUR AGUIRRE EDGAR AUGUSTO"/>
    <n v="1"/>
    <n v="31419"/>
    <n v="31419"/>
  </r>
  <r>
    <s v="MEDELLIN"/>
    <s v="0036-0005"/>
    <x v="3"/>
    <n v="5088"/>
    <n v="2921863"/>
    <n v="21262"/>
    <x v="0"/>
    <s v="ANTIOQUIA"/>
    <s v="BELLO"/>
    <s v="SOLUCIONES INFORMATICAS HERMES"/>
    <s v="WOMPI"/>
    <s v="FO-25-1720451"/>
    <d v="2025-10-22T16:35:00"/>
    <d v="2025-10-27T12:56:00"/>
    <x v="0"/>
    <s v="ROLLOS"/>
    <s v="EJECUTADO_EXITOSO"/>
    <s v="EJECUTADO EXITOSO"/>
    <s v="22/10/2025 SE ESCALA AL COORDINADOR DE ZONA PARA ENTREGA DE ROLLOS EN SITIO | 27/10/2025 SE REALIZA ENTREGA DE 64 ROLLOS POR EL OPERADOR LOGISTICO VELOCES CON LA GUIA V4001715525"/>
    <s v="VISITA_TÉCNICA"/>
    <n v="64"/>
    <s v="PRINCIPAL"/>
    <s v="TERRESTRE"/>
    <s v="BETANCUR AGUIRRE EDGAR AUGUSTO"/>
    <n v="1"/>
    <n v="31419"/>
    <n v="31419"/>
  </r>
  <r>
    <s v="MEDELLIN"/>
    <s v="0036-0005"/>
    <x v="3"/>
    <n v="5001"/>
    <n v="2920122"/>
    <n v="13155"/>
    <x v="0"/>
    <s v="ANTIOQUIA"/>
    <s v="MEDELLIN"/>
    <s v="BARRIO GRANIZAL II MEDELLÍN"/>
    <s v="WOMPI"/>
    <s v="FO-25-1719137"/>
    <d v="2025-10-22T12:52:00"/>
    <d v="2025-10-27T12:56:00"/>
    <x v="0"/>
    <s v="ROLLOS"/>
    <s v="EJECUTADO_EXITOSO"/>
    <s v="EJECUTADO EXITOSO"/>
    <s v="22/10/2025 SE ESCALA AL COORDINADOR DE ZONA PARA ENTREGA DE ROLLOS EN SITIO | 27/10/2025 SE REALIZA ENTREGA DE 64 ROLLOS POR EL OPERADOR LOGISTICO VELOCES CON LA GUIA V4001712571"/>
    <s v="VISITA_TÉCNICA"/>
    <n v="64"/>
    <s v="PRINCIPAL"/>
    <s v="TERRESTRE"/>
    <s v="BETANCUR AGUIRRE EDGAR AUGUSTO"/>
    <n v="1"/>
    <n v="31419"/>
    <n v="31419"/>
  </r>
  <r>
    <s v="MEDELLIN"/>
    <s v="0036-0005"/>
    <x v="3"/>
    <n v="5001"/>
    <n v="2920364"/>
    <n v="53622"/>
    <x v="0"/>
    <s v="ANTIOQUIA"/>
    <s v="MEDELLÍN"/>
    <s v="MERCADO SAN ESTEBAN"/>
    <s v="WOMPI"/>
    <s v="FO-25-1719063"/>
    <d v="2025-10-22T13:50:00"/>
    <d v="2025-10-27T12:57:00"/>
    <x v="0"/>
    <s v="ROLLOS"/>
    <s v="EJECUTADO_EXITOSO"/>
    <s v="EJECUTADO EXITOSO"/>
    <s v="22/10/2025 SE ESCALA AL COORDINADOR DE ZONA PARA ENTREGA DE ROLLOS EN SITIO | 27/10/2025 SE REALIZA ENTREGA DE 64 ROLLOS POR EL OPERADOR LOGISTICO VELOCES CON LA GUIA V4001712572"/>
    <s v="VISITA_TÉCNICA"/>
    <n v="64"/>
    <s v="PRINCIPAL"/>
    <s v="TERRESTRE"/>
    <s v="BETANCUR AGUIRRE EDGAR AUGUSTO"/>
    <n v="1"/>
    <n v="31419"/>
    <n v="31419"/>
  </r>
  <r>
    <s v="MEDELLIN"/>
    <s v="0036-0005"/>
    <x v="3"/>
    <n v="5001"/>
    <n v="2922330"/>
    <n v="50298"/>
    <x v="0"/>
    <s v="ANTIOQUIA"/>
    <s v="MEDELLIN"/>
    <s v="M-K LLUVIA DE HELADOS TAVO"/>
    <s v="WOMPI"/>
    <s v="FO-25-1720751"/>
    <d v="2025-10-23T08:00:00"/>
    <d v="2025-10-27T12:58:00"/>
    <x v="0"/>
    <s v="ROLLOS"/>
    <s v="EJECUTADO_EXITOSO"/>
    <s v="EJECUTADO EXITOSO"/>
    <s v="22/10/2025 SE ESCALA AL COORDINADOR DE ZONA PARA ENTREGA DE ROLLOS EN SITIO | 27/10/2025 SE REALIZA ENTREGA DE 16 ROLLOS POR EL OPERADOR LOGISTICO VELOCES CON LA GUIA V4001715526"/>
    <s v="VISITA_TÉCNICA"/>
    <n v="16"/>
    <s v="PRINCIPAL"/>
    <s v="TERRESTRE"/>
    <s v="BETANCUR AGUIRRE EDGAR AUGUSTO"/>
    <n v="1"/>
    <n v="31419"/>
    <n v="31419"/>
  </r>
  <r>
    <s v="MEDELLIN"/>
    <s v="0036-0005"/>
    <x v="3"/>
    <n v="5001"/>
    <n v="2926012"/>
    <n v="68331"/>
    <x v="0"/>
    <s v="ANTIOQUIA"/>
    <s v="MEDELLÍN"/>
    <s v="MINIMERCADO LA GRAN ESQUINA DE JULIAN"/>
    <s v="WOMPI"/>
    <s v="FO-25-1723775"/>
    <d v="2025-10-23T12:11:00"/>
    <d v="2025-10-27T12:59:00"/>
    <x v="0"/>
    <s v="ROLLOS"/>
    <s v="EJECUTADO_EXITOSO"/>
    <s v="EJECUTADO EXITOSO"/>
    <s v="23/10/2025 SE ESCALA AL COORDINADOR DE ZONA PARA ENTREGA DE ROLLOS EN SITIO | 27/10/2025 SE REALIZA ENTREGA DE 32 ROLLOS POR EL OPERADOR LOGISTICO VELOCES CON LA GUIA V4001715529"/>
    <s v="VISITA_TÉCNICA"/>
    <n v="32"/>
    <s v="PRINCIPAL"/>
    <s v="TERRESTRE"/>
    <s v="BETANCUR AGUIRRE EDGAR AUGUSTO"/>
    <n v="1"/>
    <n v="31419"/>
    <n v="31419"/>
  </r>
  <r>
    <s v="MEDELLIN"/>
    <s v="0036-0005"/>
    <x v="3"/>
    <n v="5001"/>
    <n v="2925465"/>
    <n v="40591"/>
    <x v="0"/>
    <s v="ANTIOQUIA"/>
    <s v="MEDELLÍN"/>
    <s v="DROGUERIA FARMAPILOTO MANRIQUE"/>
    <s v="WOMPI"/>
    <s v="FO-25-1723700"/>
    <d v="2025-10-23T11:24:00"/>
    <d v="2025-10-27T12:59:00"/>
    <x v="0"/>
    <s v="ROLLOS"/>
    <s v="EJECUTADO_EXITOSO"/>
    <s v="EJECUTADO EXITOSO"/>
    <s v="23/10/2025 SE ESCALA AL COORDINADOR DE ZONA PARA ENTREGA DE ROLLOS EN SITIO | 27/10/2025 SE REALIZA ENTREGA DE 32 ROLLOS POR EL OPERADOR LOGISTICO VELOCES CON LA GUIA V4001715528"/>
    <s v="VISITA_TÉCNICA"/>
    <n v="32"/>
    <s v="PRINCIPAL"/>
    <s v="TERRESTRE"/>
    <s v="BETANCUR AGUIRRE EDGAR AUGUSTO"/>
    <n v="1"/>
    <n v="31419"/>
    <n v="31419"/>
  </r>
  <r>
    <s v="MEDELLIN"/>
    <s v="0036-0005"/>
    <x v="3"/>
    <n v="5088"/>
    <n v="2928636"/>
    <n v="14471"/>
    <x v="0"/>
    <s v="ANTIOQUIA"/>
    <s v="BELLO"/>
    <s v="BARRIO NIQUIA TERRANOVA BELLO"/>
    <s v="WOMPI"/>
    <s v="FO-25-1728394"/>
    <d v="2025-10-24T08:00:00"/>
    <d v="2025-10-27T13:00:00"/>
    <x v="0"/>
    <s v="ROLLOS"/>
    <s v="EJECUTADO_EXITOSO"/>
    <s v="EJECUTADO EXITOSO"/>
    <s v="24/10/2025 SE ESCALA AL COORDINADOR DE ZONA PARA ENTREGA DE ROLLOS EN SITIO | 27/10/2025 SE REALIZA ENTREGA DE 24 ROLLOS POR EL OPERADOR LOGISTICO VELOCES CON LA GUIA V4001719094"/>
    <s v="VISITA_TÉCNICA"/>
    <n v="24"/>
    <s v="PRINCIPAL"/>
    <s v="TERRESTRE"/>
    <s v="BETANCUR AGUIRRE EDGAR AUGUSTO"/>
    <n v="1"/>
    <n v="31419"/>
    <n v="31419"/>
  </r>
  <r>
    <s v="MEDELLIN"/>
    <s v="0036-0005"/>
    <x v="3"/>
    <n v="5088"/>
    <n v="2926838"/>
    <n v="37463"/>
    <x v="0"/>
    <s v="ANTIOQUIA"/>
    <s v="BELLO"/>
    <s v="FERCILEY GUTIÉRREZ SUAREZ"/>
    <s v="WOMPI"/>
    <s v="FO-25-1726802"/>
    <d v="2025-10-23T14:31:00"/>
    <d v="2025-10-27T13:00:00"/>
    <x v="0"/>
    <s v="ROLLOS"/>
    <s v="EJECUTADO_EXITOSO"/>
    <s v="EJECUTADO EXITOSO"/>
    <s v="23/10/2025 SE ESCALA AL COORDINADOR DE ZONA PARA ENTREGA DE ROLLOS EN SITIO | 27/10/2025 SE REALIZA ENTREGA DE 32 ROLLOS POR EL OPERADOR LOGISTICO VELOCES CON LA GUIA V4001719093"/>
    <s v="VISITA_TÉCNICA"/>
    <n v="32"/>
    <s v="PRINCIPAL"/>
    <s v="TERRESTRE"/>
    <s v="BETANCUR AGUIRRE EDGAR AUGUSTO"/>
    <n v="1"/>
    <n v="31419"/>
    <n v="31419"/>
  </r>
  <r>
    <s v="MEDELLIN"/>
    <s v="0036-0005"/>
    <x v="3"/>
    <n v="5001"/>
    <n v="2926254"/>
    <n v="19647"/>
    <x v="0"/>
    <s v="ANTIOQUIA"/>
    <s v="MEDELLIN"/>
    <s v="FOTO VIDEO Y MARQUETERIA IMPACTO DIGITAL"/>
    <s v="WOMPI"/>
    <s v="FO-25-1729441"/>
    <d v="2025-10-23T12:56:00"/>
    <d v="2025-10-27T13:00:00"/>
    <x v="0"/>
    <s v="ROLLOS"/>
    <s v="EJECUTADO_EXITOSO"/>
    <s v="EJECUTADO EXITOSO"/>
    <s v="23/10/2025 SE ESCALA AL COORDINADOR DE ZONA PARA ENTREGA DE ROLLOS EN SITIO | 27/10/2025 SE REALIZA ENTREGA DE 48 ROLLOS POR EL OPERADOR LOGISTICO VELOCES CON LA GUIA V4001715530"/>
    <s v="VISITA_TÉCNICA"/>
    <n v="48"/>
    <s v="PRINCIPAL"/>
    <s v="TERRESTRE"/>
    <s v="BETANCUR AGUIRRE EDGAR AUGUSTO"/>
    <n v="1"/>
    <n v="31419"/>
    <n v="31419"/>
  </r>
  <r>
    <s v="MEDELLIN"/>
    <s v="0036-0005"/>
    <x v="3"/>
    <n v="5001"/>
    <n v="2931600"/>
    <n v="28951"/>
    <x v="0"/>
    <s v="ANTIOQUIA"/>
    <s v="MEDELLÍN"/>
    <s v="RIKO FRUVER GUAYABAL S.A.S"/>
    <s v="WOMPI"/>
    <s v="FO-25-1730031"/>
    <d v="2025-10-24T12:29:00"/>
    <d v="2025-10-27T13:02:00"/>
    <x v="0"/>
    <s v="ROLLOS"/>
    <s v="EJECUTADO_EXITOSO"/>
    <s v="EJECUTADO EXITOSO"/>
    <s v="24/10/2025 SE ESCALA AL COORDINADOR DE ZONA PARA ENTREGA DE ROLLOS EN SITIO | 27/10/2025 SE REALIZA ENTREGA DE 8 ROLLOS POR EL OPERADOR LOGISTICO VELOCES CON LA GUIA V4001719097"/>
    <s v="VISITA_TÉCNICA"/>
    <n v="8"/>
    <s v="PRINCIPAL"/>
    <s v="TERRESTRE"/>
    <s v="Javier"/>
    <n v="1"/>
    <n v="31419"/>
    <n v="31419"/>
  </r>
  <r>
    <s v="MEDELLIN"/>
    <s v="0036-0005"/>
    <x v="3"/>
    <n v="5088"/>
    <n v="2930188"/>
    <n v="44103"/>
    <x v="0"/>
    <s v="ANTIOQUIA"/>
    <s v="BELLO"/>
    <s v="AUTOSERVICIO EL BOSQUE JM"/>
    <s v="WOMPI"/>
    <s v="FO-25-1729148"/>
    <d v="2025-10-24T09:43:00"/>
    <d v="2025-10-27T13:02:00"/>
    <x v="0"/>
    <s v="ROLLOS"/>
    <s v="EJECUTADO_EXITOSO"/>
    <s v="EJECUTADO EXITOSO"/>
    <s v="27/10/2025 SE REALIZA ENTREGA DE 64 ROLLOS POR EL OPERADOR LOGISTICO VELOCES CON LA GUIA V4001719096"/>
    <s v="VISITA_TÉCNICA"/>
    <n v="64"/>
    <s v="PRINCIPAL"/>
    <s v="TERRESTRE"/>
    <s v="BETANCUR AGUIRRE EDGAR AUGUSTO"/>
    <n v="1"/>
    <n v="31419"/>
    <n v="31419"/>
  </r>
  <r>
    <s v="MEDELLIN"/>
    <s v="0036-0005"/>
    <x v="3"/>
    <n v="5001"/>
    <n v="2930277"/>
    <n v="67254"/>
    <x v="0"/>
    <s v="ANTIOQUIA"/>
    <s v="MEDELLIN"/>
    <s v="BARRIO CALAZANS MEDELLIN 7"/>
    <s v="WOMPI"/>
    <s v="FO-25-1729152"/>
    <d v="2025-10-24T09:42:00"/>
    <d v="2025-10-27T13:02:00"/>
    <x v="0"/>
    <s v="ROLLOS"/>
    <s v="EJECUTADO_EXITOSO"/>
    <s v="EJECUTADO EXITOSO"/>
    <s v="27/10/2025 SE REALIZA ENTREGA DE 24 ROLLOS POR EL OPERADOR LOGISTICO VELOCES CON LA GUIA V4001719095"/>
    <s v="VISITA_TÉCNICA"/>
    <n v="24"/>
    <s v="PRINCIPAL"/>
    <s v="TERRESTRE"/>
    <s v="BETANCUR AGUIRRE EDGAR AUGUSTO"/>
    <n v="1"/>
    <n v="31419"/>
    <n v="31419"/>
  </r>
  <r>
    <s v="BOGOTA"/>
    <s v="0036-0004"/>
    <x v="5"/>
    <n v="25430"/>
    <n v="2910489"/>
    <n v="14883"/>
    <x v="0"/>
    <s v="CUNDINAMARCA"/>
    <s v="MADRID"/>
    <s v="BARRIO SECTOR PUENTE PIEDRA EL ROSAL MADRID"/>
    <s v="WOMPI"/>
    <s v="FO-25-1723003"/>
    <d v="2025-10-21T08:06:00"/>
    <d v="2025-10-27T13:10:00"/>
    <x v="0"/>
    <s v="ROLLOS"/>
    <s v="EJECUTADO_EXITOSO"/>
    <s v="EJECUTADO EXITOSO"/>
    <s v="23/10/2025 SE REALIZA ENVIO DE ROLLOS CON OPERADOR LOGISTICO | 25/10/2025 ENVÍO DE 32 ROLLOS CON GUIA"/>
    <s v="ENVÍO"/>
    <n v="32"/>
    <s v="INTERMEDIA"/>
    <s v="TERRESTRE"/>
    <s v="BETANCUR AGUIRRE EDGAR AUGUSTO"/>
    <n v="1"/>
    <n v="36351"/>
    <n v="36351"/>
  </r>
  <r>
    <s v="TUNJA"/>
    <s v="0036-0007"/>
    <x v="1"/>
    <n v="15806"/>
    <n v="2922421"/>
    <n v="32585"/>
    <x v="0"/>
    <s v="BOYACA"/>
    <s v="TIBASOSA"/>
    <s v="BARRIO CENTRO TIBASOSA 1"/>
    <s v="WOMPI"/>
    <s v="FO-25-1726399"/>
    <d v="2025-10-23T08:00:00"/>
    <d v="2025-10-27T13:25:00"/>
    <x v="0"/>
    <s v="ROLLOS"/>
    <s v="EJECUTADO_EXITOSO"/>
    <s v="EJECUTADO EXITOSO"/>
    <s v="23/10/2025 SE CONFIRMAN DATOS, SE REALIZA ENVIO POR OPERADOR LOGISTICO | 24/10/2025 SE REALIZA ENVÍO DE PAPELERÍA WOMPI POR TRASPORTADORA INTERAPIDISIMO"/>
    <s v="ENVÍO"/>
    <n v="32"/>
    <s v="INTERMEDIA"/>
    <s v="TERRESTRE"/>
    <s v="HERNANDEZ NARANJO OSCAR EDUARDO"/>
    <n v="1"/>
    <n v="36351"/>
    <n v="36351"/>
  </r>
  <r>
    <s v="BOGOTA"/>
    <s v="0036-0004"/>
    <x v="5"/>
    <n v="11001"/>
    <n v="2933426"/>
    <n v="56878"/>
    <x v="0"/>
    <s v="CUNDINAMARCA"/>
    <s v="BOGOTÁ"/>
    <s v="PAPELERIA METRO"/>
    <s v="WOMPI"/>
    <s v="FO-25-1731956"/>
    <d v="2025-10-27T08:00:00"/>
    <d v="2025-10-27T14:08:00"/>
    <x v="0"/>
    <s v="ROLLOS"/>
    <s v="EJECUTADO_EXITOSO"/>
    <s v="EJECUTADO EXITOSO"/>
    <s v="24/10/2025 SE ESCALA AL COORDINADOR DE ZONA PARA ENTREGA DE ROLLOS EN SITIO | 27/10/2025 ENTREGA DE 48 ROLLOS NO SE MANIPULAN EQUIPOS"/>
    <s v="VISITA_TÉCNICA"/>
    <n v="48"/>
    <s v="PRINCIPAL"/>
    <s v="TERRESTRE"/>
    <s v="RODRIGUEZ MURCIA YERSON IVAN"/>
    <n v="1"/>
    <n v="31419"/>
    <n v="31419"/>
  </r>
  <r>
    <s v="MEDELLIN"/>
    <s v="0036-0005"/>
    <x v="3"/>
    <n v="5212"/>
    <n v="2932211"/>
    <n v="69533"/>
    <x v="0"/>
    <s v="ANTIOQUIA"/>
    <s v="COPACABANA"/>
    <s v="BARRIO MARIA COPACABANA 2"/>
    <s v="WOMPI"/>
    <s v="FO-25-1731284"/>
    <d v="2025-10-24T14:42:00"/>
    <d v="2025-10-27T14:08:00"/>
    <x v="0"/>
    <s v="ROLLOS"/>
    <s v="EJECUTADO_EXITOSO"/>
    <s v="EJECUTADO EXITOSO"/>
    <s v="15/10/2025 SE ESCALA AL COORDINADOR DE ZONA PARA ENTREGA DE ROLLOS EN SITIO | 27/10/2025 SE REALIZA ENTREGA EFECTIVA DE 56 ROLLOS"/>
    <s v="VISITA_TÉCNICA"/>
    <n v="56"/>
    <s v="PRINCIPAL"/>
    <s v="TERRESTRE"/>
    <s v="HERNANDEZ NARANJO OSCAR EDUARDO"/>
    <n v="1"/>
    <n v="31419"/>
    <n v="31419"/>
  </r>
  <r>
    <s v="TUNJA"/>
    <s v="0036-0007"/>
    <x v="1"/>
    <n v="15001"/>
    <n v="2935687"/>
    <n v="79150"/>
    <x v="0"/>
    <s v="BOYACA"/>
    <s v="TUNJA"/>
    <s v="BARRIO LIBERTADOR TUNJA 2"/>
    <s v="WOMPI"/>
    <s v="FO-25-1735808"/>
    <d v="2025-10-27T08:00:00"/>
    <d v="2025-10-27T14:10:00"/>
    <x v="0"/>
    <s v="ROLLOS"/>
    <s v="EJECUTADO_EXITOSO"/>
    <s v="EJECUTADO EXITOSO"/>
    <s v="26/10/2025 SE ESCALA AL COORDINADOR DE ZONA PARA ENTREGA DE ROLLOS EN SITIO | 27/10/2025 SE REALIZA ENTREGA DE 16 ROLLOS CON VISITA"/>
    <s v="VISITA_TÉCNICA"/>
    <n v="16"/>
    <s v="PRINCIPAL"/>
    <s v="TERRESTRE"/>
    <s v="MARIN PIEDRAHITA JIMMY ALEXIS"/>
    <n v="1"/>
    <n v="31419"/>
    <n v="31419"/>
  </r>
  <r>
    <s v="BOGOTA"/>
    <s v="0036-0004"/>
    <x v="5"/>
    <n v="11001"/>
    <n v="2931252"/>
    <n v="37521"/>
    <x v="0"/>
    <s v="CUNDINAMARCA"/>
    <s v="BOGOTÁ"/>
    <s v="CENTRO COMPUTO COPIADO LUCAS"/>
    <s v="WOMPI"/>
    <s v="FO-25-1729905"/>
    <d v="2025-10-24T11:47:00"/>
    <d v="2025-10-27T14:44:00"/>
    <x v="0"/>
    <s v="ROLLOS"/>
    <s v="EJECUTADO_EXITOSO"/>
    <s v="EJECUTADO EXITOSO"/>
    <s v="24/10/2025 SE ESCALA AL COORDINADOR DE ZONA PARA ENTREGA DE ROLLOS EN SITIO | 27/10/2025 SE ENTREGAN  ROLLOS SIN MANIPULACIÓN DEL DATAFONO SIN NOVEDAD"/>
    <s v="VISITA_TÉCNICA"/>
    <n v="8"/>
    <s v="PRINCIPAL"/>
    <s v="TERRESTRE"/>
    <s v="RODRIGUEZ MURCIA YERSON IVAN"/>
    <n v="1"/>
    <n v="31419"/>
    <n v="31419"/>
  </r>
  <r>
    <s v="MANIZALES"/>
    <s v="0036-0002"/>
    <x v="6"/>
    <n v="17001"/>
    <n v="2919694"/>
    <n v="76096"/>
    <x v="0"/>
    <s v="CALDAS"/>
    <s v="MANIZALES"/>
    <s v="BARRIO ARGENTINA MANIZALES 2"/>
    <s v="WOMPI"/>
    <s v="FO-25-1718276"/>
    <d v="2025-10-22T12:05:00"/>
    <d v="2025-10-27T14:47:00"/>
    <x v="0"/>
    <s v="ROLLOS"/>
    <s v="EJECUTADO_EXITOSO"/>
    <s v="EJECUTADO EXITOSO"/>
    <s v="22/10/2025 SE ESCALA AL COORDINADOR DE ZONA PARA ENTREGA DE ROLLOS EN SITIO | 27/10/2025 SE VISITA COMERCIO SE REALIZA ENTREGA DE 16 ROLLOS DE PAPEL PARA DATÁFONO WOMPI"/>
    <s v="VISITA_TÉCNICA"/>
    <n v="16"/>
    <s v="PRINCIPAL"/>
    <s v="TERRESTRE"/>
    <s v="ARIAS QUILINDO JULIAN"/>
    <n v="1"/>
    <n v="31419"/>
    <n v="31419"/>
  </r>
  <r>
    <s v="MEDELLIN"/>
    <s v="0036-0005"/>
    <x v="3"/>
    <n v="5129"/>
    <n v="2934474"/>
    <n v="71375"/>
    <x v="0"/>
    <s v="ANTIOQUIA"/>
    <s v="CALDAS"/>
    <s v="CAFÉ AMOR DE COLIBRÍ"/>
    <s v="WOMPI"/>
    <s v="FO-25-1733234"/>
    <d v="2025-10-27T08:00:00"/>
    <d v="2025-10-27T15:06:00"/>
    <x v="0"/>
    <s v="ROLLOS"/>
    <s v="EJECUTADO_EXITOSO"/>
    <s v="EJECUTADO EXITOSO"/>
    <s v="25/10/2025 SE ESCALA AL COORDINADOR DE ZONA PARA ENTREGA DE ROLLOS EN SITIO | 27/10/2025 SE ENTREGARON 32 ROLLOS"/>
    <s v="VISITA_TÉCNICA"/>
    <n v="32"/>
    <s v="PRINCIPAL"/>
    <s v="TERRESTRE"/>
    <s v="LOAIZA LOPEZ JHON FREDDY"/>
    <n v="1"/>
    <n v="31419"/>
    <n v="31419"/>
  </r>
  <r>
    <s v="BOGOTA"/>
    <s v="0036-0004"/>
    <x v="5"/>
    <n v="11001"/>
    <n v="2928056"/>
    <n v="34827"/>
    <x v="0"/>
    <s v="CUNDINAMARCA"/>
    <s v="BOGOTÁ"/>
    <s v="POLISERVICIOS CIUDAD BOLIVAR"/>
    <s v="WOMPI"/>
    <s v="FO-25-1726772 | FO-25-1734055"/>
    <d v="2025-10-23T16:28:00"/>
    <d v="2025-10-27T15:09:00"/>
    <x v="0"/>
    <s v="ROLLOS"/>
    <s v="EJECUTADO_EXITOSO"/>
    <s v="EJECUTADO EXITOSO"/>
    <s v="27/10/2025 SE ENTREGAN  ROLLOS SIN MANIPULACIÓN DEL DATAFONO SIN NOVEDAD"/>
    <s v="VISITA_TÉCNICA"/>
    <n v="24"/>
    <s v="PRINCIPAL"/>
    <s v="TERRESTRE"/>
    <s v="CASTAÑEDA PALACIO CARLOS FELIPE"/>
    <n v="2"/>
    <n v="31419"/>
    <n v="62838"/>
  </r>
  <r>
    <s v="CALI"/>
    <s v="0036-0003"/>
    <x v="4"/>
    <n v="76892"/>
    <n v="2930025"/>
    <n v="59534"/>
    <x v="0"/>
    <s v="VALLE DEL CAUCA"/>
    <s v="YUMBO"/>
    <s v="BARRIO LLERAS YUMBO 1"/>
    <s v="WOMPI"/>
    <s v="FO-25-1729160"/>
    <d v="2025-10-24T08:58:00"/>
    <d v="2025-10-27T15:13:00"/>
    <x v="0"/>
    <s v="ROLLOS"/>
    <s v="EJECUTADO_EXITOSO"/>
    <s v="EJECUTADO EXITOSO"/>
    <s v="27/10/2025 SE ENTREGAN 64 ROLLOS EN BUEN ESTADO"/>
    <s v="VISITA_TÉCNICA"/>
    <n v="64"/>
    <s v="PRINCIPAL"/>
    <s v="TERRESTRE"/>
    <s v="ARIAS QUILINDO JULIAN | ORTIZ MARTINEZ STIVEN"/>
    <n v="1"/>
    <n v="31419"/>
    <n v="31419"/>
  </r>
  <r>
    <s v="CUCUTA"/>
    <s v="0036-0007"/>
    <x v="1"/>
    <n v="54001"/>
    <n v="2934741"/>
    <n v="49790"/>
    <x v="0"/>
    <s v="NORTE DE SANTANDER"/>
    <s v="CUCUTA"/>
    <s v="BODEGA LA EXITOSA"/>
    <s v="WOMPI"/>
    <s v="FO-25-1733845"/>
    <d v="2025-10-27T08:00:00"/>
    <d v="2025-10-27T15:27:00"/>
    <x v="0"/>
    <s v="ROLLOS"/>
    <s v="EJECUTADO_EXITOSO"/>
    <s v="EJECUTADO EXITOSO"/>
    <s v="25/10/2025 SE ESCALA AL COORDINADOR DE ZONA PARA ENTREGA DE ROLLOS EN SITIO | 27/10/2025 SE VISITA COMERCIO, SE  REALIZA ENTREGA DE 32 ROLLOS EN DIRECCION INDICADA POR EL CLIENTE"/>
    <s v="VISITA_TÉCNICA"/>
    <n v="32"/>
    <s v="PRINCIPAL"/>
    <s v="TERRESTRE"/>
    <s v="ESCOBAR LENIS JUAN SEBASTIAN"/>
    <n v="1"/>
    <n v="31419"/>
    <n v="31419"/>
  </r>
  <r>
    <s v="CALI"/>
    <s v="0036-0003"/>
    <x v="4"/>
    <n v="76892"/>
    <n v="2863979"/>
    <n v="79443"/>
    <x v="0"/>
    <s v="VALLE DEL CAUCA"/>
    <s v="YUMBO"/>
    <s v="BARRIO GAITAN YUMBO"/>
    <s v="WOMPI"/>
    <s v="FO-25-1662627"/>
    <d v="2025-10-09T13:41:00"/>
    <d v="2025-10-27T15:30:00"/>
    <x v="0"/>
    <s v="ROLLOS"/>
    <s v="EJECUTADO_EXITOSO"/>
    <s v="EJECUTADO EXITOSO"/>
    <s v="09/10/2025 SE ESCALA AL COORDINADOR DE ZONA PARA ENTREGA DE ROLLOS EN SITIO | 27/10/2025 SE ENTREGAN 32 ROLLOS EN BUEN ESTADO"/>
    <s v="VISITA_TÉCNICA"/>
    <n v="32"/>
    <s v="PRINCIPAL"/>
    <s v="TERRESTRE"/>
    <s v="NARANJO AFANADOR RUBEN JESUS"/>
    <n v="1"/>
    <n v="31419"/>
    <n v="31419"/>
  </r>
  <r>
    <s v="MANIZALES"/>
    <s v="0036-0002"/>
    <x v="6"/>
    <n v="17001"/>
    <n v="2925283"/>
    <n v="51033"/>
    <x v="0"/>
    <s v="CALDAS"/>
    <s v="MANIZALES"/>
    <s v="BARRIO LA CAMELIA MANIZALES"/>
    <s v="WOMPI"/>
    <s v="FO-25-1723704"/>
    <d v="2025-10-23T11:07:00"/>
    <d v="2025-10-27T15:42:00"/>
    <x v="0"/>
    <s v="ROLLOS"/>
    <s v="EJECUTADO_EXITOSO"/>
    <s v="EJECUTADO EXITOSO"/>
    <s v="23/10/2025 SE ESCALA AL COORDINADOR DE ZONA PARA ENTREGA DE ROLLOS EN SITIO | 27/10/2025 SE VISITA COMERCIO SE REALIZA ENTREGA DE 32 ROLLOS DE PAPEL PARA DATÁFONO WOMPI"/>
    <s v="VISITA_TÉCNICA"/>
    <n v="32"/>
    <s v="PRINCIPAL"/>
    <s v="TERRESTRE"/>
    <s v="TORO CARDONA ELIZABETH"/>
    <n v="1"/>
    <n v="31419"/>
    <n v="31419"/>
  </r>
  <r>
    <s v="CALI"/>
    <s v="0036-0003"/>
    <x v="4"/>
    <n v="76892"/>
    <n v="2933606"/>
    <n v="78583"/>
    <x v="0"/>
    <s v="VALLE DEL CAUCA"/>
    <s v="YUMBO"/>
    <s v="BARRIO URIBE YUMBO 1"/>
    <s v="WOMPI"/>
    <s v="FO-25-1732562"/>
    <d v="2025-10-27T08:00:00"/>
    <d v="2025-10-27T15:44:00"/>
    <x v="0"/>
    <s v="ROLLOS"/>
    <s v="EJECUTADO_EXITOSO"/>
    <s v="EJECUTADO EXITOSO"/>
    <s v="25/10/2025 SE ESCALA AL COORDINADOR DE ZONA PARA ENTREGA DE ROLLOS EN SITIO | 27/10/2025 SE ENTREGAN 56 ROLLOS EN BUEN ESTADO"/>
    <s v="VISITA_TÉCNICA"/>
    <n v="56"/>
    <s v="PRINCIPAL"/>
    <s v="TERRESTRE"/>
    <s v="LOAIZA LOPEZ JHON FREDDY"/>
    <n v="1"/>
    <n v="31419"/>
    <n v="31419"/>
  </r>
  <r>
    <s v="BARRANQUILLA"/>
    <s v="0036-0001"/>
    <x v="0"/>
    <n v="8638"/>
    <n v="2928318"/>
    <n v="62257"/>
    <x v="0"/>
    <s v="ATLANTICO"/>
    <s v="SABANALARGA"/>
    <s v="BARRIO CENTRO SABANALARGA 14"/>
    <s v="WOMPI"/>
    <s v="FO-25-1731003"/>
    <d v="2025-10-23T16:50:00"/>
    <d v="2025-10-27T16:01:00"/>
    <x v="0"/>
    <s v="ROLLOS"/>
    <s v="EJECUTADO_EXITOSO"/>
    <s v="EJECUTADO EXITOSO"/>
    <s v="24/10/2025 SE CONFIRMAN DATOS, SE REALIZA ENVIO POR OPERADOR LOGISTICO | 27/10/2025 SE REALIZA ENVIO DE 48 ROLLOS, CON LA GUIA 2205447282 SERVIENTREGA SE CONFIRMA ENTREGA EXITOSA POR PARTE DE LA TRANSPORTADORA"/>
    <s v="ENVÍO"/>
    <n v="48"/>
    <s v="INTERMEDIA"/>
    <s v="TERRESTRE"/>
    <s v="ESCOBAR LENIS JUAN SEBASTIAN"/>
    <n v="1"/>
    <n v="36351"/>
    <n v="36351"/>
  </r>
  <r>
    <s v="BUCARAMANGA"/>
    <s v="0036-0007"/>
    <x v="1"/>
    <n v="68432"/>
    <n v="2928200"/>
    <n v="16929"/>
    <x v="0"/>
    <s v="SANTANDER"/>
    <s v="MALAGA"/>
    <s v="CENTRO MALAGA SANTANDER"/>
    <s v="WOMPI"/>
    <s v="FO-25-1730217"/>
    <d v="2025-10-23T16:44:00"/>
    <d v="2025-10-27T16:02:00"/>
    <x v="0"/>
    <s v="ROLLOS"/>
    <s v="EJECUTADO_EXITOSO"/>
    <s v="EJECUTADO EXITOSO"/>
    <s v="24/10/2025 SE CONFIRMAN DATOS, SE REALIZA ENVIO POR OPERADOR LOGISTICO | 27/10/2025 SE REALIZA ENVIO DE 64 ROLLOS, CON LA GUIA 2187690839 SERVIENTREGA SE CONFIRMA ENTREGA EXITOSA POR PARTE DE LA TRANSPORTADORA"/>
    <s v="ENVÍO"/>
    <n v="64"/>
    <s v="LEJANA"/>
    <s v="TERRESTRE"/>
    <s v="AYALA ROMERO MAYKOL DANILO"/>
    <n v="1"/>
    <n v="40250"/>
    <n v="40250"/>
  </r>
  <r>
    <s v="BOGOTA"/>
    <s v="0036-0004"/>
    <x v="5"/>
    <n v="25797"/>
    <n v="2930582"/>
    <n v="75580"/>
    <x v="0"/>
    <s v="CUNDINAMARCA"/>
    <s v="TENA"/>
    <s v="BARRIO CENTRO TENA 1"/>
    <s v="WOMPI"/>
    <s v="FO-25-1729893"/>
    <d v="2025-10-24T10:37:00"/>
    <d v="2025-10-27T16:03:00"/>
    <x v="0"/>
    <s v="ROLLOS"/>
    <s v="EJECUTADO_EXITOSO"/>
    <s v="EJECUTADO EXITOSO"/>
    <s v="24/10/2025 SE CONFIRMAN DATOS, SE REALIZA ENVIO POR OPERADOR LOGISTICO | 27/10/2025 SE REALIZA ENVIO DE 16 ROLLOS, CON LA GUIA 2235596356 SERVIENTREGA SE CONFIRMA ENTREGA EXITOSA POR PARTE DE LA TRANSPORTADORA"/>
    <s v="ENVÍO"/>
    <n v="16"/>
    <s v="INTERMEDIA"/>
    <s v="TERRESTRE"/>
    <s v="AYALA ROMERO MAYKOL DANILO"/>
    <n v="1"/>
    <n v="36351"/>
    <n v="36351"/>
  </r>
  <r>
    <s v="BOGOTA"/>
    <s v="0036-0004"/>
    <x v="5"/>
    <n v="25286"/>
    <n v="2909010"/>
    <n v="76311"/>
    <x v="0"/>
    <s v="CUNDINAMARCA"/>
    <s v="FUNZA"/>
    <s v="BARRIO CENTRO FUNZA 8"/>
    <s v="WOMPI"/>
    <s v="FO-25-1726667"/>
    <d v="2025-10-20T16:27:00"/>
    <d v="2025-10-27T16:04:00"/>
    <x v="0"/>
    <s v="ROLLOS"/>
    <s v="EJECUTADO_EXITOSO"/>
    <s v="EJECUTADO EXITOSO"/>
    <s v="23/10/2025 SE REALIZA ENVIO DE ROLLOS CON OPERADOR LOGISTICO | 27/10/2025 SE REALIZA ENVIO DE 16 ROLLOS, CON LA GUIA 2235596352 SERVIENTREGA SE CONFIRMA ENTREGA EXITOSA POR PARTE DE LA TRANSPORTADORA"/>
    <s v="ENVÍO"/>
    <n v="16"/>
    <s v="INTERMEDIA"/>
    <s v="TERRESTRE"/>
    <s v="CONTRERAS ROSSI LITZY YULIETH"/>
    <n v="1"/>
    <n v="36351"/>
    <n v="36351"/>
  </r>
  <r>
    <s v="BOGOTA"/>
    <s v="0036-0004"/>
    <x v="5"/>
    <n v="25279"/>
    <n v="2921206"/>
    <n v="37495"/>
    <x v="0"/>
    <s v="CUNDINAMARCA"/>
    <s v="FOMEQUE"/>
    <s v="BARRIO CENTRO FOMEQUE"/>
    <s v="WOMPI"/>
    <s v="FO-25-1726410"/>
    <d v="2025-10-22T15:13:00"/>
    <d v="2025-10-27T16:05:00"/>
    <x v="0"/>
    <s v="ROLLOS"/>
    <s v="EJECUTADO_EXITOSO"/>
    <s v="EJECUTADO EXITOSO"/>
    <s v="23/10/2025 SE CONFIRMAN DATOS, SE REALIZA ENVIO POR OPERADOR LOGISTICO | 27/10/2025 SE REALIZA ENVIO DE 24 ROLLOS, CON LA GUIA 2235596330 SERVIENTREGA SE CONFIRMA ENTREGA EXITOSA POR PARTE DE LA TRANSPORTADORA"/>
    <s v="ENVÍO"/>
    <n v="24"/>
    <s v="INTERMEDIA"/>
    <s v="TERRESTRE"/>
    <s v="ATEHORTUA VASQUEZ ANA SOFIA"/>
    <n v="1"/>
    <n v="36351"/>
    <n v="36351"/>
  </r>
  <r>
    <s v="BOGOTA"/>
    <s v="0036-0004"/>
    <x v="5"/>
    <n v="25053"/>
    <n v="2916746"/>
    <n v="48873"/>
    <x v="0"/>
    <s v="CUNDINAMARCA"/>
    <s v="ARBELAEZ"/>
    <s v="BARRIO CENTRO ARBELAEZ"/>
    <s v="WOMPI"/>
    <s v="FO-25-1726413"/>
    <d v="2025-10-22T08:00:00"/>
    <d v="2025-10-27T16:05:00"/>
    <x v="0"/>
    <s v="ROLLOS"/>
    <s v="EJECUTADO_EXITOSO"/>
    <s v="EJECUTADO EXITOSO"/>
    <s v="23/10/2025 SE CONFIRMAN DATOS, SE REALIZA ENVIO POR OPERADOR LOGISTICO | 27/10/2025 SE REALIZA ENVIO DE 64 ROLLOS, CON LA GUIA 2235596334 SERVIENTREGA SE CONFIRMA ENTREGA EXITOSA POR PARTE DE LA TRANSPORTADORA"/>
    <s v="ENVÍO"/>
    <n v="64"/>
    <s v="INTERMEDIA"/>
    <s v="TERRESTRE"/>
    <s v="AYALA ROMERO MAYKOL DANILO"/>
    <n v="1"/>
    <n v="36351"/>
    <n v="36351"/>
  </r>
  <r>
    <s v="NEIVA"/>
    <s v="0036-0006"/>
    <x v="2"/>
    <n v="18205"/>
    <n v="2921828"/>
    <n v="72572"/>
    <x v="0"/>
    <s v="CAQUETA"/>
    <s v="CURILLO"/>
    <s v="CURILLO EL JARDIN"/>
    <s v="WOMPI"/>
    <s v="FO-25-1725059"/>
    <d v="2025-10-22T16:21:00"/>
    <d v="2025-10-27T16:07:00"/>
    <x v="0"/>
    <s v="ROLLOS"/>
    <s v="EJECUTADO_EXITOSO"/>
    <s v="EJECUTADO EXITOSO"/>
    <s v="23/10/2025 SE CONFIRMAN DATOS, SE REALIZA ENVIO POR OPERADOR LOGISTICO | 27/10/2025 SE REALIZA ENVIO DE 40 ROLLOS, CON LA GUIA 2235596323 SERVIENTREGA SE CONFIRMA ENTREGA EXITOSA POR PARTE DE LA TRANSPORTADORA"/>
    <s v="ENVÍO"/>
    <n v="40"/>
    <s v="LEJANA"/>
    <s v="TERRESTRE"/>
    <s v="AYALA ROMERO MAYKOL DANILO"/>
    <n v="1"/>
    <n v="40250"/>
    <n v="40250"/>
  </r>
  <r>
    <s v="CALI"/>
    <s v="0036-0003"/>
    <x v="4"/>
    <n v="19698"/>
    <n v="2918163"/>
    <n v="16808"/>
    <x v="0"/>
    <s v="CAUCA"/>
    <s v="SANTANDER DE QUILICHAO"/>
    <s v="BARRIO ALFONOSO LOPEZ SANTANDER DE QUILICHAO"/>
    <s v="WOMPI"/>
    <s v="FO-25-1720361"/>
    <d v="2025-10-22T09:41:00"/>
    <d v="2025-10-27T16:08:00"/>
    <x v="0"/>
    <s v="ROLLOS"/>
    <s v="EJECUTADO_EXITOSO"/>
    <s v="EJECUTADO EXITOSO"/>
    <s v="22/10/2025 SE CONFIRMAN DATOS, SE REALIZA ENVIO POR OPERADOR LOGISTICO | 27/10/2025 SE REALIZA ENVIO DE 16 ROLLOS, CON LA GUIA 2215219723 SERVIENTREGA SE CONFIRMA ENTREGA EXITOSA POR PARTE DE LA TRANSPORTADORA"/>
    <s v="ENVÍO"/>
    <n v="16"/>
    <s v="INTERMEDIA"/>
    <s v="TERRESTRE"/>
    <s v="AYALA ROMERO MAYKOL DANILO"/>
    <n v="1"/>
    <n v="36351"/>
    <n v="36351"/>
  </r>
  <r>
    <s v="BOGOTA"/>
    <s v="0036-0004"/>
    <x v="5"/>
    <n v="25269"/>
    <n v="2912996"/>
    <n v="40078"/>
    <x v="0"/>
    <s v="CUNDINAMARCA"/>
    <s v="FACATATIVA"/>
    <s v="BARRIO CHAPINERO FACATATIVA"/>
    <s v="WOMPI"/>
    <s v="FO-25-1724042"/>
    <d v="2025-10-21T11:23:00"/>
    <d v="2025-10-27T16:08:00"/>
    <x v="0"/>
    <s v="ROLLOS"/>
    <s v="EJECUTADO_EXITOSO"/>
    <s v="EJECUTADO EXITOSO"/>
    <s v="23/10/2025 SE CONFIRMAN DATOS, SE REALIZA ENVIO POR OPERADOR LOGISTICO | 27/10/2025 SE REALIZA ENVIO DE 48 ROLLOS, CON LA GUIA 2235596331 SERVIENTREGA SE CONFIRMA ENTREGA EXITOSA POR PARTE DE LA TRANSPORTADORA"/>
    <s v="ENVÍO"/>
    <n v="48"/>
    <s v="INTERMEDIA"/>
    <s v="TERRESTRE"/>
    <s v="CONTRERAS ROSSI LITZY YULIETH"/>
    <n v="1"/>
    <n v="36351"/>
    <n v="36351"/>
  </r>
  <r>
    <s v="NEIVA"/>
    <s v="0036-0006"/>
    <x v="2"/>
    <n v="41016"/>
    <n v="2913968"/>
    <n v="57053"/>
    <x v="0"/>
    <s v="HUILA"/>
    <s v="AIPE"/>
    <s v="BARRIO CENTRO AIPE 4"/>
    <s v="WOMPI"/>
    <s v="FO-25-1716894"/>
    <d v="2025-10-21T12:54:00"/>
    <d v="2025-10-27T16:13:00"/>
    <x v="0"/>
    <s v="ROLLOS"/>
    <s v="EJECUTADO_EXITOSO"/>
    <s v="EJECUTADO EXITOSO"/>
    <s v="22/10/2025 SE CONFIRMAN DATOS, SE REALIZA ENVIO POR OPERADOR LOGISTICO | 27/10/2025 SE ENTREGA 56 ROLLOS SIN NOVEDAD"/>
    <s v="VISITA_TÉCNICA"/>
    <n v="56"/>
    <s v="INTERMEDIA"/>
    <s v="TERRESTRE"/>
    <s v="TORO CARDONA ELIZABETH"/>
    <n v="1"/>
    <n v="36351"/>
    <n v="36351"/>
  </r>
  <r>
    <s v="IBAGUE"/>
    <s v="0036-0006"/>
    <x v="2"/>
    <n v="73124"/>
    <n v="2900283"/>
    <n v="46248"/>
    <x v="0"/>
    <s v="TOLIMA"/>
    <s v="CAJAMARCA"/>
    <s v="BARRIO LAS FERIAS CAJAMARCA 1"/>
    <s v="WOMPI"/>
    <s v="FO-25-1726677"/>
    <d v="2025-10-20T08:00:00"/>
    <d v="2025-10-27T23:27:00"/>
    <x v="0"/>
    <s v="ROLLOS"/>
    <s v="EJECUTADO_EXITOSO"/>
    <s v="EJECUTADO EXITOSO"/>
    <s v="23/10/2025 SE REALIZA ENVIO DE ROLLOS CON OPERADOR LOGISTICO | 24/10/2025 SE REALIZA ENVÍO DE 40 ROLLOS WOMPI POR SOLICITUD DEL CLIENTE, ALA DIRECCIÓN ASIGNADA."/>
    <s v="ENVÍO"/>
    <n v="40"/>
    <s v="INTERMEDIA"/>
    <s v="TERRESTRE"/>
    <s v="AYALA ROMERO MAYKOL DANILO"/>
    <n v="1"/>
    <n v="36351"/>
    <n v="36351"/>
  </r>
  <r>
    <s v="BARRANQUILLA"/>
    <s v="0036-0001"/>
    <x v="0"/>
    <n v="8675"/>
    <n v="2900958"/>
    <n v="36666"/>
    <x v="0"/>
    <s v="ATLANTICO"/>
    <s v="SANTA LUCIA"/>
    <s v="BARRIO CENTRO SANTA LUCIA"/>
    <s v="WOMPI"/>
    <s v="FO-25-1708264"/>
    <d v="2025-10-20T08:00:00"/>
    <d v="2025-10-27T23:29:00"/>
    <x v="0"/>
    <s v="ROLLOS"/>
    <s v="EJECUTADO_EXITOSO"/>
    <s v="EJECUTADO EXITOSO"/>
    <s v="20/10/2025 SE CONFIRMA DATOS. SE REALIZA ENVIO DE ROLLOS CON OPERADOR LOGISTICO | 24/10/2025 SE ENVIÓ 24 ROLLOS POR INTERRAPIDISIMO"/>
    <s v="ENVÍO"/>
    <n v="24"/>
    <s v="INTERMEDIA"/>
    <s v="TERRESTRE"/>
    <s v="BARRAGAN TAFUR EDWIN ESTEBAN"/>
    <n v="1"/>
    <n v="36351"/>
    <n v="36351"/>
  </r>
  <r>
    <s v="BOGOTA"/>
    <s v="0036-0004"/>
    <x v="5"/>
    <n v="25899"/>
    <n v="2900508"/>
    <n v="35982"/>
    <x v="0"/>
    <s v="CUNDINAMARCA"/>
    <s v="ZIPAQUIRA"/>
    <s v="BARRIO CENTRO ZIPAQUIRA 1"/>
    <s v="WOMPI"/>
    <s v="FO-25-1726676"/>
    <d v="2025-10-20T08:00:00"/>
    <d v="2025-10-28T08:59:00"/>
    <x v="0"/>
    <s v="ROLLOS"/>
    <s v="EJECUTADO_EXITOSO"/>
    <s v="EJECUTADO EXITOSO"/>
    <s v="23/10/2025 SE REALIZA ENVIO DE ROLLOS CON OPERADOR LOGISTICO | 28/10/2025 SE REALIZA ENVIO DE 64 ROLLOS, CON LA GUIA 2235596341 SERVIENTREGA SE CONFIRMA ENTREGA EXITOSA POR PARTE DE LA TRANSPORTADORA"/>
    <s v="ENVÍO"/>
    <n v="64"/>
    <s v="INTERMEDIA"/>
    <s v="TERRESTRE"/>
    <s v="VILLACOB VILLACOB ELKIN EDUARDO"/>
    <n v="1"/>
    <n v="36351"/>
    <n v="36351"/>
  </r>
  <r>
    <s v="TUNJA"/>
    <s v="0036-0007"/>
    <x v="1"/>
    <n v="15763"/>
    <n v="2900280"/>
    <n v="41102"/>
    <x v="0"/>
    <s v="BOYACA"/>
    <s v="SOTAQUIRA"/>
    <s v="BARRIO SEC SIDERURGICA SOTAQUIRA"/>
    <s v="WOMPI"/>
    <s v="FO-25-1726680"/>
    <d v="2025-10-20T08:00:00"/>
    <d v="2025-10-28T09:01:00"/>
    <x v="0"/>
    <s v="ROLLOS"/>
    <s v="EJECUTADO_EXITOSO"/>
    <s v="EJECUTADO EXITOSO"/>
    <s v="23/10/2025 SE REALIZA ENVIO DE ROLLOS CON OPERADOR LOGISTICO | 28/10/2025 SE REALIZA ENVIO DE 32 ROLLOS, CON LA GUIA 2235596340 SERVIENTREGA SE CONFIRMA ENTREGA EXITOSA POR PARTE DE LA TRANSPORTADORA"/>
    <s v="ENVÍO"/>
    <n v="32"/>
    <s v="INTERMEDIA"/>
    <s v="TERRESTRE"/>
    <s v="ATEHORTUA VASQUEZ ANA SOFIA"/>
    <n v="1"/>
    <n v="36351"/>
    <n v="36351"/>
  </r>
  <r>
    <s v="MEDELLIN"/>
    <s v="0036-0005"/>
    <x v="3"/>
    <n v="5145"/>
    <n v="2897966"/>
    <n v="68714"/>
    <x v="0"/>
    <s v="ANTIOQUIA"/>
    <s v="CARAMANTA"/>
    <s v="PARQUE PRINCIPAL"/>
    <s v="WOMPI"/>
    <s v="FO-25-1720636"/>
    <d v="2025-10-17T15:11:00"/>
    <d v="2025-10-28T09:01:00"/>
    <x v="0"/>
    <s v="ROLLOS"/>
    <s v="EJECUTADO_EXITOSO"/>
    <s v="EJECUTADO EXITOSO"/>
    <s v="22/10/2025 SE CONFIRMAN DATOS, SE REALIZA ENVIO POR OPERADOR LOGISTICO | 25/10/2025 SE INFORMA GUIA, PARA RECOLECCION DE PAPELERIA EN OFICINA DE TRANSPORTADORA | 28/10/2025 SE CONFIRMA ENTREGA EXITOSA DE 24 ROLLOS POR PARTE DE LA TRANSPORTADORA INTERRAPIDISIMO CON GUIA: 700172892501 | 24/10/2025 SE REALIZA ENVIO POR INTERRAPIDISIMO DE 24 ROLLOS WOMPI"/>
    <s v="ENVÍO"/>
    <n v="24"/>
    <s v="LEJANA"/>
    <s v="TERRESTRE"/>
    <s v="ATEHORTUA VASQUEZ ANA SOFIA"/>
    <n v="1"/>
    <n v="40250"/>
    <n v="40250"/>
  </r>
  <r>
    <s v="PASTO"/>
    <s v="0036-0003"/>
    <x v="4"/>
    <n v="52678"/>
    <n v="2895117"/>
    <n v="54692"/>
    <x v="0"/>
    <s v="NARIÑO"/>
    <s v="SAMANIEGO"/>
    <s v="BARRIO CHUMAGER SAMANIEGO"/>
    <s v="WOMPI"/>
    <s v="FO-25-1700103"/>
    <d v="2025-10-17T08:56:00"/>
    <d v="2025-10-28T09:03:00"/>
    <x v="0"/>
    <s v="ROLLOS"/>
    <s v="EJECUTADO_EXITOSO"/>
    <s v="EJECUTADO EXITOSO"/>
    <s v="17/10/2025 SE CONFIRMAN DATOS. SE REALIZA ENVIO DE ROLLOS CON OPERADOR LOGISTICO | 24/10/2025 SE LE INFORMA NUMERO DE GUIA A USER, PENDIENTE CONFIRMACION | 28/10/2025 SE REALIZA ENVIO DE 48 ROLLOS, CON LA GUIA 2215219707 SERVIENTREGA SE CONFIRMA ENTREGA EXITOSA POR PARTE DE LA TRANSPORTADORA"/>
    <s v="ENVÍO"/>
    <n v="48"/>
    <s v="LEJANA"/>
    <s v="TERRESTRE"/>
    <s v="MONTOYA VELEZ ANDRES FELIPE"/>
    <n v="1"/>
    <n v="40250"/>
    <n v="40250"/>
  </r>
  <r>
    <s v="CALI"/>
    <s v="0036-0003"/>
    <x v="4"/>
    <n v="19473"/>
    <n v="2900927"/>
    <n v="30617"/>
    <x v="0"/>
    <s v="CAUCA"/>
    <s v="MORALES"/>
    <s v="BARRIO CENTRO 3"/>
    <s v="WOMPI"/>
    <s v="FO-25-1726674"/>
    <d v="2025-10-20T08:00:00"/>
    <d v="2025-10-28T09:06:00"/>
    <x v="0"/>
    <s v="ROLLOS"/>
    <s v="EJECUTADO_EXITOSO"/>
    <s v="EJECUTADO EXITOSO"/>
    <s v="23/10/2025 SE REALIZA ENVIO DE ROLLOS CON OPERADOR LOGISTICO | 28/10/2025 SE CONFIRMA ENTREGA EXITOSA DE 32 ROLLOS POR PARTE DE LA TRANSPORTADORA INTERRAPIDISIMO CON GUIA: 700172910758 | 24/10/2025 SE ENVÍA POR INTERRAPIDISIMO 32 ROLLOS"/>
    <s v="ENVÍO"/>
    <n v="32"/>
    <s v="LEJANA"/>
    <s v="TERRESTRE"/>
    <s v="CONTRERAS ROSSI LITZY YULIETH"/>
    <n v="1"/>
    <n v="40250"/>
    <n v="40250"/>
  </r>
  <r>
    <s v="BOGOTA"/>
    <s v="0036-0004"/>
    <x v="5"/>
    <n v="25386"/>
    <n v="2900798"/>
    <n v="79640"/>
    <x v="0"/>
    <s v="CUNDINAMARCA"/>
    <s v="LA MESA"/>
    <s v="BARRIO BARRIO EL RECREO LA MESA"/>
    <s v="WOMPI"/>
    <s v="FO-25-1724050"/>
    <d v="2025-10-20T08:00:00"/>
    <d v="2025-10-28T09:10:00"/>
    <x v="0"/>
    <s v="ROLLOS"/>
    <s v="EJECUTADO_EXITOSO"/>
    <s v="EJECUTADO EXITOSO"/>
    <s v="28/10/2025 SE CONFIRMA ENTREGA EXITOSA DE 16 ROLLOS POR PARTE DE LA TRANSPORTADORA INTERRAPIDISIMO CON GUIA: 700172977895 | 25/10/2025 SE REALIZA EL ENVÍO DE 16 ROLLOS POR INTER RAPIDÍSIMO A CLIENTE,  A DIRECCIÓN  SUMINISTRADA EN ORDEN DE TRABAJO"/>
    <s v="ENVÍO"/>
    <n v="16"/>
    <s v="INTERMEDIA"/>
    <s v="TERRESTRE"/>
    <s v="BOLAÑOS TABORDA JORGE ENRIQUE"/>
    <n v="1"/>
    <n v="36351"/>
    <n v="36351"/>
  </r>
  <r>
    <s v="MEDELLIN"/>
    <s v="0036-0005"/>
    <x v="3"/>
    <n v="5318"/>
    <n v="2926527"/>
    <n v="55398"/>
    <x v="0"/>
    <s v="ANTIOQUIA"/>
    <s v="GUARNE"/>
    <s v="BARRIO COMFAMA GUARNE 1"/>
    <s v="WOMPI"/>
    <s v="FO-25-1730592"/>
    <d v="2025-10-23T13:53:00"/>
    <d v="2025-10-28T09:13:00"/>
    <x v="0"/>
    <s v="ROLLOS"/>
    <s v="EJECUTADO_EXITOSO"/>
    <s v="EJECUTADO EXITOSO"/>
    <s v="24/10/2025 SE REALIZA ENVIO DE ROLLOS CON OPERADOR LOGISTICO | 28/10/2025 SE REALIZA ENVIO DE 32 ROLLOS, CON LA GUIA 284607489 SERVIENTREGA SE CONFIRMA ENTREGA EXITOSA POR PARTE DE LA TRANSPORTADORA"/>
    <s v="ENVÍO"/>
    <n v="32"/>
    <s v="INTERMEDIA"/>
    <s v="TERRESTRE"/>
    <s v="ORTIZ MARTINEZ STIVEN"/>
    <n v="1"/>
    <n v="36351"/>
    <n v="36351"/>
  </r>
  <r>
    <s v="BUCARAMANGA"/>
    <s v="0036-0007"/>
    <x v="1"/>
    <n v="68432"/>
    <n v="2929821"/>
    <n v="59869"/>
    <x v="0"/>
    <s v="SANTANDER"/>
    <s v="MALAGA"/>
    <s v="BARRIO EL CEDRAL MALAGA"/>
    <s v="WOMPI"/>
    <s v="FO-25-1729837"/>
    <d v="2025-10-24T08:14:00"/>
    <d v="2025-10-28T09:14:00"/>
    <x v="0"/>
    <s v="ROLLOS"/>
    <s v="EJECUTADO_EXITOSO"/>
    <s v="EJECUTADO EXITOSO"/>
    <s v="24/10/2025 SE CONFIRMAN DATOS, SE REALIZA ENVIO POR OPERADOR LOGISTICO | 28/10/2025 SE REALIZA ENVIO DE 16 ROLLOS, CON LA GUIA 2187690840 SERVIENTREGA SE CONFIRMA ENTREGA EXITOSA POR PARTE DE LA TRANSPORTADORA"/>
    <s v="ENVÍO"/>
    <n v="16"/>
    <s v="LEJANA"/>
    <s v="TERRESTRE"/>
    <s v="BETANCUR AGUIRRE EDGAR AUGUSTO"/>
    <n v="1"/>
    <n v="40250"/>
    <n v="40250"/>
  </r>
  <r>
    <s v="VILLAVICENCIO"/>
    <s v="0036-0006"/>
    <x v="2"/>
    <n v="50006"/>
    <n v="2925868"/>
    <n v="62181"/>
    <x v="0"/>
    <s v="META"/>
    <s v="ACACIAS"/>
    <s v="BARRIO GUARATARA I ACACIAS"/>
    <s v="WOMPI"/>
    <s v="FO-25-1729287"/>
    <d v="2025-10-23T12:03:00"/>
    <d v="2025-10-28T09:15:00"/>
    <x v="0"/>
    <s v="ROLLOS"/>
    <s v="EJECUTADO_EXITOSO"/>
    <s v="EJECUTADO EXITOSO"/>
    <s v="24/10/2025 SE REALIZA ENVIO DE ROLLOS CON OPERADOR LOGISTICO | 28/10/2025 SE REALIZA ENVIO DE 32 ROLLOS, CON LA GUIA 2235596338 SERVIENTREGA SE CONFIRMA ENTREGA EXITOSA POR PARTE DE LA TRANSPORTADORA"/>
    <s v="ENVÍO"/>
    <n v="32"/>
    <s v="INTERMEDIA"/>
    <s v="TERRESTRE"/>
    <s v="TORO CARDONA ELIZABETH"/>
    <n v="1"/>
    <n v="36351"/>
    <n v="36351"/>
  </r>
  <r>
    <s v="TUNJA"/>
    <s v="0036-0007"/>
    <x v="1"/>
    <n v="15516"/>
    <n v="2913395"/>
    <n v="81413"/>
    <x v="0"/>
    <s v="BOYACA"/>
    <s v="PAIPA"/>
    <s v="PAPELERÍA ESMERALDA 02"/>
    <s v="WOMPI"/>
    <s v="FO-25-1726385"/>
    <d v="2025-10-21T11:52:00"/>
    <d v="2025-10-28T09:16:00"/>
    <x v="0"/>
    <s v="ROLLOS"/>
    <s v="EJECUTADO_EXITOSO"/>
    <s v="EJECUTADO EXITOSO"/>
    <s v="23/10/2025 SE CONFIRMAN DATOS, SE REALIZA ENVIO POR OPERADOR LOGISTICO | 28/10/2025 SE REALIZA ENVIO DE 16 ROLLOS, CON LA GUIA 2235596346 SERVIENTREGA SE CONFIRMA ENTREGA EXITOSA POR PARTE DE LA TRANSPORTADORA"/>
    <s v="ENVÍO"/>
    <n v="16"/>
    <s v="INTERMEDIA"/>
    <s v="TERRESTRE"/>
    <s v="ATEHORTUA VASQUEZ ANA SOFIA"/>
    <n v="1"/>
    <n v="36351"/>
    <n v="36351"/>
  </r>
  <r>
    <s v="PASTO"/>
    <s v="0036-0003"/>
    <x v="4"/>
    <n v="52356"/>
    <n v="2912610"/>
    <n v="58340"/>
    <x v="0"/>
    <s v="NARIÑO"/>
    <s v="IPIALES"/>
    <s v="BARRIO LAS ORQUIDEAS IPILAES"/>
    <s v="WOMPI"/>
    <s v="FO-25-1724046"/>
    <d v="2025-10-21T10:32:00"/>
    <d v="2025-10-28T09:16:00"/>
    <x v="0"/>
    <s v="ROLLOS"/>
    <s v="EJECUTADO_EXITOSO"/>
    <s v="EJECUTADO EXITOSO"/>
    <s v="23/10/2025 SE CONFIRMAN DATOS, SE REALIZA ENVIO POR OPERADOR LOGISTICO | 28/10/2025 SE REALIZA ENVIO DE 24 ROLLOS, CON LA GUIA 2215219725 SERVIENTREGA SE CONFIRMA ENTREGA EXITOSA POR PARTE DE LA TRANSPORTADORA"/>
    <s v="ENVÍO"/>
    <n v="24"/>
    <s v="INTERMEDIA"/>
    <s v="TERRESTRE"/>
    <s v="TORO CARDONA ELIZABETH"/>
    <n v="1"/>
    <n v="36351"/>
    <n v="36351"/>
  </r>
  <r>
    <s v="BOGOTA"/>
    <s v="0036-0004"/>
    <x v="5"/>
    <n v="25290"/>
    <n v="2908399"/>
    <n v="29973"/>
    <x v="0"/>
    <s v="CUNDINAMARCA"/>
    <s v="FUSAGASUGA"/>
    <s v="BARRIO POTOSI II - FUSAGASUGÁ"/>
    <s v="WOMPI"/>
    <s v="FO-25-1729297"/>
    <d v="2025-10-20T16:05:00"/>
    <d v="2025-10-28T09:17:00"/>
    <x v="0"/>
    <s v="ROLLOS"/>
    <s v="EJECUTADO_EXITOSO"/>
    <s v="EJECUTADO EXITOSO"/>
    <s v="24/10/2025 SE REALIZA ENVIO DE ROLLOS CON OPERADOR LOGISTICO | 28/10/2025 SE CONFIRMA ENTREGA EXITOSA DE 64 ROLLOS POR PARTE DE LA TRANSPORTADORA INTERRAPIDISIMO CON GUIA: 700172978185 | 25/10/2025 SE REALIZA EL ENVÍO DE 64 ROLLOS POR INTER RAPIDÍSIMO A CLIENTE  DIRECCIÓN A DIRECCIÓN SUMINISTRADA EN ORDEN DE TRABAJO"/>
    <s v="ENVÍO"/>
    <n v="64"/>
    <s v="INTERMEDIA"/>
    <s v="TERRESTRE"/>
    <s v="TORO CARDONA ELIZABETH"/>
    <n v="1"/>
    <n v="36351"/>
    <n v="36351"/>
  </r>
  <r>
    <s v="NEIVA"/>
    <s v="0036-0006"/>
    <x v="2"/>
    <n v="18205"/>
    <n v="2913654"/>
    <n v="13341"/>
    <x v="0"/>
    <s v="CAQUETA"/>
    <s v="CURILLO"/>
    <s v="CURILLO CENTRO"/>
    <s v="WOMPI"/>
    <s v="FO-25-1722997"/>
    <d v="2025-10-21T12:05:00"/>
    <d v="2025-10-28T09:20:00"/>
    <x v="0"/>
    <s v="ROLLOS"/>
    <s v="EJECUTADO_EXITOSO"/>
    <s v="EJECUTADO EXITOSO"/>
    <s v="23/10/2025 SE REALIZA ENVIO DE ROLLOS CON OPERADOR LOGISTICO | 28/10/2025 SE CONFIRMA ENTREGA EXITOSA DE 24 ROLLOS POR PARTE DE LA TRANSPORTADORA INTERRAPIDISIMO CON GUIA: 700172878570 | 24/10/2025 SE REALIZA ENVÍ DE 24 ROLLOS WOMPI POR INTERRAPIDISIMO, ENVÍO EXITOSO"/>
    <s v="ENVÍO"/>
    <n v="24"/>
    <s v="LEJANA"/>
    <s v="TERRESTRE"/>
    <s v="ORTIZ MARTINEZ STIVEN"/>
    <n v="1"/>
    <n v="40250"/>
    <n v="40250"/>
  </r>
  <r>
    <s v="BOGOTA"/>
    <s v="0036-0004"/>
    <x v="5"/>
    <n v="25899"/>
    <n v="2917575"/>
    <n v="26279"/>
    <x v="0"/>
    <s v="CUNDINAMARCA"/>
    <s v="ZIPAQUIRA"/>
    <s v="BARRIO SAN RAFAEL ZIPAQUIRA"/>
    <s v="WOMPI"/>
    <s v="FO-25-1723442"/>
    <d v="2025-10-22T08:46:00"/>
    <d v="2025-10-28T09:25:00"/>
    <x v="0"/>
    <s v="ROLLOS"/>
    <s v="EJECUTADO_EXITOSO"/>
    <s v="EJECUTADO EXITOSO"/>
    <s v="23/10/2025 SE CONFIRMAN DATOS, SE REALIZA ENVIO POR OPERADOR LOGISTICO | 28/10/2025 SE CONFIRMA ENTREGA EXITOSA DE 64 ROLLOS POR PARTE DE LA TRANSPORTADORA INTERRAPIDISIMO CON GUIA: 700172986308 | 25/10/2025 SE REALIZA ENVÍO DE 64 ROLLOS"/>
    <s v="ENVÍO"/>
    <n v="64"/>
    <s v="INTERMEDIA"/>
    <s v="TERRESTRE"/>
    <s v="BERMUDEZ SANCHEZ JOSE NEYBER"/>
    <n v="1"/>
    <n v="36351"/>
    <n v="36351"/>
  </r>
  <r>
    <s v="MEDELLIN"/>
    <s v="0036-0005"/>
    <x v="3"/>
    <n v="5134"/>
    <n v="2925477"/>
    <n v="53634"/>
    <x v="0"/>
    <s v="ANTIOQUIA"/>
    <s v="CAMPAMENTO"/>
    <s v="BARRIO CENTRO CAMPAMENTO"/>
    <s v="WOMPI"/>
    <s v="FO-25-1729291"/>
    <d v="2025-10-23T11:27:00"/>
    <d v="2025-10-28T09:29:00"/>
    <x v="0"/>
    <s v="ROLLOS"/>
    <s v="EJECUTADO_EXITOSO"/>
    <s v="EJECUTADO EXITOSO"/>
    <s v="24/10/2025 SE REALIZA ENVIO DE ROLLOS CON OPERADOR LOGISTICO | 28/10/2025 SE CONFIRMA ENTREGA EXITOSA DE 32 ROLLOS POR PARTE DE LA TRANSPORTADORA INTERRAPIDISIMO CON GUIA: 700172975678 | 25/10/2025 SE REALIZA ENVÍO DE 32 ROLLOS WOMPI"/>
    <s v="ENVÍO"/>
    <n v="32"/>
    <s v="LEJANA"/>
    <s v="TERRESTRE"/>
    <s v="MICHELI LOPEZ MIGUEL ANGEL"/>
    <n v="1"/>
    <n v="40250"/>
    <n v="40250"/>
  </r>
  <r>
    <s v="TUNJA"/>
    <s v="0036-0007"/>
    <x v="1"/>
    <n v="15001"/>
    <n v="2941187"/>
    <n v="41542"/>
    <x v="0"/>
    <s v="BOYACA"/>
    <s v="TUNJA"/>
    <s v="FARMACIA DROGUERIA DEL NORTE"/>
    <s v="WOMPI"/>
    <s v="FO-25-1741193"/>
    <d v="2025-10-27T14:57:00"/>
    <d v="2025-10-28T09:30:00"/>
    <x v="0"/>
    <s v="ROLLOS"/>
    <s v="EJECUTADO_EXITOSO"/>
    <s v="EJECUTADO EXITOSO"/>
    <s v="27/10/2025 SE ESCALA AL COORDINADOR DE ZONA PARA ENTREGA DE ROLLOS EN SITIO | 28/10/2025 SE REALIZA ENTREGA DE 32 ROLLOS WOMPI RECIBE PAPELERIA CARLOS BOLAÑOS"/>
    <s v="VISITA_TÉCNICA"/>
    <n v="32"/>
    <s v="PRINCIPAL"/>
    <s v="TERRESTRE"/>
    <s v="HERNANDEZ CHAVARRIA JUAN CAMILO"/>
    <n v="1"/>
    <n v="31419"/>
    <n v="31419"/>
  </r>
  <r>
    <s v="MEDELLIN"/>
    <s v="0036-0005"/>
    <x v="3"/>
    <n v="5686"/>
    <n v="2925877"/>
    <n v="56741"/>
    <x v="0"/>
    <s v="ANTIOQUIA"/>
    <s v="SANTA ROSA DE OSOS"/>
    <s v="BARRIO LA 33 SANTA ROSA DE OSOS"/>
    <s v="WOMPI"/>
    <s v="FO-25-1729284"/>
    <d v="2025-10-23T12:04:00"/>
    <d v="2025-10-28T09:31:00"/>
    <x v="0"/>
    <s v="ROLLOS"/>
    <s v="EJECUTADO_EXITOSO"/>
    <s v="EJECUTADO EXITOSO"/>
    <s v="24/10/2025 SE REALIZA ENVIO DE ROLLOS CON OPERADOR LOGISTICO | 28/10/2025 SE CONFIRMA ENTREGA EXITOSA DE 64 ROLLOS POR PARTE DE LA TRANSPORTADORA INTERRAPIDISIMO CON GUIA: 700172973472 | 25/10/2025 SE REALIZA ENVÍO DE 64 ROLLOS WOMPI"/>
    <s v="ENVÍO"/>
    <n v="64"/>
    <s v="INTERMEDIA"/>
    <s v="TERRESTRE"/>
    <s v="ALVARADO MORENO CRISTHIAN"/>
    <n v="1"/>
    <n v="36351"/>
    <n v="36351"/>
  </r>
  <r>
    <s v="BUCARAMANGA"/>
    <s v="0036-0007"/>
    <x v="1"/>
    <n v="68679"/>
    <n v="2926066"/>
    <n v="61282"/>
    <x v="0"/>
    <s v="SANTANDER"/>
    <s v="SAN GIL"/>
    <s v="BARRIO VILLAS DE ALKALA SAN GIL"/>
    <s v="WOMPI"/>
    <s v="FO-25-1731465"/>
    <d v="2025-10-23T12:39:00"/>
    <d v="2025-10-28T09:33:00"/>
    <x v="0"/>
    <s v="ROLLOS"/>
    <s v="EJECUTADO_EXITOSO"/>
    <s v="EJECUTADO EXITOSO"/>
    <s v="15/10/2025 SE REALIZA ENVIO DE ROLLOS CON OPERADOR LOGISTICO | 28/10/2025 SE CONFIRMA ENTREGA EXITOSA DE 48 ROLLOS POR PARTE DE LA TRANSPORTADORA INTERRAPIDISIMO CON GUIA: 700172976812 | 25/10/2025 EN COMUNICACIÓN CON EL SEÑOR IVÁN DARÍO TORRES ZAMBRANO AL NÚMERO 3045522133 SE REALIZA ENVIO DE 48 ROLLOS WOMPI A LA DIRECCIÓN INDICADA TRANSPORTADORA INTERRAPIDISIMO"/>
    <s v="ENVÍO"/>
    <n v="48"/>
    <s v="INTERMEDIA"/>
    <s v="TERRESTRE"/>
    <s v="HERNANDEZ CHAVARRIA JUAN CAMILO"/>
    <n v="1"/>
    <n v="36351"/>
    <n v="36351"/>
  </r>
  <r>
    <s v="PASTO"/>
    <s v="0036-0003"/>
    <x v="4"/>
    <n v="52207"/>
    <n v="2930054"/>
    <n v="24709"/>
    <x v="0"/>
    <s v="NARIÑO"/>
    <s v="CONSACA"/>
    <s v="LOS HEROES CONSACÁ - NARIÑO"/>
    <s v="WOMPI"/>
    <s v="FO-25-1729833"/>
    <d v="2025-10-24T09:05:00"/>
    <d v="2025-10-28T09:34:00"/>
    <x v="0"/>
    <s v="ROLLOS"/>
    <s v="EJECUTADO_EXITOSO"/>
    <s v="EJECUTADO EXITOSO"/>
    <s v="24/10/2025 SE ESCALA AL COORDINADOR DE ZONA PARA ENTREGA DE ROLLOS EN SITIO | 28/10/2025 SE CONFIRMA ENTREGA EXITOSA DE 32 ROLLOS POR PARTE DE LA TRANSPORTADORA INTERRAPIDISIMO CON GUIA: 700172988997 | 25/10/2025 SE REALIZA ENVIO DE 32 ROLLOS WOMPI SE LE INFORMA A CLIENTE NÚMERO DE GUÍA PARA RECLAMAR"/>
    <s v="ENVÍO"/>
    <n v="32"/>
    <s v="INTERMEDIA"/>
    <s v="TERRESTRE"/>
    <s v="MARIÑO PABON JORGE ENRIQUE"/>
    <n v="1"/>
    <n v="36351"/>
    <n v="36351"/>
  </r>
  <r>
    <s v="CALI"/>
    <s v="0036-0003"/>
    <x v="4"/>
    <n v="76001"/>
    <n v="2941622"/>
    <n v="57312"/>
    <x v="0"/>
    <s v="VALLE DEL CAUCA"/>
    <s v="CALI"/>
    <s v="VARIEDADES VIDALI"/>
    <s v="WOMPI"/>
    <s v="FO-25-1741221"/>
    <d v="2025-10-27T15:16:00"/>
    <d v="2025-10-28T09:59:00"/>
    <x v="0"/>
    <s v="ROLLOS"/>
    <s v="EJECUTADO_EXITOSO"/>
    <s v="EJECUTADO EXITOSO"/>
    <s v="27/10/2025 SE ESCALA AL COORDINADOR DE ZONA PARA ENTREGA DE ROLLOS EN SITIO | 28/10/2025 SE ENTREGAN 48 ROLLOS DE WOMPI A LA SEÑORITA LEIDY VIVIANA URRUTIA"/>
    <s v="VISITA_TÉCNICA"/>
    <n v="48"/>
    <s v="PRINCIPAL"/>
    <s v="TERRESTRE"/>
    <s v="BRAVO MADROÑERO OSCAR ESTEBAN"/>
    <n v="1"/>
    <n v="31419"/>
    <n v="31419"/>
  </r>
  <r>
    <s v="CUCUTA"/>
    <s v="0036-0007"/>
    <x v="1"/>
    <n v="54001"/>
    <n v="2940199"/>
    <n v="77662"/>
    <x v="0"/>
    <s v="NORTE DE SANTANDER"/>
    <s v="CUCUTA"/>
    <s v="BARRIO COMUNEROS CUCUTA 13"/>
    <s v="WOMPI"/>
    <s v="FO-25-1741222"/>
    <d v="2025-10-27T12:59:00"/>
    <d v="2025-10-28T10:30:00"/>
    <x v="0"/>
    <s v="ROLLOS"/>
    <s v="EJECUTADO_EXITOSO"/>
    <s v="EJECUTADO EXITOSO"/>
    <s v="27/10/2025 SE ESCALA AL COORDINADOR DE ZONA PARA ENTREGA DE ROLLOS EN SITIO | 28/10/2025 SE REALIZA ENTREGA DE 32 ROLLOS WOMPI OK"/>
    <s v="VISITA_TÉCNICA"/>
    <n v="32"/>
    <s v="PRINCIPAL"/>
    <s v="TERRESTRE"/>
    <s v="VALENCIA GONZALEZ JOSE DANIEL"/>
    <n v="1"/>
    <n v="31419"/>
    <n v="31419"/>
  </r>
  <r>
    <s v="CALI"/>
    <s v="0036-0003"/>
    <x v="4"/>
    <n v="76001"/>
    <n v="2941735"/>
    <n v="10986"/>
    <x v="0"/>
    <s v="VALLE DEL CAUCA"/>
    <s v="CALI"/>
    <s v="MISCELANIA GUADALAJARA"/>
    <s v="WOMPI"/>
    <s v="FO-25-1741661"/>
    <d v="2025-10-27T15:27:00"/>
    <d v="2025-10-28T10:35:00"/>
    <x v="0"/>
    <s v="ROLLOS"/>
    <s v="EJECUTADO_EXITOSO"/>
    <s v="EJECUTADO EXITOSO"/>
    <s v="28/10/2025 SE ENTREGAN 64 ROLLOS A WILMER ANDRÉS GÓMEZ HIGUITA"/>
    <s v="VISITA_TÉCNICA"/>
    <n v="64"/>
    <s v="PRINCIPAL"/>
    <s v="TERRESTRE"/>
    <s v="DURAN ACOSTA FRANK YONNY"/>
    <n v="1"/>
    <n v="31419"/>
    <n v="31419"/>
  </r>
  <r>
    <s v="MEDELLIN"/>
    <s v="0036-0005"/>
    <x v="3"/>
    <n v="5001"/>
    <n v="2917380"/>
    <n v="75950"/>
    <x v="0"/>
    <s v="ANTIOQUIA"/>
    <s v="MEDELLIN"/>
    <s v="BARRIO SANTA TERESITA MEDELLIN"/>
    <s v="WOMPI"/>
    <s v="FO-25-1716368"/>
    <d v="2025-10-22T08:26:00"/>
    <d v="2025-10-28T10:36:00"/>
    <x v="0"/>
    <s v="ROLLOS"/>
    <s v="EJECUTADO_EXITOSO"/>
    <s v="EJECUTADO EXITOSO"/>
    <s v="22/10/2025 SE ESCALA AL COORDINADOR DE ZONA PARA ENTREGA DE ROLLOS EN SITIO | 28/10/2025 SE REALIZA ENTREGA DE 24 ROLLOS POR EL OPERADOR LOGISTICO ENLACES LOGISTICO CON LA GUIA CRE023425"/>
    <s v="VISITA_TÉCNICA"/>
    <n v="24"/>
    <s v="PRINCIPAL"/>
    <s v="TERRESTRE"/>
    <s v="CUERO RUIZ JHONNY"/>
    <n v="1"/>
    <n v="31419"/>
    <n v="31419"/>
  </r>
  <r>
    <s v="MEDELLIN"/>
    <s v="0036-0005"/>
    <x v="3"/>
    <n v="5360"/>
    <n v="2916840"/>
    <n v="14762"/>
    <x v="0"/>
    <s v="ANTIOQUIA"/>
    <s v="ITAGÜI"/>
    <s v="LOS YARUMALEÑOS SUPERMIO"/>
    <s v="WOMPI"/>
    <s v="FO-25-1716371"/>
    <d v="2025-10-22T08:00:00"/>
    <d v="2025-10-28T10:36:00"/>
    <x v="0"/>
    <s v="ROLLOS"/>
    <s v="EJECUTADO_EXITOSO"/>
    <s v="EJECUTADO EXITOSO"/>
    <s v="22/10/2025 SE ESCALA AL COORDINADOR DE ZONA PARA ENTREGA DE ROLLOS EN SITIO | 28/10/2025 SE REALIZA ENTREGA DE 56 ROLLOS POR EL OPERADOR LOGISTICO ENLACES LOGISTICO CON LA GUIA CRE023428"/>
    <s v="VISITA_TÉCNICA"/>
    <n v="56"/>
    <s v="PRINCIPAL"/>
    <s v="TERRESTRE"/>
    <s v="BETANCUR AGUIRRE EDGAR AUGUSTO"/>
    <n v="1"/>
    <n v="31419"/>
    <n v="31419"/>
  </r>
  <r>
    <s v="MEDELLIN"/>
    <s v="0036-0005"/>
    <x v="3"/>
    <n v="5360"/>
    <n v="2920558"/>
    <n v="65736"/>
    <x v="0"/>
    <s v="ANTIOQUIA"/>
    <s v="ITAGÜÍ"/>
    <s v="CELULARES PUPIS"/>
    <s v="WOMPI"/>
    <s v="FO-25-1719053"/>
    <d v="2025-10-22T14:27:00"/>
    <d v="2025-10-28T10:37:00"/>
    <x v="0"/>
    <s v="ROLLOS"/>
    <s v="EJECUTADO_EXITOSO"/>
    <s v="EJECUTADO EXITOSO"/>
    <s v="22/10/2025 SE ESCALA AL COORDINADOR DE ZONA PARA ENTREGA DE ROLLOS EN SITIO | 28/10/2025 SE REALIZA ENTREGA DE 56 ROLLOS POR EL OPERADOR LOGISTICO ENLACES LOGISTICO CON LA GUIA CRE023429"/>
    <s v="VISITA_TÉCNICA"/>
    <n v="56"/>
    <s v="PRINCIPAL"/>
    <s v="TERRESTRE"/>
    <s v="BETANCUR AGUIRRE EDGAR AUGUSTO"/>
    <n v="1"/>
    <n v="31419"/>
    <n v="31419"/>
  </r>
  <r>
    <s v="MEDELLIN"/>
    <s v="0036-0005"/>
    <x v="3"/>
    <n v="5360"/>
    <n v="2919423"/>
    <n v="77798"/>
    <x v="0"/>
    <s v="ANTIOQUIA"/>
    <s v="ITAGÜÍ"/>
    <s v="PIÑATAS Y REGALOS LA MAYORISTA"/>
    <s v="WOMPI"/>
    <s v="FO-25-1717710"/>
    <d v="2025-10-22T11:15:00"/>
    <d v="2025-10-28T10:37:00"/>
    <x v="0"/>
    <s v="ROLLOS"/>
    <s v="EJECUTADO_EXITOSO"/>
    <s v="EJECUTADO EXITOSO"/>
    <s v="22/10/2025 SE ESCALA AL COORDINADOR DE ZONA PARA ENTREGA DE ROLLOS EN SITIO | 28/10/2025 SE REALIZA ENTREGA DE 8 ROLLOS POR EL OPERADOR LOGISTICO ENLACES LOGISTICO CON LA GUIA CRE023427"/>
    <s v="VISITA_TÉCNICA"/>
    <n v="8"/>
    <s v="PRINCIPAL"/>
    <s v="TERRESTRE"/>
    <s v="BETANCUR AGUIRRE EDGAR AUGUSTO"/>
    <n v="1"/>
    <n v="31419"/>
    <n v="31419"/>
  </r>
  <r>
    <s v="MEDELLIN"/>
    <s v="0036-0005"/>
    <x v="3"/>
    <n v="5360"/>
    <n v="2922704"/>
    <n v="45975"/>
    <x v="0"/>
    <s v="ANTIOQUIA"/>
    <s v="ITAGUI"/>
    <s v="BARRIO LA INDEPENDENCIA ITAGUI"/>
    <s v="WOMPI"/>
    <s v="FO-25-1723200"/>
    <d v="2025-10-23T08:00:00"/>
    <d v="2025-10-28T10:40:00"/>
    <x v="0"/>
    <s v="ROLLOS"/>
    <s v="EJECUTADO_EXITOSO"/>
    <s v="EJECUTADO EXITOSO"/>
    <s v="23/10/2025 SE ESCALA AL COORDINADOR DE ZONA PARA ENTREGA DE ROLLOS EN SITIO | 28/10/2025 SE REALIZA ENTREGA DE 32 ROLLOS POR EL OPERADOR LOGISTICO ENLACES LOGISTICO CON LA GUIA CRE023449"/>
    <s v="VISITA_TÉCNICA"/>
    <n v="32"/>
    <s v="PRINCIPAL"/>
    <s v="TERRESTRE"/>
    <s v="BETANCUR AGUIRRE EDGAR AUGUSTO"/>
    <n v="1"/>
    <n v="31419"/>
    <n v="31419"/>
  </r>
  <r>
    <s v="MEDELLIN"/>
    <s v="0036-0005"/>
    <x v="3"/>
    <n v="5266"/>
    <n v="2921384"/>
    <n v="16215"/>
    <x v="0"/>
    <s v="ANTIOQUIA"/>
    <s v="ENVIGADO"/>
    <s v="AUTOSERVICIO MERKJUANES ENVIGADO"/>
    <s v="WOMPI"/>
    <s v="FO-25-1720513"/>
    <d v="2025-10-22T15:48:00"/>
    <d v="2025-10-28T10:40:00"/>
    <x v="0"/>
    <s v="ROLLOS"/>
    <s v="EJECUTADO_EXITOSO"/>
    <s v="EJECUTADO EXITOSO"/>
    <s v="22/10/2025 SE ESCALA AL COORDINADOR DE ZONA PARA ENTREGA DE ROLLOS EN SITIO | 28/10/2025 SE REALIZA ENTREGA DE 64 ROLLOS POR EL OPERADOR LOGISTICO ENLACES LOGISTICO CON LA GUIA CRE023445"/>
    <s v="VISITA_TÉCNICA"/>
    <n v="64"/>
    <s v="PRINCIPAL"/>
    <s v="TERRESTRE"/>
    <s v="BETANCUR AGUIRRE EDGAR AUGUSTO"/>
    <n v="1"/>
    <n v="31419"/>
    <n v="31419"/>
  </r>
  <r>
    <s v="MEDELLIN"/>
    <s v="0036-0005"/>
    <x v="3"/>
    <n v="5360"/>
    <n v="2919987"/>
    <n v="18485"/>
    <x v="0"/>
    <s v="ANTIOQUIA"/>
    <s v="ITAGÜI"/>
    <s v="BARRIO YARUMITO ITAGUI"/>
    <s v="WOMPI"/>
    <s v="FO-25-1720532"/>
    <d v="2025-10-22T12:49:00"/>
    <d v="2025-10-28T10:40:00"/>
    <x v="0"/>
    <s v="ROLLOS"/>
    <s v="EJECUTADO_EXITOSO"/>
    <s v="EJECUTADO EXITOSO"/>
    <s v="22/10/2025 SE ESCALA AL COORDINADOR DE ZONA PARA ENTREGA DE ROLLOS EN SITIO | 28/10/2025 SE REALIZA ENTREGA DE 48 ROLLOS POR EL OPERADOR LOGISTICO ENLACES LOGISTICO CON LA GUIA CRE023448"/>
    <s v="VISITA_TÉCNICA"/>
    <n v="48"/>
    <s v="PRINCIPAL"/>
    <s v="TERRESTRE"/>
    <s v="BETANCUR AGUIRRE EDGAR AUGUSTO"/>
    <n v="1"/>
    <n v="31419"/>
    <n v="31419"/>
  </r>
  <r>
    <s v="MEDELLIN"/>
    <s v="0036-0005"/>
    <x v="3"/>
    <n v="5360"/>
    <n v="2926411"/>
    <n v="13351"/>
    <x v="0"/>
    <s v="ANTIOQUIA"/>
    <s v="ITAGÜI"/>
    <s v="DISTRIBUIDORA PRICIPE PIO"/>
    <s v="WOMPI"/>
    <s v="FO-25-1729432"/>
    <d v="2025-10-23T13:49:00"/>
    <d v="2025-10-28T10:41:00"/>
    <x v="0"/>
    <s v="ROLLOS"/>
    <s v="EJECUTADO_EXITOSO"/>
    <s v="EJECUTADO EXITOSO"/>
    <s v="23/10/2025 SE ESCALA AL COORDINADOR DE ZONA PARA ENTREGA DE ROLLOS EN SITIO | 28/10/2025 SE REALIZA ENTREGA DE 64 ROLLOS POR EL OPERADOR LOGISTICO ENLACES LOGISTICO CON LA GUIA CRE023450"/>
    <s v="VISITA_TÉCNICA"/>
    <n v="64"/>
    <s v="PRINCIPAL"/>
    <s v="TERRESTRE"/>
    <s v="BETANCUR AGUIRRE EDGAR AUGUSTO"/>
    <n v="1"/>
    <n v="31419"/>
    <n v="31419"/>
  </r>
  <r>
    <s v="MEDELLIN"/>
    <s v="0036-0005"/>
    <x v="3"/>
    <n v="5360"/>
    <n v="2925915"/>
    <n v="12305"/>
    <x v="0"/>
    <s v="ANTIOQUIA"/>
    <s v="ITAGÜI"/>
    <s v="FRANCO POLO"/>
    <s v="WOMPI"/>
    <s v="FO-25-1723666"/>
    <d v="2025-10-23T11:53:00"/>
    <d v="2025-10-28T10:42:00"/>
    <x v="0"/>
    <s v="ROLLOS"/>
    <s v="EJECUTADO_EXITOSO"/>
    <s v="EJECUTADO EXITOSO"/>
    <s v="23/10/2025 SE ESCALA AL COORDINADOR DE ZONA PARA ENTREGA DE ROLLOS EN SITIO | 28/10/2025 SE REALIZA ENTREGA DE 24 ROLLOS POR EL OPERADOR LOGISTICO ENLACES LOGISTICO CON LA GUIA CRE023451"/>
    <s v="VISITA_TÉCNICA"/>
    <n v="24"/>
    <s v="PRINCIPAL"/>
    <s v="TERRESTRE"/>
    <s v="Javier"/>
    <n v="1"/>
    <n v="31419"/>
    <n v="31419"/>
  </r>
  <r>
    <s v="CALI"/>
    <s v="0036-0003"/>
    <x v="4"/>
    <n v="76001"/>
    <n v="2940971"/>
    <n v="75472"/>
    <x v="0"/>
    <s v="VALLE DEL CAUCA"/>
    <s v="CALI"/>
    <s v="RAPITIENDA LA PALMA"/>
    <s v="WOMPI"/>
    <s v="FO-25-1741275"/>
    <d v="2025-10-27T14:33:00"/>
    <d v="2025-10-28T11:21:00"/>
    <x v="0"/>
    <s v="ROLLOS"/>
    <s v="EJECUTADO_EXITOSO"/>
    <s v="EJECUTADO EXITOSO"/>
    <s v="27/10/2025 SE ESCALA AL COORDINADOR DE ZONA PARA ENTREGA DE ROLLOS EN SITIO | 28/10/2025 SE ENTREGAN 46 ROLLOS EN BUEN ESTADO"/>
    <s v="VISITA_TÉCNICA"/>
    <n v="46"/>
    <s v="PRINCIPAL"/>
    <s v="TERRESTRE"/>
    <s v="BETANCUR AGUIRRE EDGAR AUGUSTO"/>
    <n v="1"/>
    <n v="31419"/>
    <n v="31419"/>
  </r>
  <r>
    <s v="SINCELEJO"/>
    <s v="0036-0001"/>
    <x v="0"/>
    <n v="70820"/>
    <n v="2913405"/>
    <n v="41902"/>
    <x v="0"/>
    <s v="SUCRE"/>
    <s v="SANTIAGO DE TOLU"/>
    <s v="BARRIO EL CANGREJO SANTIAGO DE TOLU"/>
    <s v="WOMPI"/>
    <s v="FO-25-1724040"/>
    <d v="2025-10-21T11:30:00"/>
    <d v="2025-10-28T11:24:00"/>
    <x v="0"/>
    <s v="ROLLOS"/>
    <s v="EJECUTADO_EXITOSO"/>
    <s v="EJECUTADO EXITOSO"/>
    <s v="23/10/2025 SE CONFIRMAN DATOS, SE REALIZA ENVIO POR OPERADOR LOGISTICO | 28/10/2025 SE REALIZA ENVIO DE 40 ROLLOS, CON LA GUIA 2265100421 SERVIENTREGA SE CONFIRMA ENTREGA EXITOSA POR PARTE DE LA TRANSPORTADORA"/>
    <s v="ENVÍO"/>
    <n v="40"/>
    <s v="INTERMEDIA"/>
    <s v="TERRESTRE"/>
    <s v="ESCOBAR LENIS JUAN SEBASTIAN"/>
    <n v="1"/>
    <n v="36351"/>
    <n v="36351"/>
  </r>
  <r>
    <s v="CUCUTA"/>
    <s v="0036-0007"/>
    <x v="1"/>
    <n v="54001"/>
    <n v="2938582"/>
    <n v="79068"/>
    <x v="0"/>
    <s v="NORTE DE SANTANDER"/>
    <s v="CUCUTA"/>
    <s v="DROGUERIA Y PERFUMERIA MOTILONES MINIMARKET"/>
    <s v="WOMPI"/>
    <s v="FO-25-1739108"/>
    <d v="2025-10-27T10:32:00"/>
    <d v="2025-10-28T11:28:00"/>
    <x v="0"/>
    <s v="ROLLOS"/>
    <s v="EJECUTADO_EXITOSO"/>
    <s v="EJECUTADO EXITOSO"/>
    <s v="27/10/2025 SE ESCALA AL COORDINADOR DE ZONA PARA ENTREGA DE ROLLOS EN SITIO | 28/10/2025 SE REALIZA ENTREGA DE 8 ROLLOS WOMPI"/>
    <s v="VISITA_TÉCNICA"/>
    <n v="8"/>
    <s v="PRINCIPAL"/>
    <s v="TERRESTRE"/>
    <s v="TORO CARDONA ELIZABETH"/>
    <n v="1"/>
    <n v="31419"/>
    <n v="31419"/>
  </r>
  <r>
    <s v="BOGOTA"/>
    <s v="0036-0004"/>
    <x v="5"/>
    <n v="11001"/>
    <n v="2916259"/>
    <n v="59896"/>
    <x v="0"/>
    <s v="CUNDINAMARCA"/>
    <s v="BOGOTA"/>
    <s v="BARRIO CANTALEJO BOGOTA 2"/>
    <s v="WOMPI"/>
    <s v="FO-25-1714639"/>
    <d v="2025-10-22T08:00:00"/>
    <d v="2025-10-28T11:30:00"/>
    <x v="0"/>
    <s v="ROLLOS"/>
    <s v="EJECUTADO_EXITOSO"/>
    <s v="EJECUTADO EXITOSO"/>
    <s v="21/10/2025 SE ESCALA AL COORDINADOR DE ZONA PARA ENTREGA DE ROLLOS EN SITIO | 28/10/2025 SE ENTREGAN  ROLLOS SIN MANIPULACIÓN DEL DATAFONO SIN NOVEDAD"/>
    <s v="VISITA_TÉCNICA"/>
    <n v="64"/>
    <s v="PRINCIPAL"/>
    <s v="TERRESTRE"/>
    <s v="DURAN ACOSTA FRANK YONNY"/>
    <n v="1"/>
    <n v="31419"/>
    <n v="31419"/>
  </r>
  <r>
    <s v="MONTERIA"/>
    <s v="0036-0001"/>
    <x v="0"/>
    <n v="23555"/>
    <n v="2912464"/>
    <n v="78560"/>
    <x v="0"/>
    <s v="CORDOBA"/>
    <s v="PLANETA RICA"/>
    <s v="BARRIO LA CANDELARIA PLANETA RICA"/>
    <s v="WOMPI"/>
    <s v="FO-25-1724044"/>
    <d v="2025-10-21T10:44:00"/>
    <d v="2025-10-28T11:32:00"/>
    <x v="0"/>
    <s v="ROLLOS"/>
    <s v="EJECUTADO_EXITOSO"/>
    <s v="EJECUTADO EXITOSO"/>
    <s v="23/10/2025 SE CONFIRMAN DATOS, SE REALIZA ENVIO POR OPERADOR LOGISTICO | 28/10/2025 SE REALIZA ENVIO DE 40 ROLLOS, CON LA GUIA 2265100422 SERVIENTREGA SE CONFIRMA ENTREGA EXITOSA POR PARTE DE LA TRANSPORTADORA"/>
    <s v="ENVÍO"/>
    <n v="40"/>
    <s v="INTERMEDIA"/>
    <s v="TERRESTRE"/>
    <s v="ARIAS QUILINDO JULIAN"/>
    <n v="1"/>
    <n v="36351"/>
    <n v="36351"/>
  </r>
  <r>
    <s v="BUCARAMANGA"/>
    <s v="0036-0007"/>
    <x v="1"/>
    <n v="68679"/>
    <n v="2914736"/>
    <n v="78438"/>
    <x v="0"/>
    <s v="SANTANDER"/>
    <s v="SAN GIL"/>
    <s v="BARRIO SAN GIL SAN GIL"/>
    <s v="WOMPI"/>
    <s v="FO-25-1724038"/>
    <d v="2025-10-21T14:41:00"/>
    <d v="2025-10-28T11:54:00"/>
    <x v="0"/>
    <s v="ROLLOS"/>
    <s v="EJECUTADO_EXITOSO"/>
    <s v="EJECUTADO EXITOSO"/>
    <s v="23/10/2025 SE CONFIRMAN DATOS, SE REALIZA ENVIO POR OPERADOR LOGISTICO | 28/10/2025 SE REALIZA ENVIO DE 24 ROLLOS, CON LA GUIA 2187690817 SERVIENTREGA SE CONFIRMA ENTREGA EXITOSA POR PARTE DE LA TRANSPORTADORA"/>
    <s v="ENVÍO"/>
    <n v="24"/>
    <s v="INTERMEDIA"/>
    <s v="TERRESTRE"/>
    <s v="TORO CARDONA ELIZABETH"/>
    <n v="1"/>
    <n v="36351"/>
    <n v="36351"/>
  </r>
  <r>
    <s v="BOGOTA"/>
    <s v="0036-0004"/>
    <x v="5"/>
    <n v="11001"/>
    <n v="2932952"/>
    <n v="58587"/>
    <x v="0"/>
    <s v="CUNDINAMARCA"/>
    <s v="BOGOTA"/>
    <s v="BARRIO COLINA BOGOTA 4"/>
    <s v="WOMPI"/>
    <s v="FO-25-1731970"/>
    <d v="2025-10-24T16:33:00"/>
    <d v="2025-10-28T11:58:00"/>
    <x v="0"/>
    <s v="ROLLOS"/>
    <s v="EJECUTADO_EXITOSO"/>
    <s v="EJECUTADO EXITOSO"/>
    <s v="24/10/2025 SE ESCALA AL COORDINADOR DE ZONA PARA ENTREGA DE ROLLOS EN SITIO | 28/10/2025 SE ENTREGAN  ROLLOS SIN MANIPULACIÓN DEL DATAFONO SIN NOVEDAD"/>
    <s v="VISITA_TÉCNICA"/>
    <n v="32"/>
    <s v="PRINCIPAL"/>
    <s v="TERRESTRE"/>
    <s v="TORO CARDONA ELIZABETH"/>
    <n v="1"/>
    <n v="31419"/>
    <n v="31419"/>
  </r>
  <r>
    <s v="BARRANQUILLA"/>
    <s v="0036-0001"/>
    <x v="0"/>
    <n v="8758"/>
    <n v="2934187"/>
    <n v="32067"/>
    <x v="0"/>
    <s v="ATLANTICO"/>
    <s v="SOLEDAD"/>
    <s v="BARRIO CIUDADELA METROPOLITANA 4  SOLEDAD"/>
    <s v="WOMPI"/>
    <s v="FO-25-1732552"/>
    <d v="2025-10-27T08:00:00"/>
    <d v="2025-10-28T11:59:00"/>
    <x v="0"/>
    <s v="ROLLOS"/>
    <s v="EJECUTADO_EXITOSO"/>
    <s v="EJECUTADO EXITOSO"/>
    <s v="25/10/2025 SE ESCALA AL COORDINADOR DE ZONA PARA ENTREGA DE ROLLOS EN SITIO | 28/10/2025 SE HACE ENTREGA DE 56 ROLLOS WOMPI"/>
    <s v="VISITA_TÉCNICA"/>
    <n v="56"/>
    <s v="PRINCIPAL"/>
    <s v="TERRESTRE"/>
    <s v="ARIAS QUILINDO JULIAN"/>
    <n v="1"/>
    <n v="31419"/>
    <n v="31419"/>
  </r>
  <r>
    <s v="CALI"/>
    <s v="0036-0003"/>
    <x v="4"/>
    <n v="76001"/>
    <n v="2938545"/>
    <n v="74059"/>
    <x v="0"/>
    <s v="VALLE DEL CAUCA"/>
    <s v="CALI"/>
    <s v="AUTOSERVICIO LA CONSTANCIA MÁRQUEZ S.A.S"/>
    <s v="WOMPI"/>
    <s v="FO-25-1739123"/>
    <d v="2025-10-27T10:20:00"/>
    <d v="2025-10-28T12:01:00"/>
    <x v="0"/>
    <s v="ROLLOS"/>
    <s v="EJECUTADO_EXITOSO"/>
    <s v="EJECUTADO EXITOSO"/>
    <s v="27/10/2025 SE ESCALA AL COORDINADOR DE ZONA PARA ENTREGA DE ROLLOS EN SITIO | 28/10/2025 SE ENTREGAN 32 ROLLOS DE WOMPI A LA SEÑORITA FAISURY BRAVO"/>
    <s v="VISITA_TÉCNICA"/>
    <n v="32"/>
    <s v="PRINCIPAL"/>
    <s v="TERRESTRE"/>
    <s v="ORTEGA TORRES JUAN SEBASTIAN"/>
    <n v="1"/>
    <n v="31419"/>
    <n v="31419"/>
  </r>
  <r>
    <s v="PASTO"/>
    <s v="0036-0003"/>
    <x v="4"/>
    <n v="52317"/>
    <n v="2940479"/>
    <n v="49967"/>
    <x v="0"/>
    <s v="NARIÑO"/>
    <s v="GUACHUCAL"/>
    <s v="BARRIO CITARA GUACHUCAL"/>
    <s v="WOMPI"/>
    <s v="FO-25-1741496"/>
    <d v="2025-10-27T13:46:00"/>
    <d v="2025-10-28T12:05:00"/>
    <x v="0"/>
    <s v="ROLLOS"/>
    <s v="EJECUTADO_EXITOSO"/>
    <s v="EJECUTADO EXITOSO"/>
    <s v="27/10/2025 SE CONFIRMAN DATOS, SE REALIZA ENVIO POR OPERADOR LOGISTICO | 28/10/2025 SE REALIZA ENTREGA DE 16 ROLLOS WOMPI NO SE MANIPULA DATAFONO"/>
    <s v="VISITA_TÉCNICA"/>
    <n v="16"/>
    <s v="INTERMEDIA"/>
    <s v="TERRESTRE"/>
    <s v="VALENCIA GONZALEZ JOSE DANIEL"/>
    <n v="1"/>
    <n v="36351"/>
    <n v="36351"/>
  </r>
  <r>
    <s v="BOGOTA"/>
    <s v="0036-0004"/>
    <x v="5"/>
    <n v="25040"/>
    <n v="2931983"/>
    <n v="59691"/>
    <x v="0"/>
    <s v="CUNDINAMARCA"/>
    <s v="ANOLAIMA"/>
    <s v="BARRIO CENTRO ANOLAIMA 1"/>
    <s v="WOMPI"/>
    <s v="FO-25-1745230"/>
    <d v="2025-10-24T14:27:00"/>
    <d v="2025-10-28T12:21:00"/>
    <x v="0"/>
    <s v="ROLLOS"/>
    <s v="GESTIÓN_TELEFONICA"/>
    <s v="CANCELADO POR LA RED-SOPORTE TELEFONICO"/>
    <s v="28/10/2025 SE PROCEDE A CERRAR ESTE CASO YA QUE NO HAY RESPUESTA DE USUARIO"/>
    <s v="SOPORTE_TELEFÓNICO"/>
    <m/>
    <s v="INTERMEDIA"/>
    <s v="TERRESTRE"/>
    <s v="BRAVO MADROÑERO OSCAR ESTEBAN"/>
    <n v="0"/>
    <n v="22000"/>
    <n v="22000"/>
  </r>
  <r>
    <s v="VALLEDUPAR"/>
    <s v="0036-0001"/>
    <x v="0"/>
    <n v="20614"/>
    <n v="2900190"/>
    <n v="52004"/>
    <x v="0"/>
    <s v="CESAR"/>
    <s v="RIO DE ORO"/>
    <s v="BARRIO SAN MIGUEL RIO DE ORO"/>
    <s v="WOMPI"/>
    <s v="FO-25-1724054"/>
    <d v="2025-10-20T08:00:00"/>
    <d v="2025-10-28T12:24:00"/>
    <x v="0"/>
    <s v="ROLLOS"/>
    <s v="EJECUTADO_EXITOSO"/>
    <s v="EJECUTADO EXITOSO"/>
    <s v="23/10/2025 SE CONFIRMAN DATOS, SE REALIZA ENVIO POR OPERADOR LOGISTICO | 28/10/2025 SE REALIZA ENVIO DE 24 ROLLOS, CON LA GUIA 2205447275 SERVIENTREGA SE CONFIRMA ENTREGA EXITOSA POR PARTE DE LA TRANSPORTADORA"/>
    <s v="ENVÍO"/>
    <n v="24"/>
    <s v="LEJANA"/>
    <s v="TERRESTRE"/>
    <s v="ALVAREZ LOPEZ MARIANA"/>
    <n v="1"/>
    <n v="40250"/>
    <n v="40250"/>
  </r>
  <r>
    <s v="BUCARAMANGA"/>
    <s v="0036-0007"/>
    <x v="1"/>
    <n v="68655"/>
    <n v="2897698"/>
    <n v="30397"/>
    <x v="0"/>
    <s v="SANTANDER"/>
    <s v="SABANA DE TORRES"/>
    <s v="BARRIO CARVAJAL  I"/>
    <s v="WOMPI"/>
    <s v="FO-25-1720637"/>
    <d v="2025-10-17T14:51:00"/>
    <d v="2025-10-28T12:25:00"/>
    <x v="0"/>
    <s v="ROLLOS"/>
    <s v="EJECUTADO_EXITOSO"/>
    <s v="EJECUTADO EXITOSO"/>
    <s v="22/10/2025 SE CONFIRMAN DATOS, SE REALIZA ENVIO POR OPERADOR LOGISTICO | 24/10/2025 SE LE INFORMA NUMERO DE GUIA A USER, PENDIENTE CONFIRMACION | 28/10/2025 SE REALIZA ENVIO DE 64 ROLLOS, CON LA GUIA 2187690816 SERVIENTREGA SE CONFIRMA ENTREGA EXITOSA POR PARTE DE LA TRANSPORTADORA"/>
    <s v="ENVÍO"/>
    <n v="64"/>
    <s v="LEJANA"/>
    <s v="TERRESTRE"/>
    <s v="TORO CARDONA ELIZABETH"/>
    <n v="1"/>
    <n v="40250"/>
    <n v="40250"/>
  </r>
  <r>
    <s v="BOGOTA"/>
    <s v="0036-0004"/>
    <x v="5"/>
    <n v="25785"/>
    <n v="2900983"/>
    <n v="68561"/>
    <x v="0"/>
    <s v="CUNDINAMARCA"/>
    <s v="TABIO"/>
    <s v="BARRIO TERMALES TABIO"/>
    <s v="WOMPI"/>
    <s v="FO-25-1724047"/>
    <d v="2025-10-20T08:00:00"/>
    <d v="2025-10-28T12:25:00"/>
    <x v="0"/>
    <s v="ROLLOS"/>
    <s v="EJECUTADO_EXITOSO"/>
    <s v="EJECUTADO EXITOSO"/>
    <s v="23/10/2025 SE CONFIRMAN DATOS, SE REALIZA ENVIO POR OPERADOR LOGISTICO | 28/10/2025 SE REALIZA ENVIO DE 32 ROLLOS, CON LA GUIA 2235596335 SERVIENTREGA SE CONFIRMA ENTREGA EXITOSA POR PARTE DE LA TRANSPORTADORA"/>
    <s v="ENVÍO"/>
    <n v="32"/>
    <s v="INTERMEDIA"/>
    <s v="TERRESTRE"/>
    <s v="TORO CARDONA ELIZABETH"/>
    <n v="1"/>
    <n v="36351"/>
    <n v="36351"/>
  </r>
  <r>
    <s v="BOGOTA"/>
    <s v="0036-0004"/>
    <x v="5"/>
    <n v="25486"/>
    <n v="2931028"/>
    <n v="73765"/>
    <x v="0"/>
    <s v="CUNDINAMARCA"/>
    <s v="NEMOCON"/>
    <s v="BARRIO CENTRO NEMOCON  9"/>
    <s v="WOMPI"/>
    <s v="FO-25-1745232"/>
    <d v="2025-10-24T11:14:00"/>
    <d v="2025-10-28T12:31:00"/>
    <x v="0"/>
    <s v="ROLLOS"/>
    <s v="GESTIÓN_TELEFONICA"/>
    <s v="CANCELADO POR LA RED-SOPORTE TELEFONICO"/>
    <s v=""/>
    <s v="SOPORTE_TELEFÓNICO"/>
    <m/>
    <s v="INTERMEDIA"/>
    <s v="TERRESTRE"/>
    <s v="TORO CARDONA ELIZABETH"/>
    <n v="0"/>
    <n v="22000"/>
    <n v="22000"/>
  </r>
  <r>
    <s v="NEIVA"/>
    <s v="0036-0006"/>
    <x v="2"/>
    <n v="18610"/>
    <n v="2914225"/>
    <n v="76068"/>
    <x v="0"/>
    <s v="CAQUETA"/>
    <s v="SAN JOSE DEL FRAGUA"/>
    <s v="BARRIO CENTRO INP YURAYACO SAN JOSE DEL FRAGUA"/>
    <s v="WOMPI"/>
    <s v="FO-25-1719201"/>
    <d v="2025-10-21T13:38:00"/>
    <d v="2025-10-28T12:35:00"/>
    <x v="0"/>
    <s v="ROLLOS"/>
    <s v="EJECUTADO_EXITOSO"/>
    <s v="EJECUTADO EXITOSO"/>
    <s v="22/10/2025 SE CONFIRMAN DATOS, SE REALIZA ENVIO POR OPERADOR LOGISTICO | 28/10/2025 SE REALIZA ENVIO DE 16 ROLLOS, CON LA GUIA 2235596300 SERVIENTREGA SE CONFIRMA ENTREGA EXITOSA POR PARTE DE LA TRANSPORTADORA"/>
    <s v="ENVÍO"/>
    <n v="16"/>
    <s v="LEJANA"/>
    <s v="TERRESTRE"/>
    <s v="ALVAREZ LOPEZ MARIANA"/>
    <n v="1"/>
    <n v="40250"/>
    <n v="40250"/>
  </r>
  <r>
    <s v="PEREIRA"/>
    <s v="0036-0002"/>
    <x v="6"/>
    <n v="66001"/>
    <n v="2943025"/>
    <n v="63378"/>
    <x v="0"/>
    <s v="RISARALDA"/>
    <s v="PEREIRA"/>
    <s v="BARRIO PARQUE INDUSTRIAL PEREIRA 4"/>
    <s v="WOMPI"/>
    <s v="FO-25-1742221"/>
    <d v="2025-10-28T08:00:00"/>
    <d v="2025-10-28T14:10:00"/>
    <x v="0"/>
    <s v="ROLLOS"/>
    <s v="EJECUTADO_EXITOSO"/>
    <s v="EJECUTADO EXITOSO"/>
    <s v="29/10/2025 SE ESCALA AL COORDINADOR DE ZONA PARA ENTREGA DE ROLLOS EN SITIO | 28/10/2025 SE VISITA COMERCIO SE ENCUENTRA CERRADO CLIENTE AUTORIZA A LA SEÑORA MARTHA PARA RECIBIRLO SE REALIZA ENTREGA DE 48 ROLLOS DE PAPEL PARA DATÁFONO WOMPI"/>
    <s v="VISITA_TÉCNICA"/>
    <n v="48"/>
    <s v="PRINCIPAL"/>
    <s v="TERRESTRE"/>
    <s v="TORO CARDONA ELIZABETH"/>
    <n v="1"/>
    <n v="31419"/>
    <n v="31419"/>
  </r>
  <r>
    <s v="MONTERIA"/>
    <s v="0036-0001"/>
    <x v="0"/>
    <n v="23001"/>
    <n v="2938330"/>
    <n v="69311"/>
    <x v="0"/>
    <s v="CORDOBA"/>
    <s v="MONTERIA"/>
    <s v="BARRIO EL CENTRO MONTERIA 1"/>
    <s v="WOMPI"/>
    <s v="FO-25-1739137"/>
    <d v="2025-10-27T10:00:00"/>
    <d v="2025-10-28T14:32:00"/>
    <x v="0"/>
    <s v="ROLLOS"/>
    <s v="EJECUTADO_EXITOSO"/>
    <s v="EJECUTADO EXITOSO"/>
    <s v="27/10/2025 SE ESCALA AL COORDINADOR DE ZONA PARA ENTREGA DE ROLLOS EN SITIO | 28/10/2025 SE REALIZA ENTREGA DE 24 ROLLOS A CORRESPONSAL WOMPI"/>
    <s v="VISITA_TÉCNICA"/>
    <n v="24"/>
    <s v="PRINCIPAL"/>
    <s v="TERRESTRE"/>
    <s v="LOAIZA LOPEZ JHON FREDDY"/>
    <n v="1"/>
    <n v="31419"/>
    <n v="31419"/>
  </r>
  <r>
    <s v="YOPAL"/>
    <s v="0036-0006"/>
    <x v="2"/>
    <n v="85325"/>
    <n v="2914971"/>
    <n v="78197"/>
    <x v="0"/>
    <s v="CASANARE"/>
    <s v="SAN LUIS DE PALENQUE"/>
    <s v="BARRIO LOS ESTEROS SAN LUIS DE PALENQUE"/>
    <s v="WOMPI"/>
    <s v="FO-25-1724037"/>
    <d v="2025-10-21T15:13:00"/>
    <d v="2025-10-28T14:42:00"/>
    <x v="0"/>
    <s v="ROLLOS"/>
    <s v="EJECUTADO_EXITOSO"/>
    <s v="EJECUTADO EXITOSO"/>
    <s v="23/10/2025 SE CONFIRMAN DATOS, SE REALIZA ENVIO POR OPERADOR LOGISTICO | 28/10/2025 SE LE INFORMA NUMERO DE GUIA A USER, PENDIENTE CONFIRMACION | 28/10/2025 SE REALIZA ENVIO DE 16 ROLLOS, CON LA GUIA 2235596329 SERVIENTREGA SE CONFIRMA ENTREGA EXITOSA POR PARTE DE LA TRANSPORTADORA"/>
    <s v="ENVÍO"/>
    <n v="16"/>
    <s v="INTERMEDIA"/>
    <s v="TERRESTRE"/>
    <s v="MARQUEZ HOYOS JEYSON DANIEL"/>
    <n v="1"/>
    <n v="36351"/>
    <n v="36351"/>
  </r>
  <r>
    <s v="MONTERIA"/>
    <s v="0036-0001"/>
    <x v="0"/>
    <n v="23555"/>
    <n v="2932176"/>
    <n v="80390"/>
    <x v="0"/>
    <s v="CORDOBA"/>
    <s v="PLANETA RICA"/>
    <s v="BARRIO PRADO PLANETA RICA"/>
    <s v="WOMPI"/>
    <s v="FO-25-1731603"/>
    <d v="2025-10-24T14:56:00"/>
    <d v="2025-10-28T14:51:00"/>
    <x v="0"/>
    <s v="ROLLOS"/>
    <s v="EJECUTADO_EXITOSO"/>
    <s v="EJECUTADO EXITOSO"/>
    <s v="28/10/2025 SE REALIZA ENVIO DE 24 ROLLOS, CON LA GUIA 2265100435 SERVIENTREGA SE CONFIRMA ENTREGA EXITOSA POR PARTE DE LA TRANSPORTADORA"/>
    <s v="ENVÍO"/>
    <n v="24"/>
    <s v="INTERMEDIA"/>
    <s v="TERRESTRE"/>
    <s v="TORO CARDONA ELIZABETH"/>
    <n v="1"/>
    <n v="36351"/>
    <n v="36351"/>
  </r>
  <r>
    <s v="TUNJA"/>
    <s v="0036-0007"/>
    <x v="1"/>
    <n v="15176"/>
    <n v="2926230"/>
    <n v="79366"/>
    <x v="0"/>
    <s v="BOYACA"/>
    <s v="CHIQUINQUIRA"/>
    <s v="BARRIO BOYACA ALTO CHIQUINQUIRA 1"/>
    <s v="WOMPI"/>
    <s v="FO-25-1731464"/>
    <d v="2025-10-23T12:40:00"/>
    <d v="2025-10-28T14:51:00"/>
    <x v="0"/>
    <s v="ROLLOS"/>
    <s v="EJECUTADO_EXITOSO"/>
    <s v="EJECUTADO EXITOSO"/>
    <s v="15/10/2025 SE REALIZA ENVIO DE ROLLOS CON OPERADOR LOGISTICO | 28/10/2025 SE REALIZA ENVIO DE 24 ROLLOS, CON LA GUIA 2235596363 SERVIENTREGA SE CONFIRMA ENTREGA EXITOSA POR PARTE DE LA TRANSPORTADORA"/>
    <s v="ENVÍO"/>
    <n v="24"/>
    <s v="LEJANA"/>
    <s v="TERRESTRE"/>
    <s v="TORO CARDONA ELIZABETH"/>
    <n v="1"/>
    <n v="40250"/>
    <n v="40250"/>
  </r>
  <r>
    <s v="MONTERIA"/>
    <s v="0036-0001"/>
    <x v="0"/>
    <n v="23586"/>
    <n v="2923458"/>
    <n v="41657"/>
    <x v="0"/>
    <s v="CORDOBA"/>
    <s v="PURISIMA"/>
    <s v="BARRIO CENTRO PURISIMA DE LA CONCEPCION 1"/>
    <s v="WOMPI"/>
    <s v="FO-25-1729857"/>
    <d v="2025-10-23T08:36:00"/>
    <d v="2025-10-28T14:52:00"/>
    <x v="0"/>
    <s v="ROLLOS"/>
    <s v="EJECUTADO_EXITOSO"/>
    <s v="EJECUTADO EXITOSO"/>
    <s v="24/10/2025 SE CONFIRMAN DATOS, SE REALIZA ENVIO POR OPERADOR LOGISTICO | 28/10/2025 SE REALIZA ENVIO DE 48 ROLLOS, CON LA GUIA 2265100432 SERVIENTREGA SE CONFIRMA ENTREGA EXITOSA POR PARTE DE LA TRANSPORTADORA"/>
    <s v="ENVÍO"/>
    <n v="48"/>
    <s v="INTERMEDIA"/>
    <s v="TERRESTRE"/>
    <s v="ATEHORTUA VASQUEZ ANA SOFIA"/>
    <n v="1"/>
    <n v="36351"/>
    <n v="36351"/>
  </r>
  <r>
    <s v="MONTERIA"/>
    <s v="0036-0001"/>
    <x v="0"/>
    <n v="5154"/>
    <n v="2921523"/>
    <n v="79761"/>
    <x v="0"/>
    <s v="ANTIOQUIA"/>
    <s v="CAUCASIA"/>
    <s v="BARRIO AV EL PAJONA - PALACIO MUN CAUCASIA"/>
    <s v="WOMPI"/>
    <s v="FO-25-1726409"/>
    <d v="2025-10-22T15:50:00"/>
    <d v="2025-10-28T14:53:00"/>
    <x v="0"/>
    <s v="ROLLOS"/>
    <s v="EJECUTADO_EXITOSO"/>
    <s v="EJECUTADO EXITOSO"/>
    <s v="23/10/2025 SE CONFIRMAN DATOS, SE REALIZA ENVIO POR OPERADOR LOGISTICO | 28/10/2025 SE REALIZA ENVIO DE 16 ROLLOS, CON LA GUIA 2265100424 SERVIENTREGA SE CONFIRMA ENTREGA EXITOSA POR PARTE DE LA TRANSPORTADORA"/>
    <s v="ENVÍO"/>
    <n v="16"/>
    <s v="INTERMEDIA"/>
    <s v="TERRESTRE"/>
    <s v="TORO CARDONA ELIZABETH"/>
    <n v="1"/>
    <n v="36351"/>
    <n v="36351"/>
  </r>
  <r>
    <s v="MONTERIA"/>
    <s v="0036-0001"/>
    <x v="0"/>
    <n v="23464"/>
    <n v="2915620"/>
    <n v="10894"/>
    <x v="0"/>
    <s v="CORDOBA"/>
    <s v="MOMIL"/>
    <s v="MOMIL - CORDOBA"/>
    <s v="WOMPI"/>
    <s v="FO-25-1724034"/>
    <d v="2025-10-21T15:54:00"/>
    <d v="2025-10-28T14:54:00"/>
    <x v="0"/>
    <s v="ROLLOS"/>
    <s v="EJECUTADO_EXITOSO"/>
    <s v="EJECUTADO EXITOSO"/>
    <s v="23/10/2025 SE CONFIRMAN DATOS, SE REALIZA ENVIO POR OPERADOR LOGISTICO | 28/10/2025 SE REALIZA ENVIO DE 16 ROLLOS, CON LA GUIA 2265100420 SERVIENTREGA SE CONFIRMA ENTREGA EXITOSA POR PARTE DE LA TRANSPORTADORA"/>
    <s v="ENVÍO"/>
    <n v="16"/>
    <s v="INTERMEDIA"/>
    <s v="TERRESTRE"/>
    <s v="AYALA ROMERO MAYKOL DANILO"/>
    <n v="1"/>
    <n v="36351"/>
    <n v="36351"/>
  </r>
  <r>
    <s v="MONTERIA"/>
    <s v="0036-0001"/>
    <x v="0"/>
    <n v="23586"/>
    <n v="2920079"/>
    <n v="75899"/>
    <x v="0"/>
    <s v="CORDOBA"/>
    <s v="PURISIMA"/>
    <s v="BARRIO JUAN XIII PURISIMA DE LA CONCEPCION"/>
    <s v="WOMPI"/>
    <s v="FO-25-1723771"/>
    <d v="2025-10-22T12:44:00"/>
    <d v="2025-10-28T14:55:00"/>
    <x v="0"/>
    <s v="ROLLOS"/>
    <s v="EJECUTADO_EXITOSO"/>
    <s v="EJECUTADO EXITOSO"/>
    <s v="23/10/2025 SE CONFIRMAN DATOS, SE REALIZA ENVIO POR OPERADOR LOGISTICO | 28/10/2025 SE REALIZA ENVIO DE 48 ROLLOS, CON LA GUIA 2265100419 SERVIENTREGA SE CONFIRMA ENTREGA EXITOSA POR PARTE DE LA TRANSPORTADORA"/>
    <s v="ENVÍO"/>
    <n v="48"/>
    <s v="INTERMEDIA"/>
    <s v="TERRESTRE"/>
    <s v="TORO CARDONA ELIZABETH"/>
    <n v="1"/>
    <n v="36351"/>
    <n v="36351"/>
  </r>
  <r>
    <s v="BARRANQUILLA"/>
    <s v="0036-0001"/>
    <x v="0"/>
    <n v="8849"/>
    <n v="2920168"/>
    <n v="11052"/>
    <x v="0"/>
    <s v="ATLANTICO"/>
    <s v="USIACURI"/>
    <s v="USIACURI - ATLANTICO"/>
    <s v="WOMPI"/>
    <s v="FO-25-1723739"/>
    <d v="2025-10-22T13:32:00"/>
    <d v="2025-10-28T14:56:00"/>
    <x v="0"/>
    <s v="ROLLOS"/>
    <s v="EJECUTADO_EXITOSO"/>
    <s v="EJECUTADO EXITOSO"/>
    <s v="22/10/2025 SE CONFIRMAN DATOS, SE REALIZA ENVIO POR OPERADOR LOGISTICO | 28/10/2025 SE REALIZA ENVIO DE 64 ROLLOS, CON LA GUIA 2205447274 SERVIENTREGA SE CONFIRMA ENTREGA EXITOSA POR PARTE DE LA TRANSPORTADORA"/>
    <s v="ENVÍO"/>
    <n v="64"/>
    <s v="INTERMEDIA"/>
    <s v="TERRESTRE"/>
    <s v="AYALA ROMERO MAYKOL DANILO"/>
    <n v="1"/>
    <n v="36351"/>
    <n v="36351"/>
  </r>
  <r>
    <s v="CALI"/>
    <s v="0036-0003"/>
    <x v="4"/>
    <n v="76248"/>
    <n v="2918745"/>
    <n v="27592"/>
    <x v="0"/>
    <s v="VALLE DEL CAUCA"/>
    <s v="EL CERRITO"/>
    <s v="BARRIO EL PLACER - EL CERRITO"/>
    <s v="WOMPI"/>
    <s v="FO-25-1719802"/>
    <d v="2025-10-22T10:22:00"/>
    <d v="2025-10-28T14:57:00"/>
    <x v="0"/>
    <s v="ROLLOS"/>
    <s v="EJECUTADO_EXITOSO"/>
    <s v="EJECUTADO EXITOSO"/>
    <s v="28/10/2025 SE REALIZA ENVIO DE 48 ROLLOS, CON LA GUIA 2215219721 SERVIENTREGA SE CONFIRMA ENTREGA EXITOSA POR PARTE DE LA TRANSPORTADORA"/>
    <s v="ENVÍO"/>
    <n v="48"/>
    <s v="INTERMEDIA"/>
    <s v="TERRESTRE"/>
    <s v="CONTRERAS ROSSI LITZY YULIETH"/>
    <n v="1"/>
    <n v="36351"/>
    <n v="36351"/>
  </r>
  <r>
    <s v="CALI"/>
    <s v="0036-0003"/>
    <x v="4"/>
    <n v="76233"/>
    <n v="2909609"/>
    <n v="63103"/>
    <x v="0"/>
    <s v="VALLE DEL CAUCA"/>
    <s v="DAGUA"/>
    <s v="BARRIO EL CARMEN DAGUA"/>
    <s v="WOMPI"/>
    <s v="FO-25-1729294"/>
    <d v="2025-10-21T08:00:00"/>
    <d v="2025-10-28T14:58:00"/>
    <x v="0"/>
    <s v="ROLLOS"/>
    <s v="EJECUTADO_EXITOSO"/>
    <s v="EJECUTADO EXITOSO"/>
    <s v="24/10/2025 SE REALIZA ENVIO DE ROLLOS CON OPERADOR LOGISTICO | 28/10/2025 SE REALIZA ENVIO DE 40 ROLLOS, CON LA GUIA 2215219735 SERVIENTREGA SE CONFIRMA ENTREGA EXITOSA POR PARTE DE LA TRANSPORTADORA"/>
    <s v="ENVÍO"/>
    <n v="40"/>
    <s v="INTERMEDIA"/>
    <s v="TERRESTRE"/>
    <s v="TORO CARDONA ELIZABETH"/>
    <n v="1"/>
    <n v="36351"/>
    <n v="36351"/>
  </r>
  <r>
    <s v="CALI"/>
    <s v="0036-0003"/>
    <x v="4"/>
    <n v="19845"/>
    <n v="2898042"/>
    <n v="77824"/>
    <x v="0"/>
    <s v="CAUCA"/>
    <s v="VILLA RICA"/>
    <s v="BARRIO CENTRO VILLA RICA 4"/>
    <s v="WOMPI"/>
    <s v="FO-25-1714469"/>
    <d v="2025-10-17T15:08:00"/>
    <d v="2025-10-28T15:00:00"/>
    <x v="0"/>
    <s v="ROLLOS"/>
    <s v="EJECUTADO_EXITOSO"/>
    <s v="EJECUTADO EXITOSO"/>
    <s v="24/10/2025 SE LE INFORMA NUMERO DE GUIA A USER, PENDIENTE CONFIRMACION | 28/10/2025 SE REALIZA ENVIO DE 16 ROLLOS, CON LA GUIA 2215219715 SERVIENTREGA SE CONFIRMA ENTREGA EXITOSA POR PARTE DE LA TRANSPORTADORA"/>
    <s v="ENVÍO"/>
    <n v="16"/>
    <s v="LEJANA"/>
    <s v="TERRESTRE"/>
    <s v="ATEHORTUA VASQUEZ ANA SOFIA"/>
    <n v="1"/>
    <n v="40250"/>
    <n v="40250"/>
  </r>
  <r>
    <s v="MONTERIA"/>
    <s v="0036-0001"/>
    <x v="0"/>
    <n v="23464"/>
    <n v="2909749"/>
    <n v="80896"/>
    <x v="0"/>
    <s v="CORDOBA"/>
    <s v="MOMIL"/>
    <s v="BARRIO SANTA LUCIA MOMIL 1"/>
    <s v="WOMPI"/>
    <s v="FO-25-1726664"/>
    <d v="2025-10-21T08:00:00"/>
    <d v="2025-10-28T15:00:00"/>
    <x v="0"/>
    <s v="ROLLOS"/>
    <s v="EJECUTADO_EXITOSO"/>
    <s v="EJECUTADO EXITOSO"/>
    <s v="23/10/2025 SE REALIZA ENVIO DE ROLLOS CON OPERADOR LOGISTICO | 28/10/2025 SE REALIZA ENVIO DE 24 ROLLOS, CON LA GUIA 2265100426 SERVIENTREGA SE CONFIRMA ENTREGA EXITOSA POR PARTE DE LA TRANSPORTADORA"/>
    <s v="ENVÍO"/>
    <n v="24"/>
    <s v="INTERMEDIA"/>
    <s v="TERRESTRE"/>
    <s v="TORO CARDONA ELIZABETH"/>
    <n v="1"/>
    <n v="36351"/>
    <n v="36351"/>
  </r>
  <r>
    <s v="IBAGUE"/>
    <s v="0036-0006"/>
    <x v="2"/>
    <n v="73861"/>
    <n v="2886783"/>
    <n v="66448"/>
    <x v="0"/>
    <s v="TOLIMA"/>
    <s v="VENADILLO"/>
    <s v="BARRIO SANTA BARBARA VENADILLO 4"/>
    <s v="WOMPI"/>
    <s v="FO-25-1691477"/>
    <d v="2025-10-15T15:29:00"/>
    <d v="2025-10-28T15:04:00"/>
    <x v="0"/>
    <s v="ROLLOS"/>
    <s v="EJECUTADO_EXITOSO"/>
    <s v="EJECUTADO EXITOSO"/>
    <s v="16/10/2025 SE CONFIRMAN DATOS, SE REALIZA ENVIO DE ROLLOS CON GUIA | 22/10/2025 SE LE INFORMA NUMERO DE GUIA A USER, PENDIENTE CONFIRMACION. INFORMA QUE AUN NO RECIBE | 28/10/2025 SE REALIZA ENVIO DE 48 ROLLOS, CON LA GUIA 2235596247 SERVIENTREGA SE CONFIRMA ENTREGA EXITOSA POR PARTE DE LA TRANSPORTADORA"/>
    <s v="ENVÍO"/>
    <n v="48"/>
    <s v="INTERMEDIA"/>
    <s v="TERRESTRE"/>
    <s v="ATEHORTUA VASQUEZ ANA SOFIA"/>
    <n v="1"/>
    <n v="36351"/>
    <n v="36351"/>
  </r>
  <r>
    <s v="IBAGUE"/>
    <s v="0036-0006"/>
    <x v="2"/>
    <n v="73861"/>
    <n v="2885565"/>
    <n v="76983"/>
    <x v="0"/>
    <s v="TOLIMA"/>
    <s v="VENADILLO"/>
    <s v="BARRIO SANTA BARBARA VENADILLO  5"/>
    <s v="WOMPI"/>
    <s v="FO-25-1688990"/>
    <d v="2025-10-15T12:58:00"/>
    <d v="2025-10-28T15:05:00"/>
    <x v="0"/>
    <s v="ROLLOS"/>
    <s v="EJECUTADO_EXITOSO"/>
    <s v="EJECUTADO EXITOSO"/>
    <s v="15/10/2025 SE ESCALA AL COORDINADOR DE ZONA PARA ENTREGA DE ROLLOS EN SITIO | 22/10/2025 SE COMUNICA CON EL USUARIO AL NUMERO 3105577281 DONDE INFORMA QUE AUN NO RECIBE LOS ROLLOS | 28/10/2025 SE REALIZA ENVIO DE 48 ROLLOS, CON LA GUIA 2235596242 SERVIENTREGA SE CONFIRMA ENTREGA EXITOSA POR PARTE DE LA TRANSPORTADORA"/>
    <s v="ENVÍO"/>
    <n v="48"/>
    <s v="INTERMEDIA"/>
    <s v="TERRESTRE"/>
    <s v="CONTRERAS ROSSI LITZY YULIETH"/>
    <n v="1"/>
    <n v="36351"/>
    <n v="36351"/>
  </r>
  <r>
    <s v="PEREIRA"/>
    <s v="0036-0002"/>
    <x v="6"/>
    <n v="66001"/>
    <n v="2935746"/>
    <n v="16412"/>
    <x v="0"/>
    <s v="RISARALDA"/>
    <s v="PEREIRA"/>
    <s v="TIENDA DE CALICHE"/>
    <s v="WOMPI"/>
    <s v="FO-25-1735807"/>
    <d v="2025-10-27T08:00:00"/>
    <d v="2025-10-28T15:26:00"/>
    <x v="0"/>
    <s v="ROLLOS"/>
    <s v="EJECUTADO_EXITOSO"/>
    <s v="EJECUTADO EXITOSO"/>
    <s v="26/10/2025 SE ESCALA AL COORDINADOR DE ZONA PARA ENTREGA DE ROLLOS EN SITIO | 28/10/2025 SE VISITA COMERCIO SE REALIZA ENTREGA DE 64 ROLLOS DE PAPEL PARA DATÁFONO WOMPI"/>
    <s v="VISITA_TÉCNICA"/>
    <n v="64"/>
    <s v="PRINCIPAL"/>
    <s v="TERRESTRE"/>
    <s v="TORO CARDONA ELIZABETH"/>
    <n v="1"/>
    <n v="31419"/>
    <n v="31419"/>
  </r>
  <r>
    <s v="MEDELLIN"/>
    <s v="0036-0005"/>
    <x v="3"/>
    <n v="5679"/>
    <n v="2900411"/>
    <n v="46021"/>
    <x v="0"/>
    <s v="ANTIOQUIA"/>
    <s v="SANTA BARBARA"/>
    <s v="BARRIO EL GUAYABO SANTA BARBARA"/>
    <s v="WOMPI"/>
    <s v="FO-25-1731511"/>
    <d v="2025-10-20T08:00:00"/>
    <d v="2025-10-28T15:41:00"/>
    <x v="0"/>
    <s v="ROLLOS"/>
    <s v="EJECUTADO_EXITOSO"/>
    <s v="EJECUTADO EXITOSO"/>
    <s v="24/10/2025 SE CONFIRMAN DATOS, SE REALIZA ENVIO POR OPERADOR LOGISTICO | 27/10/2025 ENVÍO DE 24 ROLLOS A CB OK"/>
    <s v="ENVÍO"/>
    <n v="24"/>
    <s v="INTERMEDIA"/>
    <s v="TERRESTRE"/>
    <s v="LOAIZA LOPEZ JHON FREDDY"/>
    <n v="1"/>
    <n v="36351"/>
    <n v="36351"/>
  </r>
  <r>
    <s v="BOGOTA"/>
    <s v="0036-0004"/>
    <x v="5"/>
    <n v="25740"/>
    <n v="2909715"/>
    <n v="67532"/>
    <x v="0"/>
    <s v="CUNDINAMARCA"/>
    <s v="SIBATE"/>
    <s v="BARRIO SAN JUAN SIBATE 1"/>
    <s v="WOMPI"/>
    <s v="FO-25-1729293"/>
    <d v="2025-10-21T08:00:00"/>
    <d v="2025-10-28T15:43:00"/>
    <x v="0"/>
    <s v="ROLLOS"/>
    <s v="EJECUTADO_EXITOSO"/>
    <s v="EJECUTADO EXITOSO"/>
    <s v="24/10/2025 SE REALIZA ENVIO DE ROLLOS CON OPERADOR LOGISTICO | 27/10/2025 SE REALIZA ENVIO DE ROLLOS PARA DATÁFONO, CON LOS DATOS SUMISTRARO POR CORRESPONSAL SIN NOVEDAD EN EL ENVIO, DATOS DE GUÍA FUE INFORMADO AL COMERCIO"/>
    <s v="ENVÍO"/>
    <n v="64"/>
    <s v="INTERMEDIA"/>
    <s v="TERRESTRE"/>
    <s v="PAREJA ECHAVARRIA JHON DAVID"/>
    <n v="1"/>
    <n v="36351"/>
    <n v="36351"/>
  </r>
  <r>
    <s v="MEDELLIN"/>
    <s v="0036-0005"/>
    <x v="3"/>
    <n v="5190"/>
    <n v="2921869"/>
    <n v="38390"/>
    <x v="0"/>
    <s v="ANTIOQUIA"/>
    <s v="CISNEROS"/>
    <s v="BARRIO AV FERROCARRIL CISNEROS"/>
    <s v="WOMPI"/>
    <s v="FO-25-1727924"/>
    <d v="2025-10-22T16:36:00"/>
    <d v="2025-10-28T15:45:00"/>
    <x v="0"/>
    <s v="ROLLOS"/>
    <s v="EJECUTADO_EXITOSO"/>
    <s v="EJECUTADO EXITOSO"/>
    <s v="24/10/2025 SE CONFIRMAN DATOS, SE REALIZA ENVIO POR OPERADOR LOGISTICO | 28/10/2025 SE REALIZA ENVIO DE 48 ROLLOS, CON LA GUIA 6345301373728 MANDAR Y SERVIR SE CONFIRMA ENTREGA EXITOSA POR PARTE DE LA TRANSPORTADORA"/>
    <s v="ENVÍO"/>
    <n v="48"/>
    <s v="INTERMEDIA"/>
    <s v="TERRESTRE"/>
    <s v="GALEANO SORIANO JUAN DAVID"/>
    <n v="1"/>
    <n v="36351"/>
    <n v="36351"/>
  </r>
  <r>
    <s v="CALI"/>
    <s v="0036-0003"/>
    <x v="4"/>
    <n v="19392"/>
    <n v="2917383"/>
    <n v="76459"/>
    <x v="0"/>
    <s v="CAUCA"/>
    <s v="LA SIERRA"/>
    <s v="BARRIO LA SIERRA LA SIERRA"/>
    <s v="WOMPI"/>
    <s v="FO-25-1722692"/>
    <d v="2025-10-22T08:28:00"/>
    <d v="2025-10-28T15:45:00"/>
    <x v="0"/>
    <s v="ROLLOS"/>
    <s v="EJECUTADO_EXITOSO"/>
    <s v="EJECUTADO EXITOSO"/>
    <s v="24/10/2025 SE REALIZA ENVÍO DE 40 ROLLOS"/>
    <s v="ENVÍO"/>
    <n v="40"/>
    <s v="LEJANA"/>
    <s v="TERRESTRE"/>
    <s v="BETANCUR AGUIRRE EDGAR AUGUSTO"/>
    <n v="1"/>
    <n v="40250"/>
    <n v="40250"/>
  </r>
  <r>
    <s v="MEDELLIN"/>
    <s v="0036-0005"/>
    <x v="3"/>
    <n v="5686"/>
    <n v="2917668"/>
    <n v="79187"/>
    <x v="0"/>
    <s v="ANTIOQUIA"/>
    <s v="SANTA ROSA DE OSOS"/>
    <s v="BARRIO CENTRO SANTA ROSA DE OSOS 4"/>
    <s v="WOMPI"/>
    <s v="FO-25-1722691"/>
    <d v="2025-10-22T08:54:00"/>
    <d v="2025-10-28T15:46:00"/>
    <x v="0"/>
    <s v="ROLLOS"/>
    <s v="EJECUTADO_EXITOSO"/>
    <s v="EJECUTADO EXITOSO"/>
    <s v="28/10/2025 SE REALIZA ENVIO DE 16 ROLLOS, CON LA GUIA 6345301372528 MANDAR Y SERVIR SE CONFIRMA ENTREGA EXITOSA POR PARTE DE LA TRANSPORTADORA"/>
    <s v="ENVÍO"/>
    <n v="16"/>
    <s v="INTERMEDIA"/>
    <s v="TERRESTRE"/>
    <s v="BOLAÑOS TABORDA JORGE ENRIQUE"/>
    <n v="1"/>
    <n v="36351"/>
    <n v="36351"/>
  </r>
  <r>
    <s v="MEDELLIN"/>
    <s v="0036-0005"/>
    <x v="3"/>
    <n v="5615"/>
    <n v="2919839"/>
    <n v="36442"/>
    <x v="0"/>
    <s v="ANTIOQUIA"/>
    <s v="RIONEGRO"/>
    <s v="BARRIO SANTA TERESITA RIONEGRO"/>
    <s v="WOMPI"/>
    <s v="FO-25-1719786"/>
    <d v="2025-10-22T12:02:00"/>
    <d v="2025-10-28T15:47:00"/>
    <x v="0"/>
    <s v="ROLLOS"/>
    <s v="EJECUTADO_EXITOSO"/>
    <s v="EJECUTADO EXITOSO"/>
    <s v="28/10/2025 SE REALIZA ENVIO DE 64 ROLLOS, CON LA GUIA 6345301372368 MANDAR Y SERVIR SE CONFIRMA ENTREGA EXITOSA POR PARTE DE LA TRANSPORTADORA"/>
    <s v="ENVÍO"/>
    <n v="64"/>
    <s v="INTERMEDIA"/>
    <s v="TERRESTRE"/>
    <s v="BETANCUR AGUIRRE EDGAR AUGUSTO"/>
    <n v="1"/>
    <n v="36351"/>
    <n v="36351"/>
  </r>
  <r>
    <s v="TUNJA"/>
    <s v="0036-0007"/>
    <x v="1"/>
    <n v="15001"/>
    <n v="2942175"/>
    <n v="74452"/>
    <x v="0"/>
    <s v="BOYACA"/>
    <s v="TUNJA"/>
    <s v="LA AREPA CUADRADA TUNJA"/>
    <s v="WOMPI"/>
    <s v="FO-25-1741656"/>
    <d v="2025-10-27T16:01:00"/>
    <d v="2025-10-28T15:50:00"/>
    <x v="0"/>
    <s v="ROLLOS"/>
    <s v="EJECUTADO_EXITOSO"/>
    <s v="EJECUTADO EXITOSO"/>
    <s v="28/10/2025 SE REALIZA ENTREGA DE 16 ROLLOS CON VISITA ."/>
    <s v="VISITA_TÉCNICA"/>
    <n v="16"/>
    <s v="PRINCIPAL"/>
    <s v="TERRESTRE"/>
    <s v="BETANCUR AGUIRRE EDGAR AUGUSTO"/>
    <n v="1"/>
    <n v="31419"/>
    <n v="31419"/>
  </r>
  <r>
    <s v="BOGOTA"/>
    <s v="0036-0004"/>
    <x v="5"/>
    <n v="25307"/>
    <n v="2928546"/>
    <n v="49662"/>
    <x v="0"/>
    <s v="CUNDINAMARCA"/>
    <s v="GIRARDOT"/>
    <s v="BARRIO ALTO DE LA CRUZ GIRARDOT"/>
    <s v="WOMPI"/>
    <s v="FO-25-1730904"/>
    <d v="2025-10-24T08:00:00"/>
    <d v="2025-10-28T15:54:00"/>
    <x v="0"/>
    <s v="ROLLOS"/>
    <s v="EJECUTADO_EXITOSO"/>
    <s v="EJECUTADO EXITOSO"/>
    <s v="24/10/2025 SE CONFIRMAN DATOS, SE REALIZA ENVIO POR OPERADOR LOGISTICO | 27/10/2025 SE REALIZA ENVIO DE ROLLOS PARA DATÁFONO, CON LOS DATOS SUMISTRARO POR CORRESPONSAL SIN NOVEDAD EN EL ENVIO, DATOS DE GUÍA FUE INFORMADO AL COMERCIO"/>
    <s v="ENVÍO"/>
    <n v="40"/>
    <s v="LEJANA"/>
    <s v="TERRESTRE"/>
    <s v="SOLER HOYOS CRISTIAN LEONARDO"/>
    <n v="1"/>
    <n v="40250"/>
    <n v="40250"/>
  </r>
  <r>
    <s v="MONTERIA"/>
    <s v="0036-0001"/>
    <x v="0"/>
    <n v="23580"/>
    <n v="2932092"/>
    <n v="76156"/>
    <x v="0"/>
    <s v="CORDOBA"/>
    <s v="PUERTO LIBERTADOR"/>
    <s v="BARRIO GGT RIO VERDE  PUERTO LIBERTADOR"/>
    <s v="WOMPI"/>
    <s v="FO-25-1731495"/>
    <d v="2025-10-24T14:43:00"/>
    <d v="2025-10-28T15:56:00"/>
    <x v="0"/>
    <s v="ROLLOS"/>
    <s v="EJECUTADO_EXITOSO"/>
    <s v="EJECUTADO EXITOSO"/>
    <s v="15/10/2025 SE CONFIRMAN DATOS, SE REALIZA ENVIO POR OPERADOR LOGISTICO | 25/10/2025 SE REALIZA ENVÍO DE 24 ROLLOS A CORRESPONSAL WOMPI, CLIENTE CONFIRMA RECOGER EN OFICINA PRINCIPAL DE PUERTO LIBERTADOR."/>
    <s v="ENVÍO"/>
    <n v="24"/>
    <s v="LEJANA"/>
    <s v="TERRESTRE"/>
    <s v="GALEANO SORIANO JUAN DAVID"/>
    <n v="1"/>
    <n v="40250"/>
    <n v="40250"/>
  </r>
  <r>
    <s v="MONTERIA"/>
    <s v="0036-0001"/>
    <x v="0"/>
    <n v="23001"/>
    <n v="2936384"/>
    <n v="53421"/>
    <x v="0"/>
    <s v="CORDOBA"/>
    <s v="MONTERIA"/>
    <s v="BARRIO CENTRO MONTERIA 30"/>
    <s v="WOMPI"/>
    <s v="FO-25-1737184"/>
    <d v="2025-10-27T08:00:00"/>
    <d v="2025-10-28T15:58:00"/>
    <x v="0"/>
    <s v="ROLLOS"/>
    <s v="EJECUTADO_EXITOSO"/>
    <s v="EJECUTADO EXITOSO"/>
    <s v="27/10/2025 SE ESCALA AL COORDINADOR DE ZONA PARA ENTREGA DE ROLLOS EN SITIO | 28/10/2025 SE RELIZAR ENTREGA DE 32 ROLLOS A CORRESPONSAL WOMPI"/>
    <s v="VISITA_TÉCNICA"/>
    <n v="32"/>
    <s v="PRINCIPAL"/>
    <s v="TERRESTRE"/>
    <s v="MARQUEZ HOYOS JEYSON DANIEL"/>
    <n v="1"/>
    <n v="31419"/>
    <n v="31419"/>
  </r>
  <r>
    <s v="VILLAVICENCIO"/>
    <s v="0036-0006"/>
    <x v="2"/>
    <n v="50150"/>
    <n v="2934597"/>
    <n v="48732"/>
    <x v="0"/>
    <s v="META"/>
    <s v="CASTILLA LA NUEVA"/>
    <s v="BARRIO RURAL CASTILLA LA NUEVA"/>
    <s v="WOMPI"/>
    <s v="FO-25-1734195"/>
    <d v="2025-10-27T08:00:00"/>
    <d v="2025-10-28T15:58:00"/>
    <x v="0"/>
    <s v="ROLLOS"/>
    <s v="EJECUTADO_EXITOSO"/>
    <s v="EJECUTADO EXITOSO"/>
    <s v="27/10/2025 SE REALIZA ENVIO DE 32 ROLLOS DE PAPEL TERMICO PARA DATÁFONO WOMPI POR MEDIO DE TRANSPORTADORA INTER RAPIDÍSIMO GUIA NO 700173049630"/>
    <s v="ENVÍO"/>
    <n v="32"/>
    <s v="INTERMEDIA"/>
    <s v="TERRESTRE"/>
    <s v="MARQUEZ HOYOS JEYSON DANIEL"/>
    <n v="1"/>
    <n v="36351"/>
    <n v="36351"/>
  </r>
  <r>
    <s v="CUCUTA"/>
    <s v="0036-0007"/>
    <x v="1"/>
    <n v="54001"/>
    <n v="2942292"/>
    <n v="22935"/>
    <x v="0"/>
    <s v="NORTE DE SANTANDER"/>
    <s v="CUCUTA"/>
    <s v="DROGAS EL KIOSCO"/>
    <s v="WOMPI"/>
    <s v="FO-25-1741783"/>
    <d v="2025-10-27T16:25:00"/>
    <d v="2025-10-28T16:01:00"/>
    <x v="0"/>
    <s v="ROLLOS"/>
    <s v="EJECUTADO_EXITOSO"/>
    <s v="EJECUTADO EXITOSO"/>
    <s v="28/10/2025 SE ENTREGAN 64 ROLLOS WOMPI"/>
    <s v="VISITA_TÉCNICA"/>
    <n v="64"/>
    <s v="PRINCIPAL"/>
    <s v="TERRESTRE"/>
    <s v="GARZON RUIZ LUIS MIGUEL"/>
    <n v="1"/>
    <n v="31419"/>
    <n v="31419"/>
  </r>
  <r>
    <s v="TUNJA"/>
    <s v="0036-0007"/>
    <x v="1"/>
    <n v="15407"/>
    <n v="2924084"/>
    <n v="71186"/>
    <x v="0"/>
    <s v="BOYACA"/>
    <s v="VILLA DE LEYVA"/>
    <s v="BARRIO VEREDA SABANA ALTA VILLA DE LEYVA"/>
    <s v="WOMPI"/>
    <s v="FO-25-1730314"/>
    <d v="2025-10-23T09:41:00"/>
    <d v="2025-10-28T16:04:00"/>
    <x v="0"/>
    <s v="ROLLOS"/>
    <s v="EJECUTADO_EXITOSO"/>
    <s v="EJECUTADO EXITOSO"/>
    <s v="24/10/2025 SE REALIZA ENVIO DE ROLLOS CON OPERADOR LOGISTICO | 28/10/2025 SE VISITA CB ENTREGA 16 ROLLOS"/>
    <s v="VISITA_TÉCNICA"/>
    <n v="16"/>
    <s v="INTERMEDIA"/>
    <s v="TERRESTRE"/>
    <s v="NARANJO AFANADOR RUBEN JESUS"/>
    <n v="1"/>
    <n v="36351"/>
    <n v="36351"/>
  </r>
  <r>
    <s v="PEREIRA"/>
    <s v="0036-0002"/>
    <x v="6"/>
    <n v="63130"/>
    <n v="2939762"/>
    <n v="50393"/>
    <x v="0"/>
    <s v="QUINDIO"/>
    <s v="CALARCA"/>
    <s v="BARRIO VERACRUZ CALARCA 1"/>
    <s v="WOMPI"/>
    <s v="FO-25-1741501"/>
    <d v="2025-10-27T11:55:00"/>
    <d v="2025-10-28T16:07:00"/>
    <x v="0"/>
    <s v="ROLLOS"/>
    <s v="EJECUTADO_EXITOSO"/>
    <s v="EJECUTADO EXITOSO"/>
    <s v="27/10/2025 SE CONFIRMAN DATOS, SE REALIZA ENVIO POR OPERADOR LOGISTICO | 28/10/2025 SE VISITA COMERCIO SE REALIZÓ ENTREGA DE 40 ROLLOS WOMPI"/>
    <s v="VISITA_TÉCNICA"/>
    <n v="40"/>
    <s v="INTERMEDIA"/>
    <s v="TERRESTRE"/>
    <s v="GONZALEZ GONZALEZ MARIO ALBERTO"/>
    <n v="1"/>
    <n v="36351"/>
    <n v="36351"/>
  </r>
  <r>
    <s v="BOGOTA"/>
    <s v="0036-0004"/>
    <x v="5"/>
    <n v="25754"/>
    <n v="2938306"/>
    <n v="77823"/>
    <x v="0"/>
    <s v="CUNDINAMARCA"/>
    <s v="SOACHA"/>
    <s v="BARRIO NUEVO COLON SOACHA 1"/>
    <s v="WOMPI"/>
    <s v="FO-25-1739138"/>
    <d v="2025-10-27T09:56:00"/>
    <d v="2025-10-28T21:40:00"/>
    <x v="0"/>
    <s v="ROLLOS"/>
    <s v="EJECUTADO_EXITOSO"/>
    <s v="EJECUTADO EXITOSO"/>
    <s v="27/10/2025 SE ESCALA AL COORDINADOR DE ZONA PARA ENTREGA DE ROLLOS EN SITIO | 28/10/2025 SE DEJAN 32 ROLLOS"/>
    <s v="VISITA_TÉCNICA"/>
    <n v="32"/>
    <s v="PRINCIPAL"/>
    <s v="TERRESTRE"/>
    <s v="SANCHEZ SOLORZANO JUAN SEBASTIAN"/>
    <n v="1"/>
    <n v="31419"/>
    <n v="31419"/>
  </r>
  <r>
    <s v="MONTERIA"/>
    <s v="0036-0001"/>
    <x v="0"/>
    <n v="23001"/>
    <n v="2940883"/>
    <n v="59839"/>
    <x v="0"/>
    <s v="CORDOBA"/>
    <s v="MONTERIA"/>
    <s v="BARRIO MANDALA MONTERIA"/>
    <s v="WOMPI"/>
    <s v="FO-25-1741312"/>
    <d v="2025-10-27T14:40:00"/>
    <d v="2025-10-29T07:12:00"/>
    <x v="0"/>
    <s v="ROLLOS"/>
    <s v="EJECUTADO_EXITOSO"/>
    <s v="EJECUTADO EXITOSO"/>
    <s v="27/10/2025 SE ESCALA AL COORDINADOR DE ZONA PARA ENTREGA DE ROLLOS EN SITIO | 28/10/2025 SE REALIZA ENTREGA DE 64 ROLLOS A CORRESPONSAL WOMPI"/>
    <s v="VISITA_TÉCNICA"/>
    <n v="64"/>
    <s v="PRINCIPAL"/>
    <s v="TERRESTRE"/>
    <s v="INFANTE SIERRA MANUEL FERNANDO"/>
    <n v="1"/>
    <n v="31419"/>
    <n v="31419"/>
  </r>
  <r>
    <s v="CALI"/>
    <s v="0036-0003"/>
    <x v="4"/>
    <n v="76520"/>
    <n v="2941022"/>
    <n v="38171"/>
    <x v="0"/>
    <s v="VALLE DEL CAUCA"/>
    <s v="PALMIRA"/>
    <s v="BARRIO COLOMBINA PALMIRA 1"/>
    <s v="WOMPI"/>
    <s v="FO-25-1741343"/>
    <d v="2025-10-27T14:26:00"/>
    <d v="2025-10-29T07:13:00"/>
    <x v="0"/>
    <s v="ROLLOS"/>
    <s v="EJECUTADO_EXITOSO"/>
    <s v="EJECUTADO EXITOSO"/>
    <s v="27/10/2025 SE ESCALA AL COORDINADOR DE ZONA PARA ENTREGA DE ROLLOS EN SITIO | 28/10/2025 EN LA VISITA TÉCNICA SE REALIZÓ LA ENTREGA DE 32 ROLLOS DE WOMPI PARA EL CB,SE DEJAN CON LA VECINA, PERSONA AUTORIZADA POR LA USUARIA YA QUE SALIÓ CON URGENCIA"/>
    <s v="VISITA_TÉCNICA"/>
    <n v="32"/>
    <s v="PRINCIPAL"/>
    <s v="TERRESTRE"/>
    <s v="MARQUEZ HOYOS JEYSON DANIEL"/>
    <n v="1"/>
    <n v="31419"/>
    <n v="31419"/>
  </r>
  <r>
    <s v="VILLAVICENCIO"/>
    <s v="0036-0006"/>
    <x v="2"/>
    <n v="50001"/>
    <n v="2939876"/>
    <n v="76778"/>
    <x v="0"/>
    <s v="META"/>
    <s v="VILLAVICENCIO"/>
    <s v="MEGA - TIENDA LEO"/>
    <s v="WOMPI"/>
    <s v="FO-25-1741265"/>
    <d v="2025-10-27T11:55:00"/>
    <d v="2025-10-29T07:15:00"/>
    <x v="0"/>
    <s v="ROLLOS"/>
    <s v="EJECUTADO_EXITOSO"/>
    <s v="EJECUTADO EXITOSO"/>
    <s v="27/10/2025 SE ESCALA AL COORDINADOR DE ZONA PARA ENTREGA DE ROLLOS EN SITIO | 28/10/2025 SE VISITA CB Y SE REALIZA ENTREGA DE 24 ROLLOS DE PAPEL TERMICO PARA DATÁFONO WOMPI"/>
    <s v="VISITA_TÉCNICA"/>
    <n v="24"/>
    <s v="PRINCIPAL"/>
    <s v="TERRESTRE"/>
    <s v="SANCHEZ URREGO ROBINSON DAVID"/>
    <n v="1"/>
    <n v="31419"/>
    <n v="31419"/>
  </r>
  <r>
    <s v="SINCELEJO"/>
    <s v="0036-0001"/>
    <x v="0"/>
    <n v="70001"/>
    <n v="2925984"/>
    <n v="78617"/>
    <x v="0"/>
    <s v="SUCRE"/>
    <s v="SINCELEJO"/>
    <s v="SUMINISTROS DONDE YUDI"/>
    <s v="WOMPI"/>
    <s v="FO-25-1729527"/>
    <d v="2025-10-23T12:21:00"/>
    <d v="2025-10-29T07:19:00"/>
    <x v="0"/>
    <s v="ROLLOS"/>
    <s v="EJECUTADO_EXITOSO"/>
    <s v="EJECUTADO EXITOSO"/>
    <s v="23/10/2025 SE ESCALA AL COORDINADOR DE ZONA PARA ENTREGA DE ROLLOS EN SITIO | 29/10/2025 SE VISITA COMERCIO Y SE HACE ENTREGA DE 16 ROLLOS AL SEÑOR HAROLD FLOREZ."/>
    <s v="VISITA_TÉCNICA"/>
    <n v="16"/>
    <s v="PRINCIPAL"/>
    <s v="TERRESTRE"/>
    <s v="GARZON RUIZ LUIS MIGUEL"/>
    <n v="1"/>
    <n v="31419"/>
    <n v="31419"/>
  </r>
  <r>
    <s v="CALI"/>
    <s v="0036-0003"/>
    <x v="4"/>
    <n v="19001"/>
    <n v="2916841"/>
    <n v="38611"/>
    <x v="0"/>
    <s v="CAUCA"/>
    <s v="POPAYAN"/>
    <s v="MEGALINE PLATINUM1 POPAYAN"/>
    <s v="WOMPI"/>
    <s v="FO-25-1722979"/>
    <d v="2025-10-22T08:00:00"/>
    <d v="2025-10-29T07:47:00"/>
    <x v="0"/>
    <s v="ROLLOS"/>
    <s v="EJECUTADO_EXITOSO"/>
    <s v="EJECUTADO EXITOSO"/>
    <s v="23/10/2025 SE REALIZA ENVIO DE ROLLOS CON OPERADOR LOGISTICO | 29/10/2025 SE ENTREGA ROLLOS AL CLIENTE 64"/>
    <s v="VISITA_TÉCNICA"/>
    <n v="64"/>
    <s v="LEJANA"/>
    <s v="TERRESTRE"/>
    <s v="CACERES HERNANDEZ ANDRES"/>
    <n v="1"/>
    <n v="40250"/>
    <n v="40250"/>
  </r>
  <r>
    <s v="CARTAGENA"/>
    <s v="0036-0001"/>
    <x v="0"/>
    <n v="13001"/>
    <n v="2917910"/>
    <n v="47372"/>
    <x v="0"/>
    <s v="BOLIVAR"/>
    <s v="CARTAGENA"/>
    <s v="BARRIO 20 DE JULIO CARTAGENA DE INDIAS"/>
    <s v="WOMPI"/>
    <s v="FO-25-1716357"/>
    <d v="2025-10-22T09:02:00"/>
    <d v="2025-10-29T08:43:00"/>
    <x v="0"/>
    <s v="ROLLOS"/>
    <s v="EJECUTADO_EXITOSO"/>
    <s v="EJECUTADO EXITOSO"/>
    <s v="22/10/2025 SE ESCALA AL COORDINADOR DE ZONA PARA ENTREGA DE ROLLOS EN SITIO | 29/10/2025 SE ENTREGAN 64 ROLLOS"/>
    <s v="VISITA_TÉCNICA"/>
    <n v="64"/>
    <s v="PRINCIPAL"/>
    <s v="TERRESTRE"/>
    <s v="LOPEZ CALDONO CESAR FERNANDO"/>
    <n v="1"/>
    <n v="31419"/>
    <n v="31419"/>
  </r>
  <r>
    <s v="BOGOTA"/>
    <s v="0036-0004"/>
    <x v="5"/>
    <n v="25743"/>
    <n v="2921964"/>
    <n v="56840"/>
    <x v="0"/>
    <s v="CUNDINAMARCA"/>
    <s v="SILVANIA"/>
    <s v="ARRIO CENTRO SILVANIA 5"/>
    <s v="WOMPI"/>
    <s v="FO-25-1727746"/>
    <d v="2025-10-22T16:41:00"/>
    <d v="2025-10-29T08:56:00"/>
    <x v="0"/>
    <s v="ROLLOS"/>
    <s v="EJECUTADO_EXITOSO"/>
    <s v="EJECUTADO EXITOSO"/>
    <s v="24/10/2025 SE CONFIRMAN DATOS, SE REALIZA ENVIO POR OPERADOR LOGISTICO | 29/10/2025 SE CONFIRMA ENTREGA EXITOSA DE 64 ROLLOS POR LA TRANSPORTADORA INTERRAPIDISIMO CON LA GUIA: 700173010701 | 25/10/2025 SE REALIZA ENVÍO DE 64 ROLLOS WOMPI POR TRANSPORTADORA INTERAPIDISIMO"/>
    <s v="ENVÍO"/>
    <n v="64"/>
    <s v="INTERMEDIA"/>
    <s v="TERRESTRE"/>
    <s v="CANEDO HERRERA ALEXANDER"/>
    <n v="1"/>
    <n v="36351"/>
    <n v="36351"/>
  </r>
  <r>
    <s v="BOGOTA"/>
    <s v="0036-0004"/>
    <x v="5"/>
    <n v="25269"/>
    <n v="2923238"/>
    <n v="69881"/>
    <x v="0"/>
    <s v="CUNDINAMARCA"/>
    <s v="FACATATIVA"/>
    <s v="BARRIO CRUCE EL ROSAL FACATATIVA"/>
    <s v="WOMPI"/>
    <s v="FO-25-1733552"/>
    <d v="2025-10-23T08:00:00"/>
    <d v="2025-10-29T09:00:00"/>
    <x v="0"/>
    <s v="ROLLOS"/>
    <s v="EJECUTADO_EXITOSO"/>
    <s v="EJECUTADO EXITOSO"/>
    <s v="25/10/2025 SE REALIZA ENVIO DE ROLLOS CON OPERADOR LOGISTICO | 29/10/2025 SE CONFIRMA ENTREGA EXITOSA DE 32 ROLLOS POR LA TRANSPORTADORA INTERRAPIDISIMO CON LA GUIA: 700173073592 | 27/10/2025 SE ENVÍA POR INTERRAPIDISIMO 32 ROLLOS WOMPI"/>
    <s v="ENVÍO"/>
    <n v="32"/>
    <s v="INTERMEDIA"/>
    <s v="TERRESTRE"/>
    <s v="BUSTOS MORA DIEGO MANUEL"/>
    <n v="1"/>
    <n v="36351"/>
    <n v="36351"/>
  </r>
  <r>
    <s v="BOGOTA"/>
    <s v="0036-0004"/>
    <x v="5"/>
    <n v="25175"/>
    <n v="2926322"/>
    <n v="69981"/>
    <x v="0"/>
    <s v="CUNDINAMARCA"/>
    <s v="CHIA"/>
    <s v="BARRIO SECTOR LA IGLESIA CHIA"/>
    <s v="WOMPI"/>
    <s v="FO-25-1731461"/>
    <d v="2025-10-23T13:19:00"/>
    <d v="2025-10-29T09:01:00"/>
    <x v="0"/>
    <s v="ROLLOS"/>
    <s v="EJECUTADO_EXITOSO"/>
    <s v="EJECUTADO EXITOSO"/>
    <s v="15/10/2025 SE REALIZA ENVIO DE ROLLOS CON OPERADOR LOGISTICO | 29/10/2025 SE CONFIRMA ENTREGA EXITOSA DE 24 ROLLOS POR LA TRANSPORTADORA INTERRAPIDISIMO CON LA GUIA: 700173008647 | 25/10/2025 SE ENVÍAN ROLLOS DE PAPELERÍA SOLICITADOS PARA EL DATAFONO WOMPI, SE ADJUNTA GUIA"/>
    <s v="VISITA_TÉCNICA"/>
    <n v="24"/>
    <s v="INTERMEDIA"/>
    <s v="TERRESTRE"/>
    <s v="INFANTE SIERRA MANUEL FERNANDO"/>
    <n v="1"/>
    <n v="36351"/>
    <n v="36351"/>
  </r>
  <r>
    <s v="BOGOTA"/>
    <s v="0036-0004"/>
    <x v="5"/>
    <n v="25001"/>
    <n v="2927035"/>
    <n v="10055"/>
    <x v="0"/>
    <s v="CUNDINAMARCA"/>
    <s v="AGUA DE DIOS"/>
    <s v="AGUA DE DIOS - CUNDINAMARCA"/>
    <s v="WOMPI"/>
    <s v="FO-25-1730299"/>
    <d v="2025-10-23T14:58:00"/>
    <d v="2025-10-29T09:03:00"/>
    <x v="0"/>
    <s v="ROLLOS"/>
    <s v="EJECUTADO_EXITOSO"/>
    <s v="EJECUTADO EXITOSO"/>
    <s v="24/10/2025 SE REALIZA ENVIO DE ROLLOS CON OPERADOR LOGISTICO | 29/10/2025 SE CONFIRMA ENTREGA EXITOSA DE 64 ROLLOS POR LA TRANSPORTADORA INTERRAPIDISIMO CON LA GUIA: 700172996062 | 25/10/2025 SE ENVÍAN 64 ROLLOS WOMPI POR INTERRAPIDISIMO"/>
    <s v="VISITA_TÉCNICA"/>
    <n v="64"/>
    <s v="LEJANA"/>
    <s v="TERRESTRE"/>
    <s v="VEGA MANRIQUE JONATAN MAURICIO"/>
    <n v="1"/>
    <n v="40250"/>
    <n v="40250"/>
  </r>
  <r>
    <s v="BOGOTA"/>
    <s v="0036-0004"/>
    <x v="5"/>
    <n v="25001"/>
    <n v="2927202"/>
    <n v="11022"/>
    <x v="0"/>
    <s v="CUNDINAMARCA"/>
    <s v="AGUA DE DIOS"/>
    <s v="AGUA DE DIOS II - CUNDINAMARCA"/>
    <s v="WOMPI"/>
    <s v="FO-25-1734205"/>
    <d v="2025-10-23T15:11:00"/>
    <d v="2025-10-29T09:05:00"/>
    <x v="0"/>
    <s v="ROLLOS"/>
    <s v="EJECUTADO_EXITOSO"/>
    <s v="EJECUTADO EXITOSO"/>
    <s v="29/10/2025 SE CONFIRMA ENTREGA EXITOSA DE 64 ROLLOS POR LA TRANSPORTADORA INTERRAPIDISIMO CON LA GUIA: 700173075012 | 27/10/2025 SE ENVÍA PAPELERÍA SOLICITADA PARA EL DATAFONO WOMPI POR CORREO CERTIFICADO (INTERRAPIDISIMO) A LA DIRECCIÓN SUMINISTRADA POR EL CLIENTE."/>
    <s v="ENVÍO"/>
    <n v="64"/>
    <s v="LEJANA"/>
    <s v="TERRESTRE"/>
    <s v="INFANTE SIERRA MANUEL FERNANDO"/>
    <n v="1"/>
    <n v="40250"/>
    <n v="40250"/>
  </r>
  <r>
    <s v="BARRANQUILLA"/>
    <s v="0036-0001"/>
    <x v="0"/>
    <n v="8436"/>
    <n v="2927719"/>
    <n v="56917"/>
    <x v="0"/>
    <s v="ATLANTICO"/>
    <s v="MANATI"/>
    <s v="BARRIO CENTRO MANATI"/>
    <s v="WOMPI"/>
    <s v="FO-25-1730584"/>
    <d v="2025-10-23T15:53:00"/>
    <d v="2025-10-29T09:08:00"/>
    <x v="0"/>
    <s v="ROLLOS"/>
    <s v="EJECUTADO_EXITOSO"/>
    <s v="EJECUTADO EXITOSO"/>
    <s v="24/10/2025 SE REALIZA ENVIO DE ROLLOS CON OPERADOR LOGISTICO | 29/10/2025 SE CONFIRMA ENTREGA EXITOSA DE 32 ROLLOS POR LA TRANSPORTADORA INTERRAPIDISIMO CON LA GUIA: 700173135365 | 27/10/2025 SE REALIZA ENVÍO DE 32 ROLLOS POR INTERRAPIDISIMO"/>
    <s v="ENVÍO"/>
    <n v="32"/>
    <s v="INTERMEDIA"/>
    <s v="TERRESTRE"/>
    <s v="VEGA MANRIQUE JONATAN MAURICIO"/>
    <n v="1"/>
    <n v="36351"/>
    <n v="36351"/>
  </r>
  <r>
    <s v="CALI"/>
    <s v="0036-0003"/>
    <x v="4"/>
    <n v="19573"/>
    <n v="2932078"/>
    <n v="63982"/>
    <x v="0"/>
    <s v="CAUCA"/>
    <s v="PUERTO TEJADA"/>
    <s v="BARRIO ANTONIO NARIÑO PUERTO TEJADA"/>
    <s v="WOMPI"/>
    <s v="FO-25-1734204"/>
    <d v="2025-10-24T14:38:00"/>
    <d v="2025-10-29T09:34:00"/>
    <x v="0"/>
    <s v="ROLLOS"/>
    <s v="EJECUTADO_EXITOSO"/>
    <s v="EJECUTADO EXITOSO"/>
    <s v="29/10/2025 SE CONFIRMA ENTREGA EXITOSA DE 64 ROLLOS POR LA TRANSPORTADORA INTERRAPIDISIMO CON LA GUIA: 700173110456 | 27/10/2025 SE REALIZA ENVIO DE 64 ROLLOS TÉRMICOS WOMPI SIN NOVEDAD, SE LE INFORMA A LA SEÑORA FABIOLA VIDAL MENA._x000a_INFORMA QUE NO MANEJA CORREO."/>
    <s v="ENVÍO"/>
    <n v="64"/>
    <s v="INTERMEDIA"/>
    <s v="TERRESTRE"/>
    <s v="VILLACOB VILLACOB ELKIN EDUARDO"/>
    <n v="1"/>
    <n v="36351"/>
    <n v="36351"/>
  </r>
  <r>
    <s v="MEDELLIN"/>
    <s v="0036-0005"/>
    <x v="3"/>
    <n v="5001"/>
    <n v="2920143"/>
    <n v="13666"/>
    <x v="0"/>
    <s v="ANTIOQUIA"/>
    <s v="MEDELLIN"/>
    <s v="DISVERONA S.A.S"/>
    <s v="WOMPI"/>
    <s v="FO-25-1720523"/>
    <d v="2025-10-22T13:10:00"/>
    <d v="2025-10-29T09:48:00"/>
    <x v="0"/>
    <s v="ROLLOS"/>
    <s v="EJECUTADO_EXITOSO"/>
    <s v="EJECUTADO EXITOSO"/>
    <s v="22/10/2025 SE ESCALA AL COORDINADOR DE ZONA PARA ENTREGA DE ROLLOS EN SITIO | 29/10/2025 SE REALIZA ENTREGA DE 40 ROLLOS POR EL OPERADOR LOGISTICO VELOCES CON LA GUIA V4001715524"/>
    <s v="VISITA_TÉCNICA"/>
    <n v="40"/>
    <s v="PRINCIPAL"/>
    <s v="TERRESTRE"/>
    <s v="TORRES GARCIA JENDRY JOSE"/>
    <n v="1"/>
    <n v="31419"/>
    <n v="31419"/>
  </r>
  <r>
    <s v="MEDELLIN"/>
    <s v="0036-0005"/>
    <x v="3"/>
    <n v="5088"/>
    <n v="2922395"/>
    <n v="30295"/>
    <x v="0"/>
    <s v="ANTIOQUIA"/>
    <s v="BELLO"/>
    <s v="MIMASKOTA"/>
    <s v="WOMPI"/>
    <s v="FO-25-1723223"/>
    <d v="2025-10-23T08:00:00"/>
    <d v="2025-10-29T09:49:00"/>
    <x v="0"/>
    <s v="ROLLOS"/>
    <s v="EJECUTADO_EXITOSO"/>
    <s v="EJECUTADO EXITOSO"/>
    <s v="23/10/2025 SE ESCALA AL COORDINADOR DE ZONA PARA ENTREGA DE ROLLOS EN SITIO | 29/10/2025 SE REALIZA ENTREGA DE 64 ROLLOS POR EL OPERADOR LOGISTICO VELOCES CON LA GUIA V4001715527"/>
    <s v="VISITA_TÉCNICA"/>
    <n v="64"/>
    <s v="PRINCIPAL"/>
    <s v="TERRESTRE"/>
    <s v="BETANCUR AGUIRRE EDGAR AUGUSTO"/>
    <n v="1"/>
    <n v="31419"/>
    <n v="31419"/>
  </r>
  <r>
    <s v="MEDELLIN"/>
    <s v="0036-0005"/>
    <x v="3"/>
    <n v="5001"/>
    <n v="2933529"/>
    <n v="79162"/>
    <x v="0"/>
    <s v="ANTIOQUIA"/>
    <s v="MEDELLÍN"/>
    <s v="JANY"/>
    <s v="WOMPI"/>
    <s v="FO-25-1732558"/>
    <d v="2025-10-27T08:00:00"/>
    <d v="2025-10-29T09:50:00"/>
    <x v="0"/>
    <s v="ROLLOS"/>
    <s v="EJECUTADO_EXITOSO"/>
    <s v="EJECUTADO EXITOSO"/>
    <s v="25/10/2025 SE ESCALA AL COORDINADOR DE ZONA PARA ENTREGA DE ROLLOS EN SITIO | 29/10/2025 SE REALIZA ENTREGA DE 32 ROLLOS POR EL OPERADOR LOGISTICO VELOCES CON LA GUIA V4001724581"/>
    <s v="VISITA_TÉCNICA"/>
    <n v="32"/>
    <s v="PRINCIPAL"/>
    <s v="TERRESTRE"/>
    <s v="BETANCUR AGUIRRE EDGAR AUGUSTO"/>
    <n v="1"/>
    <n v="31419"/>
    <n v="31419"/>
  </r>
  <r>
    <s v="MEDELLIN"/>
    <s v="0036-0005"/>
    <x v="3"/>
    <n v="5001"/>
    <n v="2935111"/>
    <n v="73717"/>
    <x v="0"/>
    <s v="ANTIOQUIA"/>
    <s v="MEDELLIN"/>
    <s v="BARRIO ROBLEDO PAJARITO MEDELLIN"/>
    <s v="WOMPI"/>
    <s v="FO-25-1735521"/>
    <d v="2025-10-27T08:00:00"/>
    <d v="2025-10-29T09:51:00"/>
    <x v="0"/>
    <s v="ROLLOS"/>
    <s v="EJECUTADO_EXITOSO"/>
    <s v="EJECUTADO EXITOSO"/>
    <s v="26/10/2025 SE ESCALA AL COORDINADOR DE ZONA PARA ENTREGA DE ROLLOS EN SITIO | 29/10/2025 SE REALIZA ENTREGA DE 56 ROLLOS POR EL OPERADOR LOGISTICO VELOCES CON LA GUIA V4001724598"/>
    <s v="VISITA_TÉCNICA"/>
    <n v="56"/>
    <s v="PRINCIPAL"/>
    <s v="TERRESTRE"/>
    <s v="BETANCUR AGUIRRE EDGAR AUGUSTO"/>
    <n v="1"/>
    <n v="31419"/>
    <n v="31419"/>
  </r>
  <r>
    <s v="MEDELLIN"/>
    <s v="0036-0005"/>
    <x v="3"/>
    <n v="5360"/>
    <n v="2933458"/>
    <n v="49192"/>
    <x v="0"/>
    <s v="ANTIOQUIA"/>
    <s v="ITAGUI"/>
    <s v="MERCADOS MONTOYA ESTRADA"/>
    <s v="WOMPI"/>
    <s v="FO-25-1732569"/>
    <d v="2025-10-27T08:00:00"/>
    <d v="2025-10-29T09:51:00"/>
    <x v="0"/>
    <s v="ROLLOS"/>
    <s v="EJECUTADO_EXITOSO"/>
    <s v="EJECUTADO EXITOSO"/>
    <s v="25/10/2025 SE ESCALA AL COORDINADOR DE ZONA PARA ENTREGA DE ROLLOS EN SITIO | 29/10/2025 SE REALIZA ENTREGA DE 64 ROLLOS POR EL OPERADOR LOGISTICO VELOCES CON LA GUIA V4001724582"/>
    <s v="VISITA_TÉCNICA"/>
    <n v="64"/>
    <s v="PRINCIPAL"/>
    <s v="TERRESTRE"/>
    <s v="BETANCUR AGUIRRE EDGAR AUGUSTO"/>
    <n v="1"/>
    <n v="31419"/>
    <n v="31419"/>
  </r>
  <r>
    <s v="MEDELLIN"/>
    <s v="0036-0005"/>
    <x v="3"/>
    <n v="5001"/>
    <n v="2934990"/>
    <n v="74179"/>
    <x v="0"/>
    <s v="ANTIOQUIA"/>
    <s v="MEDELLIN"/>
    <s v="BARRIO BOSTON MEDELLI 5"/>
    <s v="WOMPI"/>
    <s v="FO-25-1735517"/>
    <d v="2025-10-27T08:00:00"/>
    <d v="2025-10-29T09:52:00"/>
    <x v="0"/>
    <s v="ROLLOS"/>
    <s v="EJECUTADO_EXITOSO"/>
    <s v="EJECUTADO EXITOSO"/>
    <s v="26/10/2025 SE ESCALA AL COORDINADOR DE ZONA PARA ENTREGA DE ROLLOS EN SITIO | 29/10/2025 SE REALIZA ENTREGA DE 64 ROLLOS POR EL OPERADOR LOGISTICO VELOCES CON LA GUIA V4001724599"/>
    <s v="VISITA_TÉCNICA"/>
    <n v="64"/>
    <s v="PRINCIPAL"/>
    <s v="TERRESTRE"/>
    <s v="BETANCUR AGUIRRE EDGAR AUGUSTO"/>
    <n v="1"/>
    <n v="31419"/>
    <n v="31419"/>
  </r>
  <r>
    <s v="BOGOTA"/>
    <s v="0036-0004"/>
    <x v="5"/>
    <n v="25758"/>
    <n v="2932469"/>
    <n v="38155"/>
    <x v="0"/>
    <s v="CUNDINAMARCA"/>
    <s v="SOPO"/>
    <s v="BARRIO TERMINAL SOPO"/>
    <s v="WOMPI"/>
    <s v="FO-25-1731600"/>
    <d v="2025-10-24T15:39:00"/>
    <d v="2025-10-29T09:52:00"/>
    <x v="0"/>
    <s v="ROLLOS"/>
    <s v="EJECUTADO_EXITOSO"/>
    <s v="EJECUTADO EXITOSO"/>
    <s v="24/10/2025 SE CONFIRMAN DATOS, SE REALIZA ENVIO POR OPERADOR LOGISTICO | 29/10/2025 SE CONFIRMA ENTREGA EXITOSA DE 32 ROLLOS POR LA TRANSPORTADORA INTERRAPIDISIMO CON LA GUIA: 700173011275 | 25/10/2025 SE REALIZA ENVÍO DE 32 ROLLOS WOMPI PARA DATAFONO POR OPERATIVO LOGÍSTICO INTERAPIDISIMO"/>
    <s v="ENVÍO"/>
    <n v="32"/>
    <s v="INTERMEDIA"/>
    <s v="TERRESTRE"/>
    <s v="BETANCUR AGUIRRE EDGAR AUGUSTO"/>
    <n v="1"/>
    <n v="36351"/>
    <n v="36351"/>
  </r>
  <r>
    <s v="MEDELLIN"/>
    <s v="0036-0005"/>
    <x v="3"/>
    <n v="5001"/>
    <n v="2935064"/>
    <n v="48745"/>
    <x v="0"/>
    <s v="ANTIOQUIA"/>
    <s v="MEDELLÍN"/>
    <s v="EL QUE FALTABA"/>
    <s v="WOMPI"/>
    <s v="FO-25-1735514"/>
    <d v="2025-10-27T08:00:00"/>
    <d v="2025-10-29T09:53:00"/>
    <x v="0"/>
    <s v="ROLLOS"/>
    <s v="EJECUTADO_EXITOSO"/>
    <s v="EJECUTADO EXITOSO"/>
    <s v="26/10/2025 SE ESCALA AL COORDINADOR DE ZONA PARA ENTREGA DE ROLLOS EN SITIO | 29/10/2025 SE REALIZA ENTREGA DE 64 ROLLOS POR EL OPERADOR LOGISTICO VELOCES CON LA GUIA V4001724600"/>
    <s v="VISITA_TÉCNICA"/>
    <n v="64"/>
    <s v="PRINCIPAL"/>
    <s v="TERRESTRE"/>
    <s v="BUSTOS MORA DIEGO MANUEL"/>
    <n v="1"/>
    <n v="31419"/>
    <n v="31419"/>
  </r>
  <r>
    <s v="MEDELLIN"/>
    <s v="0036-0005"/>
    <x v="3"/>
    <n v="5001"/>
    <n v="2939317"/>
    <n v="77428"/>
    <x v="0"/>
    <s v="ANTIOQUIA"/>
    <s v="MEDELLIN"/>
    <s v="DROGUERIA FUNDADORES"/>
    <s v="WOMPI"/>
    <s v="FO-25-1739095"/>
    <d v="2025-10-27T11:16:00"/>
    <d v="2025-10-29T09:54:00"/>
    <x v="0"/>
    <s v="ROLLOS"/>
    <s v="EJECUTADO_EXITOSO"/>
    <s v="EJECUTADO EXITOSO"/>
    <s v="27/10/2025 SE ESCALA AL COORDINADOR DE ZONA PARA ENTREGA DE ROLLOS EN SITIO | 29/10/2025 SE REALIZA ENTREGA DE 64 ROLLOS POR EL OPERADOR LOGISTICO VELOCES CON LA GUIA V4001731830"/>
    <s v="VISITA_TÉCNICA"/>
    <n v="64"/>
    <s v="PRINCIPAL"/>
    <s v="TERRESTRE"/>
    <s v="BETANCUR AGUIRRE EDGAR AUGUSTO"/>
    <n v="1"/>
    <n v="31419"/>
    <n v="31419"/>
  </r>
  <r>
    <s v="MEDELLIN"/>
    <s v="0036-0005"/>
    <x v="3"/>
    <n v="5001"/>
    <n v="2934878"/>
    <n v="53402"/>
    <x v="0"/>
    <s v="ANTIOQUIA"/>
    <s v="MEDELLÍN"/>
    <s v="LA MISCE DE ANDRE"/>
    <s v="WOMPI"/>
    <s v="FO-25-1734641"/>
    <d v="2025-10-27T08:00:00"/>
    <d v="2025-10-29T09:54:00"/>
    <x v="0"/>
    <s v="ROLLOS"/>
    <s v="EJECUTADO_EXITOSO"/>
    <s v="EJECUTADO EXITOSO"/>
    <s v="25/10/2025 SE ESCALA AL COORDINADOR DE ZONA PARA ENTREGA DE ROLLOS EN SITIO | 29/10/2025 SE REALIZA ENTREGA DE 16 ROLLOS POR EL OPERADOR LOGISTICO VELOCES CON LA GUIA V4001724601"/>
    <s v="VISITA_TÉCNICA"/>
    <n v="16"/>
    <s v="PRINCIPAL"/>
    <s v="TERRESTRE"/>
    <s v="BETANCUR AGUIRRE EDGAR AUGUSTO"/>
    <n v="1"/>
    <n v="31419"/>
    <n v="31419"/>
  </r>
  <r>
    <s v="BOGOTA"/>
    <s v="0036-0004"/>
    <x v="5"/>
    <n v="25758"/>
    <n v="2934185"/>
    <n v="29007"/>
    <x v="0"/>
    <s v="CUNDINAMARCA"/>
    <s v="SOPO"/>
    <s v="BARRIO BRICEÑO 6 SOPÓ"/>
    <s v="WOMPI"/>
    <s v="FO-25-1734200"/>
    <d v="2025-10-27T08:00:00"/>
    <d v="2025-10-29T09:57:00"/>
    <x v="0"/>
    <s v="ROLLOS"/>
    <s v="EJECUTADO_EXITOSO"/>
    <s v="EJECUTADO EXITOSO"/>
    <s v="29/10/2025 SE CONFIRMA ENTREGA EXITOSA DE 56 ROLLOS POR LA TRANSPORTADORA INTERRAPIDISIMO CON LA GUIA: 700173102560 | 29/10/2025 SE REALIZA EL ENVÍO DE 56 ROLLOS POR TRANSPORTADORA INTER RAPIDÍSIMO"/>
    <s v="ENVÍO"/>
    <n v="56"/>
    <s v="INTERMEDIA"/>
    <s v="TERRESTRE"/>
    <s v="BETANCUR AGUIRRE EDGAR AUGUSTO"/>
    <n v="1"/>
    <n v="36351"/>
    <n v="36351"/>
  </r>
  <r>
    <s v="MANIZALES"/>
    <s v="0036-0002"/>
    <x v="6"/>
    <n v="17873"/>
    <n v="2920540"/>
    <n v="31361"/>
    <x v="0"/>
    <s v="CALDAS"/>
    <s v="VILLAMARIA"/>
    <s v="BARRIO LA FLORIDA"/>
    <s v="WOMPI"/>
    <s v="FO-25-1719057"/>
    <d v="2025-10-22T14:22:00"/>
    <d v="2025-10-29T10:18:00"/>
    <x v="0"/>
    <s v="ROLLOS"/>
    <s v="EJECUTADO_EXITOSO"/>
    <s v="EJECUTADO EXITOSO"/>
    <s v="22/10/2025 SE ESCALA AL COORDINADOR DE ZONA PARA ENTREGA DE ROLLOS EN SITIO | 29/10/2025 SE ENTREGAN 32 ROLLOS EN EL COMERCIO NO SE MANIPULAN EQUIPOS"/>
    <s v="VISITA_TÉCNICA"/>
    <n v="32"/>
    <s v="PRINCIPAL"/>
    <s v="TERRESTRE"/>
    <s v="ORTIZ MARTINEZ STIVEN"/>
    <n v="1"/>
    <n v="31419"/>
    <n v="31419"/>
  </r>
  <r>
    <s v="PEREIRA"/>
    <s v="0036-0002"/>
    <x v="6"/>
    <n v="63470"/>
    <n v="2900524"/>
    <n v="71630"/>
    <x v="0"/>
    <s v="QUINDIO"/>
    <s v="MONTENEGRO"/>
    <s v="MONTENEGRO CENTRO"/>
    <s v="WOMPI"/>
    <s v="FO-25-1731609"/>
    <d v="2025-10-20T08:00:00"/>
    <d v="2025-10-29T10:19:00"/>
    <x v="0"/>
    <s v="ROLLOS"/>
    <s v="EJECUTADO_EXITOSO"/>
    <s v="EJECUTADO EXITOSO"/>
    <s v="29/10/2025 SE VISITA COMERCIO SE REALIZÓ ENTREGA DE 24 ROLLOS WOMPI, NO SE SUBE TRILLA YA QUE EL COMERCIO ESTA CERRADO  A LA DIRECCIÓN LLEGA EL PADRE DE LA DUEÑA DEL COMERCIO INDICANDO QUE NO TIENE LLAVES PARA ABRIR PERO EL RECIBE LOS ROLLOS ."/>
    <s v="VISITA_TÉCNICA"/>
    <n v="24"/>
    <s v="INTERMEDIA"/>
    <s v="TERRESTRE"/>
    <s v="AGUIRRE HENAO RAUL EDUARDO"/>
    <n v="1"/>
    <n v="36351"/>
    <n v="36351"/>
  </r>
  <r>
    <s v="BOGOTA"/>
    <s v="0036-0004"/>
    <x v="5"/>
    <n v="25286"/>
    <n v="2933607"/>
    <n v="63772"/>
    <x v="0"/>
    <s v="CUNDINAMARCA"/>
    <s v="FUNZA"/>
    <s v="BARRIO PORVENIR FUNZA 3"/>
    <s v="WOMPI"/>
    <s v="FO-25-1734202"/>
    <d v="2025-10-27T08:00:00"/>
    <d v="2025-10-29T10:22:00"/>
    <x v="0"/>
    <s v="ROLLOS"/>
    <s v="EJECUTADO_EXITOSO"/>
    <s v="EJECUTADO EXITOSO"/>
    <s v="29/10/2025 SE REALIZA ENVIO DE 32 ROLLOS, CON LA GUIA 2235596370 SERVIENTREGA SE CONFIRMA ENTREGA EXITOSA POR PARTE DE LA TRANSPORTADORA"/>
    <s v="ENVÍO"/>
    <n v="32"/>
    <s v="INTERMEDIA"/>
    <s v="TERRESTRE"/>
    <s v="SANCHEZ SOLORZANO JUAN SEBASTIAN"/>
    <n v="1"/>
    <n v="36351"/>
    <n v="36351"/>
  </r>
  <r>
    <s v="MEDELLIN"/>
    <s v="0036-0005"/>
    <x v="3"/>
    <n v="5686"/>
    <n v="2932656"/>
    <n v="38757"/>
    <x v="0"/>
    <s v="ANTIOQUIA"/>
    <s v="SANTA ROSA DE OSOS"/>
    <s v="BARRIO CENTRO SANTA ROSA DE OSOS 1"/>
    <s v="WOMPI"/>
    <s v="FO-25-1733340"/>
    <d v="2025-10-24T15:54:00"/>
    <d v="2025-10-29T10:22:00"/>
    <x v="0"/>
    <s v="ROLLOS"/>
    <s v="EJECUTADO_EXITOSO"/>
    <s v="EJECUTADO EXITOSO"/>
    <s v="25/10/2025 SE REALIZA ENVIO DE ROLLOS CON OPERADOR LOGISTICO | 29/10/2025 SE REALIZA ENVIO DE 48 ROLLOS, CON LA GUIA 284607493 SERVIENTREGA SE CONFIRMA ENTREGA EXITOSA POR PARTE DE LA TRANSPORTADORA"/>
    <s v="ENVÍO"/>
    <n v="48"/>
    <s v="INTERMEDIA"/>
    <s v="TERRESTRE"/>
    <s v="ATEHORTUA VASQUEZ ANA SOFIA"/>
    <n v="1"/>
    <n v="36351"/>
    <n v="36351"/>
  </r>
  <r>
    <s v="PEREIRA"/>
    <s v="0036-0002"/>
    <x v="6"/>
    <n v="66001"/>
    <n v="2945145"/>
    <n v="45906"/>
    <x v="0"/>
    <s v="RISARALDA"/>
    <s v="PEREIRA"/>
    <s v="BARRIO CUBA PEREIRA 4"/>
    <s v="WOMPI"/>
    <s v="FO-25-1744834"/>
    <d v="2025-10-28T10:00:00"/>
    <d v="2025-10-29T10:23:00"/>
    <x v="0"/>
    <s v="ROLLOS"/>
    <s v="EJECUTADO_EXITOSO"/>
    <s v="EJECUTADO EXITOSO"/>
    <s v="29/10/2025 SE ESCALA AL COORDINADOR DE ZONA PARA ENTREGA DE ROLLOS EN SITIO | 29/10/2025 SE ENTREGAN 40 ROLLOS."/>
    <s v="VISITA_TÉCNICA"/>
    <n v="40"/>
    <s v="PRINCIPAL"/>
    <s v="TERRESTRE"/>
    <s v="BETANCUR AGUIRRE EDGAR AUGUSTO"/>
    <n v="1"/>
    <n v="31419"/>
    <n v="31419"/>
  </r>
  <r>
    <s v="BARRANQUILLA"/>
    <s v="0036-0001"/>
    <x v="0"/>
    <n v="8078"/>
    <n v="2919953"/>
    <n v="60051"/>
    <x v="0"/>
    <s v="ATLANTICO"/>
    <s v="BARANOA"/>
    <s v="BARRIO EL CARMEN BARANOA"/>
    <s v="WOMPI"/>
    <s v="FO-25-1724883"/>
    <d v="2025-10-22T12:25:00"/>
    <d v="2025-10-29T10:24:00"/>
    <x v="0"/>
    <s v="ROLLOS"/>
    <s v="EJECUTADO_EXITOSO"/>
    <s v="EJECUTADO EXITOSO"/>
    <s v="23/10/2025 SE CONFIRMAN DATOS, SE REALIZA ENVIO POR OPERADOR LOGISTICO | 29/10/2025 SE LE INFORMA NUMERO DE GUIA A USER, PENDIENTE CONFIRMACION | 29/10/2025 SE REALIZA ENVIO DE 56 ROLLOS, CON LA GUIA 2205447276 SERVIENTREGA SE CONFIRMA ENTREGA EXITOSA POR PARTE DE LA TRANSPORTADORA"/>
    <s v="ENVÍO"/>
    <n v="56"/>
    <s v="INTERMEDIA"/>
    <s v="TERRESTRE"/>
    <s v="FRANCO CAÑAVERAL YAMID RAUL"/>
    <n v="1"/>
    <n v="36351"/>
    <n v="36351"/>
  </r>
  <r>
    <s v="IBAGUE"/>
    <s v="0036-0006"/>
    <x v="2"/>
    <n v="73001"/>
    <n v="2946055"/>
    <n v="68004"/>
    <x v="0"/>
    <s v="TOLIMA"/>
    <s v="IBAGUE"/>
    <s v="INTERREPADISIMO DE LA 29"/>
    <s v="WOMPI"/>
    <s v="FO-25-1745466"/>
    <d v="2025-10-28T11:05:00"/>
    <d v="2025-10-29T10:25:00"/>
    <x v="0"/>
    <s v="ROLLOS"/>
    <s v="EJECUTADO_EXITOSO"/>
    <s v="EJECUTADO EXITOSO"/>
    <s v="28/10/2025 SE ESCALA AL COORDINADOR DE ZONA PARA ENTREGA DE ROLLOS EN SITIO | 29/10/2025 SE ENTREGA 16 ROLLOS CON VISITA"/>
    <s v="VISITA_TÉCNICA"/>
    <n v="16"/>
    <s v="PRINCIPAL"/>
    <s v="TERRESTRE"/>
    <s v="CONTRERAS ROSSI LITZY YULIETH"/>
    <n v="1"/>
    <n v="31419"/>
    <n v="31419"/>
  </r>
  <r>
    <s v="CALI"/>
    <s v="0036-0003"/>
    <x v="4"/>
    <n v="76001"/>
    <n v="2938490"/>
    <n v="69744"/>
    <x v="0"/>
    <s v="VALLE DEL CAUCA"/>
    <s v="CALI"/>
    <s v="DROGUERIA Y ALGO MAS"/>
    <s v="WOMPI"/>
    <s v="FO-25-1739115"/>
    <d v="2025-10-27T10:26:00"/>
    <d v="2025-10-29T10:29:00"/>
    <x v="0"/>
    <s v="ROLLOS"/>
    <s v="EJECUTADO_EXITOSO"/>
    <s v="EJECUTADO EXITOSO"/>
    <s v="27/10/2025 SE ESCALA AL COORDINADOR DE ZONA PARA ENTREGA DE ROLLOS EN SITIO | 29/10/2025 SE REALIZA ENTREGA DE 64 ROLLOS WOMPI"/>
    <s v="VISITA_TÉCNICA"/>
    <n v="64"/>
    <s v="PRINCIPAL"/>
    <s v="TERRESTRE"/>
    <s v="VARGAS HERRERA JHON JAIRO"/>
    <n v="1"/>
    <n v="31419"/>
    <n v="31419"/>
  </r>
  <r>
    <s v="CALI"/>
    <s v="0036-0003"/>
    <x v="4"/>
    <n v="76248"/>
    <n v="2927225"/>
    <n v="76343"/>
    <x v="0"/>
    <s v="VALLE DEL CAUCA"/>
    <s v="EL CERRITO"/>
    <s v="BARRIO EL PORVENIR EL CERRITO"/>
    <s v="WOMPI"/>
    <s v="FO-25-1731460"/>
    <d v="2025-10-23T15:18:00"/>
    <d v="2025-10-29T10:30:00"/>
    <x v="0"/>
    <s v="ROLLOS"/>
    <s v="EJECUTADO_EXITOSO"/>
    <s v="EJECUTADO EXITOSO"/>
    <s v="15/10/2025 SE REALIZA ENVIO DE ROLLOS CON OPERADOR LOGISTICO | 29/10/2025 SE REALIZA ENTREGA DE 32 ROLLOS WOMPI CON VISITA, NO SE INTERVIENE EQUIPOS"/>
    <s v="VISITA_TÉCNICA"/>
    <n v="32"/>
    <s v="INTERMEDIA"/>
    <s v="TERRESTRE"/>
    <s v="PAREDES CASTILLO DIEGO"/>
    <n v="1"/>
    <n v="36351"/>
    <n v="36351"/>
  </r>
  <r>
    <s v="CALI"/>
    <s v="0036-0003"/>
    <x v="4"/>
    <n v="76001"/>
    <n v="2946606"/>
    <n v="33042"/>
    <x v="0"/>
    <s v="VALLE DEL CAUCA"/>
    <s v="CALI"/>
    <s v="BARRIO HOLGUINES CALI 1"/>
    <s v="WOMPI"/>
    <s v="FO-25-1745452"/>
    <d v="2025-10-28T11:45:00"/>
    <d v="2025-10-29T10:33:00"/>
    <x v="0"/>
    <s v="ROLLOS"/>
    <s v="EJECUTADO_EXITOSO"/>
    <s v="EJECUTADO EXITOSO"/>
    <s v="28/10/2025 SE ESCALA AL COORDINADOR DE ZONA PARA ENTREGA DE ROLLOS EN SITIO | 29/10/2025 SE ENTREGAN 64 ROLLOS DE WOMPI AL SEÑOR EDWIN ALBERTO BOTERO GÓMEZ"/>
    <s v="VISITA_TÉCNICA"/>
    <n v="64"/>
    <s v="PRINCIPAL"/>
    <s v="TERRESTRE"/>
    <s v="HERRERA MONAR GEOVANNY"/>
    <n v="1"/>
    <n v="31419"/>
    <n v="31419"/>
  </r>
  <r>
    <s v="IBAGUE"/>
    <s v="0036-0006"/>
    <x v="2"/>
    <n v="73001"/>
    <n v="2946236"/>
    <n v="66441"/>
    <x v="0"/>
    <s v="TOLIMA"/>
    <s v="IBAGUE"/>
    <s v="FERRE NORTH"/>
    <s v="WOMPI"/>
    <s v="FO-25-1745461"/>
    <d v="2025-10-28T11:23:00"/>
    <d v="2025-10-29T10:34:00"/>
    <x v="0"/>
    <s v="ROLLOS"/>
    <s v="EJECUTADO_EXITOSO"/>
    <s v="EJECUTADO EXITOSO"/>
    <s v="28/10/2025 SE ESCALA AL COORDINADOR DE ZONA PARA ENTREGA DE ROLLOS EN SITIO | 29/10/2025 SE ENTREGA 32 ROLLOS CON VISITA"/>
    <s v="VISITA_TÉCNICA"/>
    <n v="32"/>
    <s v="PRINCIPAL"/>
    <s v="TERRESTRE"/>
    <s v="VALENCIA GONZALEZ JOSE DANIEL"/>
    <n v="1"/>
    <n v="31419"/>
    <n v="31419"/>
  </r>
  <r>
    <s v="MONTERIA"/>
    <s v="0036-0001"/>
    <x v="0"/>
    <n v="23660"/>
    <n v="2927148"/>
    <n v="57695"/>
    <x v="0"/>
    <s v="CORDOBA"/>
    <s v="SAHAGUN"/>
    <s v="BARRIO CORREGIMIENTO COLOMBOY SAHAGUN"/>
    <s v="WOMPI"/>
    <s v="FO-25-1730587"/>
    <d v="2025-10-23T15:01:00"/>
    <d v="2025-10-29T10:34:00"/>
    <x v="0"/>
    <s v="ROLLOS"/>
    <s v="EJECUTADO_EXITOSO"/>
    <s v="EJECUTADO EXITOSO"/>
    <s v="24/10/2025 SE REALIZA ENVIO DE ROLLOS CON OPERADOR LOGISTICO | 25/10/2025 INTERRAPIDISIMO CONFIRMA NO LLEGAR HASTA EL CORREGIMIENTO, SE LE INFORMA A CLIENTE QUIEN INDICA REALIZAR ENTREGA PARA EL DÍA LUNES EN OTRA DIRECCIÓN EN MONTERIA. | 29/10/2025 SE REALIZA ENTREGA DE 32 ROLLOS A CORRESPONSAL WOMPI EN LA DIRECCIÓN INDICADA POR EL CLIENTE EN MONTERÍA ES EN LA CALLE 48 B # 14 F1 - 72, TORRE VENECIA, SE DEJAN ROLLOS EN PORTERÍA COMO LO INDICO EL CLIENTE."/>
    <s v="VISITA_TÉCNICA"/>
    <n v="32"/>
    <s v="INTERMEDIA"/>
    <s v="TERRESTRE"/>
    <s v="VARGAS HERRERA JHON JAIRO"/>
    <n v="1"/>
    <n v="36351"/>
    <n v="36351"/>
  </r>
  <r>
    <s v="SANTA MARTA"/>
    <s v="0036-0001"/>
    <x v="0"/>
    <n v="47001"/>
    <n v="2919585"/>
    <n v="77483"/>
    <x v="0"/>
    <s v="MAGDALENA"/>
    <s v="SANTA MARTA"/>
    <s v="BARRIO RODADERO SANTA MARTA 8"/>
    <s v="WOMPI"/>
    <s v="FO-25-1718291"/>
    <d v="2025-10-22T11:44:00"/>
    <d v="2025-10-29T10:36:00"/>
    <x v="0"/>
    <s v="ROLLOS"/>
    <s v="EJECUTADO_EXITOSO"/>
    <s v="EJECUTADO EXITOSO"/>
    <s v="22/10/2025 SE ESCALA AL COORDINADOR DE ZONA PARA ENTREGA DE ROLLOS EN SITIO | 29/10/2025 SE REALIZA ENTREGA DE 16 ROLLOS PARA DATÁFONO A SATISFACCIÓN DEL CLIENTE"/>
    <s v="VISITA_TÉCNICA"/>
    <n v="16"/>
    <s v="PRINCIPAL"/>
    <s v="TERRESTRE"/>
    <s v="MARQUEZ HOYOS JEYSON DANIEL"/>
    <n v="1"/>
    <n v="31419"/>
    <n v="31419"/>
  </r>
  <r>
    <s v="CALI"/>
    <s v="0036-0003"/>
    <x v="4"/>
    <n v="19548"/>
    <n v="2943217"/>
    <n v="64074"/>
    <x v="0"/>
    <s v="CAUCA"/>
    <s v="PIENDAMO"/>
    <s v="BARRIO CENTRO PIENDAMO 3"/>
    <s v="WOMPI"/>
    <s v="FO-25-1750319"/>
    <d v="2025-10-28T08:00:00"/>
    <d v="2025-10-29T10:38:00"/>
    <x v="0"/>
    <s v="ROLLOS"/>
    <s v="GESTIÓN_TELEFONICA"/>
    <s v="CANCELADO POR LA RED-SOPORTE TELEFONICO"/>
    <s v="29/10/2025 SE INTENTO COMUNICACIÓN CON EL USUARIO , NO SE LOGRA CONTACTO. SE PROCEDE A CANCELAR LA SOLICITUD POR QUE SE LLAMA EN DÍAS Y HORARIOS DIFERENTES Y NO SE OBTIENE RESPUESTA."/>
    <s v="SOPORTE_TELEFÓNICO"/>
    <m/>
    <s v="LEJANA"/>
    <s v="TERRESTRE"/>
    <s v="THOMAS  CAMPO SIGIFREDO SEGUNDO"/>
    <n v="0"/>
    <n v="22000"/>
    <n v="22000"/>
  </r>
  <r>
    <s v="MANIZALES"/>
    <s v="0036-0002"/>
    <x v="6"/>
    <n v="17001"/>
    <n v="2928737"/>
    <n v="80163"/>
    <x v="0"/>
    <s v="CALDAS"/>
    <s v="MANIZALES"/>
    <s v="SUPERMERCADO IDEAL"/>
    <s v="WOMPI"/>
    <s v="FO-25-1728396"/>
    <d v="2025-10-24T08:00:00"/>
    <d v="2025-10-29T10:41:00"/>
    <x v="0"/>
    <s v="ROLLOS"/>
    <s v="EJECUTADO_EXITOSO"/>
    <s v="EJECUTADO EXITOSO"/>
    <s v="24/10/2025 SE ESCALA AL COORDINADOR DE ZONA PARA ENTREGA DE ROLLOS EN SITIO | 29/10/2025 SE ENTREGAN 32 ROLLOS EN EL COMERCIO NO SE MANIPULAN EQUIPOS"/>
    <s v="VISITA_TÉCNICA"/>
    <n v="32"/>
    <s v="PRINCIPAL"/>
    <s v="TERRESTRE"/>
    <s v="ATEHORTUA VASQUEZ ANA SOFIA"/>
    <n v="1"/>
    <n v="31419"/>
    <n v="31419"/>
  </r>
  <r>
    <s v="MEDELLIN"/>
    <s v="0036-0005"/>
    <x v="3"/>
    <n v="5212"/>
    <n v="2934938"/>
    <n v="23624"/>
    <x v="0"/>
    <s v="ANTIOQUIA"/>
    <s v="COPACABANA"/>
    <s v="TIENDA MIXTA EL VIEJO TIBE"/>
    <s v="WOMPI"/>
    <s v="FO-25-1734248"/>
    <d v="2025-10-27T08:00:00"/>
    <d v="2025-10-29T10:43:00"/>
    <x v="0"/>
    <s v="ROLLOS"/>
    <s v="EJECUTADO_EXITOSO"/>
    <s v="EJECUTADO EXITOSO"/>
    <s v="25/10/2025 SE ESCALA AL COORDINADOR DE ZONA PARA ENTREGA DE ROLLOS EN SITIO | 29/10/2025 SE REALIZA ENTREGA DE 48 ROLLOS WOMPI OK"/>
    <s v="VISITA_TÉCNICA"/>
    <n v="48"/>
    <s v="PRINCIPAL"/>
    <s v="TERRESTRE"/>
    <s v="AGUIRRE HENAO RAUL EDUARDO"/>
    <n v="1"/>
    <n v="31419"/>
    <n v="31419"/>
  </r>
  <r>
    <s v="TUNJA"/>
    <s v="0036-0007"/>
    <x v="1"/>
    <n v="15776"/>
    <n v="2932727"/>
    <n v="80686"/>
    <x v="0"/>
    <s v="BOYACA"/>
    <s v="SUTAMARCHAN"/>
    <s v="BARRIO CENTRO SUTAMARCHAN 3"/>
    <s v="WOMPI"/>
    <s v="FO-25-1731769"/>
    <d v="2025-10-24T15:51:00"/>
    <d v="2025-10-29T10:43:00"/>
    <x v="0"/>
    <s v="ROLLOS"/>
    <s v="EJECUTADO_EXITOSO"/>
    <s v="EJECUTADO EXITOSO"/>
    <s v="24/10/2025 SE CONFIRMAN DATOS, SE REALIZA ENVIO POR OPERADOR LOGISTICO | 29/10/2025 SE REALIZA ENVIO DE 40 ROLLOS, CON LA GUIA 2235596367 SERVIENTREGA SE CONFIRMA ENTREGA EXITOSA POR PARTE DE LA TRANSPORTADORA"/>
    <s v="ENVÍO"/>
    <n v="40"/>
    <s v="INTERMEDIA"/>
    <s v="TERRESTRE"/>
    <s v="ZAPATA LOPEZ EDWARD ASDRUBAL"/>
    <n v="1"/>
    <n v="36351"/>
    <n v="36351"/>
  </r>
  <r>
    <s v="MEDELLIN"/>
    <s v="0036-0005"/>
    <x v="3"/>
    <n v="5212"/>
    <n v="2932311"/>
    <n v="77925"/>
    <x v="0"/>
    <s v="ANTIOQUIA"/>
    <s v="COPACABANA"/>
    <s v="SPA CANINO Y FELINO 4 PATIKAS COPACABANA"/>
    <s v="WOMPI"/>
    <s v="FO-25-1731282"/>
    <d v="2025-10-24T14:52:00"/>
    <d v="2025-10-29T10:44:00"/>
    <x v="0"/>
    <s v="ROLLOS"/>
    <s v="EJECUTADO_EXITOSO"/>
    <s v="EJECUTADO EXITOSO"/>
    <s v="15/10/2025 SE ESCALA AL COORDINADOR DE ZONA PARA ENTREGA DE ROLLOS EN SITIO | 29/10/2025 SE REALIZA ENTREGA DE 48 ROLLOS OK"/>
    <s v="VISITA_TÉCNICA"/>
    <n v="48"/>
    <s v="PRINCIPAL"/>
    <s v="TERRESTRE"/>
    <s v="CABARCAS BENJUMEA MILENA MARIA"/>
    <n v="1"/>
    <n v="31419"/>
    <n v="31419"/>
  </r>
  <r>
    <s v="BUCARAMANGA"/>
    <s v="0036-0007"/>
    <x v="1"/>
    <n v="68432"/>
    <n v="2943208"/>
    <n v="71943"/>
    <x v="0"/>
    <s v="SANTANDER"/>
    <s v="MALAGA"/>
    <s v="MALAGA CENTRO"/>
    <s v="WOMPI"/>
    <s v="FO-25-1750320"/>
    <d v="2025-10-28T08:00:00"/>
    <d v="2025-10-29T10:45:00"/>
    <x v="0"/>
    <s v="ROLLOS"/>
    <s v="GESTIÓN_TELEFONICA"/>
    <s v="CANCELADO POR LA RED-SOPORTE TELEFONICO"/>
    <s v="29/10/2025 SE INTENTO COMUNICACIÓN CON EL USUARIO , NO SE LOGRA CONTACTO. SE PROCEDE A CANCELAR LA SOLICITUD POR QUE SE LLAMA EN DÍAS Y HORARIOS DIFERENTES Y NO SE OBTIENE RESPUESTA."/>
    <s v="SOPORTE_TELEFÓNICO"/>
    <m/>
    <s v="LEJANA"/>
    <s v="TERRESTRE"/>
    <s v="ZAPATA LOPEZ EDWARD ASDRUBAL"/>
    <n v="0"/>
    <n v="22000"/>
    <n v="22000"/>
  </r>
  <r>
    <s v="TUNJA"/>
    <s v="0036-0007"/>
    <x v="1"/>
    <n v="15599"/>
    <n v="2932575"/>
    <n v="29396"/>
    <x v="0"/>
    <s v="BOYACA"/>
    <s v="RAMIRIQUI"/>
    <s v="BARRIO EL LIBERTADOR RAMIRIQUÍ"/>
    <s v="WOMPI"/>
    <s v="FO-25-1731770"/>
    <d v="2025-10-24T15:45:00"/>
    <d v="2025-10-29T10:45:00"/>
    <x v="0"/>
    <s v="ROLLOS"/>
    <s v="EJECUTADO_EXITOSO"/>
    <s v="EJECUTADO EXITOSO"/>
    <s v="24/10/2025 SE CONFIRMAN DATOS, SE REALIZA ENVIO POR OPERADOR LOGISTICO | 29/10/2025 SE REALIZA ENVIO DE 24 ROLLOS, CON LA GUIA 2235596368 SERVIENTREGA SE CONFIRMA ENTREGA EXITOSA POR PARTE DE LA TRANSPORTADORA"/>
    <s v="ENVÍO"/>
    <n v="24"/>
    <s v="INTERMEDIA"/>
    <s v="TERRESTRE"/>
    <s v="ATEHORTUA VASQUEZ ANA SOFIA"/>
    <n v="1"/>
    <n v="36351"/>
    <n v="36351"/>
  </r>
  <r>
    <s v="IBAGUE"/>
    <s v="0036-0006"/>
    <x v="2"/>
    <n v="73411"/>
    <n v="2926862"/>
    <n v="55532"/>
    <x v="0"/>
    <s v="TOLIMA"/>
    <s v="LIBANO"/>
    <s v="BARRIO CENTRO LIBANO 3"/>
    <s v="WOMPI"/>
    <s v="FO-25-1731606"/>
    <d v="2025-10-23T14:37:00"/>
    <d v="2025-10-29T10:45:00"/>
    <x v="0"/>
    <s v="ROLLOS"/>
    <s v="EJECUTADO_EXITOSO"/>
    <s v="EJECUTADO EXITOSO"/>
    <s v="29/10/2025 SE REALIZA ENVIO DE 40 ROLLOS, CON LA GUIA 2235596365 SERVIENTREGA SE CONFIRMA ENTREGA EXITOSA POR PARTE DE LA TRANSPORTADORA"/>
    <s v="ENVÍO"/>
    <n v="40"/>
    <s v="LEJANA"/>
    <s v="TERRESTRE"/>
    <s v="CABARCAS BENJUMEA MILENA MARIA"/>
    <n v="1"/>
    <n v="40250"/>
    <n v="40250"/>
  </r>
  <r>
    <s v="MONTERIA"/>
    <s v="0036-0001"/>
    <x v="0"/>
    <n v="23807"/>
    <n v="2920458"/>
    <n v="76981"/>
    <x v="0"/>
    <s v="CORDOBA"/>
    <s v="TIERRALTA"/>
    <s v="BARRIO 19 DE MARZO TIERRALTA 2"/>
    <s v="WOMPI"/>
    <s v="FO-25-1731077"/>
    <d v="2025-10-22T14:13:00"/>
    <d v="2025-10-29T10:46:00"/>
    <x v="0"/>
    <s v="ROLLOS"/>
    <s v="EJECUTADO_EXITOSO"/>
    <s v="EJECUTADO EXITOSO"/>
    <s v="24/10/2025 SE CONFIRMAN DATOS, SE REALIZA ENVIO POR OPERADOR LOGISTICO | 29/10/2025 SE REALIZA ENVIO DE 32 ROLLOS, CON LA GUIA 2265100434 SERVIENTREGA SE CONFIRMA ENTREGA EXITOSA POR PARTE DE LA TRANSPORTADORA"/>
    <s v="ENVÍO"/>
    <n v="32"/>
    <s v="LEJANA"/>
    <s v="TERRESTRE"/>
    <s v="CABARCAS BENJUMEA MILENA MARIA"/>
    <n v="1"/>
    <n v="40250"/>
    <n v="40250"/>
  </r>
  <r>
    <s v="CUCUTA"/>
    <s v="0036-0007"/>
    <x v="1"/>
    <n v="54001"/>
    <n v="2939784"/>
    <n v="59643"/>
    <x v="0"/>
    <s v="NORTE DE SANTANDER"/>
    <s v="CUCUTA"/>
    <s v="BARRIO VEREDA BELLAVISTA CUCUTA"/>
    <s v="WOMPI"/>
    <s v="FO-25-1741304"/>
    <d v="2025-10-27T12:01:00"/>
    <d v="2025-10-29T10:47:00"/>
    <x v="0"/>
    <s v="ROLLOS"/>
    <s v="EJECUTADO_EXITOSO"/>
    <s v="EJECUTADO EXITOSO"/>
    <s v="27/10/2025 SE ESCALA AL COORDINADOR DE ZONA PARA ENTREGA DE ROLLOS EN SITIO | 29/10/2025 SE ENTREGAN 40 ROLLOS WOMPI"/>
    <s v="VISITA_TÉCNICA"/>
    <n v="40"/>
    <s v="PRINCIPAL"/>
    <s v="TERRESTRE"/>
    <s v="TORO CARDONA ELIZABETH"/>
    <n v="1"/>
    <n v="31419"/>
    <n v="31419"/>
  </r>
  <r>
    <s v="BOGOTA"/>
    <s v="0036-0004"/>
    <x v="5"/>
    <n v="25386"/>
    <n v="2926678"/>
    <n v="78318"/>
    <x v="0"/>
    <s v="CUNDINAMARCA"/>
    <s v="LA MESA"/>
    <s v="BARRIO EL RECREO LA MESA  LA MESA"/>
    <s v="WOMPI"/>
    <s v="FO-25-1730301"/>
    <d v="2025-10-23T14:25:00"/>
    <d v="2025-10-29T10:47:00"/>
    <x v="0"/>
    <s v="ROLLOS"/>
    <s v="EJECUTADO_EXITOSO"/>
    <s v="EJECUTADO EXITOSO"/>
    <s v="24/10/2025 SE REALIZA ENVIO DE ROLLOS CON OPERADOR LOGISTICO | 29/10/2025 SE REALIZA ENVIO DE 32 ROLLOS, CON LA GUIA 2235596362 SERVIENTREGA SE CONFIRMA ENTREGA EXITOSA POR PARTE DE LA TRANSPORTADORA"/>
    <s v="ENVÍO"/>
    <n v="32"/>
    <s v="INTERMEDIA"/>
    <s v="TERRESTRE"/>
    <s v="NARANJO AFANADOR RUBEN JESUS"/>
    <n v="1"/>
    <n v="36351"/>
    <n v="36351"/>
  </r>
  <r>
    <s v="TUNJA"/>
    <s v="0036-0007"/>
    <x v="1"/>
    <n v="15238"/>
    <n v="2931079"/>
    <n v="65127"/>
    <x v="0"/>
    <s v="BOYACA"/>
    <s v="DUITAMA"/>
    <s v="BARRIO EL CARMEN DUITAMA"/>
    <s v="WOMPI"/>
    <s v="FO-25-1730215"/>
    <d v="2025-10-24T11:35:00"/>
    <d v="2025-10-29T10:48:00"/>
    <x v="0"/>
    <s v="ROLLOS"/>
    <s v="EJECUTADO_EXITOSO"/>
    <s v="EJECUTADO EXITOSO"/>
    <s v="24/10/2025 SE CONFIRMAN DATOS, SE REALIZA ENVIO POR OPERADOR LOGISTICO | 29/10/2025 SE REALIZA ENVIO DE 48 ROLLOS, CON LA GUIA 2235596361 SERVIENTREGA SE CONFIRMA ENTREGA EXITOSA POR PARTE DE LA TRANSPORTADORA"/>
    <s v="ENVÍO"/>
    <n v="48"/>
    <s v="INTERMEDIA"/>
    <s v="TERRESTRE"/>
    <s v="CABARCAS BENJUMEA MILENA MARIA"/>
    <n v="1"/>
    <n v="36351"/>
    <n v="36351"/>
  </r>
  <r>
    <s v="BOGOTA"/>
    <s v="0036-0004"/>
    <x v="5"/>
    <n v="25295"/>
    <n v="2927981"/>
    <n v="60563"/>
    <x v="0"/>
    <s v="CUNDINAMARCA"/>
    <s v="GACHANCIPA"/>
    <s v="BARRIO EL BELEN GACHANCIPA"/>
    <s v="WOMPI"/>
    <s v="FO-25-1729636"/>
    <d v="2025-10-23T16:39:00"/>
    <d v="2025-10-29T10:50:00"/>
    <x v="0"/>
    <s v="ROLLOS"/>
    <s v="EJECUTADO_EXITOSO"/>
    <s v="EJECUTADO EXITOSO"/>
    <s v="24/10/2025 SE CONFIRMAN DATOS, SE REALIZA ENVIO POR OPERADOR LOGISTICO | 29/10/2025 SE REALIZA ENVIO DE 48 ROLLOS, CON LA GUIA 2235596347 SERVIENTREGA SE CONFIRMA ENTREGA EXITOSA POR PARTE DE LA TRANSPORTADORA"/>
    <s v="ENVÍO"/>
    <n v="48"/>
    <s v="INTERMEDIA"/>
    <s v="TERRESTRE"/>
    <s v="CABARCAS BENJUMEA MILENA MARIA"/>
    <n v="1"/>
    <n v="36351"/>
    <n v="36351"/>
  </r>
  <r>
    <s v="MONTERIA"/>
    <s v="0036-0001"/>
    <x v="0"/>
    <n v="23182"/>
    <n v="2922135"/>
    <n v="78422"/>
    <x v="0"/>
    <s v="CORDOBA"/>
    <s v="CHINU"/>
    <s v="BARRIO SAN JOSE CHINU  3"/>
    <s v="WOMPI"/>
    <s v="FO-25-1730218"/>
    <d v="2025-10-23T08:00:00"/>
    <d v="2025-10-29T10:50:00"/>
    <x v="0"/>
    <s v="ROLLOS"/>
    <s v="EJECUTADO_EXITOSO"/>
    <s v="EJECUTADO EXITOSO"/>
    <s v="24/10/2025 SE CONFIRMAN DATOS, SE REALIZA ENVIO POR OPERADOR LOGISTICO | 29/10/2025 SE REALIZA ENVIO DE 48 ROLLOS, CON LA GUIA 2265100433 SERVIENTREGA SE CONFIRMA ENTREGA EXITOSA POR PARTE DE LA TRANSPORTADORA"/>
    <s v="ENVÍO"/>
    <n v="48"/>
    <s v="INTERMEDIA"/>
    <s v="TERRESTRE"/>
    <s v="AYALA ROMERO MAYKOL DANILO"/>
    <n v="1"/>
    <n v="36351"/>
    <n v="36351"/>
  </r>
  <r>
    <s v="MONTERIA"/>
    <s v="0036-0001"/>
    <x v="0"/>
    <n v="23182"/>
    <n v="2927946"/>
    <n v="52383"/>
    <x v="0"/>
    <s v="CORDOBA"/>
    <s v="CHINU"/>
    <s v="BARRIO CENTRO CHINU 3"/>
    <s v="WOMPI"/>
    <s v="FO-25-1729639"/>
    <d v="2025-10-23T16:29:00"/>
    <d v="2025-10-29T10:51:00"/>
    <x v="0"/>
    <s v="ROLLOS"/>
    <s v="EJECUTADO_EXITOSO"/>
    <s v="EJECUTADO EXITOSO"/>
    <s v="24/10/2025 SE CONFIRMAN DATOS, SE REALIZA ENVIO POR OPERADOR LOGISTICO | 29/10/2025 SE REALIZA ENVIO DE 40 ROLLOS, CON LA GUIA 2265100430 SERVIENTREGA SE CONFIRMA ENTREGA EXITOSA POR PARTE DE LA TRANSPORTADORA"/>
    <s v="ENVÍO"/>
    <n v="40"/>
    <s v="INTERMEDIA"/>
    <s v="TERRESTRE"/>
    <s v="AYALA ROMERO MAYKOL DANILO"/>
    <n v="1"/>
    <n v="36351"/>
    <n v="36351"/>
  </r>
  <r>
    <s v="BOGOTA"/>
    <s v="0036-0004"/>
    <x v="5"/>
    <n v="25386"/>
    <n v="2935582"/>
    <n v="74049"/>
    <x v="0"/>
    <s v="CUNDINAMARCA"/>
    <s v="LA MESA"/>
    <s v="BARRIO CENTRO LA MESA 6"/>
    <s v="WOMPI"/>
    <s v="FO-25-1750321"/>
    <d v="2025-10-27T08:00:00"/>
    <d v="2025-10-29T10:52:00"/>
    <x v="0"/>
    <s v="ROLLOS"/>
    <s v="GESTIÓN_TELEFONICA"/>
    <s v="CANCELADO POR LA RED-SOPORTE TELEFONICO"/>
    <s v="29/10/2025 SE INTENTO COMUNICACIÓN CON EL USUARIO , NO SE LOGRA CONTACTO. SE PROCEDE A CANCELAR LA SOLICITUD POR QUE SE LLAMA EN DÍAS Y HORARIOS DIFERENTES Y NO SE OBTIENE RESPUESTA."/>
    <s v="SOPORTE_TELEFÓNICO"/>
    <m/>
    <s v="INTERMEDIA"/>
    <s v="TERRESTRE"/>
    <s v="AYALA ROMERO MAYKOL DANILO"/>
    <n v="0"/>
    <n v="22000"/>
    <n v="22000"/>
  </r>
  <r>
    <s v="MANIZALES"/>
    <s v="0036-0002"/>
    <x v="6"/>
    <n v="17001"/>
    <n v="2926588"/>
    <n v="73809"/>
    <x v="0"/>
    <s v="CALDAS"/>
    <s v="MANIZALES"/>
    <s v="VARIEDADES JULY MANIZALES"/>
    <s v="WOMPI"/>
    <s v="FO-25-1729427"/>
    <d v="2025-10-23T14:14:00"/>
    <d v="2025-10-29T10:52:00"/>
    <x v="0"/>
    <s v="ROLLOS"/>
    <s v="EJECUTADO_EXITOSO"/>
    <s v="EJECUTADO EXITOSO"/>
    <s v="23/10/2025 SE ESCALA AL COORDINADOR DE ZONA PARA ENTREGA DE ROLLOS EN SITIO | 29/10/2025 SE ENTREGAN 64 ROLLOS EN EL COMERCIO NO SE MANIPULAN EQUIPOS"/>
    <s v="VISITA_TÉCNICA"/>
    <n v="64"/>
    <s v="PRINCIPAL"/>
    <s v="TERRESTRE"/>
    <s v="ATEHORTUA VASQUEZ ANA SOFIA"/>
    <n v="1"/>
    <n v="31419"/>
    <n v="31419"/>
  </r>
  <r>
    <s v="BOGOTA"/>
    <s v="0036-0004"/>
    <x v="5"/>
    <n v="25040"/>
    <n v="2920830"/>
    <n v="25026"/>
    <x v="0"/>
    <s v="CUNDINAMARCA"/>
    <s v="ANOLAIMA"/>
    <s v="BARRIO LA FLORIDA - ANOLAIMA"/>
    <s v="WOMPI"/>
    <s v="FO-25-1726412"/>
    <d v="2025-10-22T14:44:00"/>
    <d v="2025-10-29T10:52:00"/>
    <x v="0"/>
    <s v="ROLLOS"/>
    <s v="EJECUTADO_EXITOSO"/>
    <s v="EJECUTADO EXITOSO"/>
    <s v="23/10/2025 SE CONFIRMAN DATOS, SE REALIZA ENVIO POR OPERADOR LOGISTICO | 29/10/2025 SE REALIZA ENVIO DE 48 ROLLOS, CON LA GUIA 2235596332 SERVIENTREGA SE CONFIRMA ENTREGA EXITOSA POR PARTE DE LA TRANSPORTADORA"/>
    <s v="ENVÍO"/>
    <n v="48"/>
    <s v="INTERMEDIA"/>
    <s v="TERRESTRE"/>
    <s v="Javier"/>
    <n v="1"/>
    <n v="36351"/>
    <n v="36351"/>
  </r>
  <r>
    <s v="PASTO"/>
    <s v="0036-0003"/>
    <x v="4"/>
    <n v="52001"/>
    <n v="2940503"/>
    <n v="51426"/>
    <x v="0"/>
    <s v="NARIÑO"/>
    <s v="PASTO"/>
    <s v="COMUNICACIONES STIVEN"/>
    <s v="WOMPI"/>
    <s v="FO-25-1741262"/>
    <d v="2025-10-27T13:33:00"/>
    <d v="2025-10-29T10:53:00"/>
    <x v="0"/>
    <s v="ROLLOS"/>
    <s v="EJECUTADO_EXITOSO"/>
    <s v="EJECUTADO EXITOSO"/>
    <s v="27/10/2025 SE ESCALA AL COORDINADOR DE ZONA PARA ENTREGA DE ROLLOS EN SITIO | 29/10/2025 SE VISITA EL CB PARA ENTREGAR 48 ROLLOS, ENTREGA OK"/>
    <s v="VISITA_TÉCNICA"/>
    <n v="48"/>
    <s v="PRINCIPAL"/>
    <s v="TERRESTRE"/>
    <s v="AYALA ROMERO MAYKOL DANILO"/>
    <n v="1"/>
    <n v="31419"/>
    <n v="31419"/>
  </r>
  <r>
    <s v="MEDELLIN"/>
    <s v="0036-0005"/>
    <x v="3"/>
    <n v="5679"/>
    <n v="2923828"/>
    <n v="37908"/>
    <x v="0"/>
    <s v="ANTIOQUIA"/>
    <s v="SANTA BARBARA"/>
    <s v="BARRIO GALERIA SANTA BARBARA"/>
    <s v="WOMPI"/>
    <s v="FO-25-1726396"/>
    <d v="2025-10-23T09:00:00"/>
    <d v="2025-10-29T10:53:00"/>
    <x v="0"/>
    <s v="ROLLOS"/>
    <s v="EJECUTADO_EXITOSO"/>
    <s v="EJECUTADO EXITOSO"/>
    <s v="23/10/2025 SE CONFIRMAN DATOS, SE REALIZA ENVIO POR OPERADOR LOGISTICO | 29/10/2025 SE REALIZA ENVIO DE 64 ROLLOS, CON LA GUIA 284607483 SERVIENTREGA SE CONFIRMA ENTREGA EXITOSA POR PARTE DE LA TRANSPORTADORA"/>
    <s v="ENVÍO"/>
    <n v="64"/>
    <s v="INTERMEDIA"/>
    <s v="TERRESTRE"/>
    <s v="GUERRERO RAMIREZ OSCAR DARIO"/>
    <n v="1"/>
    <n v="36351"/>
    <n v="36351"/>
  </r>
  <r>
    <s v="CALI"/>
    <s v="0036-0003"/>
    <x v="4"/>
    <n v="19548"/>
    <n v="2920868"/>
    <n v="79824"/>
    <x v="0"/>
    <s v="CAUCA"/>
    <s v="PIENDAMO"/>
    <s v="BARRIO GALAN PIENDAMO 1"/>
    <s v="WOMPI"/>
    <s v="FO-25-1720722"/>
    <d v="2025-10-22T14:52:00"/>
    <d v="2025-10-29T10:53:00"/>
    <x v="0"/>
    <s v="ROLLOS"/>
    <s v="EJECUTADO_EXITOSO"/>
    <s v="EJECUTADO EXITOSO"/>
    <s v="22/10/2025 SE CONFIRMAN DATOS, SE REALIZA ENVIO POR OPERADOR LOGISTICO | 29/10/2025 SE REALIZA ENVIO DE 24 ROLLOS, CON LA GUIA 2215219724 SERVIENTREGA SE CONFIRMA ENTREGA EXITOSA POR PARTE DE LA TRANSPORTADORA"/>
    <s v="ENVÍO"/>
    <n v="24"/>
    <s v="LEJANA"/>
    <s v="TERRESTRE"/>
    <s v="BETANCUR AGUIRRE EDGAR AUGUSTO"/>
    <n v="1"/>
    <n v="40250"/>
    <n v="40250"/>
  </r>
  <r>
    <s v="NEIVA"/>
    <s v="0036-0006"/>
    <x v="2"/>
    <n v="41001"/>
    <n v="2947088"/>
    <n v="21164"/>
    <x v="0"/>
    <s v="HUILA"/>
    <s v="NEIVA"/>
    <s v="BARRIO 11 DE NOVIEMBRE - NEIVA"/>
    <s v="WOMPI"/>
    <s v="FO-25-1746788"/>
    <d v="2025-10-28T13:21:00"/>
    <d v="2025-10-29T11:04:00"/>
    <x v="0"/>
    <s v="ROLLOS"/>
    <s v="EJECUTADO_EXITOSO"/>
    <s v="EJECUTADO EXITOSO"/>
    <s v="28/10/2025 SE ESCALA AL COORDINADOR DE ZONA PARA ENTREGA DE ROLLOS EN SITIO | 29/10/2025 SE REALIZA VISITA AL PUNTO SE ENTREGAN 48 ROLLOS PAPEL RBM CLIENTE RCIBE A SATISFACCIÓN"/>
    <s v="VISITA_TÉCNICA"/>
    <n v="48"/>
    <s v="PRINCIPAL"/>
    <s v="TERRESTRE"/>
    <s v="TORO CARDONA ELIZABETH"/>
    <n v="1"/>
    <n v="31419"/>
    <n v="31419"/>
  </r>
  <r>
    <s v="CALI"/>
    <s v="0036-0003"/>
    <x v="4"/>
    <n v="76001"/>
    <n v="2943695"/>
    <n v="17629"/>
    <x v="0"/>
    <s v="VALLE DEL CAUCA"/>
    <s v="CALI"/>
    <s v="MISCELÁNEA EL GRAN MIRADOR"/>
    <s v="WOMPI"/>
    <s v="FO-25-1743046"/>
    <d v="2025-10-28T08:00:00"/>
    <d v="2025-10-29T11:20:00"/>
    <x v="0"/>
    <s v="ROLLOS"/>
    <s v="EJECUTADO_EXITOSO"/>
    <s v="EJECUTADO EXITOSO"/>
    <s v="28/10/2025 SE ESCALA AL COORDINADOR DE ZONA PARA ENTREGA DE ROLLOS EN SITIO | 29/10/2025 SE ENTREGAN 64 ROLLOS DE WOMPI A LA SEÑORA CLAUDIA LORENA GONZÁLEZ HERNÁNDEZ"/>
    <s v="VISITA_TÉCNICA"/>
    <n v="64"/>
    <s v="PRINCIPAL"/>
    <s v="TERRESTRE"/>
    <s v="DEVIA REINOSO JUAN CARLOS"/>
    <n v="1"/>
    <n v="31419"/>
    <n v="31419"/>
  </r>
  <r>
    <s v="BARRANQUILLA"/>
    <s v="0036-0001"/>
    <x v="0"/>
    <n v="8001"/>
    <n v="2942334"/>
    <n v="74725"/>
    <x v="0"/>
    <s v="ATLANTICO"/>
    <s v="BARRANQUILLA"/>
    <s v="BARRIO RECREO BARRANQUILLA 8"/>
    <s v="WOMPI"/>
    <s v="FO-25-1741646"/>
    <d v="2025-10-27T16:07:00"/>
    <d v="2025-10-29T11:40:00"/>
    <x v="0"/>
    <s v="ROLLOS"/>
    <s v="EJECUTADO_EXITOSO"/>
    <s v="EJECUTADO EXITOSO"/>
    <s v="29/10/2025 SE HACE ENTREGA DE 24 ROLLOS WOMPI DE MANERA EXITOSA"/>
    <s v="VISITA_TÉCNICA"/>
    <n v="24"/>
    <s v="PRINCIPAL"/>
    <s v="TERRESTRE"/>
    <s v="VALENCIA GONZALEZ JOSE DANIEL"/>
    <n v="1"/>
    <n v="31419"/>
    <n v="31419"/>
  </r>
  <r>
    <s v="MONTERIA"/>
    <s v="0036-0001"/>
    <x v="0"/>
    <n v="23675"/>
    <n v="2900518"/>
    <n v="79652"/>
    <x v="0"/>
    <s v="CORDOBA"/>
    <s v="SAN BERNARDO DEL VIENTO"/>
    <s v="BARRIO GUAYABAL SAN BERNARDO DEL VIENTO"/>
    <s v="WOMPI"/>
    <s v="FO-25-1729309"/>
    <d v="2025-10-20T08:00:00"/>
    <d v="2025-10-29T11:54:00"/>
    <x v="0"/>
    <s v="ROLLOS"/>
    <s v="EJECUTADO_EXITOSO"/>
    <s v="EJECUTADO EXITOSO"/>
    <s v="24/10/2025 SE REALIZA ENVIO DE ROLLOS CON OPERADOR LOGISTICO | 29/10/2025 SE REALIZA ENVIO DE 40 ROLLOS, CON LA GUIA 2265100428 SERVIENTREGA SE CONFIRMA ENTREGA EXITOSA POR PARTE DE LA TRANSPORTADORA"/>
    <s v="ENVÍO"/>
    <n v="40"/>
    <s v="INTERMEDIA"/>
    <s v="TERRESTRE"/>
    <s v="ORTEGA TORRES JUAN SEBASTIAN"/>
    <n v="1"/>
    <n v="36351"/>
    <n v="36351"/>
  </r>
  <r>
    <s v="PEREIRA"/>
    <s v="0036-0002"/>
    <x v="6"/>
    <n v="66001"/>
    <n v="2940727"/>
    <n v="72066"/>
    <x v="0"/>
    <s v="RISARALDA"/>
    <s v="PEREIRA"/>
    <s v="EDUMAX DROGUERÍAS"/>
    <s v="WOMPI"/>
    <s v="FO-25-1741195"/>
    <d v="2025-10-27T14:08:00"/>
    <d v="2025-10-29T11:56:00"/>
    <x v="0"/>
    <s v="ROLLOS"/>
    <s v="EJECUTADO_EXITOSO"/>
    <s v="EJECUTADO EXITOSO"/>
    <s v="27/10/2025 SE ESCALA AL COORDINADOR DE ZONA PARA ENTREGA DE ROLLOS EN SITIO | 29/10/2025 SE VISITA COMERCIO SE REALIZA ENTREGA DE 56 ROLLOS DE PAPEL PARA DATÁFONO WOMPI"/>
    <s v="VISITA_TÉCNICA"/>
    <n v="56"/>
    <s v="PRINCIPAL"/>
    <s v="TERRESTRE"/>
    <s v="ATEHORTUA VASQUEZ ANA SOFIA"/>
    <n v="1"/>
    <n v="31419"/>
    <n v="31419"/>
  </r>
  <r>
    <s v="MONTERIA"/>
    <s v="0036-0001"/>
    <x v="0"/>
    <n v="5154"/>
    <n v="2900275"/>
    <n v="63543"/>
    <x v="0"/>
    <s v="ANTIOQUIA"/>
    <s v="CAUCASIA"/>
    <s v="BARRIO EL CAMELLO CAUCASIA"/>
    <s v="WOMPI"/>
    <s v="FO-25-1726681"/>
    <d v="2025-10-20T08:00:00"/>
    <d v="2025-10-29T11:58:00"/>
    <x v="0"/>
    <s v="ROLLOS"/>
    <s v="EJECUTADO_EXITOSO"/>
    <s v="EJECUTADO EXITOSO"/>
    <s v="23/10/2025 SE REALIZA ENVIO DE ROLLOS CON OPERADOR LOGISTICO | 29/10/2025 SE REALIZA ENVIO DE 56 ROLLOS, CON LA GUIA 2265100427 SERVIENTREGA SE CONFIRMA ENTREGA EXITOSA POR PARTE DE LA TRANSPORTADORA"/>
    <s v="ENVÍO"/>
    <n v="56"/>
    <s v="INTERMEDIA"/>
    <s v="TERRESTRE"/>
    <s v="LOAIZA LOPEZ JHON FREDDY"/>
    <n v="1"/>
    <n v="36351"/>
    <n v="36351"/>
  </r>
  <r>
    <s v="MONTERIA"/>
    <s v="0036-0001"/>
    <x v="0"/>
    <n v="23670"/>
    <n v="2899150"/>
    <n v="62689"/>
    <x v="0"/>
    <s v="CORDOBA"/>
    <s v="SAN ANDRES SOTAVENTO"/>
    <s v="ARRIO PUERTO SECO SAN ANDRES DE SOTAVENTO"/>
    <s v="WOMPI"/>
    <s v="FO-25-1713959"/>
    <d v="2025-10-20T08:00:00"/>
    <d v="2025-10-29T11:58:00"/>
    <x v="0"/>
    <s v="ROLLOS"/>
    <s v="EJECUTADO_EXITOSO"/>
    <s v="EJECUTADO EXITOSO"/>
    <s v="21/10/2025 SE CONFIRMAN DATOS, SE REALIZA ENVIO POR OPERADOR LOGISTICO | 29/10/2025 SE REALIZA ENVIO DE 40 ROLLOS, CON LA GUIA 2265100413 SERVIENTREGA SE CONFIRMA ENTREGA EXITOSA POR PARTE DE LA TRANSPORTADORA"/>
    <s v="ENVÍO"/>
    <n v="40"/>
    <s v="INTERMEDIA"/>
    <s v="TERRESTRE"/>
    <s v="ATEHORTUA VASQUEZ ANA SOFIA"/>
    <n v="1"/>
    <n v="36351"/>
    <n v="36351"/>
  </r>
  <r>
    <s v="CALI"/>
    <s v="0036-0003"/>
    <x v="4"/>
    <n v="76130"/>
    <n v="2894776"/>
    <n v="44027"/>
    <x v="0"/>
    <s v="VALLE DEL CAUCA"/>
    <s v="CANDELARIA"/>
    <s v="BARRIO CENTRO CANDELARIA"/>
    <s v="WOMPI"/>
    <s v="FO-25-1704453"/>
    <d v="2025-10-17T08:30:00"/>
    <d v="2025-10-29T11:59:00"/>
    <x v="0"/>
    <s v="ROLLOS"/>
    <s v="EJECUTADO_EXITOSO"/>
    <s v="EJECUTADO EXITOSO"/>
    <s v="19/10/2025 SE CONFIRMA DATOS. SE REALIZA ENVIO DE ROLLOS CON OPERADOR LOGISTICO | 29/10/2025 SE REALIZA ENVIO DE 64 ROLLOS, CON LA GUIA 2215219709 SERVIENTREGA SE CONFIRMA ENTREGA EXITOSA POR PARTE DE LA TRANSPORTADORA"/>
    <s v="ENVÍO"/>
    <n v="64"/>
    <s v="INTERMEDIA"/>
    <s v="TERRESTRE"/>
    <s v="TORO CARDONA ELIZABETH"/>
    <n v="1"/>
    <n v="36351"/>
    <n v="36351"/>
  </r>
  <r>
    <s v="PASTO"/>
    <s v="0036-0003"/>
    <x v="4"/>
    <n v="52001"/>
    <n v="2945481"/>
    <n v="42388"/>
    <x v="0"/>
    <s v="NARIÑO"/>
    <s v="PASTO"/>
    <s v="SEGUROS Y COMUNICACIONES SYCO SEGUROS"/>
    <s v="WOMPI"/>
    <s v="FO-25-1744832"/>
    <d v="2025-10-28T10:25:00"/>
    <d v="2025-10-29T11:59:00"/>
    <x v="0"/>
    <s v="ROLLOS"/>
    <s v="EJECUTADO_EXITOSO"/>
    <s v="EJECUTADO EXITOSO"/>
    <s v="29/10/2025 SE ESCALA AL COORDINADOR DE ZONA PARA ENTREGA DE ROLLOS EN SITIO | 29/10/2025 SE VISITA EL CB PARA ENTREGAR 48 ROLLOS, ENTREGA OK"/>
    <s v="VISITA_TÉCNICA"/>
    <n v="48"/>
    <s v="PRINCIPAL"/>
    <s v="TERRESTRE"/>
    <s v="TORO CARDONA ELIZABETH"/>
    <n v="1"/>
    <n v="31419"/>
    <n v="31419"/>
  </r>
  <r>
    <s v="PASTO"/>
    <s v="0036-0003"/>
    <x v="4"/>
    <n v="52573"/>
    <n v="2889062"/>
    <n v="58923"/>
    <x v="0"/>
    <s v="NARIÑO"/>
    <s v="PUERRES"/>
    <s v="BARRIO CENTRO PUERRES"/>
    <s v="WOMPI"/>
    <s v="FO-25-1697948"/>
    <d v="2025-10-16T08:29:00"/>
    <d v="2025-10-29T12:00:00"/>
    <x v="0"/>
    <s v="ROLLOS"/>
    <s v="EJECUTADO_EXITOSO"/>
    <s v="EJECUTADO EXITOSO"/>
    <s v="17/10/2025 SE CONFIRMAN DATOS, SE REALIZA ENVIO DE ROLLOS CON GUIA | 29/10/2025 SE REALIZA ENVIO DE 40 ROLLOS, CON LA GUIA 2215219704 SERVIENTREGA SE CONFIRMA ENTREGA EXITOSA POR PARTE DE LA TRANSPORTADORA"/>
    <s v="ENVÍO"/>
    <n v="40"/>
    <s v="INTERMEDIA"/>
    <s v="TERRESTRE"/>
    <s v="GUERRERO RAMIREZ OSCAR DARIO"/>
    <n v="1"/>
    <n v="36351"/>
    <n v="36351"/>
  </r>
  <r>
    <s v="BUCARAMANGA"/>
    <s v="0036-0007"/>
    <x v="1"/>
    <n v="68307"/>
    <n v="2945130"/>
    <n v="58354"/>
    <x v="0"/>
    <s v="SANTANDER"/>
    <s v="GIRON"/>
    <s v="BARRIO CHOCOA GIRON"/>
    <s v="WOMPI"/>
    <s v="FO-25-1744840"/>
    <d v="2025-10-28T09:56:00"/>
    <d v="2025-10-29T12:01:00"/>
    <x v="0"/>
    <s v="ROLLOS"/>
    <s v="EJECUTADO_EXITOSO"/>
    <s v="EJECUTADO EXITOSO"/>
    <s v="29/10/2025 SE ESCALA AL COORDINADOR DE ZONA PARA ENTREGA DE ROLLOS EN SITIO | 29/10/2025 SE REALIZA VISITA A COMERCIO Y SE ENTREGAN 24 ROLLOS CON VISITA NO SE MANIPULA EQUIPOS."/>
    <s v="VISITA_TÉCNICA"/>
    <n v="24"/>
    <s v="PRINCIPAL"/>
    <s v="TERRESTRE"/>
    <s v="CONTRERAS ROSSI LITZY YULIETH"/>
    <n v="1"/>
    <n v="31419"/>
    <n v="31419"/>
  </r>
  <r>
    <s v="CALI"/>
    <s v="0036-0003"/>
    <x v="4"/>
    <n v="76130"/>
    <n v="2872281"/>
    <n v="67681"/>
    <x v="0"/>
    <s v="VALLE DEL CAUCA"/>
    <s v="CANDELARIA"/>
    <s v="BARRIO VILLAGORGONA CANDELARIA"/>
    <s v="WOMPI"/>
    <s v="FO-25-1681543"/>
    <d v="2025-10-14T08:00:00"/>
    <d v="2025-10-29T12:02:00"/>
    <x v="0"/>
    <s v="ROLLOS"/>
    <s v="EJECUTADO_EXITOSO"/>
    <s v="EJECUTADO EXITOSO"/>
    <s v="14/10/2025 SE CONFIRMAN DATOS. SE REALIZA ENVIO DE ROLLOS CON GUIA | 29/10/2025 SE REALIZA ENVIO DE 48 ROLLOS, CON LA GUIA 2215219681 SERVIENTREGA SE CONFIRMA ENTREGA EXITOSA POR PARTE DE LA TRANSPORTADORA"/>
    <s v="ENVÍO"/>
    <n v="48"/>
    <s v="INTERMEDIA"/>
    <s v="TERRESTRE"/>
    <s v="SANTOS GONZALEZ JOHAN FABIAN"/>
    <n v="1"/>
    <n v="36351"/>
    <n v="36351"/>
  </r>
  <r>
    <s v="PEREIRA"/>
    <s v="0036-0002"/>
    <x v="6"/>
    <n v="63272"/>
    <n v="2932881"/>
    <n v="67220"/>
    <x v="0"/>
    <s v="QUINDIO"/>
    <s v="FILANDIA"/>
    <s v="BARRIO CENTRO FILANDIA 8"/>
    <s v="WOMPI"/>
    <s v="FO-25-1731767"/>
    <d v="2025-10-24T16:13:00"/>
    <d v="2025-10-29T12:04:00"/>
    <x v="0"/>
    <s v="ROLLOS"/>
    <s v="EJECUTADO_EXITOSO"/>
    <s v="EJECUTADO EXITOSO"/>
    <s v="24/10/2025 SE CONFIRMAN DATOS, SE REALIZA ENVIO POR OPERADOR LOGISTICO | 29/10/2025 SE REALIZA ENVIO DE 48 ROLLOS, CON LA GUIA 46778000077 COORDINADORA SE CONFIRMA ENTREGA EXITOSA POR PARTE DE LA TRANSPORTADORA"/>
    <s v="ENVÍO"/>
    <n v="48"/>
    <s v="INTERMEDIA"/>
    <s v="TERRESTRE"/>
    <s v="CONTRERAS ROSSI LITZY YULIETH"/>
    <n v="1"/>
    <n v="36351"/>
    <n v="36351"/>
  </r>
  <r>
    <s v="SINCELEJO"/>
    <s v="0036-0001"/>
    <x v="0"/>
    <n v="70670"/>
    <n v="2928396"/>
    <n v="11706"/>
    <x v="0"/>
    <s v="SUCRE"/>
    <s v="SAMPUES"/>
    <s v="SAMPUES - SUCRE"/>
    <s v="WOMPI"/>
    <s v="FO-25-1730216"/>
    <d v="2025-10-24T08:00:00"/>
    <d v="2025-10-29T12:04:00"/>
    <x v="0"/>
    <s v="ROLLOS"/>
    <s v="EJECUTADO_EXITOSO"/>
    <s v="EJECUTADO EXITOSO"/>
    <s v="24/10/2025 SE CONFIRMAN DATOS, SE REALIZA ENVIO POR OPERADOR LOGISTICO | 29/10/2025 SE REALIZA ENVIO DE 64 ROLLOS, CON LA GUIA 46778000073 COORDINADORA SE CONFIRMA ENTREGA EXITOSA POR PARTE DE LA TRANSPORTADORA"/>
    <s v="ENVÍO"/>
    <n v="64"/>
    <s v="INTERMEDIA"/>
    <s v="TERRESTRE"/>
    <s v="AYALA ROMERO MAYKOL DANILO"/>
    <n v="1"/>
    <n v="36351"/>
    <n v="36351"/>
  </r>
  <r>
    <s v="MANIZALES"/>
    <s v="0036-0002"/>
    <x v="6"/>
    <n v="17272"/>
    <n v="2928067"/>
    <n v="14663"/>
    <x v="0"/>
    <s v="CALDAS"/>
    <s v="FILADELFIA"/>
    <s v="FILADELFIA II- CALDAS"/>
    <s v="WOMPI"/>
    <s v="FO-25-1729637"/>
    <d v="2025-10-23T16:32:00"/>
    <d v="2025-10-29T12:04:00"/>
    <x v="0"/>
    <s v="ROLLOS"/>
    <s v="EJECUTADO_EXITOSO"/>
    <s v="EJECUTADO EXITOSO"/>
    <s v="24/10/2025 SE CONFIRMAN DATOS, SE REALIZA ENVIO POR OPERADOR LOGISTICO | 29/10/2025 SE REALIZA ENVIO DE 48 ROLLOS, CON LA GUIA 46778000076 COORDINADORA SE CONFIRMA ENTREGA EXITOSA POR PARTE DE LA TRANSPORTADORA"/>
    <s v="ENVÍO"/>
    <n v="48"/>
    <s v="INTERMEDIA"/>
    <s v="TERRESTRE"/>
    <s v="AYALA ROMERO MAYKOL DANILO"/>
    <n v="1"/>
    <n v="36351"/>
    <n v="36351"/>
  </r>
  <r>
    <s v="PEREIRA"/>
    <s v="0036-0002"/>
    <x v="6"/>
    <n v="63401"/>
    <n v="2921680"/>
    <n v="28176"/>
    <x v="0"/>
    <s v="QUINDIO"/>
    <s v="LA TEBAIDA"/>
    <s v="BARRIO LA TEBAITA ARMENIA QUINDIO"/>
    <s v="WOMPI"/>
    <s v="FO-25-1726408"/>
    <d v="2025-10-22T16:08:00"/>
    <d v="2025-10-29T12:04:00"/>
    <x v="0"/>
    <s v="ROLLOS"/>
    <s v="EJECUTADO_EXITOSO"/>
    <s v="EJECUTADO EXITOSO"/>
    <s v="23/10/2025 SE CONFIRMAN DATOS, SE REALIZA ENVIO POR OPERADOR LOGISTICO | 29/10/2025 SE REALIZA ENVIO DE 24 ROLLOS, CON LA GUIA 46778000075 COORDINADORA SE CONFIRMA ENTREGA EXITOSA POR PARTE DE LA TRANSPORTADORA"/>
    <s v="ENVÍO"/>
    <n v="24"/>
    <s v="INTERMEDIA"/>
    <s v="TERRESTRE"/>
    <s v="AYALA ROMERO MAYKOL DANILO"/>
    <n v="1"/>
    <n v="36351"/>
    <n v="36351"/>
  </r>
  <r>
    <s v="CALI"/>
    <s v="0036-0003"/>
    <x v="4"/>
    <n v="19698"/>
    <n v="2935057"/>
    <n v="12649"/>
    <x v="0"/>
    <s v="CAUCA"/>
    <s v="SANTANDER DE QUILICHAO"/>
    <s v="SANTANDER DE QUILICHAO II"/>
    <s v="WOMPI"/>
    <s v="FO-25-1738931"/>
    <d v="2025-10-27T08:00:00"/>
    <d v="2025-10-29T12:09:00"/>
    <x v="0"/>
    <s v="ROLLOS"/>
    <s v="EJECUTADO_EXITOSO"/>
    <s v="EJECUTADO EXITOSO"/>
    <s v="27/10/2025 SE REALIZA ENVIO DE ROLLOS CON OPERADOR LOGISTICO | 29/10/2025 SE VISITA CORRESPONSAL Y SE REALIZA ENTREGA DE 48 ROLLOS"/>
    <s v="VISITA_TÉCNICA"/>
    <n v="48"/>
    <s v="INTERMEDIA"/>
    <s v="TERRESTRE"/>
    <s v="AYALA ROMERO MAYKOL DANILO"/>
    <n v="1"/>
    <n v="36351"/>
    <n v="36351"/>
  </r>
  <r>
    <s v="MANIZALES"/>
    <s v="0036-0002"/>
    <x v="6"/>
    <n v="17001"/>
    <n v="2934640"/>
    <n v="77548"/>
    <x v="0"/>
    <s v="CALDAS"/>
    <s v="MANIZALES"/>
    <s v="INTERNET STUDIO MANIZALES"/>
    <s v="WOMPI"/>
    <s v="FO-25-1733235"/>
    <d v="2025-10-27T08:00:00"/>
    <d v="2025-10-29T12:27:00"/>
    <x v="0"/>
    <s v="ROLLOS"/>
    <s v="EJECUTADO_EXITOSO"/>
    <s v="EJECUTADO EXITOSO"/>
    <s v="25/10/2025 SE ESCALA AL COORDINADOR DE ZONA PARA ENTREGA DE ROLLOS EN SITIO | 29/10/2025 SE ENTREGAN 40 ROLLOS EN EL COMERCIO NO SE MANIPULAN EQUIPOS"/>
    <s v="VISITA_TÉCNICA"/>
    <n v="40"/>
    <s v="PRINCIPAL"/>
    <s v="TERRESTRE"/>
    <s v="BOLAÑOS TABORDA JORGE ENRIQUE"/>
    <n v="1"/>
    <n v="31419"/>
    <n v="31419"/>
  </r>
  <r>
    <s v="MEDELLIN"/>
    <s v="0036-0005"/>
    <x v="3"/>
    <n v="5887"/>
    <n v="2935809"/>
    <n v="70914"/>
    <x v="0"/>
    <s v="ANTIOQUIA"/>
    <s v="YARUMAL"/>
    <s v="BARRIO EL ALTO YARUMAL"/>
    <s v="WOMPI"/>
    <s v="FO-25-1737962"/>
    <d v="2025-10-27T08:00:00"/>
    <d v="2025-10-29T12:51:00"/>
    <x v="0"/>
    <s v="ROLLOS"/>
    <s v="EJECUTADO_EXITOSO"/>
    <s v="EJECUTADO EXITOSO"/>
    <s v="27/10/2025 SE REALIZA ENVIO DE ROLLOS CON OPERADOR LOGISTICO | 29/10/2025 SE REALIZA ENVIO DE 32 ROLLOS, CON LA GUIA 6345301375178 MANDAR Y SERVIR SE CONFIRMA ENTREGA EXITOSA POR PARTE DE LA TRANSPORTADORA"/>
    <s v="ENVÍO"/>
    <n v="32"/>
    <s v="LEJANA"/>
    <s v="TERRESTRE"/>
    <s v="AGUIRRE HENAO RAUL EDUARDO"/>
    <n v="1"/>
    <n v="40250"/>
    <n v="40250"/>
  </r>
  <r>
    <s v="MEDELLIN"/>
    <s v="0036-0005"/>
    <x v="3"/>
    <n v="5686"/>
    <n v="2931314"/>
    <n v="25120"/>
    <x v="0"/>
    <s v="ANTIOQUIA"/>
    <s v="SANTA ROSA DE OSOS"/>
    <s v="LA VARIANTE I STA ROSA DE OSOS - ANTIOQUIA"/>
    <s v="WOMPI"/>
    <s v="FO-25-1730214"/>
    <d v="2025-10-24T11:48:00"/>
    <d v="2025-10-29T12:51:00"/>
    <x v="0"/>
    <s v="ROLLOS"/>
    <s v="EJECUTADO_EXITOSO"/>
    <s v="EJECUTADO EXITOSO"/>
    <s v="24/10/2025 SE CONFIRMAN DATOS, SE REALIZA ENVIO POR OPERADOR LOGISTICO | 29/10/2025 SE REALIZA ENVIO DE 64 ROLLOS, CON LA GUIA 6345301374249 MANDAR Y SERVIR SE CONFIRMA ENTREGA EXITOSA CON EL USUARIO"/>
    <s v="ENVÍO"/>
    <n v="64"/>
    <s v="INTERMEDIA"/>
    <s v="TERRESTRE"/>
    <s v="BETANCUR AGUIRRE EDGAR AUGUSTO"/>
    <n v="1"/>
    <n v="36351"/>
    <n v="36351"/>
  </r>
  <r>
    <s v="MEDELLIN"/>
    <s v="0036-0005"/>
    <x v="3"/>
    <n v="5664"/>
    <n v="2928097"/>
    <n v="25843"/>
    <x v="0"/>
    <s v="ANTIOQUIA"/>
    <s v="SAN PEDRO DE LOS MILAGROS"/>
    <s v="CRA 50 #46-92 SAN PEDRO DE LOS MILAGROS - ANTIOQUIA"/>
    <s v="WOMPI"/>
    <s v="FO-25-1730723"/>
    <d v="2025-10-23T16:42:00"/>
    <d v="2025-10-29T12:51:00"/>
    <x v="0"/>
    <s v="ROLLOS"/>
    <s v="EJECUTADO_EXITOSO"/>
    <s v="EJECUTADO EXITOSO"/>
    <s v="24/10/2025 SE CONFIRMAN DATOS, SE REALIZA ENVIO POR OPERADOR LOGISTICO | 29/10/2025 SE REALIZA ENVIO DE 48 ROLLOS, CON LA GUIA 6345301374745 MANDAR Y SERVIR SE CONFIRMA ENTREGA EXITOSA CON EL USUARIO"/>
    <s v="ENVÍO"/>
    <n v="48"/>
    <s v="INTERMEDIA"/>
    <s v="TERRESTRE"/>
    <s v="BETANCUR AGUIRRE EDGAR AUGUSTO"/>
    <n v="1"/>
    <n v="36351"/>
    <n v="36351"/>
  </r>
  <r>
    <s v="MEDELLIN"/>
    <s v="0036-0005"/>
    <x v="3"/>
    <n v="5607"/>
    <n v="2920361"/>
    <n v="31280"/>
    <x v="0"/>
    <s v="ANTIOQUIA"/>
    <s v="RETIRO"/>
    <s v="BARRIO EL PINO"/>
    <s v="WOMPI"/>
    <s v="FO-25-1723770"/>
    <d v="2025-10-22T13:48:00"/>
    <d v="2025-10-29T12:51:00"/>
    <x v="0"/>
    <s v="ROLLOS"/>
    <s v="EJECUTADO_EXITOSO"/>
    <s v="EJECUTADO EXITOSO"/>
    <s v="23/10/2025 SE CONFIRMAN DATOS, SE REALIZA ENVIO POR OPERADOR LOGISTICO | 29/10/2025 SE REALIZA ENVIO DE 64 ROLLOS, CON LA GUIA 6345301372740 MANDAR Y SERVIR SE CONFIRMA ENTREGA EXITOSA CON EL USUARIO"/>
    <s v="ENVÍO"/>
    <n v="64"/>
    <s v="INTERMEDIA"/>
    <s v="TERRESTRE"/>
    <s v="BETANCUR AGUIRRE EDGAR AUGUSTO"/>
    <n v="1"/>
    <n v="36351"/>
    <n v="36351"/>
  </r>
  <r>
    <s v="BUCARAMANGA"/>
    <s v="0036-0007"/>
    <x v="1"/>
    <n v="68679"/>
    <n v="2943165"/>
    <n v="66327"/>
    <x v="0"/>
    <s v="SANTANDER"/>
    <s v="SAN GIL"/>
    <s v="BARRIO JOSE ANTONIO GALAN SAN GIL"/>
    <s v="WOMPI"/>
    <s v="FO-25-1744759"/>
    <d v="2025-10-28T08:00:00"/>
    <d v="2025-10-29T13:21:00"/>
    <x v="0"/>
    <s v="ROLLOS"/>
    <s v="EJECUTADO_EXITOSO"/>
    <s v="EJECUTADO EXITOSO"/>
    <s v="29/10/2025 SE REALIZA ENVIO DE ROLLOS CON OPERADOR LOGISTICO | 29/10/2025 SE REALIZA ENVIO DE 40 ROLLOS, CON LA GUIA 2187690853 SERVIENTREGA SE CONFIRMA ENTREGA EXITOSA POR PARTE DE LA TRANSPORTADORA"/>
    <s v="ENVÍO"/>
    <n v="40"/>
    <s v="INTERMEDIA"/>
    <s v="TERRESTRE"/>
    <s v="BETANCUR AGUIRRE EDGAR AUGUSTO"/>
    <n v="1"/>
    <n v="36351"/>
    <n v="36351"/>
  </r>
  <r>
    <s v="BOGOTA"/>
    <s v="0036-0004"/>
    <x v="5"/>
    <n v="25290"/>
    <n v="2942388"/>
    <n v="69257"/>
    <x v="0"/>
    <s v="CUNDINAMARCA"/>
    <s v="FUSAGASUGA"/>
    <s v="SAN JOSE OBRERO FUSAGASUGA"/>
    <s v="WOMPI"/>
    <s v="FO-25-1743280"/>
    <d v="2025-10-27T16:21:00"/>
    <d v="2025-10-29T13:22:00"/>
    <x v="0"/>
    <s v="ROLLOS"/>
    <s v="EJECUTADO_EXITOSO"/>
    <s v="EJECUTADO EXITOSO"/>
    <s v="29/10/2025 SE REALIZA ENVIO DE 24 ROLLOS, CON LA GUIA 2235596388 SERVIENTREGA SE CONFIRMA ENTREGA EXITOSA POR PARTE DE LA TRANSPORTADORA"/>
    <s v="ENVÍO"/>
    <n v="24"/>
    <s v="INTERMEDIA"/>
    <s v="TERRESTRE"/>
    <s v="ATEHORTUA VASQUEZ ANA SOFIA"/>
    <n v="1"/>
    <n v="36351"/>
    <n v="36351"/>
  </r>
  <r>
    <s v="IBAGUE"/>
    <s v="0036-0006"/>
    <x v="2"/>
    <n v="73268"/>
    <n v="2941158"/>
    <n v="50745"/>
    <x v="0"/>
    <s v="TOLIMA"/>
    <s v="ESPINAL"/>
    <s v="BARRIO CENTRO ESPINAL 9"/>
    <s v="WOMPI"/>
    <s v="FO-25-1741979"/>
    <d v="2025-10-27T14:53:00"/>
    <d v="2025-10-29T13:23:00"/>
    <x v="0"/>
    <s v="ROLLOS"/>
    <s v="EJECUTADO_EXITOSO"/>
    <s v="EJECUTADO EXITOSO"/>
    <s v="29/10/2025 SE REALIZA ENVIO DE 40 ROLLOS, CON LA GUIA 2235596386 SERVIENTREGA SE CONFIRMA ENTREGA EXITOSA POR PARTE DE LA TRANSPORTADORA"/>
    <s v="ENVÍO"/>
    <n v="40"/>
    <s v="INTERMEDIA"/>
    <s v="TERRESTRE"/>
    <s v="ATEHORTUA VASQUEZ ANA SOFIA"/>
    <n v="1"/>
    <n v="36351"/>
    <n v="36351"/>
  </r>
  <r>
    <s v="BARRANQUILLA"/>
    <s v="0036-0001"/>
    <x v="0"/>
    <n v="8634"/>
    <n v="2934934"/>
    <n v="80188"/>
    <x v="0"/>
    <s v="ATLANTICO"/>
    <s v="SABANAGRANDE"/>
    <s v="BARRIO CENTRO SABANAGRADE"/>
    <s v="WOMPI"/>
    <s v="FO-25-1740589"/>
    <d v="2025-10-27T08:00:00"/>
    <d v="2025-10-29T13:24:00"/>
    <x v="0"/>
    <s v="ROLLOS"/>
    <s v="EJECUTADO_EXITOSO"/>
    <s v="EJECUTADO EXITOSO"/>
    <s v="27/10/2025 SE CONFIRMAN DATOS, SE REALIZA ENVIO POR OPERADOR LOGISTICO | 29/10/2025 SE REALIZA ENVIO DE 24 ROLLOS, CON LA GUIA 2277307749 SERVIENTREGA SE CONFIRMA ENTREGA EXITOSA POR PARTE DE LA TRANSPORTADORA"/>
    <s v="ENVÍO"/>
    <n v="24"/>
    <s v="INTERMEDIA"/>
    <s v="TERRESTRE"/>
    <s v="ATEHORTUA VASQUEZ ANA SOFIA"/>
    <n v="1"/>
    <n v="36351"/>
    <n v="36351"/>
  </r>
  <r>
    <s v="CALI"/>
    <s v="0036-0003"/>
    <x v="4"/>
    <n v="76364"/>
    <n v="2935005"/>
    <n v="80025"/>
    <x v="0"/>
    <s v="VALLE DEL CAUCA"/>
    <s v="JAMUNDI"/>
    <s v="BARRIO BONANZA JAMUNDI  2"/>
    <s v="WOMPI"/>
    <s v="FO-25-1740353"/>
    <d v="2025-10-27T08:00:00"/>
    <d v="2025-10-29T13:26:00"/>
    <x v="0"/>
    <s v="ROLLOS"/>
    <s v="EJECUTADO_EXITOSO"/>
    <s v="EJECUTADO EXITOSO"/>
    <s v="27/10/2025 SE ESCALA AL COORDINADOR DE ZONA PARA ENTREGA DE ROLLOS EN SITIO | 29/10/2025 SE REALIZA ENVIO DE 16 ROLLOS, CON LA GUIA 2215219763 SERVIENTREGA SE CONFIRMA ENTREGA EXITOSA POR PARTE DE LA TRANSPORTADORA"/>
    <s v="ENVÍO"/>
    <n v="16"/>
    <s v="INTERMEDIA"/>
    <s v="TERRESTRE"/>
    <s v="ALVAREZ LOPEZ MARIANA"/>
    <n v="1"/>
    <n v="36351"/>
    <n v="36351"/>
  </r>
  <r>
    <s v="BOGOTA"/>
    <s v="0036-0004"/>
    <x v="5"/>
    <n v="25430"/>
    <n v="2935120"/>
    <n v="67210"/>
    <x v="0"/>
    <s v="CUNDINAMARCA"/>
    <s v="MADRID"/>
    <s v="BARRIO SOCIEGO MADRID 7"/>
    <s v="WOMPI"/>
    <s v="FO-25-1739760"/>
    <d v="2025-10-27T08:00:00"/>
    <d v="2025-10-29T13:27:00"/>
    <x v="0"/>
    <s v="ROLLOS"/>
    <s v="EJECUTADO_EXITOSO"/>
    <s v="EJECUTADO EXITOSO"/>
    <s v="27/10/2025 SE CONFIRMAN DATOS, SE REALIZA ENVIO POR OPERADOR LOGISTICO | 29/10/2025 SE REALIZA ENVIO DE 16 ROLLOS, CON LA GUIA 2235596383 SERVIENTREGA SE CONFIRMA ENTREGA EXITOSA POR PARTE DE LA TRANSPORTADORA"/>
    <s v="ENVÍO"/>
    <n v="16"/>
    <s v="INTERMEDIA"/>
    <s v="TERRESTRE"/>
    <s v="ALVAREZ LOPEZ MARIANA"/>
    <n v="1"/>
    <n v="36351"/>
    <n v="36351"/>
  </r>
  <r>
    <s v="BOGOTA"/>
    <s v="0036-0004"/>
    <x v="5"/>
    <n v="25758"/>
    <n v="2936778"/>
    <n v="29557"/>
    <x v="0"/>
    <s v="CUNDINAMARCA"/>
    <s v="SOPO"/>
    <s v="BARRIO BRICEÑO 2 SOPÓ"/>
    <s v="WOMPI"/>
    <s v="FO-25-1739627"/>
    <d v="2025-10-27T08:32:00"/>
    <d v="2025-10-29T13:28:00"/>
    <x v="0"/>
    <s v="ROLLOS"/>
    <s v="EJECUTADO_EXITOSO"/>
    <s v="EJECUTADO EXITOSO"/>
    <s v="27/10/2025 SE CONFIRMAN DATOS, SE REALIZA ENVIO POR OPERADOR LOGISTICO | 29/10/2025 SE REALIZA ENVIO DE 32 ROLLOS, CON LA GUIA 2235596382 SERVIENTREGA SE CONFIRMA ENTREGA EXITOSA POR PARTE DE LA TRANSPORTADORA"/>
    <s v="ENVÍO"/>
    <n v="32"/>
    <s v="INTERMEDIA"/>
    <s v="TERRESTRE"/>
    <s v="ALVAREZ LOPEZ MARIANA"/>
    <n v="1"/>
    <n v="36351"/>
    <n v="36351"/>
  </r>
  <r>
    <s v="CUCUTA"/>
    <s v="0036-0007"/>
    <x v="1"/>
    <n v="54001"/>
    <n v="2946278"/>
    <n v="78378"/>
    <x v="0"/>
    <s v="NORTE DE SANTANDER"/>
    <s v="CUCUTA"/>
    <s v="DROGUERÍA FARMAVITAL AYS"/>
    <s v="WOMPI"/>
    <s v="FO-25-1745458"/>
    <d v="2025-10-28T11:33:00"/>
    <d v="2025-10-29T14:11:00"/>
    <x v="0"/>
    <s v="ROLLOS"/>
    <s v="EJECUTADO_EXITOSO"/>
    <s v="EJECUTADO EXITOSO"/>
    <s v="28/10/2025 SE ESCALA AL COORDINADOR DE ZONA PARA ENTREGA DE ROLLOS EN SITIO | 29/10/2025 SE ENTREGAN 16 ROLLOS OK"/>
    <s v="VISITA_TÉCNICA"/>
    <n v="16"/>
    <s v="PRINCIPAL"/>
    <s v="TERRESTRE"/>
    <s v="TORO CARDONA ELIZABETH"/>
    <n v="1"/>
    <n v="31419"/>
    <n v="31419"/>
  </r>
  <r>
    <s v="CALI"/>
    <s v="0036-0003"/>
    <x v="4"/>
    <n v="76001"/>
    <n v="2948507"/>
    <n v="81382"/>
    <x v="0"/>
    <s v="VALLE DEL CAUCA"/>
    <s v="CALI"/>
    <s v="NICO MARKER"/>
    <s v="WOMPI"/>
    <s v="FO-25-1747511"/>
    <d v="2025-10-28T15:34:00"/>
    <d v="2025-10-29T14:13:00"/>
    <x v="0"/>
    <s v="ROLLOS"/>
    <s v="EJECUTADO_EXITOSO"/>
    <s v="EJECUTADO EXITOSO"/>
    <s v="28/10/2025 SE ESCALA AL COORDINADOR DE ZONA PARA ENTREGA DE ROLLOS EN SITIO | 29/10/2025 SE REALIZA ENTREGA DE 16 ROLLOS WOMPI"/>
    <s v="VISITA_TÉCNICA"/>
    <n v="16"/>
    <s v="PRINCIPAL"/>
    <s v="TERRESTRE"/>
    <s v="NARANJO AFANADOR RUBEN JESUS"/>
    <n v="1"/>
    <n v="31419"/>
    <n v="31419"/>
  </r>
  <r>
    <s v="VILLAVICENCIO"/>
    <s v="0036-0006"/>
    <x v="2"/>
    <n v="50001"/>
    <n v="2938401"/>
    <n v="33485"/>
    <x v="0"/>
    <s v="META"/>
    <s v="VILLAVICENCIO"/>
    <s v="DROGUERÍA EDILBER"/>
    <s v="WOMPI"/>
    <s v="FO-25-1739135"/>
    <d v="2025-10-27T10:00:00"/>
    <d v="2025-10-29T14:16:00"/>
    <x v="0"/>
    <s v="ROLLOS"/>
    <s v="EJECUTADO_EXITOSO"/>
    <s v="EJECUTADO EXITOSO"/>
    <s v="27/10/2025 SE ESCALA AL COORDINADOR DE ZONA PARA ENTREGA DE ROLLOS EN SITIO | 29/10/2025 SE VISITA CB Y SE REALIZA ENTREGA DE 64 ROLLOS DE PAPEL TERMICO PARA DATÁFONO WOMPI"/>
    <s v="VISITA_TÉCNICA"/>
    <n v="64"/>
    <s v="PRINCIPAL"/>
    <s v="TERRESTRE"/>
    <s v="PAREDES CASTILLO DIEGO"/>
    <n v="1"/>
    <n v="31419"/>
    <n v="31419"/>
  </r>
  <r>
    <s v="MONTERIA"/>
    <s v="0036-0001"/>
    <x v="0"/>
    <n v="23001"/>
    <n v="2941042"/>
    <n v="67033"/>
    <x v="0"/>
    <s v="CORDOBA"/>
    <s v="MONTERIA"/>
    <s v="JM SPORT MODA Y ESTILO PARA TI"/>
    <s v="WOMPI"/>
    <s v="FO-25-1741333"/>
    <d v="2025-10-27T14:29:00"/>
    <d v="2025-10-29T14:18:00"/>
    <x v="0"/>
    <s v="ROLLOS"/>
    <s v="EJECUTADO_EXITOSO"/>
    <s v="EJECUTADO EXITOSO"/>
    <s v="27/10/2025 SE ESCALA AL COORDINADOR DE ZONA PARA ENTREGA DE ROLLOS EN SITIO | 29/10/2025 SE REALIZA ENTREGA DE 48 ROLLOS WOMPI EN EL PUNTO SIN NOVEDAD, EN LA ENTREGA NO SE INTERVIENE EQUIPO"/>
    <s v="VISITA_TÉCNICA"/>
    <n v="48"/>
    <s v="PRINCIPAL"/>
    <s v="TERRESTRE"/>
    <s v="GARZON RUIZ LUIS MIGUEL"/>
    <n v="1"/>
    <n v="31419"/>
    <n v="31419"/>
  </r>
  <r>
    <s v="MEDELLIN"/>
    <s v="0036-0005"/>
    <x v="3"/>
    <n v="5308"/>
    <n v="2935029"/>
    <n v="48751"/>
    <x v="0"/>
    <s v="ANTIOQUIA"/>
    <s v="GIRARDOTA"/>
    <s v="ENCOMIENDAS Y ENVÍOS SAN DIEGO"/>
    <s v="WOMPI"/>
    <s v="FO-25-1734644"/>
    <d v="2025-10-27T08:00:00"/>
    <d v="2025-10-29T14:20:00"/>
    <x v="0"/>
    <s v="ROLLOS"/>
    <s v="EJECUTADO_EXITOSO"/>
    <s v="EJECUTADO EXITOSO"/>
    <s v="25/10/2025 SE ESCALA AL COORDINADOR DE ZONA PARA ENTREGA DE ROLLOS EN SITIO | 29/10/2025 SE REALIZA ENTREGA DE 32 ROLLOS WOMPI OK"/>
    <s v="VISITA_TÉCNICA"/>
    <n v="32"/>
    <s v="PRINCIPAL"/>
    <s v="TERRESTRE"/>
    <s v="GONZALEZ FERRER JESUS ALEXANDER"/>
    <n v="1"/>
    <n v="31419"/>
    <n v="31419"/>
  </r>
  <r>
    <s v="VILLAVICENCIO"/>
    <s v="0036-0006"/>
    <x v="2"/>
    <n v="50001"/>
    <n v="2949245"/>
    <n v="29338"/>
    <x v="0"/>
    <s v="META"/>
    <s v="VILLAVICENCIO"/>
    <s v="DROGUERÍA SANTA ISABEL OSWALDO"/>
    <s v="WOMPI"/>
    <s v="FO-25-1747716"/>
    <d v="2025-10-28T16:45:00"/>
    <d v="2025-10-29T14:23:00"/>
    <x v="0"/>
    <s v="ROLLOS"/>
    <s v="EJECUTADO_EXITOSO"/>
    <s v="EJECUTADO EXITOSO"/>
    <s v="28/10/2025 SE ESCALA AL COORDINADOR DE ZONA PARA ENTREGA DE ROLLOS EN SITIO | 29/10/2025 SE VISITA CB Y SE REALIZA ENTREGA DE 64 ROLLOS DE PAPEL TERMICO PARA DATÁFONO WOMPI ._x000a_NO ES POSIBLE IMPRIMIR TIRRILLA. DATAFONO NO LES PERMITE INGRESAR AL USUARIO"/>
    <s v="VISITA_TÉCNICA"/>
    <n v="64"/>
    <s v="PRINCIPAL"/>
    <s v="TERRESTRE"/>
    <s v="ZAPATA LOPEZ EDWARD ASDRUBAL"/>
    <n v="1"/>
    <n v="31419"/>
    <n v="31419"/>
  </r>
  <r>
    <s v="CALI"/>
    <s v="0036-0003"/>
    <x v="4"/>
    <n v="76520"/>
    <n v="2945016"/>
    <n v="72735"/>
    <x v="0"/>
    <s v="VALLE DEL CAUCA"/>
    <s v="PALMIRA"/>
    <s v="RIVERA ESCOBAR PALMIRA"/>
    <s v="WOMPI"/>
    <s v="FO-25-1744842"/>
    <d v="2025-10-28T09:39:00"/>
    <d v="2025-10-29T16:19:00"/>
    <x v="0"/>
    <s v="ROLLOS"/>
    <s v="EJECUTADO_EXITOSO"/>
    <s v="EJECUTADO EXITOSO"/>
    <s v="29/10/2025 SE ESCALA AL COORDINADOR DE ZONA PARA ENTREGA DE ROLLOS EN SITIO | 29/10/2025 EN LA VISITA TÉCNICA SE REALIZÓ LA ENTREGA DE 24 ROLLOS DE WOMPI PARA EL CB."/>
    <s v="VISITA_TÉCNICA"/>
    <n v="24"/>
    <s v="PRINCIPAL"/>
    <s v="TERRESTRE"/>
    <s v="GARZON RUIZ LUIS MIGUEL"/>
    <n v="1"/>
    <n v="31419"/>
    <n v="31419"/>
  </r>
  <r>
    <s v="IBAGUE"/>
    <s v="0036-0006"/>
    <x v="2"/>
    <n v="73001"/>
    <n v="2947443"/>
    <n v="55940"/>
    <x v="0"/>
    <s v="TOLIMA"/>
    <s v="IBAGUE"/>
    <s v="IPHONE"/>
    <s v="WOMPI"/>
    <s v="FO-25-1746777"/>
    <d v="2025-10-28T14:12:00"/>
    <d v="2025-10-29T16:22:00"/>
    <x v="0"/>
    <s v="ROLLOS"/>
    <s v="EJECUTADO_EXITOSO"/>
    <s v="EJECUTADO EXITOSO"/>
    <s v="28/10/2025 SE ESCALA AL COORDINADOR DE ZONA PARA ENTREGA DE ROLLOS EN SITIO | 29/10/2025 SE HACE ENTREGA DE 32 ROLLOS EN DIRECCIÓN INDICADA"/>
    <s v="VISITA_TÉCNICA"/>
    <n v="32"/>
    <s v="PRINCIPAL"/>
    <s v="TERRESTRE"/>
    <s v="SANCHEZ URREGO ROBINSON DAVID"/>
    <n v="1"/>
    <n v="31419"/>
    <n v="31419"/>
  </r>
  <r>
    <s v="CALI"/>
    <s v="0036-0003"/>
    <x v="4"/>
    <n v="76364"/>
    <n v="2922293"/>
    <n v="38513"/>
    <x v="0"/>
    <s v="VALLE DEL CAUCA"/>
    <s v="JAMUNDI"/>
    <s v="BARRIO PORVENIR JAMUNDI"/>
    <s v="WOMPI"/>
    <s v="FO-25-1729859"/>
    <d v="2025-10-23T08:00:00"/>
    <d v="2025-10-29T16:32:00"/>
    <x v="0"/>
    <s v="ROLLOS"/>
    <s v="EJECUTADO_EXITOSO"/>
    <s v="EJECUTADO EXITOSO"/>
    <s v="24/10/2025 SE CONFIRMAN DATOS, SE REALIZA ENVIO POR OPERADOR LOGISTICO | 30/10/2025 SE REALIZA ENVIO DE 48 ROLLOS, CON LA GUIA 2215219740 SERVIENTREGA SE CONFIRMA ENTREGA EXITOSA POR PARTE DE LA TRANSPORTADORA"/>
    <s v="ENVÍO"/>
    <n v="48"/>
    <s v="INTERMEDIA"/>
    <s v="TERRESTRE"/>
    <s v="GUTIERREZ  CAMILO ANDRES"/>
    <n v="1"/>
    <n v="36351"/>
    <n v="36351"/>
  </r>
  <r>
    <s v="CALI"/>
    <s v="0036-0003"/>
    <x v="4"/>
    <n v="19473"/>
    <n v="2922172"/>
    <n v="77203"/>
    <x v="0"/>
    <s v="CAUCA"/>
    <s v="MORALES"/>
    <s v="BARRIO MODELO MORALES 1"/>
    <s v="WOMPI"/>
    <s v="FO-25-1728615"/>
    <d v="2025-10-23T08:00:00"/>
    <d v="2025-10-29T16:33:00"/>
    <x v="0"/>
    <s v="ROLLOS"/>
    <s v="EJECUTADO_EXITOSO"/>
    <s v="EJECUTADO EXITOSO"/>
    <s v="24/10/2025 SE CONFIRMAN DATOS, SE REALIZA ENVIO POR OPERADOR LOGISTICO | 30/10/2025 SE REALIZA ENVIO DE 32 ROLLOS, CON LA GUIA 2215219734 SERVIENTREGA SE CONFIRMA ENTREGA EXITOSA POR PARTE DE LA TRANSPORTADORA"/>
    <s v="ENVÍO"/>
    <n v="32"/>
    <s v="LEJANA"/>
    <s v="TERRESTRE"/>
    <s v="TORO CARDONA ELIZABETH"/>
    <n v="1"/>
    <n v="40250"/>
    <n v="40250"/>
  </r>
  <r>
    <s v="PEREIRA"/>
    <s v="0036-0002"/>
    <x v="6"/>
    <n v="63401"/>
    <n v="2922411"/>
    <n v="76314"/>
    <x v="0"/>
    <s v="QUINDIO"/>
    <s v="LA TEBAIDA"/>
    <s v="BARRIO CANTARITO LA TEBAIDA"/>
    <s v="WOMPI"/>
    <s v="FO-25-1727344"/>
    <d v="2025-10-23T08:00:00"/>
    <d v="2025-10-29T16:34:00"/>
    <x v="0"/>
    <s v="ROLLOS"/>
    <s v="EJECUTADO_EXITOSO"/>
    <s v="EJECUTADO EXITOSO"/>
    <s v="24/10/2025 SE CONFIRMAN DATOS, SE REALIZA ENVIO POR OPERADOR LOGISTICO | 30/10/2025 SE REALIZA ENVIO DE 32 ROLLOS, CON LA GUIA 46778000074 COORDINADORA SE CONFIRMA ENTREGA EXITOSA POR PARTE DE LA TRANSPORTADORA"/>
    <s v="ENVÍO"/>
    <n v="32"/>
    <s v="INTERMEDIA"/>
    <s v="TERRESTRE"/>
    <s v="AYALA ROMERO MAYKOL DANILO"/>
    <n v="1"/>
    <n v="36351"/>
    <n v="36351"/>
  </r>
  <r>
    <s v="BARRANQUILLA"/>
    <s v="0036-0001"/>
    <x v="0"/>
    <n v="8001"/>
    <n v="2938953"/>
    <n v="65596"/>
    <x v="0"/>
    <s v="ATLANTICO"/>
    <s v="BARRANQUILLA"/>
    <s v="BARRIO SANTUARIO BARRANQUILLA 1"/>
    <s v="WOMPI"/>
    <s v="FO-25-1739102"/>
    <d v="2025-10-27T10:44:00"/>
    <d v="2025-10-30T08:38:00"/>
    <x v="0"/>
    <s v="ROLLOS"/>
    <s v="EJECUTADO_EXITOSO"/>
    <s v="EJECUTADO EXITOSO"/>
    <s v="27/10/2025 SE ESCALA AL COORDINADOR DE ZONA PARA ENTREGA DE ROLLOS EN SITIO | 29/10/2025 SE HACE ENTREGA DE 64 ROLLOS WOMPI DE MANERA EXITOSA"/>
    <s v="VISITA_TÉCNICA"/>
    <n v="64"/>
    <s v="PRINCIPAL"/>
    <s v="TERRESTRE"/>
    <s v="TORO CARDONA ELIZABETH"/>
    <n v="1"/>
    <n v="31419"/>
    <n v="31419"/>
  </r>
  <r>
    <s v="CALI"/>
    <s v="0036-0003"/>
    <x v="4"/>
    <n v="76520"/>
    <n v="2949302"/>
    <n v="68741"/>
    <x v="0"/>
    <s v="VALLE DEL CAUCA"/>
    <s v="PALMIRA"/>
    <s v="BULEVAR DE LAS MERCEDES"/>
    <s v="WOMPI"/>
    <s v="FO-25-1747766"/>
    <d v="2025-10-28T16:52:00"/>
    <d v="2025-10-30T08:44:00"/>
    <x v="0"/>
    <s v="ROLLOS"/>
    <s v="EJECUTADO_EXITOSO"/>
    <s v="EJECUTADO EXITOSO"/>
    <s v="28/10/2025 SE ESCALA AL COORDINADOR DE ZONA PARA ENTREGA DE ROLLOS EN SITIO | 29/10/2025 EN LA VISITA TÉCNICA SE REALIZÓ LA ENTREGA DE 24 ROLLOS DE WOMPI PARA EL CB."/>
    <s v="VISITA_TÉCNICA"/>
    <n v="24"/>
    <s v="PRINCIPAL"/>
    <s v="TERRESTRE"/>
    <s v="ORTEGA TORRES JUAN SEBASTIAN"/>
    <n v="1"/>
    <n v="31419"/>
    <n v="31419"/>
  </r>
  <r>
    <s v="CALI"/>
    <s v="0036-0003"/>
    <x v="4"/>
    <n v="19001"/>
    <n v="2923699"/>
    <n v="81288"/>
    <x v="0"/>
    <s v="CAUCA"/>
    <s v="POPAYAN"/>
    <s v="SEGUROS EPSA"/>
    <s v="WOMPI"/>
    <s v="FO-25-1724025"/>
    <d v="2025-10-23T09:08:00"/>
    <d v="2025-10-30T08:56:00"/>
    <x v="0"/>
    <s v="ROLLOS"/>
    <s v="EJECUTADO_EXITOSO"/>
    <s v="EJECUTADO EXITOSO"/>
    <s v="30/10/2025 ENTREGA DE 16 ROLLOS"/>
    <s v="VISITA_TÉCNICA"/>
    <n v="16"/>
    <s v="LEJANA"/>
    <s v="TERRESTRE"/>
    <s v="AYALA ROMERO MAYKOL DANILO"/>
    <n v="1"/>
    <n v="40250"/>
    <n v="40250"/>
  </r>
  <r>
    <s v="CARTAGENA"/>
    <s v="0036-0001"/>
    <x v="0"/>
    <n v="13001"/>
    <n v="2923664"/>
    <n v="35070"/>
    <x v="0"/>
    <s v="BOLIVAR"/>
    <s v="CARTAGENA"/>
    <s v="BARRIO OLAYA HERRERA 1 CARTAGENA"/>
    <s v="WOMPI"/>
    <s v="FO-25-1723166"/>
    <d v="2025-10-23T08:58:00"/>
    <d v="2025-10-30T09:12:00"/>
    <x v="0"/>
    <s v="ROLLOS"/>
    <s v="EJECUTADO_EXITOSO"/>
    <s v="EJECUTADO EXITOSO"/>
    <s v="23/10/2025 SE ESCALA AL COORDINADOR DE ZONA PARA ENTREGA DE ROLLOS EN SITIO | 30/10/2025 SE LLAMA AL CLIENTE INFORMA QUE ABRE DESDE DE 9 AM | 30/10/2025 SE ENTREGAN 24 ROLLOS"/>
    <s v="VISITA_TÉCNICA"/>
    <n v="24"/>
    <s v="PRINCIPAL"/>
    <s v="TERRESTRE"/>
    <s v="LOPEZ CALDONO CESAR FERNANDO"/>
    <n v="1"/>
    <n v="31419"/>
    <n v="31419"/>
  </r>
  <r>
    <s v="MEDELLIN"/>
    <s v="0036-0005"/>
    <x v="3"/>
    <n v="5001"/>
    <n v="2936191"/>
    <n v="10290"/>
    <x v="0"/>
    <s v="ANTIOQUIA"/>
    <s v="MEDELLÍN"/>
    <s v="LOCAL DEL CONSTRUCTOR"/>
    <s v="WOMPI"/>
    <s v="FO-25-1736923"/>
    <d v="2025-10-27T08:00:00"/>
    <d v="2025-10-30T09:46:00"/>
    <x v="0"/>
    <s v="ROLLOS"/>
    <s v="EJECUTADO_EXITOSO"/>
    <s v="EJECUTADO EXITOSO"/>
    <s v="27/10/2025 SE ESCALA AL COORDINADOR DE ZONA PARA ENTREGA DE ROLLOS EN SITIO | 30/10/2025 SE REALIZA ENTREGA DE 32 ROLLOS POR EL OPERADOR LOGISTICO VELOCES CON LA GUIA V4001731828"/>
    <s v="VISITA_TÉCNICA"/>
    <n v="32"/>
    <s v="PRINCIPAL"/>
    <s v="TERRESTRE"/>
    <s v="CANEDO HERRERA ALEXANDER"/>
    <n v="1"/>
    <n v="31419"/>
    <n v="31419"/>
  </r>
  <r>
    <s v="MEDELLIN"/>
    <s v="0036-0005"/>
    <x v="3"/>
    <n v="5001"/>
    <n v="2938533"/>
    <n v="38429"/>
    <x v="0"/>
    <s v="ANTIOQUIA"/>
    <s v="MEDELLIN"/>
    <s v="DROGUERÍA EMAUS"/>
    <s v="WOMPI"/>
    <s v="FO-25-1739127"/>
    <d v="2025-10-27T10:19:00"/>
    <d v="2025-10-30T09:47:00"/>
    <x v="0"/>
    <s v="ROLLOS"/>
    <s v="EJECUTADO_EXITOSO"/>
    <s v="EJECUTADO EXITOSO"/>
    <s v="27/10/2025 SE ESCALA AL COORDINADOR DE ZONA PARA ENTREGA DE ROLLOS EN SITIO | 30/10/2025 SE REALIZA ENTREGA DE 56 ROLLOS POR EL OPERADOR LOGISTICO VELOCES CON LA GUIA V4001731829"/>
    <s v="VISITA_TÉCNICA"/>
    <n v="56"/>
    <s v="PRINCIPAL"/>
    <s v="TERRESTRE"/>
    <s v="BETANCUR AGUIRRE EDGAR AUGUSTO"/>
    <n v="1"/>
    <n v="31419"/>
    <n v="31419"/>
  </r>
  <r>
    <s v="MEDELLIN"/>
    <s v="0036-0005"/>
    <x v="3"/>
    <n v="5001"/>
    <n v="2939474"/>
    <n v="49303"/>
    <x v="0"/>
    <s v="ANTIOQUIA"/>
    <s v="MEDELLIN"/>
    <s v="BARRIO MANRIQUE JARDIN MEDELLIN 2"/>
    <s v="WOMPI"/>
    <s v="FO-25-1741269"/>
    <d v="2025-10-27T11:31:00"/>
    <d v="2025-10-30T09:48:00"/>
    <x v="0"/>
    <s v="ROLLOS"/>
    <s v="EJECUTADO_EXITOSO"/>
    <s v="EJECUTADO EXITOSO"/>
    <s v="27/10/2025 SE ESCALA AL COORDINADOR DE ZONA PARA ENTREGA DE ROLLOS EN SITIO | 30/10/2025 SE REALIZA ENTREGA DE 56 ROLLOS POR EL OPERADOR LOGISTICO VELOCES CON LA GUIA V4001731832"/>
    <s v="VISITA_TÉCNICA"/>
    <n v="56"/>
    <s v="PRINCIPAL"/>
    <s v="TERRESTRE"/>
    <s v="BETANCUR AGUIRRE EDGAR AUGUSTO"/>
    <n v="1"/>
    <n v="31419"/>
    <n v="31419"/>
  </r>
  <r>
    <s v="MEDELLIN"/>
    <s v="0036-0005"/>
    <x v="3"/>
    <n v="5001"/>
    <n v="2939537"/>
    <n v="80201"/>
    <x v="0"/>
    <s v="ANTIOQUIA"/>
    <s v="MEDELLÍN"/>
    <s v="TIENDA Y PAPELERIA CADAMA"/>
    <s v="WOMPI"/>
    <s v="FO-25-1740240"/>
    <d v="2025-10-27T11:23:00"/>
    <d v="2025-10-30T09:48:00"/>
    <x v="0"/>
    <s v="ROLLOS"/>
    <s v="EJECUTADO_EXITOSO"/>
    <s v="EJECUTADO EXITOSO"/>
    <s v="27/10/2025 SE ESCALA AL COORDINADOR DE ZONA PARA ENTREGA DE ROLLOS EN SITIO | 30/10/2025 SE REALIZA ENTREGA DE 16 ROLLOS POR EL OPERADOR LOGISTICO VELOCES CON LA GUIA V4001731831"/>
    <s v="VISITA_TÉCNICA"/>
    <n v="16"/>
    <s v="PRINCIPAL"/>
    <s v="TERRESTRE"/>
    <s v="BETANCUR AGUIRRE EDGAR AUGUSTO"/>
    <n v="1"/>
    <n v="31419"/>
    <n v="31419"/>
  </r>
  <r>
    <s v="MEDELLIN"/>
    <s v="0036-0005"/>
    <x v="3"/>
    <n v="5001"/>
    <n v="2940013"/>
    <n v="49745"/>
    <x v="0"/>
    <s v="ANTIOQUIA"/>
    <s v="MEDELLÍN"/>
    <s v="TIENDA LA VISTA DEL MIRADOR"/>
    <s v="WOMPI"/>
    <s v="FO-25-1741237"/>
    <d v="2025-10-27T12:08:00"/>
    <d v="2025-10-30T09:49:00"/>
    <x v="0"/>
    <s v="ROLLOS"/>
    <s v="EJECUTADO_EXITOSO"/>
    <s v="EJECUTADO EXITOSO"/>
    <s v="27/10/2025 SE ESCALA AL COORDINADOR DE ZONA PARA ENTREGA DE ROLLOS EN SITIO | 30/10/2025 SE REALIZA ENTREGA DE 32 ROLLOS POR EL OPERADOR LOGISTICO VELOCES CON LA GUIA V4001731833"/>
    <s v="VISITA_TÉCNICA"/>
    <n v="32"/>
    <s v="PRINCIPAL"/>
    <s v="TERRESTRE"/>
    <s v="BETANCUR AGUIRRE EDGAR AUGUSTO"/>
    <n v="1"/>
    <n v="31419"/>
    <n v="31419"/>
  </r>
  <r>
    <s v="MEDELLIN"/>
    <s v="0036-0005"/>
    <x v="3"/>
    <n v="5001"/>
    <n v="2940426"/>
    <n v="77267"/>
    <x v="0"/>
    <s v="ANTIOQUIA"/>
    <s v="MEDELLÍN"/>
    <s v="SUPERMERCADO L.A"/>
    <s v="WOMPI"/>
    <s v="FO-25-1741241"/>
    <d v="2025-10-27T13:13:00"/>
    <d v="2025-10-30T09:50:00"/>
    <x v="0"/>
    <s v="ROLLOS"/>
    <s v="EJECUTADO_EXITOSO"/>
    <s v="EJECUTADO EXITOSO"/>
    <s v="27/10/2025 SE ESCALA AL COORDINADOR DE ZONA PARA ENTREGA DE ROLLOS EN SITIO | 30/10/2025 SE REALIZA ENTREGA DE 40 ROLLOS POR EL OPERADOR LOGISTICO VELOCES CON LA GUIA V4001731835"/>
    <s v="VISITA_TÉCNICA"/>
    <n v="40"/>
    <s v="PRINCIPAL"/>
    <s v="TERRESTRE"/>
    <s v="BETANCUR AGUIRRE EDGAR AUGUSTO"/>
    <n v="1"/>
    <n v="31419"/>
    <n v="31419"/>
  </r>
  <r>
    <s v="MEDELLIN"/>
    <s v="0036-0005"/>
    <x v="3"/>
    <n v="5088"/>
    <n v="2940293"/>
    <n v="49647"/>
    <x v="0"/>
    <s v="ANTIOQUIA"/>
    <s v="BELLO"/>
    <s v="BARRIO CABAÑAS BELLO 5"/>
    <s v="WOMPI"/>
    <s v="FO-25-1741282"/>
    <d v="2025-10-27T13:19:00"/>
    <d v="2025-10-30T09:51:00"/>
    <x v="0"/>
    <s v="ROLLOS"/>
    <s v="EJECUTADO_EXITOSO"/>
    <s v="EJECUTADO EXITOSO"/>
    <s v="27/10/2025 SE ESCALA AL COORDINADOR DE ZONA PARA ENTREGA DE ROLLOS EN SITIO | 30/10/2025 SE REALIZA ENTREGA DE 48 ROLLOS POR EL OPERADOR LOGISTICO VELOCES CON LA GUIA V4001731836"/>
    <s v="VISITA_TÉCNICA"/>
    <n v="48"/>
    <s v="PRINCIPAL"/>
    <s v="TERRESTRE"/>
    <s v="BETANCUR AGUIRRE EDGAR AUGUSTO"/>
    <n v="1"/>
    <n v="31419"/>
    <n v="31419"/>
  </r>
  <r>
    <s v="MEDELLIN"/>
    <s v="0036-0005"/>
    <x v="3"/>
    <n v="5001"/>
    <n v="2941612"/>
    <n v="37968"/>
    <x v="0"/>
    <s v="ANTIOQUIA"/>
    <s v="MEDELLIN"/>
    <s v="BARRIO BELEN LAS MERCEDES MEDELLIN    1"/>
    <s v="WOMPI"/>
    <s v="FO-25-1741291"/>
    <d v="2025-10-27T15:14:00"/>
    <d v="2025-10-30T09:52:00"/>
    <x v="0"/>
    <s v="ROLLOS"/>
    <s v="EJECUTADO_EXITOSO"/>
    <s v="EJECUTADO EXITOSO"/>
    <s v="27/10/2025 SE ESCALA AL COORDINADOR DE ZONA PARA ENTREGA DE ROLLOS EN SITIO | 30/10/2025 SE REALIZA ENTREGA DE 64 ROLLOS POR EL OPERADOR LOGISTICO VELOCES CON LA GUIA V4001731837"/>
    <s v="VISITA_TÉCNICA"/>
    <n v="64"/>
    <s v="PRINCIPAL"/>
    <s v="TERRESTRE"/>
    <s v="BETANCUR AGUIRRE EDGAR AUGUSTO"/>
    <n v="1"/>
    <n v="31419"/>
    <n v="31419"/>
  </r>
  <r>
    <s v="MEDELLIN"/>
    <s v="0036-0005"/>
    <x v="3"/>
    <n v="5001"/>
    <n v="2942678"/>
    <n v="47524"/>
    <x v="0"/>
    <s v="ANTIOQUIA"/>
    <s v="MEDELLIN"/>
    <s v="BARRIO BELLO ORIENTE MEDELLIN"/>
    <s v="WOMPI"/>
    <s v="FO-25-1741886"/>
    <d v="2025-10-27T16:51:00"/>
    <d v="2025-10-30T09:53:00"/>
    <x v="0"/>
    <s v="ROLLOS"/>
    <s v="EJECUTADO_EXITOSO"/>
    <s v="EJECUTADO EXITOSO"/>
    <s v="27/10/2025 SE REALIZA ENVIO DE ROLLOS CON OPERADOR LOGISTICO | 30/10/2025 SE REALIZA ENTREGA DE 48 ROLLOS POR EL OPERADOR LOGISTICO VELOCES CON LA GUIA V4001731838"/>
    <s v="VISITA_TÉCNICA"/>
    <n v="48"/>
    <s v="PRINCIPAL"/>
    <s v="TERRESTRE"/>
    <s v="BETANCUR AGUIRRE EDGAR AUGUSTO"/>
    <n v="1"/>
    <n v="31419"/>
    <n v="31419"/>
  </r>
  <r>
    <s v="MEDELLIN"/>
    <s v="0036-0005"/>
    <x v="3"/>
    <n v="5001"/>
    <n v="2943139"/>
    <n v="34173"/>
    <x v="0"/>
    <s v="ANTIOQUIA"/>
    <s v="MEDELLIN"/>
    <s v="BARRIO 12 DE OCTUBRE MEDELLIN 4"/>
    <s v="WOMPI"/>
    <s v="FO-25-1742219"/>
    <d v="2025-10-28T08:00:00"/>
    <d v="2025-10-30T09:54:00"/>
    <x v="0"/>
    <s v="ROLLOS"/>
    <s v="EJECUTADO_EXITOSO"/>
    <s v="EJECUTADO EXITOSO"/>
    <s v="29/10/2025 SE ESCALA AL COORDINADOR DE ZONA PARA ENTREGA DE ROLLOS EN SITIO | 30/10/2025 SE REALIZA ENTREGA DE 64 ROLLOS POR EL OPERADOR LOGISTICO VELOCES CON LA GUIA V4001731839"/>
    <s v="VISITA_TÉCNICA"/>
    <n v="64"/>
    <s v="PRINCIPAL"/>
    <s v="TERRESTRE"/>
    <s v="BETANCUR AGUIRRE EDGAR AUGUSTO"/>
    <n v="1"/>
    <n v="31419"/>
    <n v="31419"/>
  </r>
  <r>
    <s v="CALI"/>
    <s v="0036-0003"/>
    <x v="4"/>
    <n v="76001"/>
    <n v="2950018"/>
    <n v="75683"/>
    <x v="0"/>
    <s v="VALLE DEL CAUCA"/>
    <s v="CALI"/>
    <s v="ROMAN BARBERSHOP"/>
    <s v="WOMPI"/>
    <s v="FO-25-1749038"/>
    <d v="2025-10-29T08:00:00"/>
    <d v="2025-10-30T10:00:00"/>
    <x v="0"/>
    <s v="ROLLOS"/>
    <s v="EJECUTADO_EXITOSO"/>
    <s v="EJECUTADO EXITOSO"/>
    <s v="29/10/2025 SE ESCALA AL COORDINADOR DE ZONA PARA ENTREGA DE ROLLOS EN SITIO | 30/10/2025 SE ENTREGAN 64 ROLLOS DE WOMPI A LA SEÑORITA SOHE ROMÁN"/>
    <s v="VISITA_TÉCNICA"/>
    <n v="64"/>
    <s v="PRINCIPAL"/>
    <s v="TERRESTRE"/>
    <s v="BETANCUR AGUIRRE EDGAR AUGUSTO"/>
    <n v="1"/>
    <n v="31419"/>
    <n v="31419"/>
  </r>
  <r>
    <s v="BOGOTA"/>
    <s v="0036-0004"/>
    <x v="5"/>
    <n v="25875"/>
    <n v="2943976"/>
    <n v="77505"/>
    <x v="0"/>
    <s v="CUNDINAMARCA"/>
    <s v="VILLETA"/>
    <s v="BARRIO CENTRO VILLETA 12"/>
    <s v="WOMPI"/>
    <s v="FO-25-1744749"/>
    <d v="2025-10-28T08:27:00"/>
    <d v="2025-10-30T10:08:00"/>
    <x v="0"/>
    <s v="ROLLOS"/>
    <s v="EJECUTADO_EXITOSO"/>
    <s v="EJECUTADO EXITOSO"/>
    <s v="29/10/2025 SE REALIZA ENVIO DE ROLLOS CON OPERADOR LOGISTICO | 30/10/2025 SE REALIZA ENVIO DE 16 ROLLOS, CON LA GUIA 2235596390 SERVIENTREGA SE CONFIRMA ENTREGA EXITOSA POR PARTE DE LA TRANSPORTADORA"/>
    <s v="ENVÍO"/>
    <n v="16"/>
    <s v="INTERMEDIA"/>
    <s v="TERRESTRE"/>
    <s v="VALENCIA GONZALEZ JOSE DANIEL"/>
    <n v="1"/>
    <n v="36351"/>
    <n v="36351"/>
  </r>
  <r>
    <s v="TUNJA"/>
    <s v="0036-0007"/>
    <x v="1"/>
    <n v="15600"/>
    <n v="2942384"/>
    <n v="75051"/>
    <x v="0"/>
    <s v="BOYACA"/>
    <s v="RAQUIRA"/>
    <s v="BARRIO CENTRO RAQUIRA 1"/>
    <s v="WOMPI"/>
    <s v="FO-25-1744769"/>
    <d v="2025-10-27T16:20:00"/>
    <d v="2025-10-30T10:09:00"/>
    <x v="0"/>
    <s v="ROLLOS"/>
    <s v="EJECUTADO_EXITOSO"/>
    <s v="EJECUTADO EXITOSO"/>
    <s v="29/10/2025 SE REALIZA ENVIO DE ROLLOS CON OPERADOR LOGISTICO | 30/10/2025 SE REALIZA ENVIO DE 16 ROLLOS, CON LA GUIA 2235596391 SERVIENTREGA SE CONFIRMA ENTREGA EXITOSA POR PARTE DE LA TRANSPORTADORA"/>
    <s v="ENVÍO"/>
    <n v="16"/>
    <s v="INTERMEDIA"/>
    <s v="TERRESTRE"/>
    <s v="ATEHORTUA VASQUEZ ANA SOFIA"/>
    <n v="1"/>
    <n v="36351"/>
    <n v="36351"/>
  </r>
  <r>
    <s v="IBAGUE"/>
    <s v="0036-0006"/>
    <x v="2"/>
    <n v="73001"/>
    <n v="2950946"/>
    <n v="50198"/>
    <x v="0"/>
    <s v="TOLIMA"/>
    <s v="IBAGUE"/>
    <s v="VARIEDADES AZEMARA"/>
    <s v="WOMPI"/>
    <s v="FO-25-1749490"/>
    <d v="2025-10-29T09:12:00"/>
    <d v="2025-10-30T10:10:00"/>
    <x v="0"/>
    <s v="ROLLOS"/>
    <s v="EJECUTADO_EXITOSO"/>
    <s v="EJECUTADO EXITOSO"/>
    <s v="29/10/2025 SE ESCALA AL COORDINADOR DE ZONA PARA ENTREGA DE ROLLOS EN SITIO | 30/10/2025 SE ENTREGA 32 ROLLOS CON VISITA"/>
    <s v="VISITA_TÉCNICA"/>
    <n v="32"/>
    <s v="PRINCIPAL"/>
    <s v="TERRESTRE"/>
    <s v="ATEHORTUA VASQUEZ ANA SOFIA"/>
    <n v="1"/>
    <n v="31419"/>
    <n v="31419"/>
  </r>
  <r>
    <s v="BOGOTA"/>
    <s v="0036-0004"/>
    <x v="5"/>
    <n v="25758"/>
    <n v="2933402"/>
    <n v="29331"/>
    <x v="0"/>
    <s v="CUNDINAMARCA"/>
    <s v="SOPO"/>
    <s v="BARRIO SOPO CUNDINAMARCA"/>
    <s v="WOMPI"/>
    <s v="FO-25-1740592"/>
    <d v="2025-10-27T08:00:00"/>
    <d v="2025-10-30T10:10:00"/>
    <x v="0"/>
    <s v="ROLLOS"/>
    <s v="EJECUTADO_EXITOSO"/>
    <s v="EJECUTADO EXITOSO"/>
    <s v="27/10/2025 SE CONFIRMAN DATOS, SE REALIZA ENVIO POR OPERADOR LOGISTICO | 30/10/2025 SE REALIZA ENVIO DE 32 ROLLOS, CON LA GUIA 2235596387 SERVIENTREGA SE CONFIRMA ENTREGA EXITOSA POR PARTE DE LA TRANSPORTADORA"/>
    <s v="ENVÍO"/>
    <n v="32"/>
    <s v="INTERMEDIA"/>
    <s v="TERRESTRE"/>
    <s v="VARGAS HERRERA JHON JAIRO"/>
    <n v="1"/>
    <n v="36351"/>
    <n v="36351"/>
  </r>
  <r>
    <s v="CALI"/>
    <s v="0036-0003"/>
    <x v="4"/>
    <n v="76248"/>
    <n v="2940403"/>
    <n v="71416"/>
    <x v="0"/>
    <s v="VALLE DEL CAUCA"/>
    <s v="EL CERRITO"/>
    <s v="EL CERRITO SANTA BARBARA"/>
    <s v="WOMPI"/>
    <s v="FO-25-1740552"/>
    <d v="2025-10-27T12:59:00"/>
    <d v="2025-10-30T10:11:00"/>
    <x v="0"/>
    <s v="ROLLOS"/>
    <s v="EJECUTADO_EXITOSO"/>
    <s v="EJECUTADO EXITOSO"/>
    <s v="27/10/2025 SE REALIZA ENVIO DE ROLLOS CON OPERADOR LOGISTICO | 30/10/2025 SE REALIZA ENVIO DE 64 ROLLOS, CON LA GUIA 2215219764 SERVIENTREGA SE CONFIRMA ENTREGA EXITOSA POR PARTE DE LA TRANSPORTADORA"/>
    <s v="ENVÍO"/>
    <n v="64"/>
    <s v="INTERMEDIA"/>
    <s v="TERRESTRE"/>
    <s v="ALVAREZ LOPEZ MARIANA"/>
    <n v="1"/>
    <n v="36351"/>
    <n v="36351"/>
  </r>
  <r>
    <s v="BOGOTA"/>
    <s v="0036-0004"/>
    <x v="5"/>
    <n v="25899"/>
    <n v="2935695"/>
    <n v="27434"/>
    <x v="0"/>
    <s v="CUNDINAMARCA"/>
    <s v="ZIPAQUIRA"/>
    <s v="BARRIO VILLA MARIA - ZIPAQUIRÁ"/>
    <s v="WOMPI"/>
    <s v="FO-25-1740341"/>
    <d v="2025-10-27T08:00:00"/>
    <d v="2025-10-30T10:12:00"/>
    <x v="0"/>
    <s v="ROLLOS"/>
    <s v="EJECUTADO_EXITOSO"/>
    <s v="EJECUTADO EXITOSO"/>
    <s v="27/10/2025 SE ESCALA AL COORDINADOR DE ZONA PARA ENTREGA DE ROLLOS EN SITIO | 30/10/2025 SE REALIZA ENVIO DE 64 ROLLOS, CON LA GUIA 2235596384 SERVIENTREGA SE CONFIRMA ENTREGA EXITOSA POR PARTE DE LA TRANSPORTADORA"/>
    <s v="ENVÍO"/>
    <n v="64"/>
    <s v="INTERMEDIA"/>
    <s v="TERRESTRE"/>
    <s v="ATEHORTUA VASQUEZ ANA SOFIA"/>
    <n v="1"/>
    <n v="36351"/>
    <n v="36351"/>
  </r>
  <r>
    <s v="BUCARAMANGA"/>
    <s v="0036-0007"/>
    <x v="1"/>
    <n v="68001"/>
    <n v="2954373"/>
    <n v="79878"/>
    <x v="0"/>
    <s v="SANTANDER"/>
    <s v="BUCARAMANGA"/>
    <s v="BARRIO MUTUALIDAD BUCARAMANGA 1"/>
    <s v="WOMPI"/>
    <s v="FO-25-1753548"/>
    <d v="2025-10-29T14:53:00"/>
    <d v="2025-10-30T10:13:00"/>
    <x v="0"/>
    <s v="ROLLOS"/>
    <s v="EJECUTADO_EXITOSO"/>
    <s v="EJECUTADO EXITOSO"/>
    <s v="30/10/2025 SE HACE PRESENCIA EN COMERCIO SE REALIZA ENTREGA DE 8 ROLLOS"/>
    <s v="VISITA_TÉCNICA"/>
    <n v="8"/>
    <s v="PRINCIPAL"/>
    <s v="TERRESTRE"/>
    <s v="ALVAREZ LOPEZ MARIANA"/>
    <n v="1"/>
    <n v="31419"/>
    <n v="31419"/>
  </r>
  <r>
    <s v="BOGOTA"/>
    <s v="0036-0004"/>
    <x v="5"/>
    <n v="25001"/>
    <n v="2935745"/>
    <n v="70738"/>
    <x v="0"/>
    <s v="CUNDINAMARCA"/>
    <s v="AGUA DE DIOS"/>
    <s v="CENTRO AGUA DE DIOS 1"/>
    <s v="WOMPI"/>
    <s v="FO-25-1739759"/>
    <d v="2025-10-27T08:00:00"/>
    <d v="2025-10-30T10:13:00"/>
    <x v="0"/>
    <s v="ROLLOS"/>
    <s v="EJECUTADO_EXITOSO"/>
    <s v="EJECUTADO EXITOSO"/>
    <s v="27/10/2025 SE CONFIRMAN DATOS, SE REALIZA ENVIO POR OPERADOR LOGISTICO | 30/10/2025 SE REALIZA ENVIO DE  ROLLOS, CON LA GUIA 2235596395 SERVIENTREGA SE CONFIRMA ENTREGA EXITOSA POR PARTE DE LA TRANSPORTADORA"/>
    <s v="ENVÍO"/>
    <n v="16"/>
    <s v="LEJANA"/>
    <s v="TERRESTRE"/>
    <s v="BARRERA ORTEGA MARLON STWAR"/>
    <n v="1"/>
    <n v="40250"/>
    <n v="40250"/>
  </r>
  <r>
    <s v="BUCARAMANGA"/>
    <s v="0036-0007"/>
    <x v="1"/>
    <n v="68276"/>
    <n v="2954690"/>
    <n v="40163"/>
    <x v="0"/>
    <s v="SANTANDER"/>
    <s v="FLORIDABLANCA"/>
    <s v="BARRIO CASCO ANTIGUO FLORIDABLANCA"/>
    <s v="WOMPI"/>
    <s v="FO-25-1753542"/>
    <d v="2025-10-29T15:26:00"/>
    <d v="2025-10-30T10:14:00"/>
    <x v="0"/>
    <s v="ROLLOS"/>
    <s v="EJECUTADO_EXITOSO"/>
    <s v="EJECUTADO EXITOSO"/>
    <s v="30/10/2025 ENTREGA DE 64 ROLLOS PARA DATÁFONO"/>
    <s v="VISITA_TÉCNICA"/>
    <n v="64"/>
    <s v="PRINCIPAL"/>
    <s v="TERRESTRE"/>
    <s v="ALVAREZ LOPEZ MARIANA"/>
    <n v="1"/>
    <n v="31419"/>
    <n v="31419"/>
  </r>
  <r>
    <s v="CUCUTA"/>
    <s v="0036-0007"/>
    <x v="1"/>
    <n v="54498"/>
    <n v="2937403"/>
    <n v="71928"/>
    <x v="0"/>
    <s v="NORTE DE SANTANDER"/>
    <s v="OCAÑA"/>
    <s v="OCAÑA  LA GLORIA"/>
    <s v="WOMPI"/>
    <s v="FO-25-1739622"/>
    <d v="2025-10-27T09:06:00"/>
    <d v="2025-10-30T10:14:00"/>
    <x v="0"/>
    <s v="ROLLOS"/>
    <s v="EJECUTADO_EXITOSO"/>
    <s v="EJECUTADO EXITOSO"/>
    <s v="27/10/2025 SE CONFIRMAN DATOS, SE REALIZA ENVIO POR OPERADOR LOGISTICO | 30/10/2025 SE REALIZA ENVIO DE 24 ROLLOS, CON LA GUIA 2187690850 SERVIENTREGA SE CONFIRMA ENTREGA EXITOSA POR PARTE DE LA TRANSPORTADORA"/>
    <s v="ENVÍO"/>
    <n v="24"/>
    <s v="LEJANA"/>
    <s v="TERRESTRE"/>
    <s v="PEÑA DIAZ IVAN YESID"/>
    <n v="1"/>
    <n v="40250"/>
    <n v="40250"/>
  </r>
  <r>
    <s v="TUNJA"/>
    <s v="0036-0007"/>
    <x v="1"/>
    <n v="15407"/>
    <n v="2938176"/>
    <n v="80978"/>
    <x v="0"/>
    <s v="BOYACA"/>
    <s v="VILLA DE LEYVA"/>
    <s v="BARRIO SANTA ANA VILLA DE LEYVA"/>
    <s v="WOMPI"/>
    <s v="FO-25-1739614"/>
    <d v="2025-10-27T09:50:00"/>
    <d v="2025-10-30T10:15:00"/>
    <x v="0"/>
    <s v="ROLLOS"/>
    <s v="EJECUTADO_EXITOSO"/>
    <s v="EJECUTADO EXITOSO"/>
    <s v="27/10/2025 SE CONFIRMAN DATOS, SE REALIZA ENVIO POR OPERADOR LOGISTICO | 30/10/2025 SE REALIZA ENVIO DE 16 ROLLOS, CON LA GUIA 2235596381 SERVIENTREGA SE CONFIRMA ENTREGA EXITOSA POR PARTE DE LA TRANSPORTADORA"/>
    <s v="ENVÍO"/>
    <n v="16"/>
    <s v="INTERMEDIA"/>
    <s v="TERRESTRE"/>
    <s v="TORO CARDONA ELIZABETH"/>
    <n v="1"/>
    <n v="36351"/>
    <n v="36351"/>
  </r>
  <r>
    <s v="VILLAVICENCIO"/>
    <s v="0036-0006"/>
    <x v="2"/>
    <n v="50006"/>
    <n v="2925986"/>
    <n v="66315"/>
    <x v="0"/>
    <s v="META"/>
    <s v="ACACIAS"/>
    <s v="BARRIO COOPERATIVO ACACIAS 10"/>
    <s v="WOMPI"/>
    <s v="FO-25-1737973"/>
    <d v="2025-10-23T12:23:00"/>
    <d v="2025-10-30T10:16:00"/>
    <x v="0"/>
    <s v="ROLLOS"/>
    <s v="EJECUTADO_EXITOSO"/>
    <s v="EJECUTADO EXITOSO"/>
    <s v="27/10/2025 SE REALIZA ENVIO DE ROLLOS CON OPERADOR LOGISTICO | 30/10/2025 SE REALIZA ENVIO DE 40 ROLLOS, CON LA GUIA 2235596380 SERVIENTREGA SE CONFIRMA ENTREGA EXITOSA POR PARTE DE LA TRANSPORTADORA"/>
    <s v="ENVÍO"/>
    <n v="40"/>
    <s v="INTERMEDIA"/>
    <s v="TERRESTRE"/>
    <s v="TORO CARDONA ELIZABETH"/>
    <n v="1"/>
    <n v="36351"/>
    <n v="36351"/>
  </r>
  <r>
    <s v="NEIVA"/>
    <s v="0036-0006"/>
    <x v="2"/>
    <n v="18610"/>
    <n v="2937187"/>
    <n v="34343"/>
    <x v="0"/>
    <s v="CAQUETA"/>
    <s v="SAN JOSE DEL FRAGUA"/>
    <s v="BARRIO CENTRO SAN JOSE DEL FRAGUA"/>
    <s v="WOMPI"/>
    <s v="FO-25-1737733"/>
    <d v="2025-10-27T09:04:00"/>
    <d v="2025-10-30T10:17:00"/>
    <x v="0"/>
    <s v="ROLLOS"/>
    <s v="EJECUTADO_EXITOSO"/>
    <s v="EJECUTADO EXITOSO"/>
    <s v="27/10/2025 SE REALIZA ENVIO DE ROLLOS CON OPERADOR LOGISTICO | 30/10/2025 SE REALIZA ENVIO DE 64 ROLLOS, CON LA GUIA 2235596371 SERVIENTREGA SE CONFIRMA ENTREGA EXITOSA POR PARTE DE LA TRANSPORTADORA"/>
    <s v="ENVÍO"/>
    <n v="64"/>
    <s v="LEJANA"/>
    <s v="TERRESTRE"/>
    <s v="ATEHORTUA VASQUEZ ANA SOFIA"/>
    <n v="1"/>
    <n v="40250"/>
    <n v="40250"/>
  </r>
  <r>
    <s v="NEIVA"/>
    <s v="0036-0006"/>
    <x v="2"/>
    <n v="18592"/>
    <n v="2928353"/>
    <n v="27494"/>
    <x v="0"/>
    <s v="CAQUETA"/>
    <s v="PUERTO RICO"/>
    <s v="CLLE 5 EXTERUIR GALERIA LC 11 Y 12 PUERTO RICO - CAQUETA"/>
    <s v="WOMPI"/>
    <s v="FO-25-1733343"/>
    <d v="2025-10-24T08:00:00"/>
    <d v="2025-10-30T10:18:00"/>
    <x v="0"/>
    <s v="ROLLOS"/>
    <s v="EJECUTADO_EXITOSO"/>
    <s v="EJECUTADO EXITOSO"/>
    <s v="25/10/2025 SE REALIZA ENVIO DE ROLLOS CON OPERADOR LOGISTICO | 30/10/2025 SE REALIZA ENVIO DE 32 ROLLOS, CON LA GUIA 2235596369 SERVIENTREGA SE CONFIRMA ENTREGA EXITOSA POR PARTE DE LA TRANSPORTADORA"/>
    <s v="ENVÍO"/>
    <n v="32"/>
    <s v="LEJANA"/>
    <s v="TERRESTRE"/>
    <s v="ATEHORTUA VASQUEZ ANA SOFIA"/>
    <n v="1"/>
    <n v="40250"/>
    <n v="40250"/>
  </r>
  <r>
    <s v="BARRANQUILLA"/>
    <s v="0036-0001"/>
    <x v="0"/>
    <n v="8137"/>
    <n v="2932374"/>
    <n v="21013"/>
    <x v="0"/>
    <s v="ATLANTICO"/>
    <s v="CAMPO DE LA CRUZ"/>
    <s v="CAMPO DE LA CRUZ I - ATLANTICO"/>
    <s v="WOMPI"/>
    <s v="FO-25-1731878"/>
    <d v="2025-10-24T15:14:00"/>
    <d v="2025-10-30T10:19:00"/>
    <x v="0"/>
    <s v="ROLLOS"/>
    <s v="EJECUTADO_EXITOSO"/>
    <s v="EJECUTADO EXITOSO"/>
    <s v="24/10/2025 SE CONFIRMAN DATOS, SE REALIZA ENVIO POR OPERADOR LOGISTICO | 30/10/2025 SE REALIZA ENVIO DE 32 ROLLOS, CON LA GUIA 2277307748 SERVIENTREGA SE CONFIRMA ENTREGA EXITOSA POR PARTE DE LA TRANSPORTADORA"/>
    <s v="ENVÍO"/>
    <n v="32"/>
    <s v="INTERMEDIA"/>
    <s v="TERRESTRE"/>
    <s v="ATEHORTUA VASQUEZ ANA SOFIA"/>
    <n v="1"/>
    <n v="36351"/>
    <n v="36351"/>
  </r>
  <r>
    <s v="MEDELLIN"/>
    <s v="0036-0005"/>
    <x v="3"/>
    <n v="5318"/>
    <n v="2926107"/>
    <n v="28495"/>
    <x v="0"/>
    <s v="ANTIOQUIA"/>
    <s v="GUARNE"/>
    <s v="BARRIO CHAPARRAL GUARNE"/>
    <s v="WOMPI"/>
    <s v="FO-25-1731361"/>
    <d v="2025-10-23T12:20:00"/>
    <d v="2025-10-30T10:20:00"/>
    <x v="0"/>
    <s v="ROLLOS"/>
    <s v="EJECUTADO_EXITOSO"/>
    <s v="EJECUTADO EXITOSO"/>
    <s v="15/10/2025 SE REALIZA ENVIO DE ROLLOS CON OPERADOR LOGISTICO | 30/10/2025 SE REALIZA ENVIO DE 64 ROLLOS, CON LA GUIA 284607491 SERVIENTREGA SE CONFIRMA ENTREGA EXITOSA POR PARTE DE LA TRANSPORTADORA"/>
    <s v="ENVÍO"/>
    <n v="64"/>
    <s v="INTERMEDIA"/>
    <s v="TERRESTRE"/>
    <s v="AYALA ROMERO MAYKOL DANILO"/>
    <n v="1"/>
    <n v="36351"/>
    <n v="36351"/>
  </r>
  <r>
    <s v="CALI"/>
    <s v="0036-0003"/>
    <x v="4"/>
    <n v="76364"/>
    <n v="2926551"/>
    <n v="27834"/>
    <x v="0"/>
    <s v="VALLE DEL CAUCA"/>
    <s v="JAMUNDI"/>
    <s v="BARRIO PORVENIR 5 - JAMUNDÍ"/>
    <s v="WOMPI"/>
    <s v="FO-25-1730588"/>
    <d v="2025-10-23T13:59:00"/>
    <d v="2025-10-30T10:21:00"/>
    <x v="0"/>
    <s v="ROLLOS"/>
    <s v="EJECUTADO_EXITOSO"/>
    <s v="EJECUTADO EXITOSO"/>
    <s v="24/10/2025 SE REALIZA ENVIO DE ROLLOS CON OPERADOR LOGISTICO | 30/10/2025 SE REALIZA ENVIO DE 24 ROLLOS, CON LA GUIA 2215219742 SERVIENTREGA SE CONFIRMA ENTREGA EXITOSA CON EL USUARIO"/>
    <s v="ENVÍO"/>
    <n v="24"/>
    <s v="INTERMEDIA"/>
    <s v="TERRESTRE"/>
    <s v="BETANCUR AGUIRRE EDGAR AUGUSTO"/>
    <n v="1"/>
    <n v="36351"/>
    <n v="36351"/>
  </r>
  <r>
    <s v="CALI"/>
    <s v="0036-0003"/>
    <x v="4"/>
    <n v="76130"/>
    <n v="2928714"/>
    <n v="69986"/>
    <x v="0"/>
    <s v="VALLE DEL CAUCA"/>
    <s v="CANDELARIA"/>
    <s v="BARRIO URBANIZACION LA ALDEA CANDELARIA"/>
    <s v="WOMPI"/>
    <s v="FO-25-1729852"/>
    <d v="2025-10-24T08:00:00"/>
    <d v="2025-10-30T10:22:00"/>
    <x v="0"/>
    <s v="ROLLOS"/>
    <s v="EJECUTADO_EXITOSO"/>
    <s v="EJECUTADO EXITOSO"/>
    <s v="24/10/2025 SE CONFIRMAN DATOS, SE REALIZA ENVIO POR OPERADOR LOGISTICO | 30/10/2025 SE REALIZA ENVIO DE 64 ROLLOS, CON LA GUIA 2215219739 SERVIENTREGA SE CONFIRMA ENTREGA EXITOSA CON EL USUARIO"/>
    <s v="ENVÍO"/>
    <n v="64"/>
    <s v="INTERMEDIA"/>
    <s v="TERRESTRE"/>
    <s v="ATEHORTUA VASQUEZ ANA SOFIA"/>
    <n v="1"/>
    <n v="36351"/>
    <n v="36351"/>
  </r>
  <r>
    <s v="BOGOTA"/>
    <s v="0036-0004"/>
    <x v="5"/>
    <n v="25793"/>
    <n v="2928137"/>
    <n v="76917"/>
    <x v="0"/>
    <s v="CUNDINAMARCA"/>
    <s v="TAUSA"/>
    <s v="BARRIO CENTRO TAUSA"/>
    <s v="WOMPI"/>
    <s v="FO-25-1729638"/>
    <d v="2025-10-23T16:31:00"/>
    <d v="2025-10-30T10:23:00"/>
    <x v="0"/>
    <s v="ROLLOS"/>
    <s v="EJECUTADO_EXITOSO"/>
    <s v="EJECUTADO EXITOSO"/>
    <s v="24/10/2025 SE CONFIRMAN DATOS, SE REALIZA ENVIO POR OPERADOR LOGISTICO | 30/10/2025 SE REALIZA ENVIO DE 16 ROLLOS, CON LA GUIA 2235596344 SERVIENTREGA SE CONFIRMA ENTREGA EXITOSA CON EL USUARIO"/>
    <s v="ENVÍO"/>
    <n v="16"/>
    <s v="INTERMEDIA"/>
    <s v="TERRESTRE"/>
    <s v="TORO CARDONA ELIZABETH"/>
    <n v="1"/>
    <n v="36351"/>
    <n v="36351"/>
  </r>
  <r>
    <s v="CALI"/>
    <s v="0036-0003"/>
    <x v="4"/>
    <n v="76001"/>
    <n v="2949570"/>
    <n v="73384"/>
    <x v="0"/>
    <s v="VALLE DEL CAUCA"/>
    <s v="CALI"/>
    <s v="VARIEDADES ROSSY CALI"/>
    <s v="WOMPI"/>
    <s v="FO-25-1749076"/>
    <d v="2025-10-29T08:00:00"/>
    <d v="2025-10-30T10:48:00"/>
    <x v="0"/>
    <s v="ROLLOS"/>
    <s v="EJECUTADO_EXITOSO"/>
    <s v="EJECUTADO EXITOSO"/>
    <s v="29/10/2025 SE ESCALA AL COORDINADOR DE ZONA PARA ENTREGA DE ROLLOS EN SITIO | 30/10/2025 SE ENTREGAN 48 ROLLOS A JAIRO GARCÍA"/>
    <s v="VISITA_TÉCNICA"/>
    <n v="48"/>
    <s v="PRINCIPAL"/>
    <s v="TERRESTRE"/>
    <s v="AYALA ROMERO MAYKOL DANILO"/>
    <n v="1"/>
    <n v="31419"/>
    <n v="31419"/>
  </r>
  <r>
    <s v="MONTERIA"/>
    <s v="0036-0001"/>
    <x v="0"/>
    <n v="23807"/>
    <n v="2942091"/>
    <n v="77261"/>
    <x v="0"/>
    <s v="CORDOBA"/>
    <s v="TIERRALTA"/>
    <s v="BARRIO CENTRO TIERRALTA 11"/>
    <s v="WOMPI"/>
    <s v="FO-25-1743285"/>
    <d v="2025-10-27T16:00:00"/>
    <d v="2025-10-30T10:50:00"/>
    <x v="0"/>
    <s v="ROLLOS"/>
    <s v="EJECUTADO_EXITOSO"/>
    <s v="EJECUTADO EXITOSO"/>
    <s v="29/10/2025 SE ESCALA AL COORDINADOR DE ZONA PARA ENTREGA DE ROLLOS EN SITIO | 29/10/2025 SE REALIZA ENVÍO DE ROLLOS WOMPI DESDE MONTERÍA A AL MUNICIPIO DE TIERRALTA OK, SE VÁLIDA CON EL CLIENTE DIRECCIÓN Y SE ENVÍA FOTO DE LA GUÍA AL WASAAP OK"/>
    <s v="ENVÍO"/>
    <n v="32"/>
    <s v="LEJANA"/>
    <s v="TERRESTRE"/>
    <s v="CUERO RUIZ JHONNY"/>
    <n v="1"/>
    <n v="40250"/>
    <n v="40250"/>
  </r>
  <r>
    <s v="CALI"/>
    <s v="0036-0003"/>
    <x v="4"/>
    <n v="76001"/>
    <n v="2953388"/>
    <n v="46351"/>
    <x v="0"/>
    <s v="VALLE DEL CAUCA"/>
    <s v="CALI"/>
    <s v="REPRESENTACIONES MUNDO ESTETICA SAS"/>
    <s v="WOMPI"/>
    <s v="FO-25-1751458"/>
    <d v="2025-10-29T12:41:00"/>
    <d v="2025-10-30T10:52:00"/>
    <x v="0"/>
    <s v="ROLLOS"/>
    <s v="EJECUTADO_EXITOSO"/>
    <s v="EJECUTADO EXITOSO"/>
    <s v="29/10/2025 SE ESCALA AL COORDINADOR DE ZONA PARA ENTREGA DE ROLLOS EN SITIO | 30/10/2025 SE VISITA CORRESPONSAL Y SE ENTREGAN 24 ROLLOS"/>
    <s v="VISITA_TÉCNICA"/>
    <n v="24"/>
    <s v="PRINCIPAL"/>
    <s v="TERRESTRE"/>
    <s v="GONZALEZ FERRER JESUS ALEXANDER"/>
    <n v="1"/>
    <n v="31419"/>
    <n v="31419"/>
  </r>
  <r>
    <s v="MANIZALES"/>
    <s v="0036-0002"/>
    <x v="6"/>
    <n v="17873"/>
    <n v="2941397"/>
    <n v="35311"/>
    <x v="0"/>
    <s v="CALDAS"/>
    <s v="VILLAMARIA"/>
    <s v="BARRIO ALAMEDA VILLAMARIA"/>
    <s v="WOMPI"/>
    <s v="FO-25-1741341"/>
    <d v="2025-10-27T15:10:00"/>
    <d v="2025-10-30T10:55:00"/>
    <x v="0"/>
    <s v="ROLLOS"/>
    <s v="EJECUTADO_EXITOSO"/>
    <s v="EJECUTADO EXITOSO"/>
    <s v="27/10/2025 SE ESCALA AL COORDINADOR DE ZONA PARA ENTREGA DE ROLLOS EN SITIO | 30/10/2025 SE REALIZA ENTREGA DE 32 ROLLOS AL COMERCIO NO SE MANIPULAN EQUIPOS NOS RETIRAMOS SIN CAUSAR DAÑOS NI PEDIDAS EN EL CLIENTE"/>
    <s v="VISITA_TÉCNICA"/>
    <n v="32"/>
    <s v="PRINCIPAL"/>
    <s v="TERRESTRE"/>
    <s v="BOLAÑOS TABORDA JORGE ENRIQUE"/>
    <n v="1"/>
    <n v="31419"/>
    <n v="31419"/>
  </r>
  <r>
    <s v="IBAGUE"/>
    <s v="0036-0006"/>
    <x v="2"/>
    <n v="73001"/>
    <n v="2949577"/>
    <n v="59527"/>
    <x v="0"/>
    <s v="TOLIMA"/>
    <s v="IBAGUE"/>
    <s v="VARIEDADES QUE DETALLAZO"/>
    <s v="WOMPI"/>
    <s v="FO-25-1749075"/>
    <d v="2025-10-29T08:00:00"/>
    <d v="2025-10-30T10:56:00"/>
    <x v="0"/>
    <s v="ROLLOS"/>
    <s v="EJECUTADO_EXITOSO"/>
    <s v="EJECUTADO EXITOSO"/>
    <s v="29/10/2025 SE ESCALA AL COORDINADOR DE ZONA PARA ENTREGA DE ROLLOS EN SITIO | 30/10/2025 SE ENTREGA 48 ROLLOS CON VISITA"/>
    <s v="VISITA_TÉCNICA"/>
    <n v="48"/>
    <s v="PRINCIPAL"/>
    <s v="TERRESTRE"/>
    <s v="JARAMILLO PERALTA JUAN DIEGO"/>
    <n v="1"/>
    <n v="31419"/>
    <n v="31419"/>
  </r>
  <r>
    <s v="MEDELLIN"/>
    <s v="0036-0005"/>
    <x v="3"/>
    <n v="5607"/>
    <n v="2926061"/>
    <n v="36661"/>
    <x v="0"/>
    <s v="ANTIOQUIA"/>
    <s v="RETIRO"/>
    <s v="BARRIO EL RETIRO RETIRO"/>
    <s v="WOMPI"/>
    <s v="FO-25-1739767"/>
    <d v="2025-10-23T12:34:00"/>
    <d v="2025-10-30T11:08:00"/>
    <x v="0"/>
    <s v="ROLLOS"/>
    <s v="EJECUTADO_EXITOSO"/>
    <s v="EJECUTADO EXITOSO"/>
    <s v="27/10/2025 SE CONFIRMAN DATOS, SE REALIZA ENVIO POR OPERADOR LOGISTICO | 30/10/2025 SE LE INFORMA NUMERO DE GUIA A USER, PENDIENTE CONFIRMACION | 30/10/2025 SE REALIZA ENVIO DE 24 ROLLOS, CON LA GUIA 284607495 SERVIENTREGA SE CONFIRMA ENTREGA EXITOSA POR PARTE DE LA TRANSPORTADORA"/>
    <s v="ENVÍO"/>
    <n v="24"/>
    <s v="INTERMEDIA"/>
    <s v="TERRESTRE"/>
    <s v="VARGAS HERRERA JHON JAIRO"/>
    <n v="1"/>
    <n v="36351"/>
    <n v="36351"/>
  </r>
  <r>
    <s v="MEDELLIN"/>
    <s v="0036-0005"/>
    <x v="3"/>
    <n v="5321"/>
    <n v="2925722"/>
    <n v="69736"/>
    <x v="0"/>
    <s v="ANTIOQUIA"/>
    <s v="GUATAPE"/>
    <s v="BARRIO GUATAPE GUATAPE"/>
    <s v="WOMPI"/>
    <s v="FO-25-1731363"/>
    <d v="2025-10-23T11:37:00"/>
    <d v="2025-10-30T11:09:00"/>
    <x v="0"/>
    <s v="ROLLOS"/>
    <s v="EJECUTADO_EXITOSO"/>
    <s v="EJECUTADO EXITOSO"/>
    <s v="15/10/2025 SE REALIZA ENVIO DE ROLLOS CON OPERADOR LOGISTICO | 30/10/2025 ENVÍO DE 32 ROLLOS POR FLOTA CONFIRMADO RECLAMO POR CLIENTE"/>
    <s v="ENVÍO"/>
    <n v="32"/>
    <s v="INTERMEDIA"/>
    <s v="TERRESTRE"/>
    <s v="BETANCUR AGUIRRE EDGAR AUGUSTO"/>
    <n v="1"/>
    <n v="36351"/>
    <n v="36351"/>
  </r>
  <r>
    <s v="CUCUTA"/>
    <s v="0036-0007"/>
    <x v="1"/>
    <n v="54001"/>
    <n v="2952228"/>
    <n v="79066"/>
    <x v="0"/>
    <s v="NORTE DE SANTANDER"/>
    <s v="CUCUTA"/>
    <s v="SERVIMOS FASHION"/>
    <s v="WOMPI"/>
    <s v="FO-25-1751552"/>
    <d v="2025-10-29T10:35:00"/>
    <d v="2025-10-30T11:12:00"/>
    <x v="0"/>
    <s v="ROLLOS"/>
    <s v="EJECUTADO_EXITOSO"/>
    <s v="EJECUTADO EXITOSO"/>
    <s v="29/10/2025 SE ESCALA AL COORDINADOR DE ZONA PARA ENTREGA DE ROLLOS EN SITIO | 30/10/2025 SE REALIZA ENTREGA DE 16 ROLLOS WOMPI OK"/>
    <s v="VISITA_TÉCNICA"/>
    <n v="16"/>
    <s v="PRINCIPAL"/>
    <s v="TERRESTRE"/>
    <s v="PAREJA ECHAVARRIA JHON DAVID"/>
    <n v="1"/>
    <n v="31419"/>
    <n v="31419"/>
  </r>
  <r>
    <s v="IBAGUE"/>
    <s v="0036-0006"/>
    <x v="2"/>
    <n v="73001"/>
    <n v="2954995"/>
    <n v="48408"/>
    <x v="0"/>
    <s v="TOLIMA"/>
    <s v="IBAGUE"/>
    <s v="OFFICE SYA SERVICES"/>
    <s v="WOMPI"/>
    <s v="FO-25-1753778"/>
    <d v="2025-10-29T15:52:00"/>
    <d v="2025-10-30T11:14:00"/>
    <x v="0"/>
    <s v="ROLLOS"/>
    <s v="EJECUTADO_EXITOSO"/>
    <s v="EJECUTADO EXITOSO"/>
    <s v="30/10/2025 SE ENTREGA 64 ROLLOS CON VISITA"/>
    <s v="VISITA_TÉCNICA"/>
    <n v="64"/>
    <s v="PRINCIPAL"/>
    <s v="TERRESTRE"/>
    <s v="DURAN ACOSTA FRANK YONNY"/>
    <n v="1"/>
    <n v="31419"/>
    <n v="31419"/>
  </r>
  <r>
    <s v="CALI"/>
    <s v="0036-0003"/>
    <x v="4"/>
    <n v="76001"/>
    <n v="2952183"/>
    <n v="71390"/>
    <x v="0"/>
    <s v="VALLE DEL CAUCA"/>
    <s v="CALI"/>
    <s v="EL MUNDO Y SUS PAPELES"/>
    <s v="WOMPI"/>
    <s v="FO-25-1751554"/>
    <d v="2025-10-29T10:33:00"/>
    <d v="2025-10-30T11:15:00"/>
    <x v="0"/>
    <s v="ROLLOS"/>
    <s v="EJECUTADO_CANCELADO"/>
    <s v="CB CERRADO - DESOCUPADO"/>
    <s v="29/10/2025 SE ESCALA AL COORDINADOR DE ZONA PARA ENTREGA DE ROLLOS EN SITIO | 30/10/2025 SE LLAMA AL CLIENTE PERO NO CONTESTA SE LLEGA AL COMERCIO Y ESTA CERRADO"/>
    <s v="VISITA_TÉCNICA"/>
    <m/>
    <s v="PRINCIPAL"/>
    <s v="TERRESTRE"/>
    <s v="VARGAS HERRERA JHON JAIRO"/>
    <n v="1"/>
    <n v="31419"/>
    <n v="31419"/>
  </r>
  <r>
    <s v="CALI"/>
    <s v="0036-0003"/>
    <x v="4"/>
    <n v="76001"/>
    <n v="2951235"/>
    <n v="74291"/>
    <x v="0"/>
    <s v="VALLE DEL CAUCA"/>
    <s v="CALI"/>
    <s v="MISCELANEA TEQUENDAMA MD"/>
    <s v="WOMPI"/>
    <s v="FO-25-1749862"/>
    <d v="2025-10-29T09:30:00"/>
    <d v="2025-10-30T11:16:00"/>
    <x v="0"/>
    <s v="ROLLOS"/>
    <s v="EJECUTADO_EXITOSO"/>
    <s v="EJECUTADO EXITOSO"/>
    <s v="29/10/2025 SE ESCALA AL COORDINADOR DE ZONA PARA ENTREGA DE ROLLOS EN SITIO | 30/10/2025 SE VISITA CORRESPONSAL Y SE REALIZA ENTREGA DE 32 ROLLOS"/>
    <s v="VISITA_TÉCNICA"/>
    <n v="32"/>
    <s v="PRINCIPAL"/>
    <s v="TERRESTRE"/>
    <s v="CUERO RUIZ JHONNY"/>
    <n v="1"/>
    <n v="31419"/>
    <n v="31419"/>
  </r>
  <r>
    <s v="CALI"/>
    <s v="0036-0003"/>
    <x v="4"/>
    <n v="76001"/>
    <n v="2954684"/>
    <n v="23119"/>
    <x v="0"/>
    <s v="VALLE DEL CAUCA"/>
    <s v="CALI"/>
    <s v="RAPITIENDA FELIPE MJ"/>
    <s v="WOMPI"/>
    <s v="FO-25-1753543"/>
    <d v="2025-10-29T15:24:00"/>
    <d v="2025-10-30T11:19:00"/>
    <x v="0"/>
    <s v="ROLLOS"/>
    <s v="EJECUTADO_EXITOSO"/>
    <s v="EJECUTADO EXITOSO"/>
    <s v="30/10/2025 SE VISITA CORRESPONSAL Y SE REALIZA ENTREGA DE 56 ROLLOS"/>
    <s v="VISITA_TÉCNICA"/>
    <n v="56"/>
    <s v="PRINCIPAL"/>
    <s v="TERRESTRE"/>
    <s v="BOLAÑOS TABORDA JORGE ENRIQUE"/>
    <n v="1"/>
    <n v="31419"/>
    <n v="31419"/>
  </r>
  <r>
    <s v="PEREIRA"/>
    <s v="0036-0002"/>
    <x v="6"/>
    <n v="63001"/>
    <n v="2952639"/>
    <n v="39924"/>
    <x v="0"/>
    <s v="QUINDIO"/>
    <s v="ARMENIA"/>
    <s v="PLANTAS MEDICINALES LLUVIA DE ORO"/>
    <s v="WOMPI"/>
    <s v="FO-25-1750911"/>
    <d v="2025-10-29T11:07:00"/>
    <d v="2025-10-30T11:21:00"/>
    <x v="0"/>
    <s v="ROLLOS"/>
    <s v="EJECUTADO_EXITOSO"/>
    <s v="EJECUTADO EXITOSO"/>
    <s v="29/10/2025 SE REALIZA ENVIO DE ROLLOS CON OPERADOR LOGISTICO | 30/10/2025 SE VISITA COMERCIO SE REALIZÓ ENTREGA DE 56 ROLLOS WOMPI"/>
    <s v="VISITA_TÉCNICA"/>
    <n v="56"/>
    <s v="INTERMEDIA"/>
    <s v="TERRESTRE"/>
    <s v="BOLAÑOS TABORDA JORGE ENRIQUE"/>
    <n v="1"/>
    <n v="36351"/>
    <n v="36351"/>
  </r>
  <r>
    <s v="BARRANQUILLA"/>
    <s v="0036-0001"/>
    <x v="0"/>
    <n v="8001"/>
    <n v="2955449"/>
    <n v="78785"/>
    <x v="0"/>
    <s v="ATLANTICO"/>
    <s v="BARRANQUILLA"/>
    <s v="BARRIO CENTRO BARRANQUILLA 55"/>
    <s v="WOMPI"/>
    <s v="FO-25-1755089"/>
    <d v="2025-10-29T16:36:00"/>
    <d v="2025-10-30T11:39:00"/>
    <x v="0"/>
    <s v="ROLLOS"/>
    <s v="EJECUTADO_EXITOSO"/>
    <s v="EJECUTADO EXITOSO"/>
    <s v="30/10/2025 SE ESCALA AL COORDINADOR DE ZONA PARA ENTREGA DE ROLLOS EN SITIO | 30/10/2025 SE REALIZA VISITA SE ENTREGA 16 ROLLOS"/>
    <s v="VISITA_TÉCNICA"/>
    <n v="16"/>
    <s v="PRINCIPAL"/>
    <s v="TERRESTRE"/>
    <s v="SANCHEZ SOLORZANO JUAN SEBASTIAN"/>
    <n v="1"/>
    <n v="31419"/>
    <n v="31419"/>
  </r>
  <r>
    <s v="BOGOTA"/>
    <s v="0036-0004"/>
    <x v="5"/>
    <n v="11001"/>
    <n v="2936361"/>
    <n v="75485"/>
    <x v="0"/>
    <s v="CUNDINAMARCA"/>
    <s v="BOGOTÁ"/>
    <s v="MISCELANEA Y PAPELERIA PIKOS"/>
    <s v="WOMPI"/>
    <s v="FO-25-1737228"/>
    <d v="2025-10-27T08:00:00"/>
    <d v="2025-10-30T11:40:00"/>
    <x v="0"/>
    <s v="ROLLOS"/>
    <s v="EJECUTADO_EXITOSO"/>
    <s v="EJECUTADO EXITOSO"/>
    <s v="27/10/2025 SE ESCALA AL COORDINADOR DE ZONA PARA ENTREGA DE ROLLOS EN SITIO | 30/10/2025 SE REALIZA ENTREGA DE 16 ROLLOS"/>
    <s v="VISITA_TÉCNICA"/>
    <n v="16"/>
    <s v="PRINCIPAL"/>
    <s v="TERRESTRE"/>
    <s v="VILLACOB VILLACOB ELKIN EDUARDO"/>
    <n v="1"/>
    <n v="31419"/>
    <n v="31419"/>
  </r>
  <r>
    <s v="MONTERIA"/>
    <s v="0036-0001"/>
    <x v="0"/>
    <n v="23162"/>
    <n v="2946144"/>
    <n v="79762"/>
    <x v="0"/>
    <s v="CORDOBA"/>
    <s v="CERETE"/>
    <s v="BARRIO SAN FRANCISCO CERETE"/>
    <s v="WOMPI"/>
    <s v="FO-25-1745462"/>
    <d v="2025-10-28T11:17:00"/>
    <d v="2025-10-30T11:53:00"/>
    <x v="0"/>
    <s v="ROLLOS"/>
    <s v="EJECUTADO_EXITOSO"/>
    <s v="EJECUTADO EXITOSO"/>
    <s v="28/10/2025 SE ESCALA AL COORDINADOR DE ZONA PARA ENTREGA DE ROLLOS EN SITIO | 30/10/2025 SE ENTREGAN 16 ROLLOS WOMPI OK."/>
    <s v="VISITA_TÉCNICA"/>
    <n v="16"/>
    <s v="PRINCIPAL"/>
    <s v="TERRESTRE"/>
    <s v="MICHELI LOPEZ MIGUEL ANGEL"/>
    <n v="1"/>
    <n v="31419"/>
    <n v="31419"/>
  </r>
  <r>
    <s v="CALI"/>
    <s v="0036-0003"/>
    <x v="4"/>
    <n v="76001"/>
    <n v="2948504"/>
    <n v="67537"/>
    <x v="0"/>
    <s v="VALLE DEL CAUCA"/>
    <s v="CALI"/>
    <s v="DISTRIBUIDORA PANAMERICANO"/>
    <s v="WOMPI"/>
    <s v="FO-25-1747513"/>
    <d v="2025-10-28T15:32:00"/>
    <d v="2025-10-30T12:10:00"/>
    <x v="0"/>
    <s v="ROLLOS"/>
    <s v="EJECUTADO_EXITOSO"/>
    <s v="EJECUTADO EXITOSO"/>
    <s v="28/10/2025 SE ESCALA AL COORDINADOR DE ZONA PARA ENTREGA DE ROLLOS EN SITIO | 30/10/2025 SE VISITA CORRESPONSAL Y SE REALIZA ENTREGA DE 24 ROLLOS"/>
    <s v="VISITA_TÉCNICA"/>
    <n v="24"/>
    <s v="PRINCIPAL"/>
    <s v="TERRESTRE"/>
    <s v="COGOLLO VERTEL EDER LUIS"/>
    <n v="1"/>
    <n v="31419"/>
    <n v="31419"/>
  </r>
  <r>
    <s v="MANIZALES"/>
    <s v="0036-0002"/>
    <x v="6"/>
    <n v="17001"/>
    <n v="2939862"/>
    <n v="49198"/>
    <x v="0"/>
    <s v="CALDAS"/>
    <s v="MANIZALES"/>
    <s v="RAPIMERCADO LA ESCALINATA"/>
    <s v="WOMPI"/>
    <s v="FO-25-1741271"/>
    <d v="2025-10-27T11:53:00"/>
    <d v="2025-10-30T12:12:00"/>
    <x v="0"/>
    <s v="ROLLOS"/>
    <s v="EJECUTADO_EXITOSO"/>
    <s v="EJECUTADO EXITOSO"/>
    <s v="27/10/2025 SE ESCALA AL COORDINADOR DE ZONA PARA ENTREGA DE ROLLOS EN SITIO | 30/10/2025 SE REALIZA ENTREGA DE 32 ROLLOS AL COMERCIO NO SE MANIPULAN EQUIPOS NOS RETIRAMOS SIN CAUSAR DAÑOS NI PEDIDAS EN EL CLIENTE"/>
    <s v="VISITA_TÉCNICA"/>
    <n v="32"/>
    <s v="PRINCIPAL"/>
    <s v="TERRESTRE"/>
    <s v="BOLAÑOS TABORDA JORGE ENRIQUE"/>
    <n v="1"/>
    <n v="31419"/>
    <n v="31419"/>
  </r>
  <r>
    <s v="CALI"/>
    <s v="0036-0003"/>
    <x v="4"/>
    <n v="76001"/>
    <n v="2949474"/>
    <n v="79987"/>
    <x v="0"/>
    <s v="VALLE DEL CAUCA"/>
    <s v="CALI"/>
    <s v="CACHARRERIA Y VARIEDADES BUEN PRECIO"/>
    <s v="WOMPI"/>
    <s v="FO-25-1747909"/>
    <d v="2025-10-29T08:00:00"/>
    <d v="2025-10-30T12:13:00"/>
    <x v="0"/>
    <s v="ROLLOS"/>
    <s v="EJECUTADO_EXITOSO"/>
    <s v="EJECUTADO EXITOSO"/>
    <s v="28/10/2025 SE ESCALA AL COORDINADOR DE ZONA PARA ENTREGA DE ROLLOS EN SITIO | 30/10/2025 SE ENTREGAN 32 ROLLOS DE WOMPI A LA SEÑORITA MARÍA CAMILA SÁNCHEZ"/>
    <s v="VISITA_TÉCNICA"/>
    <n v="32"/>
    <s v="PRINCIPAL"/>
    <s v="TERRESTRE"/>
    <s v="JARAMILLO PERALTA JUAN DIEGO"/>
    <n v="1"/>
    <n v="31419"/>
    <n v="31419"/>
  </r>
  <r>
    <s v="CUCUTA"/>
    <s v="0036-0007"/>
    <x v="1"/>
    <n v="54001"/>
    <n v="2944031"/>
    <n v="74277"/>
    <x v="0"/>
    <s v="NORTE DE SANTANDER"/>
    <s v="CUCUTA"/>
    <s v="MINIABASTOS J C CAÑAS"/>
    <s v="WOMPI"/>
    <s v="FO-25-1743607"/>
    <d v="2025-10-28T08:28:00"/>
    <d v="2025-10-30T12:16:00"/>
    <x v="0"/>
    <s v="ROLLOS"/>
    <s v="EJECUTADO_EXITOSO"/>
    <s v="EJECUTADO EXITOSO"/>
    <s v="29/10/2025 SE ESCALA AL COORDINADOR DE ZONA PARA ENTREGA DE ROLLOS EN SITIO | 30/10/2025 SE VISITA COMERCIO Y SE ENTREGAN 24 ROLLOS OK"/>
    <s v="VISITA_TÉCNICA"/>
    <n v="24"/>
    <s v="PRINCIPAL"/>
    <s v="TERRESTRE"/>
    <s v="VALENCIA GONZALEZ JOSE DANIEL"/>
    <n v="1"/>
    <n v="31419"/>
    <n v="31419"/>
  </r>
  <r>
    <s v="VALLEDUPAR"/>
    <s v="0036-0001"/>
    <x v="0"/>
    <n v="20001"/>
    <n v="2956151"/>
    <n v="81450"/>
    <x v="0"/>
    <s v="CESAR"/>
    <s v="VALLEDUPAR"/>
    <s v="TIENDA VALENTINA VALLEDUPAR"/>
    <s v="WOMPI"/>
    <s v="FO-25-1755022"/>
    <d v="2025-10-30T08:00:00"/>
    <d v="2025-10-30T12:18:00"/>
    <x v="0"/>
    <s v="ROLLOS"/>
    <s v="EJECUTADO_EXITOSO"/>
    <s v="EJECUTADO EXITOSO"/>
    <s v="30/10/2025 SE ESCALA AL COORDINADOR DE ZONA PARA ENTREGA DE ROLLOS EN SITIO | 30/10/2025 SE REALIZA ENTREGA DE 16 ROLLOS WOMPI EN DIRECCIÓN DE CB"/>
    <s v="VISITA_TÉCNICA"/>
    <n v="16"/>
    <s v="PRINCIPAL"/>
    <s v="TERRESTRE"/>
    <s v="TORRES MANTILLA JOSE DANIEL"/>
    <n v="1"/>
    <n v="31419"/>
    <n v="31419"/>
  </r>
  <r>
    <s v="CALI"/>
    <s v="0036-0003"/>
    <x v="4"/>
    <n v="76001"/>
    <n v="2949930"/>
    <n v="67225"/>
    <x v="0"/>
    <s v="VALLE DEL CAUCA"/>
    <s v="CALI"/>
    <s v="TODO COPIAS LAURA"/>
    <s v="WOMPI"/>
    <s v="FO-25-1749042"/>
    <d v="2025-10-29T08:00:00"/>
    <d v="2025-10-30T12:23:00"/>
    <x v="0"/>
    <s v="ROLLOS"/>
    <s v="EJECUTADO_EXITOSO"/>
    <s v="EJECUTADO EXITOSO"/>
    <s v="29/10/2025 SE ESCALA AL COORDINADOR DE ZONA PARA ENTREGA DE ROLLOS EN SITIO | 30/10/2025 SE ENTREGAN 32 ROLLOS DE WOMPI A LA SEÑORITA JESSENIA PIEDRAHITA"/>
    <s v="VISITA_TÉCNICA"/>
    <n v="32"/>
    <s v="PRINCIPAL"/>
    <s v="TERRESTRE"/>
    <s v="MAESTRE MENGUAL EDGAR ENRIQUE"/>
    <n v="1"/>
    <n v="31419"/>
    <n v="31419"/>
  </r>
  <r>
    <s v="BARRANQUILLA"/>
    <s v="0036-0001"/>
    <x v="0"/>
    <n v="8001"/>
    <n v="2946985"/>
    <n v="57042"/>
    <x v="0"/>
    <s v="ATLANTICO"/>
    <s v="BARRANQUILLA"/>
    <s v="BARRIO ABAJO BARRANQUILLA 2"/>
    <s v="WOMPI"/>
    <s v="FO-25-1745860"/>
    <d v="2025-10-28T12:51:00"/>
    <d v="2025-10-30T12:24:00"/>
    <x v="0"/>
    <s v="ROLLOS"/>
    <s v="EJECUTADO_EXITOSO"/>
    <s v="EJECUTADO EXITOSO"/>
    <s v="28/10/2025 SE ESCALA AL COORDINADOR DE ZONA PARA ENTREGA DE ROLLOS EN SITIO | 30/10/2025 SE HACE ENTREGA DE 64 ROLLOS WOMPI DE MANERA EXITOSA"/>
    <s v="VISITA_TÉCNICA"/>
    <n v="64"/>
    <s v="PRINCIPAL"/>
    <s v="TERRESTRE"/>
    <s v="VALENCIA GONZALEZ JOSE DANIEL"/>
    <n v="1"/>
    <n v="31419"/>
    <n v="31419"/>
  </r>
  <r>
    <s v="CARTAGENA"/>
    <s v="0036-0001"/>
    <x v="0"/>
    <n v="13001"/>
    <n v="2926178"/>
    <n v="54818"/>
    <x v="0"/>
    <s v="BOLIVAR"/>
    <s v="CARTAGENA"/>
    <s v="BARRIO VISTA HERMOSA CARTAGENA DE INDIAS"/>
    <s v="WOMPI"/>
    <s v="FO-25-1729434"/>
    <d v="2025-10-23T13:18:00"/>
    <d v="2025-10-30T12:25:00"/>
    <x v="0"/>
    <s v="ROLLOS"/>
    <s v="EJECUTADO_EXITOSO"/>
    <s v="EJECUTADO EXITOSO"/>
    <s v="23/10/2025 SE ESCALA AL COORDINADOR DE ZONA PARA ENTREGA DE ROLLOS EN SITIO | 30/10/2025 SE ENTREGAN 64 ROLLOS"/>
    <s v="VISITA_TÉCNICA"/>
    <n v="64"/>
    <s v="PRINCIPAL"/>
    <s v="TERRESTRE"/>
    <s v="ORTEGA TORRES JUAN SEBASTIAN"/>
    <n v="1"/>
    <n v="31419"/>
    <n v="31419"/>
  </r>
  <r>
    <s v="CARTAGENA"/>
    <s v="0036-0001"/>
    <x v="0"/>
    <n v="13001"/>
    <n v="2926219"/>
    <n v="15122"/>
    <x v="0"/>
    <s v="BOLIVAR"/>
    <s v="CARTAGENA"/>
    <s v="BARRIO ALTOS DEL CAMPESTRE CARTAGENA"/>
    <s v="WOMPI"/>
    <s v="FO-25-1729513"/>
    <d v="2025-10-23T12:32:00"/>
    <d v="2025-10-30T12:26:00"/>
    <x v="0"/>
    <s v="ROLLOS"/>
    <s v="EJECUTADO_EXITOSO"/>
    <s v="EJECUTADO EXITOSO"/>
    <s v="23/10/2025 SE ESCALA AL COORDINADOR DE ZONA PARA ENTREGA DE ROLLOS EN SITIO | 30/10/2025 SE ENTREGAN 64 ROLLOS"/>
    <s v="VISITA_TÉCNICA"/>
    <n v="64"/>
    <s v="PRINCIPAL"/>
    <s v="TERRESTRE"/>
    <s v="CANEDO HERRERA ALEXANDER"/>
    <n v="1"/>
    <n v="31419"/>
    <n v="31419"/>
  </r>
  <r>
    <s v="BOGOTA"/>
    <s v="0036-0004"/>
    <x v="5"/>
    <n v="25123"/>
    <n v="2926278"/>
    <n v="72273"/>
    <x v="0"/>
    <s v="CUNDINAMARCA"/>
    <s v="CACHIPAY"/>
    <s v="CRUZ BAJA CACHIPAY"/>
    <s v="WOMPI"/>
    <s v="FO-25-1731462"/>
    <d v="2025-10-23T13:15:00"/>
    <d v="2025-10-30T12:31:00"/>
    <x v="0"/>
    <s v="ROLLOS"/>
    <s v="EJECUTADO_EXITOSO"/>
    <s v="EJECUTADO EXITOSO"/>
    <s v="15/10/2025 SE REALIZA ENVIO DE ROLLOS CON OPERADOR LOGISTICO | 30/10/2025 SE LE INFORMA NUMERO DE GUIA A USER, PENDIENTE CONFIRMACION | 25/10/2025 SE REALIZA ENVÍO DE 24 ROLLOS WOMPI PARA DATAFONO POR INTERAPIDISIMO SE EMITE FACTURA A CORREO FACTURA ELECTRÓNICA"/>
    <s v="ENVÍO"/>
    <n v="24"/>
    <s v="INTERMEDIA"/>
    <s v="TERRESTRE"/>
    <s v="CANEDO HERRERA ALEXANDER"/>
    <n v="1"/>
    <n v="36351"/>
    <n v="36351"/>
  </r>
  <r>
    <s v="CALI"/>
    <s v="0036-0003"/>
    <x v="4"/>
    <n v="19573"/>
    <n v="2927715"/>
    <n v="48365"/>
    <x v="0"/>
    <s v="CAUCA"/>
    <s v="PUERTO TEJADA"/>
    <s v="BARRIO CENTRO PUERTO TEJADA 5"/>
    <s v="WOMPI"/>
    <s v="FO-25-1730586"/>
    <d v="2025-10-23T15:52:00"/>
    <d v="2025-10-30T12:32:00"/>
    <x v="0"/>
    <s v="ROLLOS"/>
    <s v="EJECUTADO_EXITOSO"/>
    <s v="EJECUTADO EXITOSO"/>
    <s v="24/10/2025 SE REALIZA ENVIO DE ROLLOS CON OPERADOR LOGISTICO | 27/10/2025 SR REALIZA ENVIO DE 24 ROLLOS WOMPI POR INTERRAPIDISIMO._x000a_SE LE INFORMA A LA SEÑORA PAULA ANDREA TORRES"/>
    <s v="ENVÍO"/>
    <n v="24"/>
    <s v="INTERMEDIA"/>
    <s v="TERRESTRE"/>
    <s v="BUSTOS MORA DIEGO MANUEL"/>
    <n v="1"/>
    <n v="36351"/>
    <n v="36351"/>
  </r>
  <r>
    <s v="NEIVA"/>
    <s v="0036-0006"/>
    <x v="2"/>
    <n v="41020"/>
    <n v="2920380"/>
    <n v="29917"/>
    <x v="0"/>
    <s v="HUILA"/>
    <s v="ALGECIRAS"/>
    <s v="BARRIO CENTRO 6 ALGECIRAS"/>
    <s v="WOMPI"/>
    <s v="FO-25-1731608"/>
    <d v="2025-10-22T13:53:00"/>
    <d v="2025-10-30T12:33:00"/>
    <x v="0"/>
    <s v="ROLLOS"/>
    <s v="EJECUTADO_EXITOSO"/>
    <s v="EJECUTADO EXITOSO"/>
    <s v="29/10/2025 SE LE INFORMA NUMERO DE GUIA A USER, PENDIENTE CONFIRMACION | 30/10/2025 SE REALIZA ENVIO DE 64 ROLLOS, CON LA GUIA 2235596366 SERVIENTREGA SE CONFIRMA ENTREGA EXITOSA POR PARTE DE LA TRANSPORTADORA"/>
    <s v="ENVÍO"/>
    <n v="64"/>
    <s v="INTERMEDIA"/>
    <s v="TERRESTRE"/>
    <s v="TORRES GARCIA JENDRY JOSE"/>
    <n v="1"/>
    <n v="36351"/>
    <n v="36351"/>
  </r>
  <r>
    <s v="CALI"/>
    <s v="0036-0003"/>
    <x v="4"/>
    <n v="76130"/>
    <n v="2908616"/>
    <n v="73545"/>
    <x v="0"/>
    <s v="VALLE DEL CAUCA"/>
    <s v="CANDELARIA"/>
    <s v="BARRIO VILLAGORGONA CANDELARIA 1"/>
    <s v="WOMPI"/>
    <s v="FO-25-1726672"/>
    <d v="2025-10-20T16:08:00"/>
    <d v="2025-10-30T12:34:00"/>
    <x v="0"/>
    <s v="ROLLOS"/>
    <s v="EJECUTADO_EXITOSO"/>
    <s v="EJECUTADO EXITOSO"/>
    <s v="23/10/2025 SE REALIZA ENVIO DE ROLLOS CON OPERADOR LOGISTICO | 30/10/2025 SE REALIZA ENVIO DE 24 ROLLOS, CON LA GUIA 2215219731 SERVIENTREGA SE CONFIRMA ENTREGA EXITOSA POR PARTE DE LA TRANSPORTADORA"/>
    <s v="ENVÍO"/>
    <n v="24"/>
    <s v="INTERMEDIA"/>
    <s v="TERRESTRE"/>
    <s v="CABARCAS BENJUMEA MILENA MARIA"/>
    <n v="1"/>
    <n v="36351"/>
    <n v="36351"/>
  </r>
  <r>
    <s v="VILLAVICENCIO"/>
    <s v="0036-0006"/>
    <x v="2"/>
    <n v="50318"/>
    <n v="2909832"/>
    <n v="70178"/>
    <x v="0"/>
    <s v="META"/>
    <s v="GUAMAL"/>
    <s v="BARRIO LOS FUNDADORES GUAMAL"/>
    <s v="WOMPI"/>
    <s v="FO-25-1726662"/>
    <d v="2025-10-21T08:00:00"/>
    <d v="2025-10-30T12:35:00"/>
    <x v="0"/>
    <s v="ROLLOS"/>
    <s v="EJECUTADO_EXITOSO"/>
    <s v="EJECUTADO EXITOSO"/>
    <s v="23/10/2025 SE REALIZA ENVIO DE ROLLOS CON OPERADOR LOGISTICO | 30/10/2025 SE REALIZA ENVIO DE 48 ROLLOS, CON LA GUIA 2235596350 SERVIENTREGA SE CONFIRMA ENTREGA EXITOSA POR PARTE DE LA TRANSPORTADORA"/>
    <s v="ENVÍO"/>
    <n v="48"/>
    <s v="INTERMEDIA"/>
    <s v="TERRESTRE"/>
    <s v="ATEHORTUA VASQUEZ ANA SOFIA"/>
    <n v="1"/>
    <n v="36351"/>
    <n v="36351"/>
  </r>
  <r>
    <s v="BOGOTA"/>
    <s v="0036-0004"/>
    <x v="5"/>
    <n v="25793"/>
    <n v="2921736"/>
    <n v="10846"/>
    <x v="0"/>
    <s v="CUNDINAMARCA"/>
    <s v="TAUSA"/>
    <s v="TAUSA - CUNDINAMARCA"/>
    <s v="WOMPI"/>
    <s v="FO-25-1726407"/>
    <d v="2025-10-22T16:13:00"/>
    <d v="2025-10-30T12:36:00"/>
    <x v="0"/>
    <s v="ROLLOS"/>
    <s v="EJECUTADO_EXITOSO"/>
    <s v="EJECUTADO EXITOSO"/>
    <s v="23/10/2025 SE CONFIRMAN DATOS, SE REALIZA ENVIO POR OPERADOR LOGISTICO | 29/10/2025 SE LE INFORMA NUMERO DE GUIA A USER, PENDIENTE CONFIRMACION | 30/10/2025 SE REALIZA ENVIO DE 64 ROLLOS, CON LA GUIA 2235596328 SERVIENTREGA SE CONFIRMA ENTREGA EXITOSA POR PARTE DE LA TRANSPORTADORA"/>
    <s v="ENVÍO"/>
    <n v="64"/>
    <s v="INTERMEDIA"/>
    <s v="TERRESTRE"/>
    <s v="ATEHORTUA VASQUEZ ANA SOFIA"/>
    <n v="1"/>
    <n v="36351"/>
    <n v="36351"/>
  </r>
  <r>
    <s v="CALI"/>
    <s v="0036-0003"/>
    <x v="4"/>
    <n v="76563"/>
    <n v="2930310"/>
    <n v="57619"/>
    <x v="0"/>
    <s v="VALLE DEL CAUCA"/>
    <s v="PRADERA"/>
    <s v="BARRIO CENTRO PRADERA 6"/>
    <s v="WOMPI"/>
    <s v="FO-25-1729832"/>
    <d v="2025-10-24T09:34:00"/>
    <d v="2025-10-30T12:45:00"/>
    <x v="0"/>
    <s v="ROLLOS"/>
    <s v="EJECUTADO_EXITOSO"/>
    <s v="EJECUTADO EXITOSO"/>
    <s v="24/10/2025 SE ESCALA AL COORDINADOR DE ZONA PARA ENTREGA DE ROLLOS EN SITIO | 28/10/2025 SE ENVIAN 48 ROLLOS POR INTERRAPIDISIMO A ALEJANDRA ARTEAGA"/>
    <s v="ENVÍO"/>
    <n v="48"/>
    <s v="INTERMEDIA"/>
    <s v="TERRESTRE"/>
    <s v="AYALA ROMERO MAYKOL DANILO"/>
    <n v="1"/>
    <n v="36351"/>
    <n v="36351"/>
  </r>
  <r>
    <s v="BOGOTA"/>
    <s v="0036-0004"/>
    <x v="5"/>
    <n v="25875"/>
    <n v="2932124"/>
    <n v="75267"/>
    <x v="0"/>
    <s v="CUNDINAMARCA"/>
    <s v="VILLETA"/>
    <s v="BARRIO CENTRO VILLETA 10"/>
    <s v="WOMPI"/>
    <s v="FO-25-1738936"/>
    <d v="2025-10-24T14:37:00"/>
    <d v="2025-10-30T12:47:00"/>
    <x v="0"/>
    <s v="ROLLOS"/>
    <s v="EJECUTADO_EXITOSO"/>
    <s v="EJECUTADO EXITOSO"/>
    <s v="27/10/2025 SE REALIZA ENVIO DE ROLLOS CON OPERADOR LOGISTICO | 28/10/2025 SE REALIZA ENVÍO DE 48 ROLLOS WOMPI POR OPERADOR LOGÍSTICO INTERAPIDISIMO CON GUIA 700173256792 A NOMBRE DE LA SEÑORA MARISOL POLO"/>
    <s v="ENVÍO"/>
    <n v="48"/>
    <s v="INTERMEDIA"/>
    <s v="TERRESTRE"/>
    <s v="CUERO RUIZ JHONNY"/>
    <n v="1"/>
    <n v="36351"/>
    <n v="36351"/>
  </r>
  <r>
    <s v="MONTERIA"/>
    <s v="0036-0001"/>
    <x v="0"/>
    <n v="23580"/>
    <n v="2934389"/>
    <n v="65790"/>
    <x v="0"/>
    <s v="CORDOBA"/>
    <s v="PUERTO LIBERTADOR"/>
    <s v="ARRIO EL PROGRESO PUERTO LIBERTADOR"/>
    <s v="WOMPI"/>
    <s v="FO-25-1740357"/>
    <d v="2025-10-27T08:00:00"/>
    <d v="2025-10-30T12:50:00"/>
    <x v="0"/>
    <s v="ROLLOS"/>
    <s v="EJECUTADO_EXITOSO"/>
    <s v="EJECUTADO EXITOSO"/>
    <s v="27/10/2025 SE ESCALA AL COORDINADOR DE ZONA PARA ENTREGA DE ROLLOS EN SITIO | 28/10/2025 SE REALIZA ENVÍO DE 48 ROLLOS A CORRESPONSAL WOMPI"/>
    <s v="ENVÍO"/>
    <n v="48"/>
    <s v="LEJANA"/>
    <s v="TERRESTRE"/>
    <s v="BUSTOS MORA DIEGO MANUEL"/>
    <n v="1"/>
    <n v="40250"/>
    <n v="40250"/>
  </r>
  <r>
    <s v="BUCARAMANGA"/>
    <s v="0036-0007"/>
    <x v="1"/>
    <n v="68432"/>
    <n v="2934388"/>
    <n v="67377"/>
    <x v="0"/>
    <s v="SANTANDER"/>
    <s v="MALAGA"/>
    <s v="BARRIO CENTRO MALAGA 4"/>
    <s v="WOMPI"/>
    <s v="FO-25-1739766"/>
    <d v="2025-10-27T08:00:00"/>
    <d v="2025-10-30T12:51:00"/>
    <x v="0"/>
    <s v="ROLLOS"/>
    <s v="EJECUTADO_EXITOSO"/>
    <s v="EJECUTADO EXITOSO"/>
    <s v="27/10/2025 SE 3185468653 DATOS, SE REALIZA ENVIO POR OPERADOR LOGISTICO | 28/10/2025 ENVÍO DE 48 ROLLOS PARA DATÁFONO"/>
    <s v="ENVÍO"/>
    <n v="48"/>
    <s v="LEJANA"/>
    <s v="TERRESTRE"/>
    <s v="MARQUEZ HOYOS JEYSON DANIEL"/>
    <n v="1"/>
    <n v="40250"/>
    <n v="40250"/>
  </r>
  <r>
    <s v="TUNJA"/>
    <s v="0036-0007"/>
    <x v="1"/>
    <n v="15491"/>
    <n v="2934860"/>
    <n v="53165"/>
    <x v="0"/>
    <s v="BOYACA"/>
    <s v="NOBSA"/>
    <s v="BARRIO VEREDAPUNTALARGA NOBSA"/>
    <s v="WOMPI"/>
    <s v="FO-25-1739762"/>
    <d v="2025-10-27T08:00:00"/>
    <d v="2025-10-30T12:53:00"/>
    <x v="0"/>
    <s v="ROLLOS"/>
    <s v="EJECUTADO_EXITOSO"/>
    <s v="EJECUTADO EXITOSO"/>
    <s v="27/10/2025 SE CONFIRMAN DATOS, SE REALIZA ENVIO POR OPERADOR LOGISTICO | 28/10/2025 ENVÍO DE 24 ROLLOS WOMPI POR INTERRAPIDICIMO"/>
    <s v="ENVÍO"/>
    <n v="24"/>
    <s v="INTERMEDIA"/>
    <s v="TERRESTRE"/>
    <s v="PEÑA DIAZ IVAN YESID"/>
    <n v="1"/>
    <n v="36351"/>
    <n v="36351"/>
  </r>
  <r>
    <s v="BOGOTA"/>
    <s v="0036-0004"/>
    <x v="5"/>
    <n v="25899"/>
    <n v="2934961"/>
    <n v="73430"/>
    <x v="0"/>
    <s v="CUNDINAMARCA"/>
    <s v="ZIPAQUIRA"/>
    <s v="BARRIO CENTRO ZIPAQUIRA 10"/>
    <s v="WOMPI"/>
    <s v="FO-25-1739761"/>
    <d v="2025-10-27T08:00:00"/>
    <d v="2025-10-30T12:54:00"/>
    <x v="0"/>
    <s v="ROLLOS"/>
    <s v="EJECUTADO_EXITOSO"/>
    <s v="EJECUTADO EXITOSO"/>
    <s v="27/10/2025 SE CONFIRMAN DATOS, SE REALIZA ENVIO POR OPERADOR LOGISTICO | 28/10/2025 ENVÍO DE ROLLOS POR TRANSPORTADORA INTER RAPIDÍSIMO OK"/>
    <s v="ENVÍO"/>
    <n v="16"/>
    <s v="INTERMEDIA"/>
    <s v="TERRESTRE"/>
    <s v="HERRERA GARZON JEYSON STEVENT"/>
    <n v="1"/>
    <n v="36351"/>
    <n v="36351"/>
  </r>
  <r>
    <s v="CALI"/>
    <s v="0036-0003"/>
    <x v="4"/>
    <n v="19212"/>
    <n v="2934291"/>
    <n v="21460"/>
    <x v="0"/>
    <s v="CAUCA"/>
    <s v="CORINTO"/>
    <s v="BARRIO CENTRO XIII - CORINTO"/>
    <s v="WOMPI"/>
    <s v="FO-25-1738933"/>
    <d v="2025-10-27T08:00:00"/>
    <d v="2025-10-30T12:55:00"/>
    <x v="0"/>
    <s v="ROLLOS"/>
    <s v="EJECUTADO_EXITOSO"/>
    <s v="EJECUTADO EXITOSO"/>
    <s v="27/10/2025 SE REALIZA ENVIO DE ROLLOS CON OPERADOR LOGISTICO | 28/10/2025 SE ENVIAN 48 ROLLOS A LIZETH MUÑOZ"/>
    <s v="ENVÍO"/>
    <n v="48"/>
    <s v="LEJANA"/>
    <s v="TERRESTRE"/>
    <s v="GOMEZ VEGA DAVID SNEYDER"/>
    <n v="1"/>
    <n v="40250"/>
    <n v="40250"/>
  </r>
  <r>
    <s v="NEIVA"/>
    <s v="0036-0006"/>
    <x v="2"/>
    <n v="18753"/>
    <n v="2934999"/>
    <n v="77482"/>
    <x v="0"/>
    <s v="CAQUETA"/>
    <s v="SAN VICENTE DEL CAGUAN"/>
    <s v="BARRIO ZONA ROSA SAN VICENTE DEL CAGUAN 1"/>
    <s v="WOMPI"/>
    <s v="FO-25-1738928"/>
    <d v="2025-10-27T08:00:00"/>
    <d v="2025-10-30T12:57:00"/>
    <x v="0"/>
    <s v="ROLLOS"/>
    <s v="EJECUTADO_EXITOSO"/>
    <s v="EJECUTADO EXITOSO"/>
    <s v="27/10/2025 SE REALIZA ENVIO DE ROLLOS CON OPERADOR LOGISTICO | 30/10/2025 SE LE INFORMA NUMERO DE GUIA A USER, PENDIENTE CONFIRMACION. USER CONFIRMA ENTREGA | 28/10/2025 SE REALIZA ENVÍO DE 64 ROLLOS WOMPI POR INTERRAPIDISIMO, ENVÍO EXITOSO._x000a_GUÍA 700173253285"/>
    <s v="ENVÍO"/>
    <n v="64"/>
    <s v="LEJANA"/>
    <s v="TERRESTRE / AEREO"/>
    <s v="CUERO RUIZ JHONNY"/>
    <n v="1"/>
    <n v="40250"/>
    <n v="40250"/>
  </r>
  <r>
    <s v="BOGOTA"/>
    <s v="0036-0004"/>
    <x v="5"/>
    <n v="25322"/>
    <n v="2935920"/>
    <n v="68888"/>
    <x v="0"/>
    <s v="CUNDINAMARCA"/>
    <s v="GUASCA"/>
    <s v="BARRIO PAR PRINCIPAL GUASCA  GUASCA"/>
    <s v="WOMPI"/>
    <s v="FO-25-1737960"/>
    <d v="2025-10-27T08:00:00"/>
    <d v="2025-10-30T13:03:00"/>
    <x v="0"/>
    <s v="ROLLOS"/>
    <s v="EJECUTADO_EXITOSO"/>
    <s v="EJECUTADO EXITOSO"/>
    <s v="27/10/2025 SE REALIZA ENVIO DE ROLLOS CON OPERADOR LOGISTICO | 28/10/2025 ENVÍO DE 32 ROLLOS POR TRANSPORTADORA INTERRAPIDISIMO"/>
    <s v="ENVÍO"/>
    <n v="32"/>
    <s v="INTERMEDIA"/>
    <s v="TERRESTRE"/>
    <s v="BERMUDEZ SANCHEZ JOSE NEYBER"/>
    <n v="1"/>
    <n v="36351"/>
    <n v="36351"/>
  </r>
  <r>
    <s v="BOGOTA"/>
    <s v="0036-0004"/>
    <x v="5"/>
    <n v="25290"/>
    <n v="2935921"/>
    <n v="70311"/>
    <x v="0"/>
    <s v="CUNDINAMARCA"/>
    <s v="FUSAGASUGA"/>
    <s v="BARRIO BOSQUE FUSAGUSAGA"/>
    <s v="WOMPI"/>
    <s v="FO-25-1737955"/>
    <d v="2025-10-27T08:00:00"/>
    <d v="2025-10-30T13:05:00"/>
    <x v="0"/>
    <s v="ROLLOS"/>
    <s v="EJECUTADO_EXITOSO"/>
    <s v="EJECUTADO EXITOSO"/>
    <s v="27/10/2025 SE REALIZA ENVIO DE ROLLOS CON OPERADOR LOGISTICO | 28/10/2025 SE REALIZA ENVÍO DE ROLLOS POR INTERAPIDISIMO A LA DIRECCIÓN INDICADA, SE ADJUNTA GUÍA Y SE ENVÍA FACTURA A CORREO DE LÍNEA POR INTERAPIDISIMO"/>
    <s v="ENVÍO"/>
    <n v="56"/>
    <s v="INTERMEDIA"/>
    <s v="TERRESTRE"/>
    <s v="HERNANDEZ NARANJO OSCAR EDUARDO"/>
    <n v="1"/>
    <n v="36351"/>
    <n v="36351"/>
  </r>
  <r>
    <s v="BOGOTA"/>
    <s v="0036-0004"/>
    <x v="5"/>
    <n v="25269"/>
    <n v="2939036"/>
    <n v="23939"/>
    <x v="0"/>
    <s v="CUNDINAMARCA"/>
    <s v="FACATATIVA"/>
    <s v="BARRIO SANTA RITA - FACATATIVÁ"/>
    <s v="WOMPI"/>
    <s v="FO-25-1741503"/>
    <d v="2025-10-27T10:58:00"/>
    <d v="2025-10-30T13:06:00"/>
    <x v="0"/>
    <s v="ROLLOS"/>
    <s v="EJECUTADO_EXITOSO"/>
    <s v="EJECUTADO EXITOSO"/>
    <s v="27/10/2025 SE CONFIRMAN DATOS, SE REALIZA ENVIO POR OPERADOR LOGISTICO | 28/10/2025 SE ENVÍAN 24 ROLLOS INTERRAPIDISIMO"/>
    <s v="ENVÍO"/>
    <n v="24"/>
    <s v="INTERMEDIA"/>
    <s v="TERRESTRE"/>
    <s v="GARCIA PASTRANA KEVIN FERNANDO"/>
    <n v="1"/>
    <n v="36351"/>
    <n v="36351"/>
  </r>
  <r>
    <s v="IBAGUE"/>
    <s v="0036-0006"/>
    <x v="2"/>
    <n v="73411"/>
    <n v="2940109"/>
    <n v="29442"/>
    <x v="0"/>
    <s v="TOLIMA"/>
    <s v="LIBANO"/>
    <s v="BARRIO SAN ANTONIO LÍBANO"/>
    <s v="WOMPI"/>
    <s v="FO-25-1741551"/>
    <d v="2025-10-27T12:05:00"/>
    <d v="2025-10-30T13:08:00"/>
    <x v="0"/>
    <s v="ROLLOS"/>
    <s v="EJECUTADO_EXITOSO"/>
    <s v="EJECUTADO EXITOSO"/>
    <s v="27/10/2025 SE CONFIRMAN DATOS, SE REALIZA ENVIO POR OPERADOR LOGISTICO | 28/10/2025 SE REALIZA ENVÍO DE 24 ROLLOS WOMPI POR SOLICITUD DEL CLIENTE, ALA DIRECCIÓN ASIGNADA."/>
    <s v="ENVÍO"/>
    <n v="24"/>
    <s v="LEJANA"/>
    <s v="TERRESTRE"/>
    <s v="INFANTE SIERRA MANUEL FERNANDO"/>
    <n v="1"/>
    <n v="40250"/>
    <n v="40250"/>
  </r>
  <r>
    <s v="TUNJA"/>
    <s v="0036-0007"/>
    <x v="1"/>
    <n v="15632"/>
    <n v="2943215"/>
    <n v="68265"/>
    <x v="0"/>
    <s v="BOYACA"/>
    <s v="SABOYA"/>
    <s v="CENTRO SABOYA BOYACA"/>
    <s v="WOMPI"/>
    <s v="FO-25-1743671"/>
    <d v="2025-10-28T08:00:00"/>
    <d v="2025-10-30T13:16:00"/>
    <x v="0"/>
    <s v="ROLLOS"/>
    <s v="EJECUTADO_EXITOSO"/>
    <s v="EJECUTADO EXITOSO"/>
    <s v="29/10/2025 SE ESCALA AL COORDINADOR DE ZONA PARA ENTREGA DE ROLLOS EN SITIO | 29/10/2025 ENVÍO DE 24 ROLLOS EXITOSA"/>
    <s v="ENVÍO"/>
    <n v="24"/>
    <s v="INTERMEDIA"/>
    <s v="TERRESTRE"/>
    <s v="BARRAGAN TAFUR EDWIN ESTEBAN"/>
    <n v="1"/>
    <n v="36351"/>
    <n v="36351"/>
  </r>
  <r>
    <s v="BUCARAMANGA"/>
    <s v="0036-0007"/>
    <x v="1"/>
    <n v="68780"/>
    <n v="2947098"/>
    <n v="35647"/>
    <x v="0"/>
    <s v="SANTANDER"/>
    <s v="SURATA"/>
    <s v="BARRIO EL CENTRO SURATA"/>
    <s v="WOMPI"/>
    <s v="FO-25-1746944"/>
    <d v="2025-10-28T13:26:00"/>
    <d v="2025-10-30T13:17:00"/>
    <x v="0"/>
    <s v="ROLLOS"/>
    <s v="EJECUTADO_EXITOSO"/>
    <s v="EJECUTADO EXITOSO"/>
    <s v="28/10/2025 SE CONFIRMAN DATOS, SE REALIZA ENVIO POR OPERADOR LOGISTICO | 29/10/2025 SE CONTACTA AL CLIENTE SE REALIZA ENVÍO DE ROLLOS"/>
    <s v="ENVÍO"/>
    <n v="24"/>
    <s v="LEJANA"/>
    <s v="TERRESTRE"/>
    <s v="HERRERA GARZON JEYSON STEVENT"/>
    <n v="1"/>
    <n v="40250"/>
    <n v="40250"/>
  </r>
  <r>
    <s v="BUCARAMANGA"/>
    <s v="0036-0007"/>
    <x v="1"/>
    <n v="68051"/>
    <n v="2947957"/>
    <n v="12045"/>
    <x v="0"/>
    <s v="SANTANDER"/>
    <s v="ARATOCA"/>
    <s v="ARATOCA - SANTANDER"/>
    <s v="WOMPI"/>
    <s v="FO-25-1749815"/>
    <d v="2025-10-28T14:49:00"/>
    <d v="2025-10-30T13:18:00"/>
    <x v="0"/>
    <s v="ROLLOS"/>
    <s v="EJECUTADO_EXITOSO"/>
    <s v="EJECUTADO EXITOSO"/>
    <s v="29/10/2025 SE REALIZA ENVIO DE ROLLOS CON OPERADOR LOGISTICO | 29/10/2025 ENVÍO DE 32 ROLLOS PARA DATÁFONO"/>
    <s v="ENVÍO"/>
    <n v="32"/>
    <s v="INTERMEDIA"/>
    <s v="TERRESTRE"/>
    <s v="HERRERA LUQUE SAUL JAVIER"/>
    <n v="1"/>
    <n v="36351"/>
    <n v="36351"/>
  </r>
  <r>
    <s v="CALI"/>
    <s v="0036-0003"/>
    <x v="4"/>
    <n v="19455"/>
    <n v="2923243"/>
    <n v="63356"/>
    <x v="0"/>
    <s v="CAUCA"/>
    <s v="MIRANDA"/>
    <s v="BARRIO URBANIZACION LA CRISTINA MIRANDA"/>
    <s v="WOMPI"/>
    <s v="FO-25-1727342"/>
    <d v="2025-10-23T08:00:00"/>
    <d v="2025-10-30T13:26:00"/>
    <x v="0"/>
    <s v="ROLLOS"/>
    <s v="EJECUTADO_EXITOSO"/>
    <s v="EJECUTADO EXITOSO"/>
    <s v="24/10/2025 SE CONFIRMAN DATOS, SE REALIZA ENVIO POR OPERADOR LOGISTICO | 30/10/2025 SE REALIZA ENVIO DE 32 ROLLOS, CON LA GUIA 2215219732 SERVIENTREGA SE CONFIRMA ENTREGA EXITOSA POR PARTE DE LA TRANSPORTADORA"/>
    <s v="ENVÍO"/>
    <n v="32"/>
    <s v="LEJANA"/>
    <s v="TERRESTRE"/>
    <s v="PEÑA DIAZ IVAN YESID"/>
    <n v="1"/>
    <n v="40250"/>
    <n v="40250"/>
  </r>
  <r>
    <s v="MEDELLIN"/>
    <s v="0036-0005"/>
    <x v="3"/>
    <n v="5607"/>
    <n v="2926671"/>
    <n v="37131"/>
    <x v="0"/>
    <s v="ANTIOQUIA"/>
    <s v="RETIRO"/>
    <s v="BARRIO BICENTENARIO RETIRO"/>
    <s v="WOMPI"/>
    <s v="FO-25-1730302"/>
    <d v="2025-10-23T14:24:00"/>
    <d v="2025-10-30T13:27:00"/>
    <x v="0"/>
    <s v="ROLLOS"/>
    <s v="EJECUTADO_EXITOSO"/>
    <s v="EJECUTADO EXITOSO"/>
    <s v="24/10/2025 SE REALIZA ENVIO DE ROLLOS CON OPERADOR LOGISTICO | 30/10/2025 SE REALIZA ENVIO DE 32 ROLLOS, CON LA GUIA 284607488 SERVIENTREGA SE CONFIRMA ENTREGA EXITOSA POR PARTE DE LA TRANSPORTADORA"/>
    <s v="ENVÍO"/>
    <n v="32"/>
    <s v="INTERMEDIA"/>
    <s v="TERRESTRE"/>
    <s v="TORO CARDONA ELIZABETH"/>
    <n v="1"/>
    <n v="36351"/>
    <n v="36351"/>
  </r>
  <r>
    <s v="NEIVA"/>
    <s v="0036-0006"/>
    <x v="2"/>
    <n v="18753"/>
    <n v="2932193"/>
    <n v="22270"/>
    <x v="0"/>
    <s v="CAQUETA"/>
    <s v="SAN VICENTE DEL CAGUAN"/>
    <s v="CENTRO SAN VICENTE CAGUAN CAQUETA"/>
    <s v="WOMPI"/>
    <s v="FO-25-1731602"/>
    <d v="2025-10-24T15:01:00"/>
    <d v="2025-10-30T13:29:00"/>
    <x v="0"/>
    <s v="ROLLOS"/>
    <s v="EJECUTADO_EXITOSO"/>
    <s v="EJECUTADO EXITOSO"/>
    <s v="30/10/2025 SE REALIZA ENVIO DE 56 ROLLOS, CON LA GUIA 2235596364 SERVIENTREGA SE CONFIRMA ENTREGA EXITOSA POR PARTE DE LA TRANSPORTADORA"/>
    <s v="ENVÍO"/>
    <n v="56"/>
    <s v="LEJANA"/>
    <s v="TERRESTRE / AEREO"/>
    <s v="BETANCUR AGUIRRE EDGAR AUGUSTO"/>
    <n v="1"/>
    <n v="40250"/>
    <n v="40250"/>
  </r>
  <r>
    <s v="MONTERIA"/>
    <s v="0036-0001"/>
    <x v="0"/>
    <n v="5154"/>
    <n v="2934941"/>
    <n v="58295"/>
    <x v="0"/>
    <s v="ANTIOQUIA"/>
    <s v="CAUCASIA"/>
    <s v="BARRIO EL TRIANGULO CAUCASIA"/>
    <s v="WOMPI"/>
    <s v="FO-25-1740349"/>
    <d v="2025-10-27T08:00:00"/>
    <d v="2025-10-30T13:30:00"/>
    <x v="0"/>
    <s v="ROLLOS"/>
    <s v="EJECUTADO_EXITOSO"/>
    <s v="EJECUTADO EXITOSO"/>
    <s v="27/10/2025 SE ESCALA AL COORDINADOR DE ZONA PARA ENTREGA DE ROLLOS EN SITIO | 30/10/2025 SE REALIZA ENVIO DE 64 ROLLOS, CON LA GUIA 2265100438 SERVIENTREGA SE CONFIRMA ENTREGA EXITOSA POR PARTE DE LA TRANSPORTADORA"/>
    <s v="ENVÍO"/>
    <n v="64"/>
    <s v="INTERMEDIA"/>
    <s v="TERRESTRE"/>
    <s v="CABARCAS BENJUMEA MILENA MARIA"/>
    <n v="1"/>
    <n v="36351"/>
    <n v="36351"/>
  </r>
  <r>
    <s v="YOPAL"/>
    <s v="0036-0006"/>
    <x v="2"/>
    <n v="85250"/>
    <n v="2941231"/>
    <n v="65569"/>
    <x v="0"/>
    <s v="CASANARE"/>
    <s v="PAZ DE ARIPORO"/>
    <s v="BARRIO EL PROGRESO PAZ DE ARIPORO 1"/>
    <s v="WOMPI"/>
    <s v="FO-25-1741492"/>
    <d v="2025-10-27T14:46:00"/>
    <d v="2025-10-30T13:31:00"/>
    <x v="0"/>
    <s v="ROLLOS"/>
    <s v="EJECUTADO_EXITOSO"/>
    <s v="EJECUTADO EXITOSO"/>
    <s v="27/10/2025 SE CONFIRMAN DATOS, SE REALIZA ENVIO POR OPERADOR LOGISTICO | 30/10/2025 SE REALIZA ENVIO DE 48 ROLLOS, CON LA GUIA 2235596385 SERVIENTREGA SE CONFIRMA ENTREGA EXITOSA POR PARTE DE LA TRANSPORTADORA"/>
    <s v="ENVÍO"/>
    <n v="48"/>
    <s v="INTERMEDIA"/>
    <s v="TERRESTRE"/>
    <s v="ALVAREZ LOPEZ MARIANA"/>
    <n v="1"/>
    <n v="36351"/>
    <n v="36351"/>
  </r>
  <r>
    <s v="BUCARAMANGA"/>
    <s v="0036-0007"/>
    <x v="1"/>
    <n v="68001"/>
    <n v="2950419"/>
    <n v="59383"/>
    <x v="0"/>
    <s v="SANTANDER"/>
    <s v="BUCARAMANGA"/>
    <s v="PAPELERÍA Y MISCELÁNEA EL LAPIZ"/>
    <s v="WOMPI"/>
    <s v="FO-25-1749031"/>
    <d v="2025-10-29T08:00:00"/>
    <d v="2025-10-30T13:35:00"/>
    <x v="0"/>
    <s v="ROLLOS"/>
    <s v="EJECUTADO_EXITOSO"/>
    <s v="EJECUTADO EXITOSO"/>
    <s v="29/10/2025 SE ESCALA AL COORDINADOR DE ZONA PARA ENTREGA DE ROLLOS EN SITIO | 30/10/2025 SE ENTREGA ROLLOS EN SITIO"/>
    <s v="VISITA_TÉCNICA"/>
    <n v="24"/>
    <s v="PRINCIPAL"/>
    <s v="TERRESTRE"/>
    <s v="ALVAREZ LOPEZ MARIANA"/>
    <n v="1"/>
    <n v="31419"/>
    <n v="31419"/>
  </r>
  <r>
    <s v="VILLAVICENCIO"/>
    <s v="0036-0006"/>
    <x v="2"/>
    <n v="50001"/>
    <n v="2953511"/>
    <n v="74090"/>
    <x v="0"/>
    <s v="META"/>
    <s v="VILLAVICENCIO"/>
    <s v="XMOBILE2212"/>
    <s v="WOMPI"/>
    <s v="FO-25-1751472"/>
    <d v="2025-10-29T12:26:00"/>
    <d v="2025-10-30T13:37:00"/>
    <x v="0"/>
    <s v="ROLLOS"/>
    <s v="EJECUTADO_EXITOSO"/>
    <s v="EJECUTADO EXITOSO"/>
    <s v="29/10/2025 SE ESCALA AL COORDINADOR DE ZONA PARA ENTREGA DE ROLLOS EN SITIO | 30/10/2025 SE VISITA CB Y SE REALIZA ENTREGA DE 32 ROLLOS DE PAPEL TERMICO PARA DATÁFONO WOMPI"/>
    <s v="VISITA_TÉCNICA"/>
    <n v="32"/>
    <s v="PRINCIPAL"/>
    <s v="TERRESTRE"/>
    <s v="HERRERA LUQUE SAUL JAVIER"/>
    <n v="1"/>
    <n v="31419"/>
    <n v="31419"/>
  </r>
  <r>
    <s v="CALI"/>
    <s v="0036-0003"/>
    <x v="4"/>
    <n v="19001"/>
    <n v="2947252"/>
    <n v="77559"/>
    <x v="0"/>
    <s v="CAUCA"/>
    <s v="POPAYAN"/>
    <s v="BARRIO BOLIVAR POPAYAN 6"/>
    <s v="WOMPI"/>
    <s v="FO-25-1747228"/>
    <d v="2025-10-28T13:25:00"/>
    <d v="2025-10-30T13:39:00"/>
    <x v="0"/>
    <s v="ROLLOS"/>
    <s v="EJECUTADO_EXITOSO"/>
    <s v="EJECUTADO EXITOSO"/>
    <s v="28/10/2025 SE ESCALA AL COORDINADOR DE ZONA PARA ENTREGA DE ROLLOS EN SITIO | 30/10/2025 SE ENTREGA 32 ROLLOS WOMPI"/>
    <s v="VISITA_TÉCNICA"/>
    <n v="32"/>
    <s v="LEJANA"/>
    <s v="TERRESTRE"/>
    <s v="GARZON RUIZ LUIS MIGUEL"/>
    <n v="1"/>
    <n v="40250"/>
    <n v="40250"/>
  </r>
  <r>
    <s v="CALI"/>
    <s v="0036-0003"/>
    <x v="4"/>
    <n v="76892"/>
    <n v="2949933"/>
    <n v="79444"/>
    <x v="0"/>
    <s v="VALLE DEL CAUCA"/>
    <s v="YUMBO"/>
    <s v="BARRIO VDA SAN MARCOS YUMBO"/>
    <s v="WOMPI"/>
    <s v="FO-25-1749037"/>
    <d v="2025-10-29T08:00:00"/>
    <d v="2025-10-30T13:41:00"/>
    <x v="0"/>
    <s v="ROLLOS"/>
    <s v="EJECUTADO_EXITOSO"/>
    <s v="EJECUTADO EXITOSO"/>
    <s v="29/10/2025 SE ESCALA AL COORDINADOR DE ZONA PARA ENTREGA DE ROLLOS EN SITIO | 30/10/2025 SE ENTREGA 24 ROLLOS EN BUEN ESTADO"/>
    <s v="VISITA_TÉCNICA"/>
    <n v="24"/>
    <s v="PRINCIPAL"/>
    <s v="TERRESTRE"/>
    <s v="GIMBUEL LASSO LUIS GERMAN"/>
    <n v="1"/>
    <n v="31419"/>
    <n v="31419"/>
  </r>
  <r>
    <s v="BOGOTA"/>
    <s v="0036-0004"/>
    <x v="5"/>
    <n v="11001"/>
    <n v="2940108"/>
    <n v="65925"/>
    <x v="0"/>
    <s v="CUNDINAMARCA"/>
    <s v="BOGOTÁ"/>
    <s v="MISCELANEA EMILY AR"/>
    <s v="WOMPI"/>
    <s v="FO-25-1741243"/>
    <d v="2025-10-27T12:04:00"/>
    <d v="2025-10-30T13:43:00"/>
    <x v="0"/>
    <s v="ROLLOS"/>
    <s v="EJECUTADO_EXITOSO"/>
    <s v="EJECUTADO EXITOSO"/>
    <s v="27/10/2025 SE ESCALA AL COORDINADOR DE ZONA PARA ENTREGA DE ROLLOS EN SITIO | 30/10/2025 SE DEJAN 24 ROLLOS"/>
    <s v="VISITA_TÉCNICA"/>
    <n v="24"/>
    <s v="PRINCIPAL"/>
    <s v="TERRESTRE"/>
    <s v="ESCOBAR LENIS JUAN SEBASTIAN"/>
    <n v="1"/>
    <n v="31419"/>
    <n v="31419"/>
  </r>
  <r>
    <s v="VILLAVICENCIO"/>
    <s v="0036-0006"/>
    <x v="2"/>
    <n v="50001"/>
    <n v="2951277"/>
    <n v="79430"/>
    <x v="0"/>
    <s v="META"/>
    <s v="VILLAVICENCIO"/>
    <s v="BARRIO PORTALES EL LLANO VILLAVICENCIO"/>
    <s v="WOMPI"/>
    <s v="FO-25-1749853"/>
    <d v="2025-10-29T09:40:00"/>
    <d v="2025-10-30T13:44:00"/>
    <x v="0"/>
    <s v="ROLLOS"/>
    <s v="EJECUTADO_EXITOSO"/>
    <s v="EJECUTADO EXITOSO"/>
    <s v="29/10/2025 SE ESCALA AL COORDINADOR DE ZONA PARA ENTREGA DE ROLLOS EN SITIO | 30/10/2025 SE VISITA CB Y SE REALIZA ENTREGA DE 24 ROLLOS DE PAPEL TERMICO PARA DATÁFONO WOMPI"/>
    <s v="VISITA_TÉCNICA"/>
    <n v="24"/>
    <s v="PRINCIPAL"/>
    <s v="TERRESTRE"/>
    <s v="INFANTE SIERRA MANUEL FERNANDO"/>
    <n v="1"/>
    <n v="31419"/>
    <n v="31419"/>
  </r>
  <r>
    <s v="BOGOTA"/>
    <s v="0036-0004"/>
    <x v="5"/>
    <n v="11001"/>
    <n v="2936188"/>
    <n v="79540"/>
    <x v="0"/>
    <s v="CUNDINAMARCA"/>
    <s v="BOGOTA"/>
    <s v="BARRIO RUBI - ROMA BOGOTA"/>
    <s v="WOMPI"/>
    <s v="FO-25-1736924"/>
    <d v="2025-10-27T08:00:00"/>
    <d v="2025-10-30T13:52:00"/>
    <x v="0"/>
    <s v="ROLLOS"/>
    <s v="EJECUTADO_EXITOSO"/>
    <s v="EJECUTADO EXITOSO"/>
    <s v="27/10/2025 SE ESCALA AL COORDINADOR DE ZONA PARA ENTREGA DE ROLLOS EN SITIO | 30/10/2025 SE DEJAN 16 ROLLOS"/>
    <s v="VISITA_TÉCNICA"/>
    <n v="16"/>
    <s v="PRINCIPAL"/>
    <s v="TERRESTRE"/>
    <s v="GARZON RUIZ LUIS MIGUEL"/>
    <n v="1"/>
    <n v="31419"/>
    <n v="31419"/>
  </r>
  <r>
    <s v="BARRANQUILLA"/>
    <s v="0036-0001"/>
    <x v="0"/>
    <n v="8001"/>
    <n v="2946195"/>
    <n v="77888"/>
    <x v="0"/>
    <s v="ATLANTICO"/>
    <s v="BARRANQUILLA"/>
    <s v="BARRIO ALBORAYA BARRANQUILLA"/>
    <s v="WOMPI"/>
    <s v="FO-25-1745459"/>
    <d v="2025-10-28T11:27:00"/>
    <d v="2025-10-30T13:54:00"/>
    <x v="0"/>
    <s v="ROLLOS"/>
    <s v="EJECUTADO_EXITOSO"/>
    <s v="EJECUTADO EXITOSO"/>
    <s v="28/10/2025 SE ESCALA AL COORDINADOR DE ZONA PARA ENTREGA DE ROLLOS EN SITIO | 30/10/2025 SE HACE ENTREGA DE 24 ROLLOS WOMPI DE MANERA EXITOSA"/>
    <s v="VISITA_TÉCNICA"/>
    <n v="24"/>
    <s v="PRINCIPAL"/>
    <s v="TERRESTRE"/>
    <s v="INFANTE SIERRA MANUEL FERNANDO"/>
    <n v="1"/>
    <n v="31419"/>
    <n v="31419"/>
  </r>
  <r>
    <s v="BOGOTA"/>
    <s v="0036-0004"/>
    <x v="5"/>
    <n v="11001"/>
    <n v="2938681"/>
    <n v="72329"/>
    <x v="0"/>
    <s v="CUNDINAMARCA"/>
    <s v="BOGOTÁ"/>
    <s v="PAPELERIA DANNY 525"/>
    <s v="WOMPI"/>
    <s v="FO-25-1739114"/>
    <d v="2025-10-27T10:28:00"/>
    <d v="2025-10-30T14:00:00"/>
    <x v="0"/>
    <s v="ROLLOS"/>
    <s v="EJECUTADO_EXITOSO"/>
    <s v="EJECUTADO EXITOSO"/>
    <s v="27/10/2025 SE ESCALA AL COORDINADOR DE ZONA PARA ENTREGA DE ROLLOS EN SITIO | 30/10/2025 SE DEJAN 16 ROLLOS"/>
    <s v="VISITA_TÉCNICA"/>
    <n v="16"/>
    <s v="PRINCIPAL"/>
    <s v="TERRESTRE"/>
    <s v="ORTEGA TORRES JUAN SEBASTIAN"/>
    <n v="1"/>
    <n v="31419"/>
    <n v="31419"/>
  </r>
  <r>
    <s v="BOGOTA"/>
    <s v="0036-0004"/>
    <x v="5"/>
    <n v="11001"/>
    <n v="2946476"/>
    <n v="46883"/>
    <x v="0"/>
    <s v="CUNDINAMARCA"/>
    <s v="BOGOTÁ"/>
    <s v="PARRADO RODRÍGUEZ MARTHA RUBIELA"/>
    <s v="WOMPI"/>
    <s v="FO-25-1745453"/>
    <d v="2025-10-28T11:43:00"/>
    <d v="2025-10-30T14:46:00"/>
    <x v="0"/>
    <s v="ROLLOS"/>
    <s v="EJECUTADO_EXITOSO"/>
    <s v="EJECUTADO EXITOSO"/>
    <s v="28/10/2025 SE ESCALA AL COORDINADOR DE ZONA PARA ENTREGA DE ROLLOS EN SITIO | 30/10/2025 ENTREGA DE 32 ROLLOS WOMPI OK NO SE MANIPULAN EQUIPOS"/>
    <s v="VISITA_TÉCNICA"/>
    <n v="32"/>
    <s v="PRINCIPAL"/>
    <s v="TERRESTRE"/>
    <s v="INFANTE SIERRA MANUEL FERNANDO"/>
    <n v="1"/>
    <n v="31419"/>
    <n v="31419"/>
  </r>
  <r>
    <s v="MEDELLIN"/>
    <s v="0036-0005"/>
    <x v="3"/>
    <n v="5789"/>
    <n v="2943366"/>
    <n v="27754"/>
    <x v="0"/>
    <s v="ANTIOQUIA"/>
    <s v="TAMESIS"/>
    <s v="BARRIO PARQUE TAMESIS"/>
    <s v="WOMPI"/>
    <s v="FO-25-1743268"/>
    <d v="2025-10-28T08:00:00"/>
    <d v="2025-10-30T15:03:00"/>
    <x v="0"/>
    <s v="ROLLOS"/>
    <s v="EJECUTADO_EXITOSO"/>
    <s v="EJECUTADO EXITOSO"/>
    <s v="30/10/2025 SE COMUNICA CON EL USUARIO VIA WHATSAPP DONDE INFORMA QUE AUN NO RECIBE LOS ROLLOS | 30/10/2025 SE REALIZA ENVIO DE 56 ROLLOS, CON LA GUIA 6345301376290 MANDAR Y SERVIR SE CONFIRMA ENTREGA CON EL USUARIO"/>
    <s v="ENVÍO"/>
    <n v="56"/>
    <s v="LEJANA"/>
    <s v="TERRESTRE"/>
    <s v="HERNANDEZ NARANJO OSCAR EDUARDO"/>
    <n v="1"/>
    <n v="40250"/>
    <n v="40250"/>
  </r>
  <r>
    <s v="CALI"/>
    <s v="0036-0003"/>
    <x v="4"/>
    <n v="76520"/>
    <n v="2952773"/>
    <n v="79566"/>
    <x v="0"/>
    <s v="VALLE DEL CAUCA"/>
    <s v="PALMIRA"/>
    <s v="BARRIO PARQUES DE LA ITALIA PALMIRA 5"/>
    <s v="WOMPI"/>
    <s v="FO-25-1751520"/>
    <d v="2025-10-29T11:20:00"/>
    <d v="2025-10-30T15:06:00"/>
    <x v="0"/>
    <s v="ROLLOS"/>
    <s v="EJECUTADO_EXITOSO"/>
    <s v="EJECUTADO EXITOSO"/>
    <s v="29/10/2025 SE ESCALA AL COORDINADOR DE ZONA PARA ENTREGA DE ROLLOS EN SITIO | 30/10/2025 SE REALIZA ENTREGA DE 48 ROLLO OK"/>
    <s v="VISITA_TÉCNICA"/>
    <n v="48"/>
    <s v="PRINCIPAL"/>
    <s v="TERRESTRE"/>
    <s v="BETANCUR AGUIRRE EDGAR AUGUSTO"/>
    <n v="1"/>
    <n v="31419"/>
    <n v="31419"/>
  </r>
  <r>
    <s v="BOGOTA"/>
    <s v="0036-0004"/>
    <x v="5"/>
    <n v="11001"/>
    <n v="2949086"/>
    <n v="80577"/>
    <x v="0"/>
    <s v="CUNDINAMARCA"/>
    <s v="BOGOTÁ"/>
    <s v="FERRETODO DEL DOCE"/>
    <s v="WOMPI"/>
    <s v="FO-25-1747767"/>
    <d v="2025-10-28T16:50:00"/>
    <d v="2025-10-30T15:09:00"/>
    <x v="0"/>
    <s v="ROLLOS"/>
    <s v="EJECUTADO_EXITOSO"/>
    <s v="EJECUTADO EXITOSO"/>
    <s v="28/10/2025 SE ESCALA AL COORDINADOR DE ZONA PARA ENTREGA DE ROLLOS EN SITIO | 30/10/2025 ENTREGA DE 56 ROLLOS DE WOMPI NO SE MANIPULAN EQUIPOS"/>
    <s v="VISITA_TÉCNICA"/>
    <n v="56"/>
    <s v="PRINCIPAL"/>
    <s v="TERRESTRE"/>
    <s v="MONTERO MUESES GIAN CARLO"/>
    <n v="1"/>
    <n v="31419"/>
    <n v="31419"/>
  </r>
  <r>
    <s v="VILLAVICENCIO"/>
    <s v="0036-0006"/>
    <x v="2"/>
    <n v="50001"/>
    <n v="2950608"/>
    <n v="61447"/>
    <x v="0"/>
    <s v="META"/>
    <s v="VILLAVICENCIO"/>
    <s v="CACHARRERIA LOS GEMELOS JYD"/>
    <s v="WOMPI"/>
    <s v="FO-25-1749316"/>
    <d v="2025-10-29T08:40:00"/>
    <d v="2025-10-30T15:11:00"/>
    <x v="0"/>
    <s v="ROLLOS"/>
    <s v="EJECUTADO_EXITOSO"/>
    <s v="EJECUTADO EXITOSO"/>
    <s v="29/10/2025 SE ESCALA AL COORDINADOR DE ZONA PARA ENTREGA DE ROLLOS EN SITIO | 30/10/2025 SE VISITA CB Y SE REALIZA ENTREGA DE 40 ROLLOS DE PAPEL TERMICO PARA DATÁFONO WOMPI"/>
    <s v="VISITA_TÉCNICA"/>
    <n v="40"/>
    <s v="PRINCIPAL"/>
    <s v="TERRESTRE"/>
    <s v="HERNANDEZ NARANJO OSCAR EDUARDO"/>
    <n v="1"/>
    <n v="31419"/>
    <n v="31419"/>
  </r>
  <r>
    <s v="CALI"/>
    <s v="0036-0003"/>
    <x v="4"/>
    <n v="19001"/>
    <n v="2950530"/>
    <n v="50350"/>
    <x v="0"/>
    <s v="CAUCA"/>
    <s v="POPAYAN"/>
    <s v="SU DROGUERÍA MINIMARKET ALIANZA NORTE LOS HOYOS"/>
    <s v="WOMPI"/>
    <s v="FO-25-1750983"/>
    <d v="2025-10-29T08:33:00"/>
    <d v="2025-10-30T15:12:00"/>
    <x v="0"/>
    <s v="ROLLOS"/>
    <s v="EJECUTADO_EXITOSO"/>
    <s v="EJECUTADO EXITOSO"/>
    <s v="29/10/2025 SE REALIZA ENVIO DE ROLLOS CON OPERADOR LOGISTICO | 30/10/2025 SE INGRESA SE ENTREGA 24 ROLLOS WOMPI"/>
    <s v="VISITA_TÉCNICA"/>
    <n v="24"/>
    <s v="LEJANA"/>
    <s v="TERRESTRE"/>
    <s v="GARZON RUIZ LUIS MIGUEL"/>
    <n v="1"/>
    <n v="40250"/>
    <n v="40250"/>
  </r>
  <r>
    <s v="BOGOTA"/>
    <s v="0036-0004"/>
    <x v="5"/>
    <n v="11001"/>
    <n v="2940088"/>
    <n v="75689"/>
    <x v="0"/>
    <s v="CUNDINAMARCA"/>
    <s v="BOGOTA"/>
    <s v="BARRIO BOYACA BOGOTA"/>
    <s v="WOMPI"/>
    <s v="FO-25-1741287"/>
    <d v="2025-10-27T12:26:00"/>
    <d v="2025-10-30T15:23:00"/>
    <x v="0"/>
    <s v="ROLLOS"/>
    <s v="EJECUTADO_EXITOSO"/>
    <s v="EJECUTADO EXITOSO"/>
    <s v="27/10/2025 SE ESCALA AL COORDINADOR DE ZONA PARA ENTREGA DE ROLLOS EN SITIO | 30/10/2025 SE DEJAN 32 ROLLOS"/>
    <s v="VISITA_TÉCNICA"/>
    <n v="32"/>
    <s v="PRINCIPAL"/>
    <s v="TERRESTRE"/>
    <s v="GIMBUEL LASSO LUIS GERMAN"/>
    <n v="1"/>
    <n v="31419"/>
    <n v="31419"/>
  </r>
  <r>
    <s v="CUCUTA"/>
    <s v="0036-0007"/>
    <x v="1"/>
    <n v="54001"/>
    <n v="2956612"/>
    <n v="76191"/>
    <x v="0"/>
    <s v="NORTE DE SANTANDER"/>
    <s v="CUCUTA"/>
    <s v="DROGUERÍA EL BOTIQUÍN PLUS DE LA ECONOMIA"/>
    <s v="WOMPI"/>
    <s v="FO-25-1755535"/>
    <d v="2025-10-30T08:24:00"/>
    <d v="2025-10-30T15:30:00"/>
    <x v="0"/>
    <s v="ROLLOS"/>
    <s v="EJECUTADO_EXITOSO"/>
    <s v="EJECUTADO EXITOSO"/>
    <s v="30/10/2025 SE ESCALA AL COORDINADOR DE ZONA PARA ENTREGA DE ROLLOS EN SITIO | 30/10/2025 SE REALIZA ENTREGA DE 24 ROLLOS WOMPI OK"/>
    <s v="VISITA_TÉCNICA"/>
    <n v="24"/>
    <s v="PRINCIPAL"/>
    <s v="TERRESTRE"/>
    <s v="INFANTE SIERRA MANUEL FERNANDO"/>
    <n v="1"/>
    <n v="31419"/>
    <n v="31419"/>
  </r>
  <r>
    <s v="TUNJA"/>
    <s v="0036-0007"/>
    <x v="1"/>
    <n v="15001"/>
    <n v="2949688"/>
    <n v="80703"/>
    <x v="0"/>
    <s v="BOYACA"/>
    <s v="TUNJA"/>
    <s v="AUTOSERVICIO BLUE MARKET"/>
    <s v="WOMPI"/>
    <s v="FO-25-1749047"/>
    <d v="2025-10-29T08:00:00"/>
    <d v="2025-10-30T15:40:00"/>
    <x v="0"/>
    <s v="ROLLOS"/>
    <s v="EJECUTADO_EXITOSO"/>
    <s v="EJECUTADO EXITOSO"/>
    <s v="29/10/2025 SE ESCALA AL COORDINADOR DE ZONA PARA ENTREGA DE ROLLOS EN SITIO | 30/10/2025 SE REALIZA ENTREGA EN SITIO DE 16 ROLLOS WOMPI RECIBE PAPELERIA YINA FLORES"/>
    <s v="VISITA_TÉCNICA"/>
    <n v="16"/>
    <s v="PRINCIPAL"/>
    <s v="TERRESTRE"/>
    <s v="DURAN ACOSTA FRANK YONNY"/>
    <n v="1"/>
    <n v="31419"/>
    <n v="31419"/>
  </r>
  <r>
    <s v="VILLAVICENCIO"/>
    <s v="0036-0006"/>
    <x v="2"/>
    <n v="50680"/>
    <n v="2955793"/>
    <n v="58416"/>
    <x v="0"/>
    <s v="META"/>
    <s v="SAN CARLOS DE GUAROA"/>
    <s v="BARRIO CENTRO SAN CARLOS DE GUAROA 2"/>
    <s v="WOMPI"/>
    <s v="FO-25-1761726"/>
    <d v="2025-10-30T08:00:00"/>
    <d v="2025-10-30T16:17:00"/>
    <x v="0"/>
    <s v="ROLLOS"/>
    <s v="GESTIÓN_TELEFONICA"/>
    <s v="CANCELADO POR LA RED-SOPORTE TELEFONICO"/>
    <s v="30/10/2025 SE INTENTO COMUNICACIÓN CON EL USUARIO, NO SE LOGRA CONTACTO. SE PROCEDE A CANCELAR LA SOLICITUD POR QUE SE LLAMA EN DÍAS Y HORARIOS DIFERENTES Y NO SE OBTIENE RESPUESTA."/>
    <s v="SOPORTE_TELEFÓNICO"/>
    <m/>
    <s v="INTERMEDIA"/>
    <s v="TERRESTRE"/>
    <s v="ALVARADO MORENO CRISTHIAN"/>
    <n v="0"/>
    <n v="22000"/>
    <n v="22000"/>
  </r>
  <r>
    <s v="BUCARAMANGA"/>
    <s v="0036-0007"/>
    <x v="1"/>
    <n v="68418"/>
    <n v="2954145"/>
    <n v="31217"/>
    <x v="0"/>
    <s v="SANTANDER"/>
    <s v="LOS SANTOS"/>
    <s v="BARRIO SECTOR LA FUENTE 2"/>
    <s v="WOMPI"/>
    <s v="FO-25-1761728"/>
    <d v="2025-10-29T14:42:00"/>
    <d v="2025-10-30T16:28:00"/>
    <x v="0"/>
    <s v="ROLLOS"/>
    <s v="GESTIÓN_TELEFONICA"/>
    <s v="CANCELADO POR LA RED-SOPORTE TELEFONICO"/>
    <s v="30/10/2025 SE INTENTO COMUNICACIÓN CON EL USUARIO, NO SE LOGRA CONTACTO. SE PROCEDE A CANCELAR LA SOLICITUD POR QUE SE LLAMA EN DÍAS Y HORARIOS DIFERENTES Y NO SE OBTIENE RESPUESTA."/>
    <s v="SOPORTE_TELEFÓNICO"/>
    <m/>
    <s v="INTERMEDIA"/>
    <s v="TERRESTRE"/>
    <s v="ATEHORTUA VASQUEZ ANA SOFIA"/>
    <n v="0"/>
    <n v="22000"/>
    <n v="22000"/>
  </r>
  <r>
    <s v="BOGOTA"/>
    <s v="0036-0004"/>
    <x v="5"/>
    <n v="25486"/>
    <n v="2946319"/>
    <n v="77411"/>
    <x v="0"/>
    <s v="CUNDINAMARCA"/>
    <s v="NEMOCON"/>
    <s v="BARRIO VEREDA PATIO BONITO NEMOCON"/>
    <s v="WOMPI"/>
    <s v="FO-25-1761733"/>
    <d v="2025-10-28T11:19:00"/>
    <d v="2025-10-30T16:39:00"/>
    <x v="0"/>
    <s v="ROLLOS"/>
    <s v="GESTIÓN_TELEFONICA"/>
    <s v="CANCELADO POR LA RED-SOPORTE TELEFONICO"/>
    <s v="30/10/2025 SE INTENTO COMUNICACIÓN CON EL USUARIO, NO SE LOGRA CONTACTO. SE PROCEDE A CANCELAR LA SOLICITUD POR QUE SE LLAMA EN DÍAS Y HORARIOS DIFERENTES Y NO SE OBTIENE RESPUESTA."/>
    <s v="SOPORTE_TELEFÓNICO"/>
    <m/>
    <s v="INTERMEDIA"/>
    <s v="TERRESTRE"/>
    <s v="ATEHORTUA VASQUEZ ANA SOFIA"/>
    <n v="0"/>
    <n v="22000"/>
    <n v="22000"/>
  </r>
  <r>
    <s v="CARTAGENA"/>
    <s v="0036-0001"/>
    <x v="0"/>
    <n v="13001"/>
    <n v="2931997"/>
    <n v="77648"/>
    <x v="0"/>
    <s v="BOLIVAR"/>
    <s v="CARTAGENA"/>
    <s v="BARRIO GETSEMANI CARTAGENA DE INDIAS 4"/>
    <s v="WOMPI"/>
    <s v="FO-25-1731285"/>
    <d v="2025-10-24T14:33:00"/>
    <d v="2025-10-31T08:27:00"/>
    <x v="0"/>
    <s v="ROLLOS"/>
    <s v="EJECUTADO_EXITOSO"/>
    <s v="EJECUTADO EXITOSO"/>
    <s v="15/10/2025 SE ESCALA AL COORDINADOR DE ZONA PARA ENTREGA DE ROLLOS EN SITIO | 30/10/2025 SE ENTREGAN 24 ROLLOS"/>
    <s v="VISITA_TÉCNICA"/>
    <n v="24"/>
    <s v="PRINCIPAL"/>
    <s v="TERRESTRE"/>
    <s v="AYALA ROMERO MAYKOL DANILO"/>
    <n v="1"/>
    <n v="31419"/>
    <n v="31419"/>
  </r>
  <r>
    <s v="TUNJA"/>
    <s v="0036-0007"/>
    <x v="1"/>
    <n v="15001"/>
    <n v="2953411"/>
    <n v="37723"/>
    <x v="0"/>
    <s v="BOYACA"/>
    <s v="TUNJA"/>
    <s v="BARRIO CENTRO TUNJA 5"/>
    <s v="WOMPI"/>
    <s v="FO-25-1751492"/>
    <d v="2025-10-29T12:10:00"/>
    <d v="2025-10-31T08:56:00"/>
    <x v="0"/>
    <s v="ROLLOS"/>
    <s v="EJECUTADO_EXITOSO"/>
    <s v="EJECUTADO EXITOSO"/>
    <s v="29/10/2025 SE ESCALA AL COORDINADOR DE ZONA PARA ENTREGA DE ROLLOS EN SITIO | 30/10/2025 SE REALIZA ENTREGA EN SITIO DE 24 ROLLOS WOMPI RECIBE PAPELERIA DAVID GUTIÉRREZ"/>
    <s v="VISITA_TÉCNICA"/>
    <n v="24"/>
    <s v="PRINCIPAL"/>
    <s v="TERRESTRE"/>
    <s v="CANEDO HERRERA ALEXANDER"/>
    <n v="1"/>
    <n v="31419"/>
    <n v="31419"/>
  </r>
  <r>
    <s v="CUCUTA"/>
    <s v="0036-0007"/>
    <x v="1"/>
    <n v="54001"/>
    <n v="2951631"/>
    <n v="43073"/>
    <x v="0"/>
    <s v="NORTE DE SANTANDER"/>
    <s v="CUCUTA"/>
    <s v="PANADERIA YUSEPH"/>
    <s v="WOMPI"/>
    <s v="FO-25-1751578"/>
    <d v="2025-10-29T09:50:00"/>
    <d v="2025-10-31T08:57:00"/>
    <x v="0"/>
    <s v="ROLLOS"/>
    <s v="EJECUTADO_EXITOSO"/>
    <s v="EJECUTADO EXITOSO"/>
    <s v="29/10/2025 SE ESCALA AL COORDINADOR DE ZONA PARA ENTREGA DE ROLLOS EN SITIO | 30/10/2025 SE ENTREGAN 40 ROLLOS"/>
    <s v="VISITA_TÉCNICA"/>
    <n v="40"/>
    <s v="PRINCIPAL"/>
    <s v="TERRESTRE"/>
    <s v="ALVARADO MORENO CRISTHIAN"/>
    <n v="1"/>
    <n v="31419"/>
    <n v="31419"/>
  </r>
  <r>
    <s v="BARRANQUILLA"/>
    <s v="0036-0001"/>
    <x v="0"/>
    <n v="8606"/>
    <n v="2943186"/>
    <n v="76680"/>
    <x v="0"/>
    <s v="ATLANTICO"/>
    <s v="REPELON"/>
    <s v="BARRIO CENTRO REPELON 3"/>
    <s v="WOMPI"/>
    <s v="FO-25-1744754"/>
    <d v="2025-10-28T08:00:00"/>
    <d v="2025-10-31T09:11:00"/>
    <x v="0"/>
    <s v="ROLLOS"/>
    <s v="EJECUTADO_EXITOSO"/>
    <s v="EJECUTADO EXITOSO"/>
    <s v="29/10/2025 SE REALIZA ENVIO DE ROLLOS CON OPERADOR LOGISTICO | 30/10/2025 SE ENTREGAN 32 ROLLOS"/>
    <s v="VISITA_TÉCNICA"/>
    <n v="32"/>
    <s v="INTERMEDIA"/>
    <s v="TERRESTRE"/>
    <s v="NARANJO AFANADOR RUBEN JESUS"/>
    <n v="1"/>
    <n v="36351"/>
    <n v="36351"/>
  </r>
  <r>
    <s v="TUNJA"/>
    <s v="0036-0007"/>
    <x v="1"/>
    <n v="15001"/>
    <n v="2954061"/>
    <n v="53820"/>
    <x v="0"/>
    <s v="BOYACA"/>
    <s v="TUNJA"/>
    <s v="BARRIO CENTRO TUNJA 16"/>
    <s v="WOMPI"/>
    <s v="FO-25-1753561"/>
    <d v="2025-10-29T14:28:00"/>
    <d v="2025-10-31T09:14:00"/>
    <x v="0"/>
    <s v="ROLLOS"/>
    <s v="EJECUTADO_EXITOSO"/>
    <s v="EJECUTADO EXITOSO"/>
    <s v="30/10/2025 SE REALY ENTREGA EN SITIO DE 64 ROLLOS WOMPI RECIBE PAPELERIA NICOL REYES"/>
    <s v="VISITA_TÉCNICA"/>
    <n v="64"/>
    <s v="PRINCIPAL"/>
    <s v="TERRESTRE"/>
    <s v="DE AVILA SIADES ALBERTO ENRIQUE"/>
    <n v="1"/>
    <n v="31419"/>
    <n v="31419"/>
  </r>
  <r>
    <s v="CUCUTA"/>
    <s v="0036-0007"/>
    <x v="1"/>
    <n v="54001"/>
    <n v="2956757"/>
    <n v="26384"/>
    <x v="0"/>
    <s v="NORTE DE SANTANDER"/>
    <s v="CUCUTA"/>
    <s v="DROGUERIA FARMACOMUNEROS"/>
    <s v="WOMPI"/>
    <s v="FO-25-1755666"/>
    <d v="2025-10-30T08:41:00"/>
    <d v="2025-10-31T09:15:00"/>
    <x v="0"/>
    <s v="ROLLOS"/>
    <s v="EJECUTADO_EXITOSO"/>
    <s v="EJECUTADO EXITOSO"/>
    <s v="30/10/2025 SE ESCALA AL COORDINADOR DE ZONA PARA ENTREGA DE ROLLOS EN SITIO | 30/10/2025 SE ENTREGAN 64 ROLLOS EXITOSO"/>
    <s v="VISITA_TÉCNICA"/>
    <n v="64"/>
    <s v="PRINCIPAL"/>
    <s v="TERRESTRE"/>
    <s v="ALVARADO MORENO CRISTHIAN"/>
    <n v="1"/>
    <n v="31419"/>
    <n v="31419"/>
  </r>
  <r>
    <s v="BUCARAMANGA"/>
    <s v="0036-0007"/>
    <x v="1"/>
    <n v="68001"/>
    <n v="2952723"/>
    <n v="70086"/>
    <x v="0"/>
    <s v="SANTANDER"/>
    <s v="BUCARAMANGA"/>
    <s v="BARRIO MEJORAS PUBLICAS BUCARAMANGA 8"/>
    <s v="WOMPI"/>
    <s v="FO-25-1751529"/>
    <d v="2025-10-29T11:05:00"/>
    <d v="2025-10-31T09:17:00"/>
    <x v="0"/>
    <s v="ROLLOS"/>
    <s v="EJECUTADO_EXITOSO"/>
    <s v="EJECUTADO EXITOSO"/>
    <s v="29/10/2025 SE ESCALA AL COORDINADOR DE ZONA PARA ENTREGA DE ROLLOS EN SITIO | 31/10/2025 SE VISITA COMERCIO SE REALIZA LA ENTREGA DE 16 ROLLOS WOMPI CB OPERATIVO"/>
    <s v="VISITA_TÉCNICA"/>
    <n v="16"/>
    <s v="PRINCIPAL"/>
    <s v="TERRESTRE"/>
    <s v="HERNANDEZ ROJAS JOSE MAURICIO"/>
    <n v="1"/>
    <n v="31419"/>
    <n v="31419"/>
  </r>
  <r>
    <s v="CUCUTA"/>
    <s v="0036-0007"/>
    <x v="1"/>
    <n v="54001"/>
    <n v="2955662"/>
    <n v="74276"/>
    <x v="0"/>
    <s v="NORTE DE SANTANDER"/>
    <s v="CUCUTA"/>
    <s v="DROGUERÍA ESPAÑOLA"/>
    <s v="WOMPI"/>
    <s v="FO-25-1755059"/>
    <d v="2025-10-30T08:00:00"/>
    <d v="2025-10-31T09:19:00"/>
    <x v="0"/>
    <s v="ROLLOS"/>
    <s v="EJECUTADO_EXITOSO"/>
    <s v="EJECUTADO EXITOSO"/>
    <s v="30/10/2025 SE ESCALA AL COORDINADOR DE ZONA PARA ENTREGA DE ROLLOS EN SITIO | 30/10/2025 SE REALIZA ENTREGA DE 48 ROLLOS WOMPI OK"/>
    <s v="VISITA_TÉCNICA"/>
    <n v="48"/>
    <s v="PRINCIPAL"/>
    <s v="TERRESTRE"/>
    <s v="BARAJAS BERMUDEZ YAHIR MAURICIO"/>
    <n v="1"/>
    <n v="31419"/>
    <n v="31419"/>
  </r>
  <r>
    <s v="TUNJA"/>
    <s v="0036-0007"/>
    <x v="1"/>
    <n v="15001"/>
    <n v="2955250"/>
    <n v="21302"/>
    <x v="0"/>
    <s v="BOYACA"/>
    <s v="TUNJA"/>
    <s v="BARRIO LOS TRIGALES - TUNJA"/>
    <s v="WOMPI"/>
    <s v="FO-25-1755092"/>
    <d v="2025-10-29T16:08:00"/>
    <d v="2025-10-31T09:21:00"/>
    <x v="0"/>
    <s v="ROLLOS"/>
    <s v="EJECUTADO_EXITOSO"/>
    <s v="EJECUTADO EXITOSO"/>
    <s v="30/10/2025 SE REALIZA ENTREGA EN SITIO DE 32 ROLLOS WOMPI RECIBE PAPELERIA ALEJANDRA CARVAJAL"/>
    <s v="VISITA_TÉCNICA"/>
    <n v="32"/>
    <s v="PRINCIPAL"/>
    <s v="TERRESTRE"/>
    <s v="DURAN ACOSTA FRANK YONNY"/>
    <n v="1"/>
    <n v="31419"/>
    <n v="31419"/>
  </r>
  <r>
    <s v="BOGOTA"/>
    <s v="0036-0004"/>
    <x v="5"/>
    <n v="11001"/>
    <n v="2949285"/>
    <n v="78598"/>
    <x v="0"/>
    <s v="CUNDINAMARCA"/>
    <s v="BOGOTA"/>
    <s v="BARRIO FONTIBON RECODO BOGOTA 2"/>
    <s v="WOMPI"/>
    <s v="FO-25-1747826"/>
    <d v="2025-10-28T16:57:00"/>
    <d v="2025-10-31T09:23:00"/>
    <x v="0"/>
    <s v="ROLLOS"/>
    <s v="EJECUTADO_EXITOSO"/>
    <s v="EJECUTADO EXITOSO"/>
    <s v="28/10/2025 SE ESCALA AL COORDINADOR DE ZONA PARA ENTREGA DE ROLLOS EN SITIO | 31/10/2025 DURANTE LA VISITA TECNICA SE REALIZA ENTREGA DE ROLLOS PARA DATÁFONO NO SE MANIPULAN EQUIPOS SIN NOVEDAD EN ENTREGA"/>
    <s v="VISITA_TÉCNICA"/>
    <n v="24"/>
    <s v="PRINCIPAL"/>
    <s v="TERRESTRE"/>
    <s v="ALVARADO MORENO CRISTHIAN"/>
    <n v="1"/>
    <n v="31419"/>
    <n v="31419"/>
  </r>
  <r>
    <s v="NEIVA"/>
    <s v="0036-0006"/>
    <x v="2"/>
    <n v="41001"/>
    <n v="2954930"/>
    <n v="21321"/>
    <x v="0"/>
    <s v="HUILA"/>
    <s v="NEIVA"/>
    <s v="BARRIO CENTRO LI - NEIVA"/>
    <s v="WOMPI"/>
    <s v="FO-25-1753800"/>
    <d v="2025-10-29T15:38:00"/>
    <d v="2025-10-31T09:37:00"/>
    <x v="0"/>
    <s v="ROLLOS"/>
    <s v="EJECUTADO_EXITOSO"/>
    <s v="EJECUTADO EXITOSO"/>
    <s v="31/10/2025 SE ENTREGA 16 ROLLOS SIN NOVEDAD"/>
    <s v="VISITA_TÉCNICA"/>
    <n v="16"/>
    <s v="PRINCIPAL"/>
    <s v="TERRESTRE"/>
    <s v="LOZADA ROJAS CHRISTIAN ANDRES"/>
    <n v="1"/>
    <n v="31419"/>
    <n v="31419"/>
  </r>
  <r>
    <s v="BUCARAMANGA"/>
    <s v="0036-0007"/>
    <x v="1"/>
    <n v="68001"/>
    <n v="2958231"/>
    <n v="52896"/>
    <x v="0"/>
    <s v="SANTANDER"/>
    <s v="BUCARAMANGA"/>
    <s v="BARRIO SAN ALONSO BUCARAMANGA 6"/>
    <s v="WOMPI"/>
    <s v="FO-25-1756991"/>
    <d v="2025-10-30T10:50:00"/>
    <d v="2025-10-31T09:48:00"/>
    <x v="0"/>
    <s v="ROLLOS"/>
    <s v="EJECUTADO_EXITOSO"/>
    <s v="EJECUTADO EXITOSO"/>
    <s v="30/10/2025 SE ESCALA AL COORDINADOR DE ZONA PARA ENTREGA DE ROLLOS EN SITIO | 31/10/2025 SE ENTREGA ROLLOS EN SITIO"/>
    <s v="VISITA_TÉCNICA"/>
    <n v="16"/>
    <s v="PRINCIPAL"/>
    <s v="TERRESTRE"/>
    <s v="ANDRADE HERNANDEZ JUAN CARLOS"/>
    <n v="1"/>
    <n v="31419"/>
    <n v="31419"/>
  </r>
  <r>
    <s v="NEIVA"/>
    <s v="0036-0006"/>
    <x v="2"/>
    <n v="41001"/>
    <n v="2953358"/>
    <n v="70349"/>
    <x v="0"/>
    <s v="HUILA"/>
    <s v="NEIVA"/>
    <s v="BARRIO LA ARBOLEDA NEIVA 1"/>
    <s v="WOMPI"/>
    <s v="FO-25-1751470"/>
    <d v="2025-10-29T12:27:00"/>
    <d v="2025-10-31T09:54:00"/>
    <x v="0"/>
    <s v="ROLLOS"/>
    <s v="EJECUTADO_EXITOSO"/>
    <s v="EJECUTADO EXITOSO"/>
    <s v="29/10/2025 SE ESCALA AL COORDINADOR DE ZONA PARA ENTREGA DE ROLLOS EN SITIO | 31/10/2025 SE ENTREGA 32 ROLLOS SIN NOVEDAD"/>
    <s v="VISITA_TÉCNICA"/>
    <n v="32"/>
    <s v="PRINCIPAL"/>
    <s v="TERRESTRE"/>
    <s v="HERRERA LUQUE SAUL JAVIER"/>
    <n v="1"/>
    <n v="31419"/>
    <n v="31419"/>
  </r>
  <r>
    <s v="BUCARAMANGA"/>
    <s v="0036-0007"/>
    <x v="1"/>
    <n v="68001"/>
    <n v="2956045"/>
    <n v="80354"/>
    <x v="0"/>
    <s v="SANTANDER"/>
    <s v="BUCARAMANGA"/>
    <s v="BARRIO DIAMANTE 2 BUCARAMANGA 2"/>
    <s v="WOMPI"/>
    <s v="FO-25-1755027"/>
    <d v="2025-10-30T08:00:00"/>
    <d v="2025-10-31T10:49:00"/>
    <x v="0"/>
    <s v="ROLLOS"/>
    <s v="EJECUTADO_EXITOSO"/>
    <s v="EJECUTADO EXITOSO"/>
    <s v="30/10/2025 SE ESCALA AL COORDINADOR DE ZONA PARA ENTREGA DE ROLLOS EN SITIO | 31/10/2025 SE REALIZA VISITA AL COMERCIO SE ENTREGAN 32 ROLLOS DE WOMPI"/>
    <s v="VISITA_TÉCNICA"/>
    <n v="32"/>
    <s v="PRINCIPAL"/>
    <s v="TERRESTRE"/>
    <s v="ANDRADE HERNANDEZ JUAN CARLOS"/>
    <n v="1"/>
    <n v="31419"/>
    <n v="31419"/>
  </r>
  <r>
    <s v="CALI"/>
    <s v="0036-0003"/>
    <x v="4"/>
    <n v="76001"/>
    <n v="2957103"/>
    <n v="31929"/>
    <x v="0"/>
    <s v="VALLE DEL CAUCA"/>
    <s v="CALI"/>
    <s v="TELEVOMUNICACIONES.COM 2"/>
    <s v="WOMPI"/>
    <s v="FO-25-1756079"/>
    <d v="2025-10-30T09:09:00"/>
    <d v="2025-10-31T10:50:00"/>
    <x v="0"/>
    <s v="ROLLOS"/>
    <s v="EJECUTADO_EXITOSO"/>
    <s v="EJECUTADO EXITOSO"/>
    <s v="30/10/2025 SE ESCALA AL COORDINADOR DE ZONA PARA ENTREGA DE ROLLOS EN SITIO | 31/10/2025 SE ENTREGAN 64 ROLLOS TÉRMICOS AL CLIENTE EL CLIENTE RECIBE ROLLOS."/>
    <s v="VISITA_TÉCNICA"/>
    <n v="64"/>
    <s v="PRINCIPAL"/>
    <s v="TERRESTRE"/>
    <s v="MARIÑO PABON JORGE ENRIQUE"/>
    <n v="1"/>
    <n v="31419"/>
    <n v="31419"/>
  </r>
  <r>
    <s v="CALI"/>
    <s v="0036-0003"/>
    <x v="4"/>
    <n v="19001"/>
    <n v="2925896"/>
    <n v="51292"/>
    <x v="0"/>
    <s v="CAUCA"/>
    <s v="POPAYAN"/>
    <s v="BARRIO CENTRO POPAYAN 21"/>
    <s v="WOMPI"/>
    <s v="FO-25-1723983"/>
    <d v="2025-10-23T12:07:00"/>
    <d v="2025-10-31T10:53:00"/>
    <x v="0"/>
    <s v="ROLLOS"/>
    <s v="EJECUTADO_EXITOSO"/>
    <s v="EJECUTADO EXITOSO"/>
    <s v="31/10/2025 NO SE HA PODIDO ATENDER CASO POR CAPACIDAD OPERATIVA | 31/10/2025 ENTREGA DE ROLLOS"/>
    <s v="VISITA_TÉCNICA"/>
    <n v="24"/>
    <s v="LEJANA"/>
    <s v="TERRESTRE"/>
    <s v="BENAVIDES ARANGO RAFAEL JOSE"/>
    <n v="1"/>
    <n v="40250"/>
    <n v="40250"/>
  </r>
  <r>
    <s v="CALI"/>
    <s v="0036-0003"/>
    <x v="4"/>
    <n v="19001"/>
    <n v="2939576"/>
    <n v="70306"/>
    <x v="0"/>
    <s v="CAUCA"/>
    <s v="POPAYAN"/>
    <s v="BARRIO VILLA GARCIA PAPAYAN"/>
    <s v="WOMPI"/>
    <s v="FO-25-1740816"/>
    <d v="2025-10-27T11:32:00"/>
    <d v="2025-10-31T10:55:00"/>
    <x v="0"/>
    <s v="ROLLOS"/>
    <s v="EJECUTADO_EXITOSO"/>
    <s v="EJECUTADO EXITOSO"/>
    <s v="27/10/2025 SE ESCALA AL COORDINADOR DE ZONA PARA ENTREGA DE ROLLOS EN SITIO | 31/10/2025 ENTREGA DE ROLLOS"/>
    <s v="VISITA_TÉCNICA"/>
    <n v="32"/>
    <s v="LEJANA"/>
    <s v="TERRESTRE"/>
    <s v="LOPEZ CALDONO CESAR FERNANDO"/>
    <n v="1"/>
    <n v="40250"/>
    <n v="40250"/>
  </r>
  <r>
    <s v="TUNJA"/>
    <s v="0036-0007"/>
    <x v="1"/>
    <n v="15001"/>
    <n v="2946703"/>
    <n v="21706"/>
    <x v="0"/>
    <s v="BOYACA"/>
    <s v="TUNJA"/>
    <s v="BARRIO CIUDAD JARDÍN - TUNJA"/>
    <s v="WOMPI"/>
    <s v="FO-25-1745451"/>
    <d v="2025-10-28T11:49:00"/>
    <d v="2025-10-31T10:58:00"/>
    <x v="0"/>
    <s v="ROLLOS"/>
    <s v="EJECUTADO_EXITOSO"/>
    <s v="EJECUTADO EXITOSO"/>
    <s v="28/10/2025 SE ESCALA AL COORDINADOR DE ZONA PARA ENTREGA DE ROLLOS EN SITIO | 31/10/2025 SE REALIZA ENTREGA EN SITIO DE 32 ROLLOS WOMPI RECIBE PAPELERIA  KAREN GUTIÉRREZ"/>
    <s v="VISITA_TÉCNICA"/>
    <n v="32"/>
    <s v="PRINCIPAL"/>
    <s v="TERRESTRE"/>
    <s v="LOPEZ CALDONO CESAR FERNANDO"/>
    <n v="1"/>
    <n v="31419"/>
    <n v="31419"/>
  </r>
  <r>
    <s v="CALI"/>
    <s v="0036-0003"/>
    <x v="4"/>
    <n v="19001"/>
    <n v="2932403"/>
    <n v="17382"/>
    <x v="0"/>
    <s v="CAUCA"/>
    <s v="POPAYAN"/>
    <s v="BARRIO CADILLAC II- POPAYAN"/>
    <s v="WOMPI"/>
    <s v="FO-25-1731530"/>
    <d v="2025-10-24T15:07:00"/>
    <d v="2025-10-31T11:00:00"/>
    <x v="0"/>
    <s v="ROLLOS"/>
    <s v="EJECUTADO_EXITOSO"/>
    <s v="EJECUTADO EXITOSO"/>
    <s v="24/10/2025 SE ESCALA AL COORDINADOR DE ZONA PARA ENTREGA DE ROLLOS EN SITIO | 31/10/2025 SIN NOVEDADES | 31/10/2025 ENTREGA DE ROLLOS"/>
    <s v="VISITA_TÉCNICA"/>
    <n v="48"/>
    <s v="LEJANA"/>
    <s v="TERRESTRE"/>
    <s v="ALVARADO MORENO CRISTHIAN"/>
    <n v="1"/>
    <n v="40250"/>
    <n v="40250"/>
  </r>
  <r>
    <s v="CUCUTA"/>
    <s v="0036-0007"/>
    <x v="1"/>
    <n v="54001"/>
    <n v="2954628"/>
    <n v="57276"/>
    <x v="0"/>
    <s v="NORTE DE SANTANDER"/>
    <s v="CUCUTA"/>
    <s v="DROGUERIA CUBEROS NIÑO"/>
    <s v="WOMPI"/>
    <s v="FO-25-1755099"/>
    <d v="2025-10-29T15:13:00"/>
    <d v="2025-10-31T11:01:00"/>
    <x v="0"/>
    <s v="ROLLOS"/>
    <s v="EJECUTADO_EXITOSO"/>
    <s v="EJECUTADO EXITOSO"/>
    <s v="31/10/2025 SE REALIZA VISITA, SE ENTREGAN 64 ROLLOS"/>
    <s v="VISITA_TÉCNICA"/>
    <n v="64"/>
    <s v="PRINCIPAL"/>
    <s v="TERRESTRE"/>
    <s v="LOPEZ CALDONO CESAR FERNANDO"/>
    <n v="1"/>
    <n v="31419"/>
    <n v="31419"/>
  </r>
  <r>
    <s v="CALI"/>
    <s v="0036-0003"/>
    <x v="4"/>
    <n v="76001"/>
    <n v="2957529"/>
    <n v="76341"/>
    <x v="0"/>
    <s v="VALLE DEL CAUCA"/>
    <s v="CALI"/>
    <s v="BARRIO SANTA ROSA CALI 3"/>
    <s v="WOMPI"/>
    <s v="FO-25-1756417"/>
    <d v="2025-10-30T09:48:00"/>
    <d v="2025-10-31T11:02:00"/>
    <x v="0"/>
    <s v="ROLLOS"/>
    <s v="EJECUTADO_EXITOSO"/>
    <s v="EJECUTADO EXITOSO"/>
    <s v="31/10/2025 SE ENTREGAN 48 ROLLOS DE WOMPI A LA SEÑORITA HEIDI LIZETH TASCON"/>
    <s v="VISITA_TÉCNICA"/>
    <n v="48"/>
    <s v="PRINCIPAL"/>
    <s v="TERRESTRE"/>
    <s v="PACHECO BUITRAGO JAVIER ALONSO"/>
    <n v="1"/>
    <n v="31419"/>
    <n v="31419"/>
  </r>
  <r>
    <s v="BARRANQUILLA"/>
    <s v="0036-0001"/>
    <x v="0"/>
    <n v="8001"/>
    <n v="2958566"/>
    <n v="79736"/>
    <x v="0"/>
    <s v="ATLANTICO"/>
    <s v="BARRANQUILLA"/>
    <s v="BARRIO SANTO DOMINGO DE GUZMAN BARRANQUILLA 1"/>
    <s v="WOMPI"/>
    <s v="FO-25-1759024"/>
    <d v="2025-10-30T11:39:00"/>
    <d v="2025-10-31T11:03:00"/>
    <x v="0"/>
    <s v="ROLLOS"/>
    <s v="EJECUTADO_EXITOSO"/>
    <s v="EJECUTADO EXITOSO"/>
    <s v="30/10/2025 SE ESCALA AL COORDINADOR DE ZONA PARA ENTREGA DE ROLLOS EN SITIO"/>
    <s v="VISITA_TÉCNICA"/>
    <m/>
    <s v="PRINCIPAL"/>
    <s v="TERRESTRE"/>
    <s v="VALENCIA GONZALEZ JOSE DANIEL"/>
    <n v="1"/>
    <n v="31419"/>
    <n v="31419"/>
  </r>
  <r>
    <s v="PEREIRA"/>
    <s v="0036-0002"/>
    <x v="6"/>
    <n v="66170"/>
    <n v="2958034"/>
    <n v="76995"/>
    <x v="0"/>
    <s v="RISARALDA"/>
    <s v="DOSQUEBRADAS"/>
    <s v="BARRIO VILLA FANY LA POPA DOSQUEBRADAS"/>
    <s v="WOMPI"/>
    <s v="FO-25-1756995"/>
    <d v="2025-10-30T10:31:00"/>
    <d v="2025-10-31T11:03:00"/>
    <x v="0"/>
    <s v="ROLLOS"/>
    <s v="EJECUTADO_EXITOSO"/>
    <s v="EJECUTADO EXITOSO"/>
    <s v="30/10/2025 SE ESCALA AL COORDINADOR DE ZONA PARA ENTREGA DE ROLLOS EN SITIO | 31/10/2025 SE ENTREGAN 64 ROLLOS."/>
    <s v="VISITA_TÉCNICA"/>
    <n v="64"/>
    <s v="PRINCIPAL"/>
    <s v="TERRESTRE"/>
    <s v="VILLACOB VILLACOB ELKIN EDUARDO"/>
    <n v="1"/>
    <n v="31419"/>
    <n v="31419"/>
  </r>
  <r>
    <s v="CUCUTA"/>
    <s v="0036-0007"/>
    <x v="1"/>
    <n v="54001"/>
    <n v="2946715"/>
    <n v="28544"/>
    <x v="0"/>
    <s v="NORTE DE SANTANDER"/>
    <s v="CUCUTA"/>
    <s v="BARRIO FUERA DEL MUNICIPIO DE CUCUTA"/>
    <s v="WOMPI"/>
    <s v="FO-25-1749079"/>
    <d v="2025-10-28T11:54:00"/>
    <d v="2025-10-31T11:05:00"/>
    <x v="0"/>
    <s v="ROLLOS"/>
    <s v="EJECUTADO_EXITOSO"/>
    <s v="EJECUTADO EXITOSO"/>
    <s v="29/10/2025 SE ESCALA AL COORDINADOR DE ZONA PARA ENTREGA DE ROLLOS EN SITIO | 31/10/2025 SE REALIZA ENTREGA DE 16 ROLLOS WOMPI"/>
    <s v="VISITA_TÉCNICA"/>
    <n v="16"/>
    <s v="PRINCIPAL"/>
    <s v="TERRESTRE"/>
    <s v="FRANCO CAÑAVERAL YAMID RAUL"/>
    <n v="1"/>
    <n v="31419"/>
    <n v="31419"/>
  </r>
  <r>
    <s v="CALI"/>
    <s v="0036-0003"/>
    <x v="4"/>
    <n v="76233"/>
    <n v="2946471"/>
    <n v="79295"/>
    <x v="0"/>
    <s v="VALLE DEL CAUCA"/>
    <s v="DAGUA"/>
    <s v="BARRIO RICAURTE DAGUA VALLE DAGUA"/>
    <s v="WOMPI"/>
    <s v="FO-25-1746868"/>
    <d v="2025-10-28T11:41:00"/>
    <d v="2025-10-31T11:08:00"/>
    <x v="0"/>
    <s v="ROLLOS"/>
    <s v="EJECUTADO_EXITOSO"/>
    <s v="EJECUTADO EXITOSO"/>
    <s v="28/10/2025 SE CONFIRMAN DATOS, SE REALIZA ENVIO POR OPERADOR LOGISTICO | 31/10/2025 SE REALIZA ENVIO DE 24 ROLLOS, CON LA GUIA 2248145304 SERVIENTREGA SE CONFIRMA ENTREGA EXITOSA POR PARTE DE LA TRANSPORTADORA"/>
    <s v="ENVÍO"/>
    <n v="24"/>
    <s v="INTERMEDIA"/>
    <s v="TERRESTRE"/>
    <s v="DURAN ACOSTA FRANK YONNY"/>
    <n v="1"/>
    <n v="36351"/>
    <n v="36351"/>
  </r>
  <r>
    <s v="SINCELEJO"/>
    <s v="0036-0001"/>
    <x v="0"/>
    <n v="70742"/>
    <n v="2946601"/>
    <n v="27088"/>
    <x v="0"/>
    <s v="SUCRE"/>
    <s v="SAN LUIS DE SINCE"/>
    <s v="BARRIO CENTRO SAN LUIS DE SINCE"/>
    <s v="WOMPI"/>
    <s v="FO-25-1746863"/>
    <d v="2025-10-28T11:44:00"/>
    <d v="2025-10-31T11:10:00"/>
    <x v="0"/>
    <s v="ROLLOS"/>
    <s v="EJECUTADO_EXITOSO"/>
    <s v="EJECUTADO EXITOSO"/>
    <s v="28/10/2025 SE CONFIRMAN DATOS, SE REALIZA ENVIO POR OPERADOR LOGISTICO | 31/10/2025 SE REALIZA ENVIO DE 64 ROLLOS, CON LA GUIA 2265100441 SERVIENTREGA SE CONFIRMA ENTREGA EXITOSA POR PARTE DE LA TRANSPORTADORA"/>
    <s v="ENVÍO"/>
    <n v="64"/>
    <s v="INTERMEDIA"/>
    <s v="TERRESTRE"/>
    <s v="TORO CARDONA ELIZABETH"/>
    <n v="1"/>
    <n v="36351"/>
    <n v="36351"/>
  </r>
  <r>
    <s v="NEIVA"/>
    <s v="0036-0006"/>
    <x v="2"/>
    <n v="18247"/>
    <n v="2942827"/>
    <n v="64759"/>
    <x v="0"/>
    <s v="CAQUETA"/>
    <s v="EL DONCELLO"/>
    <s v="BARRIO BELALCAZAR EL DONCELLO"/>
    <s v="WOMPI"/>
    <s v="FO-25-1743678"/>
    <d v="2025-10-28T08:00:00"/>
    <d v="2025-10-31T11:11:00"/>
    <x v="0"/>
    <s v="ROLLOS"/>
    <s v="EJECUTADO_EXITOSO"/>
    <s v="EJECUTADO EXITOSO"/>
    <s v="29/10/2025 SE ESCALA AL COORDINADOR DE ZONA PARA ENTREGA DE ROLLOS EN SITIO | 31/10/2025 SE REALIZA ENVIO DE 48 ROLLOS, CON LA GUIA 2235596389 SERVIENTREGA SE CONFIRMA ENTREGA EXITOSA POR PARTE DE LA TRANSPORTADORA"/>
    <s v="ENVÍO"/>
    <n v="48"/>
    <s v="LEJANA"/>
    <s v="TERRESTRE"/>
    <s v="TORO CARDONA ELIZABETH"/>
    <n v="1"/>
    <n v="40250"/>
    <n v="40250"/>
  </r>
  <r>
    <s v="BARRANQUILLA"/>
    <s v="0036-0001"/>
    <x v="0"/>
    <n v="8421"/>
    <n v="2940432"/>
    <n v="28614"/>
    <x v="0"/>
    <s v="ATLANTICO"/>
    <s v="LURUACO"/>
    <s v="BARRIO LURUACO ATLÁNTICO"/>
    <s v="WOMPI"/>
    <s v="FO-25-1741497"/>
    <d v="2025-10-27T13:18:00"/>
    <d v="2025-10-31T11:11:00"/>
    <x v="0"/>
    <s v="ROLLOS"/>
    <s v="EJECUTADO_EXITOSO"/>
    <s v="EJECUTADO EXITOSO"/>
    <s v="27/10/2025 SE CONFIRMAN DATOS, SE REALIZA ENVIO POR OPERADOR LOGISTICO | 31/10/2025 SE REALIZA ENVIO DE 64 ROLLOS, CON LA GUIA 2277307755 SERVIENTREGA SE CONFIRMA ENTREGA EXITOSA POR PARTE DE LA TRANSPORTADORA"/>
    <s v="ENVÍO"/>
    <n v="64"/>
    <s v="INTERMEDIA"/>
    <s v="TERRESTRE"/>
    <s v="ALVAREZ LOPEZ MARIANA"/>
    <n v="1"/>
    <n v="36351"/>
    <n v="36351"/>
  </r>
  <r>
    <s v="MONTERIA"/>
    <s v="0036-0001"/>
    <x v="0"/>
    <n v="23807"/>
    <n v="2934707"/>
    <n v="80411"/>
    <x v="0"/>
    <s v="CORDOBA"/>
    <s v="TIERRALTA"/>
    <s v="BARRIO EL PRADO TIERRALTA 3"/>
    <s v="WOMPI"/>
    <s v="FO-25-1740356"/>
    <d v="2025-10-27T08:00:00"/>
    <d v="2025-10-31T11:13:00"/>
    <x v="0"/>
    <s v="ROLLOS"/>
    <s v="EJECUTADO_EXITOSO"/>
    <s v="EJECUTADO EXITOSO"/>
    <s v="27/10/2025 SE ESCALA AL COORDINADOR DE ZONA PARA ENTREGA DE ROLLOS EN SITIO | 31/10/2025 SE REALIZA ENVIO DE 16 ROLLOS, CON LA GUIA 2265100439 SERVIENTREGA SE CONFIRMA ENTREGA EXITOSA POR PARTE DE LA TRANSPORTADORA"/>
    <s v="ENVÍO"/>
    <n v="16"/>
    <s v="LEJANA"/>
    <s v="TERRESTRE"/>
    <s v="ALVAREZ LOPEZ MARIANA"/>
    <n v="1"/>
    <n v="40250"/>
    <n v="40250"/>
  </r>
  <r>
    <s v="MONTERIA"/>
    <s v="0036-0001"/>
    <x v="0"/>
    <n v="23660"/>
    <n v="2923301"/>
    <n v="30344"/>
    <x v="0"/>
    <s v="CORDOBA"/>
    <s v="SAHAGUN"/>
    <s v="BARRIO ANILLO VIAL SAHAGUN"/>
    <s v="WOMPI"/>
    <s v="FO-25-1726397"/>
    <d v="2025-10-23T08:00:00"/>
    <d v="2025-10-31T11:14:00"/>
    <x v="0"/>
    <s v="ROLLOS"/>
    <s v="EJECUTADO_EXITOSO"/>
    <s v="EJECUTADO EXITOSO"/>
    <s v="23/10/2025 SE CONFIRMAN DATOS, SE REALIZA ENVIO POR OPERADOR LOGISTICO | 31/10/2025 SE REALIZA ENVIO DE 16 ROLLOS, CON LA GUIA 2265100423 SERVIENTREGA SE CONFIRMA ENTREGA EXITOSA POR PARTE DE LA TRANSPORTADORA"/>
    <s v="ENVÍO"/>
    <n v="16"/>
    <s v="INTERMEDIA"/>
    <s v="TERRESTRE"/>
    <s v="ALVAREZ LOPEZ MARIANA"/>
    <n v="1"/>
    <n v="36351"/>
    <n v="36351"/>
  </r>
  <r>
    <s v="SINCELEJO"/>
    <s v="0036-0001"/>
    <x v="0"/>
    <n v="70400"/>
    <n v="2918894"/>
    <n v="11078"/>
    <x v="0"/>
    <s v="SUCRE"/>
    <s v="LA UNION"/>
    <s v="LA UNION - SUCRE"/>
    <s v="WOMPI"/>
    <s v="FO-25-1720358"/>
    <d v="2025-10-22T10:44:00"/>
    <d v="2025-10-31T11:15:00"/>
    <x v="0"/>
    <s v="ROLLOS"/>
    <s v="EJECUTADO_EXITOSO"/>
    <s v="EJECUTADO EXITOSO"/>
    <s v="22/10/2025 SE CONFIRMAN DATOS, SE REALIZA ENVIO POR OPERADOR LOGISTICO | 29/10/2025 SE LE INFORMA NUMERO DE GUIA A USER, PENDIENTE CONFIRMACION | 31/10/2025 SE REALIZA ENVIO DE 64 ROLLOS, CON LA GUIA 2265100416 SERVIENTREGA SE CONFIRMA ENTREGA EXITOSA POR PARTE DE LA TRANSPORTADORA"/>
    <s v="ENVÍO"/>
    <n v="64"/>
    <s v="INTERMEDIA"/>
    <s v="TERRESTRE"/>
    <s v="TORO CARDONA ELIZABETH"/>
    <n v="1"/>
    <n v="36351"/>
    <n v="36351"/>
  </r>
  <r>
    <s v="BUCARAMANGA"/>
    <s v="0036-0007"/>
    <x v="1"/>
    <n v="68307"/>
    <n v="2952528"/>
    <n v="79088"/>
    <x v="0"/>
    <s v="SANTANDER"/>
    <s v="GIRON"/>
    <s v="BARRIO GIRALUZ GIRON"/>
    <s v="WOMPI"/>
    <s v="FO-25-1751536"/>
    <d v="2025-10-29T11:00:00"/>
    <d v="2025-10-31T11:37:00"/>
    <x v="0"/>
    <s v="ROLLOS"/>
    <s v="EJECUTADO_EXITOSO"/>
    <s v="EJECUTADO EXITOSO"/>
    <s v="29/10/2025 SE ESCALA AL COORDINADOR DE ZONA PARA ENTREGA DE ROLLOS EN SITIO | 31/10/2025 SE REALIZA VISITA A COMERCIO Y SE ENTREGAN 16 ROLLOS"/>
    <s v="VISITA_TÉCNICA"/>
    <n v="16"/>
    <s v="PRINCIPAL"/>
    <s v="TERRESTRE"/>
    <s v="CONTRERAS ROSSI LITZY YULIETH"/>
    <n v="1"/>
    <n v="31419"/>
    <n v="31419"/>
  </r>
  <r>
    <s v="MONTERIA"/>
    <s v="0036-0001"/>
    <x v="0"/>
    <n v="23001"/>
    <n v="2952596"/>
    <n v="74466"/>
    <x v="0"/>
    <s v="CORDOBA"/>
    <s v="MONTERIA"/>
    <s v="TIENDA LUBRICANTES BETEL"/>
    <s v="WOMPI"/>
    <s v="FO-25-1751523"/>
    <d v="2025-10-29T11:18:00"/>
    <d v="2025-10-31T11:39:00"/>
    <x v="0"/>
    <s v="ROLLOS"/>
    <s v="EJECUTADO_EXITOSO"/>
    <s v="EJECUTADO EXITOSO"/>
    <s v="29/10/2025 SE ESCALA AL COORDINADOR DE ZONA PARA ENTREGA DE ROLLOS EN SITIO | 31/10/2025 SE REALIZÓ ENTREGA DE 40 ROLLOS PARA CB BANCOLOMBIA, NO SÉ MANIPULÓ EQUIPOS."/>
    <s v="VISITA_TÉCNICA"/>
    <n v="40"/>
    <s v="PRINCIPAL"/>
    <s v="TERRESTRE"/>
    <s v="SANTOS GONZALEZ JOHAN FABIAN"/>
    <n v="1"/>
    <n v="31419"/>
    <n v="31419"/>
  </r>
  <r>
    <s v="SINCELEJO"/>
    <s v="0036-0001"/>
    <x v="0"/>
    <n v="70001"/>
    <n v="2945475"/>
    <n v="50138"/>
    <x v="0"/>
    <s v="SUCRE"/>
    <s v="SINCELEJO"/>
    <s v="SOCIEDAD DE NEGOCIOS CREDI HOGAR"/>
    <s v="WOMPI"/>
    <s v="FO-25-1744833"/>
    <d v="2025-10-28T10:24:00"/>
    <d v="2025-10-31T11:40:00"/>
    <x v="0"/>
    <s v="ROLLOS"/>
    <s v="EJECUTADO_EXITOSO"/>
    <s v="EJECUTADO EXITOSO"/>
    <s v="29/10/2025 SE ESCALA AL COORDINADOR DE ZONA PARA ENTREGA DE ROLLOS EN SITIO | 31/10/2025 SE VISITA SITIO SE VERIFICA INFORMACIÓN SE REALIZA ENTREGA DE ROLLOS, NO SE MANIPULA EQUIPOS. FIRMA QUIEN RECIBE LOS ROLLOS."/>
    <s v="VISITA_TÉCNICA"/>
    <n v="40"/>
    <s v="PRINCIPAL"/>
    <s v="TERRESTRE"/>
    <s v="CALDERA SALCEDO CARLOS JULIO"/>
    <n v="1"/>
    <n v="31419"/>
    <n v="31419"/>
  </r>
  <r>
    <s v="BOGOTA"/>
    <s v="0036-0004"/>
    <x v="5"/>
    <n v="11001"/>
    <n v="2942435"/>
    <n v="47169"/>
    <x v="0"/>
    <s v="CUNDINAMARCA"/>
    <s v="BOGOTA"/>
    <s v="BARRIO LA SOLEDAD BOGOTA 2"/>
    <s v="WOMPI"/>
    <s v="FO-25-1741644"/>
    <d v="2025-10-27T16:15:00"/>
    <d v="2025-10-31T11:42:00"/>
    <x v="0"/>
    <s v="ROLLOS"/>
    <s v="EJECUTADO_EXITOSO"/>
    <s v="EJECUTADO EXITOSO"/>
    <s v="31/10/2025 SE ENTREGAN  ROLLOS SIN MANIPULACIÓN DEL DATAFONO SIN NOVEDAD"/>
    <s v="VISITA_TÉCNICA"/>
    <n v="32"/>
    <s v="PRINCIPAL"/>
    <s v="TERRESTRE"/>
    <s v="SANTOS GUZMAN CHRISTIAN FELIPE"/>
    <n v="1"/>
    <n v="31419"/>
    <n v="31419"/>
  </r>
  <r>
    <s v="CUCUTA"/>
    <s v="0036-0007"/>
    <x v="1"/>
    <n v="54874"/>
    <n v="2955733"/>
    <n v="77331"/>
    <x v="0"/>
    <s v="NORTE DE SANTANDER"/>
    <s v="VILLA DEL ROSARIO"/>
    <s v="BARRIO EL CENTRO VILLA DEL ROSARIO 10"/>
    <s v="WOMPI"/>
    <s v="FO-25-1755058"/>
    <d v="2025-10-30T08:00:00"/>
    <d v="2025-10-31T11:43:00"/>
    <x v="0"/>
    <s v="ROLLOS"/>
    <s v="EJECUTADO_EXITOSO"/>
    <s v="EJECUTADO EXITOSO"/>
    <s v="30/10/2025 SE ESCALA AL COORDINADOR DE ZONA PARA ENTREGA DE ROLLOS EN SITIO | 31/10/2025 SE VISITA COMERCIO Y SE ENTREGAN 16 ROLLOS OK."/>
    <s v="VISITA_TÉCNICA"/>
    <n v="16"/>
    <s v="PRINCIPAL"/>
    <s v="TERRESTRE"/>
    <s v="ARIAS QUILINDO JULIAN"/>
    <n v="1"/>
    <n v="31419"/>
    <n v="31419"/>
  </r>
  <r>
    <s v="CALI"/>
    <s v="0036-0003"/>
    <x v="4"/>
    <n v="19450"/>
    <n v="2868637"/>
    <n v="69561"/>
    <x v="0"/>
    <s v="CAUCA"/>
    <s v="MERCADERES"/>
    <s v="BARRIO CENTRO MERCADERES"/>
    <s v="WOMPI"/>
    <s v="FO-25-1681504"/>
    <d v="2025-10-10T11:04:00"/>
    <d v="2025-10-31T11:44:00"/>
    <x v="0"/>
    <s v="ROLLOS"/>
    <s v="EJECUTADO_EXITOSO"/>
    <s v="EJECUTADO EXITOSO"/>
    <s v="14/10/2025 SE CONFIRMAN DATOS Y REALIZA ENVIO DE ROLLOS CON GUIA | 29/10/2025 GUIAS SIN MOVIMIENTO, SE CONSULTA CON BODEGA | 31/10/2025 CB CONFIRMA ENTREGA | 31/10/2025 SE REALIZA ENVIO DE 40 ROLLOS, CON LA GUIA 2215219675 SERVIENTREGA SE CONFIRMA ENTREGA EXITOSA POR PARTE DE LA TRANSPORTADORA"/>
    <s v="ENVÍO"/>
    <n v="40"/>
    <s v="LEJANA"/>
    <s v="TERRESTRE"/>
    <s v="TORRES MANTILLA JOSE DANIEL"/>
    <n v="1"/>
    <n v="40250"/>
    <n v="40250"/>
  </r>
  <r>
    <s v="BOGOTA"/>
    <s v="0036-0004"/>
    <x v="5"/>
    <n v="25473"/>
    <n v="2953241"/>
    <n v="52225"/>
    <x v="0"/>
    <s v="CUNDINAMARCA"/>
    <s v="MOSQUERA"/>
    <s v="BARRIO PORVENIR RIO MOSQUERA"/>
    <s v="WOMPI"/>
    <s v="FO-25-1751507"/>
    <d v="2025-10-29T11:56:00"/>
    <d v="2025-10-31T11:47:00"/>
    <x v="0"/>
    <s v="ROLLOS"/>
    <s v="EJECUTADO_EXITOSO"/>
    <s v="EJECUTADO EXITOSO"/>
    <s v="29/10/2025 SE ESCALA AL COORDINADOR DE ZONA PARA ENTREGA DE ROLLOS EN SITIO | 31/10/2025 DURANTE LA VISITA TECNICA SE REALIZA ENTREGA DE ROLLOS PARA DATÁFONO NO SE MANIPULAN EQUIPOS"/>
    <s v="VISITA_TÉCNICA"/>
    <n v="64"/>
    <s v="PRINCIPAL"/>
    <s v="TERRESTRE"/>
    <s v="ARGEL DORIA MIGUEL ALBERTO"/>
    <n v="1"/>
    <n v="31419"/>
    <n v="31419"/>
  </r>
  <r>
    <s v="CALI"/>
    <s v="0036-0003"/>
    <x v="4"/>
    <n v="76001"/>
    <n v="2955196"/>
    <n v="79989"/>
    <x v="0"/>
    <s v="VALLE DEL CAUCA"/>
    <s v="CALI"/>
    <s v="PAPELERIA JANETHT"/>
    <s v="WOMPI"/>
    <s v="FO-25-1755091"/>
    <d v="2025-10-29T16:19:00"/>
    <d v="2025-10-31T11:51:00"/>
    <x v="0"/>
    <s v="ROLLOS"/>
    <s v="EJECUTADO_EXITOSO"/>
    <s v="EJECUTADO EXITOSO"/>
    <s v="31/10/2025 SE ENTREGAN 8 ROLLOS DE WOMPI AL SEÑOR DANIEL LEFA"/>
    <s v="VISITA_TÉCNICA"/>
    <n v="8"/>
    <s v="PRINCIPAL"/>
    <s v="TERRESTRE"/>
    <s v="GALEANO SORIANO JUAN DAVID"/>
    <n v="1"/>
    <n v="31419"/>
    <n v="31419"/>
  </r>
  <r>
    <s v="CALI"/>
    <s v="0036-0003"/>
    <x v="4"/>
    <n v="76001"/>
    <n v="2956895"/>
    <n v="73551"/>
    <x v="0"/>
    <s v="VALLE DEL CAUCA"/>
    <s v="CALI"/>
    <s v="BARRIO EL LIDO CALI 3"/>
    <s v="WOMPI"/>
    <s v="FO-25-1756083"/>
    <d v="2025-10-30T09:06:00"/>
    <d v="2025-10-31T11:57:00"/>
    <x v="0"/>
    <s v="ROLLOS"/>
    <s v="EJECUTADO_EXITOSO"/>
    <s v="EJECUTADO EXITOSO"/>
    <s v="30/10/2025 SE ESCALA AL COORDINADOR DE ZONA PARA ENTREGA DE ROLLOS EN SITIO | 31/10/2025 SE ENTREGA 64 ROLLOS EN BUEN ESTADO"/>
    <s v="VISITA_TÉCNICA"/>
    <n v="64"/>
    <s v="PRINCIPAL"/>
    <s v="TERRESTRE"/>
    <s v="VALENCIA GONZALEZ JOSE DANIEL"/>
    <n v="1"/>
    <n v="31419"/>
    <n v="31419"/>
  </r>
  <r>
    <s v="BUCARAMANGA"/>
    <s v="0036-0007"/>
    <x v="1"/>
    <n v="68276"/>
    <n v="2957293"/>
    <n v="66491"/>
    <x v="0"/>
    <s v="SANTANDER"/>
    <s v="FLORIDABLANCA"/>
    <s v="BARRIO EL DORADO FLORIDABLANCA 2"/>
    <s v="WOMPI"/>
    <s v="FO-25-1756420"/>
    <d v="2025-10-30T09:40:00"/>
    <d v="2025-10-31T12:01:00"/>
    <x v="0"/>
    <s v="ROLLOS"/>
    <s v="EJECUTADO_EXITOSO"/>
    <s v="EJECUTADO EXITOSO"/>
    <s v="31/10/2025 ENTREGA DE 24 ROLLOS PARA DATÁFONO"/>
    <s v="VISITA_TÉCNICA"/>
    <n v="24"/>
    <s v="PRINCIPAL"/>
    <s v="TERRESTRE"/>
    <s v="ESCOBAR LENIS JUAN SEBASTIAN"/>
    <n v="1"/>
    <n v="31419"/>
    <n v="31419"/>
  </r>
  <r>
    <s v="BARRANQUILLA"/>
    <s v="0036-0001"/>
    <x v="0"/>
    <n v="8296"/>
    <n v="2956671"/>
    <n v="61499"/>
    <x v="0"/>
    <s v="ATLANTICO"/>
    <s v="GALAPA"/>
    <s v="BARRIO VILLA OLIMPICA GALAPA 4"/>
    <s v="WOMPI"/>
    <s v="FO-25-1755659"/>
    <d v="2025-10-30T08:42:00"/>
    <d v="2025-10-31T12:04:00"/>
    <x v="0"/>
    <s v="ROLLOS"/>
    <s v="EJECUTADO_EXITOSO"/>
    <s v="EJECUTADO EXITOSO"/>
    <s v="30/10/2025 SE ESCALA AL COORDINADOR DE ZONA PARA ENTREGA DE ROLLOS EN SITIO | 31/10/2025 SE REALIZA VISITA SE ENTREGA 48 ROLLOS"/>
    <s v="VISITA_TÉCNICA"/>
    <n v="48"/>
    <s v="PRINCIPAL"/>
    <s v="TERRESTRE"/>
    <s v="PEÑA DIAZ IVAN YESID"/>
    <n v="1"/>
    <n v="31419"/>
    <n v="31419"/>
  </r>
  <r>
    <s v="BOGOTA"/>
    <s v="0036-0004"/>
    <x v="5"/>
    <n v="11001"/>
    <n v="2950248"/>
    <n v="79346"/>
    <x v="0"/>
    <s v="CUNDINAMARCA"/>
    <s v="BOGOTA"/>
    <s v="BARRIO CHAPINERO BOGOTA 29"/>
    <s v="WOMPI"/>
    <s v="FO-25-1749029"/>
    <d v="2025-10-29T08:00:00"/>
    <d v="2025-10-31T12:06:00"/>
    <x v="0"/>
    <s v="ROLLOS"/>
    <s v="EJECUTADO_EXITOSO"/>
    <s v="EJECUTADO EXITOSO"/>
    <s v="29/10/2025 SE ESCALA AL COORDINADOR DE ZONA PARA ENTREGA DE ROLLOS EN SITIO | 31/10/2025 SE ENTREGAN  ROLLOS SIN MANIPULACIÓN DEL DATAFONO SIN NOVEDAD"/>
    <s v="VISITA_TÉCNICA"/>
    <n v="16"/>
    <s v="PRINCIPAL"/>
    <s v="TERRESTRE"/>
    <s v="VILLACOB VILLACOB ELKIN EDUARDO"/>
    <n v="1"/>
    <n v="31419"/>
    <n v="31419"/>
  </r>
  <r>
    <s v="NEIVA"/>
    <s v="0036-0006"/>
    <x v="2"/>
    <n v="41001"/>
    <n v="2949446"/>
    <n v="18214"/>
    <x v="0"/>
    <s v="HUILA"/>
    <s v="NEIVA"/>
    <s v="BARRIO CENTRO XXXIX - NEIVA"/>
    <s v="WOMPI"/>
    <s v="FO-25-1747914"/>
    <d v="2025-10-29T08:00:00"/>
    <d v="2025-10-31T12:13:00"/>
    <x v="0"/>
    <s v="ROLLOS"/>
    <s v="EJECUTADO_EXITOSO"/>
    <s v="EJECUTADO EXITOSO"/>
    <s v="28/10/2025 SE ESCALA AL COORDINADOR DE ZONA PARA ENTREGA DE ROLLOS EN SITIO | 31/10/2025 SE LLEGA A SITIO, SE ENTREGAN 40 ROLLOS WOMPI"/>
    <s v="VISITA_TÉCNICA"/>
    <n v="40"/>
    <s v="PRINCIPAL"/>
    <s v="TERRESTRE"/>
    <s v="ARIAS QUILINDO JULIAN"/>
    <n v="1"/>
    <n v="31419"/>
    <n v="31419"/>
  </r>
  <r>
    <s v="BOGOTA"/>
    <s v="0036-0004"/>
    <x v="5"/>
    <n v="11001"/>
    <n v="2947440"/>
    <n v="31442"/>
    <x v="0"/>
    <s v="CUNDINAMARCA"/>
    <s v="BOGOTA"/>
    <s v="BARRIO JUAN PABLO LL"/>
    <s v="WOMPI"/>
    <s v="FO-25-1746781"/>
    <d v="2025-10-28T14:11:00"/>
    <d v="2025-10-31T12:15:00"/>
    <x v="0"/>
    <s v="ROLLOS"/>
    <s v="EJECUTADO_EXITOSO"/>
    <s v="EJECUTADO EXITOSO"/>
    <s v="28/10/2025 SE ESCALA AL COORDINADOR DE ZONA PARA ENTREGA DE ROLLOS EN SITIO | 31/10/2025 SE VISITA COMERCIO, SE ENTREGAN 40 ROLLOS WOMPI"/>
    <s v="VISITA_TÉCNICA"/>
    <n v="40"/>
    <s v="PRINCIPAL"/>
    <s v="TERRESTRE"/>
    <s v="AYALA ROMERO MAYKOL DANILO"/>
    <n v="1"/>
    <n v="31419"/>
    <n v="31419"/>
  </r>
  <r>
    <s v="MANIZALES"/>
    <s v="0036-0002"/>
    <x v="6"/>
    <n v="17001"/>
    <n v="2958673"/>
    <n v="81577"/>
    <x v="0"/>
    <s v="CALDAS"/>
    <s v="MANIZALES"/>
    <s v="DISTRIBUIDORA LA GRAN IMAGEN"/>
    <s v="WOMPI"/>
    <s v="FO-25-1759028"/>
    <d v="2025-10-30T11:37:00"/>
    <d v="2025-10-31T12:17:00"/>
    <x v="0"/>
    <s v="ROLLOS"/>
    <s v="EJECUTADO_EXITOSO"/>
    <s v="EJECUTADO EXITOSO"/>
    <s v="30/10/2025 SE ESCALA AL COORDINADOR DE ZONA PARA ENTREGA DE ROLLOS EN SITIO | 31/10/2025 SE REALIZA ENTREGA DE 16 ROLLOS AL COMERCIO NO SE MANIPULAN EQUIPOS NOS RETIRAMOS SIN CAUSAR DAÑOS NI PEDIDAS EN EL CLIENTE"/>
    <s v="VISITA_TÉCNICA"/>
    <n v="16"/>
    <s v="PRINCIPAL"/>
    <s v="TERRESTRE"/>
    <s v="ORTIZ YARA FRANKLYN ISRAEL"/>
    <n v="1"/>
    <n v="31419"/>
    <n v="31419"/>
  </r>
  <r>
    <s v="VILLAVICENCIO"/>
    <s v="0036-0006"/>
    <x v="2"/>
    <n v="50001"/>
    <n v="2955958"/>
    <n v="78306"/>
    <x v="0"/>
    <s v="META"/>
    <s v="VILLAVICENCIO"/>
    <s v="BARRIO ALBORADA VILLAVICENCIO 7"/>
    <s v="WOMPI"/>
    <s v="FO-25-1755034"/>
    <d v="2025-10-30T08:00:00"/>
    <d v="2025-10-31T12:20:00"/>
    <x v="0"/>
    <s v="ROLLOS"/>
    <s v="EJECUTADO_EXITOSO"/>
    <s v="EJECUTADO EXITOSO"/>
    <s v="30/10/2025 SE ESCALA AL COORDINADOR DE ZONA PARA ENTREGA DE ROLLOS EN SITIO | 31/10/2025 SE REALIZA VISITA AL CB POR SOLICITUD DE ROLLOS, SE ENTREGAN SIN NOVEDAD TODO OK"/>
    <s v="VISITA_TÉCNICA"/>
    <n v="32"/>
    <s v="PRINCIPAL"/>
    <s v="TERRESTRE"/>
    <s v="JARAMILLO PERALTA JUAN DIEGO"/>
    <n v="1"/>
    <n v="31419"/>
    <n v="31419"/>
  </r>
  <r>
    <s v="MANIZALES"/>
    <s v="0036-0002"/>
    <x v="6"/>
    <n v="17001"/>
    <n v="2953295"/>
    <n v="74908"/>
    <x v="0"/>
    <s v="CALDAS"/>
    <s v="MANIZALES"/>
    <s v="DROGUERIA LA ARBOLEDA"/>
    <s v="WOMPI"/>
    <s v="FO-25-1751483"/>
    <d v="2025-10-29T12:19:00"/>
    <d v="2025-10-31T12:21:00"/>
    <x v="0"/>
    <s v="ROLLOS"/>
    <s v="EJECUTADO_EXITOSO"/>
    <s v="EJECUTADO EXITOSO"/>
    <s v="29/10/2025 SE ESCALA AL COORDINADOR DE ZONA PARA ENTREGA DE ROLLOS EN SITIO | 31/10/2025 SE REALIZA ENTREGA DE 24 ROLLOS AL COMERCIO NO SE MANIPULAN EQUIPOS NOS RETIRAMOS SIN CAUSAR DAÑOS NI PEDIDAS EN EL CLIENTE"/>
    <s v="VISITA_TÉCNICA"/>
    <n v="24"/>
    <s v="PRINCIPAL"/>
    <s v="TERRESTRE"/>
    <s v="MOLINA CASTRO JAVIER ALBERTO"/>
    <n v="1"/>
    <n v="31419"/>
    <n v="31419"/>
  </r>
  <r>
    <s v="BOGOTA"/>
    <s v="0036-0004"/>
    <x v="5"/>
    <n v="11001"/>
    <n v="2954911"/>
    <n v="44131"/>
    <x v="0"/>
    <s v="CUNDINAMARCA"/>
    <s v="BOGOTA"/>
    <s v="BARRIO FUNZA BOGOTA"/>
    <s v="WOMPI"/>
    <s v="FO-25-1753806"/>
    <d v="2025-10-29T15:34:00"/>
    <d v="2025-10-31T12:24:00"/>
    <x v="0"/>
    <s v="ROLLOS"/>
    <s v="EJECUTADO_EXITOSO"/>
    <s v="EJECUTADO EXITOSO"/>
    <s v="31/10/2025 DURANTE LA VISITA TECNICA SE REALIZA ENTREGA DE ROLLOS PARA DATÁFONO NO SE MANIPULAN EQUIPOS"/>
    <s v="VISITA_TÉCNICA"/>
    <n v="24"/>
    <s v="PRINCIPAL"/>
    <s v="TERRESTRE"/>
    <s v="JARAMILLO PERALTA JUAN DIEGO"/>
    <n v="1"/>
    <n v="31419"/>
    <n v="31419"/>
  </r>
  <r>
    <s v="VILLAVICENCIO"/>
    <s v="0036-0006"/>
    <x v="2"/>
    <n v="50001"/>
    <n v="2956043"/>
    <n v="77610"/>
    <x v="0"/>
    <s v="META"/>
    <s v="VILLAVICENCIO"/>
    <s v="BARRIO ESTERO VILLAVICENCIO 16"/>
    <s v="WOMPI"/>
    <s v="FO-25-1755030"/>
    <d v="2025-10-30T08:00:00"/>
    <d v="2025-10-31T12:26:00"/>
    <x v="0"/>
    <s v="ROLLOS"/>
    <s v="EJECUTADO_EXITOSO"/>
    <s v="EJECUTADO EXITOSO"/>
    <s v="30/10/2025 SE ESCALA AL COORDINADOR DE ZONA PARA ENTREGA DE ROLLOS EN SITIO | 31/10/2025 SE REALIZA VISITA AL CB POR SOLICITUD DE ROLLOS, SE ENTREGAN SIN NOVEDAD TODO OK"/>
    <s v="VISITA_TÉCNICA"/>
    <n v="32"/>
    <s v="PRINCIPAL"/>
    <s v="TERRESTRE"/>
    <s v="GALEANO SORIANO JUAN DAVID"/>
    <n v="1"/>
    <n v="31419"/>
    <n v="31419"/>
  </r>
  <r>
    <s v="VILLAVICENCIO"/>
    <s v="0036-0006"/>
    <x v="2"/>
    <n v="50001"/>
    <n v="2955523"/>
    <n v="27037"/>
    <x v="0"/>
    <s v="META"/>
    <s v="VILLAVICENCIO"/>
    <s v="BARRIO ESTERO VILLAVICENCIO"/>
    <s v="WOMPI"/>
    <s v="FO-25-1755079"/>
    <d v="2025-10-29T16:43:00"/>
    <d v="2025-10-31T12:35:00"/>
    <x v="0"/>
    <s v="ROLLOS"/>
    <s v="EJECUTADO_EXITOSO"/>
    <s v="EJECUTADO EXITOSO"/>
    <s v="30/10/2025 SE ESCALA AL COORDINADOR DE ZONA PARA ENTREGA DE ROLLOS EN SITIO | 31/10/2025 SE REALIZA VISTA AL CB POR SOLICITUD DE ROLLOS, SE ENTREGAN SIN NOVEDAD TODO OK"/>
    <s v="VISITA_TÉCNICA"/>
    <n v="24"/>
    <s v="PRINCIPAL"/>
    <s v="TERRESTRE"/>
    <s v="MOLINA CASTRO JAVIER ALBERTO"/>
    <n v="1"/>
    <n v="31419"/>
    <n v="31419"/>
  </r>
  <r>
    <s v="VILLAVICENCIO"/>
    <s v="0036-0006"/>
    <x v="2"/>
    <n v="50001"/>
    <n v="2960550"/>
    <n v="50501"/>
    <x v="0"/>
    <s v="META"/>
    <s v="VILLAVICENCIO"/>
    <s v="BARRIO BOSQUE VILLAVICENCIO 1"/>
    <s v="WOMPI"/>
    <s v="FO-25-1761940"/>
    <d v="2025-10-30T16:23:00"/>
    <d v="2025-10-31T12:36:00"/>
    <x v="0"/>
    <s v="ROLLOS"/>
    <s v="EJECUTADO_EXITOSO"/>
    <s v="EJECUTADO EXITOSO"/>
    <s v="30/10/2025 SE ESCALA AL COORDINADOR DE ZONA PARA ENTREGA DE ROLLOS EN SITIO | 31/10/2025 SE REALIZA ENTREGA DE 32 ROLLOS WOMPI"/>
    <s v="VISITA_TÉCNICA"/>
    <n v="32"/>
    <s v="PRINCIPAL"/>
    <s v="TERRESTRE"/>
    <s v="MOLINA CASTRO JAVIER ALBERTO"/>
    <n v="1"/>
    <n v="31419"/>
    <n v="31419"/>
  </r>
  <r>
    <s v="SINCELEJO"/>
    <s v="0036-0001"/>
    <x v="0"/>
    <n v="70001"/>
    <n v="2953598"/>
    <n v="78326"/>
    <x v="0"/>
    <s v="SUCRE"/>
    <s v="SINCELEJO"/>
    <s v="STEFYNET"/>
    <s v="WOMPI"/>
    <s v="FO-25-1752602"/>
    <d v="2025-10-29T13:39:00"/>
    <d v="2025-10-31T12:38:00"/>
    <x v="0"/>
    <s v="ROLLOS"/>
    <s v="EJECUTADO_EXITOSO"/>
    <s v="EJECUTADO EXITOSO"/>
    <s v="31/10/2025 SE VISITA SITIO SE VERIFICA INFORMACIÓN SE REALIZA ENTREGA DE ROLLOS, NO SE MANIPULA EQUIPOS. FIRMA QUIEN RECIBE LOS ROLLOS."/>
    <s v="VISITA_TÉCNICA"/>
    <n v="24"/>
    <s v="PRINCIPAL"/>
    <s v="TERRESTRE"/>
    <s v="PEDREROS CONTRERAS MICHAEL STEVENS"/>
    <n v="1"/>
    <n v="31419"/>
    <n v="31419"/>
  </r>
  <r>
    <s v="CUCUTA"/>
    <s v="0036-0007"/>
    <x v="1"/>
    <n v="54099"/>
    <n v="2942180"/>
    <n v="58929"/>
    <x v="0"/>
    <s v="NORTE DE SANTANDER"/>
    <s v="BOCHALEMA"/>
    <s v="BARRIO LAS COLINAS BOCHALEMA"/>
    <s v="WOMPI"/>
    <s v="FO-25-1746683"/>
    <d v="2025-10-27T16:03:00"/>
    <d v="2025-10-31T13:25:00"/>
    <x v="0"/>
    <s v="ROLLOS"/>
    <s v="EJECUTADO_EXITOSO"/>
    <s v="EJECUTADO EXITOSO"/>
    <s v="28/10/2025 SE ESCALA AL COORDINADOR DE ZONA PARA ENTREGA DE ROLLOS EN SITIO | 31/10/2025 SE REALIZA ENVIO DE 32 ROLLOS, CON LA GUIA 2187690855 SERVIENTREGA SE CONFIRMA ENTREGA EXITOSA POR PARTE DE LA TRANSPORTADORA"/>
    <s v="ENVÍO"/>
    <n v="32"/>
    <s v="INTERMEDIA"/>
    <s v="TERRESTRE"/>
    <s v="SANTOS GUZMAN CHRISTIAN FELIPE"/>
    <n v="1"/>
    <n v="36351"/>
    <n v="36351"/>
  </r>
  <r>
    <s v="PASTO"/>
    <s v="0036-0003"/>
    <x v="4"/>
    <n v="52317"/>
    <n v="2926553"/>
    <n v="55735"/>
    <x v="0"/>
    <s v="NARIÑO"/>
    <s v="GUACHUCAL"/>
    <s v="BARRIO 20 DE JULIO GUACHUCAL 1"/>
    <s v="WOMPI"/>
    <s v="FO-25-1730303"/>
    <d v="2025-10-23T14:00:00"/>
    <d v="2025-10-31T13:27:00"/>
    <x v="0"/>
    <s v="ROLLOS"/>
    <s v="EJECUTADO_EXITOSO"/>
    <s v="EJECUTADO EXITOSO"/>
    <s v="24/10/2025 SE REALIZA ENVIO DE ROLLOS CON OPERADOR LOGISTICO | 30/10/2025 SE LE INFORMA NUMERO DE GUIA A USER, PENDIENTE CONFIRMACION | 31/10/2025 SE REALIZA ENVIO DE 24 ROLLOS, CON LA GUIA 2215219741 SERVIENTREGA SE CONFIRMA ENTREGA EXITOSA POR PARTE DE LA TRANSPORTADORA"/>
    <s v="ENVÍO"/>
    <n v="24"/>
    <s v="INTERMEDIA"/>
    <s v="TERRESTRE"/>
    <s v="ALVAREZ LOPEZ MARIANA"/>
    <n v="1"/>
    <n v="36351"/>
    <n v="36351"/>
  </r>
  <r>
    <s v="MONTERIA"/>
    <s v="0036-0001"/>
    <x v="0"/>
    <n v="23417"/>
    <n v="2930320"/>
    <n v="53177"/>
    <x v="0"/>
    <s v="CORDOBA"/>
    <s v="LORICA"/>
    <s v="BARRIO CORREGIMENTO CASTILLERAL LORICA"/>
    <s v="WOMPI"/>
    <s v="FO-25-1729824"/>
    <d v="2025-10-24T09:41:00"/>
    <d v="2025-10-31T13:28:00"/>
    <x v="0"/>
    <s v="ROLLOS"/>
    <s v="EJECUTADO_EXITOSO"/>
    <s v="EJECUTADO EXITOSO"/>
    <s v="24/10/2025 SE CONFIRMAN DATOS, SE REALIZA ENVIO POR OPERADOR LOGISTICO | 31/10/2025 SE LE INFORMA NUMERO DE GUIA A USER, PENDIENTE CONFIRMACION. ENVIO PARA ENTREGA A DOMICILIO, CLIENTE RECLAMA EN OFICINA | 31/10/2025 SE REALIZA ENVIO DE 16 ROLLOS, CON LA GUIA 2265100431 SERVIENTREGA SE CONFIRMA ENTREGA EXITOSA POR PARTE DE LA TRANSPORTADORA"/>
    <s v="ENVÍO"/>
    <n v="16"/>
    <s v="INTERMEDIA"/>
    <s v="TERRESTRE"/>
    <s v="ATEHORTUA VASQUEZ ANA SOFIA"/>
    <n v="1"/>
    <n v="36351"/>
    <n v="36351"/>
  </r>
  <r>
    <s v="CALI"/>
    <s v="0036-0003"/>
    <x v="4"/>
    <n v="19473"/>
    <n v="2900796"/>
    <n v="69075"/>
    <x v="0"/>
    <s v="CAUCA"/>
    <s v="MORALES"/>
    <s v="BARRIO CENTRO MORALES 3"/>
    <s v="WOMPI"/>
    <s v="FO-25-1729305"/>
    <d v="2025-10-20T08:00:00"/>
    <d v="2025-10-31T13:29:00"/>
    <x v="0"/>
    <s v="ROLLOS"/>
    <s v="EJECUTADO_EXITOSO"/>
    <s v="EJECUTADO EXITOSO"/>
    <s v="24/10/2025 SE REALIZA ENVIO DE ROLLOS CON OPERADOR LOGISTICO | 31/10/2025 SE REALIZA ENVIO DE 32 ROLLOS, CON LA GUIA 2215219736 SERVIENTREGA SE CONFIRMA ENTREGA EXITOSA POR PARTE DE LA TRANSPORTADORA"/>
    <s v="ENVÍO"/>
    <n v="32"/>
    <s v="LEJANA"/>
    <s v="TERRESTRE"/>
    <s v="TORO CARDONA ELIZABETH"/>
    <n v="1"/>
    <n v="40250"/>
    <n v="40250"/>
  </r>
  <r>
    <s v="CALI"/>
    <s v="0036-0003"/>
    <x v="4"/>
    <n v="19473"/>
    <n v="2909405"/>
    <n v="72997"/>
    <x v="0"/>
    <s v="CAUCA"/>
    <s v="MORALES"/>
    <s v="BARRIO MORALES MORALES"/>
    <s v="WOMPI"/>
    <s v="FO-25-1726665"/>
    <d v="2025-10-21T08:00:00"/>
    <d v="2025-10-31T13:30:00"/>
    <x v="0"/>
    <s v="ROLLOS"/>
    <s v="EJECUTADO_EXITOSO"/>
    <s v="EJECUTADO EXITOSO"/>
    <s v="23/10/2025 SE REALIZA ENVIO DE ROLLOS CON OPERADOR LOGISTICO | 31/10/2025 SE REALIZA ENVIO DE 32 ROLLOS, CON LA GUIA 2215219730 SERVIENTREGA SE CONFIRMA ENTREGA EXITOSA POR PARTE DE LA TRANSPORTADORA"/>
    <s v="ENVÍO"/>
    <n v="32"/>
    <s v="LEJANA"/>
    <s v="TERRESTRE"/>
    <s v="ATEHORTUA VASQUEZ ANA SOFIA"/>
    <n v="1"/>
    <n v="40250"/>
    <n v="40250"/>
  </r>
  <r>
    <s v="MANIZALES"/>
    <s v="0036-0002"/>
    <x v="6"/>
    <n v="17174"/>
    <n v="2943212"/>
    <n v="18477"/>
    <x v="0"/>
    <s v="CALDAS"/>
    <s v="CHINCHINA"/>
    <s v="BARRIO CENTRO IX CHINCHINA"/>
    <s v="WOMPI"/>
    <s v="FO-25-1743672"/>
    <d v="2025-10-28T08:00:00"/>
    <d v="2025-10-31T13:57:00"/>
    <x v="0"/>
    <s v="ROLLOS"/>
    <s v="EJECUTADO_EXITOSO"/>
    <s v="EJECUTADO EXITOSO"/>
    <s v="29/10/2025 SE ESCALA AL COORDINADOR DE ZONA PARA ENTREGA DE ROLLOS EN SITIO | 31/10/2025 SE REALIZA ENVIO DE 64 ROLLOS, CON LA GUIA 46778000084 COORDINADORA SE CONFIRMA ENTREGA EXITOSA POR PARTE DE LA TRANSPORTADORA"/>
    <s v="ENVÍO"/>
    <n v="64"/>
    <s v="INTERMEDIA"/>
    <s v="TERRESTRE"/>
    <s v="ATEHORTUA VASQUEZ ANA SOFIA"/>
    <n v="1"/>
    <n v="36351"/>
    <n v="36351"/>
  </r>
  <r>
    <s v="PEREIRA"/>
    <s v="0036-0002"/>
    <x v="6"/>
    <n v="63130"/>
    <n v="2942502"/>
    <n v="33639"/>
    <x v="0"/>
    <s v="QUINDIO"/>
    <s v="CALARCA"/>
    <s v="BARRIO CENTRO CALARCA 1"/>
    <s v="WOMPI"/>
    <s v="FO-25-1743279"/>
    <d v="2025-10-27T16:24:00"/>
    <d v="2025-10-31T13:58:00"/>
    <x v="0"/>
    <s v="ROLLOS"/>
    <s v="EJECUTADO_EXITOSO"/>
    <s v="EJECUTADO EXITOSO"/>
    <s v="31/10/2025 SE REALIZA ENVIO DE 48 ROLLOS, CON LA GUIA 46778000083 COORDINADORA SE CONFIRMA ENTREGA EXITOSA POR PARTE DE LA TRANSPORTADORA"/>
    <s v="ENVÍO"/>
    <n v="48"/>
    <s v="INTERMEDIA"/>
    <s v="TERRESTRE"/>
    <s v="ALVAREZ LOPEZ MARIANA"/>
    <n v="1"/>
    <n v="36351"/>
    <n v="36351"/>
  </r>
  <r>
    <s v="MANIZALES"/>
    <s v="0036-0002"/>
    <x v="6"/>
    <n v="17001"/>
    <n v="2957858"/>
    <n v="13260"/>
    <x v="0"/>
    <s v="CALDAS"/>
    <s v="MANIZALES"/>
    <s v="BARRIO CENTRO MANIZALEZ"/>
    <s v="WOMPI"/>
    <s v="FO-25-1757000"/>
    <d v="2025-10-30T10:26:00"/>
    <d v="2025-10-31T14:11:00"/>
    <x v="0"/>
    <s v="ROLLOS"/>
    <s v="EJECUTADO_EXITOSO"/>
    <s v="EJECUTADO EXITOSO"/>
    <s v="30/10/2025 SE ESCALA AL COORDINADOR DE ZONA PARA ENTREGA DE ROLLOS EN SITIO | 31/10/2025 DE REALIZA ENTREGA DE 64 ROLLOS AL COMERCIO NO SE MANIPULAN EQUIPOS NOS RETIRAMOS SIN CAUSAR DAÑOS NI PEDIDAS EN EL CLIENTE"/>
    <s v="VISITA_TÉCNICA"/>
    <n v="64"/>
    <s v="PRINCIPAL"/>
    <s v="TERRESTRE"/>
    <s v="ATEHORTUA VASQUEZ ANA SOFIA"/>
    <n v="1"/>
    <n v="31419"/>
    <n v="31419"/>
  </r>
  <r>
    <s v="VILLAVICENCIO"/>
    <s v="0036-0006"/>
    <x v="2"/>
    <n v="50001"/>
    <n v="2957142"/>
    <n v="63789"/>
    <x v="0"/>
    <s v="META"/>
    <s v="VILLAVICENCIO"/>
    <s v="BARRIO VEREDA BELLA SUIZA"/>
    <s v="WOMPI"/>
    <s v="FO-25-1756075"/>
    <d v="2025-10-30T09:20:00"/>
    <d v="2025-10-31T14:15:00"/>
    <x v="0"/>
    <s v="ROLLOS"/>
    <s v="EJECUTADO_EXITOSO"/>
    <s v="EJECUTADO EXITOSO"/>
    <s v="30/10/2025 SE ESCALA AL COORDINADOR DE ZONA PARA ENTREGA DE ROLLOS EN SITIO | 31/10/2025 SE VISITA CB Y SE REALIZA ENTREGA DE 32 ROLLOS DE PAPEL TERMICO PARA DATÁFONO"/>
    <s v="VISITA_TÉCNICA"/>
    <n v="32"/>
    <s v="PRINCIPAL"/>
    <s v="TERRESTRE"/>
    <s v="JARAMILLO PERALTA JUAN DIEGO"/>
    <n v="1"/>
    <n v="31419"/>
    <n v="31419"/>
  </r>
  <r>
    <s v="MANIZALES"/>
    <s v="0036-0002"/>
    <x v="6"/>
    <n v="17001"/>
    <n v="2935037"/>
    <n v="45650"/>
    <x v="0"/>
    <s v="CALDAS"/>
    <s v="MANIZALES"/>
    <s v="SURTIABASTOS SAN CAYETANO"/>
    <s v="WOMPI"/>
    <s v="FO-25-1734630"/>
    <d v="2025-10-27T08:00:00"/>
    <d v="2025-10-31T14:17:00"/>
    <x v="0"/>
    <s v="ROLLOS"/>
    <s v="EJECUTADO_EXITOSO"/>
    <s v="EJECUTADO EXITOSO"/>
    <s v="25/10/2025 SE ESCALA AL COORDINADOR DE ZONA PARA ENTREGA DE ROLLOS EN SITIO | 31/10/2025 SE VISITA COMERCIO SE REALIZA ENTREGA DE 64 ROLLOS DE PAPEL PARA DATÁFONO WOMPI"/>
    <s v="VISITA_TÉCNICA"/>
    <n v="64"/>
    <s v="PRINCIPAL"/>
    <s v="TERRESTRE"/>
    <s v="GARZON RUIZ LUIS MIGUEL"/>
    <n v="1"/>
    <n v="31419"/>
    <n v="31419"/>
  </r>
  <r>
    <s v="BOGOTA"/>
    <s v="0036-0004"/>
    <x v="5"/>
    <n v="25473"/>
    <n v="2960202"/>
    <n v="59697"/>
    <x v="0"/>
    <s v="CUNDINAMARCA"/>
    <s v="MOSQUERA"/>
    <s v="BARRIO MAIPORE MOSQUERA 1"/>
    <s v="WOMPI"/>
    <s v="FO-25-1761597"/>
    <d v="2025-10-30T15:35:00"/>
    <d v="2025-10-31T14:18:00"/>
    <x v="0"/>
    <s v="ROLLOS"/>
    <s v="EJECUTADO_EXITOSO"/>
    <s v="EJECUTADO EXITOSO"/>
    <s v="30/10/2025 SE ESCALA AL COORDINADOR DE ZONA PARA ENTREGA DE ROLLOS EN SITIO | 31/10/2025 DURANTE LA VISITA TECNICA PARA REALIZA ENTREGA DE ROLLOS PARA DATÁFONO CORRESPONSAL SE ENCUENTRA CERRADO SE LLAMA AL CELULAR EL CUAL CLIENTE INDICA POR LLAMADA LA ENTREGA DE ROLLOS EN UN DIRECCIÓN ALEDAÑA AL CORRESPONSAL"/>
    <s v="VISITA_TÉCNICA"/>
    <n v="32"/>
    <s v="PRINCIPAL"/>
    <s v="TERRESTRE"/>
    <s v="LOAIZA LOPEZ JHON FREDDY"/>
    <n v="1"/>
    <n v="31419"/>
    <n v="31419"/>
  </r>
  <r>
    <s v="SINCELEJO"/>
    <s v="0036-0001"/>
    <x v="0"/>
    <n v="70001"/>
    <n v="2950756"/>
    <n v="50683"/>
    <x v="0"/>
    <s v="SUCRE"/>
    <s v="SINCELEJO"/>
    <s v="BARRIO LA CAMPIÑA SINCELEJO"/>
    <s v="WOMPI"/>
    <s v="FO-25-1749315"/>
    <d v="2025-10-29T08:50:00"/>
    <d v="2025-10-31T14:20:00"/>
    <x v="0"/>
    <s v="ROLLOS"/>
    <s v="EJECUTADO_EXITOSO"/>
    <s v="EJECUTADO EXITOSO"/>
    <s v="29/10/2025 SE ESCALA AL COORDINADOR DE ZONA PARA ENTREGA DE ROLLOS EN SITIO | 31/10/2025 SE VISITA SITIO SE VERIFICA INFORMACIÓN SE REALIZA ENTREGA DE ROLLOS, NO SE MANIPULA EQUIPOS. FIRMA QUIEN RECIBE LOS ROLLOS."/>
    <s v="VISITA_TÉCNICA"/>
    <n v="64"/>
    <s v="PRINCIPAL"/>
    <s v="TERRESTRE"/>
    <s v="GALEANO SORIANO JUAN DAVID"/>
    <n v="1"/>
    <n v="31419"/>
    <n v="31419"/>
  </r>
  <r>
    <s v="NEIVA"/>
    <s v="0036-0006"/>
    <x v="2"/>
    <n v="41615"/>
    <n v="2958789"/>
    <n v="50982"/>
    <x v="0"/>
    <s v="HUILA"/>
    <s v="RIVERA"/>
    <s v="BARRIO CENTRO RIVERA 5"/>
    <s v="WOMPI"/>
    <s v="FO-25-1759354"/>
    <d v="2025-10-30T12:12:00"/>
    <d v="2025-10-31T14:22:00"/>
    <x v="0"/>
    <s v="ROLLOS"/>
    <s v="EJECUTADO_EXITOSO"/>
    <s v="EJECUTADO EXITOSO"/>
    <s v="30/10/2025 SE ESCALA AL COORDINADOR DE ZONA PARA ENTREGA DE ROLLOS EN SITIO | 31/10/2025 SE LLEGA A SITIO, SE ENTREGAN 48 ROLLOS WOMPI"/>
    <s v="VISITA_TÉCNICA"/>
    <n v="48"/>
    <s v="PRINCIPAL"/>
    <s v="TERRESTRE"/>
    <s v="SANTOS GUZMAN CHRISTIAN FELIPE"/>
    <n v="1"/>
    <n v="31419"/>
    <n v="31419"/>
  </r>
  <r>
    <s v="MANIZALES"/>
    <s v="0036-0002"/>
    <x v="6"/>
    <n v="17001"/>
    <n v="2940103"/>
    <n v="69021"/>
    <x v="0"/>
    <s v="CALDAS"/>
    <s v="MANIZALES"/>
    <s v="CACHARERIA Y PAPELERIA ML"/>
    <s v="WOMPI"/>
    <s v="FO-25-1741196"/>
    <d v="2025-10-27T12:04:00"/>
    <d v="2025-10-31T14:23:00"/>
    <x v="0"/>
    <s v="ROLLOS"/>
    <s v="EJECUTADO_EXITOSO"/>
    <s v="EJECUTADO EXITOSO"/>
    <s v="27/10/2025 SE ESCALA AL COORDINADOR DE ZONA PARA ENTREGA DE ROLLOS EN SITIO | 31/10/2025 SE VISITA COMERCIO SE REALIZA ENTREGA DE 40 ROLLOS DE PAPEL PARA DATÁFONO WOMPI"/>
    <s v="VISITA_TÉCNICA"/>
    <n v="40"/>
    <s v="PRINCIPAL"/>
    <s v="TERRESTRE"/>
    <s v="DIAZ VARGAS JONATHAN MIGUEL"/>
    <n v="1"/>
    <n v="31419"/>
    <n v="31419"/>
  </r>
  <r>
    <s v="BOGOTA"/>
    <s v="0036-0004"/>
    <x v="5"/>
    <n v="11001"/>
    <n v="2946130"/>
    <n v="75803"/>
    <x v="0"/>
    <s v="CUNDINAMARCA"/>
    <s v="BOGOTA"/>
    <s v="BARRIO BOSA PORVENIR BOGOTA 10"/>
    <s v="WOMPI"/>
    <s v="FO-25-1745465"/>
    <d v="2025-10-28T11:15:00"/>
    <d v="2025-10-31T14:27:00"/>
    <x v="0"/>
    <s v="ROLLOS"/>
    <s v="EJECUTADO_EXITOSO"/>
    <s v="EJECUTADO EXITOSO"/>
    <s v="28/10/2025 SE ESCALA AL COORDINADOR DE ZONA PARA ENTREGA DE ROLLOS EN SITIO | 31/10/2025 SE LLEGA A LA DIRECCIÓN INDICADA Y SE ENTREGAN 24 ROLLOS WOMPI SIN MANIPULAR EQUIPOS"/>
    <s v="VISITA_TÉCNICA"/>
    <n v="24"/>
    <s v="PRINCIPAL"/>
    <s v="TERRESTRE"/>
    <s v="LOAIZA LOPEZ JHON FREDDY"/>
    <n v="1"/>
    <n v="31419"/>
    <n v="31419"/>
  </r>
  <r>
    <s v="BOGOTA"/>
    <s v="0036-0004"/>
    <x v="5"/>
    <n v="25473"/>
    <n v="2953415"/>
    <n v="69578"/>
    <x v="0"/>
    <s v="CUNDINAMARCA"/>
    <s v="MOSQUERA"/>
    <s v="BARRIO CENTRO MOSQUERA 2"/>
    <s v="WOMPI"/>
    <s v="FO-25-1751490"/>
    <d v="2025-10-29T12:11:00"/>
    <d v="2025-10-31T14:33:00"/>
    <x v="0"/>
    <s v="ROLLOS"/>
    <s v="EJECUTADO_EXITOSO"/>
    <s v="EJECUTADO EXITOSO"/>
    <s v="29/10/2025 SE ESCALA AL COORDINADOR DE ZONA PARA ENTREGA DE ROLLOS EN SITIO | 31/10/2025 DURANTE LA VISITA TECNICA SE REALIZA ENTREGA DE ROLLOS PARA DATÁFONO NO SE MANIPULAN EQUIPOS"/>
    <s v="VISITA_TÉCNICA"/>
    <n v="32"/>
    <s v="PRINCIPAL"/>
    <s v="TERRESTRE"/>
    <s v="GARCIA PASTRANA KEVIN FERNANDO"/>
    <n v="1"/>
    <n v="31419"/>
    <n v="31419"/>
  </r>
  <r>
    <s v="NEIVA"/>
    <s v="0036-0006"/>
    <x v="2"/>
    <n v="41001"/>
    <n v="2952582"/>
    <n v="48782"/>
    <x v="0"/>
    <s v="HUILA"/>
    <s v="NEIVA"/>
    <s v="BARRIO CENTRO COMERCIAL LOS COMUNEROS NEIVA"/>
    <s v="WOMPI"/>
    <s v="FO-25-1751525"/>
    <d v="2025-10-29T11:17:00"/>
    <d v="2025-10-31T14:36:00"/>
    <x v="0"/>
    <s v="ROLLOS"/>
    <s v="EJECUTADO_EXITOSO"/>
    <s v="EJECUTADO EXITOSO"/>
    <s v="29/10/2025 SE ESCALA AL COORDINADOR DE ZONA PARA ENTREGA DE ROLLOS EN SITIO | 31/10/2025 SE LLEGA A SITIO, SE REALIZA ENTREGA DE 64 ROLLOS WOMPI"/>
    <s v="VISITA_TÉCNICA"/>
    <n v="64"/>
    <s v="PRINCIPAL"/>
    <s v="TERRESTRE"/>
    <s v="GALEANO SORIANO JUAN DAVID"/>
    <n v="1"/>
    <n v="31419"/>
    <n v="31419"/>
  </r>
  <r>
    <s v="CARTAGENA"/>
    <s v="0036-0001"/>
    <x v="0"/>
    <n v="13001"/>
    <n v="2939768"/>
    <n v="80127"/>
    <x v="0"/>
    <s v="BOLIVAR"/>
    <s v="CARTAGENA"/>
    <s v="BARRIO BICENTENARIO CARTAGENA DE INDIAS 3"/>
    <s v="WOMPI"/>
    <s v="FO-25-1741301"/>
    <d v="2025-10-27T11:56:00"/>
    <d v="2025-10-31T14:38:00"/>
    <x v="0"/>
    <s v="ROLLOS"/>
    <s v="EJECUTADO_EXITOSO"/>
    <s v="EJECUTADO EXITOSO"/>
    <s v="27/10/2025 SE ESCALA AL COORDINADOR DE ZONA PARA ENTREGA DE ROLLOS EN SITIO | 31/10/2025 SE REALIZA ENTREGA DE 24 ROLLOS PARA EL CORRESPONSAL"/>
    <s v="VISITA_TÉCNICA"/>
    <n v="24"/>
    <s v="PRINCIPAL"/>
    <s v="TERRESTRE"/>
    <s v="DIAZ VARGAS JONATHAN MIGUEL"/>
    <n v="1"/>
    <n v="31419"/>
    <n v="31419"/>
  </r>
  <r>
    <s v="MEDELLIN"/>
    <s v="0036-0005"/>
    <x v="3"/>
    <n v="5088"/>
    <n v="2944449"/>
    <n v="21965"/>
    <x v="0"/>
    <s v="ANTIOQUIA"/>
    <s v="BELLO"/>
    <s v="BARRIO NIQUIA V - BELLO"/>
    <s v="WOMPI"/>
    <s v="FO-25-1743604"/>
    <d v="2025-10-28T08:58:00"/>
    <d v="2025-10-31T14:56:00"/>
    <x v="0"/>
    <s v="ROLLOS"/>
    <s v="EJECUTADO_EXITOSO"/>
    <s v="EJECUTADO EXITOSO"/>
    <s v="29/10/2025 SE ESCALA AL COORDINADOR DE ZONA PARA ENTREGA DE ROLLOS EN SITIO | 31/10/2025 SE REALIZA ENTREGA DE 64 ROLLOS POR EL OPERADOR LOGISTICO VELOCES CON LA GUIA V4001736367"/>
    <s v="VISITA_TÉCNICA"/>
    <n v="64"/>
    <s v="PRINCIPAL"/>
    <s v="TERRESTRE"/>
    <s v="MARTINEZ SALGUEDO ANDRES AUGUSTO"/>
    <n v="1"/>
    <n v="31419"/>
    <n v="31419"/>
  </r>
  <r>
    <s v="MEDELLIN"/>
    <s v="0036-0005"/>
    <x v="3"/>
    <n v="5631"/>
    <n v="2945240"/>
    <n v="79446"/>
    <x v="0"/>
    <s v="ANTIOQUIA"/>
    <s v="SABANETA"/>
    <s v="BARRIO SABANETA SABANETA 14"/>
    <s v="WOMPI"/>
    <s v="FO-25-1744836"/>
    <d v="2025-10-28T09:59:00"/>
    <d v="2025-10-31T14:58:00"/>
    <x v="0"/>
    <s v="ROLLOS"/>
    <s v="EJECUTADO_EXITOSO"/>
    <s v="EJECUTADO EXITOSO"/>
    <s v="29/10/2025 SE ESCALA AL COORDINADOR DE ZONA PARA ENTREGA DE ROLLOS EN SITIO | 31/10/2025 SE REALIZA ENTREGA DE 16 ROLLOS POR EL OPERADOR LOGISTICO VELOCES CON LA GUIA V4001736368"/>
    <s v="VISITA_TÉCNICA"/>
    <n v="16"/>
    <s v="PRINCIPAL"/>
    <s v="TERRESTRE"/>
    <s v="BETANCUR AGUIRRE EDGAR AUGUSTO"/>
    <n v="1"/>
    <n v="31419"/>
    <n v="31419"/>
  </r>
  <r>
    <s v="MEDELLIN"/>
    <s v="0036-0005"/>
    <x v="3"/>
    <n v="5266"/>
    <n v="2946383"/>
    <n v="31766"/>
    <x v="0"/>
    <s v="ANTIOQUIA"/>
    <s v="ENVIGADO"/>
    <s v="BARRIO SAN RAFAEL 3 ENVIGADO"/>
    <s v="WOMPI"/>
    <s v="FO-25-1745454"/>
    <d v="2025-10-28T11:37:00"/>
    <d v="2025-10-31T14:59:00"/>
    <x v="0"/>
    <s v="ROLLOS"/>
    <s v="EJECUTADO_EXITOSO"/>
    <s v="EJECUTADO EXITOSO"/>
    <s v="28/10/2025 SE ESCALA AL COORDINADOR DE ZONA PARA ENTREGA DE ROLLOS EN SITIO | 31/10/2025 SE REALIZA ENTREGA DE 48 ROLLOS POR EL OPERADOR LOGISTICO VELOCES CON LA GUIA V4001736370"/>
    <s v="VISITA_TÉCNICA"/>
    <n v="48"/>
    <s v="PRINCIPAL"/>
    <s v="TERRESTRE"/>
    <s v="BETANCUR AGUIRRE EDGAR AUGUSTO"/>
    <n v="1"/>
    <n v="31419"/>
    <n v="31419"/>
  </r>
  <r>
    <s v="MEDELLIN"/>
    <s v="0036-0005"/>
    <x v="3"/>
    <n v="5001"/>
    <n v="2946192"/>
    <n v="78404"/>
    <x v="0"/>
    <s v="ANTIOQUIA"/>
    <s v="MEDELLIN"/>
    <s v="BARRI SAN ANTONIO DE PRADO MEDELLIN"/>
    <s v="WOMPI"/>
    <s v="FO-25-1745460"/>
    <d v="2025-10-28T11:26:00"/>
    <d v="2025-10-31T14:59:00"/>
    <x v="0"/>
    <s v="ROLLOS"/>
    <s v="EJECUTADO_EXITOSO"/>
    <s v="EJECUTADO EXITOSO"/>
    <s v="28/10/2025 SE ESCALA AL COORDINADOR DE ZONA PARA ENTREGA DE ROLLOS EN SITIO | 31/10/2025 SE REALIZA ENTREGA DE 32 ROLLOS POR EL OPERADOR LOGISTICO VELOCES CON LA GUIA V4001736369"/>
    <s v="VISITA_TÉCNICA"/>
    <n v="32"/>
    <s v="PRINCIPAL"/>
    <s v="TERRESTRE"/>
    <s v="BETANCUR AGUIRRE EDGAR AUGUSTO"/>
    <n v="1"/>
    <n v="31419"/>
    <n v="31419"/>
  </r>
  <r>
    <s v="MEDELLIN"/>
    <s v="0036-0005"/>
    <x v="3"/>
    <n v="5631"/>
    <n v="2947106"/>
    <n v="37477"/>
    <x v="0"/>
    <s v="ANTIOQUIA"/>
    <s v="SABANETA"/>
    <s v="BARRIO MAYORCA SABANETA"/>
    <s v="WOMPI"/>
    <s v="FO-25-1745859"/>
    <d v="2025-10-28T12:52:00"/>
    <d v="2025-10-31T15:00:00"/>
    <x v="0"/>
    <s v="ROLLOS"/>
    <s v="EJECUTADO_EXITOSO"/>
    <s v="EJECUTADO EXITOSO"/>
    <s v="28/10/2025 SE ESCALA AL COORDINADOR DE ZONA PARA ENTREGA DE ROLLOS EN SITIO | 31/10/2025 SE REALIZA ENTREGA DE 64 ROLLOS POR EL OPERADOR LOGISTICO VELOCES CON LA GUIA V4001736371"/>
    <s v="VISITA_TÉCNICA"/>
    <n v="64"/>
    <s v="PRINCIPAL"/>
    <s v="TERRESTRE"/>
    <s v="BETANCUR AGUIRRE EDGAR AUGUSTO"/>
    <n v="1"/>
    <n v="31419"/>
    <n v="31419"/>
  </r>
  <r>
    <s v="MEDELLIN"/>
    <s v="0036-0005"/>
    <x v="3"/>
    <n v="5088"/>
    <n v="2948594"/>
    <n v="46209"/>
    <x v="0"/>
    <s v="ANTIOQUIA"/>
    <s v="BELLO"/>
    <s v="BARRIO LA GABRIELA BELLO"/>
    <s v="WOMPI"/>
    <s v="FO-25-1747503"/>
    <d v="2025-10-28T16:00:00"/>
    <d v="2025-10-31T15:01:00"/>
    <x v="0"/>
    <s v="ROLLOS"/>
    <s v="EJECUTADO_EXITOSO"/>
    <s v="EJECUTADO EXITOSO"/>
    <s v="28/10/2025 SE ESCALA AL COORDINADOR DE ZONA PARA ENTREGA DE ROLLOS EN SITIO | 31/10/2025 SE REALIZA ENTREGA DE 64 ROLLOS POR EL OPERADOR LOGISTICO VELOCES CON LA GUIA V4001736373"/>
    <s v="VISITA_TÉCNICA"/>
    <n v="64"/>
    <s v="PRINCIPAL"/>
    <s v="TERRESTRE"/>
    <s v="BETANCUR AGUIRRE EDGAR AUGUSTO"/>
    <n v="1"/>
    <n v="31419"/>
    <n v="31419"/>
  </r>
  <r>
    <s v="MEDELLIN"/>
    <s v="0036-0005"/>
    <x v="3"/>
    <n v="5001"/>
    <n v="2953315"/>
    <n v="76866"/>
    <x v="0"/>
    <s v="ANTIOQUIA"/>
    <s v="MEDELLIN"/>
    <s v="BARRIO BLANQUIZAL MEDELLIN 1"/>
    <s v="WOMPI"/>
    <s v="FO-25-1751497"/>
    <d v="2025-10-29T12:08:00"/>
    <d v="2025-10-31T15:02:00"/>
    <x v="0"/>
    <s v="ROLLOS"/>
    <s v="EJECUTADO_EXITOSO"/>
    <s v="EJECUTADO EXITOSO"/>
    <s v="29/10/2025 SE ESCALA AL COORDINADOR DE ZONA PARA ENTREGA DE ROLLOS EN SITIO | 31/10/2025 SE REALIZA ENTREGA DE 24 ROLLOS POR EL OPERADOR LOGISTICO VELOCES CON LA GUIA V4001741294"/>
    <s v="VISITA_TÉCNICA"/>
    <n v="24"/>
    <s v="PRINCIPAL"/>
    <s v="TERRESTRE"/>
    <s v="BETANCUR AGUIRRE EDGAR AUGUSTO"/>
    <n v="1"/>
    <n v="31419"/>
    <n v="31419"/>
  </r>
  <r>
    <s v="MEDELLIN"/>
    <s v="0036-0005"/>
    <x v="3"/>
    <n v="5360"/>
    <n v="2953527"/>
    <n v="77826"/>
    <x v="0"/>
    <s v="ANTIOQUIA"/>
    <s v="ITAGUI"/>
    <s v="BARRIO ITAGUI ITAGUI 29"/>
    <s v="WOMPI"/>
    <s v="FO-25-1751461"/>
    <d v="2025-10-29T12:36:00"/>
    <d v="2025-10-31T15:03:00"/>
    <x v="0"/>
    <s v="ROLLOS"/>
    <s v="EJECUTADO_EXITOSO"/>
    <s v="EJECUTADO EXITOSO"/>
    <s v="29/10/2025 SE ESCALA AL COORDINADOR DE ZONA PARA ENTREGA DE ROLLOS EN SITIO | 31/10/2025 SE REALIZA ENTREGA DE 48 ROLLOS POR EL OPERADOR LOGISTICO VELOCES CON LA GUIA V4001741296"/>
    <s v="VISITA_TÉCNICA"/>
    <n v="48"/>
    <s v="PRINCIPAL"/>
    <s v="TERRESTRE"/>
    <s v="BETANCUR AGUIRRE EDGAR AUGUSTO"/>
    <n v="1"/>
    <n v="31419"/>
    <n v="31419"/>
  </r>
  <r>
    <s v="MEDELLIN"/>
    <s v="0036-0005"/>
    <x v="3"/>
    <n v="5360"/>
    <n v="2953497"/>
    <n v="26438"/>
    <x v="0"/>
    <s v="ANTIOQUIA"/>
    <s v="ITAGUI"/>
    <s v="BARRIO TERRANOVA ITAGUI"/>
    <s v="WOMPI"/>
    <s v="FO-25-1752613"/>
    <d v="2025-10-29T13:09:00"/>
    <d v="2025-10-31T15:04:00"/>
    <x v="0"/>
    <s v="ROLLOS"/>
    <s v="EJECUTADO_EXITOSO"/>
    <s v="EJECUTADO EXITOSO"/>
    <s v="31/10/2025 SE REALIZA ENTREGA DE 64 ROLLOS POR EL OPERADOR LOGISTICO VELOCES CON LA GUIA V4001741298"/>
    <s v="VISITA_TÉCNICA"/>
    <n v="64"/>
    <s v="PRINCIPAL"/>
    <s v="TERRESTRE"/>
    <s v="BETANCUR AGUIRRE EDGAR AUGUSTO"/>
    <n v="1"/>
    <n v="31419"/>
    <n v="31419"/>
  </r>
  <r>
    <s v="MEDELLIN"/>
    <s v="0036-0005"/>
    <x v="3"/>
    <n v="5001"/>
    <n v="2953655"/>
    <n v="73915"/>
    <x v="0"/>
    <s v="ANTIOQUIA"/>
    <s v="MEDELLIN"/>
    <s v="BARRIO BLANQUIZAL MEDELLÍN"/>
    <s v="WOMPI"/>
    <s v="FO-25-1752600"/>
    <d v="2025-10-29T13:42:00"/>
    <d v="2025-10-31T15:05:00"/>
    <x v="0"/>
    <s v="ROLLOS"/>
    <s v="EJECUTADO_EXITOSO"/>
    <s v="EJECUTADO EXITOSO"/>
    <s v="31/10/2025 SE REALIZA ENTREGA DE 56 ROLLOS POR EL OPERADOR LOGISTICO VELOCES CON LA GUIA V4001741299"/>
    <s v="VISITA_TÉCNICA"/>
    <n v="56"/>
    <s v="PRINCIPAL"/>
    <s v="TERRESTRE"/>
    <s v="BETANCUR AGUIRRE EDGAR AUGUSTO"/>
    <n v="1"/>
    <n v="31419"/>
    <n v="31419"/>
  </r>
  <r>
    <s v="IBAGUE"/>
    <s v="0036-0006"/>
    <x v="2"/>
    <n v="73268"/>
    <n v="2961331"/>
    <n v="58690"/>
    <x v="0"/>
    <s v="TOLIMA"/>
    <s v="ESPINAL"/>
    <s v="BARRIO VILLA PAZ II ESPINAL"/>
    <s v="WOMPI"/>
    <s v="FO-25-1766367"/>
    <d v="2025-10-31T08:00:00"/>
    <d v="2025-10-31T15:08:00"/>
    <x v="0"/>
    <s v="ROLLOS"/>
    <s v="GESTIÓN_TELEFONICA"/>
    <s v="CANCELADO POR LA RED-SOPORTE TELEFONICO"/>
    <s v="31/10/2025 SE INTENTO COMUNICACIÓN CON EL USUARIO, NO SE LOGRA CONTACTO. SE PROCEDE A CANCELAR LA SOLICITUD POR QUE SE LLAMA EN DÍAS Y HORARIOS DIFERENTES Y NO SE OBTIENE RESPUESTA. | 31/10/2025 SE INTENTO COMUNICACIÓN CON EL USUARIO, NO SE LOGRA CONTACTO. SE PROCEDE A CANCELAR LA SOLICITUD POR QUE SE LLAMA EN DÍAS Y HORARIOS DIFERENTES Y NO SE OBTIENE RESPUESTA. | 31/10/2025 SE INTENTO COMUNICACIÓN CON EL USUARIO, NO SE LOGRA CONTACTO. SE PROCEDE A CANCELAR LA SOLICITUD POR QUE SE LLAMA EN DÍAS Y HORARIOS DIFERENTES Y NO SE OBTIENE RESPUESTA."/>
    <s v="SOPORTE_TELEFÓNICO"/>
    <m/>
    <s v="INTERMEDIA"/>
    <s v="TERRESTRE"/>
    <s v="BETANCUR AGUIRRE EDGAR AUGUSTO"/>
    <n v="0"/>
    <n v="22000"/>
    <n v="22000"/>
  </r>
  <r>
    <s v="IBAGUE"/>
    <s v="0036-0006"/>
    <x v="2"/>
    <n v="73001"/>
    <n v="2958574"/>
    <n v="80821"/>
    <x v="0"/>
    <s v="TOLIMA"/>
    <s v="IBAGUE"/>
    <s v="BARRIO SAN SIMON PARTE BAJA IBAGUE 4"/>
    <s v="WOMPI"/>
    <s v="FO-25-1759552"/>
    <d v="2025-10-30T11:40:00"/>
    <d v="2025-10-31T15:15:00"/>
    <x v="0"/>
    <s v="ROLLOS"/>
    <s v="EJECUTADO_EXITOSO"/>
    <s v="EJECUTADO EXITOSO"/>
    <s v="30/10/2025 SE ESCALA AL COORDINADOR DE ZONA PARA ENTREGA DE ROLLOS EN SITIO | 31/10/2025 SE REALIZA ENTREGA DE 16 ROLLOS WOMPI POR SOLICITUD DEL CLIENTE."/>
    <s v="VISITA_TÉCNICA"/>
    <n v="16"/>
    <s v="PRINCIPAL"/>
    <s v="TERRESTRE"/>
    <s v="ATEHORTUA VASQUEZ ANA SOFIA"/>
    <n v="1"/>
    <n v="31419"/>
    <n v="31419"/>
  </r>
  <r>
    <s v="TUNJA"/>
    <s v="0036-0007"/>
    <x v="1"/>
    <n v="15759"/>
    <n v="2960941"/>
    <n v="50344"/>
    <x v="0"/>
    <s v="BOYACA"/>
    <s v="SOGAMOSO"/>
    <s v="BARRIO SAN CRISTOBAL SOGAMOSO"/>
    <s v="WOMPI"/>
    <s v="FO-25-1766369"/>
    <d v="2025-10-31T08:00:00"/>
    <d v="2025-10-31T15:17:00"/>
    <x v="0"/>
    <s v="ROLLOS"/>
    <s v="GESTIÓN_TELEFONICA"/>
    <s v="CANCELADO POR LA RED-SOPORTE TELEFONICO"/>
    <s v="31/10/2025 SE INTENTO COMUNICACIÓN CON EL USUARIO, NO SE LOGRA CONTACTO. SE PROCEDE A CANCELAR LA SOLICITUD POR QUE SE LLAMA EN DÍAS Y HORARIOS DIFERENTES Y NO SE OBTIENE RESPUESTA. | 31/10/2025 SE INTENTO COMUNICACIÓN CON EL USUARIO, NO SE LOGRA CONTACTO. SE PROCEDE A CANCELAR LA SOLICITUD POR QUE SE LLAMA EN DÍAS Y HORARIOS DIFERENTES Y NO SE OBTIENE RESPUESTA."/>
    <s v="SOPORTE_TELEFÓNICO"/>
    <m/>
    <s v="INTERMEDIA"/>
    <s v="TERRESTRE"/>
    <s v="BARRAGAN TAFUR EDWIN ESTEBAN"/>
    <n v="0"/>
    <n v="22000"/>
    <n v="22000"/>
  </r>
  <r>
    <s v="TUNJA"/>
    <s v="0036-0007"/>
    <x v="1"/>
    <n v="15322"/>
    <n v="2960367"/>
    <n v="43325"/>
    <x v="0"/>
    <s v="BOYACA"/>
    <s v="GUATEQUE"/>
    <s v="BARRIO CENTRO GUATEQUE 5"/>
    <s v="WOMPI"/>
    <s v="FO-25-1766370"/>
    <d v="2025-10-30T16:07:00"/>
    <d v="2025-10-31T15:21:00"/>
    <x v="0"/>
    <s v="ROLLOS"/>
    <s v="GESTIÓN_TELEFONICA"/>
    <s v="CANCELADO POR LA RED-SOPORTE TELEFONICO"/>
    <s v="31/10/2025 SE INTENTO COMUNICACIÓN CON EL USUARIO, NO SE LOGRA CONTACTO. SE PROCEDE A CANCELAR LA SOLICITUD POR QUE SE LLAMA EN DÍAS Y HORARIOS DIFERENTES Y NO SE OBTIENE RESPUESTA. | 31/10/2025 SE INTENTO COMUNICACIÓN CON EL USUARIO, NO SE LOGRA CONTACTO. SE PROCEDE A CANCELAR LA SOLICITUD POR QUE SE LLAMA EN DÍAS Y HORARIOS DIFERENTES Y NO SE OBTIENE RESPUESTA."/>
    <s v="SOPORTE_TELEFÓNICO"/>
    <m/>
    <s v="INTERMEDIA"/>
    <s v="TERRESTRE"/>
    <s v="ATEHORTUA VASQUEZ ANA SOFIA"/>
    <n v="0"/>
    <n v="22000"/>
    <n v="22000"/>
  </r>
  <r>
    <s v="BOGOTA"/>
    <s v="0036-0004"/>
    <x v="5"/>
    <n v="25279"/>
    <n v="2960017"/>
    <n v="81209"/>
    <x v="0"/>
    <s v="CUNDINAMARCA"/>
    <s v="FOMEQUE"/>
    <s v="BARRIO CENTRO FOMEQUE FOMEQUE"/>
    <s v="WOMPI"/>
    <s v="FO-25-1766372"/>
    <d v="2025-10-30T15:13:00"/>
    <d v="2025-10-31T15:26:00"/>
    <x v="0"/>
    <s v="ROLLOS"/>
    <s v="GESTIÓN_TELEFONICA"/>
    <s v="CANCELADO POR LA RED-SOPORTE TELEFONICO"/>
    <s v="31/10/2025 SE INTENTO COMUNICACIÓN CON EL USUARIO, NO SE LOGRA CONTACTO. SE PROCEDE A CANCELAR LA SOLICITUD POR QUE SE LLAMA EN DÍAS Y HORARIOS DIFERENTES Y NO SE OBTIENE RESPUESTA. | 31/10/2025 SE INTENTO COMUNICACIÓN CON EL USUARIO, NO SE LOGRA CONTACTO. SE PROCEDE A CANCELAR LA SOLICITUD POR QUE SE LLAMA EN DÍAS Y HORARIOS DIFERENTES Y NO SE OBTIENE RESPUESTA."/>
    <s v="SOPORTE_TELEFÓNICO"/>
    <m/>
    <s v="INTERMEDIA"/>
    <s v="TERRESTRE"/>
    <s v="ATEHORTUA VASQUEZ ANA SOFIA"/>
    <n v="0"/>
    <n v="22000"/>
    <n v="22000"/>
  </r>
  <r>
    <s v="CUCUTA"/>
    <s v="0036-0007"/>
    <x v="1"/>
    <n v="54001"/>
    <n v="2958127"/>
    <n v="78346"/>
    <x v="0"/>
    <s v="NORTE DE SANTANDER"/>
    <s v="CUCUTA"/>
    <s v="DROGUERIA FARMA TB CLARET"/>
    <s v="WOMPI"/>
    <s v="FO-25-1756992"/>
    <d v="2025-10-30T10:45:00"/>
    <d v="2025-10-31T15:27:00"/>
    <x v="0"/>
    <s v="ROLLOS"/>
    <s v="EJECUTADO_EXITOSO"/>
    <s v="EJECUTADO EXITOSO"/>
    <s v="30/10/2025 SE ESCALA AL COORDINADOR DE ZONA PARA ENTREGA DE ROLLOS EN SITIO | 31/10/2025 SE  REALIZA ENTREGA DE 24 ROLLOS"/>
    <s v="VISITA_TÉCNICA"/>
    <n v="24"/>
    <s v="PRINCIPAL"/>
    <s v="TERRESTRE"/>
    <s v="ATEHORTUA VASQUEZ ANA SOFIA"/>
    <n v="1"/>
    <n v="31419"/>
    <n v="31419"/>
  </r>
  <r>
    <s v="VILLAVICENCIO"/>
    <s v="0036-0006"/>
    <x v="2"/>
    <n v="50001"/>
    <n v="2958465"/>
    <n v="69697"/>
    <x v="0"/>
    <s v="META"/>
    <s v="VILLAVICENCIO"/>
    <s v="BARRIO FIKUS VILLAVICENCIO META"/>
    <s v="WOMPI"/>
    <s v="FO-25-1757680"/>
    <d v="2025-10-30T11:24:00"/>
    <d v="2025-10-31T15:35:00"/>
    <x v="0"/>
    <s v="ROLLOS"/>
    <s v="EJECUTADO_EXITOSO"/>
    <s v="EJECUTADO EXITOSO"/>
    <s v="30/10/2025 SE ESCALA AL COORDINADOR DE ZONA PARA ENTREGA DE ROLLOS EN SITIO | 31/10/2025 SE REALIZA VISITA AL CB POR SOLICITUD DE ROLLOS SE ENTREGAN SIN NOVEDAD"/>
    <s v="VISITA_TÉCNICA"/>
    <n v="32"/>
    <s v="PRINCIPAL"/>
    <s v="TERRESTRE"/>
    <s v="NARANJO AFANADOR RUBEN JESUS"/>
    <n v="1"/>
    <n v="31419"/>
    <n v="31419"/>
  </r>
  <r>
    <s v="PEREIRA"/>
    <s v="0036-0002"/>
    <x v="6"/>
    <n v="76736"/>
    <n v="2959560"/>
    <n v="38317"/>
    <x v="0"/>
    <s v="VALLE DEL CAUCA"/>
    <s v="SEVILLA"/>
    <s v="BARRIO EL CARMEN SEVILLA"/>
    <s v="WOMPI"/>
    <s v="FO-25-1766378"/>
    <d v="2025-10-30T14:27:00"/>
    <d v="2025-10-31T15:40:00"/>
    <x v="0"/>
    <s v="ROLLOS"/>
    <s v="GESTIÓN_TELEFONICA"/>
    <s v="CANCELADO POR LA RED-SOPORTE TELEFONICO"/>
    <s v="31/10/2025 SE INTENTO COMUNICACIÓN CON EL USUARIO, NO SE LOGRA CONTACTO. SE PROCEDE A CANCELAR LA SOLICITUD POR QUE SE LLAMA EN DÍAS Y HORARIOS DIFERENTES Y NO SE OBTIENE RESPUESTA. | 31/10/2025 SE INTENTO COMUNICACIÓN CON EL USUARIO, NO SE LOGRA CONTACTO. SE PROCEDE A CANCELAR LA SOLICITUD POR QUE SE LLAMA EN DÍAS Y HORARIOS DIFERENTES Y NO SE OBTIENE RESPUESTA."/>
    <s v="SOPORTE_TELEFÓNICO"/>
    <m/>
    <s v="INTERMEDIA"/>
    <s v="TERRESTRE"/>
    <s v="MOLINA CASTRO JAVIER ALBERTO"/>
    <n v="0"/>
    <n v="22000"/>
    <n v="22000"/>
  </r>
  <r>
    <s v="CALI"/>
    <s v="0036-0003"/>
    <x v="4"/>
    <n v="76233"/>
    <n v="2940777"/>
    <n v="36842"/>
    <x v="0"/>
    <s v="VALLE DEL CAUCA"/>
    <s v="DAGUA"/>
    <s v="BARRIO CENTRO DAGUA 1"/>
    <s v="WOMPI"/>
    <s v="FO-25-1741778"/>
    <d v="2025-10-27T14:16:00"/>
    <d v="2025-10-31T15:50:00"/>
    <x v="0"/>
    <s v="ROLLOS"/>
    <s v="EJECUTADO_EXITOSO"/>
    <s v="EJECUTADO EXITOSO"/>
    <s v="27/10/2025 SE CONFIRMAN DATOS, SE REALIZA ENVIO POR OPERADOR LOGISTICO | 29/10/2025 SE REALIZA ENVÍO DE 56 ROLLOS POR INTERRAPIDISIMO"/>
    <s v="ENVÍO"/>
    <n v="56"/>
    <s v="INTERMEDIA"/>
    <s v="TERRESTRE"/>
    <s v="ATEHORTUA VASQUEZ ANA SOFIA"/>
    <n v="1"/>
    <n v="36351"/>
    <n v="36351"/>
  </r>
  <r>
    <s v="CALI"/>
    <s v="0036-0003"/>
    <x v="4"/>
    <n v="76233"/>
    <n v="2900326"/>
    <n v="48621"/>
    <x v="0"/>
    <s v="VALLE DEL CAUCA"/>
    <s v="DAGUA"/>
    <s v="BARRIO RICAURTE DAGUA"/>
    <s v="WOMPI"/>
    <s v="FO-25-1729311"/>
    <d v="2025-10-20T08:00:00"/>
    <d v="2025-10-31T15:51:00"/>
    <x v="0"/>
    <s v="ROLLOS"/>
    <s v="EJECUTADO_EXITOSO"/>
    <s v="EJECUTADO EXITOSO"/>
    <s v="24/10/2025 SE REALIZA ENVIO DE ROLLOS CON OPERADOR LOGISTICO | 29/10/2025 SE REALIZA ENVÍO DE 64 ROLLOS POR INTERRAPIDISIMO"/>
    <s v="ENVÍO"/>
    <n v="64"/>
    <s v="INTERMEDIA"/>
    <s v="TERRESTRE"/>
    <s v="BOLAÑOS TABORDA JORGE ENRIQUE"/>
    <n v="1"/>
    <n v="36351"/>
    <n v="36351"/>
  </r>
  <r>
    <s v="CUCUTA"/>
    <s v="0036-0007"/>
    <x v="1"/>
    <n v="54125"/>
    <n v="2940934"/>
    <n v="67135"/>
    <x v="0"/>
    <s v="NORTE DE SANTANDER"/>
    <s v="CACOTA"/>
    <s v="BARRIO CACOTA CACOTA"/>
    <s v="WOMPI"/>
    <s v="FO-25-1741495"/>
    <d v="2025-10-27T14:25:00"/>
    <d v="2025-10-31T15:51:00"/>
    <x v="0"/>
    <s v="ROLLOS"/>
    <s v="EJECUTADO_EXITOSO"/>
    <s v="EJECUTADO EXITOSO"/>
    <s v="27/10/2025 SE CONFIRMAN DATOS, SE REALIZA ENVIO POR OPERADOR LOGISTICO | 28/10/2025 SE REALIZA ENVÍO DE 24 ROLLOS POR INTERRAPIDISIMO"/>
    <s v="ENVÍO"/>
    <n v="24"/>
    <s v="LEJANA"/>
    <s v="TERRESTRE"/>
    <s v="BOLAÑOS TABORDA JORGE ENRIQUE"/>
    <n v="1"/>
    <n v="40250"/>
    <n v="40250"/>
  </r>
  <r>
    <s v="PASTO"/>
    <s v="0036-0003"/>
    <x v="4"/>
    <n v="52356"/>
    <n v="2927733"/>
    <n v="56865"/>
    <x v="0"/>
    <s v="NARIÑO"/>
    <s v="IPIALES"/>
    <s v="BARRIO EL CHARCO IPIALES"/>
    <s v="WOMPI"/>
    <s v="FO-25-1730582"/>
    <d v="2025-10-23T15:56:00"/>
    <d v="2025-10-31T15:54:00"/>
    <x v="0"/>
    <s v="ROLLOS"/>
    <s v="EJECUTADO_EXITOSO"/>
    <s v="EJECUTADO EXITOSO"/>
    <s v="24/10/2025 SE REALIZA ENVIO DE ROLLOS CON OPERADOR LOGISTICO | 30/10/2025 SE LE INFORMA NUMERO DE GUIA A USER, PENDIENTE CONFIRMACION | 25/10/2025 SE REALIZA ENVIO DE 32 ROLLOS WOMPI POR SOLICITUD DE CLIENTE SE LE INFORMA NÚMERO DE GUÍA PARA RECLAMAR"/>
    <s v="ENVÍO"/>
    <n v="32"/>
    <s v="INTERMEDIA"/>
    <s v="TERRESTRE"/>
    <s v="PACHECO BUITRAGO JAVIER ALONSO"/>
    <n v="1"/>
    <n v="36351"/>
    <n v="36351"/>
  </r>
  <r>
    <s v="CALI"/>
    <s v="0036-0003"/>
    <x v="4"/>
    <n v="19548"/>
    <n v="2934717"/>
    <n v="10639"/>
    <x v="0"/>
    <s v="CAUCA"/>
    <s v="PIENDAMO"/>
    <s v="PIENDAMO II - CAUCA"/>
    <s v="WOMPI"/>
    <s v="FO-25-1733903"/>
    <d v="2025-10-27T08:00:00"/>
    <d v="2025-10-31T15:55:00"/>
    <x v="0"/>
    <s v="ROLLOS"/>
    <s v="EJECUTADO_EXITOSO"/>
    <s v="EJECUTADO EXITOSO"/>
    <s v="28/10/2025 SE ENVIA POR INTERRAPIDISIMO 8 ROLLOS WOMPI"/>
    <s v="ENVÍO"/>
    <n v="8"/>
    <s v="LEJANA"/>
    <s v="TERRESTRE"/>
    <s v="BRAVO MADROÑERO OSCAR ESTEBAN"/>
    <n v="1"/>
    <n v="40250"/>
    <n v="40250"/>
  </r>
  <r>
    <s v="MONTERIA"/>
    <s v="0036-0001"/>
    <x v="0"/>
    <n v="23807"/>
    <n v="2943034"/>
    <n v="64437"/>
    <x v="0"/>
    <s v="CORDOBA"/>
    <s v="TIERRALTA"/>
    <s v="BARRIO CENTRO TIERRALTA 5"/>
    <s v="WOMPI"/>
    <s v="FO-25-1743674"/>
    <d v="2025-10-28T08:00:00"/>
    <d v="2025-10-31T15:56:00"/>
    <x v="0"/>
    <s v="ROLLOS"/>
    <s v="EJECUTADO_EXITOSO"/>
    <s v="EJECUTADO EXITOSO"/>
    <s v="29/10/2025 SE ESCALA AL COORDINADOR DE ZONA PARA ENTREGA DE ROLLOS EN SITIO | 29/10/2025 SE REALIZA ENVÍO DE ROLLOS DESDE MONTERÍA AL MUNICIPIO DE TIERRALTA POR EMPRESA INTERRAPIDICIMO OK, SE CONFIRMA CON EL CLIENTE DIRECCIÓN Y SE ENVÍA FOTO DE GUÍA AL WASAAP OK"/>
    <s v="ENVÍO"/>
    <n v="32"/>
    <s v="LEJANA"/>
    <s v="TERRESTRE"/>
    <s v="GIMBUEL LASSO LUIS GERMAN"/>
    <n v="1"/>
    <n v="40250"/>
    <n v="40250"/>
  </r>
  <r>
    <s v="BOGOTA"/>
    <s v="0036-0004"/>
    <x v="5"/>
    <n v="25126"/>
    <n v="2946707"/>
    <n v="57533"/>
    <x v="0"/>
    <s v="CUNDINAMARCA"/>
    <s v="CAJICA"/>
    <s v="BARRIO CENTRO CAJICA 6"/>
    <s v="WOMPI"/>
    <s v="FO-25-1746952"/>
    <d v="2025-10-28T11:51:00"/>
    <d v="2025-10-31T15:58:00"/>
    <x v="0"/>
    <s v="ROLLOS"/>
    <s v="EJECUTADO_EXITOSO"/>
    <s v="EJECUTADO EXITOSO"/>
    <s v="28/10/2025 SE CONFIRMAN DATOS, SE REALIZA ENVIO POR OPERADOR LOGISTICO | 29/10/2025 SE REALIZA ENVÍO DE ROLLOS"/>
    <s v="ENVÍO"/>
    <n v="64"/>
    <s v="INTERMEDIA"/>
    <s v="TERRESTRE"/>
    <s v="GONZALEZ FERRER JESUS ALEXANDER"/>
    <n v="1"/>
    <n v="36351"/>
    <n v="36351"/>
  </r>
  <r>
    <s v="BOGOTA"/>
    <s v="0036-0004"/>
    <x v="5"/>
    <n v="25200"/>
    <n v="2946583"/>
    <n v="68731"/>
    <x v="0"/>
    <s v="CUNDINAMARCA"/>
    <s v="COGUA"/>
    <s v="LA GRANJA 2"/>
    <s v="WOMPI"/>
    <s v="FO-25-1749831"/>
    <d v="2025-10-28T12:04:00"/>
    <d v="2025-10-31T16:00:00"/>
    <x v="0"/>
    <s v="ROLLOS"/>
    <s v="EJECUTADO_EXITOSO"/>
    <s v="EJECUTADO EXITOSO"/>
    <s v="29/10/2025 SE REALIZA ENVIO DE ROLLOS CON OPERADOR LOGISTICO | 30/10/2025 SE REALIZA EL ENVÍO DE 32 ROLLOS WOMPI POR TRANSPORTADORA INTER RAPIDÍSIMO"/>
    <s v="ENVÍO"/>
    <n v="32"/>
    <s v="INTERMEDIA"/>
    <s v="TERRESTRE"/>
    <s v="MICHELI LOPEZ MIGUEL ANGEL"/>
    <n v="1"/>
    <n v="36351"/>
    <n v="36351"/>
  </r>
  <r>
    <s v="BOGOTA"/>
    <s v="0036-0004"/>
    <x v="5"/>
    <n v="25486"/>
    <n v="2948942"/>
    <n v="63013"/>
    <x v="0"/>
    <s v="CUNDINAMARCA"/>
    <s v="NEMOCON"/>
    <s v="BARRIO CENTRO NEMOCON 8"/>
    <s v="WOMPI"/>
    <s v="FO-25-1748570"/>
    <d v="2025-10-28T16:22:00"/>
    <d v="2025-10-31T16:01:00"/>
    <x v="0"/>
    <s v="ROLLOS"/>
    <s v="EJECUTADO_EXITOSO"/>
    <s v="EJECUTADO EXITOSO"/>
    <s v="29/10/2025 SE ESCALA AL COORDINADOR DE ZONA PARA ENTREGA DE ROLLOS EN SITIO | 29/10/2025 SE ENVÍAN ROLLOS WOMPI POR INTERRAPIDISIMO"/>
    <s v="ENVÍO"/>
    <n v="48"/>
    <s v="INTERMEDIA"/>
    <s v="TERRESTRE"/>
    <s v="ORTIZ MARTINEZ STIVEN"/>
    <n v="1"/>
    <n v="36351"/>
    <n v="36351"/>
  </r>
  <r>
    <s v="CUCUTA"/>
    <s v="0036-0007"/>
    <x v="1"/>
    <n v="54001"/>
    <n v="2957638"/>
    <n v="78520"/>
    <x v="0"/>
    <s v="NORTE DE SANTANDER"/>
    <s v="CUCUTA"/>
    <s v="TIENDA MERKA VALERY"/>
    <s v="WOMPI"/>
    <s v="FO-25-1756416"/>
    <d v="2025-10-30T09:50:00"/>
    <d v="2025-10-31T16:08:00"/>
    <x v="0"/>
    <s v="ROLLOS"/>
    <s v="EJECUTADO_EXITOSO"/>
    <s v="EJECUTADO EXITOSO"/>
    <s v="31/10/2025 SE ENTREGAN 16 ROLLOS"/>
    <s v="VISITA_TÉCNICA"/>
    <n v="16"/>
    <s v="PRINCIPAL"/>
    <s v="TERRESTRE"/>
    <s v="INFANTE SIERRA MANUEL FERNANDO"/>
    <n v="1"/>
    <n v="31419"/>
    <n v="31419"/>
  </r>
  <r>
    <m/>
    <m/>
    <x v="7"/>
    <m/>
    <m/>
    <m/>
    <x v="1"/>
    <m/>
    <m/>
    <m/>
    <m/>
    <m/>
    <m/>
    <m/>
    <x v="1"/>
    <m/>
    <m/>
    <m/>
    <m/>
    <m/>
    <m/>
    <m/>
    <m/>
    <m/>
    <m/>
    <m/>
    <n v="78241253"/>
  </r>
  <r>
    <m/>
    <m/>
    <x v="7"/>
    <m/>
    <m/>
    <m/>
    <x v="1"/>
    <m/>
    <m/>
    <m/>
    <m/>
    <m/>
    <m/>
    <m/>
    <x v="1"/>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
  <r>
    <s v="VILLAVICENCIO"/>
    <s v="0036-0006"/>
    <x v="0"/>
    <n v="50001"/>
    <s v="LC-CS-25-000634"/>
    <n v="57543"/>
    <x v="0"/>
    <s v="META"/>
    <s v="VILLAVICENCIO"/>
    <s v="DROGUERÍA MAXIMEDICAL"/>
    <s v="WOMPI"/>
    <s v="FO-25-1605772"/>
    <d v="2025-09-30T14:31:00"/>
    <d v="2025-10-01T10:25:00"/>
    <x v="0"/>
    <s v="RECUPERACION DE EQUIPOS"/>
    <s v="EJECUTADO_EXITOSO"/>
    <s v="CIERRE EXITOSO"/>
    <s v="01/10/2025 SE REALIZA CIERRE CB WOMPI SE RECUPERA DATÁFONO OK SIN NOVEDADES"/>
    <s v="VISITA_TÉCNICA"/>
    <n v="0"/>
    <s v="PRINCIPAL"/>
    <s v="LEJANA"/>
    <s v="CASTRILLON URREA LONDIER LEANDRO"/>
    <n v="1"/>
    <n v="101766"/>
    <n v="101766"/>
  </r>
  <r>
    <s v="IBAGUE"/>
    <s v="0036-0006"/>
    <x v="0"/>
    <n v="73001"/>
    <s v="LC-CS-25-000633"/>
    <n v="74796"/>
    <x v="0"/>
    <s v="TOLIMA"/>
    <s v="IBAGUE"/>
    <s v="MERCAECONO"/>
    <s v="WOMPI"/>
    <s v="FO-25-1605775"/>
    <d v="2025-09-30T14:31:00"/>
    <d v="2025-10-01T13:58:00"/>
    <x v="0"/>
    <s v="RECUPERACION DE EQUIPOS"/>
    <s v="EJECUTADO_EXITOSO"/>
    <s v="CIERRE EXITOSO"/>
    <s v="01/10/2025 SE RETIRA DATÁFONO Y CARGADOR. CLIENTE HACE DISPOSICIÓN FINAL DE PUBLICIDAD. NO SE TOMA FOTO DE TIRILLA PORQUE EL CLIENTE NO SE ACUERDA DE USUARIO Y CONTRASEÑA."/>
    <s v="VISITA_TÉCNICA"/>
    <n v="0"/>
    <s v="PRINCIPAL"/>
    <s v="LEJANA"/>
    <s v="VARGAS HERRERA JHON JAIRO"/>
    <n v="1"/>
    <n v="101766"/>
    <n v="101766"/>
  </r>
  <r>
    <s v="MEDELLIN"/>
    <s v="0036-0005"/>
    <x v="1"/>
    <n v="5631"/>
    <s v="LC-CS-25-000630"/>
    <n v="70991"/>
    <x v="0"/>
    <s v="ANTIOQUIA"/>
    <s v="SABANETA"/>
    <s v="DROGUERIA ALIADAS"/>
    <s v="WOMPI"/>
    <s v="FO-25-1605004"/>
    <d v="2025-09-30T12:49:00"/>
    <d v="2025-10-01T14:04:00"/>
    <x v="0"/>
    <s v="CIERRE"/>
    <s v="EJECUTADO_EXITOSO"/>
    <s v="CIERRE EXITOSO"/>
    <s v="01/10/2025 CIERRE EXITOSO SIN PUBLICIDAD CB INFORMA QUE LE DIÓ DISPOSICIÓN FINAL NO SE LOGRA SACAR TIRILLA YA QUE CORRESPONSAL NUNCA LO USO Y NO RECUERDA LAS CREDENCIALES"/>
    <s v="VISITA_TÉCNICA"/>
    <n v="0"/>
    <s v="PRINCIPAL"/>
    <s v="PRINCIPAL"/>
    <s v="CASTAÑEDA PALACIO CARLOS FELIPE"/>
    <n v="1"/>
    <n v="101766"/>
    <n v="101766"/>
  </r>
  <r>
    <s v="CUCUTA"/>
    <s v="0036-0007"/>
    <x v="2"/>
    <n v="54405"/>
    <s v="LC-CS-25-000631"/>
    <n v="58424"/>
    <x v="0"/>
    <s v="NORTE DE SANTANDER"/>
    <s v="LOS PATIOS"/>
    <s v="SUPERMARKET SOBRENATURAL"/>
    <s v="WOMPI"/>
    <s v="FO-25-1605766"/>
    <d v="2025-09-30T14:31:00"/>
    <d v="2025-10-01T16:31:00"/>
    <x v="0"/>
    <s v="RECUPERACION DE EQUIPOS"/>
    <s v="EJECUTADO_EXITOSO"/>
    <s v="CIERRE EXITOSO"/>
    <s v="01/10/2025 SE VISITA COMERCIO Y SE RETIRA DATAFONO OK, COMERCIO NO CUENTA CON PUBLICIDAD."/>
    <s v="VISITA_TÉCNICA"/>
    <n v="0"/>
    <s v="PRINCIPAL"/>
    <s v="LEJANA"/>
    <s v="TORRES MANTILLA JOSE DANIEL"/>
    <n v="1"/>
    <n v="101766"/>
    <n v="101766"/>
  </r>
  <r>
    <s v="IBAGUE"/>
    <s v="0036-0006"/>
    <x v="0"/>
    <n v="73001"/>
    <s v="LC-CS-25-000632"/>
    <n v="59987"/>
    <x v="0"/>
    <s v="TOLIMA"/>
    <s v="IBAGUE"/>
    <s v="ALLPAY"/>
    <s v="WOMPI"/>
    <s v="FO-25-1605757"/>
    <d v="2025-09-30T14:31:00"/>
    <d v="2025-10-02T10:20:00"/>
    <x v="0"/>
    <s v="RECUPERACION DE EQUIPOS"/>
    <s v="EJECUTADO_EXITOSO"/>
    <s v="CIERRE EXITOSO"/>
    <s v="01/10/2025 SE REALIZA CIERRE POR SOLICITUD DE LA ENTIDAD, SE RETIRA DATÁFONO WOMPI CON ACCESORIOS; NO SE RETIRA PUBLICIDAD DEBIDO A QUE EL CLIENTE SIGUE OPERANDO CON RED REDEBAN."/>
    <s v="VISITA_TÉCNICA"/>
    <n v="0"/>
    <s v="PRINCIPAL"/>
    <s v="LEJANA"/>
    <s v="BARRAGAN TAFUR EDWIN ESTEBAN"/>
    <n v="1"/>
    <n v="101766"/>
    <n v="101766"/>
  </r>
  <r>
    <s v="CUCUTA"/>
    <s v="0036-0007"/>
    <x v="2"/>
    <n v="54001"/>
    <s v="LC-CS-25-000636"/>
    <n v="63803"/>
    <x v="0"/>
    <s v="NORTE DE SANTANDER"/>
    <s v="CUCUTA"/>
    <s v="DROGUERIA FER PLUS"/>
    <s v="WOMPI"/>
    <s v="FO-25-1619269 | FO-25-1605752"/>
    <d v="2025-09-30T14:31:00"/>
    <d v="2025-10-04T10:24:00"/>
    <x v="0"/>
    <s v="RECUPERACION DE EQUIPOS"/>
    <s v="EJECUTADO_EXITOSO"/>
    <s v="CIERRE EXITOSO"/>
    <s v="01/10/2025 SE INTENTA COMUNICACIÓN A EL NUMERO 3006027714_x000a_ SUENA PERO NO HAY CONTACTO, SE INTENTARÁ NUEVAMENTE | 02/10/2025 SE INTENTA COMUNICACIÓN A EL NUMERO 3006027714_x000a_ SUENA PERO NO HAY CONTACTO, SE INTENTARÁ NUEVAMENTE | 01/10/2025 SE REALIZÓ LLAMADA TELEFÓNICA AL NÚMERO 3006027714 SE HABLÓ CON LA SRA JENNIFER MANIFIESTA QUE SE ENCUENTRA DELICADA DE SALUD QUE PROGRAMEMOS LA VISITA PARA EL DÍA VIERNES 03/10/2025 | 02/10/2025 SE REALIZA VISITA, NO SE UBICA EL COMERCIO, SE CONTACTA TELEFÓNICAMENTE AL CLIENTE, INFORMA QUE YA HABÍA AGENDADO VISITA PARA EL DÍA VIERNES. SE REAGENDA VISITA POR SOLICITUD DEL CLIENTE._x000a_03/10/2025 SE REALIZA VISITA, SE RETIRA DATAFONO WOMPI"/>
    <s v="VISITA_TÉCNICA"/>
    <n v="0"/>
    <s v="PRINCIPAL"/>
    <s v="LEJANA"/>
    <s v="HERNANDEZ GUARIN MIGUEL JULIAN"/>
    <n v="2"/>
    <n v="101766"/>
    <n v="203532"/>
  </r>
  <r>
    <s v="VALLEDUPAR"/>
    <s v="0036-0001"/>
    <x v="3"/>
    <n v="20001"/>
    <s v="LC-CS-25-000488"/>
    <n v="75428"/>
    <x v="0"/>
    <s v="CESAR"/>
    <s v="VALLEDUPAR"/>
    <s v="DROGUERIA SURTIMEDIC JIMFARMA"/>
    <s v="WOMPI"/>
    <s v="FO-25-1609079 | FO-25-1556314"/>
    <d v="2025-10-01T16:03:00"/>
    <d v="2025-10-07T12:09:00"/>
    <x v="0"/>
    <s v="CIERRE"/>
    <s v="EJECUTADO_EXITOSO"/>
    <s v="CIERRE EXITOSO"/>
    <s v="19/09/2025 SE INTENTA COMUNICACIÓN AL NÚMERO 3106026030 SUENA PERO NO HAY CONTACTO, SE INTENTARÁ NUEVAMENTE | 19/09/2025 SE INTENTA COMUNICACIÓN AL NÚMERO 3106026030 SUENA PERO NO HAY CONTACTO, SE INTENTARÁ NUEVAMENTE | 20/09/2025 SE REALIZA VISITA POR CIERRE DE CORRESPONSAL LA CUAL SE LLEGA AL SITIO Y COMERCIO SE ENCUENTRA CERRADO SE REALIZA GESTIÓN TELEFÓNICA Y CLIENTE NO ATIENDE LLAMADA_x000a_07/10/2025 SE REALIZA DESMONTÉ DE CB, SE RETIRA SOLAMENTE EQUIPO EN DIRECCIÓN DE CB"/>
    <s v="VISITA_TÉCNICA"/>
    <n v="0"/>
    <s v="PRINCIPAL"/>
    <s v="LEJANA"/>
    <s v="MAESTRE MENGUAL EDGAR ENRIQUE"/>
    <n v="2"/>
    <n v="101766"/>
    <n v="203532"/>
  </r>
  <r>
    <s v="CALI"/>
    <s v="0036-0003"/>
    <x v="4"/>
    <n v="76001"/>
    <s v="LC-CS-25-000666"/>
    <n v="76886"/>
    <x v="0"/>
    <s v="VALLE DEL CAUCA"/>
    <s v="CALI"/>
    <s v="INTERNET Y PAPELERIA DANYK"/>
    <s v="WOMPI"/>
    <s v="FO-25-1640807"/>
    <d v="2025-10-07T10:52:00"/>
    <d v="2025-10-07T15:59:00"/>
    <x v="0"/>
    <s v="CIERRE"/>
    <s v="EJECUTADO_EXITOSO"/>
    <s v="CIERRE EXITOSO"/>
    <s v="07/10/2025 EN COMUNICACION CON LA SEÑORA LUZ ALBA GUATECHA AL NUMERO 3206180624, CONFIRMA DATOS OK PARA LA RECOLECCION DE EQUIPOS. SE ESCALA PARA VISITA | 07/10/2025 SE DESINSTALA DATAFONO SE DESTRUYE PUBLICIDAD EN SITIO"/>
    <s v="VISITA_TÉCNICA"/>
    <n v="0"/>
    <s v="PRINCIPAL"/>
    <s v="PRINCIPAL"/>
    <s v="CUERO RUIZ JHONNY"/>
    <n v="1"/>
    <n v="101766"/>
    <n v="101766"/>
  </r>
  <r>
    <s v="MEDELLIN"/>
    <s v="0036-0005"/>
    <x v="1"/>
    <n v="5001"/>
    <s v="LC-CS-25-000663"/>
    <n v="67522"/>
    <x v="0"/>
    <s v="ANTIOQUIA"/>
    <s v="MEDELLÍN"/>
    <s v="SANLLY 2"/>
    <s v="WOMPI"/>
    <s v="FO-25-1640815"/>
    <d v="2025-10-07T10:52:00"/>
    <d v="2025-10-09T11:28:00"/>
    <x v="0"/>
    <s v="CIERRE"/>
    <s v="EJECUTADO_EXITOSO"/>
    <s v="CIERRE EXITOSO"/>
    <s v="07/10/2025 EN COMUNICACION CON LA SEÑORA LILLY YANETH HIGUITA CARDONA AL NUMERO 3016409050, CONFIRMA DATOS OK PARA LA RECOLECCION DE EQUIPOS. SE ESCALA PARA VISITA | 09/10/2025 SE RETIRA EQUIPO WOMPI OK, SE DESTRUYE FLANGER"/>
    <s v="VISITA_TÉCNICA"/>
    <n v="0"/>
    <s v="PRINCIPAL"/>
    <s v="PRINCIPAL"/>
    <s v="QUINTERO SANCHEZ JUAN SEBASTIAN"/>
    <n v="1"/>
    <n v="101766"/>
    <n v="101766"/>
  </r>
  <r>
    <s v="MEDELLIN"/>
    <s v="0036-0005"/>
    <x v="1"/>
    <n v="5664"/>
    <s v="LC-CS-25-000667"/>
    <n v="81554"/>
    <x v="0"/>
    <s v="ANTIOQUIA"/>
    <s v="SAN PEDRO DE LOS MILAGROS"/>
    <s v="INVERJOTAEME"/>
    <s v="WOMPI"/>
    <s v="FO-25-1640810"/>
    <d v="2025-10-07T10:52:00"/>
    <d v="2025-10-09T13:11:00"/>
    <x v="0"/>
    <s v="CIERRE"/>
    <s v="EJECUTADO_EXITOSO"/>
    <s v="CIERRE EXITOSO"/>
    <s v="07/10/2025 EN COMUNICACION CON EL SEÑOR JUAN FERNANDO RESTREPO AL NUMERO 3002430349, CONFIRMA DATOS OK PARA LA RECOLECCION DE EQUIPOS. SE ESCALA PARA VISITA | 09/10/2025 SE REALIZA RETIRO DE DATAFONO WOMPI OK SOLO SE RETIRA DISPLAY HORARIO"/>
    <s v="VISITA_TÉCNICA"/>
    <n v="0"/>
    <s v="INTERMEDIA"/>
    <s v="INTERMEDIA"/>
    <s v="PAREJA ECHAVARRIA JHON DAVID"/>
    <n v="1"/>
    <n v="318400"/>
    <n v="318400"/>
  </r>
  <r>
    <s v="MEDELLIN"/>
    <s v="0036-0005"/>
    <x v="1"/>
    <n v="5001"/>
    <s v="LC-CS-25-000665"/>
    <n v="76780"/>
    <x v="0"/>
    <s v="ANTIOQUIA"/>
    <s v="MEDELLÍN"/>
    <s v="VARIEDADES SIEMPRE BELLA"/>
    <s v="WOMPI"/>
    <s v="FO-25-1640824"/>
    <d v="2025-10-07T10:52:00"/>
    <d v="2025-10-09T13:29:00"/>
    <x v="0"/>
    <s v="CIERRE"/>
    <s v="EJECUTADO_EXITOSO"/>
    <s v="CIERRE EXITOSO"/>
    <s v="07/10/2025 EN COMUNICACION CON LA SEÑORA MARTA BERENICE ALZATE GIRALDO AL NUMERO 3206805623, CONFIRMA DATOS OK PARA LA RECOLECCION DE EQUIPOS. SE ESCALA PARA VISITA | 09/10/2025 SE REALIZA RECOGIDA DE EQUIPOS POR CIERRE CB, USUARIO REALIZA DISPOSICIÓN FINAL DE LA PUBLICIDAD"/>
    <s v="VISITA_TÉCNICA"/>
    <n v="0"/>
    <s v="PRINCIPAL"/>
    <s v="PRINCIPAL"/>
    <s v="RAMIREZ TABARES JUAN DIEGO"/>
    <n v="1"/>
    <n v="101766"/>
    <n v="101766"/>
  </r>
  <r>
    <s v="MEDELLIN"/>
    <s v="0036-0005"/>
    <x v="1"/>
    <n v="5360"/>
    <s v="LC-CS-25-000723"/>
    <n v="27931"/>
    <x v="0"/>
    <s v="ANTIOQUIA"/>
    <s v="ITAGUI"/>
    <s v="BARRIO TABLAZO - ITAGÜÍ"/>
    <s v="WOMPI"/>
    <s v="FO-25-1648650"/>
    <d v="2025-10-08T15:50:00"/>
    <d v="2025-10-09T15:10:00"/>
    <x v="0"/>
    <s v="CIERRE"/>
    <s v="EJECUTADO_EXITOSO"/>
    <s v="CIERRE EXITOSO"/>
    <s v="09/10/2025 SE REALIZA CIERRE DE CB"/>
    <s v="VISITA_TÉCNICA"/>
    <n v="0"/>
    <s v="PRINCIPAL"/>
    <s v="PRINCIPAL"/>
    <s v="HERNANDEZ CHAVARRIA JUAN CAMILO"/>
    <n v="1"/>
    <n v="101766"/>
    <n v="101766"/>
  </r>
  <r>
    <s v="MEDELLIN"/>
    <s v="0036-0005"/>
    <x v="1"/>
    <n v="5308"/>
    <s v="LC-CS-25-003899"/>
    <n v="12610"/>
    <x v="0"/>
    <s v="ANTIOQUIA"/>
    <s v="GIRARDOTA"/>
    <s v="DEPOSITO DE MATERIALES N.A"/>
    <s v="WOMPI"/>
    <s v="FO-25-1668398"/>
    <d v="2025-10-10T15:08:00"/>
    <d v="2025-10-11T12:13:00"/>
    <x v="0"/>
    <s v="CIERRE"/>
    <s v="EJECUTADO_EXITOSO"/>
    <s v="CIERRE EXITOSO"/>
    <s v="11/10/2025 SE RETIRA EQUIPO WOMPI A EN BUEN ESTADO, POR CIERRE DEL CORRESPONSAL"/>
    <s v="VISITA_TÉCNICA"/>
    <n v="0"/>
    <s v="PRINCIPAL"/>
    <s v="PRINCIPAL"/>
    <s v="BARRIENTOS HERNANDEZ CRISTIAN HORACIO"/>
    <n v="1"/>
    <n v="101766"/>
    <n v="101766"/>
  </r>
  <r>
    <s v="NEIVA"/>
    <s v="0036-0006"/>
    <x v="0"/>
    <n v="18001"/>
    <s v="LC-CS-25-003900"/>
    <n v="64419"/>
    <x v="0"/>
    <s v="CAQUETA"/>
    <s v="FLORENCIA"/>
    <s v="VARIEDADES MARY FLORENCIA"/>
    <s v="WOMPI"/>
    <s v="FO-25-1668401"/>
    <d v="2025-10-10T15:08:00"/>
    <d v="2025-10-11T12:13:00"/>
    <x v="0"/>
    <s v="CIERRE"/>
    <s v="EJECUTADO_EXITOSO"/>
    <s v="CIERRE EXITOSO"/>
    <s v="11/10/2025 SE REALIZA RETIRO DE DATAFONO Y 47 ROLLOS WOMPI, CLIENTE NO ENTREGA PUBLICIDAD, MANIFIESTA QUE SE LA ROBARON HACE TIEMPOS Y NUNCA SOLICITO PUBLICIDAD, CIERRE EXITOSO"/>
    <s v="VISITA_TÉCNICA"/>
    <n v="0"/>
    <s v="LEJANA"/>
    <s v="LEJANA"/>
    <s v="BERMUDEZ SANCHEZ JOSE NEYBER"/>
    <n v="1"/>
    <n v="707110"/>
    <n v="707110"/>
  </r>
  <r>
    <s v="BUCARAMANGA"/>
    <s v="0036-0007"/>
    <x v="2"/>
    <n v="68547"/>
    <s v="LC-CS-25-000724"/>
    <n v="75873"/>
    <x v="0"/>
    <s v="SANTANDER"/>
    <s v="PIEDECUESTA"/>
    <s v="BARRIO CENTRO PIEDECUESTA PIEDECUESTA"/>
    <s v="WOMPI"/>
    <s v="FO-25-1648647"/>
    <d v="2025-10-08T15:50:00"/>
    <d v="2025-10-11T12:15:00"/>
    <x v="0"/>
    <s v="CIERRE"/>
    <s v="EJECUTADO_EXITOSO"/>
    <s v="CIERRE EXITOSO"/>
    <s v="14/10/2025 SE VISITA COMERCIO Y SE REALIZA EL RETIRO DE EQUIPO DATÁFONO WOMPI , CIERRE EXITOSO"/>
    <s v="VISITA_TÉCNICA"/>
    <n v="0"/>
    <s v="INTERMEDIA"/>
    <s v="INTERMEDIA"/>
    <s v="BARAJAS BERMUDEZ YAHIR MAURICIO"/>
    <n v="1"/>
    <n v="318400"/>
    <n v="318400"/>
  </r>
  <r>
    <s v="MEDELLIN"/>
    <s v="0036-0005"/>
    <x v="1"/>
    <n v="5266"/>
    <s v="LC-CS-25-003858"/>
    <n v="70446"/>
    <x v="0"/>
    <s v="ANTIOQUIA"/>
    <s v="ENVIGADO"/>
    <s v="COLOR'S &amp; PAPER'S OR"/>
    <s v="WOMPI"/>
    <s v="FO-25-1673554 | FO-25-1663384"/>
    <d v="2025-10-09T14:46:00"/>
    <d v="2025-10-14T15:48:00"/>
    <x v="0"/>
    <s v="CIERRE"/>
    <s v="EJECUTADO_EXITOSO"/>
    <s v="CIERRE EXITOSO"/>
    <s v="09/10/2025 EN COMUNICACION CON EL SEÑOR DAVID MAURICIO OLIVEROS RAVE AL NUMERO 3012986372, CONFIRMA DATOS OK PARA LA RECOLECCION DE EQUIPOS. SE ESCALA PARA VISITA | 11/10/2025 SE REALIZA VISITA EL 11 DE OCTUBRE EL LOCAL SE ENCUENTRA CERRADO, SE CONTACTA A USUARIO EL CUAL INFORMA REGRESAR EL DÍA MARTES DE LA OTRA SEMANA | 14/10/2025 SE REALIZA CIERRE DE  CB NO HAY ROLLOS POR RECOGER_x000a_14/10/2025 SE REALIZA CIERRE DE CB"/>
    <s v="VISITA_TÉCNICA"/>
    <n v="0"/>
    <s v="PRINCIPAL"/>
    <s v="PRINCIPAL"/>
    <s v="HERNANDEZ CHAVARRIA JUAN CAMILO"/>
    <n v="2"/>
    <n v="101766"/>
    <n v="203532"/>
  </r>
  <r>
    <s v="MEDELLIN"/>
    <s v="0036-0005"/>
    <x v="1"/>
    <n v="5030"/>
    <s v="LC-CS-25-000664"/>
    <n v="69739"/>
    <x v="0"/>
    <s v="ANTIOQUIA"/>
    <s v="AMAGA"/>
    <s v="BARRIO AMGAGA AMAGA"/>
    <s v="WOMPI"/>
    <s v="FO-25-1673503 | FO-25-1640819"/>
    <d v="2025-10-07T10:52:00"/>
    <d v="2025-10-15T07:52:00"/>
    <x v="0"/>
    <s v="CIERRE"/>
    <s v="EJECUTADO_EXITOSO"/>
    <s v="CIERRE EXITOSO"/>
    <s v="07/10/2025 EN COMUNICACION CON EL SEÑOR ARNULFO ALIRIO CORREA PUERTA AL NUMERO 3104852237, CONFIRMA DATOS OK PARA LA RECOLECCION DE EQUIPOS. SE ESCALA PARA VISITA | 14/10/2025 OPERARIOS INFORMAN QUE PRESENTAN INDECISIÓN PARA SEGUIR OPERANDO EL CB, USUARIO ENCARGADO NO ESTÁ PRESENTE Y NO SE LOGRA TENER COMUNICACIÓN CON EL, LOS OPERARIOS NO TIENE ACCESO A DONDE ESTÁN LOS EQUIPOS_x000a_14/10/2025 CIERRE EXITOSO SIN PUBLICIDAD CB INFORMA QUE LE DIÓ DISPOSICIÓN FINAL TAMBIÉN NOS INFORMA QUE LA CAJA DEL DATÁFONO NO LA ENCONTRÓ"/>
    <s v="VISITA_TÉCNICA"/>
    <n v="0"/>
    <s v="INTERMEDIA"/>
    <s v="INTERMEDIA"/>
    <s v="CASTAÑEDA PALACIO CARLOS FELIPE"/>
    <n v="2"/>
    <n v="318400"/>
    <n v="636800"/>
  </r>
  <r>
    <s v="MEDELLIN"/>
    <s v="0036-0005"/>
    <x v="1"/>
    <n v="5360"/>
    <s v="LC-CS-25-003929"/>
    <n v="79060"/>
    <x v="0"/>
    <s v="ANTIOQUIA"/>
    <s v="ITAGUI"/>
    <s v="BARRIO ITAGUI ITAGUI 30"/>
    <s v="WOMPI"/>
    <s v="FO-25-1686921"/>
    <d v="2025-10-15T12:47:00"/>
    <d v="2025-10-16T10:48:00"/>
    <x v="0"/>
    <s v="CIERRE"/>
    <s v="EJECUTADO_EXITOSO"/>
    <s v="CIERRE EXITOSO"/>
    <s v="15/10/2025 SE ESCALA PARA VISITA. CONFIRMAR DATOS PARA LA RECOLECCION DE EQUIPOS | 16/10/2025 SE REALIZA CIERRE DEL CB"/>
    <s v="VISITA_TÉCNICA"/>
    <n v="0"/>
    <s v="PRINCIPAL"/>
    <s v="PRINCIPAL"/>
    <s v="HERNANDEZ CHAVARRIA JUAN CAMILO"/>
    <n v="1"/>
    <n v="101766"/>
    <n v="101766"/>
  </r>
  <r>
    <s v="MEDELLIN"/>
    <s v="0036-0005"/>
    <x v="1"/>
    <n v="5380"/>
    <s v="LC-CS-25-003934"/>
    <n v="59024"/>
    <x v="0"/>
    <s v="ANTIOQUIA"/>
    <s v="LA ESTRELLA"/>
    <s v="ABARROTES MIXTO LA ESQUINA DEL PUEBLO"/>
    <s v="WOMPI"/>
    <s v="FO-25-1694164"/>
    <d v="2025-10-16T14:44:00"/>
    <d v="2025-10-17T11:57:00"/>
    <x v="0"/>
    <s v="CIERRE"/>
    <s v="EJECUTADO_EXITOSO"/>
    <s v="CIERRE EXITOSO"/>
    <s v="16/10/2025 SE INTENTA COMUNICACION CON LA SEÑORA ALBA LUZ BOTERO GARCES AL NUMERO 3016793555, PERO NO CONTESTA LA LLAMADA. SE ESCALA PARA VISITA | 18/10/2025 SE REALIZA CIERRE DE WOMPI SE RECOGE 1 DATAFONO OK"/>
    <s v="VISITA_TÉCNICA"/>
    <n v="0"/>
    <s v="PRINCIPAL"/>
    <s v="PRINCIPAL"/>
    <s v="MONTOYA VELEZ ANDRES FELIPE"/>
    <n v="1"/>
    <n v="101766"/>
    <n v="101766"/>
  </r>
  <r>
    <s v="PEREIRA"/>
    <s v="0036-0002"/>
    <x v="5"/>
    <n v="66001"/>
    <s v="LC-CS-25-003952"/>
    <n v="76773"/>
    <x v="0"/>
    <s v="RISARALDA"/>
    <s v="PEREIRA"/>
    <s v="BARRIO HERMANDO VELEZ PEREIRA."/>
    <s v="WOMPI"/>
    <s v="FO-25-1700220"/>
    <d v="2025-10-17T17:00:00"/>
    <d v="2025-10-20T11:14:00"/>
    <x v="0"/>
    <s v="CIERRE"/>
    <s v="EJECUTADO_EXITOSO"/>
    <s v="CIERRE EXITOSO"/>
    <s v="17/10/2025 SE ESCALA PARA VISITA. CONFIRMAR DATOS PARA LA RECOLECCION DE EQUIPOS | 18/10/2025 VISITAMOS COMERCIO REALIZAMOS RETIRO DE OCHO ROLLOS, DATÁFONO WOMPI CON CARGADOR, CONECTORES Y EN SU CAJA, DESMONTAMOS AVISO EXTERIOR, FLANGGER Y DISPLAY LEGAL (HORARIO) DESTRUIMOS LA PUBLICIDAD EN EL PUNTO."/>
    <s v="VISITA_TÉCNICA"/>
    <n v="0"/>
    <s v="PRINCIPAL"/>
    <s v="PRINCIPAL"/>
    <s v="ARROYAVE CANO MANUEL GUILLERMO"/>
    <n v="1"/>
    <n v="101766"/>
    <n v="101766"/>
  </r>
  <r>
    <s v="MEDELLIN"/>
    <s v="0036-0005"/>
    <x v="1"/>
    <n v="5360"/>
    <s v="LC-CS-25-003951"/>
    <n v="75876"/>
    <x v="0"/>
    <s v="ANTIOQUIA"/>
    <s v="ITAGÜÍ"/>
    <s v="DROGUERIA PHARMA FULL"/>
    <s v="WOMPI"/>
    <s v="FO-25-1700230"/>
    <d v="2025-10-17T17:00:00"/>
    <d v="2025-10-20T14:44:00"/>
    <x v="0"/>
    <s v="CIERRE"/>
    <s v="EJECUTADO_EXITOSO"/>
    <s v="CIERRE EXITOSO"/>
    <s v="17/10/2025 SE ESCALA PARA VISITA. CONFIRMAR DATOS PARA LA RECOLECCION DE EQUIPOS | 20/10/2025 SE RETIRA DATÁFONO WOMPI Y 29 ROLLOS, OK"/>
    <s v="VISITA_TÉCNICA"/>
    <n v="0"/>
    <s v="PRINCIPAL"/>
    <s v="PRINCIPAL"/>
    <s v="DIAZ NAVARRO NEIDER AMED"/>
    <n v="1"/>
    <n v="101766"/>
    <n v="101766"/>
  </r>
  <r>
    <s v="MEDELLIN"/>
    <s v="0036-0005"/>
    <x v="1"/>
    <n v="5308"/>
    <s v="LC-CS-25-003950"/>
    <n v="38652"/>
    <x v="0"/>
    <s v="ANTIOQUIA"/>
    <s v="GIRARDOTA"/>
    <s v="MINIMERCADO DEL NORTE GIRARDOTA"/>
    <s v="WOMPI"/>
    <s v="FO-25-1700226"/>
    <d v="2025-10-17T17:00:00"/>
    <d v="2025-10-20T14:47:00"/>
    <x v="0"/>
    <s v="CIERRE"/>
    <s v="EJECUTADO_EXITOSO"/>
    <s v="CIERRE EXITOSO"/>
    <s v="17/10/2025 SE ESCALA PARA VISITA. CONFIRMAR DATOS PARA LA RECOLECCION DE EQUIPOS | 20/10/2025 SE RETIRARO EQUIPO WOMPI CIERRE DEL CORRESPONSAL BANCARIO"/>
    <s v="VISITA_TÉCNICA"/>
    <n v="0"/>
    <s v="PRINCIPAL"/>
    <s v="PRINCIPAL"/>
    <s v="ZAPATA LOPEZ EDWARD ASDRUBAL"/>
    <n v="1"/>
    <n v="101766"/>
    <n v="101766"/>
  </r>
  <r>
    <s v="MEDELLIN"/>
    <s v="0036-0005"/>
    <x v="1"/>
    <n v="5360"/>
    <s v="LC-CS-25-003953"/>
    <n v="79372"/>
    <x v="0"/>
    <s v="ANTIOQUIA"/>
    <s v="ITAGUI"/>
    <s v="BARRIO ITAGUI ITAGUI 31"/>
    <s v="WOMPI"/>
    <s v="FO-25-1700228"/>
    <d v="2025-10-17T17:00:00"/>
    <d v="2025-10-20T14:49:00"/>
    <x v="0"/>
    <s v="CIERRE"/>
    <s v="EJECUTADO_EXITOSO"/>
    <s v="CIERRE EXITOSO"/>
    <s v="17/10/2025 SE ESCALA PARA VISITA. CONFIRMAR DATOS PARA LA RECOLECCION DE EQUIPOS | 20/10/2025 RETIRO DE DATÁFONO CON 4 ROLLOS"/>
    <s v="VISITA_TÉCNICA"/>
    <n v="0"/>
    <s v="PRINCIPAL"/>
    <s v="PRINCIPAL"/>
    <s v="DIAZ NAVARRO NEIDER AMED"/>
    <n v="1"/>
    <n v="101766"/>
    <n v="101766"/>
  </r>
  <r>
    <s v="PEREIRA"/>
    <s v="0036-0002"/>
    <x v="5"/>
    <n v="66001"/>
    <s v="LC-CS-25-003948"/>
    <n v="12549"/>
    <x v="0"/>
    <s v="RISARALDA"/>
    <s v="PEREIRA"/>
    <s v="CACHARRERIA PAPELERIA VARIEDADES CENTENARIO"/>
    <s v="WOMPI"/>
    <s v="FO-25-1700223"/>
    <d v="2025-10-17T17:00:00"/>
    <d v="2025-10-21T08:36:00"/>
    <x v="0"/>
    <s v="CIERRE"/>
    <s v="EJECUTADO_EXITOSO"/>
    <s v="CIERRE EXITOSO"/>
    <s v="17/10/2025 SE ESCALA PARA VISITA. CONFIRMAR DATOS PARA LA RECOLECCION DE EQUIPOS | 21/10/2025 EN OBSERVACIONES, COLOCA SE RECOJE DATAFONO Y CARGADOR WOMPI Y SE DESTRUYE A PUBLICIDAD AVISO, FLANGER. SE RETIRAN 8 ROLLOS PARA DATÁFONO"/>
    <s v="VISITA_TÉCNICA"/>
    <n v="0"/>
    <s v="PRINCIPAL"/>
    <s v="PRINCIPAL"/>
    <s v="CAÑAS MENDEZ GUSTAVO ADOLFO"/>
    <n v="1"/>
    <n v="101766"/>
    <n v="101766"/>
  </r>
  <r>
    <s v="VILLAVICENCIO"/>
    <s v="0036-0006"/>
    <x v="0"/>
    <n v="50001"/>
    <s v="LC-CS-25-003959"/>
    <n v="61567"/>
    <x v="0"/>
    <s v="META"/>
    <s v="VILLAVICENCIO"/>
    <s v="FERRETERIA S Y V"/>
    <s v="WOMPI"/>
    <s v="FO-25-1706036"/>
    <d v="2025-10-20T12:35:00"/>
    <d v="2025-10-22T07:18:00"/>
    <x v="0"/>
    <s v="CIERRE"/>
    <s v="EJECUTADO_EXITOSO"/>
    <s v="CIERRE EXITOSO"/>
    <s v="20/10/2025 SE ESCALA PARA VISITA. CONFIRMAR DATOS PARA LA RECOLECCION DE EQUIPOS | 21/10/2025 SE REALIZA RETIRO DE DATAFONO WOMPI, SE RETIRA CARGADOR."/>
    <s v="VISITA_TÉCNICA"/>
    <n v="0"/>
    <s v="PRINCIPAL"/>
    <s v="LEJANA"/>
    <s v="MURCIA HERNANDEZ HARVEY IGNACIO"/>
    <n v="1"/>
    <n v="101766"/>
    <n v="101766"/>
  </r>
  <r>
    <s v="MEDELLIN"/>
    <s v="0036-0005"/>
    <x v="1"/>
    <n v="5264"/>
    <s v="LC-CS-25-003949"/>
    <n v="34526"/>
    <x v="0"/>
    <s v="ANTIOQUIA"/>
    <s v="ENTRERRIOS"/>
    <s v="BARRIO SECTOR LA BOMBA ENTRERRIOS"/>
    <s v="WOMPI"/>
    <s v="FO-25-1700221"/>
    <d v="2025-10-17T17:00:00"/>
    <d v="2025-10-22T07:19:00"/>
    <x v="0"/>
    <s v="CIERRE"/>
    <s v="EJECUTADO_EXITOSO"/>
    <s v="CIERRE EXITOSO"/>
    <s v="17/10/2025 SE ESCALA PARA VISITA. CONFIRMAR DATOS PARA LA RECOLECCION DE EQUIPOS | 21/10/2025 CIERRE DE CB OK"/>
    <s v="VISITA_TÉCNICA"/>
    <n v="0"/>
    <s v="INTERMEDIA"/>
    <s v="INTERMEDIA"/>
    <s v="CARDONA MOLINA BROLIN STIVEN"/>
    <n v="1"/>
    <n v="318400"/>
    <n v="318400"/>
  </r>
  <r>
    <s v="BOGOTA"/>
    <s v="0036-0004"/>
    <x v="6"/>
    <n v="11001"/>
    <s v="LC-CS-25-003857"/>
    <n v="14389"/>
    <x v="0"/>
    <s v="CUNDINAMARCA"/>
    <s v="BOGOTÁ"/>
    <s v="DOG AND CATS PRODUCTS"/>
    <s v="WOMPI"/>
    <s v="FO-25-1678129 | FO-25-1663381 | FO-25-1713985"/>
    <d v="2025-10-09T14:46:00"/>
    <d v="2025-10-22T08:07:00"/>
    <x v="0"/>
    <s v="CIERRE"/>
    <s v="NO_EXITOSO"/>
    <s v="CB NO ENTREGA EQUIPO"/>
    <s v="09/10/2025 EN COMUNICACION CON EL SEÑOR JULIO CESAR RINCON VEGA AL NUMERO 3102573808, CONFIRMA DATOS OK PARA LA RECOLECCION DE EQUIPOS. SE ESCALA PARA VISITA | 17/10/2025 COMERCIO SE ENCUENTRA CERRADO, NO CONTESTAN AL NÚMERO DE CONTACTO_x000a_17/10/2025 SE LLAMA AL # 6017730533, CAE A 3214635174 BUZÓN, DIA 17-10-2025 WOMPI ENVIA # 321 4635174, NO CONTERSTA LLAMADA NORMAL NI POR WHATAPP, SE DEJA MENSAJE, CONTESTA EL HIJO, ALLÍ QUEDA LA CONVERSSACIÓN._x000a_SIENDO LAS 18:25 CONTESTA QUE PARA CUANDO, SE LE INFORMA QUE PARA EL SÁBADO 18-10-2025, ALLÍ MUERE LA CONVERSACIÓN | 20/10/2025 SE INTENTA COMUNICACIÓN CON EL USUARIO VIA WPP PERO NO SE LOGRA RESPUESTA, SE ESCALA CASO A WOMPI PARA VALIDAR COMO PROCEDER | 22/10/2025 SE LLAMA YA QUE EL COMERCIO SE ENCUENTRA CERRADO E INDICAN QUE ABREN HASTA EL LUNES DE LA OTRA SEMANA POR TEMAS DE REMODELACIÓN"/>
    <s v="VISITA_TÉCNICA"/>
    <n v="0"/>
    <s v="PRINCIPAL"/>
    <s v="PRINCIPAL"/>
    <s v="BARRAGAN LAGOS JUAN MANUEL"/>
    <n v="3"/>
    <n v="101766"/>
    <n v="305298"/>
  </r>
  <r>
    <s v="MEDELLIN"/>
    <s v="0036-0005"/>
    <x v="1"/>
    <n v="5266"/>
    <s v="LC-CS-25-003975"/>
    <n v="73497"/>
    <x v="0"/>
    <s v="ANTIOQUIA"/>
    <s v="ENVIGADO"/>
    <s v="ENVICOPIAS"/>
    <s v="WOMPI"/>
    <s v="FO-25-1712474"/>
    <d v="2025-10-21T13:01:00"/>
    <d v="2025-10-22T15:27:00"/>
    <x v="0"/>
    <s v="CIERRE"/>
    <s v="EJECUTADO_EXITOSO"/>
    <s v="CIERRE EXITOSO"/>
    <s v="21/10/2025 SE ESCALA PARA VISITA. CONFIRMAR DATOS PARA LA RECOLECCION DE EQUIPOS | 22/10/2025 SE RETIRA DATÁFONO WOMPI, CON 4 ROLLOS, OK"/>
    <s v="VISITA_TÉCNICA"/>
    <n v="0"/>
    <s v="PRINCIPAL"/>
    <s v="PRINCIPAL"/>
    <s v="HENAO JARAMILLO JUAN JOSE"/>
    <n v="1"/>
    <n v="101766"/>
    <n v="101766"/>
  </r>
  <r>
    <s v="BUCARAMANGA"/>
    <s v="0036-0007"/>
    <x v="2"/>
    <n v="68276"/>
    <s v="LC-CS-25-003972"/>
    <n v="81400"/>
    <x v="0"/>
    <s v="SANTANDER"/>
    <s v="FLORIDABLANCA"/>
    <s v="LOGÍSTICA M Y S"/>
    <s v="WOMPI"/>
    <s v="FO-25-1717850 | FO-25-1710334"/>
    <d v="2025-10-21T12:32:00"/>
    <d v="2025-10-23T07:36:00"/>
    <x v="0"/>
    <s v="CIERRE"/>
    <s v="EJECUTADO_EXITOSO"/>
    <s v="CIERRE EXITOSO"/>
    <s v="21/10/2025 SE ESCALA PARA VISITA. CONFIRMAR DATOS PARA LA RECOLECCION DE EQUIPOS | 22/10/2025 SE REALIZÓ VISITA AL COMERCIO Y SE SOSTUVO CONVERSACIÓN CON EL SR. DORIS SOTO, EL USUARIO CONFIRMA QUE DESCONOCE EL MOTIVO DEL CIERRE. MANIFIESTA QUE SE COMUNICARÁ CON EL ASESOR Y CON EL BANCO PARA REVISAR CONJUNTAMENTE LA SITUACIÓN. EL CLIENTE NO ACEPTA EL RETIRO DEL DATÁFONO SIN ANTES CONSULTAR CON LA ENTIDAD CORRESPONDIENTE BANCOLOMBIA_x000a_22/10/2025 SE RETIRA DATÁFONO WOMPI, SE DESMONTA PUBLICIDAD Y SE DESTRUYE EN SITIO."/>
    <s v="VISITA_TÉCNICA"/>
    <n v="0"/>
    <s v="PRINCIPAL"/>
    <s v="PRINCIPAL"/>
    <s v="MARTINEZ FLOREZ DONIS ALBERTO"/>
    <n v="2"/>
    <n v="101766"/>
    <n v="203532"/>
  </r>
  <r>
    <s v="MEDELLIN"/>
    <s v="0036-0005"/>
    <x v="1"/>
    <n v="5440"/>
    <s v="LC-CS-25-003976"/>
    <n v="35305"/>
    <x v="0"/>
    <s v="ANTIOQUIA"/>
    <s v="MARINILLA"/>
    <s v="BARRIO MARIA AUXILIADORA  1 MARINILLA"/>
    <s v="WOMPI"/>
    <s v="FO-25-1712476"/>
    <d v="2025-10-21T13:01:00"/>
    <d v="2025-10-23T12:58:00"/>
    <x v="0"/>
    <s v="CIERRE"/>
    <s v="EJECUTADO_EXITOSO"/>
    <s v="CIERRE EXITOSO"/>
    <s v="21/10/2025 SE ESCALA PARA VISITA. CONFIRMAR DATOS PARA LA RECOLECCION DE EQUIPOS | 23/10/2025 SE REALIZA CIERRE DE CB WOMPI SE RECOGE 1 DATAFONO Y ACC , USUARIO HACE DISPOSICIÓN FINAL DE LA PUBLICIDAD"/>
    <s v="VISITA_TÉCNICA"/>
    <n v="0"/>
    <s v="INTERMEDIA"/>
    <s v="INTERMEDIA"/>
    <s v="MONTOYA VELEZ ANDRES FELIPE"/>
    <n v="1"/>
    <n v="318400"/>
    <n v="318400"/>
  </r>
  <r>
    <s v="CALI"/>
    <s v="0036-0003"/>
    <x v="4"/>
    <n v="76248"/>
    <s v="LC-CS-25-003990"/>
    <n v="57723"/>
    <x v="0"/>
    <s v="VALLE DEL CAUCA"/>
    <s v="EL CERRITO"/>
    <s v="BARRIO CENTRO EL CERRITO 11"/>
    <s v="WOMPI"/>
    <s v="FO-25-1718982"/>
    <d v="2025-10-22T14:21:00"/>
    <d v="2025-10-23T16:15:00"/>
    <x v="0"/>
    <s v="CIERRE"/>
    <s v="EJECUTADO_EXITOSO"/>
    <s v="CIERRE EXITOSO"/>
    <s v="22/10/2025 SE ESCALA PARA VISITA. CONFIRMAR DATOS PARA LA RECOLECCION DE EQUIPOS | 23/10/2025 EN LA VISITA TÉCNICA, SE REALIZÓ LA RECOLECCIÓN DE DATÁFONO DE WOMPI EN BUEN ESTADO Y SIN NOVEDAD, LA PUBLICIDAD SE DESINSTALO Y SE DESTRUYÓ EN EL SITIO"/>
    <s v="VISITA_TÉCNICA"/>
    <n v="0"/>
    <s v="INTERMEDIA"/>
    <s v="INTERMEDIA"/>
    <s v="SANCHEZ URREGO ROBINSON DAVID"/>
    <n v="1"/>
    <n v="318400"/>
    <n v="318400"/>
  </r>
  <r>
    <s v="NEIVA"/>
    <s v="0036-0006"/>
    <x v="0"/>
    <n v="18001"/>
    <s v="LC-CS-25-004014"/>
    <n v="63265"/>
    <x v="0"/>
    <s v="CAQUETA"/>
    <s v="FLORENCIA"/>
    <s v="CENTRO NATURISTA ESPERANZA DE VIDA"/>
    <s v="WOMPI"/>
    <s v="FO-25-1724414"/>
    <d v="2025-10-23T12:58:00"/>
    <d v="2025-10-25T09:09:00"/>
    <x v="0"/>
    <s v="CIERRE"/>
    <s v="EJECUTADO_EXITOSO"/>
    <s v="CIERRE EXITOSO"/>
    <s v="23/10/2025 SE ESCALA PARA VISITA. CONFIRMAR DATOS PARA LA RECOLECCION DE EQUIPOS | 24/10/2025 SE REALIZA RETIRO DE DATÁFONO, CLIENTE NO CUENTA CON ROLLOS WOMPI, CLIENTE NO CUENTA CON PUBLICIDAD MANIFIESTA QUE SE LA ROBARON HACE TIEMPO"/>
    <s v="VISITA_TÉCNICA"/>
    <n v="0"/>
    <s v="LEJANA"/>
    <s v="LEJANA"/>
    <s v="BERMUDEZ SANCHEZ JOSE NEYBER"/>
    <n v="1"/>
    <n v="707110"/>
    <n v="707110"/>
  </r>
  <r>
    <s v="TUNJA"/>
    <s v="0036-0007"/>
    <x v="2"/>
    <n v="15476"/>
    <s v="LC-CS-25-004061"/>
    <n v="26881"/>
    <x v="0"/>
    <s v="BOYACA"/>
    <s v="MOTAVITA"/>
    <s v="BARRIO CENTRO MOTAVITA"/>
    <s v="WOMPI"/>
    <s v="FO-25-1739829"/>
    <d v="2025-10-27T12:09:00"/>
    <d v="2025-10-29T11:15:00"/>
    <x v="0"/>
    <s v="CIERRE"/>
    <s v="EJECUTADO_EXITOSO"/>
    <s v="CIERRE EXITOSO"/>
    <s v="27/10/2025 SE ESCALA PARA VISITA. CONFIRMAR DATOS PARA LA RECOLECCION DE EQUIPOS | 29/10/2025 CLIENTE CONFIRMA DISPONIBILIDAD PARA LA ENTREGA DE LOS EQUIPOS | 29/10/2025 SE EJECUTA CIERRE CORRESPONSAL BANCOLOMBIA RED WOMPI RETIRANDO LOS EQUIPOS EXISTENTES SE DESTRUYE LA PUBLICIDAD EN EL PUNTO"/>
    <s v="VISITA_TÉCNICA"/>
    <n v="0"/>
    <s v="PRINCIPAL"/>
    <s v="INTERMEDIA"/>
    <s v="RODRIGUEZ MURCIA YERSON IVAN"/>
    <n v="1"/>
    <n v="101766"/>
    <n v="101766"/>
  </r>
  <r>
    <s v="BOGOTA"/>
    <s v="0036-0004"/>
    <x v="6"/>
    <n v="25645"/>
    <s v="LC-CS-25-003989"/>
    <n v="29555"/>
    <x v="0"/>
    <s v="CUNDINAMARCA"/>
    <s v="SAN ANTONIO DEL TEQUENDAMA"/>
    <s v="BARRIO SECTOR TEQUENDAMA CUNDINAMARCA"/>
    <s v="WOMPI"/>
    <s v="FO-25-1723847 | FO-25-1718984"/>
    <d v="2025-10-22T14:21:00"/>
    <d v="2025-10-29T13:33:00"/>
    <x v="0"/>
    <s v="CIERRE"/>
    <s v="EJECUTADO_EXITOSO"/>
    <s v="CIERRE EXITOSO"/>
    <s v="23/10/2025 SE  LLEGA EL COMERCIO SE VALÍA CERRADO SÍ HABLA CON ÉL ENCARGADO DE LAS FLOTAS  DEL SECTOR TEQUENDAMA EL CUAL NOS INFORMA QUE HACE MÁS DE UNA SEMANA NO ABREN ESE COMERCIO SE MARCA EL NÚMERO DE CONTACTO 3208577983 TIMBRE MÚLTIPLES OCASIONES Y NADIE RESPONDE SE DEJA EVIDENCIA FOTOGRÁFICA DEL SITIO_x000a_29/10/2025 CIERRE DE VÍAS POR 40 MINUTOS | 29/10/2025 SE REALIZA EL RETIRO DE EQUIPO DE CB BANCOLOMBIA WOMPI  SIN NOVEDAD"/>
    <s v="VISITA_TÉCNICA"/>
    <n v="0"/>
    <s v="INTERMEDIA"/>
    <s v="INTERMEDIA"/>
    <s v="ORTIZ MARTINEZ STIVEN"/>
    <n v="2"/>
    <n v="318400"/>
    <n v="636800"/>
  </r>
  <r>
    <s v="TUNJA"/>
    <s v="0036-0007"/>
    <x v="2"/>
    <n v="15753"/>
    <s v="LC-CS-25-004082"/>
    <n v="64751"/>
    <x v="0"/>
    <s v="BOYACA"/>
    <s v="SOATA"/>
    <s v="BARRIO CENTRO SOATA 5"/>
    <s v="WOMPI"/>
    <s v="FO-25-1747298"/>
    <d v="2025-10-28T15:12:00"/>
    <d v="2025-10-29T14:46:00"/>
    <x v="0"/>
    <s v="CIERRE"/>
    <s v="EJECUTADO_EXITOSO"/>
    <s v="CIERRE EXITOSO"/>
    <s v="28/10/2025 SE ESCALA PARA VISITA. CONFIRMAR DATOS PARA LA RECOLECCION DE EQUIPOS | 29/10/2025 SE INTENTA COMUNICACIÓN CON EL CLIENTE AL NÚMERO CELULAR 3164724550 SEÑORA DIANA JAIME , NO ES POSIBLE LA COMUNICACIÓN EL NÚMERO SE VA A SISTEMA DE VOZ , SE INTENTA NUEVAMENTE Y DICE DEPUES QUE EL NÚMERO NO SE ENCUENTRA EN USO , SE DEJA MENSAJE VÍA WHATSAPP Y NO HAY RESPUESTA , SE SEGUIRA HACIENDO GESTIÓN DURANTE EL DIA PARA CONFIRMAR VISITA | 29/10/2025 SE REALIZA CIERRE RETIRO CB  WOMPI , RETIRANDO EQUIPO DX4000 Y SUS ACCESORIOS RESPECTIVOS COMO FUENTE DE PODER - PROTECTOR TECLADO  Y ADAPTADORES ADICIONALES DE LA FUENTE DE PODER , ENTREGA LOS EQUIPOS TATIANA MARCELA JAIME"/>
    <s v="VISITA_TÉCNICA"/>
    <n v="0"/>
    <s v="LEJANA"/>
    <s v="LEJANA"/>
    <s v="ALVARADO MORENO CRISTHIAN"/>
    <n v="1"/>
    <n v="707110"/>
    <n v="707110"/>
  </r>
  <r>
    <s v="IBAGUE"/>
    <s v="0036-0006"/>
    <x v="0"/>
    <n v="73001"/>
    <s v="LC-CS-25-004094"/>
    <n v="70007"/>
    <x v="0"/>
    <s v="TOLIMA"/>
    <s v="IBAGUE"/>
    <s v="INSUMOS AFRODITA"/>
    <s v="WOMPI"/>
    <s v="FO-25-1752799"/>
    <d v="2025-10-29T14:27:00"/>
    <d v="2025-10-30T14:28:00"/>
    <x v="0"/>
    <s v="CIERRE"/>
    <s v="EJECUTADO_EXITOSO"/>
    <s v="CIERRE EXITOSO"/>
    <s v="30/10/2025 SE RETIRA: DATÁFONO Y CARGADOR EN CAJA. CB HACE DISPOSICIÓN FINAL DE PUBLICIDAD. NO SE TOMA FOTO DE TIRILLA PORQUE EL CORRESPONSAL ESTA BLOQUEADO DESDE HACE SEMANAS, NO TIENEN UN RECIBO ANTERIOR Y ESTÁ DE AFÁN LA SEÑORA IVONNE OROZCO, POR UNA CITA PERSONAL."/>
    <s v="VISITA_TÉCNICA"/>
    <n v="0"/>
    <s v="PRINCIPAL"/>
    <s v="LEJANA"/>
    <s v="VARGAS HERRERA JHON JAIRO"/>
    <n v="1"/>
    <n v="101766"/>
    <n v="101766"/>
  </r>
  <r>
    <s v="BOGOTA"/>
    <s v="0036-0004"/>
    <x v="6"/>
    <n v="25817"/>
    <s v="LC-CS-25-004060"/>
    <n v="25721"/>
    <x v="0"/>
    <s v="CUNDINAMARCA"/>
    <s v="TOCANCIPA"/>
    <s v="BARRIO EL PORTAL - TOCANCIPA"/>
    <s v="WOMPI"/>
    <s v="FO-25-1739825"/>
    <d v="2025-10-27T12:09:00"/>
    <d v="2025-10-30T14:39:00"/>
    <x v="0"/>
    <s v="CIERRE"/>
    <s v="EJECUTADO_EXITOSO"/>
    <s v="CIERRE EXITOSO"/>
    <s v="27/10/2025 SE ESCALA PARA VISITA. CONFIRMAR DATOS PARA LA RECOLECCION DE EQUIPOS | 30/10/2025 DURANTE LA VISITA TECNICA SE REALIZA RETIRO DE DATAFONO, A SOLICITUD DE CLIENTE,  POR CIERRE DE PUNTO PUBLICIDAD DISPONIBLE FUE RETIRADA Y DESTRUIDA"/>
    <s v="VISITA_TÉCNICA"/>
    <n v="0"/>
    <s v="INTERMEDIA"/>
    <s v="INTERMEDIA"/>
    <s v="GALEANO SORIANO JUAN DAVID"/>
    <n v="1"/>
    <n v="318400"/>
    <n v="318400"/>
  </r>
  <r>
    <s v="PASTO"/>
    <s v="0036-0003"/>
    <x v="4"/>
    <n v="52001"/>
    <s v="LC-CS-25-004121"/>
    <n v="76606"/>
    <x v="0"/>
    <s v="NARIÑO"/>
    <s v="PASTO"/>
    <s v="D &amp; J TIENDA Y VARIEDADES"/>
    <s v="WOMPI"/>
    <s v="FO-25-1756948"/>
    <d v="2025-10-30T10:14:00"/>
    <d v="2025-10-30T17:14:00"/>
    <x v="0"/>
    <s v="CIERRE"/>
    <s v="EJECUTADO_EXITOSO"/>
    <s v="CIERRE EXITOSO"/>
    <s v="30/10/2025 SE ESCALA PARA VISITA. CONFIRMAR DATOS PARA LA RECOLECCION DE EQUIPOS | 30/10/2025 SE REALIZA CIERRE DE CORRESPONSAL BANCARIO"/>
    <s v="VISITA_TÉCNICA"/>
    <n v="0"/>
    <s v="PRINCIPAL"/>
    <s v="LEJANA"/>
    <s v="BRAVO MADROÑERO OSCAR ESTEBAN"/>
    <n v="1"/>
    <n v="101766"/>
    <n v="101766"/>
  </r>
  <r>
    <s v="NEIVA"/>
    <s v="0036-0006"/>
    <x v="0"/>
    <n v="41001"/>
    <s v="LC-CS-25-004015"/>
    <n v="78009"/>
    <x v="0"/>
    <s v="HUILA"/>
    <s v="NEIVA"/>
    <s v="BARRIO ALTICO NEIVA 4"/>
    <s v="WOMPI"/>
    <s v="FO-25-1728803 | FO-25-1724413 | FO-25-1740755"/>
    <d v="2025-10-23T12:58:00"/>
    <d v="2025-10-31T10:51:00"/>
    <x v="0"/>
    <s v="CIERRE"/>
    <s v="NO_EXITOSO"/>
    <s v="CB NO ENTREGA EQUIPO"/>
    <s v="23/10/2025 SE ESCALA PARA VISITA. CONFIRMAR DATOS PARA LA RECOLECCION DE EQUIPOS | 24/10/2025 SE REALIZA VISITA AL PUNTO, PERSONA ENCARGADA INDICA QUE LA TITULAR NO SE ENCUENTRA, SE COMUNICA DIRECTAMENTE CON LA TITULAR Y ELLA NOS INDICA QUE NOS PUEDE RECIBIR A PARTIR DEL LUNES YA QUE NO SE ENCUENTRA EN LA CIUDAD_x000a_31/10/2025 SE REALIZA VISITA NUEVAMENTE AL PUNTO, PERSONA EN ENCARGADA INDICA QUE EL TITULAR TODAVÍA NO SE ENCUENTRA EN LA CIUDAD PIDE Y SE REPROGRAME VISITA NUEVAMENTE."/>
    <s v="VISITA_TÉCNICA"/>
    <n v="0"/>
    <s v="PRINCIPAL"/>
    <s v="LEJANA"/>
    <s v="DEVIA REINOSO JUAN CARLOS"/>
    <n v="3"/>
    <n v="101766"/>
    <n v="305298"/>
  </r>
  <r>
    <s v="BOGOTA"/>
    <s v="0036-0004"/>
    <x v="6"/>
    <n v="11001"/>
    <s v="LC-CS-25-004084"/>
    <n v="14389"/>
    <x v="0"/>
    <s v="CUNDINAMARCA"/>
    <s v="BOGOTA"/>
    <s v="BARRIO AURORA BOGOTA"/>
    <s v="WOMPI"/>
    <s v="FO-25-1747302"/>
    <d v="2025-10-28T15:12:00"/>
    <d v="2025-10-31T12:52:00"/>
    <x v="0"/>
    <s v="RECUPERACION DE EQUIPOS"/>
    <s v="EJECUTADO_EXITOSO"/>
    <s v="CIERRE EXITOSO"/>
    <s v="28/10/2025 SE ESCALA PARA VISITA. CONFIRMAR DATOS PARA LA RECOLECCION DE EQUIPOS | 31/10/2025 SE RETIRA DATÁFONO WOMPI, SOLO SE RECIBE DATÁFONO"/>
    <s v="VISITA_TÉCNICA"/>
    <n v="0"/>
    <s v="PRINCIPAL"/>
    <s v="PRINCIPAL"/>
    <s v="ORTIZ YARA FRANKLYN ISRAEL"/>
    <n v="1"/>
    <n v="101766"/>
    <n v="101766"/>
  </r>
  <r>
    <m/>
    <m/>
    <x v="7"/>
    <m/>
    <m/>
    <m/>
    <x v="1"/>
    <m/>
    <m/>
    <m/>
    <m/>
    <m/>
    <m/>
    <m/>
    <x v="1"/>
    <m/>
    <m/>
    <m/>
    <m/>
    <m/>
    <m/>
    <m/>
    <m/>
    <m/>
    <m/>
    <m/>
    <n v="9070672"/>
  </r>
  <r>
    <m/>
    <m/>
    <x v="7"/>
    <m/>
    <m/>
    <m/>
    <x v="1"/>
    <m/>
    <m/>
    <m/>
    <m/>
    <m/>
    <m/>
    <m/>
    <x v="1"/>
    <m/>
    <m/>
    <m/>
    <m/>
    <m/>
    <m/>
    <m/>
    <m/>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s v="MEDELLIN"/>
    <s v="0036-0005"/>
    <x v="0"/>
    <n v="5440"/>
    <n v="2815744"/>
    <n v="29778"/>
    <x v="0"/>
    <s v="ANTIOQUIA"/>
    <s v="MARINILLA"/>
    <s v="BARRIO MARINILLA ANTIOQUIA"/>
    <s v="WOMPI"/>
    <s v="FO-25-1605228"/>
    <d v="2025-09-30T12:30:00"/>
    <d v="2025-10-01T16:57:00"/>
    <x v="0"/>
    <s v="AVISO EXTERIOR"/>
    <s v="EJECUTADO_EXITOSO"/>
    <s v="EJECUTADO EXITOSO"/>
    <s v="30/09/2025 POR FAVOR, COMUNICARSE CON USUARIO PARA CONFIRMAR UBICACION, SOLICITUD Y PROGRAMAR VISITA TECNICA | 01/10/2025 INSTALACIÓN DE PUBLICIDAD OK"/>
    <s v="VISITA_TÉCNICA"/>
    <n v="0"/>
    <s v="INTERMEDIA"/>
    <s v="TERRESTRE"/>
    <s v="CARDONA MOLINA BROLIN STIVEN"/>
    <n v="1"/>
    <n v="287147"/>
    <n v="287147"/>
  </r>
  <r>
    <s v="IBAGUE"/>
    <s v="0036-0006"/>
    <x v="1"/>
    <n v="73001"/>
    <n v="2815580"/>
    <n v="31221"/>
    <x v="0"/>
    <s v="TOLIMA"/>
    <s v="IBAGUE"/>
    <s v="BARRIO JARDIN 6"/>
    <s v="WOMPI"/>
    <s v="FO-25-1605231"/>
    <d v="2025-09-30T12:13:00"/>
    <d v="2025-10-02T16:22:00"/>
    <x v="0"/>
    <s v="AVISO EXTERIOR"/>
    <s v="EJECUTADO_EXITOSO"/>
    <s v="EJECUTADO EXITOSO"/>
    <s v="30/09/2025 POR FAVOR, COMUNICARSE CON USUARIO PARA CONFIRMAR UBICACION, SOLICITUD Y PROGRAMAR VISITA TECNICA | 02/10/2025 SE REALIZA INSTALACIÓN DE AVISO EXTERIOR POR SOLICITUD DEL CLIENTE."/>
    <s v="VISITA_TÉCNICA"/>
    <n v="0"/>
    <s v="PRINCIPAL"/>
    <s v="TERRESTRE"/>
    <s v="BARRAGAN TAFUR EDWIN ESTEBAN"/>
    <n v="1"/>
    <n v="95829"/>
    <n v="95829"/>
  </r>
  <r>
    <s v="IBAGUE"/>
    <s v="0036-0006"/>
    <x v="1"/>
    <n v="73001"/>
    <n v="2825506"/>
    <n v="74965"/>
    <x v="0"/>
    <s v="TOLIMA"/>
    <s v="IBAGUE"/>
    <s v="SUNNY DAYS"/>
    <s v="WOMPI"/>
    <s v="FO-25-1612751"/>
    <d v="2025-10-01T16:35:00"/>
    <d v="2025-10-03T12:03:00"/>
    <x v="0"/>
    <s v="AVISO EXTERIOR"/>
    <s v="EJECUTADO_EXITOSO"/>
    <s v="EJECUTADO EXITOSO"/>
    <s v="01/10/2025 EN COMUNICACIÓN CON LA SEÑORA  LUZ MIRIAM BARRAGÁN AL NÚMERO 3143813662 CONFIRMA SOLICITUD, DATOS CORRECTOS. SE ESCALA PARA VISITA | 03/10/2025 SE REALIZA LA INSTALACIÓN DE AVISO EXTERIOR YA QUE EL ANTERIOR SE CAYÓ ROMPIÓ FUERTE BORRASCA"/>
    <s v="VISITA_TÉCNICA"/>
    <n v="0"/>
    <s v="PRINCIPAL"/>
    <s v="TERRESTRE"/>
    <s v="GUTIERREZ  CAMILO ANDRES"/>
    <n v="1"/>
    <n v="95829"/>
    <n v="95829"/>
  </r>
  <r>
    <s v="IBAGUE"/>
    <s v="0036-0006"/>
    <x v="1"/>
    <n v="73001"/>
    <n v="2822894"/>
    <n v="74099"/>
    <x v="0"/>
    <s v="TOLIMA"/>
    <s v="IBAGUE"/>
    <s v="OSROCA MENSAJERIA"/>
    <s v="WOMPI"/>
    <s v="FO-25-1611640"/>
    <d v="2025-10-01T12:46:00"/>
    <d v="2025-10-03T16:48:00"/>
    <x v="0"/>
    <s v="AVISO EXTERIOR"/>
    <s v="EJECUTADO_EXITOSO"/>
    <s v="EJECUTADO EXITOSO"/>
    <s v="01/10/2025 POR FAVOR, COMUNICARSE CON USUARIO PARA CONFIRMAR UBICACION, SOLICITUD Y PROGRAMAR VISITA TECNICA, YA QUE SE INTENTÓ COMUNICACIÓN PERO NO HUBO RESPUESTA | 03/10/2025 SE REALIZA INSTALACIÓN DE AVISO EXTERIOR &quot;EL ANTERIOR SE PARTIÓ POR INTENTARLO ROBAR&quot;"/>
    <s v="VISITA_TÉCNICA"/>
    <n v="0"/>
    <s v="PRINCIPAL"/>
    <s v="TERRESTRE"/>
    <s v="GUTIERREZ  CAMILO ANDRES"/>
    <n v="1"/>
    <n v="95829"/>
    <n v="95829"/>
  </r>
  <r>
    <s v="MONTERIA"/>
    <s v="0036-0001"/>
    <x v="2"/>
    <n v="23001"/>
    <n v="2834736"/>
    <n v="75065"/>
    <x v="0"/>
    <s v="CORDOBA"/>
    <s v="MONTERIA"/>
    <s v="BARRIO CENTRO MONTERIA 55"/>
    <s v="WOMPI"/>
    <s v="FO-25-1620429"/>
    <d v="2025-10-03T09:43:00"/>
    <d v="2025-10-06T16:11:00"/>
    <x v="0"/>
    <s v="AVISO EXTERIOR"/>
    <s v="EJECUTADO_EXITOSO"/>
    <s v="EJECUTADO EXITOSO"/>
    <s v="03/10/2025 POR FAVOR, COMUNICARSE CON USUARIO PARA CONFIRMAR UBICACION, SOLICITUD Y PROGRAMAR VISITA TECNICA | 06/10/2025 SE REALIZÓ INSTALACIÓN DE AVISO EXTERIOR SIN NOVEDAD."/>
    <s v="VISITA_TÉCNICA"/>
    <n v="0"/>
    <s v="PRINCIPAL"/>
    <s v="TERRESTRE"/>
    <s v="CALDERA SALCEDO CARLOS JULIO"/>
    <n v="1"/>
    <n v="95829"/>
    <n v="95829"/>
  </r>
  <r>
    <s v="PASTO"/>
    <s v="0036-0003"/>
    <x v="3"/>
    <n v="52001"/>
    <n v="2835032"/>
    <n v="32265"/>
    <x v="0"/>
    <s v="NARIÑO"/>
    <s v="PASTO"/>
    <s v="TIENDA ESCOBAR M"/>
    <s v="WOMPI"/>
    <s v="FO-25-1620422"/>
    <d v="2025-10-03T09:57:00"/>
    <d v="2025-10-06T16:15:00"/>
    <x v="0"/>
    <s v="AVISO EXTERIOR"/>
    <s v="EJECUTADO_EXITOSO"/>
    <s v="EJECUTADO EXITOSO"/>
    <s v="03/10/2025 POR FAVOR, COMUNICARSE CON USUARIO PARA CONFIRMAR UBICACION, SOLICITUD Y PROGRAMAR VISITA TECNICA | 05/10/2025 SE VISITA CB. SE REALIZA INSTALACIÓN DE AVISO EXTERIOR. CLIENTE INFORMA QUE EL CB NO PRESENTA NOVEDADES. INSTALACIÓN EXITOSA"/>
    <s v="VISITA_TÉCNICA"/>
    <n v="0"/>
    <s v="PRINCIPAL"/>
    <s v="TERRESTRE"/>
    <s v="CASTILLO HERRERA ALEX RICARDO"/>
    <n v="1"/>
    <n v="95829"/>
    <n v="95829"/>
  </r>
  <r>
    <s v="VILLAVICENCIO"/>
    <s v="0036-0006"/>
    <x v="1"/>
    <n v="50001"/>
    <n v="2846117"/>
    <n v="76216"/>
    <x v="0"/>
    <s v="META"/>
    <s v="VILLAVICENCIO"/>
    <s v="ZAMUDIO TECHNOLOGY"/>
    <s v="WOMPI"/>
    <s v="FO-25-1636189"/>
    <d v="2025-10-06T14:50:00"/>
    <d v="2025-10-07T13:37:00"/>
    <x v="0"/>
    <s v="AVISO EXTERIOR"/>
    <s v="EJECUTADO_EXITOSO"/>
    <s v="EJECUTADO EXITOSO"/>
    <s v="06/10/2025 POR FAVOR, COMUNICARSE CON USUARIO PARA CONFIRMAR UBICACION, SOLICITUD Y PROGRAMAR VISITA TECNIC | 07/10/2025 SE REALIZA INSTALACIÓN DE AVISO EXTERIOR BANCOLOMBIA"/>
    <s v="VISITA_TÉCNICA"/>
    <n v="0"/>
    <s v="PRINCIPAL"/>
    <s v="TERRESTRE"/>
    <s v="MURCIA HERNANDEZ HARVEY IGNACIO"/>
    <n v="1"/>
    <n v="95829"/>
    <n v="95829"/>
  </r>
  <r>
    <s v="BOGOTA"/>
    <s v="0036-0004"/>
    <x v="4"/>
    <n v="11001"/>
    <n v="2857689"/>
    <n v="50214"/>
    <x v="0"/>
    <s v="CUNDINAMARCA"/>
    <s v="BOGOTA"/>
    <s v="BARRIO SANTA HELENITA BOGOTA 3"/>
    <s v="WOMPI"/>
    <s v="FO-25-1648307"/>
    <d v="2025-10-08T12:28:00"/>
    <d v="2025-10-09T15:49:00"/>
    <x v="0"/>
    <s v="AVISO EXTERIOR"/>
    <s v="EJECUTADO_EXITOSO"/>
    <s v="EJECUTADO EXITOSO"/>
    <s v="08/10/2025 POR FAVOR, COMUNICARSE CON USUARIO PARA CONFIRMAR UBICACION, SOLICITUD Y PROGRAMAR VISITA TECNICA | 09/10/2025 SE VISITA COMERCIO, SE ENTREGA PUBLICIDAD EXTERIOR"/>
    <s v="VISITA_TÉCNICA"/>
    <n v="0"/>
    <s v="PRINCIPAL"/>
    <s v="TERRESTRE"/>
    <s v="ORTIZ YARA FRANKLYN ISRAEL"/>
    <n v="1"/>
    <n v="95829"/>
    <n v="95829"/>
  </r>
  <r>
    <s v="BUCARAMANGA"/>
    <s v="0036-0007"/>
    <x v="5"/>
    <n v="68001"/>
    <n v="2861507"/>
    <n v="79878"/>
    <x v="0"/>
    <s v="SANTANDER"/>
    <s v="BUCARAMANGA"/>
    <s v="BARRIO MUTUALIDAD BUCARAMANGA 1"/>
    <s v="WOMPI"/>
    <s v="FO-25-1651340"/>
    <d v="2025-10-09T08:50:00"/>
    <d v="2025-10-09T15:59:00"/>
    <x v="0"/>
    <s v="AVISO EXTERIOR"/>
    <s v="EJECUTADO_EXITOSO"/>
    <s v="EJECUTADO EXITOSO"/>
    <s v="09/10/2025 POR FAVOR, COMUNICARSE CON USUARIO PARA CONFIRMAR UBICACION, SOLICITUD Y PROGRAMAR VISITA TECNICA | 09/10/2025 SE INSTALA AVISO EXTERIOR OK"/>
    <s v="VISITA_TÉCNICA"/>
    <n v="0"/>
    <s v="PRINCIPAL"/>
    <s v="TERRESTRE"/>
    <s v="GELVEZ MOGOLLON JOSE ELISEO"/>
    <n v="1"/>
    <n v="95829"/>
    <n v="95829"/>
  </r>
  <r>
    <s v="BOGOTA"/>
    <s v="0036-0004"/>
    <x v="4"/>
    <n v="11001"/>
    <n v="2853853"/>
    <n v="76653"/>
    <x v="0"/>
    <s v="CUNDINAMARCA"/>
    <s v="BOGOTÁ"/>
    <s v="PATITAS MARKET - PELUQUERIA"/>
    <s v="WOMPI"/>
    <s v="FO-25-1644629"/>
    <d v="2025-10-07T16:42:00"/>
    <d v="2025-10-14T14:32:00"/>
    <x v="0"/>
    <s v="AVISO EXTERIOR"/>
    <s v="EJECUTADO_EXITOSO"/>
    <s v="EJECUTADO EXITOSO"/>
    <s v="08/10/2025 POR FAVOR, COMUNICARSE CON USUARIO PARA CONFIRMAR UBICACION, SOLICITUD Y PROGRAMAR VISITA TECNICA | 14/10/2025 SE REALIZA VISITA A CB SE INSTALA AVISO EXTERIOR EXITOSO. SE DEJA REGISTRO FOTOGRÁFICO"/>
    <s v="VISITA_TÉCNICA"/>
    <n v="0"/>
    <s v="PRINCIPAL"/>
    <s v="TERRESTRE"/>
    <s v="JAIMES VALERO NELSON RICARDO"/>
    <n v="1"/>
    <n v="95829"/>
    <n v="95829"/>
  </r>
  <r>
    <s v="VILLAVICENCIO"/>
    <s v="0036-0006"/>
    <x v="1"/>
    <n v="50001"/>
    <n v="2865030"/>
    <n v="27260"/>
    <x v="0"/>
    <s v="META"/>
    <s v="VILLAVICENCIO"/>
    <s v="BARRIO ROSA BLANCA 2  VILLAVICENCIO"/>
    <s v="WOMPI"/>
    <s v="FO-25-1663282"/>
    <d v="2025-10-09T15:39:00"/>
    <d v="2025-10-14T16:15:00"/>
    <x v="0"/>
    <s v="AVISO EXTERIOR"/>
    <s v="EJECUTADO_EXITOSO"/>
    <s v="EJECUTADO EXITOSO"/>
    <s v="09/10/2025 POR FAVOR, COMUNICARSE CON USUARIO PARA CONFIRMAR UBICACION, SOLICITUD Y PROGRAMAR VISITA TECNICA | 14/10/2025 SE REALIZA INSTALACIÓN AVISO EXTERIOR OK SIN NOVEDAD"/>
    <s v="VISITA_TÉCNICA"/>
    <n v="0"/>
    <s v="PRINCIPAL"/>
    <s v="TERRESTRE"/>
    <s v="CASTRILLON URREA LONDIER LEANDRO"/>
    <n v="1"/>
    <n v="95829"/>
    <n v="95829"/>
  </r>
  <r>
    <s v="VILLAVICENCIO"/>
    <s v="0036-0006"/>
    <x v="1"/>
    <n v="50001"/>
    <n v="2875839"/>
    <n v="60577"/>
    <x v="0"/>
    <s v="META"/>
    <s v="VILLAVICENCIO"/>
    <s v="PAPELERIA VAJU"/>
    <s v="WOMPI"/>
    <s v="FO-25-1680969"/>
    <d v="2025-10-14T08:52:00"/>
    <d v="2025-10-15T12:46:00"/>
    <x v="0"/>
    <s v="AVISO EXTERIOR"/>
    <s v="EJECUTADO_EXITOSO"/>
    <s v="EJECUTADO EXITOSO"/>
    <s v="14/10/2025 POR FAVOR, COMUNICARSE CON USUARIO PARA CONFIRMAR UBICACION, SOLICITUD Y PROGRAMAR VISITA TECNICA | 15/10/2025 SE INSTALA AVISO EXTERIOR OK SIN NOVEDAD"/>
    <s v="VISITA_TÉCNICA"/>
    <n v="0"/>
    <s v="PRINCIPAL"/>
    <s v="TERRESTRE"/>
    <s v="CASTRILLON URREA LONDIER LEANDRO"/>
    <n v="1"/>
    <n v="95829"/>
    <n v="95829"/>
  </r>
  <r>
    <s v="BOGOTA"/>
    <s v="0036-0004"/>
    <x v="4"/>
    <n v="11001"/>
    <n v="2859344"/>
    <n v="27856"/>
    <x v="0"/>
    <s v="CUNDINAMARCA"/>
    <s v="BOGOTÁ"/>
    <s v="DISTRI ASEO DIAMANTE"/>
    <s v="WOMPI"/>
    <s v="FO-25-1648494"/>
    <d v="2025-10-08T15:51:00"/>
    <d v="2025-10-15T17:08:00"/>
    <x v="0"/>
    <s v="AVISO EXTERIOR"/>
    <s v="EJECUTADO_EXITOSO"/>
    <s v="EJECUTADO EXITOSO"/>
    <s v="08/10/2025 POR FAVOR, COMUNICARSE CON USUARIO PARA CONFIRMAR UBICACION, SOLICITUD Y PROGRAMAR VISITA TECNICA | 15/10/2025 SE REALIZA INSTALACIÓN DE AVISO EXTERIOR EN LUGAR INDICADO POR COMERCIO NO SE MANIPULA EQUIPOS  SIN NOVEDAD EN INSTALACIÓN"/>
    <s v="VISITA_TÉCNICA"/>
    <n v="0"/>
    <s v="PRINCIPAL"/>
    <s v="TERRESTRE"/>
    <s v="GALEANO SORIANO JUAN DAVID"/>
    <n v="1"/>
    <n v="95829"/>
    <n v="95829"/>
  </r>
  <r>
    <s v="MONTERIA"/>
    <s v="0036-0001"/>
    <x v="2"/>
    <n v="23670"/>
    <n v="2860382"/>
    <n v="76858"/>
    <x v="0"/>
    <s v="CORDOBA"/>
    <s v="SAN ANDRES SOTAVENTO"/>
    <s v="BARRIO LA POPA SAN ANDRES DE SOTAVENTO"/>
    <s v="WOMPI"/>
    <s v="FO-25-1650100"/>
    <d v="2025-10-09T08:00:00"/>
    <d v="2025-10-16T21:29:00"/>
    <x v="0"/>
    <s v="AVISO EXTERIOR"/>
    <s v="EJECUTADO_EXITOSO"/>
    <s v="EJECUTADO EXITOSO"/>
    <s v="09/10/2025 POR FAVOR, COMUNICARSE CON USUARIO PARA CONFIRMAR UBICACION, SOLICITUD Y PROGRAMAR VISITA TECNICA | 16/10/2025 SE VISITA COMERCIO Y SE HACE INSTALACIÓN DE AVISÓ EXTERIOR YA QUE SE LO ROBARON."/>
    <s v="VISITA_TÉCNICA"/>
    <n v="0"/>
    <s v="INTERMEDIA"/>
    <s v="TERRESTRE"/>
    <s v="CACERES HERNANDEZ ANDRES"/>
    <n v="1"/>
    <n v="287147"/>
    <n v="287147"/>
  </r>
  <r>
    <s v="MEDELLIN"/>
    <s v="0036-0005"/>
    <x v="0"/>
    <n v="5001"/>
    <n v="2881329"/>
    <n v="44999"/>
    <x v="0"/>
    <s v="ANTIOQUIA"/>
    <s v="MEDELLÍN"/>
    <s v="HIPERMETALICAS S.A.S"/>
    <s v="WOMPI"/>
    <s v="FO-25-1685819"/>
    <d v="2025-10-15T08:00:00"/>
    <d v="2025-10-16T21:57:00"/>
    <x v="0"/>
    <s v="AVISO EXTERIOR"/>
    <s v="EJECUTADO_EXITOSO"/>
    <s v="EJECUTADO EXITOSO"/>
    <s v="15/10/2025 POR FAVOR, COMUNICARSE CON USUARIO PARA CONFIRMAR UBICACION, SOLICITUD Y PROGRAMAR VISITA TECNICA | 16/10/2025 INSTALACIÓN DE AVISO EXTERIOR OK"/>
    <s v="VISITA_TÉCNICA"/>
    <n v="0"/>
    <s v="PRINCIPAL"/>
    <s v="TERRESTRE"/>
    <s v="PAREJA ECHAVARRIA JHON DAVID"/>
    <n v="1"/>
    <n v="95829"/>
    <n v="95829"/>
  </r>
  <r>
    <s v="MEDELLIN"/>
    <s v="0036-0005"/>
    <x v="0"/>
    <n v="5237"/>
    <n v="2892252"/>
    <n v="18129"/>
    <x v="0"/>
    <s v="ANTIOQUIA"/>
    <s v="DON MATIAS"/>
    <s v="ZONA INDUSTRIAL DON MATIAS"/>
    <s v="WOMPI"/>
    <s v="FO-25-1694885"/>
    <d v="2025-10-16T14:44:00"/>
    <d v="2025-10-20T16:10:00"/>
    <x v="0"/>
    <s v="AVISO EXTERIOR"/>
    <s v="EJECUTADO_EXITOSO"/>
    <s v="EJECUTADO EXITOSO"/>
    <s v="16/10/2025 POR FAVOR, COMUNICARSE CON USUARIO PARA CONFIRMAR UBICACION, SOLICITUD Y PROGRAMAR VISITA TECNICA | 20/10/2025 INSTALACIÓN DE AVISO EXTERIOR OK"/>
    <s v="VISITA_TÉCNICA"/>
    <n v="0"/>
    <s v="INTERMEDIA"/>
    <s v="TERRESTRE"/>
    <s v="PAREJA ECHAVARRIA JHON DAVID"/>
    <n v="1"/>
    <n v="287147"/>
    <n v="287147"/>
  </r>
  <r>
    <s v="MONTERIA"/>
    <s v="0036-0001"/>
    <x v="2"/>
    <n v="23807"/>
    <n v="2878895"/>
    <n v="57123"/>
    <x v="0"/>
    <s v="CORDOBA"/>
    <s v="TIERRALTA"/>
    <s v="BARRIO CENTRO TIERRALTA 2"/>
    <s v="WOMPI"/>
    <s v="FO-25-1681887"/>
    <d v="2025-10-14T13:47:00"/>
    <d v="2025-10-20T16:17:00"/>
    <x v="0"/>
    <s v="AVISO EXTERIOR"/>
    <s v="EJECUTADO_EXITOSO"/>
    <s v="EJECUTADO EXITOSO"/>
    <s v="14/10/2025 POR FAVOR, COMUNICARSE CON USUARIO PARA CONFIRMAR UBICACION, SOLICITUD Y PROGRAMAR VISITA TECNICA | 20/10/2025 SE REALIZA INSTALACIÓN DE AVISO EXTERIOR REPORTADO POR HURTO"/>
    <s v="VISITA_TÉCNICA"/>
    <n v="0"/>
    <s v="LEJANA"/>
    <s v="TERRESTRE"/>
    <s v="MARQUEZ HOYOS JEYSON DANIEL"/>
    <n v="1"/>
    <n v="551974"/>
    <n v="551974"/>
  </r>
  <r>
    <s v="PEREIRA"/>
    <s v="0036-0002"/>
    <x v="6"/>
    <n v="63001"/>
    <n v="2880158"/>
    <n v="44891"/>
    <x v="0"/>
    <s v="QUINDIO"/>
    <s v="ARMENIA"/>
    <s v="TECNISOFTWARE S.A.S"/>
    <s v="WOMPI"/>
    <s v="FO-25-1682673"/>
    <d v="2025-10-14T15:27:00"/>
    <d v="2025-10-20T16:21:00"/>
    <x v="0"/>
    <s v="AVISO EXTERIOR"/>
    <s v="EJECUTADO_EXITOSO"/>
    <s v="EJECUTADO EXITOSO"/>
    <s v="14/10/2025 POR FAVOR, COMUNICARSE CON USUARIO PARA CONFIRMAR UBICACION, SOLICITUD Y PROGRAMAR VISITA TECNICA | 20/10/2025 SE VISITA CONERCIO SE VÁLIDA AVISO EXTERIOR DETERIORADO Y ROTO SE REALIZÓ CAMBIO."/>
    <s v="VISITA_TÉCNICA"/>
    <n v="0"/>
    <s v="INTERMEDIA"/>
    <s v="TERRESTRE"/>
    <s v="SANCHEZ SOLORZANO JUAN SEBASTIAN"/>
    <n v="1"/>
    <n v="287147"/>
    <n v="287147"/>
  </r>
  <r>
    <s v="CARTAGENA"/>
    <s v="0036-0001"/>
    <x v="2"/>
    <n v="13001"/>
    <n v="2896608"/>
    <n v="80127"/>
    <x v="0"/>
    <s v="BOLIVAR"/>
    <s v="CARTAGENA"/>
    <s v="BARRIO BICENTENARIO CARTAGENA DE INDIAS 3"/>
    <s v="WOMPI"/>
    <s v="FO-25-1697843"/>
    <d v="2025-10-17T11:12:00"/>
    <d v="2025-10-22T10:37:00"/>
    <x v="0"/>
    <s v="AVISO EXTERIOR"/>
    <s v="EJECUTADO_EXITOSO"/>
    <s v="EJECUTADO EXITOSO"/>
    <s v="17/10/2025 POR FAVOR, COMUNICARSE CON USUARIO PARA CONFIRMAR UBICACION, SOLICITUD Y PROGRAMAR VISITA TECNICA | 22/10/2025 SE INSTALA AVISO EXTERIOR"/>
    <s v="VISITA_TÉCNICA"/>
    <n v="0"/>
    <s v="PRINCIPAL"/>
    <s v="TERRESTRE"/>
    <s v="CANEDO HERRERA ALEXANDER"/>
    <n v="1"/>
    <n v="95829"/>
    <n v="95829"/>
  </r>
  <r>
    <s v="PASTO"/>
    <s v="0036-0003"/>
    <x v="3"/>
    <n v="52001"/>
    <n v="2914125"/>
    <n v="49105"/>
    <x v="0"/>
    <s v="NARIÑO"/>
    <s v="PASTO"/>
    <s v="FHARMACURITA"/>
    <s v="WOMPI"/>
    <s v="FO-25-1712932"/>
    <d v="2025-10-21T13:34:00"/>
    <d v="2025-10-22T16:39:00"/>
    <x v="0"/>
    <s v="AVISO EXTERIOR"/>
    <s v="EJECUTADO_EXITOSO"/>
    <s v="EJECUTADO EXITOSO"/>
    <s v="21/10/2025 POR FAVOR COMUNICARSE CON USUARIO PARA CONFIRMAR UBICACION, SE ESCALA PARA VISITA TECNICA | 22/10/2025 SE REALIZÓ LA INSTALACIÓN DE AVISO EXTERNO POR ROBO SE AJUSTA PARA EVITAR NUEVAMENTE LA NOVEDAD NO SE MANIPULA CB CLIENTE INFORMA QUE SE ENCUENTRA OPERATIVO"/>
    <s v="VISITA_TÉCNICA"/>
    <n v="0"/>
    <s v="PRINCIPAL"/>
    <s v="TERRESTRE"/>
    <s v="REMICIO AMADO JOHN HEBER"/>
    <n v="1"/>
    <n v="95829"/>
    <n v="95829"/>
  </r>
  <r>
    <s v="VILLAVICENCIO"/>
    <s v="0036-0006"/>
    <x v="1"/>
    <n v="50001"/>
    <n v="2921723"/>
    <n v="74156"/>
    <x v="0"/>
    <s v="META"/>
    <s v="VILLAVICENCIO"/>
    <s v="BARRIO URBANIZACION GUATIQUIA VILLAVICENCIO"/>
    <s v="WOMPI"/>
    <s v="FO-25-1720257"/>
    <d v="2025-10-22T16:10:00"/>
    <d v="2025-10-23T12:27:00"/>
    <x v="0"/>
    <s v="AVISO EXTERIOR"/>
    <s v="EJECUTADO_EXITOSO"/>
    <s v="EJECUTADO EXITOSO"/>
    <s v="22/10/2025 POR FAVOR, COMUNICARSE CON USUARIO PARA CONFIRMAR UBICACION, SOLICITUD Y PROGRAMAR VISITA TECNICA | 23/10/2025 SE INSTALA AVISO EXTERIOR"/>
    <s v="VISITA_TÉCNICA"/>
    <n v="0"/>
    <s v="PRINCIPAL"/>
    <s v="TERRESTRE"/>
    <s v="PEDREROS CONTRERAS MICHAEL STEVENS"/>
    <n v="1"/>
    <n v="95829"/>
    <n v="95829"/>
  </r>
  <r>
    <s v="VALLEDUPAR"/>
    <s v="0036-0001"/>
    <x v="2"/>
    <n v="20001"/>
    <n v="2909794"/>
    <n v="81451"/>
    <x v="0"/>
    <s v="CESAR"/>
    <s v="VALLEDUPAR"/>
    <s v="DROGUERIA HELMY SANTORINI"/>
    <s v="WOMPI"/>
    <s v="FO-25-1710720"/>
    <d v="2025-10-21T08:00:00"/>
    <d v="2025-10-23T14:43:00"/>
    <x v="0"/>
    <s v="AVISO EXTERIOR"/>
    <s v="EJECUTADO_EXITOSO"/>
    <s v="EJECUTADO EXITOSO"/>
    <s v="21/10/2025 EN COMUNICACIÓN CON EL SR WILLBER DAVILA AMAYA AL NÚMERO 3015917723 NOS CONFIRMA LA SOLICITUD, DATOS CORRECTOS, SE ESCALA PARA VISITA | 23/10/2025 SE REALIZA INSTALACIÓN DE AVISO EXTERIOR"/>
    <s v="VISITA_TÉCNICA"/>
    <n v="0"/>
    <s v="PRINCIPAL"/>
    <s v="TERRESTRE"/>
    <s v="MAESTRE MENGUAL EDGAR ENRIQUE"/>
    <n v="1"/>
    <n v="95829"/>
    <n v="95829"/>
  </r>
  <r>
    <s v="BUCARAMANGA"/>
    <s v="0036-0007"/>
    <x v="5"/>
    <n v="68001"/>
    <n v="2927917"/>
    <n v="79985"/>
    <x v="0"/>
    <s v="SANTANDER"/>
    <s v="BUCARAMANGA"/>
    <s v="BARRIO SAN FRANCISCO BUCARAMANGA  19"/>
    <s v="WOMPI"/>
    <s v="FO-25-1726472"/>
    <d v="2025-10-23T16:14:00"/>
    <d v="2025-10-24T11:04:00"/>
    <x v="0"/>
    <s v="AVISO EXTERIOR"/>
    <s v="EJECUTADO_EXITOSO"/>
    <s v="EJECUTADO EXITOSO"/>
    <s v="23/10/2025 POR FAVOR, COMUNICARSE CON USUARIO PARA CONFIRMAR UBICACION, SOLICITUD Y PROGRAMAR VISITA TECNICA | 24/10/2025 SE REALIZA VISITA AL COMERCIO CB BANCOLOMBIA WOMPI, SE HACE INSTALACIÓN DE AVISO EXTERIOR, SE DEJA PUESTO DONDE EL CLIENTE LO PIDIO."/>
    <s v="VISITA_TÉCNICA"/>
    <n v="0"/>
    <s v="PRINCIPAL"/>
    <s v="TERRESTRE"/>
    <s v="GONZALEZ ESTUPIÑAN YEISON WALTER ANTONIO"/>
    <n v="1"/>
    <n v="95829"/>
    <n v="95829"/>
  </r>
  <r>
    <s v="CARTAGENA"/>
    <s v="0036-0001"/>
    <x v="2"/>
    <n v="13001"/>
    <n v="2927301"/>
    <n v="24277"/>
    <x v="0"/>
    <s v="BOLIVAR"/>
    <s v="CARTAGENA DE INDIAS"/>
    <s v="BARRIO CC GLOBO CENTRO - CARTAGENA DE INDIAS"/>
    <s v="WOMPI"/>
    <s v="FO-25-1726236"/>
    <d v="2025-10-23T15:14:00"/>
    <d v="2025-10-24T14:35:00"/>
    <x v="0"/>
    <s v="AVISO EXTERIOR"/>
    <s v="GESTIÓN_TELEFONICA"/>
    <s v="CANCELADO POR EL USUARIO"/>
    <s v="23/10/2025 POR FAVOR, COMUNICARSE CON USUARIO PARA CONFIRMAR UBICACION, SOLICITUD Y PROGRAMAR VISITA TECNICA | 24/10/2025 SE REALIZA LLAMADA AL CLIENTE INFORMA QUE LA PUBLICIDAD SE LE QUEMÓ POR MOTIVO DE UN INCENDIO SE LE INFORMA QUE CUANDO YA TENGA EL LOCAL NUEVAMENTE OPERATIVO LLAME NUEVAMENTE PARA LA PUBLICIDAD YA QUE POR EL MOMENTO NO HAY DONDE COLOCAR LA PUBLICIDAD"/>
    <s v="SOPORTE_TELEFÓNICO"/>
    <n v="0"/>
    <s v="PRINCIPAL"/>
    <s v="TERRESTRE"/>
    <s v="CANEDO HERRERA ALEXANDER"/>
    <n v="1"/>
    <n v="22000"/>
    <n v="22000"/>
  </r>
  <r>
    <s v="CALI"/>
    <s v="0036-0003"/>
    <x v="3"/>
    <n v="76001"/>
    <n v="2893820"/>
    <n v="79050"/>
    <x v="0"/>
    <s v="VALLE DEL CAUCA"/>
    <s v="CALI"/>
    <s v="TELEUNIDOS CMC TODO EN TECNOLOGIA"/>
    <s v="WOMPI"/>
    <s v="FO-25-1695507"/>
    <d v="2025-10-17T08:00:00"/>
    <d v="2025-10-29T12:35:00"/>
    <x v="0"/>
    <s v="AVISO EXTERIOR"/>
    <s v="EJECUTADO_EXITOSO"/>
    <s v="EJECUTADO EXITOSO"/>
    <s v="16/10/2025 POR FAVOR, COMUNICARSE CON USUARIO PARA CONFIRMAR UBICACION, SOLICITUD Y PROGRAMAR VISITA TECNICA | 18/10/2025 SE REALIZA LLAMADA TELEFÓNICA PARA ACORDAR VISITA CON EL CLIENTE, PERO EL CLIENTE INDICA QUE NO PUEDE ATENDERNOS EL DÍA DE HOY PORDILIGENCIAS PERSONALES | 20/10/2025 SE REALIZA VISITA TÉCNICA EN DONDE EL COMERCIO ESTÁ ABIERTO Y TIENE DISPONIBILIDAD SÓLO HASTA LAS 4:30 DE LA TARDE. OTRA CUESTIÓN ES QUE EL CABIFY NO ME QUISO COGER EL VIAJE PARA TRAER LA PUBLICIDAD AL COMERCIO SE REALIZARÁ EL DÍA DE MAÑANA EN LA MAÑANA LA PUESTA DE LA PUBLICIDAD YA SE VALIDÓ  UN ACUERDO CON EL CLIENTE | 29/10/2025 SE REALIZA VISITA TÉCNICA EN DONDE SE INSTALA AVISO EXTERIOR EN BUEN ESTADO"/>
    <s v="VISITA_TÉCNICA"/>
    <n v="0"/>
    <s v="PRINCIPAL"/>
    <s v="TERRESTRE"/>
    <s v="ESCOBAR LENIS JUAN SEBASTIAN"/>
    <n v="1"/>
    <n v="95829"/>
    <n v="95829"/>
  </r>
  <r>
    <s v="CALI"/>
    <s v="0036-0003"/>
    <x v="3"/>
    <n v="76520"/>
    <n v="2949517"/>
    <n v="68741"/>
    <x v="0"/>
    <s v="VALLE DEL CAUCA"/>
    <s v="PALMIRA"/>
    <s v="BULEVAR DE LAS MERCEDES"/>
    <s v="WOMPI"/>
    <s v="FO-25-1747868"/>
    <d v="2025-10-29T08:00:00"/>
    <d v="2025-10-30T08:36:00"/>
    <x v="0"/>
    <s v="AVISO EXTERIOR"/>
    <s v="EJECUTADO_EXITOSO"/>
    <s v="EJECUTADO EXITOSO"/>
    <s v="28/10/2025 POR FAVOR, COMUNICARSE CON USUARIO PARA CONFIRMAR UBICACION, SOLICITUD Y PROGRAMAR VISITA TECNICA | 29/10/2025 EN LA VISITA TÉCNICA SE REALIZÓ LA INSTALACIÓN DE LA PUBLICIDAD EXTERIOR YA QUE LA ANTERIOR SE CAYÓ Y SE PARTIÓ."/>
    <s v="VISITA_TÉCNICA"/>
    <n v="0"/>
    <s v="PRINCIPAL"/>
    <s v="TERRESTRE"/>
    <s v="SANCHEZ URREGO ROBINSON DAVID"/>
    <n v="1"/>
    <n v="95829"/>
    <n v="95829"/>
  </r>
  <r>
    <s v="CALI"/>
    <s v="0036-0003"/>
    <x v="3"/>
    <n v="19001"/>
    <n v="2925366"/>
    <n v="62087"/>
    <x v="0"/>
    <s v="CAUCA"/>
    <s v="POPAYAN"/>
    <s v="BARRIO LOS CAMPOS POPAYAN 1"/>
    <s v="WOMPI"/>
    <s v="FO-25-1723365"/>
    <d v="2025-10-23T11:12:00"/>
    <d v="2025-10-30T09:31:00"/>
    <x v="0"/>
    <s v="AVISO EXTERIOR"/>
    <s v="EJECUTADO_EXITOSO"/>
    <s v="EJECUTADO EXITOSO"/>
    <s v="23/10/2025 POR FAVOR, COMUNICARSE CON USUARIO PARA CONFIRMAR UBICACION, SOLICITUD Y PROGRAMAR VISITA TECNICA | 31/10/2025 SE INGRESA SE INSTALA NUEVONAVISO EXTERIOR OK"/>
    <s v="VISITA_TÉCNICA"/>
    <n v="0"/>
    <s v="LEJANA"/>
    <s v="TERRESTRE"/>
    <s v="GIMBUEL LASSO LUIS GERMAN"/>
    <n v="1"/>
    <n v="551974"/>
    <n v="551974"/>
  </r>
  <r>
    <s v="PEREIRA"/>
    <s v="0036-0002"/>
    <x v="6"/>
    <n v="63111"/>
    <n v="2926146"/>
    <n v="68070"/>
    <x v="0"/>
    <s v="QUINDIO"/>
    <s v="BUENAVISTA"/>
    <s v="CENTRO BUENAVISTA 1"/>
    <s v="WOMPI"/>
    <s v="FO-25-1747318"/>
    <d v="2025-10-23T12:38:00"/>
    <d v="2025-10-30T12:33:00"/>
    <x v="0"/>
    <s v="AVISO EXTERIOR"/>
    <s v="EJECUTADO_EXITOSO"/>
    <s v="EJECUTADO EXITOSO"/>
    <s v="30/10/2025 SE REALIZA INSTALACION DE AVISO EXTERIOR SOLICITADO POR EL CLIENTE"/>
    <s v="VISITA_TÉCNICA"/>
    <n v="0"/>
    <s v="INTERMEDIA"/>
    <s v="TERRESTRE"/>
    <s v="SANCHEZ SOLORZANO JUAN SEBASTIAN"/>
    <n v="1"/>
    <n v="287147"/>
    <n v="287147"/>
  </r>
  <r>
    <s v="BOGOTA"/>
    <s v="0036-0004"/>
    <x v="4"/>
    <n v="25322"/>
    <n v="2951365"/>
    <n v="63988"/>
    <x v="0"/>
    <s v="CUNDINAMARCA"/>
    <s v="GUASCA"/>
    <s v="BARRIO CENTRO GUASCA 2"/>
    <s v="WOMPI"/>
    <s v="FO-25-1751109"/>
    <d v="2025-10-29T09:36:00"/>
    <d v="2025-10-30T14:56:00"/>
    <x v="0"/>
    <s v="AVISO EXTERIOR"/>
    <s v="EJECUTADO_EXITOSO"/>
    <s v="EJECUTADO EXITOSO"/>
    <s v="29/10/2025 POR FAVOR, COMUNICARSE CON USUARIO PARA CONFIRMAR UBICACION, SOLICITUD Y PROGRAMAR VISITA TECNICA | 30/10/2025 SE REALIZA INSTALACIÓN DE AVISO EXTERIOR EN LUGAR INDICADO POR COMERCIO NO SE MANIPULA EQUIPOS  SIN NOVEDAD EN INSTALACIÓN"/>
    <s v="VISITA_TÉCNICA"/>
    <n v="0"/>
    <s v="INTERMEDIA"/>
    <s v="TERRESTRE"/>
    <s v="GALEANO SORIANO JUAN DAVID"/>
    <n v="1"/>
    <n v="287147"/>
    <n v="287147"/>
  </r>
  <r>
    <m/>
    <m/>
    <x v="7"/>
    <m/>
    <m/>
    <m/>
    <x v="1"/>
    <m/>
    <m/>
    <m/>
    <m/>
    <m/>
    <m/>
    <m/>
    <x v="1"/>
    <m/>
    <m/>
    <m/>
    <m/>
    <m/>
    <m/>
    <m/>
    <m/>
    <m/>
    <m/>
    <m/>
    <n v="4765410"/>
  </r>
  <r>
    <m/>
    <m/>
    <x v="7"/>
    <m/>
    <m/>
    <m/>
    <x v="1"/>
    <m/>
    <m/>
    <m/>
    <m/>
    <m/>
    <m/>
    <m/>
    <x v="1"/>
    <m/>
    <m/>
    <m/>
    <m/>
    <m/>
    <m/>
    <m/>
    <m/>
    <m/>
    <m/>
    <m/>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s v="MEDELLIN"/>
    <s v="0036-0005"/>
    <x v="0"/>
    <n v="5266"/>
    <n v="14048373"/>
    <n v="51412"/>
    <x v="0"/>
    <s v="ANTIOQUIA"/>
    <s v="ENVIGADO"/>
    <s v="PAPELERIA Y VARIEDADES RIOS"/>
    <s v="WOMPI"/>
    <s v="FO-25-1616398"/>
    <d v="2025-10-01T15:54:00"/>
    <d v="2025-10-04T11:07:00"/>
    <x v="0"/>
    <s v="TRASLADO EXTERNO"/>
    <s v="EJECUTADO_EXITOSO"/>
    <s v="EJECUTADO EXITOSO"/>
    <s v="02/10/2025 EN COMUNICACIÓN CON EL SEÑOR VICTOR MAURICIO RIOS JARABA AL NÚMERO 3173026254 CONFIRMA SOLICITUD, DATOS CORRECTOS. SE ESCALA PARA VISITA | 04/10/2025 SE REALIZA TRASLADO SIN NOVEDAD. SE LLENA REPORTE TRASLADO OK. DIRECCION ES DISTINTA EN TIRILLA SE REPORTA A WOMPI VÍA CORREO CON AYUDA DE JONATAN SALAZAR. SE CONFIRMO ACTUALIZACION AL SIGUIENTE DÍA SIN PROBLEMA."/>
    <s v="VISITA_TÉCNICA"/>
    <n v="0"/>
    <s v="PRINCIPAL"/>
    <s v="TERRESTRE"/>
    <s v="HERNANDEZ CHAVARRIA JUAN CAMILO"/>
    <n v="1"/>
    <n v="59451"/>
    <n v="59451"/>
  </r>
  <r>
    <s v="MEDELLIN"/>
    <s v="0036-0005"/>
    <x v="0"/>
    <n v="5209"/>
    <n v="14129623"/>
    <n v="27118"/>
    <x v="0"/>
    <s v="ANTIOQUIA"/>
    <s v="CONCORDIA"/>
    <s v="PARQUE PRINCIPAL CONCORDIA - ANTIOQUIA"/>
    <s v="WOMPI"/>
    <s v="FO-25-1661480"/>
    <d v="2025-10-09T13:47:00"/>
    <d v="2025-10-09T14:27:00"/>
    <x v="0"/>
    <s v="TRASLADO EXTERNO"/>
    <s v="EJECUTADO_EXITOSO"/>
    <s v="EJECUTADO EXITOSO"/>
    <s v="SOLICITUD DE TRASLADO EXTERNO_x000a__x000a_SE LLEGA A LA NUEVA DIRECCIÓN YA QUE EL CORRESPONSAL YA SE ENCUENTRA AHÍ , SE ACTUALIZA EL EQUIPO YA QUEDA CON LA NUEVA DIRECCIÓN ACTUALIZADA PRUEBAS EXITOSAS SERVICIO OPERATIVO"/>
    <s v="VISITA_TÉCNICA"/>
    <n v="0"/>
    <s v="LEJANA"/>
    <s v="TERRESTRE"/>
    <s v="ZAPATA LOPEZ EDWARD ASDRUBAL"/>
    <n v="1"/>
    <n v="462012"/>
    <n v="462012"/>
  </r>
  <r>
    <s v="MEDELLIN"/>
    <s v="0036-0005"/>
    <x v="0"/>
    <n v="5001"/>
    <n v="14158078"/>
    <n v="44999"/>
    <x v="0"/>
    <s v="ANTIOQUIA"/>
    <s v="MEDELLÍN"/>
    <s v="HIPERMETALICAS S.A.S"/>
    <s v="WOMPI"/>
    <s v="FO-25-1669801"/>
    <d v="2025-10-09T16:12:00"/>
    <d v="2025-10-14T14:18:00"/>
    <x v="0"/>
    <s v="TRASLADO EXTERNO"/>
    <s v="EJECUTADO_EXITOSO"/>
    <s v="EJECUTADO EXITOSO"/>
    <s v="10/10/2025 EN COMUNICACIÓN CON LA SEÑORA DANI OCHOA AL NUMERO 3166195781 CONFIRMS SOLICITUD DE TRASLADO EXTERNO, CONFIRMA DATOS, SE ESCALA PARA VISITA | 14/10/2025 SE VISITA PUNTO YA QUE USUARIO NO CONTESTABA, SE REALIZA TRASLADO EXITOSO. PUBLICIDAD NO TIENE, SE LE INDICA SOLICITAR. TRASLADO EXITOSO. PRUEBA EN RECHAZO POR BLOQUEO DE PUNTO."/>
    <s v="VISITA_TÉCNICA"/>
    <n v="0"/>
    <s v="PRINCIPAL"/>
    <s v="TERRESTRE"/>
    <s v="MONTOYA VELEZ ANDRES FELIPE"/>
    <n v="1"/>
    <n v="59451"/>
    <n v="59451"/>
  </r>
  <r>
    <s v="CALI"/>
    <s v="0036-0003"/>
    <x v="1"/>
    <n v="19001"/>
    <n v="14177032"/>
    <n v="43516"/>
    <x v="0"/>
    <s v="CAUCA"/>
    <s v="POPAYAN"/>
    <s v="PLACAF"/>
    <s v="WOMPI"/>
    <s v="FO-25-1674611"/>
    <d v="2025-10-10T16:28:00"/>
    <d v="2025-10-14T14:48:00"/>
    <x v="0"/>
    <s v="TRASLADO EXTERNO"/>
    <s v="EJECUTADO_EXITOSO"/>
    <s v="EJECUTADO EXITOSO"/>
    <s v="11/10/2025 EN COMUNICACIÓN CON LA SEÑORA LUISA FERNANDA AL NUMERO 3165979355 CONFIRMA SOLICITUD DE TRASLADO EXTERNO, CONFIRMA DATOS, SE ESCALA PARA VISITA_x000a__x000a_14/10/2024 SE LLEGA A SITIO, SE ACTUALIZA EL EQUIPO YA QUEDA CON LA NUEVA DIRECCIÓN ACTUALIZADA PRUEBAS EXITOSAS SERVICIO OPERATIVO"/>
    <s v="VISITA_TÉCNICA"/>
    <n v="0"/>
    <s v="LEJANA"/>
    <s v="TERRESTRE"/>
    <s v="GIMBUEL LASSO LUIS GERMAN"/>
    <n v="1"/>
    <n v="462012"/>
    <n v="462012"/>
  </r>
  <r>
    <s v="PASTO"/>
    <s v="0036-0003"/>
    <x v="1"/>
    <n v="52356"/>
    <n v="14192692"/>
    <n v="13577"/>
    <x v="0"/>
    <s v="NARIÑO"/>
    <s v="IPIALES"/>
    <s v="BARRIO LOS TRIGALES - IPIALES"/>
    <s v="WOMPI"/>
    <s v="FO-25-1674607"/>
    <d v="2025-10-10T16:28:00"/>
    <d v="2025-10-15T17:06:00"/>
    <x v="0"/>
    <s v="TRASLADO EXTERNO"/>
    <s v="EJECUTADO_EXITOSO"/>
    <s v="EJECUTADO EXITOSO"/>
    <s v="11/10/2025 EN COMUNICACIÓN CON EL SEÑOR ALVARO AL NUMERO 315812336 CONFIRMA SOLICITUD DE TRASLADO EXTERNO, CONFIRMA DATOS, SE ESCALA PARA VISITA | 15/10/2025 SE VISITA EL CB EN NUEVA DIRECCIÓN, SE REALIZA VALIDACIÓN DE CAMBIO DE DIRECCIÓN EN VOUCHER Y YA FUE EFECTUADO EL CAMBIO, SE TOMA EVIDENCIA, SE TOMA FOTO DE FACHADA SIN AVISO YA QUE EL CLIENTE NO LO TIENE, SE LE INFORMA QUE DEBE SOLICITARLO. EL CB ESTA OPERATIVO"/>
    <s v="VISITA_TÉCNICA"/>
    <n v="0"/>
    <s v="INTERMEDIA"/>
    <s v="TERRESTRE"/>
    <s v="GUERRERO RAMIREZ OSCAR DARIO"/>
    <n v="1"/>
    <n v="182458"/>
    <n v="182458"/>
  </r>
  <r>
    <s v="BOGOTA"/>
    <s v="0036-0004"/>
    <x v="2"/>
    <n v="11001"/>
    <n v="14124139"/>
    <n v="75483"/>
    <x v="0"/>
    <s v="CUNDINAMARCA"/>
    <s v="BOGOTÁ"/>
    <s v="CLOWN SCREEN"/>
    <s v="WOMPI"/>
    <s v="FO-25-1686682 | FO-25-1669808"/>
    <d v="2025-10-09T16:12:00"/>
    <d v="2025-10-16T16:09:00"/>
    <x v="0"/>
    <s v="TRASLADO EXTERNO"/>
    <s v="EJECUTADO_EXITOSO"/>
    <s v="EJECUTADO EXITOSO"/>
    <s v="10/10/2025 EN COMUNICACIÓN CON LA SEÑORA JOHANA SILVA CAJAMARCA AL NUMERO 313434185 CONFIRMA SOLICITUD DE TRASLADO EXTERNO, CONFIRMA DATOS, SE ESCALA PARA VISITA"/>
    <s v="VISITA_TÉCNICA"/>
    <n v="0"/>
    <s v="PRINCIPAL"/>
    <s v="TERRESTRE"/>
    <s v="GOMEZ VEGA DAVID SNEYDER"/>
    <n v="1"/>
    <n v="59451"/>
    <n v="59451"/>
  </r>
  <r>
    <s v="CUCUTA"/>
    <s v="0036-0007"/>
    <x v="3"/>
    <n v="54001"/>
    <n v="14170520"/>
    <n v="79211"/>
    <x v="0"/>
    <s v="NORTE DE SANTANDER"/>
    <s v="CUCUTA"/>
    <s v="BARRIO QUINTA ORIENTAL CUCUTA 12"/>
    <s v="WOMPI"/>
    <s v="FO-25-1669814"/>
    <d v="2025-10-09T16:12:00"/>
    <d v="2025-10-16T16:12:00"/>
    <x v="0"/>
    <s v="TRASLADO EXTERNO"/>
    <s v="EJECUTADO_EXITOSO"/>
    <s v="EJECUTADO EXITOSO"/>
    <s v="10/10/2025 EN COMUNICACIÓN CON LA SEÑORA LUISANA SEPULVEDA AL NUMERO 3158029544 CONFIRMA SOLICITUD DE TRASLADO EXTERNO, CONFIRMA DATOS, SE ESCALA PARA VISITA"/>
    <s v="VISITA_TÉCNICA"/>
    <n v="0"/>
    <s v="PRINCIPAL"/>
    <s v="TERRESTRE"/>
    <s v="MORA VEGA JEAMPIER"/>
    <n v="1"/>
    <n v="59451"/>
    <n v="59451"/>
  </r>
  <r>
    <s v="VILLAVICENCIO"/>
    <s v="0036-0006"/>
    <x v="4"/>
    <n v="50001"/>
    <n v="14196948"/>
    <n v="60580"/>
    <x v="0"/>
    <s v="META"/>
    <s v="VILLAVICENCIO"/>
    <s v="BARRIO CIUDAD PORFIA VILLAVICENCIO 14"/>
    <s v="WOMPI"/>
    <s v="FO-25-1694903"/>
    <d v="2025-10-16T10:39:00"/>
    <d v="2025-10-17T18:43:00"/>
    <x v="0"/>
    <s v="TRASLADO EXTERNO"/>
    <s v="EJECUTADO_EXITOSO"/>
    <s v="EJECUTADO EXITOSO"/>
    <s v="16/10/2025 EN COMUNICACION CON LA SEÑORA NUBIA NARANJO AL NUMERO 3142371884  CONFIRMA SOLICITUD DE TRASLADO EXTERNO, CONFIRMA DATOS, SE ESCALA PARA VISITA | 17/10/2025 SE REALIZA TRASLADO DE CB A SOLICITUD DE CLIENTE"/>
    <s v="VISITA_TÉCNICA"/>
    <n v="0"/>
    <s v="PRINCIPAL"/>
    <s v="TERRESTRE"/>
    <s v="PEDREROS CONTRERAS MICHAEL STEVENS"/>
    <n v="1"/>
    <n v="59451"/>
    <n v="59451"/>
  </r>
  <r>
    <s v="CUCUTA"/>
    <s v="0036-0007"/>
    <x v="3"/>
    <n v="54001"/>
    <n v="14181807"/>
    <n v="37005"/>
    <x v="0"/>
    <s v="NORTE DE SANTANDER"/>
    <s v="CUCUTA"/>
    <s v="DISTRILONAS"/>
    <s v="WOMPI"/>
    <s v="FO-25-1694899"/>
    <d v="2025-10-16T10:39:00"/>
    <d v="2025-10-17T18:49:00"/>
    <x v="0"/>
    <s v="TRASLADO EXTERNO"/>
    <s v="EJECUTADO_EXITOSO"/>
    <s v="EJECUTADO EXITOSO"/>
    <s v="17/10/2025 EN COMUNICACION CON LA SEÑORA JUDIYH PEÑARALTA AL NUMERO 3173546661 CONFIRMA SOLICITUD DE TRASLADO EXTERNO, CONFIRMA DATOS, SE ESCALA PARA VISITA | 17/10/2025 FALLA O SOLICITUD:TRASLADO EXTERNO //RADICADO:14181807//CODIGO DEL CB:37005//DEPARTAMENTO:NORTE DE SANTANDER//CIUDAD:CUCUTA//DIRECCION:AV 9 # 10 - 78 BRR EL LLANO//TELEFONO:_x000a_JUDITH 37005 SE COMUNICA PARA TRASLADO EXTERNO YA CUENTA CON CAMARA DE COMERCIO Y SALDO .00 | 17/10/2025 SE VISITA COMERCIO Y SE REALIZA TRASLADO EXITOSO, PRUEBAS NO ÉXITOSAS POR BLOQUEO DEL BANCO, SE CONFIRMA POR LA LÍNEA."/>
    <s v="VISITA_TÉCNICA"/>
    <n v="0"/>
    <s v="PRINCIPAL"/>
    <s v="TERRESTRE"/>
    <s v="TORRES MANTILLA JOSE DANIEL"/>
    <n v="1"/>
    <n v="59451"/>
    <n v="59451"/>
  </r>
  <r>
    <s v="CALI"/>
    <s v="0036-0003"/>
    <x v="1"/>
    <n v="19532"/>
    <n v="14198620"/>
    <n v="41283"/>
    <x v="0"/>
    <s v="CAUCA"/>
    <s v="PATIA"/>
    <s v="BARRIO CENTRO PATIA 1"/>
    <s v="WOMPI"/>
    <s v="FO-25-1739161 | FO-25-1674609"/>
    <d v="2025-10-10T16:28:00"/>
    <d v="2025-10-28T09:52:00"/>
    <x v="0"/>
    <s v="TRASLADO EXTERNO"/>
    <s v="EJECUTADO_EXITOSO"/>
    <s v="EJECUTADO EXITOSO"/>
    <s v="11/10/2025 EN COMUNICACIÓN CON LA SEÑORA VIVIANA AL NUMERO 311714828 CONFIRMA SOLICITUD DE TRASLADO EXTERNO, CONFIRMA DATOS, SE ESCALA PARA VISITA | 17/10/2025 EL PASO HACIA EL PATIA SE ENCUENTRA CERRADO POR PROTESTAS INDIGENAS EN LA VIA PANAMERICANA NO HAY TRANSPORTE HACIA LA ZONA Y POR SEGURODAD NO SE PUEDE TRANSITAR_x000a_29/10/2025 SE INGRESA SE ACTUALIZA DIRECCIÓN Y VERSIÓN EN EL DATAFONO PRUEBAS GENERA RECHAZO DEBIDO A BLOQUEO POR LA ENTIDAD"/>
    <s v="VISITA_TÉCNICA"/>
    <n v="0"/>
    <s v="LEJANA"/>
    <s v="TERRESTRE"/>
    <s v="GIMBUEL LASSO LUIS GERMAN"/>
    <n v="1"/>
    <n v="462012"/>
    <n v="462012"/>
  </r>
  <r>
    <s v="CALI"/>
    <s v="0036-0003"/>
    <x v="1"/>
    <n v="19001"/>
    <n v="14256898"/>
    <n v="28623"/>
    <x v="0"/>
    <s v="CAUCA"/>
    <s v="POPAYAN"/>
    <s v="BARRIO MODELO 6 POPAYÁN"/>
    <s v="WOMPI"/>
    <s v="FO-25-1750886"/>
    <d v="2025-10-29T11:31:00"/>
    <d v="2025-10-31T12:13:00"/>
    <x v="0"/>
    <s v="TRASLADO EXTERNO"/>
    <s v="EJECUTADO_EXITOSO"/>
    <s v="EJECUTADO EXITOSO"/>
    <s v="29/10/2025 EN COMUNICACIÓN CON LA SEÑORA DIANA AL NÚMERO 3245208588 CONFIRMA SOLICITUD, DATOS CORRECTOS. SE ESCALA PARA VISITA | 31/10/2025 SE VISITA CB, SE INGRESA, SE ACTUALZIA DIRECCION OK, VERSION ACTUALZIADA, PRUEBAS OK, CB QUEDA OPERATIVO"/>
    <s v="VISITA_TÉCNICA"/>
    <n v="0"/>
    <s v="LEJANA"/>
    <s v="TERRESTRE"/>
    <s v="GIMBUEL LASSO LUIS GERMAN"/>
    <n v="1"/>
    <n v="462012"/>
    <n v="462012"/>
  </r>
  <r>
    <s v="BOGOTA"/>
    <s v="0036-0004"/>
    <x v="2"/>
    <n v="25754"/>
    <n v="14244372"/>
    <n v="71118"/>
    <x v="0"/>
    <s v="CUNDINAMARCA"/>
    <s v="SOACHA"/>
    <s v="SOACHA CAGUA"/>
    <s v="WOMPI"/>
    <s v="FO-25-1742967"/>
    <d v="2025-10-27T16:26:00"/>
    <d v="2025-10-31T14:49:00"/>
    <x v="0"/>
    <s v="TRASLADO EXTERNO"/>
    <s v="EJECUTADO_EXITOSO"/>
    <s v="EJECUTADO EXITOSO"/>
    <s v="28/10/2025 EN COMUNICACIÓN CON EL SEÑOR YEFRI RIAÑO PACHECO AL NÚMERO 3134760329 CONFIRMA SOLICITUD, DATOS CORRECTOS . SE ESCALA PARA VISITA, SOLICITA ATENCIÓN CUANTO ANTES | 31/10/2025 SE REALIZA VISITA PARA REALIZAR EL TRASLADO DEL DATAFONO, SE REALIZA PRUEBAS, SE VALIDA LA DIRECCIÓN Y SE EJECUTA LA ACTIVIDAD EXITOSAMENTE"/>
    <s v="VISITA_TÉCNICA"/>
    <n v="0"/>
    <s v="PRINCIPAL"/>
    <s v="TERRESTRE"/>
    <s v="ALARCON AREVALO JOHAN STIVEN"/>
    <n v="1"/>
    <n v="59451"/>
    <n v="59451"/>
  </r>
  <r>
    <m/>
    <m/>
    <x v="5"/>
    <m/>
    <m/>
    <m/>
    <x v="1"/>
    <m/>
    <m/>
    <m/>
    <m/>
    <m/>
    <m/>
    <m/>
    <x v="1"/>
    <m/>
    <m/>
    <m/>
    <m/>
    <m/>
    <m/>
    <m/>
    <m/>
    <m/>
    <m/>
    <m/>
    <n v="2446663"/>
  </r>
  <r>
    <m/>
    <m/>
    <x v="5"/>
    <m/>
    <m/>
    <m/>
    <x v="1"/>
    <m/>
    <m/>
    <m/>
    <m/>
    <m/>
    <m/>
    <m/>
    <x v="1"/>
    <m/>
    <m/>
    <m/>
    <m/>
    <m/>
    <m/>
    <m/>
    <m/>
    <m/>
    <m/>
    <m/>
    <m/>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
  <r>
    <x v="0"/>
    <n v="14539661"/>
  </r>
  <r>
    <x v="1"/>
    <n v="9031931"/>
  </r>
  <r>
    <x v="2"/>
    <n v="7686309"/>
  </r>
  <r>
    <x v="3"/>
    <n v="5835873"/>
  </r>
  <r>
    <x v="4"/>
    <n v="8678589"/>
  </r>
  <r>
    <x v="5"/>
    <n v="14025509"/>
  </r>
  <r>
    <x v="6"/>
    <n v="15031132"/>
  </r>
  <r>
    <x v="7"/>
    <m/>
  </r>
  <r>
    <x v="7"/>
    <m/>
  </r>
  <r>
    <x v="7"/>
    <m/>
  </r>
  <r>
    <x v="7"/>
    <m/>
  </r>
  <r>
    <x v="7"/>
    <m/>
  </r>
  <r>
    <x v="7"/>
    <m/>
  </r>
  <r>
    <x v="7"/>
    <m/>
  </r>
  <r>
    <x v="0"/>
    <n v="7149102"/>
  </r>
  <r>
    <x v="1"/>
    <n v="6553224"/>
  </r>
  <r>
    <x v="2"/>
    <n v="2103611"/>
  </r>
  <r>
    <x v="3"/>
    <n v="5966201"/>
  </r>
  <r>
    <x v="4"/>
    <n v="5627328"/>
  </r>
  <r>
    <x v="5"/>
    <n v="5997673"/>
  </r>
  <r>
    <x v="6"/>
    <n v="8193714"/>
  </r>
  <r>
    <x v="7"/>
    <m/>
  </r>
  <r>
    <x v="7"/>
    <m/>
  </r>
  <r>
    <x v="7"/>
    <m/>
  </r>
  <r>
    <x v="7"/>
    <m/>
  </r>
  <r>
    <x v="7"/>
    <m/>
  </r>
  <r>
    <x v="7"/>
    <m/>
  </r>
  <r>
    <x v="7"/>
    <m/>
  </r>
  <r>
    <x v="7"/>
    <m/>
  </r>
  <r>
    <x v="0"/>
    <n v="12738595"/>
  </r>
  <r>
    <x v="1"/>
    <n v="10005932"/>
  </r>
  <r>
    <x v="2"/>
    <n v="5184656"/>
  </r>
  <r>
    <x v="3"/>
    <n v="16237033"/>
  </r>
  <r>
    <x v="4"/>
    <n v="9499872"/>
  </r>
  <r>
    <x v="5"/>
    <n v="12610038"/>
  </r>
  <r>
    <x v="6"/>
    <n v="11965127"/>
  </r>
  <r>
    <x v="7"/>
    <m/>
  </r>
  <r>
    <x v="7"/>
    <m/>
  </r>
  <r>
    <x v="7"/>
    <m/>
  </r>
  <r>
    <x v="7"/>
    <m/>
  </r>
  <r>
    <x v="7"/>
    <m/>
  </r>
  <r>
    <x v="7"/>
    <m/>
  </r>
  <r>
    <x v="7"/>
    <m/>
  </r>
  <r>
    <x v="7"/>
    <m/>
  </r>
  <r>
    <x v="0"/>
    <n v="1362264"/>
  </r>
  <r>
    <x v="1"/>
    <n v="203532"/>
  </r>
  <r>
    <x v="3"/>
    <n v="2914958"/>
  </r>
  <r>
    <x v="4"/>
    <n v="2228348"/>
  </r>
  <r>
    <x v="5"/>
    <n v="1636106"/>
  </r>
  <r>
    <x v="6"/>
    <n v="521932"/>
  </r>
  <r>
    <x v="2"/>
    <n v="203532"/>
  </r>
  <r>
    <x v="7"/>
    <m/>
  </r>
  <r>
    <x v="7"/>
    <m/>
  </r>
  <r>
    <x v="7"/>
    <m/>
  </r>
  <r>
    <x v="7"/>
    <m/>
  </r>
  <r>
    <x v="7"/>
    <m/>
  </r>
  <r>
    <x v="7"/>
    <m/>
  </r>
  <r>
    <x v="7"/>
    <m/>
  </r>
  <r>
    <x v="0"/>
    <n v="574634"/>
  </r>
  <r>
    <x v="1"/>
    <n v="1148608"/>
  </r>
  <r>
    <x v="3"/>
    <n v="670123"/>
  </r>
  <r>
    <x v="4"/>
    <n v="670803"/>
  </r>
  <r>
    <x v="5"/>
    <n v="191658"/>
  </r>
  <r>
    <x v="2"/>
    <n v="574294"/>
  </r>
  <r>
    <x v="6"/>
    <n v="935290"/>
  </r>
  <r>
    <x v="7"/>
    <m/>
  </r>
  <r>
    <x v="7"/>
    <m/>
  </r>
  <r>
    <x v="7"/>
    <m/>
  </r>
  <r>
    <x v="7"/>
    <m/>
  </r>
  <r>
    <x v="7"/>
    <m/>
  </r>
  <r>
    <x v="7"/>
    <m/>
  </r>
  <r>
    <x v="7"/>
    <m/>
  </r>
  <r>
    <x v="7"/>
    <m/>
  </r>
  <r>
    <x v="0"/>
    <n v="118902"/>
  </r>
  <r>
    <x v="3"/>
    <n v="580914"/>
  </r>
  <r>
    <x v="4"/>
    <n v="59451"/>
  </r>
  <r>
    <x v="5"/>
    <n v="118902"/>
  </r>
  <r>
    <x v="6"/>
    <n v="15684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FC0F12-4C66-4EA3-823E-06259C90C26D}" name="TablaDinámica7" cacheId="68"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76:B82" firstHeaderRow="1" firstDataRow="1" firstDataCol="1" rowPageCount="2" colPageCount="1"/>
  <pivotFields count="27">
    <pivotField compact="0" outline="0" showAll="0"/>
    <pivotField compact="0" outline="0" showAll="0"/>
    <pivotField axis="axisRow" compact="0" outline="0" showAll="0">
      <items count="7">
        <item x="2"/>
        <item x="0"/>
        <item x="4"/>
        <item x="3"/>
        <item x="5"/>
        <item x="1"/>
        <item t="default"/>
      </items>
    </pivotField>
    <pivotField compact="0" outline="0" showAll="0"/>
    <pivotField compact="0" outline="0" showAll="0"/>
    <pivotField compact="0" outline="0" showAll="0"/>
    <pivotField axis="axisPage" compact="0" outline="0" showAll="0">
      <items count="3">
        <item x="0"/>
        <item h="1"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h="1"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1">
    <field x="2"/>
  </rowFields>
  <rowItems count="6">
    <i>
      <x/>
    </i>
    <i>
      <x v="1"/>
    </i>
    <i>
      <x v="2"/>
    </i>
    <i>
      <x v="3"/>
    </i>
    <i>
      <x v="5"/>
    </i>
    <i t="grand">
      <x/>
    </i>
  </rowItems>
  <colItems count="1">
    <i/>
  </colItems>
  <pageFields count="2">
    <pageField fld="6" item="0" hier="-1"/>
    <pageField fld="14" item="1" hier="-1"/>
  </pageFields>
  <dataFields count="1">
    <dataField name="Suma de   VALOR TOTAL  " fld="2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8C2D83-9C4D-4848-A750-5330F41AA1DE}" name="TablaDinámica3" cacheId="65"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2:B40" firstHeaderRow="1" firstDataRow="1" firstDataCol="1" rowPageCount="2" colPageCount="1"/>
  <pivotFields count="27">
    <pivotField compact="0" outline="0" showAll="0"/>
    <pivotField compact="0" outline="0" showAll="0"/>
    <pivotField axis="axisRow" compact="0" outline="0" showAll="0">
      <items count="9">
        <item x="5"/>
        <item x="0"/>
        <item x="6"/>
        <item x="3"/>
        <item x="2"/>
        <item x="1"/>
        <item x="4"/>
        <item x="7"/>
        <item t="default"/>
      </items>
    </pivotField>
    <pivotField compact="0" outline="0" showAll="0"/>
    <pivotField compact="0" outline="0" showAll="0"/>
    <pivotField compact="0" outline="0" showAll="0"/>
    <pivotField axis="axisPage" compact="0" outline="0" showAll="0">
      <items count="3">
        <item x="0"/>
        <item h="1"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h="1"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1">
    <field x="2"/>
  </rowFields>
  <rowItems count="8">
    <i>
      <x/>
    </i>
    <i>
      <x v="1"/>
    </i>
    <i>
      <x v="2"/>
    </i>
    <i>
      <x v="3"/>
    </i>
    <i>
      <x v="4"/>
    </i>
    <i>
      <x v="5"/>
    </i>
    <i>
      <x v="6"/>
    </i>
    <i t="grand">
      <x/>
    </i>
  </rowItems>
  <colItems count="1">
    <i/>
  </colItems>
  <pageFields count="2">
    <pageField fld="6" item="0" hier="-1"/>
    <pageField fld="14" item="0" hier="-1"/>
  </pageFields>
  <dataFields count="1">
    <dataField name="Suma de   VALOR TOTAL  " fld="2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458511-A307-4409-A564-9022B186ED1A}" name="TablaDinámica4" cacheId="66"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47:B55" firstHeaderRow="1" firstDataRow="1" firstDataCol="1" rowPageCount="2" colPageCount="1"/>
  <pivotFields count="27">
    <pivotField compact="0" outline="0" showAll="0"/>
    <pivotField compact="0" outline="0" showAll="0"/>
    <pivotField axis="axisRow" compact="0" outline="0" showAll="0">
      <items count="9">
        <item x="6"/>
        <item x="3"/>
        <item x="1"/>
        <item x="0"/>
        <item x="2"/>
        <item x="4"/>
        <item x="7"/>
        <item x="5"/>
        <item t="default"/>
      </items>
    </pivotField>
    <pivotField compact="0" outline="0" showAll="0"/>
    <pivotField compact="0" outline="0" showAll="0"/>
    <pivotField compact="0" outline="0" showAll="0"/>
    <pivotField axis="axisPage" compact="0" outline="0" showAll="0">
      <items count="3">
        <item x="0"/>
        <item h="1"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h="1"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1">
    <field x="2"/>
  </rowFields>
  <rowItems count="8">
    <i>
      <x/>
    </i>
    <i>
      <x v="1"/>
    </i>
    <i>
      <x v="2"/>
    </i>
    <i>
      <x v="3"/>
    </i>
    <i>
      <x v="4"/>
    </i>
    <i>
      <x v="5"/>
    </i>
    <i>
      <x v="7"/>
    </i>
    <i t="grand">
      <x/>
    </i>
  </rowItems>
  <colItems count="1">
    <i/>
  </colItems>
  <pageFields count="2">
    <pageField fld="6" item="0" hier="-1"/>
    <pageField fld="14" item="1" hier="-1"/>
  </pageFields>
  <dataFields count="1">
    <dataField name="Suma de   VALOR TOTAL  " fld="2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C1BAC9-2BA3-429E-B992-2B2F7066A121}" name="TablaDinámica2" cacheId="64"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17:B25" firstHeaderRow="1" firstDataRow="1" firstDataCol="1" rowPageCount="1" colPageCount="1"/>
  <pivotFields count="27">
    <pivotField compact="0" outline="0" showAll="0"/>
    <pivotField compact="0" outline="0" showAll="0"/>
    <pivotField axis="axisRow" compact="0" outline="0" showAll="0">
      <items count="9">
        <item x="5"/>
        <item x="6"/>
        <item x="2"/>
        <item x="0"/>
        <item x="4"/>
        <item x="1"/>
        <item x="3"/>
        <item x="7"/>
        <item t="default"/>
      </items>
    </pivotField>
    <pivotField compact="0" outline="0" showAll="0"/>
    <pivotField compact="0" outline="0" showAll="0"/>
    <pivotField compact="0" outline="0" showAll="0"/>
    <pivotField axis="axisPage" compact="0" outline="0" showAll="0">
      <items count="3">
        <item x="0"/>
        <item h="1"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1">
    <field x="2"/>
  </rowFields>
  <rowItems count="8">
    <i>
      <x/>
    </i>
    <i>
      <x v="1"/>
    </i>
    <i>
      <x v="2"/>
    </i>
    <i>
      <x v="3"/>
    </i>
    <i>
      <x v="4"/>
    </i>
    <i>
      <x v="5"/>
    </i>
    <i>
      <x v="6"/>
    </i>
    <i t="grand">
      <x/>
    </i>
  </rowItems>
  <colItems count="1">
    <i/>
  </colItems>
  <pageFields count="1">
    <pageField fld="6" item="0" hier="-1"/>
  </pageFields>
  <dataFields count="1">
    <dataField name="Suma de   VALOR TOTAL  " fld="2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C620CA-1FD3-4906-9213-87843A8C0595}" name="TablaDinámica1" cacheId="63"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B11" firstHeaderRow="1" firstDataRow="1" firstDataCol="1" rowPageCount="1" colPageCount="1"/>
  <pivotFields count="25">
    <pivotField compact="0" outline="0" showAll="0"/>
    <pivotField compact="0" outline="0" showAll="0"/>
    <pivotField axis="axisRow" compact="0" outline="0" showAll="0">
      <items count="9">
        <item x="2"/>
        <item x="3"/>
        <item x="1"/>
        <item x="6"/>
        <item x="4"/>
        <item x="5"/>
        <item x="0"/>
        <item x="7"/>
        <item t="default"/>
      </items>
    </pivotField>
    <pivotField compact="0" outline="0" showAll="0"/>
    <pivotField compact="0" outline="0" showAll="0"/>
    <pivotField compact="0" outline="0" showAll="0"/>
    <pivotField axis="axisPage" compact="0" outline="0" showAll="0">
      <items count="3">
        <item x="0"/>
        <item h="1"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1">
    <field x="2"/>
  </rowFields>
  <rowItems count="8">
    <i>
      <x/>
    </i>
    <i>
      <x v="1"/>
    </i>
    <i>
      <x v="2"/>
    </i>
    <i>
      <x v="3"/>
    </i>
    <i>
      <x v="4"/>
    </i>
    <i>
      <x v="5"/>
    </i>
    <i>
      <x v="6"/>
    </i>
    <i t="grand">
      <x/>
    </i>
  </rowItems>
  <colItems count="1">
    <i/>
  </colItems>
  <pageFields count="1">
    <pageField fld="6" item="0" hier="-1"/>
  </pageFields>
  <dataFields count="1">
    <dataField name="Suma de VALOR TOTAL" fld="24" baseField="0" baseItem="0"/>
  </dataFields>
  <formats count="1">
    <format dxfId="62">
      <pivotArea outline="0" fieldPosition="0">
        <references count="1">
          <reference field="2" count="7" selected="0">
            <x v="0"/>
            <x v="1"/>
            <x v="2"/>
            <x v="3"/>
            <x v="4"/>
            <x v="5"/>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C70A22-F51D-4AF0-951C-E15269C14FC2}" name="TablaDinámica6" cacheId="69"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H4:I12" firstHeaderRow="1" firstDataRow="1" firstDataCol="1"/>
  <pivotFields count="2">
    <pivotField axis="axisRow" compact="0" outline="0" showAll="0">
      <items count="9">
        <item x="0"/>
        <item x="1"/>
        <item x="2"/>
        <item x="3"/>
        <item x="4"/>
        <item x="5"/>
        <item x="6"/>
        <item h="1" x="7"/>
        <item t="default"/>
      </items>
    </pivotField>
    <pivotField dataField="1" compact="0" outline="0" showAll="0"/>
  </pivotFields>
  <rowFields count="1">
    <field x="0"/>
  </rowFields>
  <rowItems count="8">
    <i>
      <x/>
    </i>
    <i>
      <x v="1"/>
    </i>
    <i>
      <x v="2"/>
    </i>
    <i>
      <x v="3"/>
    </i>
    <i>
      <x v="4"/>
    </i>
    <i>
      <x v="5"/>
    </i>
    <i>
      <x v="6"/>
    </i>
    <i t="grand">
      <x/>
    </i>
  </rowItems>
  <colItems count="1">
    <i/>
  </colItems>
  <dataFields count="1">
    <dataField name="Suma de VALOR"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3EEBDC-0773-4EE8-8995-9E1702DBAE09}" name="TablaDinámica5" cacheId="67"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61:B69" firstHeaderRow="1" firstDataRow="1" firstDataCol="1" rowPageCount="2" colPageCount="1"/>
  <pivotFields count="27">
    <pivotField compact="0" outline="0" showAll="0"/>
    <pivotField compact="0" outline="0" showAll="0"/>
    <pivotField axis="axisRow" compact="0" outline="0" showAll="0">
      <items count="9">
        <item x="4"/>
        <item x="2"/>
        <item x="0"/>
        <item x="1"/>
        <item x="5"/>
        <item x="7"/>
        <item x="6"/>
        <item x="3"/>
        <item t="default"/>
      </items>
    </pivotField>
    <pivotField compact="0" outline="0" showAll="0"/>
    <pivotField compact="0" outline="0" showAll="0"/>
    <pivotField compact="0" outline="0" showAll="0"/>
    <pivotField axis="axisPage" compact="0" outline="0" showAll="0">
      <items count="3">
        <item x="0"/>
        <item h="1"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h="1"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1">
    <field x="2"/>
  </rowFields>
  <rowItems count="8">
    <i>
      <x/>
    </i>
    <i>
      <x v="1"/>
    </i>
    <i>
      <x v="2"/>
    </i>
    <i>
      <x v="3"/>
    </i>
    <i>
      <x v="4"/>
    </i>
    <i>
      <x v="6"/>
    </i>
    <i>
      <x v="7"/>
    </i>
    <i t="grand">
      <x/>
    </i>
  </rowItems>
  <colItems count="1">
    <i/>
  </colItems>
  <pageFields count="2">
    <pageField fld="6" item="0" hier="-1"/>
    <pageField fld="14" item="1" hier="-1"/>
  </pageFields>
  <dataFields count="1">
    <dataField name="Suma de   VALOR TOTAL  " fld="2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AA191-CD6A-4DBA-A6D4-56BAF7B1D29A}">
  <dimension ref="A1:H14"/>
  <sheetViews>
    <sheetView tabSelected="1" workbookViewId="0">
      <selection activeCell="D20" sqref="D20"/>
    </sheetView>
  </sheetViews>
  <sheetFormatPr baseColWidth="10" defaultColWidth="8.88671875" defaultRowHeight="14.4" x14ac:dyDescent="0.3"/>
  <cols>
    <col min="1" max="1" width="28" customWidth="1"/>
    <col min="2" max="2" width="8.88671875" style="25"/>
    <col min="3" max="3" width="20.6640625" customWidth="1"/>
    <col min="4" max="4" width="15.33203125" bestFit="1" customWidth="1"/>
    <col min="5" max="5" width="29.44140625" customWidth="1"/>
    <col min="6" max="8" width="16.6640625" style="25" customWidth="1"/>
  </cols>
  <sheetData>
    <row r="1" spans="1:8" x14ac:dyDescent="0.3">
      <c r="A1" s="81" t="s">
        <v>0</v>
      </c>
      <c r="B1" s="82"/>
      <c r="C1" s="82"/>
      <c r="E1" s="81" t="s">
        <v>1</v>
      </c>
      <c r="F1" s="82"/>
      <c r="G1" s="82"/>
      <c r="H1" s="82"/>
    </row>
    <row r="2" spans="1:8" x14ac:dyDescent="0.3">
      <c r="A2" s="81" t="s">
        <v>1856</v>
      </c>
      <c r="B2" s="82"/>
      <c r="C2" s="82"/>
      <c r="E2" s="81" t="s">
        <v>1856</v>
      </c>
      <c r="F2" s="82"/>
      <c r="G2" s="82"/>
      <c r="H2" s="82"/>
    </row>
    <row r="3" spans="1:8" x14ac:dyDescent="0.3">
      <c r="A3" s="17" t="s">
        <v>2</v>
      </c>
      <c r="B3" s="61" t="s">
        <v>2</v>
      </c>
      <c r="C3" s="18" t="s">
        <v>2</v>
      </c>
      <c r="E3" s="17" t="s">
        <v>2</v>
      </c>
      <c r="F3" s="72"/>
      <c r="G3" s="72" t="s">
        <v>2</v>
      </c>
      <c r="H3" s="71" t="s">
        <v>2</v>
      </c>
    </row>
    <row r="4" spans="1:8" x14ac:dyDescent="0.3">
      <c r="A4" s="19" t="s">
        <v>3</v>
      </c>
      <c r="B4" s="62" t="s">
        <v>4</v>
      </c>
      <c r="C4" s="20" t="s">
        <v>5</v>
      </c>
      <c r="E4" s="19" t="s">
        <v>3</v>
      </c>
      <c r="F4" s="73" t="s">
        <v>4</v>
      </c>
      <c r="G4" s="73" t="s">
        <v>6</v>
      </c>
      <c r="H4" s="73" t="s">
        <v>5</v>
      </c>
    </row>
    <row r="5" spans="1:8" x14ac:dyDescent="0.3">
      <c r="A5" s="21" t="s">
        <v>7</v>
      </c>
      <c r="B5" s="63">
        <f>COUNTA(APERTURAS!A:A)-1</f>
        <v>133</v>
      </c>
      <c r="C5" s="22">
        <f>APERTURAS!Z135</f>
        <v>63463121</v>
      </c>
      <c r="E5" s="70"/>
      <c r="F5" s="70"/>
      <c r="G5" s="70"/>
      <c r="H5" s="70"/>
    </row>
    <row r="6" spans="1:8" x14ac:dyDescent="0.3">
      <c r="A6" s="21" t="s">
        <v>8</v>
      </c>
      <c r="B6" s="63">
        <f>COUNTA(INCIDENTES!A:A)-1</f>
        <v>655</v>
      </c>
      <c r="C6" s="22">
        <f>INCIDENTES!AA657</f>
        <v>44909577</v>
      </c>
      <c r="D6" s="90"/>
      <c r="E6" s="17"/>
      <c r="F6" s="65"/>
      <c r="G6" s="74"/>
      <c r="H6" s="74"/>
    </row>
    <row r="7" spans="1:8" x14ac:dyDescent="0.3">
      <c r="A7" s="21" t="s">
        <v>9</v>
      </c>
      <c r="B7" s="63">
        <f>COUNTA('OC PAPALERÍA'!A:A)-1</f>
        <v>2292</v>
      </c>
      <c r="C7" s="22">
        <f>'OC PAPALERÍA'!AA2294</f>
        <v>77876087</v>
      </c>
      <c r="D7" s="90"/>
      <c r="E7" s="17"/>
      <c r="F7" s="65"/>
      <c r="G7" s="74"/>
      <c r="H7" s="74"/>
    </row>
    <row r="8" spans="1:8" x14ac:dyDescent="0.3">
      <c r="A8" s="21" t="s">
        <v>10</v>
      </c>
      <c r="B8" s="63">
        <f>COUNTA('OC CIERRES'!A:A)-1</f>
        <v>58</v>
      </c>
      <c r="C8" s="22">
        <f>'OC CIERRES'!AA60</f>
        <v>13482704</v>
      </c>
      <c r="D8" s="90"/>
      <c r="E8" s="17"/>
      <c r="F8" s="65"/>
      <c r="G8" s="74"/>
      <c r="H8" s="74"/>
    </row>
    <row r="9" spans="1:8" x14ac:dyDescent="0.3">
      <c r="A9" s="58" t="s">
        <v>11</v>
      </c>
      <c r="B9" s="64">
        <f>COUNTA('OC PUBLICIDAD'!A:A)-1</f>
        <v>58</v>
      </c>
      <c r="C9" s="59">
        <f>'OC PUBLICIDAD'!AA60</f>
        <v>10061454</v>
      </c>
      <c r="D9" s="90"/>
      <c r="E9" s="17"/>
      <c r="F9" s="65"/>
      <c r="G9" s="74"/>
      <c r="H9" s="74"/>
    </row>
    <row r="10" spans="1:8" x14ac:dyDescent="0.3">
      <c r="A10" s="17" t="s">
        <v>12</v>
      </c>
      <c r="B10" s="65">
        <f>COUNTA('OC TRASLADOS'!A:A)-1</f>
        <v>11</v>
      </c>
      <c r="C10" s="60">
        <f>'OC TRASLADOS'!AA13</f>
        <v>899975</v>
      </c>
      <c r="D10" s="90"/>
      <c r="E10" s="73"/>
      <c r="F10" s="73"/>
      <c r="G10" s="75"/>
      <c r="H10" s="75">
        <f>SUM(H5:H9)</f>
        <v>0</v>
      </c>
    </row>
    <row r="11" spans="1:8" x14ac:dyDescent="0.3">
      <c r="A11" s="17" t="s">
        <v>13</v>
      </c>
      <c r="B11" s="65"/>
      <c r="C11" s="76">
        <f>H10</f>
        <v>0</v>
      </c>
      <c r="D11" s="90"/>
    </row>
    <row r="12" spans="1:8" x14ac:dyDescent="0.3">
      <c r="A12" s="83" t="s">
        <v>14</v>
      </c>
      <c r="B12" s="84"/>
      <c r="C12" s="23">
        <f>SUM(C5:C11)</f>
        <v>210692918</v>
      </c>
    </row>
    <row r="13" spans="1:8" x14ac:dyDescent="0.3">
      <c r="A13" s="77" t="s">
        <v>15</v>
      </c>
      <c r="B13" s="78"/>
      <c r="C13" s="22">
        <f>C12*0.19</f>
        <v>40031654.420000002</v>
      </c>
    </row>
    <row r="14" spans="1:8" x14ac:dyDescent="0.3">
      <c r="A14" s="79" t="s">
        <v>5</v>
      </c>
      <c r="B14" s="80"/>
      <c r="C14" s="23">
        <f>SUM(C12:C13)</f>
        <v>250724572.42000002</v>
      </c>
    </row>
  </sheetData>
  <mergeCells count="7">
    <mergeCell ref="A13:B13"/>
    <mergeCell ref="A14:B14"/>
    <mergeCell ref="E1:H1"/>
    <mergeCell ref="E2:H2"/>
    <mergeCell ref="A1:C1"/>
    <mergeCell ref="A2:C2"/>
    <mergeCell ref="A12:B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A0419-4DFE-4218-B641-84DBC32D8779}">
  <dimension ref="A1:I83"/>
  <sheetViews>
    <sheetView topLeftCell="A2" workbookViewId="0">
      <selection activeCell="I11" sqref="I11"/>
    </sheetView>
  </sheetViews>
  <sheetFormatPr baseColWidth="10" defaultColWidth="8.88671875" defaultRowHeight="14.4" x14ac:dyDescent="0.3"/>
  <cols>
    <col min="1" max="1" width="35.33203125" bestFit="1" customWidth="1"/>
    <col min="2" max="2" width="24" bestFit="1" customWidth="1"/>
    <col min="3" max="3" width="36.88671875" bestFit="1" customWidth="1"/>
    <col min="4" max="4" width="16.44140625" customWidth="1"/>
    <col min="5" max="7" width="10.44140625" bestFit="1" customWidth="1"/>
    <col min="8" max="8" width="22.44140625" bestFit="1" customWidth="1"/>
    <col min="9" max="9" width="15.5546875" bestFit="1" customWidth="1"/>
  </cols>
  <sheetData>
    <row r="1" spans="1:9" x14ac:dyDescent="0.3">
      <c r="A1" s="30" t="s">
        <v>16</v>
      </c>
      <c r="B1" t="s">
        <v>17</v>
      </c>
    </row>
    <row r="3" spans="1:9" x14ac:dyDescent="0.3">
      <c r="A3" s="30" t="s">
        <v>18</v>
      </c>
      <c r="B3" t="s">
        <v>19</v>
      </c>
      <c r="C3" t="s">
        <v>20</v>
      </c>
      <c r="D3" t="s">
        <v>21</v>
      </c>
    </row>
    <row r="4" spans="1:9" x14ac:dyDescent="0.3">
      <c r="A4" t="s">
        <v>22</v>
      </c>
      <c r="B4" s="31">
        <v>14539661</v>
      </c>
      <c r="C4" t="str">
        <f>A4</f>
        <v>Wompi Centro</v>
      </c>
      <c r="D4" s="31">
        <f>B4</f>
        <v>14539661</v>
      </c>
      <c r="H4" s="30" t="s">
        <v>20</v>
      </c>
      <c r="I4" t="s">
        <v>23</v>
      </c>
    </row>
    <row r="5" spans="1:9" x14ac:dyDescent="0.3">
      <c r="A5" t="s">
        <v>24</v>
      </c>
      <c r="B5" s="31">
        <v>9031931</v>
      </c>
      <c r="C5" t="str">
        <f t="shared" ref="C5:C67" si="0">A5</f>
        <v>Wompi Costa</v>
      </c>
      <c r="D5" s="31">
        <f t="shared" ref="D5:D67" si="1">B5</f>
        <v>9031931</v>
      </c>
      <c r="H5" t="s">
        <v>22</v>
      </c>
      <c r="I5">
        <v>36483158</v>
      </c>
    </row>
    <row r="6" spans="1:9" x14ac:dyDescent="0.3">
      <c r="A6" t="s">
        <v>25</v>
      </c>
      <c r="B6" s="31">
        <v>7686309</v>
      </c>
      <c r="C6" t="str">
        <f t="shared" si="0"/>
        <v>Wompi Eje Cafetero</v>
      </c>
      <c r="D6" s="31">
        <f t="shared" si="1"/>
        <v>7686309</v>
      </c>
      <c r="H6" t="s">
        <v>24</v>
      </c>
      <c r="I6">
        <v>26943227</v>
      </c>
    </row>
    <row r="7" spans="1:9" x14ac:dyDescent="0.3">
      <c r="A7" t="s">
        <v>26</v>
      </c>
      <c r="B7" s="31">
        <v>5835873</v>
      </c>
      <c r="C7" t="str">
        <f t="shared" si="0"/>
        <v>Wompi Noroccidente</v>
      </c>
      <c r="D7" s="31">
        <f t="shared" si="1"/>
        <v>5835873</v>
      </c>
      <c r="H7" t="s">
        <v>25</v>
      </c>
      <c r="I7">
        <v>15752402</v>
      </c>
    </row>
    <row r="8" spans="1:9" x14ac:dyDescent="0.3">
      <c r="A8" t="s">
        <v>27</v>
      </c>
      <c r="B8" s="31">
        <v>8678589</v>
      </c>
      <c r="C8" t="str">
        <f t="shared" si="0"/>
        <v>Wompi Oriente</v>
      </c>
      <c r="D8" s="31">
        <f t="shared" si="1"/>
        <v>8678589</v>
      </c>
      <c r="H8" t="s">
        <v>26</v>
      </c>
      <c r="I8">
        <v>32205102</v>
      </c>
    </row>
    <row r="9" spans="1:9" x14ac:dyDescent="0.3">
      <c r="A9" t="s">
        <v>28</v>
      </c>
      <c r="B9" s="31">
        <v>14025509</v>
      </c>
      <c r="C9" t="str">
        <f t="shared" si="0"/>
        <v>Wompi Santander</v>
      </c>
      <c r="D9" s="31">
        <f t="shared" si="1"/>
        <v>14025509</v>
      </c>
      <c r="H9" t="s">
        <v>27</v>
      </c>
      <c r="I9">
        <v>26764391</v>
      </c>
    </row>
    <row r="10" spans="1:9" x14ac:dyDescent="0.3">
      <c r="A10" t="s">
        <v>29</v>
      </c>
      <c r="B10" s="31">
        <v>15031132</v>
      </c>
      <c r="C10" t="str">
        <f t="shared" si="0"/>
        <v>Wompi Suroccidente</v>
      </c>
      <c r="D10" s="31">
        <f t="shared" si="1"/>
        <v>15031132</v>
      </c>
      <c r="H10" t="s">
        <v>28</v>
      </c>
      <c r="I10">
        <v>34579886</v>
      </c>
    </row>
    <row r="11" spans="1:9" x14ac:dyDescent="0.3">
      <c r="A11" t="s">
        <v>30</v>
      </c>
      <c r="B11">
        <v>74829004</v>
      </c>
      <c r="D11" s="31"/>
      <c r="H11" t="s">
        <v>29</v>
      </c>
      <c r="I11">
        <v>38215689</v>
      </c>
    </row>
    <row r="12" spans="1:9" x14ac:dyDescent="0.3">
      <c r="D12" s="31"/>
      <c r="H12" t="s">
        <v>30</v>
      </c>
      <c r="I12">
        <v>210943855</v>
      </c>
    </row>
    <row r="13" spans="1:9" x14ac:dyDescent="0.3">
      <c r="D13" s="31"/>
    </row>
    <row r="14" spans="1:9" x14ac:dyDescent="0.3">
      <c r="D14" s="31"/>
    </row>
    <row r="15" spans="1:9" x14ac:dyDescent="0.3">
      <c r="A15" s="30" t="s">
        <v>16</v>
      </c>
      <c r="B15" t="s">
        <v>31</v>
      </c>
      <c r="D15" s="31"/>
    </row>
    <row r="16" spans="1:9" x14ac:dyDescent="0.3">
      <c r="D16" s="31"/>
    </row>
    <row r="17" spans="1:4" x14ac:dyDescent="0.3">
      <c r="A17" s="30" t="s">
        <v>18</v>
      </c>
      <c r="B17" t="s">
        <v>32</v>
      </c>
      <c r="D17" s="31"/>
    </row>
    <row r="18" spans="1:4" x14ac:dyDescent="0.3">
      <c r="A18" t="s">
        <v>22</v>
      </c>
      <c r="B18">
        <v>7149102</v>
      </c>
      <c r="C18" t="str">
        <f t="shared" si="0"/>
        <v>Wompi Centro</v>
      </c>
      <c r="D18" s="31">
        <f t="shared" si="1"/>
        <v>7149102</v>
      </c>
    </row>
    <row r="19" spans="1:4" x14ac:dyDescent="0.3">
      <c r="A19" t="s">
        <v>24</v>
      </c>
      <c r="B19">
        <v>6553224</v>
      </c>
      <c r="C19" t="str">
        <f t="shared" si="0"/>
        <v>Wompi Costa</v>
      </c>
      <c r="D19" s="31">
        <f t="shared" si="1"/>
        <v>6553224</v>
      </c>
    </row>
    <row r="20" spans="1:4" x14ac:dyDescent="0.3">
      <c r="A20" t="s">
        <v>25</v>
      </c>
      <c r="B20">
        <v>2103611</v>
      </c>
      <c r="C20" t="str">
        <f t="shared" si="0"/>
        <v>Wompi Eje Cafetero</v>
      </c>
      <c r="D20" s="31">
        <f t="shared" si="1"/>
        <v>2103611</v>
      </c>
    </row>
    <row r="21" spans="1:4" x14ac:dyDescent="0.3">
      <c r="A21" t="s">
        <v>26</v>
      </c>
      <c r="B21">
        <v>5966201</v>
      </c>
      <c r="C21" t="str">
        <f t="shared" si="0"/>
        <v>Wompi Noroccidente</v>
      </c>
      <c r="D21" s="31">
        <f t="shared" si="1"/>
        <v>5966201</v>
      </c>
    </row>
    <row r="22" spans="1:4" x14ac:dyDescent="0.3">
      <c r="A22" t="s">
        <v>27</v>
      </c>
      <c r="B22">
        <v>5627328</v>
      </c>
      <c r="C22" t="str">
        <f t="shared" si="0"/>
        <v>Wompi Oriente</v>
      </c>
      <c r="D22" s="31">
        <f t="shared" si="1"/>
        <v>5627328</v>
      </c>
    </row>
    <row r="23" spans="1:4" x14ac:dyDescent="0.3">
      <c r="A23" t="s">
        <v>28</v>
      </c>
      <c r="B23">
        <v>5997673</v>
      </c>
      <c r="C23" t="str">
        <f t="shared" si="0"/>
        <v>Wompi Santander</v>
      </c>
      <c r="D23" s="31">
        <f t="shared" si="1"/>
        <v>5997673</v>
      </c>
    </row>
    <row r="24" spans="1:4" x14ac:dyDescent="0.3">
      <c r="A24" t="s">
        <v>29</v>
      </c>
      <c r="B24">
        <v>8193714</v>
      </c>
      <c r="C24" t="str">
        <f t="shared" si="0"/>
        <v>Wompi Suroccidente</v>
      </c>
      <c r="D24" s="31">
        <f t="shared" si="1"/>
        <v>8193714</v>
      </c>
    </row>
    <row r="25" spans="1:4" x14ac:dyDescent="0.3">
      <c r="A25" t="s">
        <v>30</v>
      </c>
      <c r="B25">
        <v>41590853</v>
      </c>
      <c r="D25" s="31"/>
    </row>
    <row r="26" spans="1:4" x14ac:dyDescent="0.3">
      <c r="D26" s="31"/>
    </row>
    <row r="27" spans="1:4" x14ac:dyDescent="0.3">
      <c r="D27" s="31"/>
    </row>
    <row r="28" spans="1:4" x14ac:dyDescent="0.3">
      <c r="D28" s="31"/>
    </row>
    <row r="29" spans="1:4" x14ac:dyDescent="0.3">
      <c r="A29" s="30" t="s">
        <v>16</v>
      </c>
      <c r="B29" t="s">
        <v>33</v>
      </c>
      <c r="D29" s="31"/>
    </row>
    <row r="30" spans="1:4" x14ac:dyDescent="0.3">
      <c r="A30" s="30" t="s">
        <v>34</v>
      </c>
      <c r="B30" t="s">
        <v>35</v>
      </c>
      <c r="D30" s="31"/>
    </row>
    <row r="31" spans="1:4" x14ac:dyDescent="0.3">
      <c r="D31" s="31"/>
    </row>
    <row r="32" spans="1:4" x14ac:dyDescent="0.3">
      <c r="A32" s="30" t="s">
        <v>18</v>
      </c>
      <c r="B32" t="s">
        <v>32</v>
      </c>
      <c r="D32" s="31"/>
    </row>
    <row r="33" spans="1:4" x14ac:dyDescent="0.3">
      <c r="A33" t="s">
        <v>22</v>
      </c>
      <c r="B33">
        <v>12738595</v>
      </c>
      <c r="C33" t="str">
        <f t="shared" si="0"/>
        <v>Wompi Centro</v>
      </c>
      <c r="D33" s="31">
        <f t="shared" si="1"/>
        <v>12738595</v>
      </c>
    </row>
    <row r="34" spans="1:4" x14ac:dyDescent="0.3">
      <c r="A34" t="s">
        <v>24</v>
      </c>
      <c r="B34">
        <v>10005932</v>
      </c>
      <c r="C34" t="str">
        <f t="shared" si="0"/>
        <v>Wompi Costa</v>
      </c>
      <c r="D34" s="31">
        <f t="shared" si="1"/>
        <v>10005932</v>
      </c>
    </row>
    <row r="35" spans="1:4" x14ac:dyDescent="0.3">
      <c r="A35" t="s">
        <v>25</v>
      </c>
      <c r="B35">
        <v>5184656</v>
      </c>
      <c r="C35" t="str">
        <f t="shared" si="0"/>
        <v>Wompi Eje Cafetero</v>
      </c>
      <c r="D35" s="31">
        <f t="shared" si="1"/>
        <v>5184656</v>
      </c>
    </row>
    <row r="36" spans="1:4" x14ac:dyDescent="0.3">
      <c r="A36" t="s">
        <v>26</v>
      </c>
      <c r="B36">
        <v>16237033</v>
      </c>
      <c r="C36" t="str">
        <f t="shared" si="0"/>
        <v>Wompi Noroccidente</v>
      </c>
      <c r="D36" s="31">
        <f t="shared" si="1"/>
        <v>16237033</v>
      </c>
    </row>
    <row r="37" spans="1:4" x14ac:dyDescent="0.3">
      <c r="A37" t="s">
        <v>27</v>
      </c>
      <c r="B37">
        <v>9499872</v>
      </c>
      <c r="C37" t="str">
        <f t="shared" si="0"/>
        <v>Wompi Oriente</v>
      </c>
      <c r="D37" s="31">
        <f t="shared" si="1"/>
        <v>9499872</v>
      </c>
    </row>
    <row r="38" spans="1:4" x14ac:dyDescent="0.3">
      <c r="A38" t="s">
        <v>28</v>
      </c>
      <c r="B38">
        <v>12610038</v>
      </c>
      <c r="C38" t="str">
        <f t="shared" si="0"/>
        <v>Wompi Santander</v>
      </c>
      <c r="D38" s="31">
        <f t="shared" si="1"/>
        <v>12610038</v>
      </c>
    </row>
    <row r="39" spans="1:4" x14ac:dyDescent="0.3">
      <c r="A39" t="s">
        <v>29</v>
      </c>
      <c r="B39">
        <v>11965127</v>
      </c>
      <c r="C39" t="str">
        <f t="shared" si="0"/>
        <v>Wompi Suroccidente</v>
      </c>
      <c r="D39" s="31">
        <f t="shared" si="1"/>
        <v>11965127</v>
      </c>
    </row>
    <row r="40" spans="1:4" x14ac:dyDescent="0.3">
      <c r="A40" t="s">
        <v>30</v>
      </c>
      <c r="B40">
        <v>78241253</v>
      </c>
      <c r="D40" s="31"/>
    </row>
    <row r="41" spans="1:4" x14ac:dyDescent="0.3">
      <c r="D41" s="31"/>
    </row>
    <row r="42" spans="1:4" x14ac:dyDescent="0.3">
      <c r="D42" s="31"/>
    </row>
    <row r="43" spans="1:4" x14ac:dyDescent="0.3">
      <c r="D43" s="31"/>
    </row>
    <row r="44" spans="1:4" x14ac:dyDescent="0.3">
      <c r="A44" s="30" t="s">
        <v>16</v>
      </c>
      <c r="B44" t="s">
        <v>33</v>
      </c>
      <c r="D44" s="31"/>
    </row>
    <row r="45" spans="1:4" x14ac:dyDescent="0.3">
      <c r="A45" s="30" t="s">
        <v>34</v>
      </c>
      <c r="B45" t="s">
        <v>36</v>
      </c>
      <c r="D45" s="31"/>
    </row>
    <row r="46" spans="1:4" x14ac:dyDescent="0.3">
      <c r="D46" s="31"/>
    </row>
    <row r="47" spans="1:4" x14ac:dyDescent="0.3">
      <c r="A47" s="30" t="s">
        <v>18</v>
      </c>
      <c r="B47" t="s">
        <v>32</v>
      </c>
      <c r="D47" s="31"/>
    </row>
    <row r="48" spans="1:4" x14ac:dyDescent="0.3">
      <c r="A48" t="s">
        <v>22</v>
      </c>
      <c r="B48">
        <v>1362264</v>
      </c>
      <c r="C48" t="str">
        <f t="shared" si="0"/>
        <v>Wompi Centro</v>
      </c>
      <c r="D48" s="31">
        <f t="shared" si="1"/>
        <v>1362264</v>
      </c>
    </row>
    <row r="49" spans="1:4" x14ac:dyDescent="0.3">
      <c r="A49" t="s">
        <v>24</v>
      </c>
      <c r="B49">
        <v>203532</v>
      </c>
      <c r="C49" t="str">
        <f t="shared" si="0"/>
        <v>Wompi Costa</v>
      </c>
      <c r="D49" s="31">
        <f t="shared" si="1"/>
        <v>203532</v>
      </c>
    </row>
    <row r="50" spans="1:4" x14ac:dyDescent="0.3">
      <c r="A50" t="s">
        <v>26</v>
      </c>
      <c r="B50">
        <v>2914958</v>
      </c>
      <c r="C50" t="str">
        <f t="shared" si="0"/>
        <v>Wompi Noroccidente</v>
      </c>
      <c r="D50" s="31">
        <f t="shared" si="1"/>
        <v>2914958</v>
      </c>
    </row>
    <row r="51" spans="1:4" x14ac:dyDescent="0.3">
      <c r="A51" t="s">
        <v>27</v>
      </c>
      <c r="B51">
        <v>2228348</v>
      </c>
      <c r="C51" t="str">
        <f t="shared" si="0"/>
        <v>Wompi Oriente</v>
      </c>
      <c r="D51" s="31">
        <f t="shared" si="1"/>
        <v>2228348</v>
      </c>
    </row>
    <row r="52" spans="1:4" x14ac:dyDescent="0.3">
      <c r="A52" t="s">
        <v>28</v>
      </c>
      <c r="B52">
        <v>1636106</v>
      </c>
      <c r="C52" t="str">
        <f t="shared" si="0"/>
        <v>Wompi Santander</v>
      </c>
      <c r="D52" s="31">
        <f t="shared" si="1"/>
        <v>1636106</v>
      </c>
    </row>
    <row r="53" spans="1:4" x14ac:dyDescent="0.3">
      <c r="A53" t="s">
        <v>29</v>
      </c>
      <c r="B53">
        <v>521932</v>
      </c>
      <c r="C53" t="str">
        <f t="shared" si="0"/>
        <v>Wompi Suroccidente</v>
      </c>
      <c r="D53" s="31">
        <f t="shared" si="1"/>
        <v>521932</v>
      </c>
    </row>
    <row r="54" spans="1:4" x14ac:dyDescent="0.3">
      <c r="A54" t="s">
        <v>25</v>
      </c>
      <c r="B54">
        <v>203532</v>
      </c>
      <c r="C54" t="str">
        <f t="shared" ref="C54" si="2">A54</f>
        <v>Wompi Eje Cafetero</v>
      </c>
      <c r="D54" s="31">
        <f t="shared" ref="D54" si="3">B54</f>
        <v>203532</v>
      </c>
    </row>
    <row r="55" spans="1:4" x14ac:dyDescent="0.3">
      <c r="A55" t="s">
        <v>30</v>
      </c>
      <c r="B55">
        <v>9070672</v>
      </c>
      <c r="D55" s="31"/>
    </row>
    <row r="56" spans="1:4" x14ac:dyDescent="0.3">
      <c r="D56" s="31"/>
    </row>
    <row r="57" spans="1:4" x14ac:dyDescent="0.3">
      <c r="D57" s="31"/>
    </row>
    <row r="58" spans="1:4" x14ac:dyDescent="0.3">
      <c r="A58" s="30" t="s">
        <v>16</v>
      </c>
      <c r="B58" t="s">
        <v>33</v>
      </c>
      <c r="D58" s="31"/>
    </row>
    <row r="59" spans="1:4" x14ac:dyDescent="0.3">
      <c r="A59" s="30" t="s">
        <v>34</v>
      </c>
      <c r="B59" t="s">
        <v>37</v>
      </c>
      <c r="D59" s="31"/>
    </row>
    <row r="60" spans="1:4" x14ac:dyDescent="0.3">
      <c r="D60" s="31"/>
    </row>
    <row r="61" spans="1:4" x14ac:dyDescent="0.3">
      <c r="A61" s="30" t="s">
        <v>18</v>
      </c>
      <c r="B61" t="s">
        <v>32</v>
      </c>
      <c r="D61" s="31"/>
    </row>
    <row r="62" spans="1:4" x14ac:dyDescent="0.3">
      <c r="A62" t="s">
        <v>22</v>
      </c>
      <c r="B62">
        <v>574634</v>
      </c>
      <c r="C62" t="str">
        <f t="shared" si="0"/>
        <v>Wompi Centro</v>
      </c>
      <c r="D62" s="31">
        <f t="shared" si="1"/>
        <v>574634</v>
      </c>
    </row>
    <row r="63" spans="1:4" x14ac:dyDescent="0.3">
      <c r="A63" t="s">
        <v>24</v>
      </c>
      <c r="B63">
        <v>1148608</v>
      </c>
      <c r="C63" t="str">
        <f t="shared" si="0"/>
        <v>Wompi Costa</v>
      </c>
      <c r="D63" s="31">
        <f t="shared" si="1"/>
        <v>1148608</v>
      </c>
    </row>
    <row r="64" spans="1:4" x14ac:dyDescent="0.3">
      <c r="A64" t="s">
        <v>26</v>
      </c>
      <c r="B64">
        <v>670123</v>
      </c>
      <c r="C64" t="str">
        <f t="shared" si="0"/>
        <v>Wompi Noroccidente</v>
      </c>
      <c r="D64" s="31">
        <f t="shared" si="1"/>
        <v>670123</v>
      </c>
    </row>
    <row r="65" spans="1:4" x14ac:dyDescent="0.3">
      <c r="A65" t="s">
        <v>27</v>
      </c>
      <c r="B65">
        <v>670803</v>
      </c>
      <c r="C65" t="str">
        <f t="shared" si="0"/>
        <v>Wompi Oriente</v>
      </c>
      <c r="D65" s="31">
        <f t="shared" si="1"/>
        <v>670803</v>
      </c>
    </row>
    <row r="66" spans="1:4" x14ac:dyDescent="0.3">
      <c r="A66" t="s">
        <v>28</v>
      </c>
      <c r="B66">
        <v>191658</v>
      </c>
      <c r="C66" t="str">
        <f t="shared" si="0"/>
        <v>Wompi Santander</v>
      </c>
      <c r="D66" s="31">
        <f t="shared" si="1"/>
        <v>191658</v>
      </c>
    </row>
    <row r="67" spans="1:4" x14ac:dyDescent="0.3">
      <c r="A67" t="s">
        <v>25</v>
      </c>
      <c r="B67">
        <v>574294</v>
      </c>
      <c r="C67" t="str">
        <f t="shared" si="0"/>
        <v>Wompi Eje Cafetero</v>
      </c>
      <c r="D67" s="31">
        <f t="shared" si="1"/>
        <v>574294</v>
      </c>
    </row>
    <row r="68" spans="1:4" x14ac:dyDescent="0.3">
      <c r="A68" t="s">
        <v>29</v>
      </c>
      <c r="B68">
        <v>935290</v>
      </c>
      <c r="C68" t="str">
        <f t="shared" ref="C68" si="4">A68</f>
        <v>Wompi Suroccidente</v>
      </c>
      <c r="D68" s="31">
        <f t="shared" ref="D68" si="5">B68</f>
        <v>935290</v>
      </c>
    </row>
    <row r="69" spans="1:4" x14ac:dyDescent="0.3">
      <c r="A69" t="s">
        <v>30</v>
      </c>
      <c r="B69">
        <v>4765410</v>
      </c>
    </row>
    <row r="73" spans="1:4" x14ac:dyDescent="0.3">
      <c r="A73" s="30" t="s">
        <v>16</v>
      </c>
      <c r="B73" t="s">
        <v>33</v>
      </c>
      <c r="D73" s="31"/>
    </row>
    <row r="74" spans="1:4" x14ac:dyDescent="0.3">
      <c r="A74" s="30" t="s">
        <v>34</v>
      </c>
      <c r="B74" t="s">
        <v>38</v>
      </c>
      <c r="D74" s="31"/>
    </row>
    <row r="75" spans="1:4" x14ac:dyDescent="0.3">
      <c r="D75" s="31"/>
    </row>
    <row r="76" spans="1:4" x14ac:dyDescent="0.3">
      <c r="A76" s="30" t="s">
        <v>18</v>
      </c>
      <c r="B76" t="s">
        <v>32</v>
      </c>
      <c r="D76" s="31"/>
    </row>
    <row r="77" spans="1:4" x14ac:dyDescent="0.3">
      <c r="A77" t="s">
        <v>22</v>
      </c>
      <c r="B77">
        <v>118902</v>
      </c>
      <c r="C77" t="str">
        <f t="shared" ref="C77:C81" si="6">A77</f>
        <v>Wompi Centro</v>
      </c>
      <c r="D77" s="31">
        <f t="shared" ref="D77:D81" si="7">B77</f>
        <v>118902</v>
      </c>
    </row>
    <row r="78" spans="1:4" x14ac:dyDescent="0.3">
      <c r="A78" t="s">
        <v>26</v>
      </c>
      <c r="B78">
        <v>580914</v>
      </c>
      <c r="C78" t="str">
        <f t="shared" si="6"/>
        <v>Wompi Noroccidente</v>
      </c>
      <c r="D78" s="31">
        <f t="shared" si="7"/>
        <v>580914</v>
      </c>
    </row>
    <row r="79" spans="1:4" x14ac:dyDescent="0.3">
      <c r="A79" t="s">
        <v>27</v>
      </c>
      <c r="B79">
        <v>59451</v>
      </c>
      <c r="C79" t="str">
        <f t="shared" si="6"/>
        <v>Wompi Oriente</v>
      </c>
      <c r="D79" s="31">
        <f t="shared" si="7"/>
        <v>59451</v>
      </c>
    </row>
    <row r="80" spans="1:4" x14ac:dyDescent="0.3">
      <c r="A80" t="s">
        <v>28</v>
      </c>
      <c r="B80">
        <v>118902</v>
      </c>
      <c r="C80" t="str">
        <f t="shared" si="6"/>
        <v>Wompi Santander</v>
      </c>
      <c r="D80" s="31">
        <f t="shared" si="7"/>
        <v>118902</v>
      </c>
    </row>
    <row r="81" spans="1:4" x14ac:dyDescent="0.3">
      <c r="A81" t="s">
        <v>29</v>
      </c>
      <c r="B81">
        <v>1568494</v>
      </c>
      <c r="C81" t="str">
        <f t="shared" si="6"/>
        <v>Wompi Suroccidente</v>
      </c>
      <c r="D81" s="31">
        <f t="shared" si="7"/>
        <v>1568494</v>
      </c>
    </row>
    <row r="82" spans="1:4" x14ac:dyDescent="0.3">
      <c r="A82" t="s">
        <v>30</v>
      </c>
      <c r="B82">
        <v>2446663</v>
      </c>
      <c r="D82" s="31"/>
    </row>
    <row r="83" spans="1:4" x14ac:dyDescent="0.3">
      <c r="D83" s="3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7D1-B61A-4B0F-B7DB-D907BABF445A}">
  <dimension ref="A1:E20"/>
  <sheetViews>
    <sheetView workbookViewId="0">
      <selection activeCell="A13" sqref="A13:XFD13"/>
    </sheetView>
  </sheetViews>
  <sheetFormatPr baseColWidth="10" defaultColWidth="11.44140625" defaultRowHeight="15" customHeight="1" x14ac:dyDescent="0.3"/>
  <cols>
    <col min="1" max="1" width="56.5546875" customWidth="1"/>
    <col min="2" max="3" width="23.33203125" customWidth="1"/>
    <col min="4" max="4" width="29.33203125" customWidth="1"/>
    <col min="8" max="8" width="44.5546875" customWidth="1"/>
  </cols>
  <sheetData>
    <row r="1" spans="1:4" ht="14.4" x14ac:dyDescent="0.3">
      <c r="A1" s="1" t="s">
        <v>39</v>
      </c>
      <c r="B1" s="1" t="s">
        <v>40</v>
      </c>
      <c r="C1" s="1" t="s">
        <v>41</v>
      </c>
      <c r="D1" s="1" t="s">
        <v>42</v>
      </c>
    </row>
    <row r="2" spans="1:4" ht="14.4" x14ac:dyDescent="0.3">
      <c r="A2" s="2" t="s">
        <v>43</v>
      </c>
      <c r="B2" s="3">
        <v>39706</v>
      </c>
      <c r="C2" s="3">
        <v>49474</v>
      </c>
      <c r="D2" s="3">
        <v>51412</v>
      </c>
    </row>
    <row r="3" spans="1:4" ht="14.4" x14ac:dyDescent="0.3">
      <c r="A3" s="2" t="s">
        <v>44</v>
      </c>
      <c r="B3" s="3">
        <v>59451</v>
      </c>
      <c r="C3" s="3">
        <v>182458</v>
      </c>
      <c r="D3" s="3">
        <v>462012</v>
      </c>
    </row>
    <row r="4" spans="1:4" ht="14.4" x14ac:dyDescent="0.3">
      <c r="A4" s="2" t="s">
        <v>45</v>
      </c>
      <c r="B4" s="3">
        <v>130010</v>
      </c>
      <c r="C4" s="3">
        <v>222882</v>
      </c>
      <c r="D4" s="3">
        <v>474719</v>
      </c>
    </row>
    <row r="5" spans="1:4" ht="14.4" x14ac:dyDescent="0.3">
      <c r="A5" s="2" t="s">
        <v>46</v>
      </c>
      <c r="B5" s="3">
        <v>367716</v>
      </c>
      <c r="C5" s="3">
        <v>488953</v>
      </c>
      <c r="D5" s="3">
        <v>598334</v>
      </c>
    </row>
    <row r="6" spans="1:4" ht="14.4" x14ac:dyDescent="0.3">
      <c r="A6" s="2" t="s">
        <v>47</v>
      </c>
      <c r="B6" s="3">
        <v>49274</v>
      </c>
      <c r="C6" s="3">
        <v>188826</v>
      </c>
      <c r="D6" s="3">
        <v>454487</v>
      </c>
    </row>
    <row r="7" spans="1:4" ht="14.4" x14ac:dyDescent="0.3">
      <c r="A7" s="2" t="s">
        <v>48</v>
      </c>
      <c r="B7" s="3">
        <v>95829</v>
      </c>
      <c r="C7" s="3">
        <v>287147</v>
      </c>
      <c r="D7" s="3">
        <v>551974</v>
      </c>
    </row>
    <row r="8" spans="1:4" ht="14.4" x14ac:dyDescent="0.3">
      <c r="A8" s="2" t="s">
        <v>49</v>
      </c>
      <c r="B8" s="3">
        <v>51282</v>
      </c>
      <c r="C8" s="3">
        <v>172989</v>
      </c>
      <c r="D8" s="3">
        <v>452148</v>
      </c>
    </row>
    <row r="9" spans="1:4" ht="14.4" x14ac:dyDescent="0.3">
      <c r="A9" s="2" t="s">
        <v>50</v>
      </c>
      <c r="B9" s="3">
        <v>71290</v>
      </c>
      <c r="C9" s="3">
        <v>206527</v>
      </c>
      <c r="D9" s="3">
        <v>602411</v>
      </c>
    </row>
    <row r="10" spans="1:4" ht="14.4" x14ac:dyDescent="0.3">
      <c r="A10" s="2" t="s">
        <v>51</v>
      </c>
      <c r="B10" s="3">
        <v>101766</v>
      </c>
      <c r="C10" s="3">
        <v>318400</v>
      </c>
      <c r="D10" s="3">
        <v>707110</v>
      </c>
    </row>
    <row r="11" spans="1:4" ht="14.4" x14ac:dyDescent="0.3">
      <c r="A11" s="2" t="s">
        <v>52</v>
      </c>
      <c r="B11" s="3">
        <v>31419</v>
      </c>
      <c r="C11" s="3">
        <v>36351</v>
      </c>
      <c r="D11" s="3">
        <v>40250</v>
      </c>
    </row>
    <row r="12" spans="1:4" ht="14.4" x14ac:dyDescent="0.3">
      <c r="A12" s="2" t="s">
        <v>53</v>
      </c>
      <c r="B12" s="3">
        <v>95829</v>
      </c>
      <c r="C12" s="3">
        <v>287147</v>
      </c>
      <c r="D12" s="3">
        <v>551974</v>
      </c>
    </row>
    <row r="13" spans="1:4" ht="14.4" x14ac:dyDescent="0.3">
      <c r="A13" s="2" t="s">
        <v>54</v>
      </c>
      <c r="B13" s="3">
        <v>59451</v>
      </c>
      <c r="C13" s="3">
        <v>182458</v>
      </c>
      <c r="D13" s="3">
        <v>462012</v>
      </c>
    </row>
    <row r="14" spans="1:4" ht="14.4" x14ac:dyDescent="0.3">
      <c r="A14" s="2" t="s">
        <v>55</v>
      </c>
      <c r="B14" s="3">
        <v>22000</v>
      </c>
      <c r="C14" s="3">
        <v>22000</v>
      </c>
      <c r="D14" s="3">
        <v>22000</v>
      </c>
    </row>
    <row r="16" spans="1:4" ht="14.4" x14ac:dyDescent="0.3">
      <c r="A16" s="69" t="s">
        <v>56</v>
      </c>
      <c r="B16" s="70" t="s">
        <v>57</v>
      </c>
      <c r="C16" s="70"/>
      <c r="D16" s="70"/>
    </row>
    <row r="17" spans="1:5" ht="14.4" x14ac:dyDescent="0.3">
      <c r="A17" s="66" t="s">
        <v>58</v>
      </c>
      <c r="B17" s="67">
        <v>21000</v>
      </c>
      <c r="C17" s="67">
        <v>21000</v>
      </c>
      <c r="D17" s="67">
        <v>21000</v>
      </c>
      <c r="E17" s="68"/>
    </row>
    <row r="18" spans="1:5" ht="15" customHeight="1" x14ac:dyDescent="0.3">
      <c r="A18" s="66" t="s">
        <v>59</v>
      </c>
      <c r="B18" s="67">
        <v>16235</v>
      </c>
      <c r="C18" s="67">
        <v>16235</v>
      </c>
      <c r="D18" s="67">
        <v>16235</v>
      </c>
      <c r="E18" s="68"/>
    </row>
    <row r="19" spans="1:5" ht="15" customHeight="1" x14ac:dyDescent="0.3">
      <c r="A19" s="66" t="s">
        <v>60</v>
      </c>
      <c r="B19" s="67">
        <v>257392</v>
      </c>
      <c r="C19" s="67">
        <v>257392</v>
      </c>
      <c r="D19" s="67">
        <v>257392</v>
      </c>
      <c r="E19" s="68"/>
    </row>
    <row r="20" spans="1:5" ht="15" customHeight="1" x14ac:dyDescent="0.3">
      <c r="A20" s="66" t="s">
        <v>61</v>
      </c>
      <c r="B20" s="67">
        <v>306552</v>
      </c>
      <c r="C20" s="67">
        <v>306552</v>
      </c>
      <c r="D20" s="67">
        <v>306552</v>
      </c>
      <c r="E20" s="6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CA4D5-B96E-4FC2-8D6F-130BF5735A85}">
  <dimension ref="A1:D23"/>
  <sheetViews>
    <sheetView workbookViewId="0">
      <selection activeCell="B1" sqref="B1:C1"/>
    </sheetView>
  </sheetViews>
  <sheetFormatPr baseColWidth="10" defaultColWidth="8.88671875" defaultRowHeight="14.4" x14ac:dyDescent="0.3"/>
  <cols>
    <col min="1" max="2" width="18.44140625" customWidth="1"/>
    <col min="3" max="3" width="33.88671875" customWidth="1"/>
    <col min="4" max="4" width="36.109375" customWidth="1"/>
  </cols>
  <sheetData>
    <row r="1" spans="1:4" x14ac:dyDescent="0.3">
      <c r="A1" s="4" t="s">
        <v>62</v>
      </c>
      <c r="B1" s="5" t="s">
        <v>63</v>
      </c>
      <c r="C1" s="5" t="s">
        <v>18</v>
      </c>
      <c r="D1" s="5" t="s">
        <v>64</v>
      </c>
    </row>
    <row r="2" spans="1:4" x14ac:dyDescent="0.3">
      <c r="A2" s="6" t="s">
        <v>65</v>
      </c>
      <c r="B2" s="6" t="s">
        <v>66</v>
      </c>
      <c r="C2" s="6" t="s">
        <v>26</v>
      </c>
      <c r="D2" s="7" t="s">
        <v>67</v>
      </c>
    </row>
    <row r="3" spans="1:4" x14ac:dyDescent="0.3">
      <c r="A3" s="6" t="s">
        <v>68</v>
      </c>
      <c r="B3" s="6" t="s">
        <v>69</v>
      </c>
      <c r="C3" s="6" t="s">
        <v>24</v>
      </c>
      <c r="D3" s="7" t="s">
        <v>70</v>
      </c>
    </row>
    <row r="4" spans="1:4" x14ac:dyDescent="0.3">
      <c r="A4" s="6" t="s">
        <v>71</v>
      </c>
      <c r="B4" s="6" t="s">
        <v>72</v>
      </c>
      <c r="C4" s="6" t="s">
        <v>22</v>
      </c>
      <c r="D4" s="7" t="s">
        <v>73</v>
      </c>
    </row>
    <row r="5" spans="1:4" x14ac:dyDescent="0.3">
      <c r="A5" s="6" t="s">
        <v>74</v>
      </c>
      <c r="B5" s="6" t="s">
        <v>75</v>
      </c>
      <c r="C5" s="6" t="s">
        <v>28</v>
      </c>
      <c r="D5" s="7" t="s">
        <v>76</v>
      </c>
    </row>
    <row r="6" spans="1:4" x14ac:dyDescent="0.3">
      <c r="A6" s="6" t="s">
        <v>77</v>
      </c>
      <c r="B6" s="6" t="s">
        <v>78</v>
      </c>
      <c r="C6" s="6" t="s">
        <v>29</v>
      </c>
      <c r="D6" s="7" t="s">
        <v>79</v>
      </c>
    </row>
    <row r="7" spans="1:4" x14ac:dyDescent="0.3">
      <c r="A7" s="6" t="s">
        <v>80</v>
      </c>
      <c r="B7" s="6" t="s">
        <v>69</v>
      </c>
      <c r="C7" s="6" t="s">
        <v>24</v>
      </c>
      <c r="D7" s="7" t="s">
        <v>70</v>
      </c>
    </row>
    <row r="8" spans="1:4" x14ac:dyDescent="0.3">
      <c r="A8" s="6" t="s">
        <v>81</v>
      </c>
      <c r="B8" s="6" t="s">
        <v>75</v>
      </c>
      <c r="C8" s="6" t="s">
        <v>28</v>
      </c>
      <c r="D8" s="7" t="s">
        <v>76</v>
      </c>
    </row>
    <row r="9" spans="1:4" x14ac:dyDescent="0.3">
      <c r="A9" s="6" t="s">
        <v>82</v>
      </c>
      <c r="B9" s="6" t="s">
        <v>83</v>
      </c>
      <c r="C9" s="6" t="s">
        <v>27</v>
      </c>
      <c r="D9" s="7" t="s">
        <v>84</v>
      </c>
    </row>
    <row r="10" spans="1:4" x14ac:dyDescent="0.3">
      <c r="A10" s="6" t="s">
        <v>85</v>
      </c>
      <c r="B10" s="6" t="s">
        <v>83</v>
      </c>
      <c r="C10" s="6" t="s">
        <v>27</v>
      </c>
      <c r="D10" s="7" t="s">
        <v>84</v>
      </c>
    </row>
    <row r="11" spans="1:4" x14ac:dyDescent="0.3">
      <c r="A11" s="6" t="s">
        <v>86</v>
      </c>
      <c r="B11" s="6" t="s">
        <v>87</v>
      </c>
      <c r="C11" s="6" t="s">
        <v>25</v>
      </c>
      <c r="D11" s="7" t="s">
        <v>79</v>
      </c>
    </row>
    <row r="12" spans="1:4" x14ac:dyDescent="0.3">
      <c r="A12" s="6" t="s">
        <v>88</v>
      </c>
      <c r="B12" s="6" t="s">
        <v>66</v>
      </c>
      <c r="C12" s="6" t="s">
        <v>26</v>
      </c>
      <c r="D12" s="7" t="s">
        <v>67</v>
      </c>
    </row>
    <row r="13" spans="1:4" x14ac:dyDescent="0.3">
      <c r="A13" s="6" t="s">
        <v>89</v>
      </c>
      <c r="B13" s="6" t="s">
        <v>69</v>
      </c>
      <c r="C13" s="6" t="s">
        <v>24</v>
      </c>
      <c r="D13" s="7" t="s">
        <v>70</v>
      </c>
    </row>
    <row r="14" spans="1:4" x14ac:dyDescent="0.3">
      <c r="A14" s="6" t="s">
        <v>90</v>
      </c>
      <c r="B14" s="6" t="s">
        <v>83</v>
      </c>
      <c r="C14" s="6" t="s">
        <v>27</v>
      </c>
      <c r="D14" s="7" t="s">
        <v>84</v>
      </c>
    </row>
    <row r="15" spans="1:4" x14ac:dyDescent="0.3">
      <c r="A15" s="6" t="s">
        <v>91</v>
      </c>
      <c r="B15" s="6" t="s">
        <v>78</v>
      </c>
      <c r="C15" s="6" t="s">
        <v>29</v>
      </c>
      <c r="D15" s="7" t="s">
        <v>79</v>
      </c>
    </row>
    <row r="16" spans="1:4" x14ac:dyDescent="0.3">
      <c r="A16" s="6" t="s">
        <v>92</v>
      </c>
      <c r="B16" s="6" t="s">
        <v>87</v>
      </c>
      <c r="C16" s="6" t="s">
        <v>25</v>
      </c>
      <c r="D16" s="7" t="s">
        <v>79</v>
      </c>
    </row>
    <row r="17" spans="1:4" x14ac:dyDescent="0.3">
      <c r="A17" s="6" t="s">
        <v>93</v>
      </c>
      <c r="B17" s="6" t="s">
        <v>78</v>
      </c>
      <c r="C17" s="6" t="s">
        <v>29</v>
      </c>
      <c r="D17" s="7" t="s">
        <v>79</v>
      </c>
    </row>
    <row r="18" spans="1:4" x14ac:dyDescent="0.3">
      <c r="A18" s="6" t="s">
        <v>94</v>
      </c>
      <c r="B18" s="6" t="s">
        <v>69</v>
      </c>
      <c r="C18" s="6" t="s">
        <v>24</v>
      </c>
      <c r="D18" s="7" t="s">
        <v>70</v>
      </c>
    </row>
    <row r="19" spans="1:4" x14ac:dyDescent="0.3">
      <c r="A19" s="6" t="s">
        <v>95</v>
      </c>
      <c r="B19" s="6" t="s">
        <v>69</v>
      </c>
      <c r="C19" s="6" t="s">
        <v>24</v>
      </c>
      <c r="D19" s="7" t="s">
        <v>70</v>
      </c>
    </row>
    <row r="20" spans="1:4" x14ac:dyDescent="0.3">
      <c r="A20" s="6" t="s">
        <v>96</v>
      </c>
      <c r="B20" s="6" t="s">
        <v>75</v>
      </c>
      <c r="C20" s="6" t="s">
        <v>28</v>
      </c>
      <c r="D20" s="7" t="s">
        <v>76</v>
      </c>
    </row>
    <row r="21" spans="1:4" x14ac:dyDescent="0.3">
      <c r="A21" s="6" t="s">
        <v>97</v>
      </c>
      <c r="B21" s="6" t="s">
        <v>69</v>
      </c>
      <c r="C21" s="6" t="s">
        <v>24</v>
      </c>
      <c r="D21" s="7" t="s">
        <v>70</v>
      </c>
    </row>
    <row r="22" spans="1:4" x14ac:dyDescent="0.3">
      <c r="A22" s="6" t="s">
        <v>98</v>
      </c>
      <c r="B22" s="6" t="s">
        <v>83</v>
      </c>
      <c r="C22" s="6" t="s">
        <v>27</v>
      </c>
      <c r="D22" s="7" t="s">
        <v>84</v>
      </c>
    </row>
    <row r="23" spans="1:4" x14ac:dyDescent="0.3">
      <c r="A23" s="6" t="s">
        <v>99</v>
      </c>
      <c r="B23" s="6" t="s">
        <v>83</v>
      </c>
      <c r="C23" s="6" t="s">
        <v>27</v>
      </c>
      <c r="D23" s="7" t="s">
        <v>84</v>
      </c>
    </row>
  </sheetData>
  <autoFilter ref="A1:D23" xr:uid="{D70CA4D5-B96E-4FC2-8D6F-130BF5735A8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2A39F-4A63-4564-917A-C73EC60C1738}">
  <sheetPr filterMode="1"/>
  <dimension ref="A1:G1124"/>
  <sheetViews>
    <sheetView workbookViewId="0">
      <selection activeCell="A289" sqref="A289"/>
    </sheetView>
  </sheetViews>
  <sheetFormatPr baseColWidth="10" defaultColWidth="8.88671875" defaultRowHeight="14.4" x14ac:dyDescent="0.3"/>
  <cols>
    <col min="2" max="7" width="18.44140625" customWidth="1"/>
  </cols>
  <sheetData>
    <row r="1" spans="1:7" ht="42" x14ac:dyDescent="0.3">
      <c r="A1" s="8" t="s">
        <v>100</v>
      </c>
      <c r="B1" s="9" t="s">
        <v>62</v>
      </c>
      <c r="C1" s="9" t="s">
        <v>101</v>
      </c>
      <c r="D1" s="9" t="s">
        <v>102</v>
      </c>
      <c r="E1" s="9" t="s">
        <v>103</v>
      </c>
      <c r="F1" s="9" t="s">
        <v>104</v>
      </c>
      <c r="G1" s="9" t="s">
        <v>105</v>
      </c>
    </row>
    <row r="2" spans="1:7" hidden="1" x14ac:dyDescent="0.3">
      <c r="A2" s="10">
        <v>91430</v>
      </c>
      <c r="B2" s="11" t="s">
        <v>106</v>
      </c>
      <c r="C2" s="12" t="s">
        <v>107</v>
      </c>
      <c r="D2" s="12" t="s">
        <v>71</v>
      </c>
      <c r="E2" s="13" t="s">
        <v>42</v>
      </c>
      <c r="F2" s="12" t="s">
        <v>108</v>
      </c>
      <c r="G2" s="14" t="s">
        <v>71</v>
      </c>
    </row>
    <row r="3" spans="1:7" hidden="1" x14ac:dyDescent="0.3">
      <c r="A3" s="10">
        <v>91669</v>
      </c>
      <c r="B3" s="11" t="s">
        <v>109</v>
      </c>
      <c r="C3" s="12" t="s">
        <v>107</v>
      </c>
      <c r="D3" s="12" t="s">
        <v>71</v>
      </c>
      <c r="E3" s="13" t="s">
        <v>42</v>
      </c>
      <c r="F3" s="12" t="s">
        <v>108</v>
      </c>
      <c r="G3" s="14" t="s">
        <v>71</v>
      </c>
    </row>
    <row r="4" spans="1:7" hidden="1" x14ac:dyDescent="0.3">
      <c r="A4" s="10">
        <v>91263</v>
      </c>
      <c r="B4" s="12" t="s">
        <v>110</v>
      </c>
      <c r="C4" s="12" t="s">
        <v>107</v>
      </c>
      <c r="D4" s="12" t="s">
        <v>71</v>
      </c>
      <c r="E4" s="13" t="s">
        <v>42</v>
      </c>
      <c r="F4" s="12" t="s">
        <v>108</v>
      </c>
      <c r="G4" s="14" t="s">
        <v>71</v>
      </c>
    </row>
    <row r="5" spans="1:7" hidden="1" x14ac:dyDescent="0.3">
      <c r="A5" s="10">
        <v>91405</v>
      </c>
      <c r="B5" s="12" t="s">
        <v>111</v>
      </c>
      <c r="C5" s="12" t="s">
        <v>107</v>
      </c>
      <c r="D5" s="12" t="s">
        <v>71</v>
      </c>
      <c r="E5" s="13" t="s">
        <v>42</v>
      </c>
      <c r="F5" s="12" t="s">
        <v>108</v>
      </c>
      <c r="G5" s="14" t="s">
        <v>71</v>
      </c>
    </row>
    <row r="6" spans="1:7" hidden="1" x14ac:dyDescent="0.3">
      <c r="A6" s="10">
        <v>91407</v>
      </c>
      <c r="B6" s="12" t="s">
        <v>112</v>
      </c>
      <c r="C6" s="12" t="s">
        <v>107</v>
      </c>
      <c r="D6" s="12" t="s">
        <v>71</v>
      </c>
      <c r="E6" s="13" t="s">
        <v>42</v>
      </c>
      <c r="F6" s="12" t="s">
        <v>108</v>
      </c>
      <c r="G6" s="14" t="s">
        <v>71</v>
      </c>
    </row>
    <row r="7" spans="1:7" hidden="1" x14ac:dyDescent="0.3">
      <c r="A7" s="10">
        <v>91001</v>
      </c>
      <c r="B7" s="12" t="s">
        <v>113</v>
      </c>
      <c r="C7" s="12" t="s">
        <v>107</v>
      </c>
      <c r="D7" s="12" t="s">
        <v>71</v>
      </c>
      <c r="E7" s="13" t="s">
        <v>42</v>
      </c>
      <c r="F7" s="12" t="s">
        <v>108</v>
      </c>
      <c r="G7" s="14" t="s">
        <v>71</v>
      </c>
    </row>
    <row r="8" spans="1:7" hidden="1" x14ac:dyDescent="0.3">
      <c r="A8" s="10">
        <v>91460</v>
      </c>
      <c r="B8" s="12" t="s">
        <v>114</v>
      </c>
      <c r="C8" s="12" t="s">
        <v>107</v>
      </c>
      <c r="D8" s="12" t="s">
        <v>71</v>
      </c>
      <c r="E8" s="13" t="s">
        <v>42</v>
      </c>
      <c r="F8" s="12" t="s">
        <v>108</v>
      </c>
      <c r="G8" s="14" t="s">
        <v>71</v>
      </c>
    </row>
    <row r="9" spans="1:7" hidden="1" x14ac:dyDescent="0.3">
      <c r="A9" s="10">
        <v>91530</v>
      </c>
      <c r="B9" s="12" t="s">
        <v>115</v>
      </c>
      <c r="C9" s="12" t="s">
        <v>107</v>
      </c>
      <c r="D9" s="12" t="s">
        <v>71</v>
      </c>
      <c r="E9" s="13" t="s">
        <v>42</v>
      </c>
      <c r="F9" s="12" t="s">
        <v>108</v>
      </c>
      <c r="G9" s="14" t="s">
        <v>71</v>
      </c>
    </row>
    <row r="10" spans="1:7" hidden="1" x14ac:dyDescent="0.3">
      <c r="A10" s="10">
        <v>91536</v>
      </c>
      <c r="B10" s="12" t="s">
        <v>116</v>
      </c>
      <c r="C10" s="12" t="s">
        <v>107</v>
      </c>
      <c r="D10" s="12" t="s">
        <v>71</v>
      </c>
      <c r="E10" s="13" t="s">
        <v>42</v>
      </c>
      <c r="F10" s="12" t="s">
        <v>108</v>
      </c>
      <c r="G10" s="14" t="s">
        <v>71</v>
      </c>
    </row>
    <row r="11" spans="1:7" hidden="1" x14ac:dyDescent="0.3">
      <c r="A11" s="10">
        <v>91540</v>
      </c>
      <c r="B11" s="12" t="s">
        <v>117</v>
      </c>
      <c r="C11" s="12" t="s">
        <v>107</v>
      </c>
      <c r="D11" s="12" t="s">
        <v>71</v>
      </c>
      <c r="E11" s="13" t="s">
        <v>42</v>
      </c>
      <c r="F11" s="12" t="s">
        <v>108</v>
      </c>
      <c r="G11" s="14" t="s">
        <v>71</v>
      </c>
    </row>
    <row r="12" spans="1:7" hidden="1" x14ac:dyDescent="0.3">
      <c r="A12" s="10">
        <v>91798</v>
      </c>
      <c r="B12" s="12" t="s">
        <v>118</v>
      </c>
      <c r="C12" s="12" t="s">
        <v>107</v>
      </c>
      <c r="D12" s="12" t="s">
        <v>71</v>
      </c>
      <c r="E12" s="13" t="s">
        <v>42</v>
      </c>
      <c r="F12" s="12" t="s">
        <v>108</v>
      </c>
      <c r="G12" s="14" t="s">
        <v>71</v>
      </c>
    </row>
    <row r="13" spans="1:7" hidden="1" x14ac:dyDescent="0.3">
      <c r="A13" s="10">
        <v>5055</v>
      </c>
      <c r="B13" s="11" t="s">
        <v>119</v>
      </c>
      <c r="C13" s="12" t="s">
        <v>120</v>
      </c>
      <c r="D13" s="12" t="s">
        <v>88</v>
      </c>
      <c r="E13" s="13" t="s">
        <v>42</v>
      </c>
      <c r="F13" s="12" t="s">
        <v>121</v>
      </c>
      <c r="G13" s="14" t="s">
        <v>88</v>
      </c>
    </row>
    <row r="14" spans="1:7" hidden="1" x14ac:dyDescent="0.3">
      <c r="A14" s="10">
        <v>5059</v>
      </c>
      <c r="B14" s="11" t="s">
        <v>122</v>
      </c>
      <c r="C14" s="12" t="s">
        <v>120</v>
      </c>
      <c r="D14" s="12" t="s">
        <v>88</v>
      </c>
      <c r="E14" s="13" t="s">
        <v>41</v>
      </c>
      <c r="F14" s="12" t="s">
        <v>121</v>
      </c>
      <c r="G14" s="14" t="s">
        <v>88</v>
      </c>
    </row>
    <row r="15" spans="1:7" hidden="1" x14ac:dyDescent="0.3">
      <c r="A15" s="10">
        <v>5079</v>
      </c>
      <c r="B15" s="11" t="s">
        <v>123</v>
      </c>
      <c r="C15" s="12" t="s">
        <v>120</v>
      </c>
      <c r="D15" s="12" t="s">
        <v>88</v>
      </c>
      <c r="E15" s="13" t="s">
        <v>41</v>
      </c>
      <c r="F15" s="12" t="s">
        <v>121</v>
      </c>
      <c r="G15" s="14" t="s">
        <v>88</v>
      </c>
    </row>
    <row r="16" spans="1:7" hidden="1" x14ac:dyDescent="0.3">
      <c r="A16" s="10">
        <v>5093</v>
      </c>
      <c r="B16" s="11" t="s">
        <v>124</v>
      </c>
      <c r="C16" s="12" t="s">
        <v>120</v>
      </c>
      <c r="D16" s="12" t="s">
        <v>88</v>
      </c>
      <c r="E16" s="13" t="s">
        <v>42</v>
      </c>
      <c r="F16" s="12" t="s">
        <v>121</v>
      </c>
      <c r="G16" s="14" t="s">
        <v>88</v>
      </c>
    </row>
    <row r="17" spans="1:7" hidden="1" x14ac:dyDescent="0.3">
      <c r="A17" s="10">
        <v>5107</v>
      </c>
      <c r="B17" s="11" t="s">
        <v>125</v>
      </c>
      <c r="C17" s="12" t="s">
        <v>120</v>
      </c>
      <c r="D17" s="12" t="s">
        <v>88</v>
      </c>
      <c r="E17" s="13" t="s">
        <v>42</v>
      </c>
      <c r="F17" s="12" t="s">
        <v>121</v>
      </c>
      <c r="G17" s="14" t="s">
        <v>88</v>
      </c>
    </row>
    <row r="18" spans="1:7" hidden="1" x14ac:dyDescent="0.3">
      <c r="A18" s="10">
        <v>5129</v>
      </c>
      <c r="B18" s="11" t="s">
        <v>126</v>
      </c>
      <c r="C18" s="12" t="s">
        <v>120</v>
      </c>
      <c r="D18" s="12" t="s">
        <v>88</v>
      </c>
      <c r="E18" s="13" t="s">
        <v>40</v>
      </c>
      <c r="F18" s="12" t="s">
        <v>121</v>
      </c>
      <c r="G18" s="14" t="s">
        <v>88</v>
      </c>
    </row>
    <row r="19" spans="1:7" hidden="1" x14ac:dyDescent="0.3">
      <c r="A19" s="10">
        <v>5206</v>
      </c>
      <c r="B19" s="11" t="s">
        <v>127</v>
      </c>
      <c r="C19" s="12" t="s">
        <v>120</v>
      </c>
      <c r="D19" s="12" t="s">
        <v>88</v>
      </c>
      <c r="E19" s="13" t="s">
        <v>41</v>
      </c>
      <c r="F19" s="12" t="s">
        <v>121</v>
      </c>
      <c r="G19" s="14" t="s">
        <v>88</v>
      </c>
    </row>
    <row r="20" spans="1:7" hidden="1" x14ac:dyDescent="0.3">
      <c r="A20" s="10">
        <v>5209</v>
      </c>
      <c r="B20" s="11" t="s">
        <v>128</v>
      </c>
      <c r="C20" s="12" t="s">
        <v>120</v>
      </c>
      <c r="D20" s="12" t="s">
        <v>88</v>
      </c>
      <c r="E20" s="13" t="s">
        <v>42</v>
      </c>
      <c r="F20" s="12" t="s">
        <v>121</v>
      </c>
      <c r="G20" s="14" t="s">
        <v>88</v>
      </c>
    </row>
    <row r="21" spans="1:7" hidden="1" x14ac:dyDescent="0.3">
      <c r="A21" s="10">
        <v>5313</v>
      </c>
      <c r="B21" s="11" t="s">
        <v>129</v>
      </c>
      <c r="C21" s="12" t="s">
        <v>120</v>
      </c>
      <c r="D21" s="12" t="s">
        <v>88</v>
      </c>
      <c r="E21" s="13" t="s">
        <v>41</v>
      </c>
      <c r="F21" s="12" t="s">
        <v>121</v>
      </c>
      <c r="G21" s="14" t="s">
        <v>88</v>
      </c>
    </row>
    <row r="22" spans="1:7" hidden="1" x14ac:dyDescent="0.3">
      <c r="A22" s="10">
        <v>5315</v>
      </c>
      <c r="B22" s="11" t="s">
        <v>130</v>
      </c>
      <c r="C22" s="12" t="s">
        <v>120</v>
      </c>
      <c r="D22" s="12" t="s">
        <v>88</v>
      </c>
      <c r="E22" s="13" t="s">
        <v>42</v>
      </c>
      <c r="F22" s="12" t="s">
        <v>121</v>
      </c>
      <c r="G22" s="14" t="s">
        <v>88</v>
      </c>
    </row>
    <row r="23" spans="1:7" hidden="1" x14ac:dyDescent="0.3">
      <c r="A23" s="10">
        <v>5368</v>
      </c>
      <c r="B23" s="11" t="s">
        <v>131</v>
      </c>
      <c r="C23" s="12" t="s">
        <v>120</v>
      </c>
      <c r="D23" s="12" t="s">
        <v>88</v>
      </c>
      <c r="E23" s="13" t="s">
        <v>42</v>
      </c>
      <c r="F23" s="12" t="s">
        <v>121</v>
      </c>
      <c r="G23" s="14" t="s">
        <v>88</v>
      </c>
    </row>
    <row r="24" spans="1:7" hidden="1" x14ac:dyDescent="0.3">
      <c r="A24" s="10">
        <v>5400</v>
      </c>
      <c r="B24" s="11" t="s">
        <v>132</v>
      </c>
      <c r="C24" s="12" t="s">
        <v>120</v>
      </c>
      <c r="D24" s="12" t="s">
        <v>88</v>
      </c>
      <c r="E24" s="13" t="s">
        <v>41</v>
      </c>
      <c r="F24" s="12" t="s">
        <v>121</v>
      </c>
      <c r="G24" s="14" t="s">
        <v>88</v>
      </c>
    </row>
    <row r="25" spans="1:7" hidden="1" x14ac:dyDescent="0.3">
      <c r="A25" s="10">
        <v>5483</v>
      </c>
      <c r="B25" s="11" t="s">
        <v>133</v>
      </c>
      <c r="C25" s="12" t="s">
        <v>120</v>
      </c>
      <c r="D25" s="12" t="s">
        <v>88</v>
      </c>
      <c r="E25" s="13" t="s">
        <v>42</v>
      </c>
      <c r="F25" s="12" t="s">
        <v>121</v>
      </c>
      <c r="G25" s="14" t="s">
        <v>88</v>
      </c>
    </row>
    <row r="26" spans="1:7" hidden="1" x14ac:dyDescent="0.3">
      <c r="A26" s="10">
        <v>5615</v>
      </c>
      <c r="B26" s="11" t="s">
        <v>134</v>
      </c>
      <c r="C26" s="12" t="s">
        <v>120</v>
      </c>
      <c r="D26" s="12" t="s">
        <v>88</v>
      </c>
      <c r="E26" s="13" t="s">
        <v>41</v>
      </c>
      <c r="F26" s="12" t="s">
        <v>121</v>
      </c>
      <c r="G26" s="14" t="s">
        <v>88</v>
      </c>
    </row>
    <row r="27" spans="1:7" hidden="1" x14ac:dyDescent="0.3">
      <c r="A27" s="10">
        <v>5628</v>
      </c>
      <c r="B27" s="11" t="s">
        <v>135</v>
      </c>
      <c r="C27" s="12" t="s">
        <v>120</v>
      </c>
      <c r="D27" s="12" t="s">
        <v>88</v>
      </c>
      <c r="E27" s="13" t="s">
        <v>42</v>
      </c>
      <c r="F27" s="12" t="s">
        <v>121</v>
      </c>
      <c r="G27" s="14" t="s">
        <v>88</v>
      </c>
    </row>
    <row r="28" spans="1:7" hidden="1" x14ac:dyDescent="0.3">
      <c r="A28" s="10">
        <v>5649</v>
      </c>
      <c r="B28" s="11" t="s">
        <v>136</v>
      </c>
      <c r="C28" s="12" t="s">
        <v>120</v>
      </c>
      <c r="D28" s="12" t="s">
        <v>88</v>
      </c>
      <c r="E28" s="13" t="s">
        <v>42</v>
      </c>
      <c r="F28" s="12" t="s">
        <v>121</v>
      </c>
      <c r="G28" s="14" t="s">
        <v>88</v>
      </c>
    </row>
    <row r="29" spans="1:7" hidden="1" x14ac:dyDescent="0.3">
      <c r="A29" s="10">
        <v>5652</v>
      </c>
      <c r="B29" s="11" t="s">
        <v>137</v>
      </c>
      <c r="C29" s="12" t="s">
        <v>120</v>
      </c>
      <c r="D29" s="12" t="s">
        <v>88</v>
      </c>
      <c r="E29" s="13" t="s">
        <v>42</v>
      </c>
      <c r="F29" s="12" t="s">
        <v>121</v>
      </c>
      <c r="G29" s="14" t="s">
        <v>88</v>
      </c>
    </row>
    <row r="30" spans="1:7" hidden="1" x14ac:dyDescent="0.3">
      <c r="A30" s="10">
        <v>5660</v>
      </c>
      <c r="B30" s="11" t="s">
        <v>138</v>
      </c>
      <c r="C30" s="12" t="s">
        <v>120</v>
      </c>
      <c r="D30" s="12" t="s">
        <v>88</v>
      </c>
      <c r="E30" s="13" t="s">
        <v>42</v>
      </c>
      <c r="F30" s="12" t="s">
        <v>121</v>
      </c>
      <c r="G30" s="14" t="s">
        <v>88</v>
      </c>
    </row>
    <row r="31" spans="1:7" hidden="1" x14ac:dyDescent="0.3">
      <c r="A31" s="10">
        <v>5664</v>
      </c>
      <c r="B31" s="11" t="s">
        <v>139</v>
      </c>
      <c r="C31" s="12" t="s">
        <v>120</v>
      </c>
      <c r="D31" s="12" t="s">
        <v>88</v>
      </c>
      <c r="E31" s="13" t="s">
        <v>41</v>
      </c>
      <c r="F31" s="12" t="s">
        <v>121</v>
      </c>
      <c r="G31" s="14" t="s">
        <v>88</v>
      </c>
    </row>
    <row r="32" spans="1:7" hidden="1" x14ac:dyDescent="0.3">
      <c r="A32" s="10">
        <v>5679</v>
      </c>
      <c r="B32" s="11" t="s">
        <v>140</v>
      </c>
      <c r="C32" s="12" t="s">
        <v>120</v>
      </c>
      <c r="D32" s="12" t="s">
        <v>88</v>
      </c>
      <c r="E32" s="13" t="s">
        <v>41</v>
      </c>
      <c r="F32" s="12" t="s">
        <v>121</v>
      </c>
      <c r="G32" s="14" t="s">
        <v>88</v>
      </c>
    </row>
    <row r="33" spans="1:7" hidden="1" x14ac:dyDescent="0.3">
      <c r="A33" s="10">
        <v>5819</v>
      </c>
      <c r="B33" s="11" t="s">
        <v>141</v>
      </c>
      <c r="C33" s="12" t="s">
        <v>120</v>
      </c>
      <c r="D33" s="12" t="s">
        <v>88</v>
      </c>
      <c r="E33" s="13" t="s">
        <v>42</v>
      </c>
      <c r="F33" s="12" t="s">
        <v>121</v>
      </c>
      <c r="G33" s="14" t="s">
        <v>88</v>
      </c>
    </row>
    <row r="34" spans="1:7" hidden="1" x14ac:dyDescent="0.3">
      <c r="A34" s="10">
        <v>5856</v>
      </c>
      <c r="B34" s="11" t="s">
        <v>142</v>
      </c>
      <c r="C34" s="12" t="s">
        <v>120</v>
      </c>
      <c r="D34" s="12" t="s">
        <v>88</v>
      </c>
      <c r="E34" s="13" t="s">
        <v>42</v>
      </c>
      <c r="F34" s="12" t="s">
        <v>121</v>
      </c>
      <c r="G34" s="14" t="s">
        <v>88</v>
      </c>
    </row>
    <row r="35" spans="1:7" hidden="1" x14ac:dyDescent="0.3">
      <c r="A35" s="10">
        <v>5861</v>
      </c>
      <c r="B35" s="11" t="s">
        <v>143</v>
      </c>
      <c r="C35" s="12" t="s">
        <v>120</v>
      </c>
      <c r="D35" s="12" t="s">
        <v>88</v>
      </c>
      <c r="E35" s="13" t="s">
        <v>41</v>
      </c>
      <c r="F35" s="12" t="s">
        <v>121</v>
      </c>
      <c r="G35" s="14" t="s">
        <v>88</v>
      </c>
    </row>
    <row r="36" spans="1:7" hidden="1" x14ac:dyDescent="0.3">
      <c r="A36" s="10">
        <v>5002</v>
      </c>
      <c r="B36" s="12" t="s">
        <v>144</v>
      </c>
      <c r="C36" s="12" t="s">
        <v>120</v>
      </c>
      <c r="D36" s="12" t="s">
        <v>88</v>
      </c>
      <c r="E36" s="13" t="s">
        <v>42</v>
      </c>
      <c r="F36" s="12" t="s">
        <v>121</v>
      </c>
      <c r="G36" s="14" t="s">
        <v>88</v>
      </c>
    </row>
    <row r="37" spans="1:7" hidden="1" x14ac:dyDescent="0.3">
      <c r="A37" s="10">
        <v>5004</v>
      </c>
      <c r="B37" s="12" t="s">
        <v>145</v>
      </c>
      <c r="C37" s="12" t="s">
        <v>120</v>
      </c>
      <c r="D37" s="12" t="s">
        <v>88</v>
      </c>
      <c r="E37" s="13" t="s">
        <v>42</v>
      </c>
      <c r="F37" s="12" t="s">
        <v>121</v>
      </c>
      <c r="G37" s="14" t="s">
        <v>88</v>
      </c>
    </row>
    <row r="38" spans="1:7" hidden="1" x14ac:dyDescent="0.3">
      <c r="A38" s="10">
        <v>5021</v>
      </c>
      <c r="B38" s="12" t="s">
        <v>146</v>
      </c>
      <c r="C38" s="12" t="s">
        <v>120</v>
      </c>
      <c r="D38" s="12" t="s">
        <v>88</v>
      </c>
      <c r="E38" s="13" t="s">
        <v>42</v>
      </c>
      <c r="F38" s="12" t="s">
        <v>121</v>
      </c>
      <c r="G38" s="14" t="s">
        <v>88</v>
      </c>
    </row>
    <row r="39" spans="1:7" hidden="1" x14ac:dyDescent="0.3">
      <c r="A39" s="10">
        <v>5030</v>
      </c>
      <c r="B39" s="12" t="s">
        <v>147</v>
      </c>
      <c r="C39" s="12" t="s">
        <v>120</v>
      </c>
      <c r="D39" s="12" t="s">
        <v>88</v>
      </c>
      <c r="E39" s="13" t="s">
        <v>41</v>
      </c>
      <c r="F39" s="12" t="s">
        <v>121</v>
      </c>
      <c r="G39" s="14" t="s">
        <v>88</v>
      </c>
    </row>
    <row r="40" spans="1:7" hidden="1" x14ac:dyDescent="0.3">
      <c r="A40" s="10">
        <v>5031</v>
      </c>
      <c r="B40" s="12" t="s">
        <v>148</v>
      </c>
      <c r="C40" s="12" t="s">
        <v>120</v>
      </c>
      <c r="D40" s="12" t="s">
        <v>88</v>
      </c>
      <c r="E40" s="13" t="s">
        <v>42</v>
      </c>
      <c r="F40" s="12" t="s">
        <v>121</v>
      </c>
      <c r="G40" s="14" t="s">
        <v>88</v>
      </c>
    </row>
    <row r="41" spans="1:7" hidden="1" x14ac:dyDescent="0.3">
      <c r="A41" s="10">
        <v>5034</v>
      </c>
      <c r="B41" s="12" t="s">
        <v>149</v>
      </c>
      <c r="C41" s="12" t="s">
        <v>120</v>
      </c>
      <c r="D41" s="12" t="s">
        <v>88</v>
      </c>
      <c r="E41" s="13" t="s">
        <v>42</v>
      </c>
      <c r="F41" s="12" t="s">
        <v>121</v>
      </c>
      <c r="G41" s="14" t="s">
        <v>88</v>
      </c>
    </row>
    <row r="42" spans="1:7" hidden="1" x14ac:dyDescent="0.3">
      <c r="A42" s="10">
        <v>5036</v>
      </c>
      <c r="B42" s="12" t="s">
        <v>150</v>
      </c>
      <c r="C42" s="12" t="s">
        <v>120</v>
      </c>
      <c r="D42" s="12" t="s">
        <v>88</v>
      </c>
      <c r="E42" s="13" t="s">
        <v>41</v>
      </c>
      <c r="F42" s="12" t="s">
        <v>121</v>
      </c>
      <c r="G42" s="14" t="s">
        <v>88</v>
      </c>
    </row>
    <row r="43" spans="1:7" hidden="1" x14ac:dyDescent="0.3">
      <c r="A43" s="10">
        <v>5038</v>
      </c>
      <c r="B43" s="12" t="s">
        <v>151</v>
      </c>
      <c r="C43" s="12" t="s">
        <v>120</v>
      </c>
      <c r="D43" s="12" t="s">
        <v>88</v>
      </c>
      <c r="E43" s="13" t="s">
        <v>42</v>
      </c>
      <c r="F43" s="12" t="s">
        <v>121</v>
      </c>
      <c r="G43" s="14" t="s">
        <v>88</v>
      </c>
    </row>
    <row r="44" spans="1:7" hidden="1" x14ac:dyDescent="0.3">
      <c r="A44" s="10">
        <v>5040</v>
      </c>
      <c r="B44" s="12" t="s">
        <v>152</v>
      </c>
      <c r="C44" s="12" t="s">
        <v>120</v>
      </c>
      <c r="D44" s="12" t="s">
        <v>88</v>
      </c>
      <c r="E44" s="13" t="s">
        <v>42</v>
      </c>
      <c r="F44" s="12" t="s">
        <v>121</v>
      </c>
      <c r="G44" s="14" t="s">
        <v>88</v>
      </c>
    </row>
    <row r="45" spans="1:7" hidden="1" x14ac:dyDescent="0.3">
      <c r="A45" s="10">
        <v>5044</v>
      </c>
      <c r="B45" s="12" t="s">
        <v>153</v>
      </c>
      <c r="C45" s="12" t="s">
        <v>120</v>
      </c>
      <c r="D45" s="12" t="s">
        <v>88</v>
      </c>
      <c r="E45" s="13" t="s">
        <v>42</v>
      </c>
      <c r="F45" s="12" t="s">
        <v>121</v>
      </c>
      <c r="G45" s="14" t="s">
        <v>88</v>
      </c>
    </row>
    <row r="46" spans="1:7" hidden="1" x14ac:dyDescent="0.3">
      <c r="A46" s="10">
        <v>5045</v>
      </c>
      <c r="B46" s="12" t="s">
        <v>65</v>
      </c>
      <c r="C46" s="12" t="s">
        <v>120</v>
      </c>
      <c r="D46" s="12" t="s">
        <v>65</v>
      </c>
      <c r="E46" s="13" t="s">
        <v>40</v>
      </c>
      <c r="F46" s="12" t="s">
        <v>121</v>
      </c>
      <c r="G46" s="14" t="s">
        <v>65</v>
      </c>
    </row>
    <row r="47" spans="1:7" hidden="1" x14ac:dyDescent="0.3">
      <c r="A47" s="10">
        <v>5051</v>
      </c>
      <c r="B47" s="12" t="s">
        <v>154</v>
      </c>
      <c r="C47" s="12" t="s">
        <v>120</v>
      </c>
      <c r="D47" s="12" t="s">
        <v>89</v>
      </c>
      <c r="E47" s="13" t="s">
        <v>41</v>
      </c>
      <c r="F47" s="12" t="s">
        <v>121</v>
      </c>
      <c r="G47" s="14" t="s">
        <v>89</v>
      </c>
    </row>
    <row r="48" spans="1:7" hidden="1" x14ac:dyDescent="0.3">
      <c r="A48" s="10">
        <v>5088</v>
      </c>
      <c r="B48" s="12" t="s">
        <v>155</v>
      </c>
      <c r="C48" s="12" t="s">
        <v>120</v>
      </c>
      <c r="D48" s="12" t="s">
        <v>88</v>
      </c>
      <c r="E48" s="13" t="s">
        <v>40</v>
      </c>
      <c r="F48" s="12" t="s">
        <v>121</v>
      </c>
      <c r="G48" s="14" t="s">
        <v>88</v>
      </c>
    </row>
    <row r="49" spans="1:7" hidden="1" x14ac:dyDescent="0.3">
      <c r="A49" s="10">
        <v>5086</v>
      </c>
      <c r="B49" s="12" t="s">
        <v>156</v>
      </c>
      <c r="C49" s="12" t="s">
        <v>120</v>
      </c>
      <c r="D49" s="12" t="s">
        <v>88</v>
      </c>
      <c r="E49" s="13" t="s">
        <v>41</v>
      </c>
      <c r="F49" s="12" t="s">
        <v>121</v>
      </c>
      <c r="G49" s="14" t="s">
        <v>88</v>
      </c>
    </row>
    <row r="50" spans="1:7" hidden="1" x14ac:dyDescent="0.3">
      <c r="A50" s="10">
        <v>5091</v>
      </c>
      <c r="B50" s="12" t="s">
        <v>157</v>
      </c>
      <c r="C50" s="12" t="s">
        <v>120</v>
      </c>
      <c r="D50" s="12" t="s">
        <v>88</v>
      </c>
      <c r="E50" s="13" t="s">
        <v>42</v>
      </c>
      <c r="F50" s="12" t="s">
        <v>121</v>
      </c>
      <c r="G50" s="14" t="s">
        <v>88</v>
      </c>
    </row>
    <row r="51" spans="1:7" hidden="1" x14ac:dyDescent="0.3">
      <c r="A51" s="10">
        <v>5113</v>
      </c>
      <c r="B51" s="12" t="s">
        <v>158</v>
      </c>
      <c r="C51" s="12" t="s">
        <v>120</v>
      </c>
      <c r="D51" s="12" t="s">
        <v>88</v>
      </c>
      <c r="E51" s="13" t="s">
        <v>42</v>
      </c>
      <c r="F51" s="12" t="s">
        <v>121</v>
      </c>
      <c r="G51" s="14" t="s">
        <v>88</v>
      </c>
    </row>
    <row r="52" spans="1:7" hidden="1" x14ac:dyDescent="0.3">
      <c r="A52" s="10">
        <v>5120</v>
      </c>
      <c r="B52" s="12" t="s">
        <v>159</v>
      </c>
      <c r="C52" s="12" t="s">
        <v>120</v>
      </c>
      <c r="D52" s="12" t="s">
        <v>88</v>
      </c>
      <c r="E52" s="13" t="s">
        <v>42</v>
      </c>
      <c r="F52" s="12" t="s">
        <v>121</v>
      </c>
      <c r="G52" s="14" t="s">
        <v>88</v>
      </c>
    </row>
    <row r="53" spans="1:7" hidden="1" x14ac:dyDescent="0.3">
      <c r="A53" s="10">
        <v>5125</v>
      </c>
      <c r="B53" s="12" t="s">
        <v>160</v>
      </c>
      <c r="C53" s="12" t="s">
        <v>120</v>
      </c>
      <c r="D53" s="12" t="s">
        <v>88</v>
      </c>
      <c r="E53" s="13" t="s">
        <v>42</v>
      </c>
      <c r="F53" s="12" t="s">
        <v>121</v>
      </c>
      <c r="G53" s="14" t="s">
        <v>88</v>
      </c>
    </row>
    <row r="54" spans="1:7" hidden="1" x14ac:dyDescent="0.3">
      <c r="A54" s="10">
        <v>5134</v>
      </c>
      <c r="B54" s="12" t="s">
        <v>161</v>
      </c>
      <c r="C54" s="12" t="s">
        <v>120</v>
      </c>
      <c r="D54" s="12" t="s">
        <v>88</v>
      </c>
      <c r="E54" s="13" t="s">
        <v>42</v>
      </c>
      <c r="F54" s="12" t="s">
        <v>121</v>
      </c>
      <c r="G54" s="14" t="s">
        <v>88</v>
      </c>
    </row>
    <row r="55" spans="1:7" hidden="1" x14ac:dyDescent="0.3">
      <c r="A55" s="10">
        <v>5138</v>
      </c>
      <c r="B55" s="12" t="s">
        <v>162</v>
      </c>
      <c r="C55" s="12" t="s">
        <v>120</v>
      </c>
      <c r="D55" s="12" t="s">
        <v>88</v>
      </c>
      <c r="E55" s="13" t="s">
        <v>42</v>
      </c>
      <c r="F55" s="12" t="s">
        <v>121</v>
      </c>
      <c r="G55" s="14" t="s">
        <v>88</v>
      </c>
    </row>
    <row r="56" spans="1:7" hidden="1" x14ac:dyDescent="0.3">
      <c r="A56" s="10">
        <v>5142</v>
      </c>
      <c r="B56" s="12" t="s">
        <v>163</v>
      </c>
      <c r="C56" s="12" t="s">
        <v>120</v>
      </c>
      <c r="D56" s="12" t="s">
        <v>88</v>
      </c>
      <c r="E56" s="13" t="s">
        <v>42</v>
      </c>
      <c r="F56" s="12" t="s">
        <v>121</v>
      </c>
      <c r="G56" s="14" t="s">
        <v>88</v>
      </c>
    </row>
    <row r="57" spans="1:7" hidden="1" x14ac:dyDescent="0.3">
      <c r="A57" s="10">
        <v>5145</v>
      </c>
      <c r="B57" s="12" t="s">
        <v>164</v>
      </c>
      <c r="C57" s="12" t="s">
        <v>120</v>
      </c>
      <c r="D57" s="12" t="s">
        <v>88</v>
      </c>
      <c r="E57" s="13" t="s">
        <v>42</v>
      </c>
      <c r="F57" s="12" t="s">
        <v>121</v>
      </c>
      <c r="G57" s="14" t="s">
        <v>88</v>
      </c>
    </row>
    <row r="58" spans="1:7" hidden="1" x14ac:dyDescent="0.3">
      <c r="A58" s="10">
        <v>5147</v>
      </c>
      <c r="B58" s="12" t="s">
        <v>165</v>
      </c>
      <c r="C58" s="12" t="s">
        <v>120</v>
      </c>
      <c r="D58" s="12" t="s">
        <v>65</v>
      </c>
      <c r="E58" s="13" t="s">
        <v>40</v>
      </c>
      <c r="F58" s="12" t="s">
        <v>121</v>
      </c>
      <c r="G58" s="14" t="s">
        <v>65</v>
      </c>
    </row>
    <row r="59" spans="1:7" hidden="1" x14ac:dyDescent="0.3">
      <c r="A59" s="10">
        <v>5150</v>
      </c>
      <c r="B59" s="12" t="s">
        <v>166</v>
      </c>
      <c r="C59" s="12" t="s">
        <v>120</v>
      </c>
      <c r="D59" s="12" t="s">
        <v>88</v>
      </c>
      <c r="E59" s="13" t="s">
        <v>42</v>
      </c>
      <c r="F59" s="12" t="s">
        <v>121</v>
      </c>
      <c r="G59" s="14" t="s">
        <v>88</v>
      </c>
    </row>
    <row r="60" spans="1:7" hidden="1" x14ac:dyDescent="0.3">
      <c r="A60" s="10">
        <v>5154</v>
      </c>
      <c r="B60" s="12" t="s">
        <v>167</v>
      </c>
      <c r="C60" s="12" t="s">
        <v>120</v>
      </c>
      <c r="D60" s="12" t="s">
        <v>89</v>
      </c>
      <c r="E60" s="13" t="s">
        <v>41</v>
      </c>
      <c r="F60" s="12" t="s">
        <v>121</v>
      </c>
      <c r="G60" s="14" t="s">
        <v>89</v>
      </c>
    </row>
    <row r="61" spans="1:7" hidden="1" x14ac:dyDescent="0.3">
      <c r="A61" s="10">
        <v>5172</v>
      </c>
      <c r="B61" s="12" t="s">
        <v>168</v>
      </c>
      <c r="C61" s="12" t="s">
        <v>120</v>
      </c>
      <c r="D61" s="12" t="s">
        <v>65</v>
      </c>
      <c r="E61" s="13" t="s">
        <v>41</v>
      </c>
      <c r="F61" s="12" t="s">
        <v>121</v>
      </c>
      <c r="G61" s="14" t="s">
        <v>65</v>
      </c>
    </row>
    <row r="62" spans="1:7" hidden="1" x14ac:dyDescent="0.3">
      <c r="A62" s="10">
        <v>5190</v>
      </c>
      <c r="B62" s="12" t="s">
        <v>169</v>
      </c>
      <c r="C62" s="12" t="s">
        <v>120</v>
      </c>
      <c r="D62" s="12" t="s">
        <v>88</v>
      </c>
      <c r="E62" s="13" t="s">
        <v>41</v>
      </c>
      <c r="F62" s="12" t="s">
        <v>121</v>
      </c>
      <c r="G62" s="14" t="s">
        <v>88</v>
      </c>
    </row>
    <row r="63" spans="1:7" hidden="1" x14ac:dyDescent="0.3">
      <c r="A63" s="10">
        <v>5101</v>
      </c>
      <c r="B63" s="12" t="s">
        <v>170</v>
      </c>
      <c r="C63" s="12" t="s">
        <v>120</v>
      </c>
      <c r="D63" s="12" t="s">
        <v>88</v>
      </c>
      <c r="E63" s="13" t="s">
        <v>41</v>
      </c>
      <c r="F63" s="12" t="s">
        <v>121</v>
      </c>
      <c r="G63" s="14" t="s">
        <v>88</v>
      </c>
    </row>
    <row r="64" spans="1:7" hidden="1" x14ac:dyDescent="0.3">
      <c r="A64" s="10">
        <v>5197</v>
      </c>
      <c r="B64" s="12" t="s">
        <v>171</v>
      </c>
      <c r="C64" s="12" t="s">
        <v>120</v>
      </c>
      <c r="D64" s="12" t="s">
        <v>88</v>
      </c>
      <c r="E64" s="13" t="s">
        <v>41</v>
      </c>
      <c r="F64" s="12" t="s">
        <v>121</v>
      </c>
      <c r="G64" s="14" t="s">
        <v>88</v>
      </c>
    </row>
    <row r="65" spans="1:7" hidden="1" x14ac:dyDescent="0.3">
      <c r="A65" s="10">
        <v>5212</v>
      </c>
      <c r="B65" s="12" t="s">
        <v>172</v>
      </c>
      <c r="C65" s="12" t="s">
        <v>120</v>
      </c>
      <c r="D65" s="12" t="s">
        <v>88</v>
      </c>
      <c r="E65" s="13" t="s">
        <v>40</v>
      </c>
      <c r="F65" s="12" t="s">
        <v>121</v>
      </c>
      <c r="G65" s="14" t="s">
        <v>88</v>
      </c>
    </row>
    <row r="66" spans="1:7" hidden="1" x14ac:dyDescent="0.3">
      <c r="A66" s="10">
        <v>5234</v>
      </c>
      <c r="B66" s="12" t="s">
        <v>173</v>
      </c>
      <c r="C66" s="12" t="s">
        <v>120</v>
      </c>
      <c r="D66" s="12" t="s">
        <v>88</v>
      </c>
      <c r="E66" s="13" t="s">
        <v>42</v>
      </c>
      <c r="F66" s="12" t="s">
        <v>121</v>
      </c>
      <c r="G66" s="14" t="s">
        <v>88</v>
      </c>
    </row>
    <row r="67" spans="1:7" hidden="1" x14ac:dyDescent="0.3">
      <c r="A67" s="10">
        <v>5237</v>
      </c>
      <c r="B67" s="12" t="s">
        <v>174</v>
      </c>
      <c r="C67" s="12" t="s">
        <v>120</v>
      </c>
      <c r="D67" s="12" t="s">
        <v>88</v>
      </c>
      <c r="E67" s="13" t="s">
        <v>41</v>
      </c>
      <c r="F67" s="12" t="s">
        <v>121</v>
      </c>
      <c r="G67" s="14" t="s">
        <v>88</v>
      </c>
    </row>
    <row r="68" spans="1:7" hidden="1" x14ac:dyDescent="0.3">
      <c r="A68" s="10">
        <v>5240</v>
      </c>
      <c r="B68" s="12" t="s">
        <v>175</v>
      </c>
      <c r="C68" s="12" t="s">
        <v>120</v>
      </c>
      <c r="D68" s="12" t="s">
        <v>88</v>
      </c>
      <c r="E68" s="13" t="s">
        <v>41</v>
      </c>
      <c r="F68" s="12" t="s">
        <v>121</v>
      </c>
      <c r="G68" s="14" t="s">
        <v>88</v>
      </c>
    </row>
    <row r="69" spans="1:7" hidden="1" x14ac:dyDescent="0.3">
      <c r="A69" s="10">
        <v>5250</v>
      </c>
      <c r="B69" s="12" t="s">
        <v>176</v>
      </c>
      <c r="C69" s="12" t="s">
        <v>120</v>
      </c>
      <c r="D69" s="12" t="s">
        <v>89</v>
      </c>
      <c r="E69" s="13" t="s">
        <v>42</v>
      </c>
      <c r="F69" s="12" t="s">
        <v>121</v>
      </c>
      <c r="G69" s="14" t="s">
        <v>89</v>
      </c>
    </row>
    <row r="70" spans="1:7" hidden="1" x14ac:dyDescent="0.3">
      <c r="A70" s="10">
        <v>5148</v>
      </c>
      <c r="B70" s="12" t="s">
        <v>177</v>
      </c>
      <c r="C70" s="12" t="s">
        <v>120</v>
      </c>
      <c r="D70" s="12" t="s">
        <v>88</v>
      </c>
      <c r="E70" s="13" t="s">
        <v>41</v>
      </c>
      <c r="F70" s="12" t="s">
        <v>121</v>
      </c>
      <c r="G70" s="14" t="s">
        <v>88</v>
      </c>
    </row>
    <row r="71" spans="1:7" hidden="1" x14ac:dyDescent="0.3">
      <c r="A71" s="10">
        <v>5697</v>
      </c>
      <c r="B71" s="12" t="s">
        <v>178</v>
      </c>
      <c r="C71" s="12" t="s">
        <v>120</v>
      </c>
      <c r="D71" s="12" t="s">
        <v>88</v>
      </c>
      <c r="E71" s="13" t="s">
        <v>41</v>
      </c>
      <c r="F71" s="12" t="s">
        <v>121</v>
      </c>
      <c r="G71" s="14" t="s">
        <v>88</v>
      </c>
    </row>
    <row r="72" spans="1:7" hidden="1" x14ac:dyDescent="0.3">
      <c r="A72" s="10">
        <v>5264</v>
      </c>
      <c r="B72" s="12" t="s">
        <v>179</v>
      </c>
      <c r="C72" s="12" t="s">
        <v>120</v>
      </c>
      <c r="D72" s="12" t="s">
        <v>88</v>
      </c>
      <c r="E72" s="13" t="s">
        <v>41</v>
      </c>
      <c r="F72" s="12" t="s">
        <v>121</v>
      </c>
      <c r="G72" s="14" t="s">
        <v>88</v>
      </c>
    </row>
    <row r="73" spans="1:7" hidden="1" x14ac:dyDescent="0.3">
      <c r="A73" s="10">
        <v>5266</v>
      </c>
      <c r="B73" s="12" t="s">
        <v>180</v>
      </c>
      <c r="C73" s="12" t="s">
        <v>120</v>
      </c>
      <c r="D73" s="12" t="s">
        <v>88</v>
      </c>
      <c r="E73" s="13" t="s">
        <v>40</v>
      </c>
      <c r="F73" s="12" t="s">
        <v>121</v>
      </c>
      <c r="G73" s="14" t="s">
        <v>88</v>
      </c>
    </row>
    <row r="74" spans="1:7" hidden="1" x14ac:dyDescent="0.3">
      <c r="A74" s="10">
        <v>5282</v>
      </c>
      <c r="B74" s="12" t="s">
        <v>181</v>
      </c>
      <c r="C74" s="12" t="s">
        <v>120</v>
      </c>
      <c r="D74" s="12" t="s">
        <v>88</v>
      </c>
      <c r="E74" s="13" t="s">
        <v>41</v>
      </c>
      <c r="F74" s="12" t="s">
        <v>121</v>
      </c>
      <c r="G74" s="14" t="s">
        <v>88</v>
      </c>
    </row>
    <row r="75" spans="1:7" hidden="1" x14ac:dyDescent="0.3">
      <c r="A75" s="10">
        <v>5284</v>
      </c>
      <c r="B75" s="12" t="s">
        <v>182</v>
      </c>
      <c r="C75" s="12" t="s">
        <v>120</v>
      </c>
      <c r="D75" s="12" t="s">
        <v>88</v>
      </c>
      <c r="E75" s="13" t="s">
        <v>42</v>
      </c>
      <c r="F75" s="12" t="s">
        <v>121</v>
      </c>
      <c r="G75" s="14" t="s">
        <v>88</v>
      </c>
    </row>
    <row r="76" spans="1:7" hidden="1" x14ac:dyDescent="0.3">
      <c r="A76" s="10">
        <v>5306</v>
      </c>
      <c r="B76" s="12" t="s">
        <v>183</v>
      </c>
      <c r="C76" s="12" t="s">
        <v>120</v>
      </c>
      <c r="D76" s="12" t="s">
        <v>88</v>
      </c>
      <c r="E76" s="13" t="s">
        <v>42</v>
      </c>
      <c r="F76" s="12" t="s">
        <v>121</v>
      </c>
      <c r="G76" s="14" t="s">
        <v>88</v>
      </c>
    </row>
    <row r="77" spans="1:7" hidden="1" x14ac:dyDescent="0.3">
      <c r="A77" s="10">
        <v>5308</v>
      </c>
      <c r="B77" s="12" t="s">
        <v>184</v>
      </c>
      <c r="C77" s="12" t="s">
        <v>120</v>
      </c>
      <c r="D77" s="12" t="s">
        <v>88</v>
      </c>
      <c r="E77" s="13" t="s">
        <v>40</v>
      </c>
      <c r="F77" s="12" t="s">
        <v>121</v>
      </c>
      <c r="G77" s="14" t="s">
        <v>88</v>
      </c>
    </row>
    <row r="78" spans="1:7" hidden="1" x14ac:dyDescent="0.3">
      <c r="A78" s="10">
        <v>5310</v>
      </c>
      <c r="B78" s="12" t="s">
        <v>185</v>
      </c>
      <c r="C78" s="12" t="s">
        <v>120</v>
      </c>
      <c r="D78" s="12" t="s">
        <v>88</v>
      </c>
      <c r="E78" s="13" t="s">
        <v>41</v>
      </c>
      <c r="F78" s="12" t="s">
        <v>121</v>
      </c>
      <c r="G78" s="14" t="s">
        <v>88</v>
      </c>
    </row>
    <row r="79" spans="1:7" hidden="1" x14ac:dyDescent="0.3">
      <c r="A79" s="10">
        <v>5318</v>
      </c>
      <c r="B79" s="12" t="s">
        <v>186</v>
      </c>
      <c r="C79" s="12" t="s">
        <v>120</v>
      </c>
      <c r="D79" s="12" t="s">
        <v>88</v>
      </c>
      <c r="E79" s="13" t="s">
        <v>41</v>
      </c>
      <c r="F79" s="12" t="s">
        <v>121</v>
      </c>
      <c r="G79" s="14" t="s">
        <v>88</v>
      </c>
    </row>
    <row r="80" spans="1:7" hidden="1" x14ac:dyDescent="0.3">
      <c r="A80" s="10">
        <v>5321</v>
      </c>
      <c r="B80" s="12" t="s">
        <v>187</v>
      </c>
      <c r="C80" s="12" t="s">
        <v>120</v>
      </c>
      <c r="D80" s="12" t="s">
        <v>88</v>
      </c>
      <c r="E80" s="13" t="s">
        <v>41</v>
      </c>
      <c r="F80" s="12" t="s">
        <v>121</v>
      </c>
      <c r="G80" s="14" t="s">
        <v>88</v>
      </c>
    </row>
    <row r="81" spans="1:7" hidden="1" x14ac:dyDescent="0.3">
      <c r="A81" s="10">
        <v>5347</v>
      </c>
      <c r="B81" s="12" t="s">
        <v>188</v>
      </c>
      <c r="C81" s="12" t="s">
        <v>120</v>
      </c>
      <c r="D81" s="12" t="s">
        <v>88</v>
      </c>
      <c r="E81" s="13" t="s">
        <v>41</v>
      </c>
      <c r="F81" s="12" t="s">
        <v>121</v>
      </c>
      <c r="G81" s="14" t="s">
        <v>88</v>
      </c>
    </row>
    <row r="82" spans="1:7" hidden="1" x14ac:dyDescent="0.3">
      <c r="A82" s="10">
        <v>5353</v>
      </c>
      <c r="B82" s="12" t="s">
        <v>189</v>
      </c>
      <c r="C82" s="12" t="s">
        <v>120</v>
      </c>
      <c r="D82" s="12" t="s">
        <v>88</v>
      </c>
      <c r="E82" s="13" t="s">
        <v>42</v>
      </c>
      <c r="F82" s="12" t="s">
        <v>121</v>
      </c>
      <c r="G82" s="14" t="s">
        <v>88</v>
      </c>
    </row>
    <row r="83" spans="1:7" hidden="1" x14ac:dyDescent="0.3">
      <c r="A83" s="10">
        <v>5360</v>
      </c>
      <c r="B83" s="12" t="s">
        <v>190</v>
      </c>
      <c r="C83" s="12" t="s">
        <v>120</v>
      </c>
      <c r="D83" s="12" t="s">
        <v>88</v>
      </c>
      <c r="E83" s="13" t="s">
        <v>40</v>
      </c>
      <c r="F83" s="12" t="s">
        <v>121</v>
      </c>
      <c r="G83" s="14" t="s">
        <v>88</v>
      </c>
    </row>
    <row r="84" spans="1:7" hidden="1" x14ac:dyDescent="0.3">
      <c r="A84" s="10">
        <v>5361</v>
      </c>
      <c r="B84" s="12" t="s">
        <v>191</v>
      </c>
      <c r="C84" s="12" t="s">
        <v>120</v>
      </c>
      <c r="D84" s="12" t="s">
        <v>88</v>
      </c>
      <c r="E84" s="13" t="s">
        <v>42</v>
      </c>
      <c r="F84" s="12" t="s">
        <v>121</v>
      </c>
      <c r="G84" s="14" t="s">
        <v>88</v>
      </c>
    </row>
    <row r="85" spans="1:7" hidden="1" x14ac:dyDescent="0.3">
      <c r="A85" s="10">
        <v>5364</v>
      </c>
      <c r="B85" s="12" t="s">
        <v>192</v>
      </c>
      <c r="C85" s="12" t="s">
        <v>120</v>
      </c>
      <c r="D85" s="12" t="s">
        <v>88</v>
      </c>
      <c r="E85" s="13" t="s">
        <v>42</v>
      </c>
      <c r="F85" s="12" t="s">
        <v>121</v>
      </c>
      <c r="G85" s="14" t="s">
        <v>88</v>
      </c>
    </row>
    <row r="86" spans="1:7" hidden="1" x14ac:dyDescent="0.3">
      <c r="A86" s="10">
        <v>5376</v>
      </c>
      <c r="B86" s="12" t="s">
        <v>193</v>
      </c>
      <c r="C86" s="12" t="s">
        <v>120</v>
      </c>
      <c r="D86" s="12" t="s">
        <v>88</v>
      </c>
      <c r="E86" s="13" t="s">
        <v>41</v>
      </c>
      <c r="F86" s="12" t="s">
        <v>121</v>
      </c>
      <c r="G86" s="14" t="s">
        <v>88</v>
      </c>
    </row>
    <row r="87" spans="1:7" hidden="1" x14ac:dyDescent="0.3">
      <c r="A87" s="10">
        <v>5380</v>
      </c>
      <c r="B87" s="12" t="s">
        <v>194</v>
      </c>
      <c r="C87" s="12" t="s">
        <v>120</v>
      </c>
      <c r="D87" s="12" t="s">
        <v>88</v>
      </c>
      <c r="E87" s="13" t="s">
        <v>40</v>
      </c>
      <c r="F87" s="12" t="s">
        <v>121</v>
      </c>
      <c r="G87" s="14" t="s">
        <v>88</v>
      </c>
    </row>
    <row r="88" spans="1:7" hidden="1" x14ac:dyDescent="0.3">
      <c r="A88" s="10">
        <v>5390</v>
      </c>
      <c r="B88" s="12" t="s">
        <v>195</v>
      </c>
      <c r="C88" s="12" t="s">
        <v>120</v>
      </c>
      <c r="D88" s="12" t="s">
        <v>88</v>
      </c>
      <c r="E88" s="13" t="s">
        <v>41</v>
      </c>
      <c r="F88" s="12" t="s">
        <v>121</v>
      </c>
      <c r="G88" s="14" t="s">
        <v>88</v>
      </c>
    </row>
    <row r="89" spans="1:7" hidden="1" x14ac:dyDescent="0.3">
      <c r="A89" s="10">
        <v>5411</v>
      </c>
      <c r="B89" s="12" t="s">
        <v>196</v>
      </c>
      <c r="C89" s="12" t="s">
        <v>120</v>
      </c>
      <c r="D89" s="12" t="s">
        <v>88</v>
      </c>
      <c r="E89" s="13" t="s">
        <v>42</v>
      </c>
      <c r="F89" s="12" t="s">
        <v>121</v>
      </c>
      <c r="G89" s="14" t="s">
        <v>88</v>
      </c>
    </row>
    <row r="90" spans="1:7" hidden="1" x14ac:dyDescent="0.3">
      <c r="A90" s="10">
        <v>5425</v>
      </c>
      <c r="B90" s="12" t="s">
        <v>197</v>
      </c>
      <c r="C90" s="12" t="s">
        <v>120</v>
      </c>
      <c r="D90" s="12" t="s">
        <v>88</v>
      </c>
      <c r="E90" s="13" t="s">
        <v>42</v>
      </c>
      <c r="F90" s="12" t="s">
        <v>121</v>
      </c>
      <c r="G90" s="14" t="s">
        <v>88</v>
      </c>
    </row>
    <row r="91" spans="1:7" hidden="1" x14ac:dyDescent="0.3">
      <c r="A91" s="10">
        <v>5440</v>
      </c>
      <c r="B91" s="12" t="s">
        <v>198</v>
      </c>
      <c r="C91" s="12" t="s">
        <v>120</v>
      </c>
      <c r="D91" s="12" t="s">
        <v>88</v>
      </c>
      <c r="E91" s="13" t="s">
        <v>41</v>
      </c>
      <c r="F91" s="12" t="s">
        <v>121</v>
      </c>
      <c r="G91" s="14" t="s">
        <v>88</v>
      </c>
    </row>
    <row r="92" spans="1:7" hidden="1" x14ac:dyDescent="0.3">
      <c r="A92" s="10">
        <v>5001</v>
      </c>
      <c r="B92" s="12" t="s">
        <v>88</v>
      </c>
      <c r="C92" s="12" t="s">
        <v>120</v>
      </c>
      <c r="D92" s="12" t="s">
        <v>88</v>
      </c>
      <c r="E92" s="13" t="s">
        <v>40</v>
      </c>
      <c r="F92" s="12" t="s">
        <v>121</v>
      </c>
      <c r="G92" s="14" t="s">
        <v>88</v>
      </c>
    </row>
    <row r="93" spans="1:7" hidden="1" x14ac:dyDescent="0.3">
      <c r="A93" s="10">
        <v>5467</v>
      </c>
      <c r="B93" s="12" t="s">
        <v>199</v>
      </c>
      <c r="C93" s="12" t="s">
        <v>120</v>
      </c>
      <c r="D93" s="12" t="s">
        <v>88</v>
      </c>
      <c r="E93" s="13" t="s">
        <v>41</v>
      </c>
      <c r="F93" s="12" t="s">
        <v>121</v>
      </c>
      <c r="G93" s="14" t="s">
        <v>88</v>
      </c>
    </row>
    <row r="94" spans="1:7" hidden="1" x14ac:dyDescent="0.3">
      <c r="A94" s="10">
        <v>5475</v>
      </c>
      <c r="B94" s="12" t="s">
        <v>200</v>
      </c>
      <c r="C94" s="12" t="s">
        <v>120</v>
      </c>
      <c r="D94" s="12" t="s">
        <v>65</v>
      </c>
      <c r="E94" s="13" t="s">
        <v>42</v>
      </c>
      <c r="F94" s="12" t="s">
        <v>201</v>
      </c>
      <c r="G94" s="14" t="s">
        <v>65</v>
      </c>
    </row>
    <row r="95" spans="1:7" hidden="1" x14ac:dyDescent="0.3">
      <c r="A95" s="10">
        <v>5480</v>
      </c>
      <c r="B95" s="12" t="s">
        <v>202</v>
      </c>
      <c r="C95" s="12" t="s">
        <v>120</v>
      </c>
      <c r="D95" s="12" t="s">
        <v>65</v>
      </c>
      <c r="E95" s="13" t="s">
        <v>41</v>
      </c>
      <c r="F95" s="12" t="s">
        <v>121</v>
      </c>
      <c r="G95" s="14" t="s">
        <v>65</v>
      </c>
    </row>
    <row r="96" spans="1:7" hidden="1" x14ac:dyDescent="0.3">
      <c r="A96" s="10">
        <v>5495</v>
      </c>
      <c r="B96" s="12" t="s">
        <v>203</v>
      </c>
      <c r="C96" s="12" t="s">
        <v>120</v>
      </c>
      <c r="D96" s="12" t="s">
        <v>89</v>
      </c>
      <c r="E96" s="13" t="s">
        <v>42</v>
      </c>
      <c r="F96" s="12" t="s">
        <v>121</v>
      </c>
      <c r="G96" s="14" t="s">
        <v>89</v>
      </c>
    </row>
    <row r="97" spans="1:7" hidden="1" x14ac:dyDescent="0.3">
      <c r="A97" s="10">
        <v>5490</v>
      </c>
      <c r="B97" s="12" t="s">
        <v>204</v>
      </c>
      <c r="C97" s="12" t="s">
        <v>120</v>
      </c>
      <c r="D97" s="12" t="s">
        <v>65</v>
      </c>
      <c r="E97" s="13" t="s">
        <v>41</v>
      </c>
      <c r="F97" s="12" t="s">
        <v>121</v>
      </c>
      <c r="G97" s="14" t="s">
        <v>65</v>
      </c>
    </row>
    <row r="98" spans="1:7" hidden="1" x14ac:dyDescent="0.3">
      <c r="A98" s="10">
        <v>5501</v>
      </c>
      <c r="B98" s="12" t="s">
        <v>205</v>
      </c>
      <c r="C98" s="12" t="s">
        <v>120</v>
      </c>
      <c r="D98" s="12" t="s">
        <v>88</v>
      </c>
      <c r="E98" s="13" t="s">
        <v>41</v>
      </c>
      <c r="F98" s="12" t="s">
        <v>121</v>
      </c>
      <c r="G98" s="14" t="s">
        <v>88</v>
      </c>
    </row>
    <row r="99" spans="1:7" hidden="1" x14ac:dyDescent="0.3">
      <c r="A99" s="10">
        <v>5541</v>
      </c>
      <c r="B99" s="12" t="s">
        <v>206</v>
      </c>
      <c r="C99" s="12" t="s">
        <v>120</v>
      </c>
      <c r="D99" s="12" t="s">
        <v>88</v>
      </c>
      <c r="E99" s="13" t="s">
        <v>41</v>
      </c>
      <c r="F99" s="12" t="s">
        <v>121</v>
      </c>
      <c r="G99" s="14" t="s">
        <v>88</v>
      </c>
    </row>
    <row r="100" spans="1:7" hidden="1" x14ac:dyDescent="0.3">
      <c r="A100" s="10">
        <v>5543</v>
      </c>
      <c r="B100" s="12" t="s">
        <v>207</v>
      </c>
      <c r="C100" s="12" t="s">
        <v>120</v>
      </c>
      <c r="D100" s="12" t="s">
        <v>88</v>
      </c>
      <c r="E100" s="13" t="s">
        <v>42</v>
      </c>
      <c r="F100" s="12" t="s">
        <v>121</v>
      </c>
      <c r="G100" s="14" t="s">
        <v>88</v>
      </c>
    </row>
    <row r="101" spans="1:7" hidden="1" x14ac:dyDescent="0.3">
      <c r="A101" s="10">
        <v>5576</v>
      </c>
      <c r="B101" s="12" t="s">
        <v>208</v>
      </c>
      <c r="C101" s="12" t="s">
        <v>120</v>
      </c>
      <c r="D101" s="12" t="s">
        <v>88</v>
      </c>
      <c r="E101" s="13" t="s">
        <v>42</v>
      </c>
      <c r="F101" s="12" t="s">
        <v>121</v>
      </c>
      <c r="G101" s="14" t="s">
        <v>88</v>
      </c>
    </row>
    <row r="102" spans="1:7" hidden="1" x14ac:dyDescent="0.3">
      <c r="A102" s="10">
        <v>5579</v>
      </c>
      <c r="B102" s="12" t="s">
        <v>209</v>
      </c>
      <c r="C102" s="12" t="s">
        <v>120</v>
      </c>
      <c r="D102" s="12" t="s">
        <v>88</v>
      </c>
      <c r="E102" s="13" t="s">
        <v>42</v>
      </c>
      <c r="F102" s="12" t="s">
        <v>121</v>
      </c>
      <c r="G102" s="14" t="s">
        <v>88</v>
      </c>
    </row>
    <row r="103" spans="1:7" hidden="1" x14ac:dyDescent="0.3">
      <c r="A103" s="10">
        <v>5585</v>
      </c>
      <c r="B103" s="12" t="s">
        <v>210</v>
      </c>
      <c r="C103" s="12" t="s">
        <v>120</v>
      </c>
      <c r="D103" s="12" t="s">
        <v>88</v>
      </c>
      <c r="E103" s="13" t="s">
        <v>42</v>
      </c>
      <c r="F103" s="12" t="s">
        <v>121</v>
      </c>
      <c r="G103" s="14" t="s">
        <v>88</v>
      </c>
    </row>
    <row r="104" spans="1:7" hidden="1" x14ac:dyDescent="0.3">
      <c r="A104" s="10">
        <v>5591</v>
      </c>
      <c r="B104" s="12" t="s">
        <v>211</v>
      </c>
      <c r="C104" s="12" t="s">
        <v>120</v>
      </c>
      <c r="D104" s="12" t="s">
        <v>88</v>
      </c>
      <c r="E104" s="13" t="s">
        <v>42</v>
      </c>
      <c r="F104" s="12" t="s">
        <v>121</v>
      </c>
      <c r="G104" s="14" t="s">
        <v>88</v>
      </c>
    </row>
    <row r="105" spans="1:7" hidden="1" x14ac:dyDescent="0.3">
      <c r="A105" s="10">
        <v>5604</v>
      </c>
      <c r="B105" s="12" t="s">
        <v>212</v>
      </c>
      <c r="C105" s="12" t="s">
        <v>120</v>
      </c>
      <c r="D105" s="12" t="s">
        <v>88</v>
      </c>
      <c r="E105" s="13" t="s">
        <v>42</v>
      </c>
      <c r="F105" s="12" t="s">
        <v>121</v>
      </c>
      <c r="G105" s="14" t="s">
        <v>88</v>
      </c>
    </row>
    <row r="106" spans="1:7" hidden="1" x14ac:dyDescent="0.3">
      <c r="A106" s="10">
        <v>5607</v>
      </c>
      <c r="B106" s="12" t="s">
        <v>213</v>
      </c>
      <c r="C106" s="12" t="s">
        <v>120</v>
      </c>
      <c r="D106" s="12" t="s">
        <v>88</v>
      </c>
      <c r="E106" s="13" t="s">
        <v>41</v>
      </c>
      <c r="F106" s="12" t="s">
        <v>121</v>
      </c>
      <c r="G106" s="14" t="s">
        <v>88</v>
      </c>
    </row>
    <row r="107" spans="1:7" hidden="1" x14ac:dyDescent="0.3">
      <c r="A107" s="10">
        <v>5631</v>
      </c>
      <c r="B107" s="12" t="s">
        <v>214</v>
      </c>
      <c r="C107" s="12" t="s">
        <v>120</v>
      </c>
      <c r="D107" s="12" t="s">
        <v>88</v>
      </c>
      <c r="E107" s="13" t="s">
        <v>40</v>
      </c>
      <c r="F107" s="12" t="s">
        <v>121</v>
      </c>
      <c r="G107" s="14" t="s">
        <v>88</v>
      </c>
    </row>
    <row r="108" spans="1:7" hidden="1" x14ac:dyDescent="0.3">
      <c r="A108" s="10">
        <v>5642</v>
      </c>
      <c r="B108" s="12" t="s">
        <v>215</v>
      </c>
      <c r="C108" s="12" t="s">
        <v>120</v>
      </c>
      <c r="D108" s="12" t="s">
        <v>88</v>
      </c>
      <c r="E108" s="13" t="s">
        <v>41</v>
      </c>
      <c r="F108" s="12" t="s">
        <v>121</v>
      </c>
      <c r="G108" s="14" t="s">
        <v>88</v>
      </c>
    </row>
    <row r="109" spans="1:7" hidden="1" x14ac:dyDescent="0.3">
      <c r="A109" s="10">
        <v>5647</v>
      </c>
      <c r="B109" s="12" t="s">
        <v>216</v>
      </c>
      <c r="C109" s="12" t="s">
        <v>120</v>
      </c>
      <c r="D109" s="12" t="s">
        <v>88</v>
      </c>
      <c r="E109" s="13" t="s">
        <v>42</v>
      </c>
      <c r="F109" s="12" t="s">
        <v>121</v>
      </c>
      <c r="G109" s="14" t="s">
        <v>88</v>
      </c>
    </row>
    <row r="110" spans="1:7" hidden="1" x14ac:dyDescent="0.3">
      <c r="A110" s="10">
        <v>5656</v>
      </c>
      <c r="B110" s="12" t="s">
        <v>217</v>
      </c>
      <c r="C110" s="12" t="s">
        <v>120</v>
      </c>
      <c r="D110" s="12" t="s">
        <v>88</v>
      </c>
      <c r="E110" s="13" t="s">
        <v>41</v>
      </c>
      <c r="F110" s="12" t="s">
        <v>121</v>
      </c>
      <c r="G110" s="14" t="s">
        <v>88</v>
      </c>
    </row>
    <row r="111" spans="1:7" hidden="1" x14ac:dyDescent="0.3">
      <c r="A111" s="10">
        <v>5658</v>
      </c>
      <c r="B111" s="12" t="s">
        <v>218</v>
      </c>
      <c r="C111" s="12" t="s">
        <v>120</v>
      </c>
      <c r="D111" s="12" t="s">
        <v>88</v>
      </c>
      <c r="E111" s="13" t="s">
        <v>42</v>
      </c>
      <c r="F111" s="12" t="s">
        <v>121</v>
      </c>
      <c r="G111" s="14" t="s">
        <v>88</v>
      </c>
    </row>
    <row r="112" spans="1:7" hidden="1" x14ac:dyDescent="0.3">
      <c r="A112" s="10">
        <v>5659</v>
      </c>
      <c r="B112" s="12" t="s">
        <v>219</v>
      </c>
      <c r="C112" s="12" t="s">
        <v>120</v>
      </c>
      <c r="D112" s="12" t="s">
        <v>89</v>
      </c>
      <c r="E112" s="13" t="s">
        <v>41</v>
      </c>
      <c r="F112" s="12" t="s">
        <v>121</v>
      </c>
      <c r="G112" s="14" t="s">
        <v>89</v>
      </c>
    </row>
    <row r="113" spans="1:7" hidden="1" x14ac:dyDescent="0.3">
      <c r="A113" s="10">
        <v>5665</v>
      </c>
      <c r="B113" s="12" t="s">
        <v>220</v>
      </c>
      <c r="C113" s="12" t="s">
        <v>120</v>
      </c>
      <c r="D113" s="12" t="s">
        <v>65</v>
      </c>
      <c r="E113" s="13" t="s">
        <v>42</v>
      </c>
      <c r="F113" s="12" t="s">
        <v>121</v>
      </c>
      <c r="G113" s="14" t="s">
        <v>65</v>
      </c>
    </row>
    <row r="114" spans="1:7" hidden="1" x14ac:dyDescent="0.3">
      <c r="A114" s="10">
        <v>5667</v>
      </c>
      <c r="B114" s="12" t="s">
        <v>221</v>
      </c>
      <c r="C114" s="12" t="s">
        <v>120</v>
      </c>
      <c r="D114" s="12" t="s">
        <v>88</v>
      </c>
      <c r="E114" s="13" t="s">
        <v>42</v>
      </c>
      <c r="F114" s="12" t="s">
        <v>121</v>
      </c>
      <c r="G114" s="14" t="s">
        <v>88</v>
      </c>
    </row>
    <row r="115" spans="1:7" hidden="1" x14ac:dyDescent="0.3">
      <c r="A115" s="10">
        <v>5670</v>
      </c>
      <c r="B115" s="12" t="s">
        <v>222</v>
      </c>
      <c r="C115" s="12" t="s">
        <v>120</v>
      </c>
      <c r="D115" s="12" t="s">
        <v>88</v>
      </c>
      <c r="E115" s="13" t="s">
        <v>42</v>
      </c>
      <c r="F115" s="12" t="s">
        <v>121</v>
      </c>
      <c r="G115" s="14" t="s">
        <v>88</v>
      </c>
    </row>
    <row r="116" spans="1:7" hidden="1" x14ac:dyDescent="0.3">
      <c r="A116" s="10">
        <v>5674</v>
      </c>
      <c r="B116" s="12" t="s">
        <v>223</v>
      </c>
      <c r="C116" s="12" t="s">
        <v>120</v>
      </c>
      <c r="D116" s="12" t="s">
        <v>88</v>
      </c>
      <c r="E116" s="13" t="s">
        <v>41</v>
      </c>
      <c r="F116" s="12" t="s">
        <v>121</v>
      </c>
      <c r="G116" s="14" t="s">
        <v>88</v>
      </c>
    </row>
    <row r="117" spans="1:7" hidden="1" x14ac:dyDescent="0.3">
      <c r="A117" s="10">
        <v>5042</v>
      </c>
      <c r="B117" s="12" t="s">
        <v>224</v>
      </c>
      <c r="C117" s="12" t="s">
        <v>120</v>
      </c>
      <c r="D117" s="12" t="s">
        <v>88</v>
      </c>
      <c r="E117" s="13" t="s">
        <v>41</v>
      </c>
      <c r="F117" s="12" t="s">
        <v>121</v>
      </c>
      <c r="G117" s="14" t="s">
        <v>88</v>
      </c>
    </row>
    <row r="118" spans="1:7" hidden="1" x14ac:dyDescent="0.3">
      <c r="A118" s="10">
        <v>5686</v>
      </c>
      <c r="B118" s="12" t="s">
        <v>225</v>
      </c>
      <c r="C118" s="12" t="s">
        <v>120</v>
      </c>
      <c r="D118" s="12" t="s">
        <v>88</v>
      </c>
      <c r="E118" s="13" t="s">
        <v>41</v>
      </c>
      <c r="F118" s="12" t="s">
        <v>121</v>
      </c>
      <c r="G118" s="14" t="s">
        <v>88</v>
      </c>
    </row>
    <row r="119" spans="1:7" hidden="1" x14ac:dyDescent="0.3">
      <c r="A119" s="10">
        <v>5690</v>
      </c>
      <c r="B119" s="12" t="s">
        <v>226</v>
      </c>
      <c r="C119" s="12" t="s">
        <v>120</v>
      </c>
      <c r="D119" s="12" t="s">
        <v>88</v>
      </c>
      <c r="E119" s="13" t="s">
        <v>41</v>
      </c>
      <c r="F119" s="12" t="s">
        <v>121</v>
      </c>
      <c r="G119" s="14" t="s">
        <v>88</v>
      </c>
    </row>
    <row r="120" spans="1:7" hidden="1" x14ac:dyDescent="0.3">
      <c r="A120" s="10">
        <v>5736</v>
      </c>
      <c r="B120" s="12" t="s">
        <v>227</v>
      </c>
      <c r="C120" s="12" t="s">
        <v>120</v>
      </c>
      <c r="D120" s="12" t="s">
        <v>88</v>
      </c>
      <c r="E120" s="13" t="s">
        <v>42</v>
      </c>
      <c r="F120" s="12" t="s">
        <v>121</v>
      </c>
      <c r="G120" s="14" t="s">
        <v>88</v>
      </c>
    </row>
    <row r="121" spans="1:7" hidden="1" x14ac:dyDescent="0.3">
      <c r="A121" s="10">
        <v>5756</v>
      </c>
      <c r="B121" s="12" t="s">
        <v>228</v>
      </c>
      <c r="C121" s="12" t="s">
        <v>120</v>
      </c>
      <c r="D121" s="12" t="s">
        <v>88</v>
      </c>
      <c r="E121" s="13" t="s">
        <v>42</v>
      </c>
      <c r="F121" s="12" t="s">
        <v>121</v>
      </c>
      <c r="G121" s="14" t="s">
        <v>88</v>
      </c>
    </row>
    <row r="122" spans="1:7" hidden="1" x14ac:dyDescent="0.3">
      <c r="A122" s="10">
        <v>5761</v>
      </c>
      <c r="B122" s="12" t="s">
        <v>229</v>
      </c>
      <c r="C122" s="12" t="s">
        <v>120</v>
      </c>
      <c r="D122" s="12" t="s">
        <v>88</v>
      </c>
      <c r="E122" s="13" t="s">
        <v>41</v>
      </c>
      <c r="F122" s="12" t="s">
        <v>121</v>
      </c>
      <c r="G122" s="14" t="s">
        <v>88</v>
      </c>
    </row>
    <row r="123" spans="1:7" hidden="1" x14ac:dyDescent="0.3">
      <c r="A123" s="10">
        <v>5789</v>
      </c>
      <c r="B123" s="12" t="s">
        <v>230</v>
      </c>
      <c r="C123" s="12" t="s">
        <v>120</v>
      </c>
      <c r="D123" s="12" t="s">
        <v>88</v>
      </c>
      <c r="E123" s="13" t="s">
        <v>42</v>
      </c>
      <c r="F123" s="12" t="s">
        <v>121</v>
      </c>
      <c r="G123" s="14" t="s">
        <v>88</v>
      </c>
    </row>
    <row r="124" spans="1:7" hidden="1" x14ac:dyDescent="0.3">
      <c r="A124" s="10">
        <v>5790</v>
      </c>
      <c r="B124" s="12" t="s">
        <v>231</v>
      </c>
      <c r="C124" s="12" t="s">
        <v>120</v>
      </c>
      <c r="D124" s="12" t="s">
        <v>88</v>
      </c>
      <c r="E124" s="13" t="s">
        <v>42</v>
      </c>
      <c r="F124" s="12" t="s">
        <v>121</v>
      </c>
      <c r="G124" s="14" t="s">
        <v>88</v>
      </c>
    </row>
    <row r="125" spans="1:7" hidden="1" x14ac:dyDescent="0.3">
      <c r="A125" s="10">
        <v>5792</v>
      </c>
      <c r="B125" s="12" t="s">
        <v>232</v>
      </c>
      <c r="C125" s="12" t="s">
        <v>120</v>
      </c>
      <c r="D125" s="12" t="s">
        <v>88</v>
      </c>
      <c r="E125" s="13" t="s">
        <v>42</v>
      </c>
      <c r="F125" s="12" t="s">
        <v>121</v>
      </c>
      <c r="G125" s="14" t="s">
        <v>88</v>
      </c>
    </row>
    <row r="126" spans="1:7" hidden="1" x14ac:dyDescent="0.3">
      <c r="A126" s="10">
        <v>5809</v>
      </c>
      <c r="B126" s="12" t="s">
        <v>233</v>
      </c>
      <c r="C126" s="12" t="s">
        <v>120</v>
      </c>
      <c r="D126" s="12" t="s">
        <v>88</v>
      </c>
      <c r="E126" s="13" t="s">
        <v>41</v>
      </c>
      <c r="F126" s="12" t="s">
        <v>121</v>
      </c>
      <c r="G126" s="14" t="s">
        <v>88</v>
      </c>
    </row>
    <row r="127" spans="1:7" hidden="1" x14ac:dyDescent="0.3">
      <c r="A127" s="10">
        <v>5837</v>
      </c>
      <c r="B127" s="12" t="s">
        <v>234</v>
      </c>
      <c r="C127" s="12" t="s">
        <v>120</v>
      </c>
      <c r="D127" s="12" t="s">
        <v>65</v>
      </c>
      <c r="E127" s="13" t="s">
        <v>41</v>
      </c>
      <c r="F127" s="12" t="s">
        <v>121</v>
      </c>
      <c r="G127" s="14" t="s">
        <v>65</v>
      </c>
    </row>
    <row r="128" spans="1:7" hidden="1" x14ac:dyDescent="0.3">
      <c r="A128" s="10">
        <v>5842</v>
      </c>
      <c r="B128" s="12" t="s">
        <v>235</v>
      </c>
      <c r="C128" s="12" t="s">
        <v>120</v>
      </c>
      <c r="D128" s="12" t="s">
        <v>88</v>
      </c>
      <c r="E128" s="13" t="s">
        <v>42</v>
      </c>
      <c r="F128" s="12" t="s">
        <v>121</v>
      </c>
      <c r="G128" s="14" t="s">
        <v>88</v>
      </c>
    </row>
    <row r="129" spans="1:7" hidden="1" x14ac:dyDescent="0.3">
      <c r="A129" s="10">
        <v>5847</v>
      </c>
      <c r="B129" s="12" t="s">
        <v>236</v>
      </c>
      <c r="C129" s="12" t="s">
        <v>120</v>
      </c>
      <c r="D129" s="12" t="s">
        <v>88</v>
      </c>
      <c r="E129" s="13" t="s">
        <v>42</v>
      </c>
      <c r="F129" s="12" t="s">
        <v>121</v>
      </c>
      <c r="G129" s="14" t="s">
        <v>88</v>
      </c>
    </row>
    <row r="130" spans="1:7" hidden="1" x14ac:dyDescent="0.3">
      <c r="A130" s="10">
        <v>5854</v>
      </c>
      <c r="B130" s="12" t="s">
        <v>237</v>
      </c>
      <c r="C130" s="12" t="s">
        <v>120</v>
      </c>
      <c r="D130" s="12" t="s">
        <v>88</v>
      </c>
      <c r="E130" s="13" t="s">
        <v>42</v>
      </c>
      <c r="F130" s="12" t="s">
        <v>121</v>
      </c>
      <c r="G130" s="14" t="s">
        <v>88</v>
      </c>
    </row>
    <row r="131" spans="1:7" hidden="1" x14ac:dyDescent="0.3">
      <c r="A131" s="10">
        <v>5858</v>
      </c>
      <c r="B131" s="12" t="s">
        <v>238</v>
      </c>
      <c r="C131" s="12" t="s">
        <v>120</v>
      </c>
      <c r="D131" s="12" t="s">
        <v>88</v>
      </c>
      <c r="E131" s="13" t="s">
        <v>42</v>
      </c>
      <c r="F131" s="12" t="s">
        <v>121</v>
      </c>
      <c r="G131" s="14" t="s">
        <v>88</v>
      </c>
    </row>
    <row r="132" spans="1:7" hidden="1" x14ac:dyDescent="0.3">
      <c r="A132" s="10">
        <v>5873</v>
      </c>
      <c r="B132" s="12" t="s">
        <v>239</v>
      </c>
      <c r="C132" s="12" t="s">
        <v>120</v>
      </c>
      <c r="D132" s="12" t="s">
        <v>65</v>
      </c>
      <c r="E132" s="13" t="s">
        <v>42</v>
      </c>
      <c r="F132" s="12" t="s">
        <v>108</v>
      </c>
      <c r="G132" s="14" t="s">
        <v>65</v>
      </c>
    </row>
    <row r="133" spans="1:7" hidden="1" x14ac:dyDescent="0.3">
      <c r="A133" s="10">
        <v>5885</v>
      </c>
      <c r="B133" s="12" t="s">
        <v>240</v>
      </c>
      <c r="C133" s="12" t="s">
        <v>120</v>
      </c>
      <c r="D133" s="12" t="s">
        <v>88</v>
      </c>
      <c r="E133" s="13" t="s">
        <v>41</v>
      </c>
      <c r="F133" s="12" t="s">
        <v>121</v>
      </c>
      <c r="G133" s="14" t="s">
        <v>88</v>
      </c>
    </row>
    <row r="134" spans="1:7" hidden="1" x14ac:dyDescent="0.3">
      <c r="A134" s="10">
        <v>5887</v>
      </c>
      <c r="B134" s="12" t="s">
        <v>241</v>
      </c>
      <c r="C134" s="12" t="s">
        <v>120</v>
      </c>
      <c r="D134" s="12" t="s">
        <v>88</v>
      </c>
      <c r="E134" s="13" t="s">
        <v>42</v>
      </c>
      <c r="F134" s="12" t="s">
        <v>121</v>
      </c>
      <c r="G134" s="14" t="s">
        <v>88</v>
      </c>
    </row>
    <row r="135" spans="1:7" hidden="1" x14ac:dyDescent="0.3">
      <c r="A135" s="10">
        <v>5890</v>
      </c>
      <c r="B135" s="12" t="s">
        <v>242</v>
      </c>
      <c r="C135" s="12" t="s">
        <v>120</v>
      </c>
      <c r="D135" s="12" t="s">
        <v>88</v>
      </c>
      <c r="E135" s="13" t="s">
        <v>41</v>
      </c>
      <c r="F135" s="12" t="s">
        <v>121</v>
      </c>
      <c r="G135" s="14" t="s">
        <v>88</v>
      </c>
    </row>
    <row r="136" spans="1:7" hidden="1" x14ac:dyDescent="0.3">
      <c r="A136" s="10">
        <v>5893</v>
      </c>
      <c r="B136" s="12" t="s">
        <v>243</v>
      </c>
      <c r="C136" s="12" t="s">
        <v>120</v>
      </c>
      <c r="D136" s="12" t="s">
        <v>74</v>
      </c>
      <c r="E136" s="13" t="s">
        <v>42</v>
      </c>
      <c r="F136" s="12" t="s">
        <v>121</v>
      </c>
      <c r="G136" s="14" t="s">
        <v>74</v>
      </c>
    </row>
    <row r="137" spans="1:7" hidden="1" x14ac:dyDescent="0.3">
      <c r="A137" s="10">
        <v>5895</v>
      </c>
      <c r="B137" s="12" t="s">
        <v>244</v>
      </c>
      <c r="C137" s="12" t="s">
        <v>120</v>
      </c>
      <c r="D137" s="12" t="s">
        <v>89</v>
      </c>
      <c r="E137" s="13" t="s">
        <v>42</v>
      </c>
      <c r="F137" s="12" t="s">
        <v>121</v>
      </c>
      <c r="G137" s="14" t="s">
        <v>89</v>
      </c>
    </row>
    <row r="138" spans="1:7" hidden="1" x14ac:dyDescent="0.3">
      <c r="A138" s="10">
        <v>81001</v>
      </c>
      <c r="B138" s="12" t="s">
        <v>245</v>
      </c>
      <c r="C138" s="12" t="s">
        <v>245</v>
      </c>
      <c r="D138" s="12" t="s">
        <v>74</v>
      </c>
      <c r="E138" s="13" t="s">
        <v>42</v>
      </c>
      <c r="F138" s="12" t="s">
        <v>108</v>
      </c>
      <c r="G138" s="14" t="s">
        <v>74</v>
      </c>
    </row>
    <row r="139" spans="1:7" hidden="1" x14ac:dyDescent="0.3">
      <c r="A139" s="10">
        <v>81065</v>
      </c>
      <c r="B139" s="12" t="s">
        <v>246</v>
      </c>
      <c r="C139" s="12" t="s">
        <v>245</v>
      </c>
      <c r="D139" s="12" t="s">
        <v>74</v>
      </c>
      <c r="E139" s="13" t="s">
        <v>42</v>
      </c>
      <c r="F139" s="12" t="s">
        <v>108</v>
      </c>
      <c r="G139" s="14" t="s">
        <v>74</v>
      </c>
    </row>
    <row r="140" spans="1:7" hidden="1" x14ac:dyDescent="0.3">
      <c r="A140" s="10">
        <v>81220</v>
      </c>
      <c r="B140" s="12" t="s">
        <v>247</v>
      </c>
      <c r="C140" s="12" t="s">
        <v>245</v>
      </c>
      <c r="D140" s="12" t="s">
        <v>74</v>
      </c>
      <c r="E140" s="13" t="s">
        <v>42</v>
      </c>
      <c r="F140" s="12" t="s">
        <v>108</v>
      </c>
      <c r="G140" s="14" t="s">
        <v>74</v>
      </c>
    </row>
    <row r="141" spans="1:7" hidden="1" x14ac:dyDescent="0.3">
      <c r="A141" s="10">
        <v>81300</v>
      </c>
      <c r="B141" s="12" t="s">
        <v>248</v>
      </c>
      <c r="C141" s="12" t="s">
        <v>245</v>
      </c>
      <c r="D141" s="12" t="s">
        <v>74</v>
      </c>
      <c r="E141" s="13" t="s">
        <v>42</v>
      </c>
      <c r="F141" s="12" t="s">
        <v>108</v>
      </c>
      <c r="G141" s="14" t="s">
        <v>74</v>
      </c>
    </row>
    <row r="142" spans="1:7" hidden="1" x14ac:dyDescent="0.3">
      <c r="A142" s="10">
        <v>81591</v>
      </c>
      <c r="B142" s="12" t="s">
        <v>249</v>
      </c>
      <c r="C142" s="12" t="s">
        <v>245</v>
      </c>
      <c r="D142" s="12" t="s">
        <v>74</v>
      </c>
      <c r="E142" s="13" t="s">
        <v>42</v>
      </c>
      <c r="F142" s="12" t="s">
        <v>108</v>
      </c>
      <c r="G142" s="14" t="s">
        <v>74</v>
      </c>
    </row>
    <row r="143" spans="1:7" hidden="1" x14ac:dyDescent="0.3">
      <c r="A143" s="10">
        <v>81736</v>
      </c>
      <c r="B143" s="12" t="s">
        <v>250</v>
      </c>
      <c r="C143" s="12" t="s">
        <v>245</v>
      </c>
      <c r="D143" s="12" t="s">
        <v>74</v>
      </c>
      <c r="E143" s="13" t="s">
        <v>42</v>
      </c>
      <c r="F143" s="12" t="s">
        <v>108</v>
      </c>
      <c r="G143" s="14" t="s">
        <v>74</v>
      </c>
    </row>
    <row r="144" spans="1:7" hidden="1" x14ac:dyDescent="0.3">
      <c r="A144" s="10">
        <v>81794</v>
      </c>
      <c r="B144" s="12" t="s">
        <v>251</v>
      </c>
      <c r="C144" s="12" t="s">
        <v>245</v>
      </c>
      <c r="D144" s="12" t="s">
        <v>74</v>
      </c>
      <c r="E144" s="13" t="s">
        <v>42</v>
      </c>
      <c r="F144" s="12" t="s">
        <v>108</v>
      </c>
      <c r="G144" s="14" t="s">
        <v>74</v>
      </c>
    </row>
    <row r="145" spans="1:7" hidden="1" x14ac:dyDescent="0.3">
      <c r="A145" s="10">
        <v>8141</v>
      </c>
      <c r="B145" s="11" t="s">
        <v>252</v>
      </c>
      <c r="C145" s="12" t="s">
        <v>253</v>
      </c>
      <c r="D145" s="12" t="s">
        <v>68</v>
      </c>
      <c r="E145" s="13" t="s">
        <v>41</v>
      </c>
      <c r="F145" s="12" t="s">
        <v>121</v>
      </c>
      <c r="G145" s="14" t="s">
        <v>68</v>
      </c>
    </row>
    <row r="146" spans="1:7" hidden="1" x14ac:dyDescent="0.3">
      <c r="A146" s="10">
        <v>8573</v>
      </c>
      <c r="B146" s="11" t="s">
        <v>254</v>
      </c>
      <c r="C146" s="12" t="s">
        <v>253</v>
      </c>
      <c r="D146" s="12" t="s">
        <v>68</v>
      </c>
      <c r="E146" s="13" t="s">
        <v>41</v>
      </c>
      <c r="F146" s="12" t="s">
        <v>121</v>
      </c>
      <c r="G146" s="14" t="s">
        <v>68</v>
      </c>
    </row>
    <row r="147" spans="1:7" hidden="1" x14ac:dyDescent="0.3">
      <c r="A147" s="10">
        <v>8638</v>
      </c>
      <c r="B147" s="11" t="s">
        <v>135</v>
      </c>
      <c r="C147" s="12" t="s">
        <v>253</v>
      </c>
      <c r="D147" s="12" t="s">
        <v>68</v>
      </c>
      <c r="E147" s="13" t="s">
        <v>41</v>
      </c>
      <c r="F147" s="12" t="s">
        <v>121</v>
      </c>
      <c r="G147" s="14" t="s">
        <v>68</v>
      </c>
    </row>
    <row r="148" spans="1:7" hidden="1" x14ac:dyDescent="0.3">
      <c r="A148" s="10">
        <v>8078</v>
      </c>
      <c r="B148" s="12" t="s">
        <v>255</v>
      </c>
      <c r="C148" s="12" t="s">
        <v>253</v>
      </c>
      <c r="D148" s="12" t="s">
        <v>68</v>
      </c>
      <c r="E148" s="13" t="s">
        <v>41</v>
      </c>
      <c r="F148" s="12" t="s">
        <v>121</v>
      </c>
      <c r="G148" s="14" t="s">
        <v>68</v>
      </c>
    </row>
    <row r="149" spans="1:7" hidden="1" x14ac:dyDescent="0.3">
      <c r="A149" s="10">
        <v>8001</v>
      </c>
      <c r="B149" s="12" t="s">
        <v>68</v>
      </c>
      <c r="C149" s="12" t="s">
        <v>253</v>
      </c>
      <c r="D149" s="12" t="s">
        <v>68</v>
      </c>
      <c r="E149" s="13" t="s">
        <v>40</v>
      </c>
      <c r="F149" s="12" t="s">
        <v>121</v>
      </c>
      <c r="G149" s="14" t="s">
        <v>68</v>
      </c>
    </row>
    <row r="150" spans="1:7" hidden="1" x14ac:dyDescent="0.3">
      <c r="A150" s="10">
        <v>8137</v>
      </c>
      <c r="B150" s="12" t="s">
        <v>256</v>
      </c>
      <c r="C150" s="12" t="s">
        <v>253</v>
      </c>
      <c r="D150" s="12" t="s">
        <v>68</v>
      </c>
      <c r="E150" s="13" t="s">
        <v>41</v>
      </c>
      <c r="F150" s="12" t="s">
        <v>121</v>
      </c>
      <c r="G150" s="14" t="s">
        <v>68</v>
      </c>
    </row>
    <row r="151" spans="1:7" hidden="1" x14ac:dyDescent="0.3">
      <c r="A151" s="10">
        <v>8296</v>
      </c>
      <c r="B151" s="12" t="s">
        <v>257</v>
      </c>
      <c r="C151" s="12" t="s">
        <v>253</v>
      </c>
      <c r="D151" s="12" t="s">
        <v>68</v>
      </c>
      <c r="E151" s="13" t="s">
        <v>40</v>
      </c>
      <c r="F151" s="12" t="s">
        <v>121</v>
      </c>
      <c r="G151" s="14" t="s">
        <v>68</v>
      </c>
    </row>
    <row r="152" spans="1:7" hidden="1" x14ac:dyDescent="0.3">
      <c r="A152" s="10">
        <v>8372</v>
      </c>
      <c r="B152" s="12" t="s">
        <v>258</v>
      </c>
      <c r="C152" s="12" t="s">
        <v>253</v>
      </c>
      <c r="D152" s="12" t="s">
        <v>68</v>
      </c>
      <c r="E152" s="13" t="s">
        <v>41</v>
      </c>
      <c r="F152" s="12" t="s">
        <v>121</v>
      </c>
      <c r="G152" s="14" t="s">
        <v>68</v>
      </c>
    </row>
    <row r="153" spans="1:7" hidden="1" x14ac:dyDescent="0.3">
      <c r="A153" s="10">
        <v>8421</v>
      </c>
      <c r="B153" s="12" t="s">
        <v>259</v>
      </c>
      <c r="C153" s="12" t="s">
        <v>253</v>
      </c>
      <c r="D153" s="12" t="s">
        <v>68</v>
      </c>
      <c r="E153" s="13" t="s">
        <v>41</v>
      </c>
      <c r="F153" s="12" t="s">
        <v>121</v>
      </c>
      <c r="G153" s="14" t="s">
        <v>68</v>
      </c>
    </row>
    <row r="154" spans="1:7" hidden="1" x14ac:dyDescent="0.3">
      <c r="A154" s="10">
        <v>8433</v>
      </c>
      <c r="B154" s="12" t="s">
        <v>260</v>
      </c>
      <c r="C154" s="12" t="s">
        <v>253</v>
      </c>
      <c r="D154" s="12" t="s">
        <v>68</v>
      </c>
      <c r="E154" s="13" t="s">
        <v>41</v>
      </c>
      <c r="F154" s="12" t="s">
        <v>121</v>
      </c>
      <c r="G154" s="14" t="s">
        <v>68</v>
      </c>
    </row>
    <row r="155" spans="1:7" hidden="1" x14ac:dyDescent="0.3">
      <c r="A155" s="10">
        <v>8436</v>
      </c>
      <c r="B155" s="12" t="s">
        <v>261</v>
      </c>
      <c r="C155" s="12" t="s">
        <v>253</v>
      </c>
      <c r="D155" s="12" t="s">
        <v>68</v>
      </c>
      <c r="E155" s="13" t="s">
        <v>41</v>
      </c>
      <c r="F155" s="12" t="s">
        <v>121</v>
      </c>
      <c r="G155" s="14" t="s">
        <v>68</v>
      </c>
    </row>
    <row r="156" spans="1:7" hidden="1" x14ac:dyDescent="0.3">
      <c r="A156" s="10">
        <v>8520</v>
      </c>
      <c r="B156" s="12" t="s">
        <v>262</v>
      </c>
      <c r="C156" s="12" t="s">
        <v>253</v>
      </c>
      <c r="D156" s="12" t="s">
        <v>68</v>
      </c>
      <c r="E156" s="13" t="s">
        <v>41</v>
      </c>
      <c r="F156" s="12" t="s">
        <v>121</v>
      </c>
      <c r="G156" s="14" t="s">
        <v>68</v>
      </c>
    </row>
    <row r="157" spans="1:7" hidden="1" x14ac:dyDescent="0.3">
      <c r="A157" s="10">
        <v>8549</v>
      </c>
      <c r="B157" s="12" t="s">
        <v>263</v>
      </c>
      <c r="C157" s="12" t="s">
        <v>253</v>
      </c>
      <c r="D157" s="12" t="s">
        <v>68</v>
      </c>
      <c r="E157" s="13" t="s">
        <v>41</v>
      </c>
      <c r="F157" s="12" t="s">
        <v>121</v>
      </c>
      <c r="G157" s="14" t="s">
        <v>68</v>
      </c>
    </row>
    <row r="158" spans="1:7" hidden="1" x14ac:dyDescent="0.3">
      <c r="A158" s="10">
        <v>8558</v>
      </c>
      <c r="B158" s="12" t="s">
        <v>264</v>
      </c>
      <c r="C158" s="12" t="s">
        <v>253</v>
      </c>
      <c r="D158" s="12" t="s">
        <v>68</v>
      </c>
      <c r="E158" s="13" t="s">
        <v>41</v>
      </c>
      <c r="F158" s="12" t="s">
        <v>121</v>
      </c>
      <c r="G158" s="14" t="s">
        <v>68</v>
      </c>
    </row>
    <row r="159" spans="1:7" hidden="1" x14ac:dyDescent="0.3">
      <c r="A159" s="10">
        <v>8560</v>
      </c>
      <c r="B159" s="12" t="s">
        <v>265</v>
      </c>
      <c r="C159" s="12" t="s">
        <v>253</v>
      </c>
      <c r="D159" s="12" t="s">
        <v>68</v>
      </c>
      <c r="E159" s="13" t="s">
        <v>41</v>
      </c>
      <c r="F159" s="12" t="s">
        <v>121</v>
      </c>
      <c r="G159" s="14" t="s">
        <v>68</v>
      </c>
    </row>
    <row r="160" spans="1:7" hidden="1" x14ac:dyDescent="0.3">
      <c r="A160" s="10">
        <v>8606</v>
      </c>
      <c r="B160" s="12" t="s">
        <v>266</v>
      </c>
      <c r="C160" s="12" t="s">
        <v>253</v>
      </c>
      <c r="D160" s="12" t="s">
        <v>68</v>
      </c>
      <c r="E160" s="13" t="s">
        <v>41</v>
      </c>
      <c r="F160" s="12" t="s">
        <v>121</v>
      </c>
      <c r="G160" s="14" t="s">
        <v>68</v>
      </c>
    </row>
    <row r="161" spans="1:7" hidden="1" x14ac:dyDescent="0.3">
      <c r="A161" s="10">
        <v>8634</v>
      </c>
      <c r="B161" s="12" t="s">
        <v>267</v>
      </c>
      <c r="C161" s="12" t="s">
        <v>253</v>
      </c>
      <c r="D161" s="12" t="s">
        <v>68</v>
      </c>
      <c r="E161" s="13" t="s">
        <v>41</v>
      </c>
      <c r="F161" s="12" t="s">
        <v>121</v>
      </c>
      <c r="G161" s="14" t="s">
        <v>68</v>
      </c>
    </row>
    <row r="162" spans="1:7" hidden="1" x14ac:dyDescent="0.3">
      <c r="A162" s="10">
        <v>8675</v>
      </c>
      <c r="B162" s="12" t="s">
        <v>268</v>
      </c>
      <c r="C162" s="12" t="s">
        <v>253</v>
      </c>
      <c r="D162" s="12" t="s">
        <v>68</v>
      </c>
      <c r="E162" s="13" t="s">
        <v>41</v>
      </c>
      <c r="F162" s="12" t="s">
        <v>121</v>
      </c>
      <c r="G162" s="14" t="s">
        <v>68</v>
      </c>
    </row>
    <row r="163" spans="1:7" hidden="1" x14ac:dyDescent="0.3">
      <c r="A163" s="10">
        <v>8685</v>
      </c>
      <c r="B163" s="12" t="s">
        <v>269</v>
      </c>
      <c r="C163" s="12" t="s">
        <v>253</v>
      </c>
      <c r="D163" s="12" t="s">
        <v>68</v>
      </c>
      <c r="E163" s="13" t="s">
        <v>41</v>
      </c>
      <c r="F163" s="12" t="s">
        <v>121</v>
      </c>
      <c r="G163" s="14" t="s">
        <v>68</v>
      </c>
    </row>
    <row r="164" spans="1:7" hidden="1" x14ac:dyDescent="0.3">
      <c r="A164" s="10">
        <v>8758</v>
      </c>
      <c r="B164" s="12" t="s">
        <v>270</v>
      </c>
      <c r="C164" s="12" t="s">
        <v>253</v>
      </c>
      <c r="D164" s="12" t="s">
        <v>68</v>
      </c>
      <c r="E164" s="13" t="s">
        <v>40</v>
      </c>
      <c r="F164" s="12" t="s">
        <v>121</v>
      </c>
      <c r="G164" s="14" t="s">
        <v>68</v>
      </c>
    </row>
    <row r="165" spans="1:7" hidden="1" x14ac:dyDescent="0.3">
      <c r="A165" s="10">
        <v>8770</v>
      </c>
      <c r="B165" s="12" t="s">
        <v>271</v>
      </c>
      <c r="C165" s="12" t="s">
        <v>253</v>
      </c>
      <c r="D165" s="12" t="s">
        <v>68</v>
      </c>
      <c r="E165" s="13" t="s">
        <v>41</v>
      </c>
      <c r="F165" s="12" t="s">
        <v>121</v>
      </c>
      <c r="G165" s="14" t="s">
        <v>68</v>
      </c>
    </row>
    <row r="166" spans="1:7" hidden="1" x14ac:dyDescent="0.3">
      <c r="A166" s="10">
        <v>8832</v>
      </c>
      <c r="B166" s="12" t="s">
        <v>272</v>
      </c>
      <c r="C166" s="12" t="s">
        <v>253</v>
      </c>
      <c r="D166" s="12" t="s">
        <v>68</v>
      </c>
      <c r="E166" s="13" t="s">
        <v>41</v>
      </c>
      <c r="F166" s="12" t="s">
        <v>121</v>
      </c>
      <c r="G166" s="14" t="s">
        <v>68</v>
      </c>
    </row>
    <row r="167" spans="1:7" hidden="1" x14ac:dyDescent="0.3">
      <c r="A167" s="10">
        <v>8849</v>
      </c>
      <c r="B167" s="12" t="s">
        <v>273</v>
      </c>
      <c r="C167" s="12" t="s">
        <v>253</v>
      </c>
      <c r="D167" s="12" t="s">
        <v>68</v>
      </c>
      <c r="E167" s="13" t="s">
        <v>41</v>
      </c>
      <c r="F167" s="12" t="s">
        <v>121</v>
      </c>
      <c r="G167" s="14" t="s">
        <v>68</v>
      </c>
    </row>
    <row r="168" spans="1:7" hidden="1" x14ac:dyDescent="0.3">
      <c r="A168" s="10">
        <v>13140</v>
      </c>
      <c r="B168" s="11" t="s">
        <v>274</v>
      </c>
      <c r="C168" s="12" t="s">
        <v>275</v>
      </c>
      <c r="D168" s="12" t="s">
        <v>80</v>
      </c>
      <c r="E168" s="13" t="s">
        <v>41</v>
      </c>
      <c r="F168" s="12" t="s">
        <v>121</v>
      </c>
      <c r="G168" s="14" t="s">
        <v>80</v>
      </c>
    </row>
    <row r="169" spans="1:7" hidden="1" x14ac:dyDescent="0.3">
      <c r="A169" s="10">
        <v>13212</v>
      </c>
      <c r="B169" s="11" t="s">
        <v>276</v>
      </c>
      <c r="C169" s="12" t="s">
        <v>275</v>
      </c>
      <c r="D169" s="12" t="s">
        <v>80</v>
      </c>
      <c r="E169" s="13" t="s">
        <v>42</v>
      </c>
      <c r="F169" s="12" t="s">
        <v>121</v>
      </c>
      <c r="G169" s="14" t="s">
        <v>80</v>
      </c>
    </row>
    <row r="170" spans="1:7" hidden="1" x14ac:dyDescent="0.3">
      <c r="A170" s="10">
        <v>13268</v>
      </c>
      <c r="B170" s="11" t="s">
        <v>277</v>
      </c>
      <c r="C170" s="12" t="s">
        <v>275</v>
      </c>
      <c r="D170" s="12" t="s">
        <v>97</v>
      </c>
      <c r="E170" s="13" t="s">
        <v>42</v>
      </c>
      <c r="F170" s="12" t="s">
        <v>121</v>
      </c>
      <c r="G170" s="14" t="s">
        <v>97</v>
      </c>
    </row>
    <row r="171" spans="1:7" hidden="1" x14ac:dyDescent="0.3">
      <c r="A171" s="10">
        <v>13473</v>
      </c>
      <c r="B171" s="11" t="s">
        <v>278</v>
      </c>
      <c r="C171" s="12" t="s">
        <v>275</v>
      </c>
      <c r="D171" s="12" t="s">
        <v>97</v>
      </c>
      <c r="E171" s="13" t="s">
        <v>42</v>
      </c>
      <c r="F171" s="12" t="s">
        <v>121</v>
      </c>
      <c r="G171" s="14" t="s">
        <v>97</v>
      </c>
    </row>
    <row r="172" spans="1:7" hidden="1" x14ac:dyDescent="0.3">
      <c r="A172" s="10">
        <v>13670</v>
      </c>
      <c r="B172" s="11" t="s">
        <v>279</v>
      </c>
      <c r="C172" s="12" t="s">
        <v>275</v>
      </c>
      <c r="D172" s="12" t="s">
        <v>74</v>
      </c>
      <c r="E172" s="13" t="s">
        <v>42</v>
      </c>
      <c r="F172" s="12" t="s">
        <v>280</v>
      </c>
      <c r="G172" s="14" t="s">
        <v>74</v>
      </c>
    </row>
    <row r="173" spans="1:7" hidden="1" x14ac:dyDescent="0.3">
      <c r="A173" s="10">
        <v>13683</v>
      </c>
      <c r="B173" s="11" t="s">
        <v>281</v>
      </c>
      <c r="C173" s="12" t="s">
        <v>275</v>
      </c>
      <c r="D173" s="12" t="s">
        <v>80</v>
      </c>
      <c r="E173" s="13" t="s">
        <v>41</v>
      </c>
      <c r="F173" s="12" t="s">
        <v>121</v>
      </c>
      <c r="G173" s="14" t="s">
        <v>80</v>
      </c>
    </row>
    <row r="174" spans="1:7" hidden="1" x14ac:dyDescent="0.3">
      <c r="A174" s="10">
        <v>13873</v>
      </c>
      <c r="B174" s="11" t="s">
        <v>282</v>
      </c>
      <c r="C174" s="12" t="s">
        <v>275</v>
      </c>
      <c r="D174" s="12" t="s">
        <v>80</v>
      </c>
      <c r="E174" s="13" t="s">
        <v>41</v>
      </c>
      <c r="F174" s="12" t="s">
        <v>121</v>
      </c>
      <c r="G174" s="14" t="s">
        <v>80</v>
      </c>
    </row>
    <row r="175" spans="1:7" hidden="1" x14ac:dyDescent="0.3">
      <c r="A175" s="10">
        <v>13006</v>
      </c>
      <c r="B175" s="12" t="s">
        <v>283</v>
      </c>
      <c r="C175" s="12" t="s">
        <v>275</v>
      </c>
      <c r="D175" s="12" t="s">
        <v>80</v>
      </c>
      <c r="E175" s="13" t="s">
        <v>42</v>
      </c>
      <c r="F175" s="12" t="s">
        <v>121</v>
      </c>
      <c r="G175" s="14" t="s">
        <v>80</v>
      </c>
    </row>
    <row r="176" spans="1:7" hidden="1" x14ac:dyDescent="0.3">
      <c r="A176" s="10">
        <v>13030</v>
      </c>
      <c r="B176" s="12" t="s">
        <v>284</v>
      </c>
      <c r="C176" s="12" t="s">
        <v>275</v>
      </c>
      <c r="D176" s="12" t="s">
        <v>80</v>
      </c>
      <c r="E176" s="13" t="s">
        <v>42</v>
      </c>
      <c r="F176" s="12" t="s">
        <v>121</v>
      </c>
      <c r="G176" s="14" t="s">
        <v>80</v>
      </c>
    </row>
    <row r="177" spans="1:7" hidden="1" x14ac:dyDescent="0.3">
      <c r="A177" s="10">
        <v>13042</v>
      </c>
      <c r="B177" s="12" t="s">
        <v>285</v>
      </c>
      <c r="C177" s="12" t="s">
        <v>275</v>
      </c>
      <c r="D177" s="12" t="s">
        <v>97</v>
      </c>
      <c r="E177" s="13" t="s">
        <v>42</v>
      </c>
      <c r="F177" s="12" t="s">
        <v>121</v>
      </c>
      <c r="G177" s="14" t="s">
        <v>97</v>
      </c>
    </row>
    <row r="178" spans="1:7" hidden="1" x14ac:dyDescent="0.3">
      <c r="A178" s="10">
        <v>13052</v>
      </c>
      <c r="B178" s="12" t="s">
        <v>286</v>
      </c>
      <c r="C178" s="12" t="s">
        <v>275</v>
      </c>
      <c r="D178" s="12" t="s">
        <v>80</v>
      </c>
      <c r="E178" s="13" t="s">
        <v>41</v>
      </c>
      <c r="F178" s="12" t="s">
        <v>121</v>
      </c>
      <c r="G178" s="14" t="s">
        <v>80</v>
      </c>
    </row>
    <row r="179" spans="1:7" hidden="1" x14ac:dyDescent="0.3">
      <c r="A179" s="10">
        <v>13062</v>
      </c>
      <c r="B179" s="12" t="s">
        <v>287</v>
      </c>
      <c r="C179" s="12" t="s">
        <v>275</v>
      </c>
      <c r="D179" s="12" t="s">
        <v>80</v>
      </c>
      <c r="E179" s="13" t="s">
        <v>41</v>
      </c>
      <c r="F179" s="12" t="s">
        <v>121</v>
      </c>
      <c r="G179" s="14" t="s">
        <v>80</v>
      </c>
    </row>
    <row r="180" spans="1:7" hidden="1" x14ac:dyDescent="0.3">
      <c r="A180" s="10">
        <v>13074</v>
      </c>
      <c r="B180" s="12" t="s">
        <v>288</v>
      </c>
      <c r="C180" s="12" t="s">
        <v>275</v>
      </c>
      <c r="D180" s="12" t="s">
        <v>97</v>
      </c>
      <c r="E180" s="13" t="s">
        <v>42</v>
      </c>
      <c r="F180" s="12" t="s">
        <v>121</v>
      </c>
      <c r="G180" s="14" t="s">
        <v>97</v>
      </c>
    </row>
    <row r="181" spans="1:7" hidden="1" x14ac:dyDescent="0.3">
      <c r="A181" s="10">
        <v>13160</v>
      </c>
      <c r="B181" s="12" t="s">
        <v>289</v>
      </c>
      <c r="C181" s="12" t="s">
        <v>275</v>
      </c>
      <c r="D181" s="12" t="s">
        <v>74</v>
      </c>
      <c r="E181" s="13" t="s">
        <v>42</v>
      </c>
      <c r="F181" s="12" t="s">
        <v>280</v>
      </c>
      <c r="G181" s="14" t="s">
        <v>74</v>
      </c>
    </row>
    <row r="182" spans="1:7" hidden="1" x14ac:dyDescent="0.3">
      <c r="A182" s="10">
        <v>13001</v>
      </c>
      <c r="B182" s="12" t="s">
        <v>80</v>
      </c>
      <c r="C182" s="12" t="s">
        <v>275</v>
      </c>
      <c r="D182" s="12" t="s">
        <v>80</v>
      </c>
      <c r="E182" s="13" t="s">
        <v>40</v>
      </c>
      <c r="F182" s="12" t="s">
        <v>121</v>
      </c>
      <c r="G182" s="14" t="s">
        <v>80</v>
      </c>
    </row>
    <row r="183" spans="1:7" hidden="1" x14ac:dyDescent="0.3">
      <c r="A183" s="10">
        <v>13188</v>
      </c>
      <c r="B183" s="12" t="s">
        <v>290</v>
      </c>
      <c r="C183" s="12" t="s">
        <v>275</v>
      </c>
      <c r="D183" s="12" t="s">
        <v>80</v>
      </c>
      <c r="E183" s="13" t="s">
        <v>42</v>
      </c>
      <c r="F183" s="12" t="s">
        <v>121</v>
      </c>
      <c r="G183" s="14" t="s">
        <v>80</v>
      </c>
    </row>
    <row r="184" spans="1:7" hidden="1" x14ac:dyDescent="0.3">
      <c r="A184" s="10">
        <v>13222</v>
      </c>
      <c r="B184" s="12" t="s">
        <v>291</v>
      </c>
      <c r="C184" s="12" t="s">
        <v>275</v>
      </c>
      <c r="D184" s="12" t="s">
        <v>80</v>
      </c>
      <c r="E184" s="13" t="s">
        <v>41</v>
      </c>
      <c r="F184" s="12" t="s">
        <v>121</v>
      </c>
      <c r="G184" s="14" t="s">
        <v>80</v>
      </c>
    </row>
    <row r="185" spans="1:7" hidden="1" x14ac:dyDescent="0.3">
      <c r="A185" s="10">
        <v>13244</v>
      </c>
      <c r="B185" s="12" t="s">
        <v>292</v>
      </c>
      <c r="C185" s="12" t="s">
        <v>275</v>
      </c>
      <c r="D185" s="12" t="s">
        <v>80</v>
      </c>
      <c r="E185" s="13" t="s">
        <v>42</v>
      </c>
      <c r="F185" s="12" t="s">
        <v>121</v>
      </c>
      <c r="G185" s="14" t="s">
        <v>80</v>
      </c>
    </row>
    <row r="186" spans="1:7" hidden="1" x14ac:dyDescent="0.3">
      <c r="A186" s="10">
        <v>13248</v>
      </c>
      <c r="B186" s="12" t="s">
        <v>293</v>
      </c>
      <c r="C186" s="12" t="s">
        <v>275</v>
      </c>
      <c r="D186" s="12" t="s">
        <v>80</v>
      </c>
      <c r="E186" s="13" t="s">
        <v>42</v>
      </c>
      <c r="F186" s="12" t="s">
        <v>121</v>
      </c>
      <c r="G186" s="14" t="s">
        <v>80</v>
      </c>
    </row>
    <row r="187" spans="1:7" hidden="1" x14ac:dyDescent="0.3">
      <c r="A187" s="10">
        <v>13300</v>
      </c>
      <c r="B187" s="12" t="s">
        <v>294</v>
      </c>
      <c r="C187" s="12" t="s">
        <v>275</v>
      </c>
      <c r="D187" s="12" t="s">
        <v>97</v>
      </c>
      <c r="E187" s="13" t="s">
        <v>42</v>
      </c>
      <c r="F187" s="12" t="s">
        <v>121</v>
      </c>
      <c r="G187" s="14" t="s">
        <v>97</v>
      </c>
    </row>
    <row r="188" spans="1:7" hidden="1" x14ac:dyDescent="0.3">
      <c r="A188" s="10">
        <v>13430</v>
      </c>
      <c r="B188" s="12" t="s">
        <v>295</v>
      </c>
      <c r="C188" s="12" t="s">
        <v>275</v>
      </c>
      <c r="D188" s="12" t="s">
        <v>80</v>
      </c>
      <c r="E188" s="13" t="s">
        <v>42</v>
      </c>
      <c r="F188" s="12" t="s">
        <v>121</v>
      </c>
      <c r="G188" s="14" t="s">
        <v>80</v>
      </c>
    </row>
    <row r="189" spans="1:7" hidden="1" x14ac:dyDescent="0.3">
      <c r="A189" s="10">
        <v>13433</v>
      </c>
      <c r="B189" s="12" t="s">
        <v>296</v>
      </c>
      <c r="C189" s="12" t="s">
        <v>275</v>
      </c>
      <c r="D189" s="12" t="s">
        <v>80</v>
      </c>
      <c r="E189" s="13" t="s">
        <v>41</v>
      </c>
      <c r="F189" s="12" t="s">
        <v>121</v>
      </c>
      <c r="G189" s="14" t="s">
        <v>80</v>
      </c>
    </row>
    <row r="190" spans="1:7" hidden="1" x14ac:dyDescent="0.3">
      <c r="A190" s="10">
        <v>13440</v>
      </c>
      <c r="B190" s="12" t="s">
        <v>297</v>
      </c>
      <c r="C190" s="12" t="s">
        <v>275</v>
      </c>
      <c r="D190" s="12" t="s">
        <v>80</v>
      </c>
      <c r="E190" s="13" t="s">
        <v>42</v>
      </c>
      <c r="F190" s="12" t="s">
        <v>121</v>
      </c>
      <c r="G190" s="14" t="s">
        <v>80</v>
      </c>
    </row>
    <row r="191" spans="1:7" hidden="1" x14ac:dyDescent="0.3">
      <c r="A191" s="10">
        <v>13442</v>
      </c>
      <c r="B191" s="12" t="s">
        <v>298</v>
      </c>
      <c r="C191" s="12" t="s">
        <v>275</v>
      </c>
      <c r="D191" s="12" t="s">
        <v>80</v>
      </c>
      <c r="E191" s="13" t="s">
        <v>41</v>
      </c>
      <c r="F191" s="12" t="s">
        <v>121</v>
      </c>
      <c r="G191" s="14" t="s">
        <v>80</v>
      </c>
    </row>
    <row r="192" spans="1:7" hidden="1" x14ac:dyDescent="0.3">
      <c r="A192" s="10">
        <v>13468</v>
      </c>
      <c r="B192" s="12" t="s">
        <v>299</v>
      </c>
      <c r="C192" s="12" t="s">
        <v>275</v>
      </c>
      <c r="D192" s="12" t="s">
        <v>80</v>
      </c>
      <c r="E192" s="13" t="s">
        <v>42</v>
      </c>
      <c r="F192" s="12" t="s">
        <v>121</v>
      </c>
      <c r="G192" s="14" t="s">
        <v>80</v>
      </c>
    </row>
    <row r="193" spans="1:7" hidden="1" x14ac:dyDescent="0.3">
      <c r="A193" s="10">
        <v>13458</v>
      </c>
      <c r="B193" s="12" t="s">
        <v>300</v>
      </c>
      <c r="C193" s="12" t="s">
        <v>275</v>
      </c>
      <c r="D193" s="12" t="s">
        <v>80</v>
      </c>
      <c r="E193" s="13" t="s">
        <v>42</v>
      </c>
      <c r="F193" s="12" t="s">
        <v>280</v>
      </c>
      <c r="G193" s="14" t="s">
        <v>80</v>
      </c>
    </row>
    <row r="194" spans="1:7" hidden="1" x14ac:dyDescent="0.3">
      <c r="A194" s="10">
        <v>13490</v>
      </c>
      <c r="B194" s="12" t="s">
        <v>301</v>
      </c>
      <c r="C194" s="12" t="s">
        <v>275</v>
      </c>
      <c r="D194" s="12" t="s">
        <v>80</v>
      </c>
      <c r="E194" s="13" t="s">
        <v>42</v>
      </c>
      <c r="F194" s="12" t="s">
        <v>121</v>
      </c>
      <c r="G194" s="14" t="s">
        <v>80</v>
      </c>
    </row>
    <row r="195" spans="1:7" hidden="1" x14ac:dyDescent="0.3">
      <c r="A195" s="10">
        <v>13549</v>
      </c>
      <c r="B195" s="12" t="s">
        <v>302</v>
      </c>
      <c r="C195" s="12" t="s">
        <v>275</v>
      </c>
      <c r="D195" s="12" t="s">
        <v>80</v>
      </c>
      <c r="E195" s="13" t="s">
        <v>42</v>
      </c>
      <c r="F195" s="12" t="s">
        <v>121</v>
      </c>
      <c r="G195" s="14" t="s">
        <v>80</v>
      </c>
    </row>
    <row r="196" spans="1:7" hidden="1" x14ac:dyDescent="0.3">
      <c r="A196" s="10">
        <v>13580</v>
      </c>
      <c r="B196" s="12" t="s">
        <v>303</v>
      </c>
      <c r="C196" s="12" t="s">
        <v>275</v>
      </c>
      <c r="D196" s="12" t="s">
        <v>80</v>
      </c>
      <c r="E196" s="13" t="s">
        <v>42</v>
      </c>
      <c r="F196" s="12" t="s">
        <v>121</v>
      </c>
      <c r="G196" s="14" t="s">
        <v>80</v>
      </c>
    </row>
    <row r="197" spans="1:7" hidden="1" x14ac:dyDescent="0.3">
      <c r="A197" s="10">
        <v>13600</v>
      </c>
      <c r="B197" s="12" t="s">
        <v>304</v>
      </c>
      <c r="C197" s="12" t="s">
        <v>275</v>
      </c>
      <c r="D197" s="12" t="s">
        <v>97</v>
      </c>
      <c r="E197" s="13" t="s">
        <v>42</v>
      </c>
      <c r="F197" s="12" t="s">
        <v>121</v>
      </c>
      <c r="G197" s="14" t="s">
        <v>97</v>
      </c>
    </row>
    <row r="198" spans="1:7" hidden="1" x14ac:dyDescent="0.3">
      <c r="A198" s="10">
        <v>13620</v>
      </c>
      <c r="B198" s="12" t="s">
        <v>305</v>
      </c>
      <c r="C198" s="12" t="s">
        <v>275</v>
      </c>
      <c r="D198" s="12" t="s">
        <v>80</v>
      </c>
      <c r="E198" s="13" t="s">
        <v>42</v>
      </c>
      <c r="F198" s="12" t="s">
        <v>121</v>
      </c>
      <c r="G198" s="14" t="s">
        <v>80</v>
      </c>
    </row>
    <row r="199" spans="1:7" hidden="1" x14ac:dyDescent="0.3">
      <c r="A199" s="10">
        <v>13647</v>
      </c>
      <c r="B199" s="12" t="s">
        <v>306</v>
      </c>
      <c r="C199" s="12" t="s">
        <v>275</v>
      </c>
      <c r="D199" s="12" t="s">
        <v>80</v>
      </c>
      <c r="E199" s="13" t="s">
        <v>41</v>
      </c>
      <c r="F199" s="12" t="s">
        <v>121</v>
      </c>
      <c r="G199" s="14" t="s">
        <v>80</v>
      </c>
    </row>
    <row r="200" spans="1:7" hidden="1" x14ac:dyDescent="0.3">
      <c r="A200" s="10">
        <v>13650</v>
      </c>
      <c r="B200" s="12" t="s">
        <v>307</v>
      </c>
      <c r="C200" s="12" t="s">
        <v>275</v>
      </c>
      <c r="D200" s="12" t="s">
        <v>80</v>
      </c>
      <c r="E200" s="13" t="s">
        <v>42</v>
      </c>
      <c r="F200" s="12" t="s">
        <v>121</v>
      </c>
      <c r="G200" s="14" t="s">
        <v>80</v>
      </c>
    </row>
    <row r="201" spans="1:7" hidden="1" x14ac:dyDescent="0.3">
      <c r="A201" s="10">
        <v>13654</v>
      </c>
      <c r="B201" s="12" t="s">
        <v>308</v>
      </c>
      <c r="C201" s="12" t="s">
        <v>275</v>
      </c>
      <c r="D201" s="12" t="s">
        <v>80</v>
      </c>
      <c r="E201" s="13" t="s">
        <v>42</v>
      </c>
      <c r="F201" s="12" t="s">
        <v>121</v>
      </c>
      <c r="G201" s="14" t="s">
        <v>80</v>
      </c>
    </row>
    <row r="202" spans="1:7" hidden="1" x14ac:dyDescent="0.3">
      <c r="A202" s="10">
        <v>13655</v>
      </c>
      <c r="B202" s="12" t="s">
        <v>309</v>
      </c>
      <c r="C202" s="12" t="s">
        <v>275</v>
      </c>
      <c r="D202" s="12" t="s">
        <v>80</v>
      </c>
      <c r="E202" s="13" t="s">
        <v>42</v>
      </c>
      <c r="F202" s="12" t="s">
        <v>121</v>
      </c>
      <c r="G202" s="14" t="s">
        <v>80</v>
      </c>
    </row>
    <row r="203" spans="1:7" hidden="1" x14ac:dyDescent="0.3">
      <c r="A203" s="10">
        <v>13657</v>
      </c>
      <c r="B203" s="12" t="s">
        <v>310</v>
      </c>
      <c r="C203" s="12" t="s">
        <v>275</v>
      </c>
      <c r="D203" s="12" t="s">
        <v>80</v>
      </c>
      <c r="E203" s="13" t="s">
        <v>41</v>
      </c>
      <c r="F203" s="12" t="s">
        <v>121</v>
      </c>
      <c r="G203" s="14" t="s">
        <v>80</v>
      </c>
    </row>
    <row r="204" spans="1:7" hidden="1" x14ac:dyDescent="0.3">
      <c r="A204" s="10">
        <v>13667</v>
      </c>
      <c r="B204" s="12" t="s">
        <v>311</v>
      </c>
      <c r="C204" s="12" t="s">
        <v>275</v>
      </c>
      <c r="D204" s="12" t="s">
        <v>80</v>
      </c>
      <c r="E204" s="13" t="s">
        <v>42</v>
      </c>
      <c r="F204" s="12" t="s">
        <v>121</v>
      </c>
      <c r="G204" s="14" t="s">
        <v>80</v>
      </c>
    </row>
    <row r="205" spans="1:7" hidden="1" x14ac:dyDescent="0.3">
      <c r="A205" s="10">
        <v>13673</v>
      </c>
      <c r="B205" s="12" t="s">
        <v>312</v>
      </c>
      <c r="C205" s="12" t="s">
        <v>275</v>
      </c>
      <c r="D205" s="12" t="s">
        <v>80</v>
      </c>
      <c r="E205" s="13" t="s">
        <v>41</v>
      </c>
      <c r="F205" s="12" t="s">
        <v>121</v>
      </c>
      <c r="G205" s="14" t="s">
        <v>80</v>
      </c>
    </row>
    <row r="206" spans="1:7" hidden="1" x14ac:dyDescent="0.3">
      <c r="A206" s="10">
        <v>13688</v>
      </c>
      <c r="B206" s="12" t="s">
        <v>313</v>
      </c>
      <c r="C206" s="12" t="s">
        <v>275</v>
      </c>
      <c r="D206" s="12" t="s">
        <v>74</v>
      </c>
      <c r="E206" s="13" t="s">
        <v>42</v>
      </c>
      <c r="F206" s="12" t="s">
        <v>280</v>
      </c>
      <c r="G206" s="14" t="s">
        <v>74</v>
      </c>
    </row>
    <row r="207" spans="1:7" hidden="1" x14ac:dyDescent="0.3">
      <c r="A207" s="10">
        <v>13744</v>
      </c>
      <c r="B207" s="12" t="s">
        <v>314</v>
      </c>
      <c r="C207" s="12" t="s">
        <v>275</v>
      </c>
      <c r="D207" s="12" t="s">
        <v>74</v>
      </c>
      <c r="E207" s="13" t="s">
        <v>42</v>
      </c>
      <c r="F207" s="12" t="s">
        <v>280</v>
      </c>
      <c r="G207" s="14" t="s">
        <v>74</v>
      </c>
    </row>
    <row r="208" spans="1:7" hidden="1" x14ac:dyDescent="0.3">
      <c r="A208" s="10">
        <v>13760</v>
      </c>
      <c r="B208" s="12" t="s">
        <v>315</v>
      </c>
      <c r="C208" s="12" t="s">
        <v>275</v>
      </c>
      <c r="D208" s="12" t="s">
        <v>80</v>
      </c>
      <c r="E208" s="13" t="s">
        <v>42</v>
      </c>
      <c r="F208" s="12" t="s">
        <v>121</v>
      </c>
      <c r="G208" s="14" t="s">
        <v>80</v>
      </c>
    </row>
    <row r="209" spans="1:7" hidden="1" x14ac:dyDescent="0.3">
      <c r="A209" s="10">
        <v>13780</v>
      </c>
      <c r="B209" s="12" t="s">
        <v>316</v>
      </c>
      <c r="C209" s="12" t="s">
        <v>275</v>
      </c>
      <c r="D209" s="12" t="s">
        <v>80</v>
      </c>
      <c r="E209" s="13" t="s">
        <v>42</v>
      </c>
      <c r="F209" s="12" t="s">
        <v>121</v>
      </c>
      <c r="G209" s="14" t="s">
        <v>80</v>
      </c>
    </row>
    <row r="210" spans="1:7" hidden="1" x14ac:dyDescent="0.3">
      <c r="A210" s="10">
        <v>13810</v>
      </c>
      <c r="B210" s="12" t="s">
        <v>317</v>
      </c>
      <c r="C210" s="12" t="s">
        <v>275</v>
      </c>
      <c r="D210" s="12" t="s">
        <v>80</v>
      </c>
      <c r="E210" s="13" t="s">
        <v>42</v>
      </c>
      <c r="F210" s="12" t="s">
        <v>121</v>
      </c>
      <c r="G210" s="14" t="s">
        <v>80</v>
      </c>
    </row>
    <row r="211" spans="1:7" hidden="1" x14ac:dyDescent="0.3">
      <c r="A211" s="10">
        <v>13836</v>
      </c>
      <c r="B211" s="12" t="s">
        <v>318</v>
      </c>
      <c r="C211" s="12" t="s">
        <v>275</v>
      </c>
      <c r="D211" s="12" t="s">
        <v>80</v>
      </c>
      <c r="E211" s="13" t="s">
        <v>41</v>
      </c>
      <c r="F211" s="12" t="s">
        <v>121</v>
      </c>
      <c r="G211" s="14" t="s">
        <v>80</v>
      </c>
    </row>
    <row r="212" spans="1:7" hidden="1" x14ac:dyDescent="0.3">
      <c r="A212" s="10">
        <v>13838</v>
      </c>
      <c r="B212" s="12" t="s">
        <v>319</v>
      </c>
      <c r="C212" s="12" t="s">
        <v>275</v>
      </c>
      <c r="D212" s="12" t="s">
        <v>80</v>
      </c>
      <c r="E212" s="13" t="s">
        <v>41</v>
      </c>
      <c r="F212" s="12" t="s">
        <v>121</v>
      </c>
      <c r="G212" s="14" t="s">
        <v>80</v>
      </c>
    </row>
    <row r="213" spans="1:7" hidden="1" x14ac:dyDescent="0.3">
      <c r="A213" s="10">
        <v>13894</v>
      </c>
      <c r="B213" s="12" t="s">
        <v>320</v>
      </c>
      <c r="C213" s="12" t="s">
        <v>275</v>
      </c>
      <c r="D213" s="12" t="s">
        <v>80</v>
      </c>
      <c r="E213" s="13" t="s">
        <v>42</v>
      </c>
      <c r="F213" s="12" t="s">
        <v>121</v>
      </c>
      <c r="G213" s="14" t="s">
        <v>80</v>
      </c>
    </row>
    <row r="214" spans="1:7" hidden="1" x14ac:dyDescent="0.3">
      <c r="A214" s="10">
        <v>15087</v>
      </c>
      <c r="B214" s="11" t="s">
        <v>321</v>
      </c>
      <c r="C214" s="12" t="s">
        <v>322</v>
      </c>
      <c r="D214" s="12" t="s">
        <v>96</v>
      </c>
      <c r="E214" s="13" t="s">
        <v>41</v>
      </c>
      <c r="F214" s="12" t="s">
        <v>121</v>
      </c>
      <c r="G214" s="14" t="s">
        <v>96</v>
      </c>
    </row>
    <row r="215" spans="1:7" hidden="1" x14ac:dyDescent="0.3">
      <c r="A215" s="10">
        <v>15106</v>
      </c>
      <c r="B215" s="11" t="s">
        <v>125</v>
      </c>
      <c r="C215" s="12" t="s">
        <v>322</v>
      </c>
      <c r="D215" s="12" t="s">
        <v>96</v>
      </c>
      <c r="E215" s="13" t="s">
        <v>42</v>
      </c>
      <c r="F215" s="12" t="s">
        <v>121</v>
      </c>
      <c r="G215" s="14" t="s">
        <v>96</v>
      </c>
    </row>
    <row r="216" spans="1:7" hidden="1" x14ac:dyDescent="0.3">
      <c r="A216" s="10">
        <v>15109</v>
      </c>
      <c r="B216" s="11" t="s">
        <v>323</v>
      </c>
      <c r="C216" s="12" t="s">
        <v>322</v>
      </c>
      <c r="D216" s="12" t="s">
        <v>96</v>
      </c>
      <c r="E216" s="13" t="s">
        <v>42</v>
      </c>
      <c r="F216" s="12" t="s">
        <v>121</v>
      </c>
      <c r="G216" s="14" t="s">
        <v>96</v>
      </c>
    </row>
    <row r="217" spans="1:7" hidden="1" x14ac:dyDescent="0.3">
      <c r="A217" s="10">
        <v>15131</v>
      </c>
      <c r="B217" s="11" t="s">
        <v>126</v>
      </c>
      <c r="C217" s="12" t="s">
        <v>322</v>
      </c>
      <c r="D217" s="12" t="s">
        <v>96</v>
      </c>
      <c r="E217" s="13" t="s">
        <v>41</v>
      </c>
      <c r="F217" s="12" t="s">
        <v>121</v>
      </c>
      <c r="G217" s="14" t="s">
        <v>96</v>
      </c>
    </row>
    <row r="218" spans="1:7" hidden="1" x14ac:dyDescent="0.3">
      <c r="A218" s="10">
        <v>15189</v>
      </c>
      <c r="B218" s="11" t="s">
        <v>324</v>
      </c>
      <c r="C218" s="12" t="s">
        <v>322</v>
      </c>
      <c r="D218" s="12" t="s">
        <v>96</v>
      </c>
      <c r="E218" s="13" t="s">
        <v>41</v>
      </c>
      <c r="F218" s="12" t="s">
        <v>121</v>
      </c>
      <c r="G218" s="14" t="s">
        <v>96</v>
      </c>
    </row>
    <row r="219" spans="1:7" hidden="1" x14ac:dyDescent="0.3">
      <c r="A219" s="10">
        <v>15368</v>
      </c>
      <c r="B219" s="11" t="s">
        <v>131</v>
      </c>
      <c r="C219" s="12" t="s">
        <v>322</v>
      </c>
      <c r="D219" s="12" t="s">
        <v>96</v>
      </c>
      <c r="E219" s="13" t="s">
        <v>42</v>
      </c>
      <c r="F219" s="12" t="s">
        <v>121</v>
      </c>
      <c r="G219" s="14" t="s">
        <v>96</v>
      </c>
    </row>
    <row r="220" spans="1:7" hidden="1" x14ac:dyDescent="0.3">
      <c r="A220" s="10">
        <v>15401</v>
      </c>
      <c r="B220" s="11" t="s">
        <v>106</v>
      </c>
      <c r="C220" s="12" t="s">
        <v>322</v>
      </c>
      <c r="D220" s="12" t="s">
        <v>96</v>
      </c>
      <c r="E220" s="13" t="s">
        <v>42</v>
      </c>
      <c r="F220" s="12" t="s">
        <v>121</v>
      </c>
      <c r="G220" s="14" t="s">
        <v>96</v>
      </c>
    </row>
    <row r="221" spans="1:7" hidden="1" x14ac:dyDescent="0.3">
      <c r="A221" s="10">
        <v>15455</v>
      </c>
      <c r="B221" s="11" t="s">
        <v>325</v>
      </c>
      <c r="C221" s="12" t="s">
        <v>322</v>
      </c>
      <c r="D221" s="12" t="s">
        <v>96</v>
      </c>
      <c r="E221" s="13" t="s">
        <v>42</v>
      </c>
      <c r="F221" s="12" t="s">
        <v>121</v>
      </c>
      <c r="G221" s="14" t="s">
        <v>96</v>
      </c>
    </row>
    <row r="222" spans="1:7" hidden="1" x14ac:dyDescent="0.3">
      <c r="A222" s="10">
        <v>15514</v>
      </c>
      <c r="B222" s="11" t="s">
        <v>326</v>
      </c>
      <c r="C222" s="12" t="s">
        <v>322</v>
      </c>
      <c r="D222" s="12" t="s">
        <v>96</v>
      </c>
      <c r="E222" s="13" t="s">
        <v>42</v>
      </c>
      <c r="F222" s="12" t="s">
        <v>121</v>
      </c>
      <c r="G222" s="14" t="s">
        <v>96</v>
      </c>
    </row>
    <row r="223" spans="1:7" hidden="1" x14ac:dyDescent="0.3">
      <c r="A223" s="10">
        <v>15690</v>
      </c>
      <c r="B223" s="11" t="s">
        <v>327</v>
      </c>
      <c r="C223" s="12" t="s">
        <v>322</v>
      </c>
      <c r="D223" s="12" t="s">
        <v>96</v>
      </c>
      <c r="E223" s="13" t="s">
        <v>42</v>
      </c>
      <c r="F223" s="12" t="s">
        <v>121</v>
      </c>
      <c r="G223" s="14" t="s">
        <v>96</v>
      </c>
    </row>
    <row r="224" spans="1:7" hidden="1" x14ac:dyDescent="0.3">
      <c r="A224" s="10">
        <v>15022</v>
      </c>
      <c r="B224" s="12" t="s">
        <v>328</v>
      </c>
      <c r="C224" s="12" t="s">
        <v>322</v>
      </c>
      <c r="D224" s="12" t="s">
        <v>96</v>
      </c>
      <c r="E224" s="13" t="s">
        <v>42</v>
      </c>
      <c r="F224" s="12" t="s">
        <v>121</v>
      </c>
      <c r="G224" s="14" t="s">
        <v>96</v>
      </c>
    </row>
    <row r="225" spans="1:7" hidden="1" x14ac:dyDescent="0.3">
      <c r="A225" s="10">
        <v>15047</v>
      </c>
      <c r="B225" s="12" t="s">
        <v>329</v>
      </c>
      <c r="C225" s="12" t="s">
        <v>322</v>
      </c>
      <c r="D225" s="12" t="s">
        <v>96</v>
      </c>
      <c r="E225" s="13" t="s">
        <v>42</v>
      </c>
      <c r="F225" s="12" t="s">
        <v>121</v>
      </c>
      <c r="G225" s="14" t="s">
        <v>96</v>
      </c>
    </row>
    <row r="226" spans="1:7" hidden="1" x14ac:dyDescent="0.3">
      <c r="A226" s="10">
        <v>15051</v>
      </c>
      <c r="B226" s="12" t="s">
        <v>330</v>
      </c>
      <c r="C226" s="12" t="s">
        <v>322</v>
      </c>
      <c r="D226" s="12" t="s">
        <v>96</v>
      </c>
      <c r="E226" s="13" t="s">
        <v>41</v>
      </c>
      <c r="F226" s="12" t="s">
        <v>121</v>
      </c>
      <c r="G226" s="14" t="s">
        <v>96</v>
      </c>
    </row>
    <row r="227" spans="1:7" hidden="1" x14ac:dyDescent="0.3">
      <c r="A227" s="10">
        <v>15090</v>
      </c>
      <c r="B227" s="12" t="s">
        <v>331</v>
      </c>
      <c r="C227" s="12" t="s">
        <v>322</v>
      </c>
      <c r="D227" s="12" t="s">
        <v>96</v>
      </c>
      <c r="E227" s="13" t="s">
        <v>42</v>
      </c>
      <c r="F227" s="12" t="s">
        <v>121</v>
      </c>
      <c r="G227" s="14" t="s">
        <v>96</v>
      </c>
    </row>
    <row r="228" spans="1:7" hidden="1" x14ac:dyDescent="0.3">
      <c r="A228" s="10">
        <v>15092</v>
      </c>
      <c r="B228" s="12" t="s">
        <v>332</v>
      </c>
      <c r="C228" s="12" t="s">
        <v>322</v>
      </c>
      <c r="D228" s="12" t="s">
        <v>96</v>
      </c>
      <c r="E228" s="13" t="s">
        <v>42</v>
      </c>
      <c r="F228" s="12" t="s">
        <v>121</v>
      </c>
      <c r="G228" s="14" t="s">
        <v>96</v>
      </c>
    </row>
    <row r="229" spans="1:7" hidden="1" x14ac:dyDescent="0.3">
      <c r="A229" s="10">
        <v>15097</v>
      </c>
      <c r="B229" s="12" t="s">
        <v>333</v>
      </c>
      <c r="C229" s="12" t="s">
        <v>322</v>
      </c>
      <c r="D229" s="12" t="s">
        <v>96</v>
      </c>
      <c r="E229" s="13" t="s">
        <v>42</v>
      </c>
      <c r="F229" s="12" t="s">
        <v>121</v>
      </c>
      <c r="G229" s="14" t="s">
        <v>96</v>
      </c>
    </row>
    <row r="230" spans="1:7" hidden="1" x14ac:dyDescent="0.3">
      <c r="A230" s="10">
        <v>15104</v>
      </c>
      <c r="B230" s="12" t="s">
        <v>322</v>
      </c>
      <c r="C230" s="12" t="s">
        <v>322</v>
      </c>
      <c r="D230" s="12" t="s">
        <v>96</v>
      </c>
      <c r="E230" s="13" t="s">
        <v>41</v>
      </c>
      <c r="F230" s="12" t="s">
        <v>121</v>
      </c>
      <c r="G230" s="14" t="s">
        <v>96</v>
      </c>
    </row>
    <row r="231" spans="1:7" hidden="1" x14ac:dyDescent="0.3">
      <c r="A231" s="10">
        <v>15114</v>
      </c>
      <c r="B231" s="12" t="s">
        <v>334</v>
      </c>
      <c r="C231" s="12" t="s">
        <v>322</v>
      </c>
      <c r="D231" s="12" t="s">
        <v>96</v>
      </c>
      <c r="E231" s="13" t="s">
        <v>41</v>
      </c>
      <c r="F231" s="12" t="s">
        <v>121</v>
      </c>
      <c r="G231" s="14" t="s">
        <v>96</v>
      </c>
    </row>
    <row r="232" spans="1:7" hidden="1" x14ac:dyDescent="0.3">
      <c r="A232" s="10">
        <v>15135</v>
      </c>
      <c r="B232" s="12" t="s">
        <v>335</v>
      </c>
      <c r="C232" s="12" t="s">
        <v>322</v>
      </c>
      <c r="D232" s="12" t="s">
        <v>96</v>
      </c>
      <c r="E232" s="13" t="s">
        <v>42</v>
      </c>
      <c r="F232" s="12" t="s">
        <v>121</v>
      </c>
      <c r="G232" s="14" t="s">
        <v>96</v>
      </c>
    </row>
    <row r="233" spans="1:7" hidden="1" x14ac:dyDescent="0.3">
      <c r="A233" s="10">
        <v>15162</v>
      </c>
      <c r="B233" s="12" t="s">
        <v>336</v>
      </c>
      <c r="C233" s="12" t="s">
        <v>322</v>
      </c>
      <c r="D233" s="12" t="s">
        <v>96</v>
      </c>
      <c r="E233" s="13" t="s">
        <v>41</v>
      </c>
      <c r="F233" s="12" t="s">
        <v>121</v>
      </c>
      <c r="G233" s="14" t="s">
        <v>96</v>
      </c>
    </row>
    <row r="234" spans="1:7" hidden="1" x14ac:dyDescent="0.3">
      <c r="A234" s="10">
        <v>15172</v>
      </c>
      <c r="B234" s="12" t="s">
        <v>337</v>
      </c>
      <c r="C234" s="12" t="s">
        <v>322</v>
      </c>
      <c r="D234" s="12" t="s">
        <v>96</v>
      </c>
      <c r="E234" s="13" t="s">
        <v>42</v>
      </c>
      <c r="F234" s="12" t="s">
        <v>121</v>
      </c>
      <c r="G234" s="14" t="s">
        <v>96</v>
      </c>
    </row>
    <row r="235" spans="1:7" hidden="1" x14ac:dyDescent="0.3">
      <c r="A235" s="10">
        <v>15176</v>
      </c>
      <c r="B235" s="12" t="s">
        <v>338</v>
      </c>
      <c r="C235" s="12" t="s">
        <v>322</v>
      </c>
      <c r="D235" s="12" t="s">
        <v>96</v>
      </c>
      <c r="E235" s="13" t="s">
        <v>42</v>
      </c>
      <c r="F235" s="12" t="s">
        <v>121</v>
      </c>
      <c r="G235" s="14" t="s">
        <v>96</v>
      </c>
    </row>
    <row r="236" spans="1:7" hidden="1" x14ac:dyDescent="0.3">
      <c r="A236" s="10">
        <v>15232</v>
      </c>
      <c r="B236" s="12" t="s">
        <v>339</v>
      </c>
      <c r="C236" s="12" t="s">
        <v>322</v>
      </c>
      <c r="D236" s="12" t="s">
        <v>96</v>
      </c>
      <c r="E236" s="13" t="s">
        <v>41</v>
      </c>
      <c r="F236" s="12" t="s">
        <v>121</v>
      </c>
      <c r="G236" s="14" t="s">
        <v>96</v>
      </c>
    </row>
    <row r="237" spans="1:7" hidden="1" x14ac:dyDescent="0.3">
      <c r="A237" s="10">
        <v>15180</v>
      </c>
      <c r="B237" s="12" t="s">
        <v>340</v>
      </c>
      <c r="C237" s="12" t="s">
        <v>322</v>
      </c>
      <c r="D237" s="12" t="s">
        <v>96</v>
      </c>
      <c r="E237" s="13" t="s">
        <v>42</v>
      </c>
      <c r="F237" s="12" t="s">
        <v>121</v>
      </c>
      <c r="G237" s="14" t="s">
        <v>96</v>
      </c>
    </row>
    <row r="238" spans="1:7" hidden="1" x14ac:dyDescent="0.3">
      <c r="A238" s="10">
        <v>15183</v>
      </c>
      <c r="B238" s="12" t="s">
        <v>341</v>
      </c>
      <c r="C238" s="12" t="s">
        <v>322</v>
      </c>
      <c r="D238" s="12" t="s">
        <v>96</v>
      </c>
      <c r="E238" s="13" t="s">
        <v>42</v>
      </c>
      <c r="F238" s="12" t="s">
        <v>121</v>
      </c>
      <c r="G238" s="14" t="s">
        <v>96</v>
      </c>
    </row>
    <row r="239" spans="1:7" hidden="1" x14ac:dyDescent="0.3">
      <c r="A239" s="10">
        <v>15185</v>
      </c>
      <c r="B239" s="12" t="s">
        <v>342</v>
      </c>
      <c r="C239" s="12" t="s">
        <v>322</v>
      </c>
      <c r="D239" s="12" t="s">
        <v>96</v>
      </c>
      <c r="E239" s="13" t="s">
        <v>41</v>
      </c>
      <c r="F239" s="12" t="s">
        <v>121</v>
      </c>
      <c r="G239" s="14" t="s">
        <v>96</v>
      </c>
    </row>
    <row r="240" spans="1:7" hidden="1" x14ac:dyDescent="0.3">
      <c r="A240" s="10">
        <v>15187</v>
      </c>
      <c r="B240" s="12" t="s">
        <v>343</v>
      </c>
      <c r="C240" s="12" t="s">
        <v>322</v>
      </c>
      <c r="D240" s="12" t="s">
        <v>96</v>
      </c>
      <c r="E240" s="13" t="s">
        <v>41</v>
      </c>
      <c r="F240" s="12" t="s">
        <v>121</v>
      </c>
      <c r="G240" s="14" t="s">
        <v>96</v>
      </c>
    </row>
    <row r="241" spans="1:7" hidden="1" x14ac:dyDescent="0.3">
      <c r="A241" s="10">
        <v>15236</v>
      </c>
      <c r="B241" s="12" t="s">
        <v>344</v>
      </c>
      <c r="C241" s="12" t="s">
        <v>322</v>
      </c>
      <c r="D241" s="12" t="s">
        <v>96</v>
      </c>
      <c r="E241" s="13" t="s">
        <v>42</v>
      </c>
      <c r="F241" s="12" t="s">
        <v>121</v>
      </c>
      <c r="G241" s="14" t="s">
        <v>96</v>
      </c>
    </row>
    <row r="242" spans="1:7" hidden="1" x14ac:dyDescent="0.3">
      <c r="A242" s="10">
        <v>15204</v>
      </c>
      <c r="B242" s="12" t="s">
        <v>345</v>
      </c>
      <c r="C242" s="12" t="s">
        <v>322</v>
      </c>
      <c r="D242" s="12" t="s">
        <v>96</v>
      </c>
      <c r="E242" s="13" t="s">
        <v>41</v>
      </c>
      <c r="F242" s="12" t="s">
        <v>121</v>
      </c>
      <c r="G242" s="14" t="s">
        <v>96</v>
      </c>
    </row>
    <row r="243" spans="1:7" hidden="1" x14ac:dyDescent="0.3">
      <c r="A243" s="10">
        <v>15212</v>
      </c>
      <c r="B243" s="12" t="s">
        <v>346</v>
      </c>
      <c r="C243" s="12" t="s">
        <v>322</v>
      </c>
      <c r="D243" s="12" t="s">
        <v>96</v>
      </c>
      <c r="E243" s="13" t="s">
        <v>42</v>
      </c>
      <c r="F243" s="12" t="s">
        <v>121</v>
      </c>
      <c r="G243" s="14" t="s">
        <v>96</v>
      </c>
    </row>
    <row r="244" spans="1:7" hidden="1" x14ac:dyDescent="0.3">
      <c r="A244" s="10">
        <v>15215</v>
      </c>
      <c r="B244" s="12" t="s">
        <v>347</v>
      </c>
      <c r="C244" s="12" t="s">
        <v>322</v>
      </c>
      <c r="D244" s="12" t="s">
        <v>96</v>
      </c>
      <c r="E244" s="13" t="s">
        <v>41</v>
      </c>
      <c r="F244" s="12" t="s">
        <v>121</v>
      </c>
      <c r="G244" s="14" t="s">
        <v>96</v>
      </c>
    </row>
    <row r="245" spans="1:7" hidden="1" x14ac:dyDescent="0.3">
      <c r="A245" s="10">
        <v>15218</v>
      </c>
      <c r="B245" s="12" t="s">
        <v>348</v>
      </c>
      <c r="C245" s="12" t="s">
        <v>322</v>
      </c>
      <c r="D245" s="12" t="s">
        <v>96</v>
      </c>
      <c r="E245" s="13" t="s">
        <v>42</v>
      </c>
      <c r="F245" s="12" t="s">
        <v>121</v>
      </c>
      <c r="G245" s="14" t="s">
        <v>96</v>
      </c>
    </row>
    <row r="246" spans="1:7" hidden="1" x14ac:dyDescent="0.3">
      <c r="A246" s="10">
        <v>15223</v>
      </c>
      <c r="B246" s="12" t="s">
        <v>349</v>
      </c>
      <c r="C246" s="12" t="s">
        <v>322</v>
      </c>
      <c r="D246" s="12" t="s">
        <v>74</v>
      </c>
      <c r="E246" s="13" t="s">
        <v>42</v>
      </c>
      <c r="F246" s="12" t="s">
        <v>108</v>
      </c>
      <c r="G246" s="14" t="s">
        <v>74</v>
      </c>
    </row>
    <row r="247" spans="1:7" hidden="1" x14ac:dyDescent="0.3">
      <c r="A247" s="10">
        <v>15224</v>
      </c>
      <c r="B247" s="12" t="s">
        <v>350</v>
      </c>
      <c r="C247" s="12" t="s">
        <v>322</v>
      </c>
      <c r="D247" s="12" t="s">
        <v>96</v>
      </c>
      <c r="E247" s="13" t="s">
        <v>41</v>
      </c>
      <c r="F247" s="12" t="s">
        <v>121</v>
      </c>
      <c r="G247" s="14" t="s">
        <v>96</v>
      </c>
    </row>
    <row r="248" spans="1:7" hidden="1" x14ac:dyDescent="0.3">
      <c r="A248" s="10">
        <v>15226</v>
      </c>
      <c r="B248" s="12" t="s">
        <v>351</v>
      </c>
      <c r="C248" s="12" t="s">
        <v>322</v>
      </c>
      <c r="D248" s="12" t="s">
        <v>96</v>
      </c>
      <c r="E248" s="13" t="s">
        <v>41</v>
      </c>
      <c r="F248" s="12" t="s">
        <v>121</v>
      </c>
      <c r="G248" s="14" t="s">
        <v>96</v>
      </c>
    </row>
    <row r="249" spans="1:7" hidden="1" x14ac:dyDescent="0.3">
      <c r="A249" s="10">
        <v>15238</v>
      </c>
      <c r="B249" s="12" t="s">
        <v>352</v>
      </c>
      <c r="C249" s="12" t="s">
        <v>322</v>
      </c>
      <c r="D249" s="12" t="s">
        <v>96</v>
      </c>
      <c r="E249" s="13" t="s">
        <v>41</v>
      </c>
      <c r="F249" s="12" t="s">
        <v>121</v>
      </c>
      <c r="G249" s="14" t="s">
        <v>96</v>
      </c>
    </row>
    <row r="250" spans="1:7" hidden="1" x14ac:dyDescent="0.3">
      <c r="A250" s="10">
        <v>15244</v>
      </c>
      <c r="B250" s="12" t="s">
        <v>353</v>
      </c>
      <c r="C250" s="12" t="s">
        <v>322</v>
      </c>
      <c r="D250" s="12" t="s">
        <v>96</v>
      </c>
      <c r="E250" s="13" t="s">
        <v>42</v>
      </c>
      <c r="F250" s="12" t="s">
        <v>121</v>
      </c>
      <c r="G250" s="14" t="s">
        <v>96</v>
      </c>
    </row>
    <row r="251" spans="1:7" hidden="1" x14ac:dyDescent="0.3">
      <c r="A251" s="10">
        <v>15248</v>
      </c>
      <c r="B251" s="12" t="s">
        <v>354</v>
      </c>
      <c r="C251" s="12" t="s">
        <v>322</v>
      </c>
      <c r="D251" s="12" t="s">
        <v>96</v>
      </c>
      <c r="E251" s="13" t="s">
        <v>42</v>
      </c>
      <c r="F251" s="12" t="s">
        <v>121</v>
      </c>
      <c r="G251" s="14" t="s">
        <v>96</v>
      </c>
    </row>
    <row r="252" spans="1:7" hidden="1" x14ac:dyDescent="0.3">
      <c r="A252" s="10">
        <v>15272</v>
      </c>
      <c r="B252" s="12" t="s">
        <v>355</v>
      </c>
      <c r="C252" s="12" t="s">
        <v>322</v>
      </c>
      <c r="D252" s="12" t="s">
        <v>96</v>
      </c>
      <c r="E252" s="13" t="s">
        <v>41</v>
      </c>
      <c r="F252" s="12" t="s">
        <v>121</v>
      </c>
      <c r="G252" s="14" t="s">
        <v>96</v>
      </c>
    </row>
    <row r="253" spans="1:7" hidden="1" x14ac:dyDescent="0.3">
      <c r="A253" s="10">
        <v>15276</v>
      </c>
      <c r="B253" s="12" t="s">
        <v>356</v>
      </c>
      <c r="C253" s="12" t="s">
        <v>322</v>
      </c>
      <c r="D253" s="12" t="s">
        <v>96</v>
      </c>
      <c r="E253" s="13" t="s">
        <v>41</v>
      </c>
      <c r="F253" s="12" t="s">
        <v>121</v>
      </c>
      <c r="G253" s="14" t="s">
        <v>96</v>
      </c>
    </row>
    <row r="254" spans="1:7" hidden="1" x14ac:dyDescent="0.3">
      <c r="A254" s="10">
        <v>15293</v>
      </c>
      <c r="B254" s="12" t="s">
        <v>357</v>
      </c>
      <c r="C254" s="12" t="s">
        <v>322</v>
      </c>
      <c r="D254" s="12" t="s">
        <v>96</v>
      </c>
      <c r="E254" s="13" t="s">
        <v>41</v>
      </c>
      <c r="F254" s="12" t="s">
        <v>121</v>
      </c>
      <c r="G254" s="14" t="s">
        <v>96</v>
      </c>
    </row>
    <row r="255" spans="1:7" hidden="1" x14ac:dyDescent="0.3">
      <c r="A255" s="10">
        <v>15296</v>
      </c>
      <c r="B255" s="12" t="s">
        <v>358</v>
      </c>
      <c r="C255" s="12" t="s">
        <v>322</v>
      </c>
      <c r="D255" s="12" t="s">
        <v>96</v>
      </c>
      <c r="E255" s="13" t="s">
        <v>42</v>
      </c>
      <c r="F255" s="12" t="s">
        <v>121</v>
      </c>
      <c r="G255" s="14" t="s">
        <v>96</v>
      </c>
    </row>
    <row r="256" spans="1:7" hidden="1" x14ac:dyDescent="0.3">
      <c r="A256" s="10">
        <v>15299</v>
      </c>
      <c r="B256" s="12" t="s">
        <v>359</v>
      </c>
      <c r="C256" s="12" t="s">
        <v>322</v>
      </c>
      <c r="D256" s="12" t="s">
        <v>96</v>
      </c>
      <c r="E256" s="13" t="s">
        <v>42</v>
      </c>
      <c r="F256" s="12" t="s">
        <v>121</v>
      </c>
      <c r="G256" s="14" t="s">
        <v>96</v>
      </c>
    </row>
    <row r="257" spans="1:7" hidden="1" x14ac:dyDescent="0.3">
      <c r="A257" s="10">
        <v>15317</v>
      </c>
      <c r="B257" s="12" t="s">
        <v>360</v>
      </c>
      <c r="C257" s="12" t="s">
        <v>322</v>
      </c>
      <c r="D257" s="12" t="s">
        <v>96</v>
      </c>
      <c r="E257" s="13" t="s">
        <v>42</v>
      </c>
      <c r="F257" s="12" t="s">
        <v>121</v>
      </c>
      <c r="G257" s="14" t="s">
        <v>96</v>
      </c>
    </row>
    <row r="258" spans="1:7" hidden="1" x14ac:dyDescent="0.3">
      <c r="A258" s="10">
        <v>15322</v>
      </c>
      <c r="B258" s="12" t="s">
        <v>361</v>
      </c>
      <c r="C258" s="12" t="s">
        <v>322</v>
      </c>
      <c r="D258" s="12" t="s">
        <v>96</v>
      </c>
      <c r="E258" s="13" t="s">
        <v>41</v>
      </c>
      <c r="F258" s="12" t="s">
        <v>121</v>
      </c>
      <c r="G258" s="14" t="s">
        <v>96</v>
      </c>
    </row>
    <row r="259" spans="1:7" hidden="1" x14ac:dyDescent="0.3">
      <c r="A259" s="10">
        <v>15325</v>
      </c>
      <c r="B259" s="12" t="s">
        <v>362</v>
      </c>
      <c r="C259" s="12" t="s">
        <v>322</v>
      </c>
      <c r="D259" s="12" t="s">
        <v>96</v>
      </c>
      <c r="E259" s="13" t="s">
        <v>42</v>
      </c>
      <c r="F259" s="12" t="s">
        <v>121</v>
      </c>
      <c r="G259" s="14" t="s">
        <v>96</v>
      </c>
    </row>
    <row r="260" spans="1:7" hidden="1" x14ac:dyDescent="0.3">
      <c r="A260" s="10">
        <v>15332</v>
      </c>
      <c r="B260" s="12" t="s">
        <v>363</v>
      </c>
      <c r="C260" s="12" t="s">
        <v>322</v>
      </c>
      <c r="D260" s="12" t="s">
        <v>96</v>
      </c>
      <c r="E260" s="13" t="s">
        <v>42</v>
      </c>
      <c r="F260" s="12" t="s">
        <v>121</v>
      </c>
      <c r="G260" s="14" t="s">
        <v>96</v>
      </c>
    </row>
    <row r="261" spans="1:7" hidden="1" x14ac:dyDescent="0.3">
      <c r="A261" s="10">
        <v>15362</v>
      </c>
      <c r="B261" s="12" t="s">
        <v>364</v>
      </c>
      <c r="C261" s="12" t="s">
        <v>322</v>
      </c>
      <c r="D261" s="12" t="s">
        <v>96</v>
      </c>
      <c r="E261" s="13" t="s">
        <v>41</v>
      </c>
      <c r="F261" s="12" t="s">
        <v>121</v>
      </c>
      <c r="G261" s="14" t="s">
        <v>96</v>
      </c>
    </row>
    <row r="262" spans="1:7" hidden="1" x14ac:dyDescent="0.3">
      <c r="A262" s="10">
        <v>15367</v>
      </c>
      <c r="B262" s="12" t="s">
        <v>365</v>
      </c>
      <c r="C262" s="12" t="s">
        <v>322</v>
      </c>
      <c r="D262" s="12" t="s">
        <v>96</v>
      </c>
      <c r="E262" s="13" t="s">
        <v>41</v>
      </c>
      <c r="F262" s="12" t="s">
        <v>121</v>
      </c>
      <c r="G262" s="14" t="s">
        <v>96</v>
      </c>
    </row>
    <row r="263" spans="1:7" hidden="1" x14ac:dyDescent="0.3">
      <c r="A263" s="10">
        <v>15380</v>
      </c>
      <c r="B263" s="12" t="s">
        <v>366</v>
      </c>
      <c r="C263" s="12" t="s">
        <v>322</v>
      </c>
      <c r="D263" s="12" t="s">
        <v>96</v>
      </c>
      <c r="E263" s="13" t="s">
        <v>42</v>
      </c>
      <c r="F263" s="12" t="s">
        <v>121</v>
      </c>
      <c r="G263" s="14" t="s">
        <v>96</v>
      </c>
    </row>
    <row r="264" spans="1:7" hidden="1" x14ac:dyDescent="0.3">
      <c r="A264" s="10">
        <v>15403</v>
      </c>
      <c r="B264" s="12" t="s">
        <v>367</v>
      </c>
      <c r="C264" s="12" t="s">
        <v>322</v>
      </c>
      <c r="D264" s="12" t="s">
        <v>96</v>
      </c>
      <c r="E264" s="13" t="s">
        <v>42</v>
      </c>
      <c r="F264" s="12" t="s">
        <v>121</v>
      </c>
      <c r="G264" s="14" t="s">
        <v>96</v>
      </c>
    </row>
    <row r="265" spans="1:7" hidden="1" x14ac:dyDescent="0.3">
      <c r="A265" s="10">
        <v>15377</v>
      </c>
      <c r="B265" s="12" t="s">
        <v>368</v>
      </c>
      <c r="C265" s="12" t="s">
        <v>322</v>
      </c>
      <c r="D265" s="12" t="s">
        <v>96</v>
      </c>
      <c r="E265" s="13" t="s">
        <v>42</v>
      </c>
      <c r="F265" s="12" t="s">
        <v>121</v>
      </c>
      <c r="G265" s="14" t="s">
        <v>96</v>
      </c>
    </row>
    <row r="266" spans="1:7" hidden="1" x14ac:dyDescent="0.3">
      <c r="A266" s="10">
        <v>15425</v>
      </c>
      <c r="B266" s="12" t="s">
        <v>369</v>
      </c>
      <c r="C266" s="12" t="s">
        <v>322</v>
      </c>
      <c r="D266" s="12" t="s">
        <v>96</v>
      </c>
      <c r="E266" s="13" t="s">
        <v>42</v>
      </c>
      <c r="F266" s="12" t="s">
        <v>121</v>
      </c>
      <c r="G266" s="14" t="s">
        <v>96</v>
      </c>
    </row>
    <row r="267" spans="1:7" hidden="1" x14ac:dyDescent="0.3">
      <c r="A267" s="10">
        <v>15442</v>
      </c>
      <c r="B267" s="12" t="s">
        <v>370</v>
      </c>
      <c r="C267" s="12" t="s">
        <v>322</v>
      </c>
      <c r="D267" s="12" t="s">
        <v>96</v>
      </c>
      <c r="E267" s="13" t="s">
        <v>42</v>
      </c>
      <c r="F267" s="12" t="s">
        <v>121</v>
      </c>
      <c r="G267" s="14" t="s">
        <v>96</v>
      </c>
    </row>
    <row r="268" spans="1:7" hidden="1" x14ac:dyDescent="0.3">
      <c r="A268" s="10">
        <v>15464</v>
      </c>
      <c r="B268" s="12" t="s">
        <v>371</v>
      </c>
      <c r="C268" s="12" t="s">
        <v>322</v>
      </c>
      <c r="D268" s="12" t="s">
        <v>96</v>
      </c>
      <c r="E268" s="13" t="s">
        <v>41</v>
      </c>
      <c r="F268" s="12" t="s">
        <v>121</v>
      </c>
      <c r="G268" s="14" t="s">
        <v>96</v>
      </c>
    </row>
    <row r="269" spans="1:7" hidden="1" x14ac:dyDescent="0.3">
      <c r="A269" s="10">
        <v>15466</v>
      </c>
      <c r="B269" s="12" t="s">
        <v>372</v>
      </c>
      <c r="C269" s="12" t="s">
        <v>322</v>
      </c>
      <c r="D269" s="12" t="s">
        <v>96</v>
      </c>
      <c r="E269" s="13" t="s">
        <v>42</v>
      </c>
      <c r="F269" s="12" t="s">
        <v>121</v>
      </c>
      <c r="G269" s="14" t="s">
        <v>96</v>
      </c>
    </row>
    <row r="270" spans="1:7" hidden="1" x14ac:dyDescent="0.3">
      <c r="A270" s="10">
        <v>15469</v>
      </c>
      <c r="B270" s="12" t="s">
        <v>373</v>
      </c>
      <c r="C270" s="12" t="s">
        <v>322</v>
      </c>
      <c r="D270" s="12" t="s">
        <v>96</v>
      </c>
      <c r="E270" s="13" t="s">
        <v>41</v>
      </c>
      <c r="F270" s="12" t="s">
        <v>121</v>
      </c>
      <c r="G270" s="14" t="s">
        <v>96</v>
      </c>
    </row>
    <row r="271" spans="1:7" hidden="1" x14ac:dyDescent="0.3">
      <c r="A271" s="10">
        <v>15476</v>
      </c>
      <c r="B271" s="12" t="s">
        <v>374</v>
      </c>
      <c r="C271" s="12" t="s">
        <v>322</v>
      </c>
      <c r="D271" s="12" t="s">
        <v>96</v>
      </c>
      <c r="E271" s="13" t="s">
        <v>40</v>
      </c>
      <c r="F271" s="12" t="s">
        <v>121</v>
      </c>
      <c r="G271" s="14" t="s">
        <v>96</v>
      </c>
    </row>
    <row r="272" spans="1:7" hidden="1" x14ac:dyDescent="0.3">
      <c r="A272" s="10">
        <v>15480</v>
      </c>
      <c r="B272" s="12" t="s">
        <v>375</v>
      </c>
      <c r="C272" s="12" t="s">
        <v>322</v>
      </c>
      <c r="D272" s="12" t="s">
        <v>96</v>
      </c>
      <c r="E272" s="13" t="s">
        <v>42</v>
      </c>
      <c r="F272" s="12" t="s">
        <v>121</v>
      </c>
      <c r="G272" s="14" t="s">
        <v>96</v>
      </c>
    </row>
    <row r="273" spans="1:7" hidden="1" x14ac:dyDescent="0.3">
      <c r="A273" s="10">
        <v>15491</v>
      </c>
      <c r="B273" s="12" t="s">
        <v>376</v>
      </c>
      <c r="C273" s="12" t="s">
        <v>322</v>
      </c>
      <c r="D273" s="12" t="s">
        <v>96</v>
      </c>
      <c r="E273" s="13" t="s">
        <v>41</v>
      </c>
      <c r="F273" s="12" t="s">
        <v>121</v>
      </c>
      <c r="G273" s="14" t="s">
        <v>96</v>
      </c>
    </row>
    <row r="274" spans="1:7" hidden="1" x14ac:dyDescent="0.3">
      <c r="A274" s="10">
        <v>15494</v>
      </c>
      <c r="B274" s="12" t="s">
        <v>377</v>
      </c>
      <c r="C274" s="12" t="s">
        <v>322</v>
      </c>
      <c r="D274" s="12" t="s">
        <v>96</v>
      </c>
      <c r="E274" s="13" t="s">
        <v>41</v>
      </c>
      <c r="F274" s="12" t="s">
        <v>121</v>
      </c>
      <c r="G274" s="14" t="s">
        <v>96</v>
      </c>
    </row>
    <row r="275" spans="1:7" hidden="1" x14ac:dyDescent="0.3">
      <c r="A275" s="10">
        <v>15500</v>
      </c>
      <c r="B275" s="12" t="s">
        <v>378</v>
      </c>
      <c r="C275" s="12" t="s">
        <v>322</v>
      </c>
      <c r="D275" s="12" t="s">
        <v>96</v>
      </c>
      <c r="E275" s="13" t="s">
        <v>41</v>
      </c>
      <c r="F275" s="12" t="s">
        <v>121</v>
      </c>
      <c r="G275" s="14" t="s">
        <v>96</v>
      </c>
    </row>
    <row r="276" spans="1:7" hidden="1" x14ac:dyDescent="0.3">
      <c r="A276" s="10">
        <v>15507</v>
      </c>
      <c r="B276" s="12" t="s">
        <v>379</v>
      </c>
      <c r="C276" s="12" t="s">
        <v>322</v>
      </c>
      <c r="D276" s="12" t="s">
        <v>96</v>
      </c>
      <c r="E276" s="13" t="s">
        <v>42</v>
      </c>
      <c r="F276" s="12" t="s">
        <v>121</v>
      </c>
      <c r="G276" s="14" t="s">
        <v>96</v>
      </c>
    </row>
    <row r="277" spans="1:7" hidden="1" x14ac:dyDescent="0.3">
      <c r="A277" s="10">
        <v>15511</v>
      </c>
      <c r="B277" s="12" t="s">
        <v>380</v>
      </c>
      <c r="C277" s="12" t="s">
        <v>322</v>
      </c>
      <c r="D277" s="12" t="s">
        <v>96</v>
      </c>
      <c r="E277" s="13" t="s">
        <v>42</v>
      </c>
      <c r="F277" s="12" t="s">
        <v>121</v>
      </c>
      <c r="G277" s="14" t="s">
        <v>96</v>
      </c>
    </row>
    <row r="278" spans="1:7" hidden="1" x14ac:dyDescent="0.3">
      <c r="A278" s="10">
        <v>15516</v>
      </c>
      <c r="B278" s="12" t="s">
        <v>381</v>
      </c>
      <c r="C278" s="12" t="s">
        <v>322</v>
      </c>
      <c r="D278" s="12" t="s">
        <v>96</v>
      </c>
      <c r="E278" s="13" t="s">
        <v>41</v>
      </c>
      <c r="F278" s="12" t="s">
        <v>121</v>
      </c>
      <c r="G278" s="14" t="s">
        <v>96</v>
      </c>
    </row>
    <row r="279" spans="1:7" hidden="1" x14ac:dyDescent="0.3">
      <c r="A279" s="10">
        <v>15518</v>
      </c>
      <c r="B279" s="12" t="s">
        <v>382</v>
      </c>
      <c r="C279" s="12" t="s">
        <v>322</v>
      </c>
      <c r="D279" s="12" t="s">
        <v>99</v>
      </c>
      <c r="E279" s="13" t="s">
        <v>42</v>
      </c>
      <c r="F279" s="12" t="s">
        <v>121</v>
      </c>
      <c r="G279" s="14" t="s">
        <v>99</v>
      </c>
    </row>
    <row r="280" spans="1:7" hidden="1" x14ac:dyDescent="0.3">
      <c r="A280" s="10">
        <v>15522</v>
      </c>
      <c r="B280" s="12" t="s">
        <v>383</v>
      </c>
      <c r="C280" s="12" t="s">
        <v>322</v>
      </c>
      <c r="D280" s="12" t="s">
        <v>96</v>
      </c>
      <c r="E280" s="13" t="s">
        <v>42</v>
      </c>
      <c r="F280" s="12" t="s">
        <v>121</v>
      </c>
      <c r="G280" s="14" t="s">
        <v>96</v>
      </c>
    </row>
    <row r="281" spans="1:7" hidden="1" x14ac:dyDescent="0.3">
      <c r="A281" s="10">
        <v>15531</v>
      </c>
      <c r="B281" s="12" t="s">
        <v>384</v>
      </c>
      <c r="C281" s="12" t="s">
        <v>322</v>
      </c>
      <c r="D281" s="12" t="s">
        <v>96</v>
      </c>
      <c r="E281" s="13" t="s">
        <v>42</v>
      </c>
      <c r="F281" s="12" t="s">
        <v>121</v>
      </c>
      <c r="G281" s="14" t="s">
        <v>96</v>
      </c>
    </row>
    <row r="282" spans="1:7" hidden="1" x14ac:dyDescent="0.3">
      <c r="A282" s="10">
        <v>15533</v>
      </c>
      <c r="B282" s="12" t="s">
        <v>385</v>
      </c>
      <c r="C282" s="12" t="s">
        <v>322</v>
      </c>
      <c r="D282" s="12" t="s">
        <v>96</v>
      </c>
      <c r="E282" s="13" t="s">
        <v>42</v>
      </c>
      <c r="F282" s="12" t="s">
        <v>121</v>
      </c>
      <c r="G282" s="14" t="s">
        <v>96</v>
      </c>
    </row>
    <row r="283" spans="1:7" hidden="1" x14ac:dyDescent="0.3">
      <c r="A283" s="10">
        <v>15537</v>
      </c>
      <c r="B283" s="12" t="s">
        <v>386</v>
      </c>
      <c r="C283" s="12" t="s">
        <v>322</v>
      </c>
      <c r="D283" s="12" t="s">
        <v>96</v>
      </c>
      <c r="E283" s="13" t="s">
        <v>41</v>
      </c>
      <c r="F283" s="12" t="s">
        <v>121</v>
      </c>
      <c r="G283" s="14" t="s">
        <v>96</v>
      </c>
    </row>
    <row r="284" spans="1:7" hidden="1" x14ac:dyDescent="0.3">
      <c r="A284" s="10">
        <v>15542</v>
      </c>
      <c r="B284" s="12" t="s">
        <v>387</v>
      </c>
      <c r="C284" s="12" t="s">
        <v>322</v>
      </c>
      <c r="D284" s="12" t="s">
        <v>96</v>
      </c>
      <c r="E284" s="13" t="s">
        <v>42</v>
      </c>
      <c r="F284" s="12" t="s">
        <v>121</v>
      </c>
      <c r="G284" s="14" t="s">
        <v>96</v>
      </c>
    </row>
    <row r="285" spans="1:7" hidden="1" x14ac:dyDescent="0.3">
      <c r="A285" s="10">
        <v>15550</v>
      </c>
      <c r="B285" s="12" t="s">
        <v>388</v>
      </c>
      <c r="C285" s="12" t="s">
        <v>322</v>
      </c>
      <c r="D285" s="12" t="s">
        <v>96</v>
      </c>
      <c r="E285" s="13" t="s">
        <v>42</v>
      </c>
      <c r="F285" s="12" t="s">
        <v>121</v>
      </c>
      <c r="G285" s="14" t="s">
        <v>96</v>
      </c>
    </row>
    <row r="286" spans="1:7" hidden="1" x14ac:dyDescent="0.3">
      <c r="A286" s="10">
        <v>15572</v>
      </c>
      <c r="B286" s="12" t="s">
        <v>389</v>
      </c>
      <c r="C286" s="12" t="s">
        <v>322</v>
      </c>
      <c r="D286" s="12" t="s">
        <v>88</v>
      </c>
      <c r="E286" s="13" t="s">
        <v>42</v>
      </c>
      <c r="F286" s="12" t="s">
        <v>121</v>
      </c>
      <c r="G286" s="14" t="s">
        <v>88</v>
      </c>
    </row>
    <row r="287" spans="1:7" hidden="1" x14ac:dyDescent="0.3">
      <c r="A287" s="10">
        <v>15580</v>
      </c>
      <c r="B287" s="12" t="s">
        <v>390</v>
      </c>
      <c r="C287" s="12" t="s">
        <v>322</v>
      </c>
      <c r="D287" s="12" t="s">
        <v>96</v>
      </c>
      <c r="E287" s="13" t="s">
        <v>42</v>
      </c>
      <c r="F287" s="12" t="s">
        <v>121</v>
      </c>
      <c r="G287" s="14" t="s">
        <v>96</v>
      </c>
    </row>
    <row r="288" spans="1:7" hidden="1" x14ac:dyDescent="0.3">
      <c r="A288" s="10">
        <v>15599</v>
      </c>
      <c r="B288" s="12" t="s">
        <v>391</v>
      </c>
      <c r="C288" s="12" t="s">
        <v>322</v>
      </c>
      <c r="D288" s="12" t="s">
        <v>96</v>
      </c>
      <c r="E288" s="13" t="s">
        <v>41</v>
      </c>
      <c r="F288" s="12" t="s">
        <v>121</v>
      </c>
      <c r="G288" s="14" t="s">
        <v>96</v>
      </c>
    </row>
    <row r="289" spans="1:7" x14ac:dyDescent="0.3">
      <c r="A289" s="10">
        <v>15600</v>
      </c>
      <c r="B289" s="12" t="s">
        <v>392</v>
      </c>
      <c r="C289" s="12" t="s">
        <v>322</v>
      </c>
      <c r="D289" s="12" t="s">
        <v>96</v>
      </c>
      <c r="E289" s="13" t="s">
        <v>41</v>
      </c>
      <c r="F289" s="12" t="s">
        <v>121</v>
      </c>
      <c r="G289" s="14" t="s">
        <v>96</v>
      </c>
    </row>
    <row r="290" spans="1:7" hidden="1" x14ac:dyDescent="0.3">
      <c r="A290" s="10">
        <v>15621</v>
      </c>
      <c r="B290" s="12" t="s">
        <v>393</v>
      </c>
      <c r="C290" s="12" t="s">
        <v>322</v>
      </c>
      <c r="D290" s="12" t="s">
        <v>96</v>
      </c>
      <c r="E290" s="13" t="s">
        <v>42</v>
      </c>
      <c r="F290" s="12" t="s">
        <v>121</v>
      </c>
      <c r="G290" s="14" t="s">
        <v>96</v>
      </c>
    </row>
    <row r="291" spans="1:7" hidden="1" x14ac:dyDescent="0.3">
      <c r="A291" s="10">
        <v>15632</v>
      </c>
      <c r="B291" s="12" t="s">
        <v>394</v>
      </c>
      <c r="C291" s="12" t="s">
        <v>322</v>
      </c>
      <c r="D291" s="12" t="s">
        <v>96</v>
      </c>
      <c r="E291" s="13" t="s">
        <v>41</v>
      </c>
      <c r="F291" s="12" t="s">
        <v>121</v>
      </c>
      <c r="G291" s="14" t="s">
        <v>96</v>
      </c>
    </row>
    <row r="292" spans="1:7" hidden="1" x14ac:dyDescent="0.3">
      <c r="A292" s="10">
        <v>15638</v>
      </c>
      <c r="B292" s="12" t="s">
        <v>395</v>
      </c>
      <c r="C292" s="12" t="s">
        <v>322</v>
      </c>
      <c r="D292" s="12" t="s">
        <v>96</v>
      </c>
      <c r="E292" s="13" t="s">
        <v>41</v>
      </c>
      <c r="F292" s="12" t="s">
        <v>121</v>
      </c>
      <c r="G292" s="14" t="s">
        <v>96</v>
      </c>
    </row>
    <row r="293" spans="1:7" hidden="1" x14ac:dyDescent="0.3">
      <c r="A293" s="10">
        <v>15646</v>
      </c>
      <c r="B293" s="12" t="s">
        <v>396</v>
      </c>
      <c r="C293" s="12" t="s">
        <v>322</v>
      </c>
      <c r="D293" s="12" t="s">
        <v>96</v>
      </c>
      <c r="E293" s="13" t="s">
        <v>41</v>
      </c>
      <c r="F293" s="12" t="s">
        <v>121</v>
      </c>
      <c r="G293" s="14" t="s">
        <v>96</v>
      </c>
    </row>
    <row r="294" spans="1:7" hidden="1" x14ac:dyDescent="0.3">
      <c r="A294" s="10">
        <v>15660</v>
      </c>
      <c r="B294" s="12" t="s">
        <v>397</v>
      </c>
      <c r="C294" s="12" t="s">
        <v>322</v>
      </c>
      <c r="D294" s="12" t="s">
        <v>96</v>
      </c>
      <c r="E294" s="13" t="s">
        <v>42</v>
      </c>
      <c r="F294" s="12" t="s">
        <v>121</v>
      </c>
      <c r="G294" s="14" t="s">
        <v>96</v>
      </c>
    </row>
    <row r="295" spans="1:7" hidden="1" x14ac:dyDescent="0.3">
      <c r="A295" s="10">
        <v>15664</v>
      </c>
      <c r="B295" s="12" t="s">
        <v>398</v>
      </c>
      <c r="C295" s="12" t="s">
        <v>322</v>
      </c>
      <c r="D295" s="12" t="s">
        <v>96</v>
      </c>
      <c r="E295" s="13" t="s">
        <v>41</v>
      </c>
      <c r="F295" s="12" t="s">
        <v>121</v>
      </c>
      <c r="G295" s="14" t="s">
        <v>96</v>
      </c>
    </row>
    <row r="296" spans="1:7" hidden="1" x14ac:dyDescent="0.3">
      <c r="A296" s="10">
        <v>15667</v>
      </c>
      <c r="B296" s="12" t="s">
        <v>399</v>
      </c>
      <c r="C296" s="12" t="s">
        <v>322</v>
      </c>
      <c r="D296" s="12" t="s">
        <v>96</v>
      </c>
      <c r="E296" s="13" t="s">
        <v>42</v>
      </c>
      <c r="F296" s="12" t="s">
        <v>121</v>
      </c>
      <c r="G296" s="14" t="s">
        <v>96</v>
      </c>
    </row>
    <row r="297" spans="1:7" hidden="1" x14ac:dyDescent="0.3">
      <c r="A297" s="10">
        <v>15673</v>
      </c>
      <c r="B297" s="12" t="s">
        <v>400</v>
      </c>
      <c r="C297" s="12" t="s">
        <v>322</v>
      </c>
      <c r="D297" s="12" t="s">
        <v>96</v>
      </c>
      <c r="E297" s="13" t="s">
        <v>42</v>
      </c>
      <c r="F297" s="12" t="s">
        <v>121</v>
      </c>
      <c r="G297" s="14" t="s">
        <v>96</v>
      </c>
    </row>
    <row r="298" spans="1:7" hidden="1" x14ac:dyDescent="0.3">
      <c r="A298" s="10">
        <v>15676</v>
      </c>
      <c r="B298" s="12" t="s">
        <v>401</v>
      </c>
      <c r="C298" s="12" t="s">
        <v>322</v>
      </c>
      <c r="D298" s="12" t="s">
        <v>96</v>
      </c>
      <c r="E298" s="13" t="s">
        <v>42</v>
      </c>
      <c r="F298" s="12" t="s">
        <v>121</v>
      </c>
      <c r="G298" s="14" t="s">
        <v>96</v>
      </c>
    </row>
    <row r="299" spans="1:7" hidden="1" x14ac:dyDescent="0.3">
      <c r="A299" s="10">
        <v>15681</v>
      </c>
      <c r="B299" s="12" t="s">
        <v>402</v>
      </c>
      <c r="C299" s="12" t="s">
        <v>322</v>
      </c>
      <c r="D299" s="12" t="s">
        <v>96</v>
      </c>
      <c r="E299" s="13" t="s">
        <v>42</v>
      </c>
      <c r="F299" s="12" t="s">
        <v>121</v>
      </c>
      <c r="G299" s="14" t="s">
        <v>96</v>
      </c>
    </row>
    <row r="300" spans="1:7" hidden="1" x14ac:dyDescent="0.3">
      <c r="A300" s="10">
        <v>15693</v>
      </c>
      <c r="B300" s="12" t="s">
        <v>403</v>
      </c>
      <c r="C300" s="12" t="s">
        <v>322</v>
      </c>
      <c r="D300" s="12" t="s">
        <v>96</v>
      </c>
      <c r="E300" s="13" t="s">
        <v>41</v>
      </c>
      <c r="F300" s="12" t="s">
        <v>121</v>
      </c>
      <c r="G300" s="14" t="s">
        <v>96</v>
      </c>
    </row>
    <row r="301" spans="1:7" hidden="1" x14ac:dyDescent="0.3">
      <c r="A301" s="10">
        <v>15696</v>
      </c>
      <c r="B301" s="12" t="s">
        <v>404</v>
      </c>
      <c r="C301" s="12" t="s">
        <v>322</v>
      </c>
      <c r="D301" s="12" t="s">
        <v>96</v>
      </c>
      <c r="E301" s="13" t="s">
        <v>41</v>
      </c>
      <c r="F301" s="12" t="s">
        <v>121</v>
      </c>
      <c r="G301" s="14" t="s">
        <v>96</v>
      </c>
    </row>
    <row r="302" spans="1:7" hidden="1" x14ac:dyDescent="0.3">
      <c r="A302" s="10">
        <v>15686</v>
      </c>
      <c r="B302" s="12" t="s">
        <v>405</v>
      </c>
      <c r="C302" s="12" t="s">
        <v>322</v>
      </c>
      <c r="D302" s="12" t="s">
        <v>96</v>
      </c>
      <c r="E302" s="13" t="s">
        <v>42</v>
      </c>
      <c r="F302" s="12" t="s">
        <v>121</v>
      </c>
      <c r="G302" s="14" t="s">
        <v>96</v>
      </c>
    </row>
    <row r="303" spans="1:7" hidden="1" x14ac:dyDescent="0.3">
      <c r="A303" s="10">
        <v>15720</v>
      </c>
      <c r="B303" s="12" t="s">
        <v>406</v>
      </c>
      <c r="C303" s="12" t="s">
        <v>322</v>
      </c>
      <c r="D303" s="12" t="s">
        <v>96</v>
      </c>
      <c r="E303" s="13" t="s">
        <v>42</v>
      </c>
      <c r="F303" s="12" t="s">
        <v>121</v>
      </c>
      <c r="G303" s="14" t="s">
        <v>96</v>
      </c>
    </row>
    <row r="304" spans="1:7" hidden="1" x14ac:dyDescent="0.3">
      <c r="A304" s="10">
        <v>15723</v>
      </c>
      <c r="B304" s="12" t="s">
        <v>407</v>
      </c>
      <c r="C304" s="12" t="s">
        <v>322</v>
      </c>
      <c r="D304" s="12" t="s">
        <v>96</v>
      </c>
      <c r="E304" s="13" t="s">
        <v>42</v>
      </c>
      <c r="F304" s="12" t="s">
        <v>121</v>
      </c>
      <c r="G304" s="14" t="s">
        <v>96</v>
      </c>
    </row>
    <row r="305" spans="1:7" hidden="1" x14ac:dyDescent="0.3">
      <c r="A305" s="10">
        <v>15740</v>
      </c>
      <c r="B305" s="12" t="s">
        <v>408</v>
      </c>
      <c r="C305" s="12" t="s">
        <v>322</v>
      </c>
      <c r="D305" s="12" t="s">
        <v>96</v>
      </c>
      <c r="E305" s="13" t="s">
        <v>41</v>
      </c>
      <c r="F305" s="12" t="s">
        <v>121</v>
      </c>
      <c r="G305" s="14" t="s">
        <v>96</v>
      </c>
    </row>
    <row r="306" spans="1:7" hidden="1" x14ac:dyDescent="0.3">
      <c r="A306" s="10">
        <v>15753</v>
      </c>
      <c r="B306" s="12" t="s">
        <v>409</v>
      </c>
      <c r="C306" s="12" t="s">
        <v>322</v>
      </c>
      <c r="D306" s="12" t="s">
        <v>96</v>
      </c>
      <c r="E306" s="13" t="s">
        <v>42</v>
      </c>
      <c r="F306" s="12" t="s">
        <v>121</v>
      </c>
      <c r="G306" s="14" t="s">
        <v>96</v>
      </c>
    </row>
    <row r="307" spans="1:7" hidden="1" x14ac:dyDescent="0.3">
      <c r="A307" s="10">
        <v>15757</v>
      </c>
      <c r="B307" s="12" t="s">
        <v>410</v>
      </c>
      <c r="C307" s="12" t="s">
        <v>322</v>
      </c>
      <c r="D307" s="12" t="s">
        <v>96</v>
      </c>
      <c r="E307" s="13" t="s">
        <v>42</v>
      </c>
      <c r="F307" s="12" t="s">
        <v>121</v>
      </c>
      <c r="G307" s="14" t="s">
        <v>96</v>
      </c>
    </row>
    <row r="308" spans="1:7" hidden="1" x14ac:dyDescent="0.3">
      <c r="A308" s="10">
        <v>15755</v>
      </c>
      <c r="B308" s="12" t="s">
        <v>411</v>
      </c>
      <c r="C308" s="12" t="s">
        <v>322</v>
      </c>
      <c r="D308" s="12" t="s">
        <v>96</v>
      </c>
      <c r="E308" s="13" t="s">
        <v>42</v>
      </c>
      <c r="F308" s="12" t="s">
        <v>121</v>
      </c>
      <c r="G308" s="14" t="s">
        <v>96</v>
      </c>
    </row>
    <row r="309" spans="1:7" hidden="1" x14ac:dyDescent="0.3">
      <c r="A309" s="10">
        <v>15759</v>
      </c>
      <c r="B309" s="12" t="s">
        <v>412</v>
      </c>
      <c r="C309" s="12" t="s">
        <v>322</v>
      </c>
      <c r="D309" s="12" t="s">
        <v>96</v>
      </c>
      <c r="E309" s="13" t="s">
        <v>41</v>
      </c>
      <c r="F309" s="12" t="s">
        <v>121</v>
      </c>
      <c r="G309" s="14" t="s">
        <v>96</v>
      </c>
    </row>
    <row r="310" spans="1:7" hidden="1" x14ac:dyDescent="0.3">
      <c r="A310" s="10">
        <v>15761</v>
      </c>
      <c r="B310" s="12" t="s">
        <v>413</v>
      </c>
      <c r="C310" s="12" t="s">
        <v>322</v>
      </c>
      <c r="D310" s="12" t="s">
        <v>96</v>
      </c>
      <c r="E310" s="13" t="s">
        <v>42</v>
      </c>
      <c r="F310" s="12" t="s">
        <v>121</v>
      </c>
      <c r="G310" s="14" t="s">
        <v>96</v>
      </c>
    </row>
    <row r="311" spans="1:7" hidden="1" x14ac:dyDescent="0.3">
      <c r="A311" s="10">
        <v>15762</v>
      </c>
      <c r="B311" s="12" t="s">
        <v>414</v>
      </c>
      <c r="C311" s="12" t="s">
        <v>322</v>
      </c>
      <c r="D311" s="12" t="s">
        <v>96</v>
      </c>
      <c r="E311" s="13" t="s">
        <v>41</v>
      </c>
      <c r="F311" s="12" t="s">
        <v>121</v>
      </c>
      <c r="G311" s="14" t="s">
        <v>96</v>
      </c>
    </row>
    <row r="312" spans="1:7" hidden="1" x14ac:dyDescent="0.3">
      <c r="A312" s="10">
        <v>15764</v>
      </c>
      <c r="B312" s="12" t="s">
        <v>415</v>
      </c>
      <c r="C312" s="12" t="s">
        <v>322</v>
      </c>
      <c r="D312" s="12" t="s">
        <v>96</v>
      </c>
      <c r="E312" s="13" t="s">
        <v>40</v>
      </c>
      <c r="F312" s="12" t="s">
        <v>121</v>
      </c>
      <c r="G312" s="14" t="s">
        <v>96</v>
      </c>
    </row>
    <row r="313" spans="1:7" hidden="1" x14ac:dyDescent="0.3">
      <c r="A313" s="10">
        <v>15763</v>
      </c>
      <c r="B313" s="12" t="s">
        <v>416</v>
      </c>
      <c r="C313" s="12" t="s">
        <v>322</v>
      </c>
      <c r="D313" s="12" t="s">
        <v>96</v>
      </c>
      <c r="E313" s="13" t="s">
        <v>41</v>
      </c>
      <c r="F313" s="12" t="s">
        <v>121</v>
      </c>
      <c r="G313" s="14" t="s">
        <v>96</v>
      </c>
    </row>
    <row r="314" spans="1:7" hidden="1" x14ac:dyDescent="0.3">
      <c r="A314" s="10">
        <v>15774</v>
      </c>
      <c r="B314" s="12" t="s">
        <v>417</v>
      </c>
      <c r="C314" s="12" t="s">
        <v>322</v>
      </c>
      <c r="D314" s="12" t="s">
        <v>96</v>
      </c>
      <c r="E314" s="13" t="s">
        <v>42</v>
      </c>
      <c r="F314" s="12" t="s">
        <v>121</v>
      </c>
      <c r="G314" s="14" t="s">
        <v>96</v>
      </c>
    </row>
    <row r="315" spans="1:7" hidden="1" x14ac:dyDescent="0.3">
      <c r="A315" s="10">
        <v>15776</v>
      </c>
      <c r="B315" s="12" t="s">
        <v>418</v>
      </c>
      <c r="C315" s="12" t="s">
        <v>322</v>
      </c>
      <c r="D315" s="12" t="s">
        <v>96</v>
      </c>
      <c r="E315" s="13" t="s">
        <v>41</v>
      </c>
      <c r="F315" s="12" t="s">
        <v>121</v>
      </c>
      <c r="G315" s="14" t="s">
        <v>96</v>
      </c>
    </row>
    <row r="316" spans="1:7" hidden="1" x14ac:dyDescent="0.3">
      <c r="A316" s="10">
        <v>15778</v>
      </c>
      <c r="B316" s="12" t="s">
        <v>419</v>
      </c>
      <c r="C316" s="12" t="s">
        <v>322</v>
      </c>
      <c r="D316" s="12" t="s">
        <v>96</v>
      </c>
      <c r="E316" s="13" t="s">
        <v>42</v>
      </c>
      <c r="F316" s="12" t="s">
        <v>121</v>
      </c>
      <c r="G316" s="14" t="s">
        <v>96</v>
      </c>
    </row>
    <row r="317" spans="1:7" hidden="1" x14ac:dyDescent="0.3">
      <c r="A317" s="10">
        <v>15790</v>
      </c>
      <c r="B317" s="12" t="s">
        <v>420</v>
      </c>
      <c r="C317" s="12" t="s">
        <v>322</v>
      </c>
      <c r="D317" s="12" t="s">
        <v>96</v>
      </c>
      <c r="E317" s="13" t="s">
        <v>42</v>
      </c>
      <c r="F317" s="12" t="s">
        <v>121</v>
      </c>
      <c r="G317" s="14" t="s">
        <v>96</v>
      </c>
    </row>
    <row r="318" spans="1:7" hidden="1" x14ac:dyDescent="0.3">
      <c r="A318" s="10">
        <v>15798</v>
      </c>
      <c r="B318" s="12" t="s">
        <v>421</v>
      </c>
      <c r="C318" s="12" t="s">
        <v>322</v>
      </c>
      <c r="D318" s="12" t="s">
        <v>96</v>
      </c>
      <c r="E318" s="13" t="s">
        <v>42</v>
      </c>
      <c r="F318" s="12" t="s">
        <v>121</v>
      </c>
      <c r="G318" s="14" t="s">
        <v>96</v>
      </c>
    </row>
    <row r="319" spans="1:7" hidden="1" x14ac:dyDescent="0.3">
      <c r="A319" s="10">
        <v>15804</v>
      </c>
      <c r="B319" s="12" t="s">
        <v>422</v>
      </c>
      <c r="C319" s="12" t="s">
        <v>322</v>
      </c>
      <c r="D319" s="12" t="s">
        <v>96</v>
      </c>
      <c r="E319" s="13" t="s">
        <v>41</v>
      </c>
      <c r="F319" s="12" t="s">
        <v>121</v>
      </c>
      <c r="G319" s="14" t="s">
        <v>96</v>
      </c>
    </row>
    <row r="320" spans="1:7" hidden="1" x14ac:dyDescent="0.3">
      <c r="A320" s="10">
        <v>15806</v>
      </c>
      <c r="B320" s="12" t="s">
        <v>423</v>
      </c>
      <c r="C320" s="12" t="s">
        <v>322</v>
      </c>
      <c r="D320" s="12" t="s">
        <v>96</v>
      </c>
      <c r="E320" s="13" t="s">
        <v>41</v>
      </c>
      <c r="F320" s="12" t="s">
        <v>121</v>
      </c>
      <c r="G320" s="14" t="s">
        <v>96</v>
      </c>
    </row>
    <row r="321" spans="1:7" hidden="1" x14ac:dyDescent="0.3">
      <c r="A321" s="10">
        <v>15808</v>
      </c>
      <c r="B321" s="12" t="s">
        <v>424</v>
      </c>
      <c r="C321" s="12" t="s">
        <v>322</v>
      </c>
      <c r="D321" s="12" t="s">
        <v>96</v>
      </c>
      <c r="E321" s="13" t="s">
        <v>41</v>
      </c>
      <c r="F321" s="12" t="s">
        <v>121</v>
      </c>
      <c r="G321" s="14" t="s">
        <v>96</v>
      </c>
    </row>
    <row r="322" spans="1:7" hidden="1" x14ac:dyDescent="0.3">
      <c r="A322" s="10">
        <v>15810</v>
      </c>
      <c r="B322" s="12" t="s">
        <v>425</v>
      </c>
      <c r="C322" s="12" t="s">
        <v>322</v>
      </c>
      <c r="D322" s="12" t="s">
        <v>96</v>
      </c>
      <c r="E322" s="13" t="s">
        <v>42</v>
      </c>
      <c r="F322" s="12" t="s">
        <v>121</v>
      </c>
      <c r="G322" s="14" t="s">
        <v>96</v>
      </c>
    </row>
    <row r="323" spans="1:7" hidden="1" x14ac:dyDescent="0.3">
      <c r="A323" s="10">
        <v>15814</v>
      </c>
      <c r="B323" s="12" t="s">
        <v>426</v>
      </c>
      <c r="C323" s="12" t="s">
        <v>322</v>
      </c>
      <c r="D323" s="12" t="s">
        <v>96</v>
      </c>
      <c r="E323" s="13" t="s">
        <v>41</v>
      </c>
      <c r="F323" s="12" t="s">
        <v>121</v>
      </c>
      <c r="G323" s="14" t="s">
        <v>96</v>
      </c>
    </row>
    <row r="324" spans="1:7" hidden="1" x14ac:dyDescent="0.3">
      <c r="A324" s="10">
        <v>15816</v>
      </c>
      <c r="B324" s="12" t="s">
        <v>427</v>
      </c>
      <c r="C324" s="12" t="s">
        <v>322</v>
      </c>
      <c r="D324" s="12" t="s">
        <v>96</v>
      </c>
      <c r="E324" s="13" t="s">
        <v>41</v>
      </c>
      <c r="F324" s="12" t="s">
        <v>121</v>
      </c>
      <c r="G324" s="14" t="s">
        <v>96</v>
      </c>
    </row>
    <row r="325" spans="1:7" hidden="1" x14ac:dyDescent="0.3">
      <c r="A325" s="10">
        <v>15820</v>
      </c>
      <c r="B325" s="12" t="s">
        <v>428</v>
      </c>
      <c r="C325" s="12" t="s">
        <v>322</v>
      </c>
      <c r="D325" s="12" t="s">
        <v>96</v>
      </c>
      <c r="E325" s="13" t="s">
        <v>42</v>
      </c>
      <c r="F325" s="12" t="s">
        <v>121</v>
      </c>
      <c r="G325" s="14" t="s">
        <v>96</v>
      </c>
    </row>
    <row r="326" spans="1:7" hidden="1" x14ac:dyDescent="0.3">
      <c r="A326" s="10">
        <v>15822</v>
      </c>
      <c r="B326" s="12" t="s">
        <v>429</v>
      </c>
      <c r="C326" s="12" t="s">
        <v>322</v>
      </c>
      <c r="D326" s="12" t="s">
        <v>96</v>
      </c>
      <c r="E326" s="13" t="s">
        <v>41</v>
      </c>
      <c r="F326" s="12" t="s">
        <v>121</v>
      </c>
      <c r="G326" s="14" t="s">
        <v>96</v>
      </c>
    </row>
    <row r="327" spans="1:7" hidden="1" x14ac:dyDescent="0.3">
      <c r="A327" s="10">
        <v>15001</v>
      </c>
      <c r="B327" s="12" t="s">
        <v>96</v>
      </c>
      <c r="C327" s="12" t="s">
        <v>322</v>
      </c>
      <c r="D327" s="12" t="s">
        <v>96</v>
      </c>
      <c r="E327" s="13" t="s">
        <v>40</v>
      </c>
      <c r="F327" s="12" t="s">
        <v>121</v>
      </c>
      <c r="G327" s="14" t="s">
        <v>96</v>
      </c>
    </row>
    <row r="328" spans="1:7" hidden="1" x14ac:dyDescent="0.3">
      <c r="A328" s="10">
        <v>15832</v>
      </c>
      <c r="B328" s="12" t="s">
        <v>430</v>
      </c>
      <c r="C328" s="12" t="s">
        <v>322</v>
      </c>
      <c r="D328" s="12" t="s">
        <v>96</v>
      </c>
      <c r="E328" s="13" t="s">
        <v>42</v>
      </c>
      <c r="F328" s="12" t="s">
        <v>121</v>
      </c>
      <c r="G328" s="14" t="s">
        <v>96</v>
      </c>
    </row>
    <row r="329" spans="1:7" hidden="1" x14ac:dyDescent="0.3">
      <c r="A329" s="10">
        <v>15835</v>
      </c>
      <c r="B329" s="12" t="s">
        <v>431</v>
      </c>
      <c r="C329" s="12" t="s">
        <v>322</v>
      </c>
      <c r="D329" s="12" t="s">
        <v>96</v>
      </c>
      <c r="E329" s="13" t="s">
        <v>41</v>
      </c>
      <c r="F329" s="12" t="s">
        <v>121</v>
      </c>
      <c r="G329" s="14" t="s">
        <v>96</v>
      </c>
    </row>
    <row r="330" spans="1:7" hidden="1" x14ac:dyDescent="0.3">
      <c r="A330" s="10">
        <v>15837</v>
      </c>
      <c r="B330" s="12" t="s">
        <v>432</v>
      </c>
      <c r="C330" s="12" t="s">
        <v>322</v>
      </c>
      <c r="D330" s="12" t="s">
        <v>96</v>
      </c>
      <c r="E330" s="13" t="s">
        <v>41</v>
      </c>
      <c r="F330" s="12" t="s">
        <v>121</v>
      </c>
      <c r="G330" s="14" t="s">
        <v>96</v>
      </c>
    </row>
    <row r="331" spans="1:7" hidden="1" x14ac:dyDescent="0.3">
      <c r="A331" s="10">
        <v>15839</v>
      </c>
      <c r="B331" s="12" t="s">
        <v>433</v>
      </c>
      <c r="C331" s="12" t="s">
        <v>322</v>
      </c>
      <c r="D331" s="12" t="s">
        <v>96</v>
      </c>
      <c r="E331" s="13" t="s">
        <v>41</v>
      </c>
      <c r="F331" s="12" t="s">
        <v>121</v>
      </c>
      <c r="G331" s="14" t="s">
        <v>96</v>
      </c>
    </row>
    <row r="332" spans="1:7" hidden="1" x14ac:dyDescent="0.3">
      <c r="A332" s="10">
        <v>15842</v>
      </c>
      <c r="B332" s="12" t="s">
        <v>434</v>
      </c>
      <c r="C332" s="12" t="s">
        <v>322</v>
      </c>
      <c r="D332" s="12" t="s">
        <v>96</v>
      </c>
      <c r="E332" s="13" t="s">
        <v>41</v>
      </c>
      <c r="F332" s="12" t="s">
        <v>121</v>
      </c>
      <c r="G332" s="14" t="s">
        <v>96</v>
      </c>
    </row>
    <row r="333" spans="1:7" hidden="1" x14ac:dyDescent="0.3">
      <c r="A333" s="10">
        <v>15861</v>
      </c>
      <c r="B333" s="12" t="s">
        <v>435</v>
      </c>
      <c r="C333" s="12" t="s">
        <v>322</v>
      </c>
      <c r="D333" s="12" t="s">
        <v>96</v>
      </c>
      <c r="E333" s="13" t="s">
        <v>41</v>
      </c>
      <c r="F333" s="12" t="s">
        <v>121</v>
      </c>
      <c r="G333" s="14" t="s">
        <v>96</v>
      </c>
    </row>
    <row r="334" spans="1:7" hidden="1" x14ac:dyDescent="0.3">
      <c r="A334" s="10">
        <v>15407</v>
      </c>
      <c r="B334" s="12" t="s">
        <v>436</v>
      </c>
      <c r="C334" s="12" t="s">
        <v>322</v>
      </c>
      <c r="D334" s="12" t="s">
        <v>96</v>
      </c>
      <c r="E334" s="13" t="s">
        <v>41</v>
      </c>
      <c r="F334" s="12" t="s">
        <v>121</v>
      </c>
      <c r="G334" s="14" t="s">
        <v>96</v>
      </c>
    </row>
    <row r="335" spans="1:7" hidden="1" x14ac:dyDescent="0.3">
      <c r="A335" s="10">
        <v>15879</v>
      </c>
      <c r="B335" s="12" t="s">
        <v>437</v>
      </c>
      <c r="C335" s="12" t="s">
        <v>322</v>
      </c>
      <c r="D335" s="12" t="s">
        <v>96</v>
      </c>
      <c r="E335" s="13" t="s">
        <v>41</v>
      </c>
      <c r="F335" s="12" t="s">
        <v>121</v>
      </c>
      <c r="G335" s="14" t="s">
        <v>96</v>
      </c>
    </row>
    <row r="336" spans="1:7" hidden="1" x14ac:dyDescent="0.3">
      <c r="A336" s="10">
        <v>15897</v>
      </c>
      <c r="B336" s="12" t="s">
        <v>438</v>
      </c>
      <c r="C336" s="12" t="s">
        <v>322</v>
      </c>
      <c r="D336" s="12" t="s">
        <v>96</v>
      </c>
      <c r="E336" s="13" t="s">
        <v>42</v>
      </c>
      <c r="F336" s="12" t="s">
        <v>121</v>
      </c>
      <c r="G336" s="14" t="s">
        <v>96</v>
      </c>
    </row>
    <row r="337" spans="1:7" hidden="1" x14ac:dyDescent="0.3">
      <c r="A337" s="10">
        <v>17524</v>
      </c>
      <c r="B337" s="11" t="s">
        <v>439</v>
      </c>
      <c r="C337" s="12" t="s">
        <v>126</v>
      </c>
      <c r="D337" s="12" t="s">
        <v>86</v>
      </c>
      <c r="E337" s="13" t="s">
        <v>41</v>
      </c>
      <c r="F337" s="12" t="s">
        <v>121</v>
      </c>
      <c r="G337" s="14" t="s">
        <v>86</v>
      </c>
    </row>
    <row r="338" spans="1:7" hidden="1" x14ac:dyDescent="0.3">
      <c r="A338" s="10">
        <v>17614</v>
      </c>
      <c r="B338" s="11" t="s">
        <v>440</v>
      </c>
      <c r="C338" s="12" t="s">
        <v>126</v>
      </c>
      <c r="D338" s="12" t="s">
        <v>86</v>
      </c>
      <c r="E338" s="13" t="s">
        <v>41</v>
      </c>
      <c r="F338" s="12" t="s">
        <v>121</v>
      </c>
      <c r="G338" s="14" t="s">
        <v>86</v>
      </c>
    </row>
    <row r="339" spans="1:7" hidden="1" x14ac:dyDescent="0.3">
      <c r="A339" s="10">
        <v>17653</v>
      </c>
      <c r="B339" s="11" t="s">
        <v>441</v>
      </c>
      <c r="C339" s="12" t="s">
        <v>126</v>
      </c>
      <c r="D339" s="12" t="s">
        <v>86</v>
      </c>
      <c r="E339" s="13" t="s">
        <v>41</v>
      </c>
      <c r="F339" s="12" t="s">
        <v>121</v>
      </c>
      <c r="G339" s="14" t="s">
        <v>86</v>
      </c>
    </row>
    <row r="340" spans="1:7" hidden="1" x14ac:dyDescent="0.3">
      <c r="A340" s="10">
        <v>17013</v>
      </c>
      <c r="B340" s="12" t="s">
        <v>442</v>
      </c>
      <c r="C340" s="12" t="s">
        <v>126</v>
      </c>
      <c r="D340" s="12" t="s">
        <v>86</v>
      </c>
      <c r="E340" s="13" t="s">
        <v>42</v>
      </c>
      <c r="F340" s="12" t="s">
        <v>121</v>
      </c>
      <c r="G340" s="14" t="s">
        <v>86</v>
      </c>
    </row>
    <row r="341" spans="1:7" hidden="1" x14ac:dyDescent="0.3">
      <c r="A341" s="10">
        <v>17042</v>
      </c>
      <c r="B341" s="12" t="s">
        <v>443</v>
      </c>
      <c r="C341" s="12" t="s">
        <v>126</v>
      </c>
      <c r="D341" s="12" t="s">
        <v>86</v>
      </c>
      <c r="E341" s="13" t="s">
        <v>41</v>
      </c>
      <c r="F341" s="12" t="s">
        <v>121</v>
      </c>
      <c r="G341" s="14" t="s">
        <v>86</v>
      </c>
    </row>
    <row r="342" spans="1:7" hidden="1" x14ac:dyDescent="0.3">
      <c r="A342" s="10">
        <v>17050</v>
      </c>
      <c r="B342" s="12" t="s">
        <v>444</v>
      </c>
      <c r="C342" s="12" t="s">
        <v>126</v>
      </c>
      <c r="D342" s="12" t="s">
        <v>86</v>
      </c>
      <c r="E342" s="13" t="s">
        <v>41</v>
      </c>
      <c r="F342" s="12" t="s">
        <v>121</v>
      </c>
      <c r="G342" s="14" t="s">
        <v>86</v>
      </c>
    </row>
    <row r="343" spans="1:7" hidden="1" x14ac:dyDescent="0.3">
      <c r="A343" s="10">
        <v>17088</v>
      </c>
      <c r="B343" s="12" t="s">
        <v>445</v>
      </c>
      <c r="C343" s="12" t="s">
        <v>126</v>
      </c>
      <c r="D343" s="12" t="s">
        <v>86</v>
      </c>
      <c r="E343" s="13" t="s">
        <v>41</v>
      </c>
      <c r="F343" s="12" t="s">
        <v>121</v>
      </c>
      <c r="G343" s="14" t="s">
        <v>86</v>
      </c>
    </row>
    <row r="344" spans="1:7" hidden="1" x14ac:dyDescent="0.3">
      <c r="A344" s="10">
        <v>17174</v>
      </c>
      <c r="B344" s="12" t="s">
        <v>446</v>
      </c>
      <c r="C344" s="12" t="s">
        <v>126</v>
      </c>
      <c r="D344" s="12" t="s">
        <v>86</v>
      </c>
      <c r="E344" s="13" t="s">
        <v>41</v>
      </c>
      <c r="F344" s="12" t="s">
        <v>121</v>
      </c>
      <c r="G344" s="14" t="s">
        <v>86</v>
      </c>
    </row>
    <row r="345" spans="1:7" hidden="1" x14ac:dyDescent="0.3">
      <c r="A345" s="10">
        <v>17272</v>
      </c>
      <c r="B345" s="12" t="s">
        <v>447</v>
      </c>
      <c r="C345" s="12" t="s">
        <v>126</v>
      </c>
      <c r="D345" s="12" t="s">
        <v>86</v>
      </c>
      <c r="E345" s="13" t="s">
        <v>41</v>
      </c>
      <c r="F345" s="12" t="s">
        <v>121</v>
      </c>
      <c r="G345" s="14" t="s">
        <v>86</v>
      </c>
    </row>
    <row r="346" spans="1:7" hidden="1" x14ac:dyDescent="0.3">
      <c r="A346" s="10">
        <v>17380</v>
      </c>
      <c r="B346" s="12" t="s">
        <v>448</v>
      </c>
      <c r="C346" s="12" t="s">
        <v>126</v>
      </c>
      <c r="D346" s="12" t="s">
        <v>85</v>
      </c>
      <c r="E346" s="13" t="s">
        <v>42</v>
      </c>
      <c r="F346" s="12" t="s">
        <v>121</v>
      </c>
      <c r="G346" s="14" t="s">
        <v>85</v>
      </c>
    </row>
    <row r="347" spans="1:7" hidden="1" x14ac:dyDescent="0.3">
      <c r="A347" s="10">
        <v>17388</v>
      </c>
      <c r="B347" s="12" t="s">
        <v>449</v>
      </c>
      <c r="C347" s="12" t="s">
        <v>126</v>
      </c>
      <c r="D347" s="12" t="s">
        <v>86</v>
      </c>
      <c r="E347" s="13" t="s">
        <v>41</v>
      </c>
      <c r="F347" s="12" t="s">
        <v>121</v>
      </c>
      <c r="G347" s="14" t="s">
        <v>86</v>
      </c>
    </row>
    <row r="348" spans="1:7" hidden="1" x14ac:dyDescent="0.3">
      <c r="A348" s="10">
        <v>17001</v>
      </c>
      <c r="B348" s="12" t="s">
        <v>86</v>
      </c>
      <c r="C348" s="12" t="s">
        <v>126</v>
      </c>
      <c r="D348" s="12" t="s">
        <v>86</v>
      </c>
      <c r="E348" s="13" t="s">
        <v>40</v>
      </c>
      <c r="F348" s="12" t="s">
        <v>121</v>
      </c>
      <c r="G348" s="14" t="s">
        <v>86</v>
      </c>
    </row>
    <row r="349" spans="1:7" hidden="1" x14ac:dyDescent="0.3">
      <c r="A349" s="10">
        <v>17433</v>
      </c>
      <c r="B349" s="12" t="s">
        <v>450</v>
      </c>
      <c r="C349" s="12" t="s">
        <v>126</v>
      </c>
      <c r="D349" s="12" t="s">
        <v>86</v>
      </c>
      <c r="E349" s="13" t="s">
        <v>42</v>
      </c>
      <c r="F349" s="12" t="s">
        <v>121</v>
      </c>
      <c r="G349" s="14" t="s">
        <v>86</v>
      </c>
    </row>
    <row r="350" spans="1:7" hidden="1" x14ac:dyDescent="0.3">
      <c r="A350" s="10">
        <v>17442</v>
      </c>
      <c r="B350" s="12" t="s">
        <v>451</v>
      </c>
      <c r="C350" s="12" t="s">
        <v>126</v>
      </c>
      <c r="D350" s="12" t="s">
        <v>86</v>
      </c>
      <c r="E350" s="13" t="s">
        <v>41</v>
      </c>
      <c r="F350" s="12" t="s">
        <v>121</v>
      </c>
      <c r="G350" s="14" t="s">
        <v>86</v>
      </c>
    </row>
    <row r="351" spans="1:7" hidden="1" x14ac:dyDescent="0.3">
      <c r="A351" s="10">
        <v>17444</v>
      </c>
      <c r="B351" s="12" t="s">
        <v>452</v>
      </c>
      <c r="C351" s="12" t="s">
        <v>126</v>
      </c>
      <c r="D351" s="12" t="s">
        <v>86</v>
      </c>
      <c r="E351" s="13" t="s">
        <v>42</v>
      </c>
      <c r="F351" s="12" t="s">
        <v>121</v>
      </c>
      <c r="G351" s="14" t="s">
        <v>86</v>
      </c>
    </row>
    <row r="352" spans="1:7" hidden="1" x14ac:dyDescent="0.3">
      <c r="A352" s="10">
        <v>17446</v>
      </c>
      <c r="B352" s="12" t="s">
        <v>453</v>
      </c>
      <c r="C352" s="12" t="s">
        <v>126</v>
      </c>
      <c r="D352" s="12" t="s">
        <v>86</v>
      </c>
      <c r="E352" s="13" t="s">
        <v>42</v>
      </c>
      <c r="F352" s="12" t="s">
        <v>121</v>
      </c>
      <c r="G352" s="14" t="s">
        <v>86</v>
      </c>
    </row>
    <row r="353" spans="1:7" hidden="1" x14ac:dyDescent="0.3">
      <c r="A353" s="10">
        <v>17486</v>
      </c>
      <c r="B353" s="12" t="s">
        <v>454</v>
      </c>
      <c r="C353" s="12" t="s">
        <v>126</v>
      </c>
      <c r="D353" s="12" t="s">
        <v>86</v>
      </c>
      <c r="E353" s="13" t="s">
        <v>41</v>
      </c>
      <c r="F353" s="12" t="s">
        <v>121</v>
      </c>
      <c r="G353" s="14" t="s">
        <v>86</v>
      </c>
    </row>
    <row r="354" spans="1:7" hidden="1" x14ac:dyDescent="0.3">
      <c r="A354" s="10">
        <v>17495</v>
      </c>
      <c r="B354" s="12" t="s">
        <v>455</v>
      </c>
      <c r="C354" s="12" t="s">
        <v>126</v>
      </c>
      <c r="D354" s="12" t="s">
        <v>85</v>
      </c>
      <c r="E354" s="13" t="s">
        <v>42</v>
      </c>
      <c r="F354" s="12" t="s">
        <v>121</v>
      </c>
      <c r="G354" s="14" t="s">
        <v>85</v>
      </c>
    </row>
    <row r="355" spans="1:7" hidden="1" x14ac:dyDescent="0.3">
      <c r="A355" s="10">
        <v>17513</v>
      </c>
      <c r="B355" s="12" t="s">
        <v>456</v>
      </c>
      <c r="C355" s="12" t="s">
        <v>126</v>
      </c>
      <c r="D355" s="12" t="s">
        <v>86</v>
      </c>
      <c r="E355" s="13" t="s">
        <v>42</v>
      </c>
      <c r="F355" s="12" t="s">
        <v>121</v>
      </c>
      <c r="G355" s="14" t="s">
        <v>86</v>
      </c>
    </row>
    <row r="356" spans="1:7" hidden="1" x14ac:dyDescent="0.3">
      <c r="A356" s="10">
        <v>17541</v>
      </c>
      <c r="B356" s="12" t="s">
        <v>457</v>
      </c>
      <c r="C356" s="12" t="s">
        <v>126</v>
      </c>
      <c r="D356" s="12" t="s">
        <v>86</v>
      </c>
      <c r="E356" s="13" t="s">
        <v>42</v>
      </c>
      <c r="F356" s="12" t="s">
        <v>121</v>
      </c>
      <c r="G356" s="14" t="s">
        <v>86</v>
      </c>
    </row>
    <row r="357" spans="1:7" hidden="1" x14ac:dyDescent="0.3">
      <c r="A357" s="10">
        <v>17616</v>
      </c>
      <c r="B357" s="12" t="s">
        <v>458</v>
      </c>
      <c r="C357" s="12" t="s">
        <v>126</v>
      </c>
      <c r="D357" s="12" t="s">
        <v>86</v>
      </c>
      <c r="E357" s="13" t="s">
        <v>41</v>
      </c>
      <c r="F357" s="12" t="s">
        <v>121</v>
      </c>
      <c r="G357" s="14" t="s">
        <v>86</v>
      </c>
    </row>
    <row r="358" spans="1:7" hidden="1" x14ac:dyDescent="0.3">
      <c r="A358" s="10">
        <v>17662</v>
      </c>
      <c r="B358" s="12" t="s">
        <v>459</v>
      </c>
      <c r="C358" s="12" t="s">
        <v>126</v>
      </c>
      <c r="D358" s="12" t="s">
        <v>86</v>
      </c>
      <c r="E358" s="13" t="s">
        <v>42</v>
      </c>
      <c r="F358" s="12" t="s">
        <v>121</v>
      </c>
      <c r="G358" s="14" t="s">
        <v>86</v>
      </c>
    </row>
    <row r="359" spans="1:7" hidden="1" x14ac:dyDescent="0.3">
      <c r="A359" s="10">
        <v>17665</v>
      </c>
      <c r="B359" s="12" t="s">
        <v>460</v>
      </c>
      <c r="C359" s="12" t="s">
        <v>126</v>
      </c>
      <c r="D359" s="12" t="s">
        <v>86</v>
      </c>
      <c r="E359" s="13" t="s">
        <v>41</v>
      </c>
      <c r="F359" s="12" t="s">
        <v>121</v>
      </c>
      <c r="G359" s="14" t="s">
        <v>86</v>
      </c>
    </row>
    <row r="360" spans="1:7" hidden="1" x14ac:dyDescent="0.3">
      <c r="A360" s="10">
        <v>17777</v>
      </c>
      <c r="B360" s="12" t="s">
        <v>461</v>
      </c>
      <c r="C360" s="12" t="s">
        <v>126</v>
      </c>
      <c r="D360" s="12" t="s">
        <v>86</v>
      </c>
      <c r="E360" s="13" t="s">
        <v>41</v>
      </c>
      <c r="F360" s="12" t="s">
        <v>121</v>
      </c>
      <c r="G360" s="14" t="s">
        <v>86</v>
      </c>
    </row>
    <row r="361" spans="1:7" hidden="1" x14ac:dyDescent="0.3">
      <c r="A361" s="10">
        <v>17867</v>
      </c>
      <c r="B361" s="12" t="s">
        <v>462</v>
      </c>
      <c r="C361" s="12" t="s">
        <v>126</v>
      </c>
      <c r="D361" s="12" t="s">
        <v>86</v>
      </c>
      <c r="E361" s="13" t="s">
        <v>42</v>
      </c>
      <c r="F361" s="12" t="s">
        <v>121</v>
      </c>
      <c r="G361" s="14" t="s">
        <v>86</v>
      </c>
    </row>
    <row r="362" spans="1:7" hidden="1" x14ac:dyDescent="0.3">
      <c r="A362" s="10">
        <v>17873</v>
      </c>
      <c r="B362" s="12" t="s">
        <v>463</v>
      </c>
      <c r="C362" s="12" t="s">
        <v>126</v>
      </c>
      <c r="D362" s="12" t="s">
        <v>86</v>
      </c>
      <c r="E362" s="13" t="s">
        <v>40</v>
      </c>
      <c r="F362" s="12" t="s">
        <v>121</v>
      </c>
      <c r="G362" s="14" t="s">
        <v>86</v>
      </c>
    </row>
    <row r="363" spans="1:7" hidden="1" x14ac:dyDescent="0.3">
      <c r="A363" s="10">
        <v>17877</v>
      </c>
      <c r="B363" s="12" t="s">
        <v>464</v>
      </c>
      <c r="C363" s="12" t="s">
        <v>126</v>
      </c>
      <c r="D363" s="12" t="s">
        <v>92</v>
      </c>
      <c r="E363" s="13" t="s">
        <v>41</v>
      </c>
      <c r="F363" s="12" t="s">
        <v>121</v>
      </c>
      <c r="G363" s="14" t="s">
        <v>92</v>
      </c>
    </row>
    <row r="364" spans="1:7" hidden="1" x14ac:dyDescent="0.3">
      <c r="A364" s="10">
        <v>18029</v>
      </c>
      <c r="B364" s="11" t="s">
        <v>465</v>
      </c>
      <c r="C364" s="12" t="s">
        <v>466</v>
      </c>
      <c r="D364" s="12" t="s">
        <v>90</v>
      </c>
      <c r="E364" s="13" t="s">
        <v>42</v>
      </c>
      <c r="F364" s="12" t="s">
        <v>121</v>
      </c>
      <c r="G364" s="14" t="s">
        <v>82</v>
      </c>
    </row>
    <row r="365" spans="1:7" hidden="1" x14ac:dyDescent="0.3">
      <c r="A365" s="10">
        <v>18001</v>
      </c>
      <c r="B365" s="11" t="s">
        <v>82</v>
      </c>
      <c r="C365" s="12" t="s">
        <v>466</v>
      </c>
      <c r="D365" s="12" t="s">
        <v>90</v>
      </c>
      <c r="E365" s="13" t="s">
        <v>42</v>
      </c>
      <c r="F365" s="12" t="s">
        <v>121</v>
      </c>
      <c r="G365" s="14" t="s">
        <v>82</v>
      </c>
    </row>
    <row r="366" spans="1:7" hidden="1" x14ac:dyDescent="0.3">
      <c r="A366" s="10">
        <v>18592</v>
      </c>
      <c r="B366" s="11" t="s">
        <v>467</v>
      </c>
      <c r="C366" s="12" t="s">
        <v>466</v>
      </c>
      <c r="D366" s="12" t="s">
        <v>90</v>
      </c>
      <c r="E366" s="13" t="s">
        <v>42</v>
      </c>
      <c r="F366" s="12" t="s">
        <v>121</v>
      </c>
      <c r="G366" s="14" t="s">
        <v>82</v>
      </c>
    </row>
    <row r="367" spans="1:7" hidden="1" x14ac:dyDescent="0.3">
      <c r="A367" s="10">
        <v>18860</v>
      </c>
      <c r="B367" s="11" t="s">
        <v>142</v>
      </c>
      <c r="C367" s="12" t="s">
        <v>466</v>
      </c>
      <c r="D367" s="12" t="s">
        <v>90</v>
      </c>
      <c r="E367" s="13" t="s">
        <v>42</v>
      </c>
      <c r="F367" s="12" t="s">
        <v>121</v>
      </c>
      <c r="G367" s="14" t="s">
        <v>82</v>
      </c>
    </row>
    <row r="368" spans="1:7" hidden="1" x14ac:dyDescent="0.3">
      <c r="A368" s="10">
        <v>18094</v>
      </c>
      <c r="B368" s="12" t="s">
        <v>468</v>
      </c>
      <c r="C368" s="12" t="s">
        <v>466</v>
      </c>
      <c r="D368" s="12" t="s">
        <v>90</v>
      </c>
      <c r="E368" s="13" t="s">
        <v>42</v>
      </c>
      <c r="F368" s="12" t="s">
        <v>121</v>
      </c>
      <c r="G368" s="14" t="s">
        <v>82</v>
      </c>
    </row>
    <row r="369" spans="1:7" hidden="1" x14ac:dyDescent="0.3">
      <c r="A369" s="10">
        <v>18150</v>
      </c>
      <c r="B369" s="12" t="s">
        <v>469</v>
      </c>
      <c r="C369" s="12" t="s">
        <v>466</v>
      </c>
      <c r="D369" s="12" t="s">
        <v>90</v>
      </c>
      <c r="E369" s="13" t="s">
        <v>42</v>
      </c>
      <c r="F369" s="12" t="s">
        <v>121</v>
      </c>
      <c r="G369" s="14" t="s">
        <v>82</v>
      </c>
    </row>
    <row r="370" spans="1:7" hidden="1" x14ac:dyDescent="0.3">
      <c r="A370" s="10">
        <v>18205</v>
      </c>
      <c r="B370" s="12" t="s">
        <v>470</v>
      </c>
      <c r="C370" s="12" t="s">
        <v>466</v>
      </c>
      <c r="D370" s="12" t="s">
        <v>90</v>
      </c>
      <c r="E370" s="13" t="s">
        <v>42</v>
      </c>
      <c r="F370" s="12" t="s">
        <v>121</v>
      </c>
      <c r="G370" s="14" t="s">
        <v>82</v>
      </c>
    </row>
    <row r="371" spans="1:7" hidden="1" x14ac:dyDescent="0.3">
      <c r="A371" s="10">
        <v>18247</v>
      </c>
      <c r="B371" s="12" t="s">
        <v>471</v>
      </c>
      <c r="C371" s="12" t="s">
        <v>466</v>
      </c>
      <c r="D371" s="12" t="s">
        <v>90</v>
      </c>
      <c r="E371" s="13" t="s">
        <v>42</v>
      </c>
      <c r="F371" s="12" t="s">
        <v>121</v>
      </c>
      <c r="G371" s="14" t="s">
        <v>82</v>
      </c>
    </row>
    <row r="372" spans="1:7" hidden="1" x14ac:dyDescent="0.3">
      <c r="A372" s="10">
        <v>18256</v>
      </c>
      <c r="B372" s="12" t="s">
        <v>472</v>
      </c>
      <c r="C372" s="12" t="s">
        <v>466</v>
      </c>
      <c r="D372" s="12" t="s">
        <v>90</v>
      </c>
      <c r="E372" s="13" t="s">
        <v>42</v>
      </c>
      <c r="F372" s="12" t="s">
        <v>121</v>
      </c>
      <c r="G372" s="14" t="s">
        <v>82</v>
      </c>
    </row>
    <row r="373" spans="1:7" hidden="1" x14ac:dyDescent="0.3">
      <c r="A373" s="10">
        <v>18410</v>
      </c>
      <c r="B373" s="12" t="s">
        <v>473</v>
      </c>
      <c r="C373" s="12" t="s">
        <v>466</v>
      </c>
      <c r="D373" s="12" t="s">
        <v>90</v>
      </c>
      <c r="E373" s="13" t="s">
        <v>42</v>
      </c>
      <c r="F373" s="12" t="s">
        <v>121</v>
      </c>
      <c r="G373" s="14" t="s">
        <v>82</v>
      </c>
    </row>
    <row r="374" spans="1:7" hidden="1" x14ac:dyDescent="0.3">
      <c r="A374" s="10">
        <v>18460</v>
      </c>
      <c r="B374" s="12" t="s">
        <v>474</v>
      </c>
      <c r="C374" s="12" t="s">
        <v>466</v>
      </c>
      <c r="D374" s="12" t="s">
        <v>90</v>
      </c>
      <c r="E374" s="13" t="s">
        <v>42</v>
      </c>
      <c r="F374" s="12" t="s">
        <v>121</v>
      </c>
      <c r="G374" s="14" t="s">
        <v>82</v>
      </c>
    </row>
    <row r="375" spans="1:7" hidden="1" x14ac:dyDescent="0.3">
      <c r="A375" s="10">
        <v>18479</v>
      </c>
      <c r="B375" s="12" t="s">
        <v>475</v>
      </c>
      <c r="C375" s="12" t="s">
        <v>466</v>
      </c>
      <c r="D375" s="12" t="s">
        <v>90</v>
      </c>
      <c r="E375" s="13" t="s">
        <v>42</v>
      </c>
      <c r="F375" s="12" t="s">
        <v>121</v>
      </c>
      <c r="G375" s="14" t="s">
        <v>82</v>
      </c>
    </row>
    <row r="376" spans="1:7" hidden="1" x14ac:dyDescent="0.3">
      <c r="A376" s="10">
        <v>18610</v>
      </c>
      <c r="B376" s="12" t="s">
        <v>476</v>
      </c>
      <c r="C376" s="12" t="s">
        <v>466</v>
      </c>
      <c r="D376" s="12" t="s">
        <v>90</v>
      </c>
      <c r="E376" s="13" t="s">
        <v>42</v>
      </c>
      <c r="F376" s="12" t="s">
        <v>121</v>
      </c>
      <c r="G376" s="14" t="s">
        <v>82</v>
      </c>
    </row>
    <row r="377" spans="1:7" hidden="1" x14ac:dyDescent="0.3">
      <c r="A377" s="10">
        <v>18753</v>
      </c>
      <c r="B377" s="12" t="s">
        <v>477</v>
      </c>
      <c r="C377" s="12" t="s">
        <v>466</v>
      </c>
      <c r="D377" s="12" t="s">
        <v>90</v>
      </c>
      <c r="E377" s="13" t="s">
        <v>42</v>
      </c>
      <c r="F377" s="12" t="s">
        <v>478</v>
      </c>
      <c r="G377" s="14" t="s">
        <v>82</v>
      </c>
    </row>
    <row r="378" spans="1:7" hidden="1" x14ac:dyDescent="0.3">
      <c r="A378" s="10">
        <v>18756</v>
      </c>
      <c r="B378" s="12" t="s">
        <v>479</v>
      </c>
      <c r="C378" s="12" t="s">
        <v>466</v>
      </c>
      <c r="D378" s="12" t="s">
        <v>90</v>
      </c>
      <c r="E378" s="13" t="s">
        <v>42</v>
      </c>
      <c r="F378" s="12" t="s">
        <v>280</v>
      </c>
      <c r="G378" s="14" t="s">
        <v>82</v>
      </c>
    </row>
    <row r="379" spans="1:7" hidden="1" x14ac:dyDescent="0.3">
      <c r="A379" s="10">
        <v>18785</v>
      </c>
      <c r="B379" s="12" t="s">
        <v>480</v>
      </c>
      <c r="C379" s="12" t="s">
        <v>466</v>
      </c>
      <c r="D379" s="12" t="s">
        <v>90</v>
      </c>
      <c r="E379" s="13" t="s">
        <v>42</v>
      </c>
      <c r="F379" s="12" t="s">
        <v>121</v>
      </c>
      <c r="G379" s="14" t="s">
        <v>82</v>
      </c>
    </row>
    <row r="380" spans="1:7" hidden="1" x14ac:dyDescent="0.3">
      <c r="A380" s="10">
        <v>85300</v>
      </c>
      <c r="B380" s="11" t="s">
        <v>135</v>
      </c>
      <c r="C380" s="12" t="s">
        <v>481</v>
      </c>
      <c r="D380" s="12" t="s">
        <v>99</v>
      </c>
      <c r="E380" s="13" t="s">
        <v>42</v>
      </c>
      <c r="F380" s="12" t="s">
        <v>121</v>
      </c>
      <c r="G380" s="14" t="s">
        <v>99</v>
      </c>
    </row>
    <row r="381" spans="1:7" hidden="1" x14ac:dyDescent="0.3">
      <c r="A381" s="10">
        <v>85440</v>
      </c>
      <c r="B381" s="11" t="s">
        <v>282</v>
      </c>
      <c r="C381" s="12" t="s">
        <v>481</v>
      </c>
      <c r="D381" s="12" t="s">
        <v>98</v>
      </c>
      <c r="E381" s="13" t="s">
        <v>42</v>
      </c>
      <c r="F381" s="12" t="s">
        <v>121</v>
      </c>
      <c r="G381" s="14" t="s">
        <v>98</v>
      </c>
    </row>
    <row r="382" spans="1:7" hidden="1" x14ac:dyDescent="0.3">
      <c r="A382" s="10">
        <v>85010</v>
      </c>
      <c r="B382" s="12" t="s">
        <v>482</v>
      </c>
      <c r="C382" s="12" t="s">
        <v>481</v>
      </c>
      <c r="D382" s="12" t="s">
        <v>99</v>
      </c>
      <c r="E382" s="13" t="s">
        <v>41</v>
      </c>
      <c r="F382" s="12" t="s">
        <v>121</v>
      </c>
      <c r="G382" s="14" t="s">
        <v>99</v>
      </c>
    </row>
    <row r="383" spans="1:7" hidden="1" x14ac:dyDescent="0.3">
      <c r="A383" s="10">
        <v>85015</v>
      </c>
      <c r="B383" s="12" t="s">
        <v>483</v>
      </c>
      <c r="C383" s="12" t="s">
        <v>481</v>
      </c>
      <c r="D383" s="12" t="s">
        <v>99</v>
      </c>
      <c r="E383" s="13" t="s">
        <v>42</v>
      </c>
      <c r="F383" s="12" t="s">
        <v>121</v>
      </c>
      <c r="G383" s="14" t="s">
        <v>99</v>
      </c>
    </row>
    <row r="384" spans="1:7" hidden="1" x14ac:dyDescent="0.3">
      <c r="A384" s="10">
        <v>85125</v>
      </c>
      <c r="B384" s="12" t="s">
        <v>484</v>
      </c>
      <c r="C384" s="12" t="s">
        <v>481</v>
      </c>
      <c r="D384" s="12" t="s">
        <v>99</v>
      </c>
      <c r="E384" s="13" t="s">
        <v>42</v>
      </c>
      <c r="F384" s="12" t="s">
        <v>121</v>
      </c>
      <c r="G384" s="14" t="s">
        <v>99</v>
      </c>
    </row>
    <row r="385" spans="1:7" hidden="1" x14ac:dyDescent="0.3">
      <c r="A385" s="10">
        <v>85136</v>
      </c>
      <c r="B385" s="12" t="s">
        <v>485</v>
      </c>
      <c r="C385" s="12" t="s">
        <v>481</v>
      </c>
      <c r="D385" s="12" t="s">
        <v>99</v>
      </c>
      <c r="E385" s="13" t="s">
        <v>42</v>
      </c>
      <c r="F385" s="12" t="s">
        <v>121</v>
      </c>
      <c r="G385" s="14" t="s">
        <v>99</v>
      </c>
    </row>
    <row r="386" spans="1:7" hidden="1" x14ac:dyDescent="0.3">
      <c r="A386" s="10">
        <v>85139</v>
      </c>
      <c r="B386" s="12" t="s">
        <v>486</v>
      </c>
      <c r="C386" s="12" t="s">
        <v>481</v>
      </c>
      <c r="D386" s="12" t="s">
        <v>99</v>
      </c>
      <c r="E386" s="13" t="s">
        <v>41</v>
      </c>
      <c r="F386" s="12" t="s">
        <v>121</v>
      </c>
      <c r="G386" s="14" t="s">
        <v>99</v>
      </c>
    </row>
    <row r="387" spans="1:7" hidden="1" x14ac:dyDescent="0.3">
      <c r="A387" s="10">
        <v>85162</v>
      </c>
      <c r="B387" s="12" t="s">
        <v>487</v>
      </c>
      <c r="C387" s="12" t="s">
        <v>481</v>
      </c>
      <c r="D387" s="12" t="s">
        <v>99</v>
      </c>
      <c r="E387" s="13" t="s">
        <v>41</v>
      </c>
      <c r="F387" s="12" t="s">
        <v>121</v>
      </c>
      <c r="G387" s="14" t="s">
        <v>99</v>
      </c>
    </row>
    <row r="388" spans="1:7" hidden="1" x14ac:dyDescent="0.3">
      <c r="A388" s="10">
        <v>85225</v>
      </c>
      <c r="B388" s="12" t="s">
        <v>488</v>
      </c>
      <c r="C388" s="12" t="s">
        <v>481</v>
      </c>
      <c r="D388" s="12" t="s">
        <v>99</v>
      </c>
      <c r="E388" s="13" t="s">
        <v>41</v>
      </c>
      <c r="F388" s="12" t="s">
        <v>121</v>
      </c>
      <c r="G388" s="14" t="s">
        <v>99</v>
      </c>
    </row>
    <row r="389" spans="1:7" hidden="1" x14ac:dyDescent="0.3">
      <c r="A389" s="10">
        <v>85230</v>
      </c>
      <c r="B389" s="12" t="s">
        <v>489</v>
      </c>
      <c r="C389" s="12" t="s">
        <v>481</v>
      </c>
      <c r="D389" s="12" t="s">
        <v>99</v>
      </c>
      <c r="E389" s="13" t="s">
        <v>42</v>
      </c>
      <c r="F389" s="12" t="s">
        <v>280</v>
      </c>
      <c r="G389" s="14" t="s">
        <v>99</v>
      </c>
    </row>
    <row r="390" spans="1:7" hidden="1" x14ac:dyDescent="0.3">
      <c r="A390" s="10">
        <v>85250</v>
      </c>
      <c r="B390" s="12" t="s">
        <v>490</v>
      </c>
      <c r="C390" s="12" t="s">
        <v>481</v>
      </c>
      <c r="D390" s="12" t="s">
        <v>99</v>
      </c>
      <c r="E390" s="13" t="s">
        <v>41</v>
      </c>
      <c r="F390" s="12" t="s">
        <v>121</v>
      </c>
      <c r="G390" s="14" t="s">
        <v>99</v>
      </c>
    </row>
    <row r="391" spans="1:7" hidden="1" x14ac:dyDescent="0.3">
      <c r="A391" s="10">
        <v>85263</v>
      </c>
      <c r="B391" s="12" t="s">
        <v>491</v>
      </c>
      <c r="C391" s="12" t="s">
        <v>481</v>
      </c>
      <c r="D391" s="12" t="s">
        <v>99</v>
      </c>
      <c r="E391" s="13" t="s">
        <v>41</v>
      </c>
      <c r="F391" s="12" t="s">
        <v>121</v>
      </c>
      <c r="G391" s="14" t="s">
        <v>99</v>
      </c>
    </row>
    <row r="392" spans="1:7" hidden="1" x14ac:dyDescent="0.3">
      <c r="A392" s="10">
        <v>85279</v>
      </c>
      <c r="B392" s="12" t="s">
        <v>492</v>
      </c>
      <c r="C392" s="12" t="s">
        <v>481</v>
      </c>
      <c r="D392" s="12" t="s">
        <v>99</v>
      </c>
      <c r="E392" s="13" t="s">
        <v>42</v>
      </c>
      <c r="F392" s="12" t="s">
        <v>121</v>
      </c>
      <c r="G392" s="14" t="s">
        <v>99</v>
      </c>
    </row>
    <row r="393" spans="1:7" hidden="1" x14ac:dyDescent="0.3">
      <c r="A393" s="10">
        <v>85315</v>
      </c>
      <c r="B393" s="12" t="s">
        <v>493</v>
      </c>
      <c r="C393" s="12" t="s">
        <v>481</v>
      </c>
      <c r="D393" s="12" t="s">
        <v>99</v>
      </c>
      <c r="E393" s="13" t="s">
        <v>42</v>
      </c>
      <c r="F393" s="12" t="s">
        <v>121</v>
      </c>
      <c r="G393" s="14" t="s">
        <v>99</v>
      </c>
    </row>
    <row r="394" spans="1:7" hidden="1" x14ac:dyDescent="0.3">
      <c r="A394" s="10">
        <v>85325</v>
      </c>
      <c r="B394" s="12" t="s">
        <v>494</v>
      </c>
      <c r="C394" s="12" t="s">
        <v>481</v>
      </c>
      <c r="D394" s="12" t="s">
        <v>99</v>
      </c>
      <c r="E394" s="13" t="s">
        <v>41</v>
      </c>
      <c r="F394" s="12" t="s">
        <v>121</v>
      </c>
      <c r="G394" s="14" t="s">
        <v>99</v>
      </c>
    </row>
    <row r="395" spans="1:7" hidden="1" x14ac:dyDescent="0.3">
      <c r="A395" s="10">
        <v>85400</v>
      </c>
      <c r="B395" s="12" t="s">
        <v>495</v>
      </c>
      <c r="C395" s="12" t="s">
        <v>481</v>
      </c>
      <c r="D395" s="12" t="s">
        <v>99</v>
      </c>
      <c r="E395" s="13" t="s">
        <v>42</v>
      </c>
      <c r="F395" s="12" t="s">
        <v>121</v>
      </c>
      <c r="G395" s="14" t="s">
        <v>99</v>
      </c>
    </row>
    <row r="396" spans="1:7" hidden="1" x14ac:dyDescent="0.3">
      <c r="A396" s="10">
        <v>85410</v>
      </c>
      <c r="B396" s="12" t="s">
        <v>496</v>
      </c>
      <c r="C396" s="12" t="s">
        <v>481</v>
      </c>
      <c r="D396" s="12" t="s">
        <v>99</v>
      </c>
      <c r="E396" s="13" t="s">
        <v>41</v>
      </c>
      <c r="F396" s="12" t="s">
        <v>121</v>
      </c>
      <c r="G396" s="14" t="s">
        <v>99</v>
      </c>
    </row>
    <row r="397" spans="1:7" hidden="1" x14ac:dyDescent="0.3">
      <c r="A397" s="10">
        <v>85430</v>
      </c>
      <c r="B397" s="12" t="s">
        <v>497</v>
      </c>
      <c r="C397" s="12" t="s">
        <v>481</v>
      </c>
      <c r="D397" s="12" t="s">
        <v>99</v>
      </c>
      <c r="E397" s="13" t="s">
        <v>41</v>
      </c>
      <c r="F397" s="12" t="s">
        <v>121</v>
      </c>
      <c r="G397" s="14" t="s">
        <v>99</v>
      </c>
    </row>
    <row r="398" spans="1:7" hidden="1" x14ac:dyDescent="0.3">
      <c r="A398" s="10">
        <v>85001</v>
      </c>
      <c r="B398" s="12" t="s">
        <v>99</v>
      </c>
      <c r="C398" s="12" t="s">
        <v>481</v>
      </c>
      <c r="D398" s="12" t="s">
        <v>99</v>
      </c>
      <c r="E398" s="13" t="s">
        <v>40</v>
      </c>
      <c r="F398" s="12" t="s">
        <v>121</v>
      </c>
      <c r="G398" s="14" t="s">
        <v>99</v>
      </c>
    </row>
    <row r="399" spans="1:7" hidden="1" x14ac:dyDescent="0.3">
      <c r="A399" s="10">
        <v>19050</v>
      </c>
      <c r="B399" s="11" t="s">
        <v>119</v>
      </c>
      <c r="C399" s="12" t="s">
        <v>498</v>
      </c>
      <c r="D399" s="12" t="s">
        <v>77</v>
      </c>
      <c r="E399" s="13" t="s">
        <v>42</v>
      </c>
      <c r="F399" s="12" t="s">
        <v>121</v>
      </c>
      <c r="G399" s="14" t="s">
        <v>499</v>
      </c>
    </row>
    <row r="400" spans="1:7" hidden="1" x14ac:dyDescent="0.3">
      <c r="A400" s="10">
        <v>19075</v>
      </c>
      <c r="B400" s="11" t="s">
        <v>500</v>
      </c>
      <c r="C400" s="12" t="s">
        <v>498</v>
      </c>
      <c r="D400" s="12" t="s">
        <v>77</v>
      </c>
      <c r="E400" s="13" t="s">
        <v>42</v>
      </c>
      <c r="F400" s="12" t="s">
        <v>121</v>
      </c>
      <c r="G400" s="14" t="s">
        <v>499</v>
      </c>
    </row>
    <row r="401" spans="1:7" hidden="1" x14ac:dyDescent="0.3">
      <c r="A401" s="10">
        <v>19100</v>
      </c>
      <c r="B401" s="11" t="s">
        <v>275</v>
      </c>
      <c r="C401" s="12" t="s">
        <v>498</v>
      </c>
      <c r="D401" s="12" t="s">
        <v>77</v>
      </c>
      <c r="E401" s="13" t="s">
        <v>42</v>
      </c>
      <c r="F401" s="12" t="s">
        <v>121</v>
      </c>
      <c r="G401" s="14" t="s">
        <v>499</v>
      </c>
    </row>
    <row r="402" spans="1:7" hidden="1" x14ac:dyDescent="0.3">
      <c r="A402" s="10">
        <v>19256</v>
      </c>
      <c r="B402" s="11" t="s">
        <v>501</v>
      </c>
      <c r="C402" s="12" t="s">
        <v>498</v>
      </c>
      <c r="D402" s="12" t="s">
        <v>77</v>
      </c>
      <c r="E402" s="13" t="s">
        <v>42</v>
      </c>
      <c r="F402" s="12" t="s">
        <v>121</v>
      </c>
      <c r="G402" s="14" t="s">
        <v>499</v>
      </c>
    </row>
    <row r="403" spans="1:7" hidden="1" x14ac:dyDescent="0.3">
      <c r="A403" s="10">
        <v>19290</v>
      </c>
      <c r="B403" s="11" t="s">
        <v>82</v>
      </c>
      <c r="C403" s="12" t="s">
        <v>498</v>
      </c>
      <c r="D403" s="12" t="s">
        <v>77</v>
      </c>
      <c r="E403" s="13" t="s">
        <v>42</v>
      </c>
      <c r="F403" s="12" t="s">
        <v>121</v>
      </c>
      <c r="G403" s="14" t="s">
        <v>499</v>
      </c>
    </row>
    <row r="404" spans="1:7" hidden="1" x14ac:dyDescent="0.3">
      <c r="A404" s="10">
        <v>19397</v>
      </c>
      <c r="B404" s="11" t="s">
        <v>502</v>
      </c>
      <c r="C404" s="12" t="s">
        <v>498</v>
      </c>
      <c r="D404" s="12" t="s">
        <v>77</v>
      </c>
      <c r="E404" s="13" t="s">
        <v>42</v>
      </c>
      <c r="F404" s="12" t="s">
        <v>121</v>
      </c>
      <c r="G404" s="14" t="s">
        <v>499</v>
      </c>
    </row>
    <row r="405" spans="1:7" hidden="1" x14ac:dyDescent="0.3">
      <c r="A405" s="10">
        <v>19473</v>
      </c>
      <c r="B405" s="11" t="s">
        <v>278</v>
      </c>
      <c r="C405" s="12" t="s">
        <v>498</v>
      </c>
      <c r="D405" s="12" t="s">
        <v>77</v>
      </c>
      <c r="E405" s="13" t="s">
        <v>42</v>
      </c>
      <c r="F405" s="12" t="s">
        <v>121</v>
      </c>
      <c r="G405" s="14" t="s">
        <v>499</v>
      </c>
    </row>
    <row r="406" spans="1:7" hidden="1" x14ac:dyDescent="0.3">
      <c r="A406" s="10">
        <v>19517</v>
      </c>
      <c r="B406" s="11" t="s">
        <v>326</v>
      </c>
      <c r="C406" s="12" t="s">
        <v>498</v>
      </c>
      <c r="D406" s="12" t="s">
        <v>77</v>
      </c>
      <c r="E406" s="13" t="s">
        <v>42</v>
      </c>
      <c r="F406" s="12" t="s">
        <v>121</v>
      </c>
      <c r="G406" s="14" t="s">
        <v>499</v>
      </c>
    </row>
    <row r="407" spans="1:7" hidden="1" x14ac:dyDescent="0.3">
      <c r="A407" s="10">
        <v>19701</v>
      </c>
      <c r="B407" s="11" t="s">
        <v>281</v>
      </c>
      <c r="C407" s="12" t="s">
        <v>498</v>
      </c>
      <c r="D407" s="12" t="s">
        <v>77</v>
      </c>
      <c r="E407" s="13" t="s">
        <v>42</v>
      </c>
      <c r="F407" s="12" t="s">
        <v>121</v>
      </c>
      <c r="G407" s="14" t="s">
        <v>499</v>
      </c>
    </row>
    <row r="408" spans="1:7" hidden="1" x14ac:dyDescent="0.3">
      <c r="A408" s="10">
        <v>19780</v>
      </c>
      <c r="B408" s="11" t="s">
        <v>503</v>
      </c>
      <c r="C408" s="12" t="s">
        <v>498</v>
      </c>
      <c r="D408" s="12" t="s">
        <v>77</v>
      </c>
      <c r="E408" s="13" t="s">
        <v>42</v>
      </c>
      <c r="F408" s="12" t="s">
        <v>121</v>
      </c>
      <c r="G408" s="14" t="s">
        <v>499</v>
      </c>
    </row>
    <row r="409" spans="1:7" hidden="1" x14ac:dyDescent="0.3">
      <c r="A409" s="10">
        <v>19785</v>
      </c>
      <c r="B409" s="11" t="s">
        <v>504</v>
      </c>
      <c r="C409" s="12" t="s">
        <v>498</v>
      </c>
      <c r="D409" s="12" t="s">
        <v>77</v>
      </c>
      <c r="E409" s="13" t="s">
        <v>42</v>
      </c>
      <c r="F409" s="12" t="s">
        <v>121</v>
      </c>
      <c r="G409" s="14" t="s">
        <v>499</v>
      </c>
    </row>
    <row r="410" spans="1:7" hidden="1" x14ac:dyDescent="0.3">
      <c r="A410" s="10">
        <v>19022</v>
      </c>
      <c r="B410" s="12" t="s">
        <v>505</v>
      </c>
      <c r="C410" s="12" t="s">
        <v>498</v>
      </c>
      <c r="D410" s="12" t="s">
        <v>77</v>
      </c>
      <c r="E410" s="13" t="s">
        <v>42</v>
      </c>
      <c r="F410" s="12" t="s">
        <v>121</v>
      </c>
      <c r="G410" s="14" t="s">
        <v>499</v>
      </c>
    </row>
    <row r="411" spans="1:7" hidden="1" x14ac:dyDescent="0.3">
      <c r="A411" s="10">
        <v>19110</v>
      </c>
      <c r="B411" s="12" t="s">
        <v>506</v>
      </c>
      <c r="C411" s="12" t="s">
        <v>498</v>
      </c>
      <c r="D411" s="12" t="s">
        <v>77</v>
      </c>
      <c r="E411" s="13" t="s">
        <v>41</v>
      </c>
      <c r="F411" s="12" t="s">
        <v>121</v>
      </c>
      <c r="G411" s="14" t="s">
        <v>499</v>
      </c>
    </row>
    <row r="412" spans="1:7" hidden="1" x14ac:dyDescent="0.3">
      <c r="A412" s="10">
        <v>19130</v>
      </c>
      <c r="B412" s="12" t="s">
        <v>507</v>
      </c>
      <c r="C412" s="12" t="s">
        <v>498</v>
      </c>
      <c r="D412" s="12" t="s">
        <v>77</v>
      </c>
      <c r="E412" s="13" t="s">
        <v>42</v>
      </c>
      <c r="F412" s="12" t="s">
        <v>121</v>
      </c>
      <c r="G412" s="14" t="s">
        <v>499</v>
      </c>
    </row>
    <row r="413" spans="1:7" hidden="1" x14ac:dyDescent="0.3">
      <c r="A413" s="10">
        <v>19137</v>
      </c>
      <c r="B413" s="12" t="s">
        <v>508</v>
      </c>
      <c r="C413" s="12" t="s">
        <v>498</v>
      </c>
      <c r="D413" s="12" t="s">
        <v>77</v>
      </c>
      <c r="E413" s="13" t="s">
        <v>42</v>
      </c>
      <c r="F413" s="12" t="s">
        <v>121</v>
      </c>
      <c r="G413" s="14" t="s">
        <v>499</v>
      </c>
    </row>
    <row r="414" spans="1:7" hidden="1" x14ac:dyDescent="0.3">
      <c r="A414" s="10">
        <v>19142</v>
      </c>
      <c r="B414" s="12" t="s">
        <v>509</v>
      </c>
      <c r="C414" s="12" t="s">
        <v>498</v>
      </c>
      <c r="D414" s="12" t="s">
        <v>77</v>
      </c>
      <c r="E414" s="13" t="s">
        <v>41</v>
      </c>
      <c r="F414" s="12" t="s">
        <v>121</v>
      </c>
      <c r="G414" s="14" t="s">
        <v>499</v>
      </c>
    </row>
    <row r="415" spans="1:7" hidden="1" x14ac:dyDescent="0.3">
      <c r="A415" s="10">
        <v>19212</v>
      </c>
      <c r="B415" s="12" t="s">
        <v>510</v>
      </c>
      <c r="C415" s="12" t="s">
        <v>498</v>
      </c>
      <c r="D415" s="12" t="s">
        <v>77</v>
      </c>
      <c r="E415" s="13" t="s">
        <v>42</v>
      </c>
      <c r="F415" s="12" t="s">
        <v>121</v>
      </c>
      <c r="G415" s="14" t="s">
        <v>499</v>
      </c>
    </row>
    <row r="416" spans="1:7" hidden="1" x14ac:dyDescent="0.3">
      <c r="A416" s="10">
        <v>19300</v>
      </c>
      <c r="B416" s="12" t="s">
        <v>511</v>
      </c>
      <c r="C416" s="12" t="s">
        <v>498</v>
      </c>
      <c r="D416" s="12" t="s">
        <v>77</v>
      </c>
      <c r="E416" s="13" t="s">
        <v>41</v>
      </c>
      <c r="F416" s="12" t="s">
        <v>121</v>
      </c>
      <c r="G416" s="14" t="s">
        <v>499</v>
      </c>
    </row>
    <row r="417" spans="1:7" hidden="1" x14ac:dyDescent="0.3">
      <c r="A417" s="10">
        <v>19318</v>
      </c>
      <c r="B417" s="12" t="s">
        <v>512</v>
      </c>
      <c r="C417" s="12" t="s">
        <v>498</v>
      </c>
      <c r="D417" s="12" t="s">
        <v>77</v>
      </c>
      <c r="E417" s="13" t="s">
        <v>42</v>
      </c>
      <c r="F417" s="12" t="s">
        <v>108</v>
      </c>
      <c r="G417" s="14" t="s">
        <v>499</v>
      </c>
    </row>
    <row r="418" spans="1:7" hidden="1" x14ac:dyDescent="0.3">
      <c r="A418" s="10">
        <v>19355</v>
      </c>
      <c r="B418" s="12" t="s">
        <v>513</v>
      </c>
      <c r="C418" s="12" t="s">
        <v>498</v>
      </c>
      <c r="D418" s="12" t="s">
        <v>77</v>
      </c>
      <c r="E418" s="13" t="s">
        <v>42</v>
      </c>
      <c r="F418" s="12" t="s">
        <v>121</v>
      </c>
      <c r="G418" s="14" t="s">
        <v>499</v>
      </c>
    </row>
    <row r="419" spans="1:7" hidden="1" x14ac:dyDescent="0.3">
      <c r="A419" s="10">
        <v>19364</v>
      </c>
      <c r="B419" s="12" t="s">
        <v>514</v>
      </c>
      <c r="C419" s="12" t="s">
        <v>498</v>
      </c>
      <c r="D419" s="12" t="s">
        <v>77</v>
      </c>
      <c r="E419" s="13" t="s">
        <v>42</v>
      </c>
      <c r="F419" s="12" t="s">
        <v>121</v>
      </c>
      <c r="G419" s="14" t="s">
        <v>499</v>
      </c>
    </row>
    <row r="420" spans="1:7" hidden="1" x14ac:dyDescent="0.3">
      <c r="A420" s="10">
        <v>19392</v>
      </c>
      <c r="B420" s="12" t="s">
        <v>515</v>
      </c>
      <c r="C420" s="12" t="s">
        <v>498</v>
      </c>
      <c r="D420" s="12" t="s">
        <v>77</v>
      </c>
      <c r="E420" s="13" t="s">
        <v>42</v>
      </c>
      <c r="F420" s="12" t="s">
        <v>121</v>
      </c>
      <c r="G420" s="14" t="s">
        <v>499</v>
      </c>
    </row>
    <row r="421" spans="1:7" hidden="1" x14ac:dyDescent="0.3">
      <c r="A421" s="10">
        <v>19418</v>
      </c>
      <c r="B421" s="12" t="s">
        <v>516</v>
      </c>
      <c r="C421" s="12" t="s">
        <v>498</v>
      </c>
      <c r="D421" s="12" t="s">
        <v>77</v>
      </c>
      <c r="E421" s="13" t="s">
        <v>42</v>
      </c>
      <c r="F421" s="12" t="s">
        <v>121</v>
      </c>
      <c r="G421" s="14" t="s">
        <v>499</v>
      </c>
    </row>
    <row r="422" spans="1:7" hidden="1" x14ac:dyDescent="0.3">
      <c r="A422" s="10">
        <v>19450</v>
      </c>
      <c r="B422" s="12" t="s">
        <v>517</v>
      </c>
      <c r="C422" s="12" t="s">
        <v>498</v>
      </c>
      <c r="D422" s="12" t="s">
        <v>77</v>
      </c>
      <c r="E422" s="13" t="s">
        <v>42</v>
      </c>
      <c r="F422" s="12" t="s">
        <v>121</v>
      </c>
      <c r="G422" s="14" t="s">
        <v>499</v>
      </c>
    </row>
    <row r="423" spans="1:7" hidden="1" x14ac:dyDescent="0.3">
      <c r="A423" s="10">
        <v>19455</v>
      </c>
      <c r="B423" s="12" t="s">
        <v>518</v>
      </c>
      <c r="C423" s="12" t="s">
        <v>498</v>
      </c>
      <c r="D423" s="12" t="s">
        <v>77</v>
      </c>
      <c r="E423" s="13" t="s">
        <v>42</v>
      </c>
      <c r="F423" s="12" t="s">
        <v>121</v>
      </c>
      <c r="G423" s="14" t="s">
        <v>499</v>
      </c>
    </row>
    <row r="424" spans="1:7" hidden="1" x14ac:dyDescent="0.3">
      <c r="A424" s="10">
        <v>19513</v>
      </c>
      <c r="B424" s="12" t="s">
        <v>519</v>
      </c>
      <c r="C424" s="12" t="s">
        <v>498</v>
      </c>
      <c r="D424" s="12" t="s">
        <v>77</v>
      </c>
      <c r="E424" s="13" t="s">
        <v>41</v>
      </c>
      <c r="F424" s="12" t="s">
        <v>121</v>
      </c>
      <c r="G424" s="14" t="s">
        <v>499</v>
      </c>
    </row>
    <row r="425" spans="1:7" hidden="1" x14ac:dyDescent="0.3">
      <c r="A425" s="10">
        <v>19532</v>
      </c>
      <c r="B425" s="12" t="s">
        <v>520</v>
      </c>
      <c r="C425" s="12" t="s">
        <v>498</v>
      </c>
      <c r="D425" s="12" t="s">
        <v>77</v>
      </c>
      <c r="E425" s="13" t="s">
        <v>42</v>
      </c>
      <c r="F425" s="12" t="s">
        <v>121</v>
      </c>
      <c r="G425" s="14" t="s">
        <v>499</v>
      </c>
    </row>
    <row r="426" spans="1:7" hidden="1" x14ac:dyDescent="0.3">
      <c r="A426" s="10">
        <v>19533</v>
      </c>
      <c r="B426" s="12" t="s">
        <v>521</v>
      </c>
      <c r="C426" s="12" t="s">
        <v>498</v>
      </c>
      <c r="D426" s="12" t="s">
        <v>91</v>
      </c>
      <c r="E426" s="13" t="s">
        <v>42</v>
      </c>
      <c r="F426" s="12" t="s">
        <v>280</v>
      </c>
      <c r="G426" s="14" t="s">
        <v>91</v>
      </c>
    </row>
    <row r="427" spans="1:7" hidden="1" x14ac:dyDescent="0.3">
      <c r="A427" s="10">
        <v>19548</v>
      </c>
      <c r="B427" s="12" t="s">
        <v>522</v>
      </c>
      <c r="C427" s="12" t="s">
        <v>498</v>
      </c>
      <c r="D427" s="12" t="s">
        <v>77</v>
      </c>
      <c r="E427" s="13" t="s">
        <v>42</v>
      </c>
      <c r="F427" s="12" t="s">
        <v>121</v>
      </c>
      <c r="G427" s="14" t="s">
        <v>499</v>
      </c>
    </row>
    <row r="428" spans="1:7" hidden="1" x14ac:dyDescent="0.3">
      <c r="A428" s="10">
        <v>19001</v>
      </c>
      <c r="B428" s="12" t="s">
        <v>93</v>
      </c>
      <c r="C428" s="12" t="s">
        <v>498</v>
      </c>
      <c r="D428" s="12" t="s">
        <v>77</v>
      </c>
      <c r="E428" s="13" t="s">
        <v>42</v>
      </c>
      <c r="F428" s="12" t="s">
        <v>121</v>
      </c>
      <c r="G428" s="14" t="s">
        <v>499</v>
      </c>
    </row>
    <row r="429" spans="1:7" hidden="1" x14ac:dyDescent="0.3">
      <c r="A429" s="10">
        <v>19573</v>
      </c>
      <c r="B429" s="12" t="s">
        <v>523</v>
      </c>
      <c r="C429" s="12" t="s">
        <v>498</v>
      </c>
      <c r="D429" s="12" t="s">
        <v>77</v>
      </c>
      <c r="E429" s="13" t="s">
        <v>41</v>
      </c>
      <c r="F429" s="12" t="s">
        <v>121</v>
      </c>
      <c r="G429" s="14" t="s">
        <v>499</v>
      </c>
    </row>
    <row r="430" spans="1:7" hidden="1" x14ac:dyDescent="0.3">
      <c r="A430" s="10">
        <v>19585</v>
      </c>
      <c r="B430" s="12" t="s">
        <v>524</v>
      </c>
      <c r="C430" s="12" t="s">
        <v>498</v>
      </c>
      <c r="D430" s="12" t="s">
        <v>77</v>
      </c>
      <c r="E430" s="13" t="s">
        <v>42</v>
      </c>
      <c r="F430" s="12" t="s">
        <v>121</v>
      </c>
      <c r="G430" s="14" t="s">
        <v>499</v>
      </c>
    </row>
    <row r="431" spans="1:7" hidden="1" x14ac:dyDescent="0.3">
      <c r="A431" s="10">
        <v>19622</v>
      </c>
      <c r="B431" s="12" t="s">
        <v>525</v>
      </c>
      <c r="C431" s="12" t="s">
        <v>498</v>
      </c>
      <c r="D431" s="12" t="s">
        <v>77</v>
      </c>
      <c r="E431" s="13" t="s">
        <v>42</v>
      </c>
      <c r="F431" s="12" t="s">
        <v>121</v>
      </c>
      <c r="G431" s="14" t="s">
        <v>499</v>
      </c>
    </row>
    <row r="432" spans="1:7" hidden="1" x14ac:dyDescent="0.3">
      <c r="A432" s="10">
        <v>19693</v>
      </c>
      <c r="B432" s="12" t="s">
        <v>526</v>
      </c>
      <c r="C432" s="12" t="s">
        <v>498</v>
      </c>
      <c r="D432" s="12" t="s">
        <v>77</v>
      </c>
      <c r="E432" s="13" t="s">
        <v>42</v>
      </c>
      <c r="F432" s="12" t="s">
        <v>121</v>
      </c>
      <c r="G432" s="14" t="s">
        <v>499</v>
      </c>
    </row>
    <row r="433" spans="1:7" hidden="1" x14ac:dyDescent="0.3">
      <c r="A433" s="10">
        <v>19698</v>
      </c>
      <c r="B433" s="12" t="s">
        <v>527</v>
      </c>
      <c r="C433" s="12" t="s">
        <v>498</v>
      </c>
      <c r="D433" s="12" t="s">
        <v>77</v>
      </c>
      <c r="E433" s="13" t="s">
        <v>41</v>
      </c>
      <c r="F433" s="12" t="s">
        <v>121</v>
      </c>
      <c r="G433" s="14" t="s">
        <v>499</v>
      </c>
    </row>
    <row r="434" spans="1:7" hidden="1" x14ac:dyDescent="0.3">
      <c r="A434" s="10">
        <v>19743</v>
      </c>
      <c r="B434" s="12" t="s">
        <v>528</v>
      </c>
      <c r="C434" s="12" t="s">
        <v>498</v>
      </c>
      <c r="D434" s="12" t="s">
        <v>77</v>
      </c>
      <c r="E434" s="13" t="s">
        <v>42</v>
      </c>
      <c r="F434" s="12" t="s">
        <v>121</v>
      </c>
      <c r="G434" s="14" t="s">
        <v>499</v>
      </c>
    </row>
    <row r="435" spans="1:7" hidden="1" x14ac:dyDescent="0.3">
      <c r="A435" s="10">
        <v>19760</v>
      </c>
      <c r="B435" s="12" t="s">
        <v>529</v>
      </c>
      <c r="C435" s="12" t="s">
        <v>498</v>
      </c>
      <c r="D435" s="12" t="s">
        <v>77</v>
      </c>
      <c r="E435" s="13" t="s">
        <v>42</v>
      </c>
      <c r="F435" s="12" t="s">
        <v>121</v>
      </c>
      <c r="G435" s="14" t="s">
        <v>499</v>
      </c>
    </row>
    <row r="436" spans="1:7" hidden="1" x14ac:dyDescent="0.3">
      <c r="A436" s="10">
        <v>19807</v>
      </c>
      <c r="B436" s="12" t="s">
        <v>530</v>
      </c>
      <c r="C436" s="12" t="s">
        <v>498</v>
      </c>
      <c r="D436" s="12" t="s">
        <v>77</v>
      </c>
      <c r="E436" s="13" t="s">
        <v>42</v>
      </c>
      <c r="F436" s="12" t="s">
        <v>121</v>
      </c>
      <c r="G436" s="14" t="s">
        <v>499</v>
      </c>
    </row>
    <row r="437" spans="1:7" hidden="1" x14ac:dyDescent="0.3">
      <c r="A437" s="10">
        <v>19809</v>
      </c>
      <c r="B437" s="12" t="s">
        <v>531</v>
      </c>
      <c r="C437" s="12" t="s">
        <v>498</v>
      </c>
      <c r="D437" s="12" t="s">
        <v>77</v>
      </c>
      <c r="E437" s="13" t="s">
        <v>42</v>
      </c>
      <c r="F437" s="12" t="s">
        <v>108</v>
      </c>
      <c r="G437" s="14" t="s">
        <v>499</v>
      </c>
    </row>
    <row r="438" spans="1:7" hidden="1" x14ac:dyDescent="0.3">
      <c r="A438" s="10">
        <v>19821</v>
      </c>
      <c r="B438" s="12" t="s">
        <v>532</v>
      </c>
      <c r="C438" s="12" t="s">
        <v>498</v>
      </c>
      <c r="D438" s="12" t="s">
        <v>77</v>
      </c>
      <c r="E438" s="13" t="s">
        <v>42</v>
      </c>
      <c r="F438" s="12" t="s">
        <v>121</v>
      </c>
      <c r="G438" s="14" t="s">
        <v>499</v>
      </c>
    </row>
    <row r="439" spans="1:7" hidden="1" x14ac:dyDescent="0.3">
      <c r="A439" s="10">
        <v>19824</v>
      </c>
      <c r="B439" s="12" t="s">
        <v>533</v>
      </c>
      <c r="C439" s="12" t="s">
        <v>498</v>
      </c>
      <c r="D439" s="12" t="s">
        <v>77</v>
      </c>
      <c r="E439" s="13" t="s">
        <v>42</v>
      </c>
      <c r="F439" s="12" t="s">
        <v>121</v>
      </c>
      <c r="G439" s="14" t="s">
        <v>499</v>
      </c>
    </row>
    <row r="440" spans="1:7" hidden="1" x14ac:dyDescent="0.3">
      <c r="A440" s="10">
        <v>19845</v>
      </c>
      <c r="B440" s="12" t="s">
        <v>534</v>
      </c>
      <c r="C440" s="12" t="s">
        <v>498</v>
      </c>
      <c r="D440" s="12" t="s">
        <v>77</v>
      </c>
      <c r="E440" s="13" t="s">
        <v>42</v>
      </c>
      <c r="F440" s="12" t="s">
        <v>121</v>
      </c>
      <c r="G440" s="14" t="s">
        <v>499</v>
      </c>
    </row>
    <row r="441" spans="1:7" hidden="1" x14ac:dyDescent="0.3">
      <c r="A441" s="10">
        <v>20621</v>
      </c>
      <c r="B441" s="11" t="s">
        <v>535</v>
      </c>
      <c r="C441" s="12" t="s">
        <v>536</v>
      </c>
      <c r="D441" s="12" t="s">
        <v>97</v>
      </c>
      <c r="E441" s="13" t="s">
        <v>41</v>
      </c>
      <c r="F441" s="12" t="s">
        <v>121</v>
      </c>
      <c r="G441" s="14" t="s">
        <v>97</v>
      </c>
    </row>
    <row r="442" spans="1:7" hidden="1" x14ac:dyDescent="0.3">
      <c r="A442" s="10">
        <v>20443</v>
      </c>
      <c r="B442" s="11" t="s">
        <v>537</v>
      </c>
      <c r="C442" s="12" t="s">
        <v>536</v>
      </c>
      <c r="D442" s="12" t="s">
        <v>97</v>
      </c>
      <c r="E442" s="13" t="s">
        <v>41</v>
      </c>
      <c r="F442" s="12" t="s">
        <v>121</v>
      </c>
      <c r="G442" s="14" t="s">
        <v>97</v>
      </c>
    </row>
    <row r="443" spans="1:7" hidden="1" x14ac:dyDescent="0.3">
      <c r="A443" s="10">
        <v>20770</v>
      </c>
      <c r="B443" s="15" t="s">
        <v>538</v>
      </c>
      <c r="C443" s="12" t="s">
        <v>536</v>
      </c>
      <c r="D443" s="12" t="s">
        <v>74</v>
      </c>
      <c r="E443" s="13" t="s">
        <v>42</v>
      </c>
      <c r="F443" s="12" t="s">
        <v>121</v>
      </c>
      <c r="G443" s="14" t="s">
        <v>74</v>
      </c>
    </row>
    <row r="444" spans="1:7" hidden="1" x14ac:dyDescent="0.3">
      <c r="A444" s="10">
        <v>20011</v>
      </c>
      <c r="B444" s="11" t="s">
        <v>539</v>
      </c>
      <c r="C444" s="12" t="s">
        <v>536</v>
      </c>
      <c r="D444" s="12" t="s">
        <v>97</v>
      </c>
      <c r="E444" s="13" t="s">
        <v>42</v>
      </c>
      <c r="F444" s="12" t="s">
        <v>121</v>
      </c>
      <c r="G444" s="14" t="s">
        <v>74</v>
      </c>
    </row>
    <row r="445" spans="1:7" hidden="1" x14ac:dyDescent="0.3">
      <c r="A445" s="10">
        <v>20013</v>
      </c>
      <c r="B445" s="12" t="s">
        <v>540</v>
      </c>
      <c r="C445" s="12" t="s">
        <v>536</v>
      </c>
      <c r="D445" s="12" t="s">
        <v>97</v>
      </c>
      <c r="E445" s="13" t="s">
        <v>41</v>
      </c>
      <c r="F445" s="12" t="s">
        <v>121</v>
      </c>
      <c r="G445" s="14" t="s">
        <v>97</v>
      </c>
    </row>
    <row r="446" spans="1:7" hidden="1" x14ac:dyDescent="0.3">
      <c r="A446" s="10">
        <v>20032</v>
      </c>
      <c r="B446" s="12" t="s">
        <v>541</v>
      </c>
      <c r="C446" s="12" t="s">
        <v>536</v>
      </c>
      <c r="D446" s="12" t="s">
        <v>97</v>
      </c>
      <c r="E446" s="13" t="s">
        <v>42</v>
      </c>
      <c r="F446" s="12" t="s">
        <v>121</v>
      </c>
      <c r="G446" s="14" t="s">
        <v>97</v>
      </c>
    </row>
    <row r="447" spans="1:7" hidden="1" x14ac:dyDescent="0.3">
      <c r="A447" s="10">
        <v>20045</v>
      </c>
      <c r="B447" s="12" t="s">
        <v>542</v>
      </c>
      <c r="C447" s="12" t="s">
        <v>536</v>
      </c>
      <c r="D447" s="12" t="s">
        <v>97</v>
      </c>
      <c r="E447" s="13" t="s">
        <v>41</v>
      </c>
      <c r="F447" s="12" t="s">
        <v>121</v>
      </c>
      <c r="G447" s="14" t="s">
        <v>97</v>
      </c>
    </row>
    <row r="448" spans="1:7" hidden="1" x14ac:dyDescent="0.3">
      <c r="A448" s="10">
        <v>20060</v>
      </c>
      <c r="B448" s="12" t="s">
        <v>543</v>
      </c>
      <c r="C448" s="12" t="s">
        <v>536</v>
      </c>
      <c r="D448" s="12" t="s">
        <v>97</v>
      </c>
      <c r="E448" s="13" t="s">
        <v>41</v>
      </c>
      <c r="F448" s="12" t="s">
        <v>121</v>
      </c>
      <c r="G448" s="14" t="s">
        <v>97</v>
      </c>
    </row>
    <row r="449" spans="1:7" hidden="1" x14ac:dyDescent="0.3">
      <c r="A449" s="10">
        <v>20175</v>
      </c>
      <c r="B449" s="12" t="s">
        <v>544</v>
      </c>
      <c r="C449" s="12" t="s">
        <v>536</v>
      </c>
      <c r="D449" s="12" t="s">
        <v>97</v>
      </c>
      <c r="E449" s="13" t="s">
        <v>42</v>
      </c>
      <c r="F449" s="12" t="s">
        <v>121</v>
      </c>
      <c r="G449" s="14" t="s">
        <v>97</v>
      </c>
    </row>
    <row r="450" spans="1:7" hidden="1" x14ac:dyDescent="0.3">
      <c r="A450" s="10">
        <v>20178</v>
      </c>
      <c r="B450" s="12" t="s">
        <v>545</v>
      </c>
      <c r="C450" s="12" t="s">
        <v>536</v>
      </c>
      <c r="D450" s="12" t="s">
        <v>97</v>
      </c>
      <c r="E450" s="13" t="s">
        <v>42</v>
      </c>
      <c r="F450" s="12" t="s">
        <v>121</v>
      </c>
      <c r="G450" s="14" t="s">
        <v>97</v>
      </c>
    </row>
    <row r="451" spans="1:7" hidden="1" x14ac:dyDescent="0.3">
      <c r="A451" s="10">
        <v>20228</v>
      </c>
      <c r="B451" s="12" t="s">
        <v>546</v>
      </c>
      <c r="C451" s="12" t="s">
        <v>536</v>
      </c>
      <c r="D451" s="12" t="s">
        <v>97</v>
      </c>
      <c r="E451" s="13" t="s">
        <v>42</v>
      </c>
      <c r="F451" s="12" t="s">
        <v>121</v>
      </c>
      <c r="G451" s="14" t="s">
        <v>97</v>
      </c>
    </row>
    <row r="452" spans="1:7" hidden="1" x14ac:dyDescent="0.3">
      <c r="A452" s="10">
        <v>20238</v>
      </c>
      <c r="B452" s="12" t="s">
        <v>547</v>
      </c>
      <c r="C452" s="12" t="s">
        <v>536</v>
      </c>
      <c r="D452" s="12" t="s">
        <v>97</v>
      </c>
      <c r="E452" s="13" t="s">
        <v>41</v>
      </c>
      <c r="F452" s="12" t="s">
        <v>121</v>
      </c>
      <c r="G452" s="14" t="s">
        <v>97</v>
      </c>
    </row>
    <row r="453" spans="1:7" hidden="1" x14ac:dyDescent="0.3">
      <c r="A453" s="10">
        <v>20250</v>
      </c>
      <c r="B453" s="12" t="s">
        <v>548</v>
      </c>
      <c r="C453" s="12" t="s">
        <v>536</v>
      </c>
      <c r="D453" s="12" t="s">
        <v>97</v>
      </c>
      <c r="E453" s="13" t="s">
        <v>42</v>
      </c>
      <c r="F453" s="12" t="s">
        <v>121</v>
      </c>
      <c r="G453" s="14" t="s">
        <v>97</v>
      </c>
    </row>
    <row r="454" spans="1:7" hidden="1" x14ac:dyDescent="0.3">
      <c r="A454" s="10">
        <v>20295</v>
      </c>
      <c r="B454" s="12" t="s">
        <v>549</v>
      </c>
      <c r="C454" s="12" t="s">
        <v>536</v>
      </c>
      <c r="D454" s="12" t="s">
        <v>97</v>
      </c>
      <c r="E454" s="13" t="s">
        <v>42</v>
      </c>
      <c r="F454" s="12" t="s">
        <v>121</v>
      </c>
      <c r="G454" s="14" t="s">
        <v>97</v>
      </c>
    </row>
    <row r="455" spans="1:7" hidden="1" x14ac:dyDescent="0.3">
      <c r="A455" s="10">
        <v>20310</v>
      </c>
      <c r="B455" s="12" t="s">
        <v>550</v>
      </c>
      <c r="C455" s="12" t="s">
        <v>536</v>
      </c>
      <c r="D455" s="12" t="s">
        <v>97</v>
      </c>
      <c r="E455" s="13" t="s">
        <v>42</v>
      </c>
      <c r="F455" s="12" t="s">
        <v>121</v>
      </c>
      <c r="G455" s="14" t="s">
        <v>97</v>
      </c>
    </row>
    <row r="456" spans="1:7" hidden="1" x14ac:dyDescent="0.3">
      <c r="A456" s="10">
        <v>20383</v>
      </c>
      <c r="B456" s="12" t="s">
        <v>551</v>
      </c>
      <c r="C456" s="12" t="s">
        <v>536</v>
      </c>
      <c r="D456" s="12" t="s">
        <v>97</v>
      </c>
      <c r="E456" s="13" t="s">
        <v>42</v>
      </c>
      <c r="F456" s="12" t="s">
        <v>121</v>
      </c>
      <c r="G456" s="14" t="s">
        <v>74</v>
      </c>
    </row>
    <row r="457" spans="1:7" hidden="1" x14ac:dyDescent="0.3">
      <c r="A457" s="10">
        <v>20400</v>
      </c>
      <c r="B457" s="12" t="s">
        <v>552</v>
      </c>
      <c r="C457" s="12" t="s">
        <v>536</v>
      </c>
      <c r="D457" s="12" t="s">
        <v>97</v>
      </c>
      <c r="E457" s="13" t="s">
        <v>42</v>
      </c>
      <c r="F457" s="12" t="s">
        <v>121</v>
      </c>
      <c r="G457" s="14" t="s">
        <v>97</v>
      </c>
    </row>
    <row r="458" spans="1:7" hidden="1" x14ac:dyDescent="0.3">
      <c r="A458" s="10">
        <v>20517</v>
      </c>
      <c r="B458" s="12" t="s">
        <v>553</v>
      </c>
      <c r="C458" s="12" t="s">
        <v>536</v>
      </c>
      <c r="D458" s="12" t="s">
        <v>97</v>
      </c>
      <c r="E458" s="13" t="s">
        <v>42</v>
      </c>
      <c r="F458" s="12" t="s">
        <v>121</v>
      </c>
      <c r="G458" s="14" t="s">
        <v>97</v>
      </c>
    </row>
    <row r="459" spans="1:7" hidden="1" x14ac:dyDescent="0.3">
      <c r="A459" s="10">
        <v>20550</v>
      </c>
      <c r="B459" s="12" t="s">
        <v>554</v>
      </c>
      <c r="C459" s="12" t="s">
        <v>536</v>
      </c>
      <c r="D459" s="12" t="s">
        <v>97</v>
      </c>
      <c r="E459" s="13" t="s">
        <v>42</v>
      </c>
      <c r="F459" s="12" t="s">
        <v>121</v>
      </c>
      <c r="G459" s="14" t="s">
        <v>97</v>
      </c>
    </row>
    <row r="460" spans="1:7" hidden="1" x14ac:dyDescent="0.3">
      <c r="A460" s="10">
        <v>20570</v>
      </c>
      <c r="B460" s="12" t="s">
        <v>555</v>
      </c>
      <c r="C460" s="12" t="s">
        <v>536</v>
      </c>
      <c r="D460" s="12" t="s">
        <v>97</v>
      </c>
      <c r="E460" s="13" t="s">
        <v>42</v>
      </c>
      <c r="F460" s="12" t="s">
        <v>121</v>
      </c>
      <c r="G460" s="14" t="s">
        <v>97</v>
      </c>
    </row>
    <row r="461" spans="1:7" hidden="1" x14ac:dyDescent="0.3">
      <c r="A461" s="10">
        <v>20614</v>
      </c>
      <c r="B461" s="12" t="s">
        <v>556</v>
      </c>
      <c r="C461" s="12" t="s">
        <v>536</v>
      </c>
      <c r="D461" s="12" t="s">
        <v>97</v>
      </c>
      <c r="E461" s="13" t="s">
        <v>42</v>
      </c>
      <c r="F461" s="12" t="s">
        <v>121</v>
      </c>
      <c r="G461" s="14" t="s">
        <v>81</v>
      </c>
    </row>
    <row r="462" spans="1:7" hidden="1" x14ac:dyDescent="0.3">
      <c r="A462" s="10">
        <v>20710</v>
      </c>
      <c r="B462" s="15" t="s">
        <v>557</v>
      </c>
      <c r="C462" s="12" t="s">
        <v>536</v>
      </c>
      <c r="D462" s="12" t="s">
        <v>74</v>
      </c>
      <c r="E462" s="13" t="s">
        <v>42</v>
      </c>
      <c r="F462" s="12" t="s">
        <v>121</v>
      </c>
      <c r="G462" s="14" t="s">
        <v>74</v>
      </c>
    </row>
    <row r="463" spans="1:7" hidden="1" x14ac:dyDescent="0.3">
      <c r="A463" s="10">
        <v>20750</v>
      </c>
      <c r="B463" s="12" t="s">
        <v>558</v>
      </c>
      <c r="C463" s="12" t="s">
        <v>536</v>
      </c>
      <c r="D463" s="12" t="s">
        <v>97</v>
      </c>
      <c r="E463" s="13" t="s">
        <v>41</v>
      </c>
      <c r="F463" s="12" t="s">
        <v>121</v>
      </c>
      <c r="G463" s="14" t="s">
        <v>97</v>
      </c>
    </row>
    <row r="464" spans="1:7" hidden="1" x14ac:dyDescent="0.3">
      <c r="A464" s="10">
        <v>20787</v>
      </c>
      <c r="B464" s="12" t="s">
        <v>559</v>
      </c>
      <c r="C464" s="12" t="s">
        <v>536</v>
      </c>
      <c r="D464" s="12" t="s">
        <v>97</v>
      </c>
      <c r="E464" s="13" t="s">
        <v>42</v>
      </c>
      <c r="F464" s="12" t="s">
        <v>121</v>
      </c>
      <c r="G464" s="14" t="s">
        <v>97</v>
      </c>
    </row>
    <row r="465" spans="1:7" hidden="1" x14ac:dyDescent="0.3">
      <c r="A465" s="10">
        <v>20001</v>
      </c>
      <c r="B465" s="12" t="s">
        <v>97</v>
      </c>
      <c r="C465" s="12" t="s">
        <v>536</v>
      </c>
      <c r="D465" s="12" t="s">
        <v>97</v>
      </c>
      <c r="E465" s="13" t="s">
        <v>40</v>
      </c>
      <c r="F465" s="12" t="s">
        <v>121</v>
      </c>
      <c r="G465" s="14" t="s">
        <v>97</v>
      </c>
    </row>
    <row r="466" spans="1:7" hidden="1" x14ac:dyDescent="0.3">
      <c r="A466" s="10">
        <v>27615</v>
      </c>
      <c r="B466" s="11" t="s">
        <v>440</v>
      </c>
      <c r="C466" s="12" t="s">
        <v>560</v>
      </c>
      <c r="D466" s="12" t="s">
        <v>65</v>
      </c>
      <c r="E466" s="13" t="s">
        <v>42</v>
      </c>
      <c r="F466" s="12" t="s">
        <v>280</v>
      </c>
      <c r="G466" s="14" t="s">
        <v>65</v>
      </c>
    </row>
    <row r="467" spans="1:7" hidden="1" x14ac:dyDescent="0.3">
      <c r="A467" s="10">
        <v>27006</v>
      </c>
      <c r="B467" s="12" t="s">
        <v>561</v>
      </c>
      <c r="C467" s="12" t="s">
        <v>560</v>
      </c>
      <c r="D467" s="12" t="s">
        <v>65</v>
      </c>
      <c r="E467" s="13" t="s">
        <v>42</v>
      </c>
      <c r="F467" s="12" t="s">
        <v>108</v>
      </c>
      <c r="G467" s="14" t="s">
        <v>65</v>
      </c>
    </row>
    <row r="468" spans="1:7" hidden="1" x14ac:dyDescent="0.3">
      <c r="A468" s="10">
        <v>27025</v>
      </c>
      <c r="B468" s="12" t="s">
        <v>562</v>
      </c>
      <c r="C468" s="12" t="s">
        <v>560</v>
      </c>
      <c r="D468" s="12" t="s">
        <v>88</v>
      </c>
      <c r="E468" s="13" t="s">
        <v>42</v>
      </c>
      <c r="F468" s="12" t="s">
        <v>108</v>
      </c>
      <c r="G468" s="14" t="s">
        <v>88</v>
      </c>
    </row>
    <row r="469" spans="1:7" hidden="1" x14ac:dyDescent="0.3">
      <c r="A469" s="10">
        <v>27050</v>
      </c>
      <c r="B469" s="12" t="s">
        <v>563</v>
      </c>
      <c r="C469" s="12" t="s">
        <v>560</v>
      </c>
      <c r="D469" s="12" t="s">
        <v>65</v>
      </c>
      <c r="E469" s="13" t="s">
        <v>42</v>
      </c>
      <c r="F469" s="12" t="s">
        <v>478</v>
      </c>
      <c r="G469" s="14" t="s">
        <v>65</v>
      </c>
    </row>
    <row r="470" spans="1:7" hidden="1" x14ac:dyDescent="0.3">
      <c r="A470" s="10">
        <v>27073</v>
      </c>
      <c r="B470" s="12" t="s">
        <v>564</v>
      </c>
      <c r="C470" s="12" t="s">
        <v>560</v>
      </c>
      <c r="D470" s="12" t="s">
        <v>88</v>
      </c>
      <c r="E470" s="13" t="s">
        <v>42</v>
      </c>
      <c r="F470" s="12" t="s">
        <v>108</v>
      </c>
      <c r="G470" s="14" t="s">
        <v>88</v>
      </c>
    </row>
    <row r="471" spans="1:7" hidden="1" x14ac:dyDescent="0.3">
      <c r="A471" s="10">
        <v>27075</v>
      </c>
      <c r="B471" s="12" t="s">
        <v>565</v>
      </c>
      <c r="C471" s="12" t="s">
        <v>560</v>
      </c>
      <c r="D471" s="12" t="s">
        <v>88</v>
      </c>
      <c r="E471" s="13" t="s">
        <v>42</v>
      </c>
      <c r="F471" s="12" t="s">
        <v>108</v>
      </c>
      <c r="G471" s="14" t="s">
        <v>88</v>
      </c>
    </row>
    <row r="472" spans="1:7" hidden="1" x14ac:dyDescent="0.3">
      <c r="A472" s="10">
        <v>27077</v>
      </c>
      <c r="B472" s="12" t="s">
        <v>566</v>
      </c>
      <c r="C472" s="12" t="s">
        <v>560</v>
      </c>
      <c r="D472" s="12" t="s">
        <v>65</v>
      </c>
      <c r="E472" s="13" t="s">
        <v>42</v>
      </c>
      <c r="F472" s="12" t="s">
        <v>108</v>
      </c>
      <c r="G472" s="14" t="s">
        <v>65</v>
      </c>
    </row>
    <row r="473" spans="1:7" hidden="1" x14ac:dyDescent="0.3">
      <c r="A473" s="10">
        <v>27086</v>
      </c>
      <c r="B473" s="12" t="s">
        <v>567</v>
      </c>
      <c r="C473" s="12" t="s">
        <v>560</v>
      </c>
      <c r="D473" s="12" t="s">
        <v>65</v>
      </c>
      <c r="E473" s="13" t="s">
        <v>42</v>
      </c>
      <c r="F473" s="12" t="s">
        <v>121</v>
      </c>
      <c r="G473" s="14" t="s">
        <v>65</v>
      </c>
    </row>
    <row r="474" spans="1:7" hidden="1" x14ac:dyDescent="0.3">
      <c r="A474" s="10">
        <v>27099</v>
      </c>
      <c r="B474" s="12" t="s">
        <v>568</v>
      </c>
      <c r="C474" s="12" t="s">
        <v>560</v>
      </c>
      <c r="D474" s="12" t="s">
        <v>88</v>
      </c>
      <c r="E474" s="13" t="s">
        <v>42</v>
      </c>
      <c r="F474" s="12" t="s">
        <v>108</v>
      </c>
      <c r="G474" s="14" t="s">
        <v>88</v>
      </c>
    </row>
    <row r="475" spans="1:7" hidden="1" x14ac:dyDescent="0.3">
      <c r="A475" s="10">
        <v>27150</v>
      </c>
      <c r="B475" s="12" t="s">
        <v>569</v>
      </c>
      <c r="C475" s="12" t="s">
        <v>560</v>
      </c>
      <c r="D475" s="12" t="s">
        <v>65</v>
      </c>
      <c r="E475" s="13" t="s">
        <v>42</v>
      </c>
      <c r="F475" s="12" t="s">
        <v>121</v>
      </c>
      <c r="G475" s="14" t="s">
        <v>65</v>
      </c>
    </row>
    <row r="476" spans="1:7" hidden="1" x14ac:dyDescent="0.3">
      <c r="A476" s="10">
        <v>27160</v>
      </c>
      <c r="B476" s="12" t="s">
        <v>570</v>
      </c>
      <c r="C476" s="12" t="s">
        <v>560</v>
      </c>
      <c r="D476" s="12" t="s">
        <v>65</v>
      </c>
      <c r="E476" s="13" t="s">
        <v>42</v>
      </c>
      <c r="F476" s="12" t="s">
        <v>121</v>
      </c>
      <c r="G476" s="14" t="s">
        <v>65</v>
      </c>
    </row>
    <row r="477" spans="1:7" hidden="1" x14ac:dyDescent="0.3">
      <c r="A477" s="10">
        <v>27205</v>
      </c>
      <c r="B477" s="12" t="s">
        <v>571</v>
      </c>
      <c r="C477" s="12" t="s">
        <v>560</v>
      </c>
      <c r="D477" s="12" t="s">
        <v>88</v>
      </c>
      <c r="E477" s="13" t="s">
        <v>42</v>
      </c>
      <c r="F477" s="12" t="s">
        <v>108</v>
      </c>
      <c r="G477" s="14" t="s">
        <v>88</v>
      </c>
    </row>
    <row r="478" spans="1:7" hidden="1" x14ac:dyDescent="0.3">
      <c r="A478" s="10">
        <v>27135</v>
      </c>
      <c r="B478" s="12" t="s">
        <v>572</v>
      </c>
      <c r="C478" s="12" t="s">
        <v>560</v>
      </c>
      <c r="D478" s="12" t="s">
        <v>65</v>
      </c>
      <c r="E478" s="13" t="s">
        <v>42</v>
      </c>
      <c r="F478" s="12" t="s">
        <v>121</v>
      </c>
      <c r="G478" s="14" t="s">
        <v>65</v>
      </c>
    </row>
    <row r="479" spans="1:7" hidden="1" x14ac:dyDescent="0.3">
      <c r="A479" s="10">
        <v>27245</v>
      </c>
      <c r="B479" s="12" t="s">
        <v>573</v>
      </c>
      <c r="C479" s="12" t="s">
        <v>560</v>
      </c>
      <c r="D479" s="12" t="s">
        <v>88</v>
      </c>
      <c r="E479" s="13" t="s">
        <v>42</v>
      </c>
      <c r="F479" s="12" t="s">
        <v>121</v>
      </c>
      <c r="G479" s="14" t="s">
        <v>88</v>
      </c>
    </row>
    <row r="480" spans="1:7" hidden="1" x14ac:dyDescent="0.3">
      <c r="A480" s="10">
        <v>27250</v>
      </c>
      <c r="B480" s="12" t="s">
        <v>574</v>
      </c>
      <c r="C480" s="12" t="s">
        <v>560</v>
      </c>
      <c r="D480" s="12" t="s">
        <v>77</v>
      </c>
      <c r="E480" s="13" t="s">
        <v>42</v>
      </c>
      <c r="F480" s="12" t="s">
        <v>575</v>
      </c>
      <c r="G480" s="14" t="s">
        <v>77</v>
      </c>
    </row>
    <row r="481" spans="1:7" hidden="1" x14ac:dyDescent="0.3">
      <c r="A481" s="10">
        <v>27361</v>
      </c>
      <c r="B481" s="12" t="s">
        <v>576</v>
      </c>
      <c r="C481" s="12" t="s">
        <v>560</v>
      </c>
      <c r="D481" s="12" t="s">
        <v>88</v>
      </c>
      <c r="E481" s="13" t="s">
        <v>42</v>
      </c>
      <c r="F481" s="12" t="s">
        <v>108</v>
      </c>
      <c r="G481" s="14" t="s">
        <v>88</v>
      </c>
    </row>
    <row r="482" spans="1:7" hidden="1" x14ac:dyDescent="0.3">
      <c r="A482" s="10">
        <v>27372</v>
      </c>
      <c r="B482" s="12" t="s">
        <v>577</v>
      </c>
      <c r="C482" s="12" t="s">
        <v>560</v>
      </c>
      <c r="D482" s="12" t="s">
        <v>65</v>
      </c>
      <c r="E482" s="13" t="s">
        <v>42</v>
      </c>
      <c r="F482" s="12" t="s">
        <v>201</v>
      </c>
      <c r="G482" s="14" t="s">
        <v>65</v>
      </c>
    </row>
    <row r="483" spans="1:7" hidden="1" x14ac:dyDescent="0.3">
      <c r="A483" s="10">
        <v>27413</v>
      </c>
      <c r="B483" s="12" t="s">
        <v>578</v>
      </c>
      <c r="C483" s="12" t="s">
        <v>560</v>
      </c>
      <c r="D483" s="12" t="s">
        <v>65</v>
      </c>
      <c r="E483" s="13" t="s">
        <v>42</v>
      </c>
      <c r="F483" s="12" t="s">
        <v>121</v>
      </c>
      <c r="G483" s="14" t="s">
        <v>65</v>
      </c>
    </row>
    <row r="484" spans="1:7" hidden="1" x14ac:dyDescent="0.3">
      <c r="A484" s="10">
        <v>27425</v>
      </c>
      <c r="B484" s="12" t="s">
        <v>579</v>
      </c>
      <c r="C484" s="12" t="s">
        <v>560</v>
      </c>
      <c r="D484" s="12" t="s">
        <v>65</v>
      </c>
      <c r="E484" s="13" t="s">
        <v>42</v>
      </c>
      <c r="F484" s="12" t="s">
        <v>121</v>
      </c>
      <c r="G484" s="14" t="s">
        <v>65</v>
      </c>
    </row>
    <row r="485" spans="1:7" hidden="1" x14ac:dyDescent="0.3">
      <c r="A485" s="10">
        <v>27430</v>
      </c>
      <c r="B485" s="12" t="s">
        <v>580</v>
      </c>
      <c r="C485" s="12" t="s">
        <v>560</v>
      </c>
      <c r="D485" s="12" t="s">
        <v>65</v>
      </c>
      <c r="E485" s="13" t="s">
        <v>42</v>
      </c>
      <c r="F485" s="12" t="s">
        <v>121</v>
      </c>
      <c r="G485" s="14" t="s">
        <v>65</v>
      </c>
    </row>
    <row r="486" spans="1:7" hidden="1" x14ac:dyDescent="0.3">
      <c r="A486" s="10">
        <v>27450</v>
      </c>
      <c r="B486" s="12" t="s">
        <v>581</v>
      </c>
      <c r="C486" s="12" t="s">
        <v>560</v>
      </c>
      <c r="D486" s="12" t="s">
        <v>65</v>
      </c>
      <c r="E486" s="13" t="s">
        <v>42</v>
      </c>
      <c r="F486" s="12" t="s">
        <v>121</v>
      </c>
      <c r="G486" s="14" t="s">
        <v>65</v>
      </c>
    </row>
    <row r="487" spans="1:7" hidden="1" x14ac:dyDescent="0.3">
      <c r="A487" s="10">
        <v>27491</v>
      </c>
      <c r="B487" s="12" t="s">
        <v>582</v>
      </c>
      <c r="C487" s="12" t="s">
        <v>560</v>
      </c>
      <c r="D487" s="12" t="s">
        <v>88</v>
      </c>
      <c r="E487" s="13" t="s">
        <v>42</v>
      </c>
      <c r="F487" s="12" t="s">
        <v>108</v>
      </c>
      <c r="G487" s="14" t="s">
        <v>88</v>
      </c>
    </row>
    <row r="488" spans="1:7" hidden="1" x14ac:dyDescent="0.3">
      <c r="A488" s="10">
        <v>27495</v>
      </c>
      <c r="B488" s="12" t="s">
        <v>583</v>
      </c>
      <c r="C488" s="12" t="s">
        <v>560</v>
      </c>
      <c r="D488" s="12" t="s">
        <v>88</v>
      </c>
      <c r="E488" s="13" t="s">
        <v>42</v>
      </c>
      <c r="F488" s="12" t="s">
        <v>108</v>
      </c>
      <c r="G488" s="14" t="s">
        <v>88</v>
      </c>
    </row>
    <row r="489" spans="1:7" hidden="1" x14ac:dyDescent="0.3">
      <c r="A489" s="10">
        <v>27001</v>
      </c>
      <c r="B489" s="12" t="s">
        <v>584</v>
      </c>
      <c r="C489" s="12" t="s">
        <v>560</v>
      </c>
      <c r="D489" s="12" t="s">
        <v>88</v>
      </c>
      <c r="E489" s="13" t="s">
        <v>42</v>
      </c>
      <c r="F489" s="12" t="s">
        <v>108</v>
      </c>
      <c r="G489" s="14" t="s">
        <v>88</v>
      </c>
    </row>
    <row r="490" spans="1:7" hidden="1" x14ac:dyDescent="0.3">
      <c r="A490" s="10">
        <v>27580</v>
      </c>
      <c r="B490" s="12" t="s">
        <v>585</v>
      </c>
      <c r="C490" s="12" t="s">
        <v>560</v>
      </c>
      <c r="D490" s="12" t="s">
        <v>65</v>
      </c>
      <c r="E490" s="13" t="s">
        <v>42</v>
      </c>
      <c r="F490" s="12" t="s">
        <v>121</v>
      </c>
      <c r="G490" s="14" t="s">
        <v>65</v>
      </c>
    </row>
    <row r="491" spans="1:7" hidden="1" x14ac:dyDescent="0.3">
      <c r="A491" s="10">
        <v>27600</v>
      </c>
      <c r="B491" s="12" t="s">
        <v>586</v>
      </c>
      <c r="C491" s="12" t="s">
        <v>560</v>
      </c>
      <c r="D491" s="12" t="s">
        <v>88</v>
      </c>
      <c r="E491" s="13" t="s">
        <v>42</v>
      </c>
      <c r="F491" s="12" t="s">
        <v>108</v>
      </c>
      <c r="G491" s="14" t="s">
        <v>88</v>
      </c>
    </row>
    <row r="492" spans="1:7" hidden="1" x14ac:dyDescent="0.3">
      <c r="A492" s="10">
        <v>27660</v>
      </c>
      <c r="B492" s="12" t="s">
        <v>587</v>
      </c>
      <c r="C492" s="12" t="s">
        <v>560</v>
      </c>
      <c r="D492" s="12" t="s">
        <v>92</v>
      </c>
      <c r="E492" s="13" t="s">
        <v>42</v>
      </c>
      <c r="F492" s="12" t="s">
        <v>121</v>
      </c>
      <c r="G492" s="14" t="s">
        <v>92</v>
      </c>
    </row>
    <row r="493" spans="1:7" hidden="1" x14ac:dyDescent="0.3">
      <c r="A493" s="10">
        <v>27745</v>
      </c>
      <c r="B493" s="12" t="s">
        <v>588</v>
      </c>
      <c r="C493" s="12" t="s">
        <v>560</v>
      </c>
      <c r="D493" s="12" t="s">
        <v>88</v>
      </c>
      <c r="E493" s="13" t="s">
        <v>42</v>
      </c>
      <c r="F493" s="12" t="s">
        <v>108</v>
      </c>
      <c r="G493" s="14" t="s">
        <v>88</v>
      </c>
    </row>
    <row r="494" spans="1:7" hidden="1" x14ac:dyDescent="0.3">
      <c r="A494" s="10">
        <v>27787</v>
      </c>
      <c r="B494" s="12" t="s">
        <v>589</v>
      </c>
      <c r="C494" s="12" t="s">
        <v>560</v>
      </c>
      <c r="D494" s="12" t="s">
        <v>88</v>
      </c>
      <c r="E494" s="13" t="s">
        <v>42</v>
      </c>
      <c r="F494" s="12" t="s">
        <v>108</v>
      </c>
      <c r="G494" s="14" t="s">
        <v>88</v>
      </c>
    </row>
    <row r="495" spans="1:7" hidden="1" x14ac:dyDescent="0.3">
      <c r="A495" s="10">
        <v>27800</v>
      </c>
      <c r="B495" s="12" t="s">
        <v>590</v>
      </c>
      <c r="C495" s="12" t="s">
        <v>560</v>
      </c>
      <c r="D495" s="12" t="s">
        <v>65</v>
      </c>
      <c r="E495" s="13" t="s">
        <v>42</v>
      </c>
      <c r="F495" s="12" t="s">
        <v>201</v>
      </c>
      <c r="G495" s="14" t="s">
        <v>65</v>
      </c>
    </row>
    <row r="496" spans="1:7" hidden="1" x14ac:dyDescent="0.3">
      <c r="A496" s="10">
        <v>27810</v>
      </c>
      <c r="B496" s="12" t="s">
        <v>591</v>
      </c>
      <c r="C496" s="12" t="s">
        <v>560</v>
      </c>
      <c r="D496" s="12" t="s">
        <v>65</v>
      </c>
      <c r="E496" s="13" t="s">
        <v>42</v>
      </c>
      <c r="F496" s="12" t="s">
        <v>121</v>
      </c>
      <c r="G496" s="14" t="s">
        <v>65</v>
      </c>
    </row>
    <row r="497" spans="1:7" hidden="1" x14ac:dyDescent="0.3">
      <c r="A497" s="10">
        <v>23079</v>
      </c>
      <c r="B497" s="11" t="s">
        <v>323</v>
      </c>
      <c r="C497" s="12" t="s">
        <v>276</v>
      </c>
      <c r="D497" s="12" t="s">
        <v>89</v>
      </c>
      <c r="E497" s="13" t="s">
        <v>41</v>
      </c>
      <c r="F497" s="12" t="s">
        <v>121</v>
      </c>
      <c r="G497" s="14" t="s">
        <v>89</v>
      </c>
    </row>
    <row r="498" spans="1:7" hidden="1" x14ac:dyDescent="0.3">
      <c r="A498" s="10">
        <v>23168</v>
      </c>
      <c r="B498" s="11" t="s">
        <v>592</v>
      </c>
      <c r="C498" s="12" t="s">
        <v>276</v>
      </c>
      <c r="D498" s="12" t="s">
        <v>89</v>
      </c>
      <c r="E498" s="13" t="s">
        <v>42</v>
      </c>
      <c r="F498" s="12" t="s">
        <v>121</v>
      </c>
      <c r="G498" s="14" t="s">
        <v>89</v>
      </c>
    </row>
    <row r="499" spans="1:7" hidden="1" x14ac:dyDescent="0.3">
      <c r="A499" s="10">
        <v>23678</v>
      </c>
      <c r="B499" s="11" t="s">
        <v>136</v>
      </c>
      <c r="C499" s="12" t="s">
        <v>276</v>
      </c>
      <c r="D499" s="12" t="s">
        <v>89</v>
      </c>
      <c r="E499" s="13" t="s">
        <v>41</v>
      </c>
      <c r="F499" s="12" t="s">
        <v>121</v>
      </c>
      <c r="G499" s="14" t="s">
        <v>89</v>
      </c>
    </row>
    <row r="500" spans="1:7" hidden="1" x14ac:dyDescent="0.3">
      <c r="A500" s="10">
        <v>23068</v>
      </c>
      <c r="B500" s="12" t="s">
        <v>593</v>
      </c>
      <c r="C500" s="12" t="s">
        <v>276</v>
      </c>
      <c r="D500" s="12" t="s">
        <v>89</v>
      </c>
      <c r="E500" s="13" t="s">
        <v>42</v>
      </c>
      <c r="F500" s="12" t="s">
        <v>121</v>
      </c>
      <c r="G500" s="14" t="s">
        <v>89</v>
      </c>
    </row>
    <row r="501" spans="1:7" hidden="1" x14ac:dyDescent="0.3">
      <c r="A501" s="10">
        <v>23090</v>
      </c>
      <c r="B501" s="12" t="s">
        <v>594</v>
      </c>
      <c r="C501" s="12" t="s">
        <v>276</v>
      </c>
      <c r="D501" s="12" t="s">
        <v>89</v>
      </c>
      <c r="E501" s="13" t="s">
        <v>41</v>
      </c>
      <c r="F501" s="12" t="s">
        <v>121</v>
      </c>
      <c r="G501" s="14" t="s">
        <v>89</v>
      </c>
    </row>
    <row r="502" spans="1:7" hidden="1" x14ac:dyDescent="0.3">
      <c r="A502" s="10">
        <v>23162</v>
      </c>
      <c r="B502" s="12" t="s">
        <v>595</v>
      </c>
      <c r="C502" s="12" t="s">
        <v>276</v>
      </c>
      <c r="D502" s="12" t="s">
        <v>89</v>
      </c>
      <c r="E502" s="13" t="s">
        <v>40</v>
      </c>
      <c r="F502" s="12" t="s">
        <v>121</v>
      </c>
      <c r="G502" s="14" t="s">
        <v>89</v>
      </c>
    </row>
    <row r="503" spans="1:7" hidden="1" x14ac:dyDescent="0.3">
      <c r="A503" s="10">
        <v>23182</v>
      </c>
      <c r="B503" s="12" t="s">
        <v>596</v>
      </c>
      <c r="C503" s="12" t="s">
        <v>276</v>
      </c>
      <c r="D503" s="12" t="s">
        <v>89</v>
      </c>
      <c r="E503" s="13" t="s">
        <v>41</v>
      </c>
      <c r="F503" s="12" t="s">
        <v>121</v>
      </c>
      <c r="G503" s="14" t="s">
        <v>89</v>
      </c>
    </row>
    <row r="504" spans="1:7" hidden="1" x14ac:dyDescent="0.3">
      <c r="A504" s="10">
        <v>23189</v>
      </c>
      <c r="B504" s="12" t="s">
        <v>597</v>
      </c>
      <c r="C504" s="12" t="s">
        <v>276</v>
      </c>
      <c r="D504" s="12" t="s">
        <v>89</v>
      </c>
      <c r="E504" s="13" t="s">
        <v>41</v>
      </c>
      <c r="F504" s="12" t="s">
        <v>121</v>
      </c>
      <c r="G504" s="14" t="s">
        <v>89</v>
      </c>
    </row>
    <row r="505" spans="1:7" hidden="1" x14ac:dyDescent="0.3">
      <c r="A505" s="10">
        <v>23300</v>
      </c>
      <c r="B505" s="12" t="s">
        <v>598</v>
      </c>
      <c r="C505" s="12" t="s">
        <v>276</v>
      </c>
      <c r="D505" s="12" t="s">
        <v>89</v>
      </c>
      <c r="E505" s="13" t="s">
        <v>41</v>
      </c>
      <c r="F505" s="12" t="s">
        <v>121</v>
      </c>
      <c r="G505" s="14" t="s">
        <v>89</v>
      </c>
    </row>
    <row r="506" spans="1:7" hidden="1" x14ac:dyDescent="0.3">
      <c r="A506" s="10">
        <v>23350</v>
      </c>
      <c r="B506" s="12" t="s">
        <v>599</v>
      </c>
      <c r="C506" s="12" t="s">
        <v>276</v>
      </c>
      <c r="D506" s="12" t="s">
        <v>89</v>
      </c>
      <c r="E506" s="13" t="s">
        <v>41</v>
      </c>
      <c r="F506" s="12" t="s">
        <v>121</v>
      </c>
      <c r="G506" s="14" t="s">
        <v>89</v>
      </c>
    </row>
    <row r="507" spans="1:7" hidden="1" x14ac:dyDescent="0.3">
      <c r="A507" s="10">
        <v>23417</v>
      </c>
      <c r="B507" s="12" t="s">
        <v>600</v>
      </c>
      <c r="C507" s="12" t="s">
        <v>276</v>
      </c>
      <c r="D507" s="12" t="s">
        <v>89</v>
      </c>
      <c r="E507" s="13" t="s">
        <v>41</v>
      </c>
      <c r="F507" s="12" t="s">
        <v>121</v>
      </c>
      <c r="G507" s="14" t="s">
        <v>89</v>
      </c>
    </row>
    <row r="508" spans="1:7" hidden="1" x14ac:dyDescent="0.3">
      <c r="A508" s="10">
        <v>23419</v>
      </c>
      <c r="B508" s="12" t="s">
        <v>601</v>
      </c>
      <c r="C508" s="12" t="s">
        <v>276</v>
      </c>
      <c r="D508" s="12" t="s">
        <v>89</v>
      </c>
      <c r="E508" s="13" t="s">
        <v>41</v>
      </c>
      <c r="F508" s="12" t="s">
        <v>121</v>
      </c>
      <c r="G508" s="14" t="s">
        <v>89</v>
      </c>
    </row>
    <row r="509" spans="1:7" hidden="1" x14ac:dyDescent="0.3">
      <c r="A509" s="10">
        <v>23464</v>
      </c>
      <c r="B509" s="12" t="s">
        <v>602</v>
      </c>
      <c r="C509" s="12" t="s">
        <v>276</v>
      </c>
      <c r="D509" s="12" t="s">
        <v>89</v>
      </c>
      <c r="E509" s="13" t="s">
        <v>41</v>
      </c>
      <c r="F509" s="12" t="s">
        <v>121</v>
      </c>
      <c r="G509" s="14" t="s">
        <v>89</v>
      </c>
    </row>
    <row r="510" spans="1:7" hidden="1" x14ac:dyDescent="0.3">
      <c r="A510" s="10">
        <v>23466</v>
      </c>
      <c r="B510" s="12" t="s">
        <v>603</v>
      </c>
      <c r="C510" s="12" t="s">
        <v>276</v>
      </c>
      <c r="D510" s="12" t="s">
        <v>89</v>
      </c>
      <c r="E510" s="13" t="s">
        <v>42</v>
      </c>
      <c r="F510" s="12" t="s">
        <v>121</v>
      </c>
      <c r="G510" s="14" t="s">
        <v>89</v>
      </c>
    </row>
    <row r="511" spans="1:7" hidden="1" x14ac:dyDescent="0.3">
      <c r="A511" s="10">
        <v>23001</v>
      </c>
      <c r="B511" s="12" t="s">
        <v>89</v>
      </c>
      <c r="C511" s="12" t="s">
        <v>276</v>
      </c>
      <c r="D511" s="12" t="s">
        <v>89</v>
      </c>
      <c r="E511" s="13" t="s">
        <v>40</v>
      </c>
      <c r="F511" s="12" t="s">
        <v>121</v>
      </c>
      <c r="G511" s="14" t="s">
        <v>89</v>
      </c>
    </row>
    <row r="512" spans="1:7" hidden="1" x14ac:dyDescent="0.3">
      <c r="A512" s="10">
        <v>23500</v>
      </c>
      <c r="B512" s="12" t="s">
        <v>604</v>
      </c>
      <c r="C512" s="12" t="s">
        <v>276</v>
      </c>
      <c r="D512" s="12" t="s">
        <v>89</v>
      </c>
      <c r="E512" s="13" t="s">
        <v>42</v>
      </c>
      <c r="F512" s="12" t="s">
        <v>121</v>
      </c>
      <c r="G512" s="14" t="s">
        <v>89</v>
      </c>
    </row>
    <row r="513" spans="1:7" hidden="1" x14ac:dyDescent="0.3">
      <c r="A513" s="10">
        <v>23555</v>
      </c>
      <c r="B513" s="12" t="s">
        <v>605</v>
      </c>
      <c r="C513" s="12" t="s">
        <v>276</v>
      </c>
      <c r="D513" s="12" t="s">
        <v>89</v>
      </c>
      <c r="E513" s="13" t="s">
        <v>41</v>
      </c>
      <c r="F513" s="12" t="s">
        <v>121</v>
      </c>
      <c r="G513" s="14" t="s">
        <v>89</v>
      </c>
    </row>
    <row r="514" spans="1:7" hidden="1" x14ac:dyDescent="0.3">
      <c r="A514" s="10">
        <v>23570</v>
      </c>
      <c r="B514" s="12" t="s">
        <v>606</v>
      </c>
      <c r="C514" s="12" t="s">
        <v>276</v>
      </c>
      <c r="D514" s="12" t="s">
        <v>89</v>
      </c>
      <c r="E514" s="13" t="s">
        <v>41</v>
      </c>
      <c r="F514" s="12" t="s">
        <v>121</v>
      </c>
      <c r="G514" s="14" t="s">
        <v>89</v>
      </c>
    </row>
    <row r="515" spans="1:7" hidden="1" x14ac:dyDescent="0.3">
      <c r="A515" s="10">
        <v>23574</v>
      </c>
      <c r="B515" s="12" t="s">
        <v>607</v>
      </c>
      <c r="C515" s="12" t="s">
        <v>276</v>
      </c>
      <c r="D515" s="12" t="s">
        <v>89</v>
      </c>
      <c r="E515" s="13" t="s">
        <v>42</v>
      </c>
      <c r="F515" s="12" t="s">
        <v>121</v>
      </c>
      <c r="G515" s="14" t="s">
        <v>89</v>
      </c>
    </row>
    <row r="516" spans="1:7" hidden="1" x14ac:dyDescent="0.3">
      <c r="A516" s="10">
        <v>23580</v>
      </c>
      <c r="B516" s="12" t="s">
        <v>608</v>
      </c>
      <c r="C516" s="12" t="s">
        <v>276</v>
      </c>
      <c r="D516" s="12" t="s">
        <v>89</v>
      </c>
      <c r="E516" s="13" t="s">
        <v>42</v>
      </c>
      <c r="F516" s="12" t="s">
        <v>121</v>
      </c>
      <c r="G516" s="14" t="s">
        <v>89</v>
      </c>
    </row>
    <row r="517" spans="1:7" hidden="1" x14ac:dyDescent="0.3">
      <c r="A517" s="10">
        <v>23586</v>
      </c>
      <c r="B517" s="12" t="s">
        <v>609</v>
      </c>
      <c r="C517" s="12" t="s">
        <v>276</v>
      </c>
      <c r="D517" s="12" t="s">
        <v>89</v>
      </c>
      <c r="E517" s="13" t="s">
        <v>41</v>
      </c>
      <c r="F517" s="12" t="s">
        <v>121</v>
      </c>
      <c r="G517" s="14" t="s">
        <v>89</v>
      </c>
    </row>
    <row r="518" spans="1:7" hidden="1" x14ac:dyDescent="0.3">
      <c r="A518" s="10">
        <v>23660</v>
      </c>
      <c r="B518" s="12" t="s">
        <v>610</v>
      </c>
      <c r="C518" s="12" t="s">
        <v>276</v>
      </c>
      <c r="D518" s="12" t="s">
        <v>89</v>
      </c>
      <c r="E518" s="13" t="s">
        <v>41</v>
      </c>
      <c r="F518" s="12" t="s">
        <v>121</v>
      </c>
      <c r="G518" s="14" t="s">
        <v>89</v>
      </c>
    </row>
    <row r="519" spans="1:7" hidden="1" x14ac:dyDescent="0.3">
      <c r="A519" s="10">
        <v>23670</v>
      </c>
      <c r="B519" s="12" t="s">
        <v>611</v>
      </c>
      <c r="C519" s="12" t="s">
        <v>276</v>
      </c>
      <c r="D519" s="12" t="s">
        <v>89</v>
      </c>
      <c r="E519" s="13" t="s">
        <v>41</v>
      </c>
      <c r="F519" s="12" t="s">
        <v>121</v>
      </c>
      <c r="G519" s="14" t="s">
        <v>89</v>
      </c>
    </row>
    <row r="520" spans="1:7" hidden="1" x14ac:dyDescent="0.3">
      <c r="A520" s="10">
        <v>23672</v>
      </c>
      <c r="B520" s="12" t="s">
        <v>612</v>
      </c>
      <c r="C520" s="12" t="s">
        <v>276</v>
      </c>
      <c r="D520" s="12" t="s">
        <v>89</v>
      </c>
      <c r="E520" s="13" t="s">
        <v>41</v>
      </c>
      <c r="F520" s="12" t="s">
        <v>121</v>
      </c>
      <c r="G520" s="14" t="s">
        <v>89</v>
      </c>
    </row>
    <row r="521" spans="1:7" hidden="1" x14ac:dyDescent="0.3">
      <c r="A521" s="10">
        <v>23675</v>
      </c>
      <c r="B521" s="12" t="s">
        <v>613</v>
      </c>
      <c r="C521" s="12" t="s">
        <v>276</v>
      </c>
      <c r="D521" s="12" t="s">
        <v>89</v>
      </c>
      <c r="E521" s="13" t="s">
        <v>41</v>
      </c>
      <c r="F521" s="12" t="s">
        <v>121</v>
      </c>
      <c r="G521" s="14" t="s">
        <v>89</v>
      </c>
    </row>
    <row r="522" spans="1:7" hidden="1" x14ac:dyDescent="0.3">
      <c r="A522" s="10">
        <v>23686</v>
      </c>
      <c r="B522" s="12" t="s">
        <v>614</v>
      </c>
      <c r="C522" s="12" t="s">
        <v>276</v>
      </c>
      <c r="D522" s="12" t="s">
        <v>89</v>
      </c>
      <c r="E522" s="13" t="s">
        <v>41</v>
      </c>
      <c r="F522" s="12" t="s">
        <v>121</v>
      </c>
      <c r="G522" s="14" t="s">
        <v>89</v>
      </c>
    </row>
    <row r="523" spans="1:7" hidden="1" x14ac:dyDescent="0.3">
      <c r="A523" s="10">
        <v>23807</v>
      </c>
      <c r="B523" s="12" t="s">
        <v>615</v>
      </c>
      <c r="C523" s="12" t="s">
        <v>276</v>
      </c>
      <c r="D523" s="12" t="s">
        <v>89</v>
      </c>
      <c r="E523" s="13" t="s">
        <v>42</v>
      </c>
      <c r="F523" s="12" t="s">
        <v>121</v>
      </c>
      <c r="G523" s="14" t="s">
        <v>89</v>
      </c>
    </row>
    <row r="524" spans="1:7" hidden="1" x14ac:dyDescent="0.3">
      <c r="A524" s="10">
        <v>23855</v>
      </c>
      <c r="B524" s="12" t="s">
        <v>616</v>
      </c>
      <c r="C524" s="12" t="s">
        <v>276</v>
      </c>
      <c r="D524" s="12" t="s">
        <v>89</v>
      </c>
      <c r="E524" s="13" t="s">
        <v>42</v>
      </c>
      <c r="F524" s="12" t="s">
        <v>121</v>
      </c>
      <c r="G524" s="14" t="s">
        <v>89</v>
      </c>
    </row>
    <row r="525" spans="1:7" hidden="1" x14ac:dyDescent="0.3">
      <c r="A525" s="10">
        <v>25019</v>
      </c>
      <c r="B525" s="11" t="s">
        <v>617</v>
      </c>
      <c r="C525" s="12" t="s">
        <v>618</v>
      </c>
      <c r="D525" s="12" t="s">
        <v>71</v>
      </c>
      <c r="E525" s="13" t="s">
        <v>41</v>
      </c>
      <c r="F525" s="12" t="s">
        <v>121</v>
      </c>
      <c r="G525" s="14" t="s">
        <v>71</v>
      </c>
    </row>
    <row r="526" spans="1:7" hidden="1" x14ac:dyDescent="0.3">
      <c r="A526" s="10">
        <v>25120</v>
      </c>
      <c r="B526" s="11" t="s">
        <v>619</v>
      </c>
      <c r="C526" s="12" t="s">
        <v>618</v>
      </c>
      <c r="D526" s="12" t="s">
        <v>71</v>
      </c>
      <c r="E526" s="13" t="s">
        <v>42</v>
      </c>
      <c r="F526" s="12" t="s">
        <v>121</v>
      </c>
      <c r="G526" s="14" t="s">
        <v>71</v>
      </c>
    </row>
    <row r="527" spans="1:7" hidden="1" x14ac:dyDescent="0.3">
      <c r="A527" s="10">
        <v>25258</v>
      </c>
      <c r="B527" s="11" t="s">
        <v>277</v>
      </c>
      <c r="C527" s="12" t="s">
        <v>618</v>
      </c>
      <c r="D527" s="12" t="s">
        <v>71</v>
      </c>
      <c r="E527" s="13" t="s">
        <v>42</v>
      </c>
      <c r="F527" s="12" t="s">
        <v>121</v>
      </c>
      <c r="G527" s="14" t="s">
        <v>71</v>
      </c>
    </row>
    <row r="528" spans="1:7" hidden="1" x14ac:dyDescent="0.3">
      <c r="A528" s="10">
        <v>25312</v>
      </c>
      <c r="B528" s="11" t="s">
        <v>129</v>
      </c>
      <c r="C528" s="12" t="s">
        <v>618</v>
      </c>
      <c r="D528" s="12" t="s">
        <v>71</v>
      </c>
      <c r="E528" s="13" t="s">
        <v>41</v>
      </c>
      <c r="F528" s="12" t="s">
        <v>121</v>
      </c>
      <c r="G528" s="14" t="s">
        <v>71</v>
      </c>
    </row>
    <row r="529" spans="1:7" hidden="1" x14ac:dyDescent="0.3">
      <c r="A529" s="10">
        <v>25402</v>
      </c>
      <c r="B529" s="11" t="s">
        <v>502</v>
      </c>
      <c r="C529" s="12" t="s">
        <v>618</v>
      </c>
      <c r="D529" s="12" t="s">
        <v>71</v>
      </c>
      <c r="E529" s="13" t="s">
        <v>41</v>
      </c>
      <c r="F529" s="12" t="s">
        <v>121</v>
      </c>
      <c r="G529" s="14" t="s">
        <v>71</v>
      </c>
    </row>
    <row r="530" spans="1:7" hidden="1" x14ac:dyDescent="0.3">
      <c r="A530" s="10">
        <v>25473</v>
      </c>
      <c r="B530" s="11" t="s">
        <v>620</v>
      </c>
      <c r="C530" s="12" t="s">
        <v>618</v>
      </c>
      <c r="D530" s="12" t="s">
        <v>71</v>
      </c>
      <c r="E530" s="13" t="s">
        <v>40</v>
      </c>
      <c r="F530" s="12" t="s">
        <v>121</v>
      </c>
      <c r="G530" s="14" t="s">
        <v>71</v>
      </c>
    </row>
    <row r="531" spans="1:7" hidden="1" x14ac:dyDescent="0.3">
      <c r="A531" s="10">
        <v>25483</v>
      </c>
      <c r="B531" s="11" t="s">
        <v>133</v>
      </c>
      <c r="C531" s="12" t="s">
        <v>618</v>
      </c>
      <c r="D531" s="12" t="s">
        <v>71</v>
      </c>
      <c r="E531" s="13" t="s">
        <v>42</v>
      </c>
      <c r="F531" s="12" t="s">
        <v>121</v>
      </c>
      <c r="G531" s="14" t="s">
        <v>71</v>
      </c>
    </row>
    <row r="532" spans="1:7" hidden="1" x14ac:dyDescent="0.3">
      <c r="A532" s="10">
        <v>25612</v>
      </c>
      <c r="B532" s="11" t="s">
        <v>621</v>
      </c>
      <c r="C532" s="12" t="s">
        <v>618</v>
      </c>
      <c r="D532" s="12" t="s">
        <v>71</v>
      </c>
      <c r="E532" s="13" t="s">
        <v>42</v>
      </c>
      <c r="F532" s="12" t="s">
        <v>121</v>
      </c>
      <c r="G532" s="14" t="s">
        <v>71</v>
      </c>
    </row>
    <row r="533" spans="1:7" hidden="1" x14ac:dyDescent="0.3">
      <c r="A533" s="10">
        <v>25649</v>
      </c>
      <c r="B533" s="11" t="s">
        <v>622</v>
      </c>
      <c r="C533" s="12" t="s">
        <v>618</v>
      </c>
      <c r="D533" s="12" t="s">
        <v>71</v>
      </c>
      <c r="E533" s="13" t="s">
        <v>42</v>
      </c>
      <c r="F533" s="12" t="s">
        <v>121</v>
      </c>
      <c r="G533" s="14" t="s">
        <v>71</v>
      </c>
    </row>
    <row r="534" spans="1:7" hidden="1" x14ac:dyDescent="0.3">
      <c r="A534" s="10">
        <v>25653</v>
      </c>
      <c r="B534" s="11" t="s">
        <v>623</v>
      </c>
      <c r="C534" s="12" t="s">
        <v>618</v>
      </c>
      <c r="D534" s="12" t="s">
        <v>71</v>
      </c>
      <c r="E534" s="13" t="s">
        <v>42</v>
      </c>
      <c r="F534" s="12" t="s">
        <v>121</v>
      </c>
      <c r="G534" s="14" t="s">
        <v>71</v>
      </c>
    </row>
    <row r="535" spans="1:7" hidden="1" x14ac:dyDescent="0.3">
      <c r="A535" s="10">
        <v>25658</v>
      </c>
      <c r="B535" s="11" t="s">
        <v>137</v>
      </c>
      <c r="C535" s="12" t="s">
        <v>618</v>
      </c>
      <c r="D535" s="12" t="s">
        <v>71</v>
      </c>
      <c r="E535" s="13" t="s">
        <v>41</v>
      </c>
      <c r="F535" s="12" t="s">
        <v>121</v>
      </c>
      <c r="G535" s="14" t="s">
        <v>71</v>
      </c>
    </row>
    <row r="536" spans="1:7" hidden="1" x14ac:dyDescent="0.3">
      <c r="A536" s="10">
        <v>25506</v>
      </c>
      <c r="B536" s="11" t="s">
        <v>143</v>
      </c>
      <c r="C536" s="12" t="s">
        <v>618</v>
      </c>
      <c r="D536" s="12" t="s">
        <v>71</v>
      </c>
      <c r="E536" s="13" t="s">
        <v>42</v>
      </c>
      <c r="F536" s="12" t="s">
        <v>121</v>
      </c>
      <c r="G536" s="14" t="s">
        <v>71</v>
      </c>
    </row>
    <row r="537" spans="1:7" hidden="1" x14ac:dyDescent="0.3">
      <c r="A537" s="10">
        <v>25001</v>
      </c>
      <c r="B537" s="12" t="s">
        <v>624</v>
      </c>
      <c r="C537" s="12" t="s">
        <v>618</v>
      </c>
      <c r="D537" s="12" t="s">
        <v>71</v>
      </c>
      <c r="E537" s="13" t="s">
        <v>42</v>
      </c>
      <c r="F537" s="12" t="s">
        <v>121</v>
      </c>
      <c r="G537" s="14" t="s">
        <v>71</v>
      </c>
    </row>
    <row r="538" spans="1:7" hidden="1" x14ac:dyDescent="0.3">
      <c r="A538" s="10">
        <v>25035</v>
      </c>
      <c r="B538" s="12" t="s">
        <v>625</v>
      </c>
      <c r="C538" s="12" t="s">
        <v>618</v>
      </c>
      <c r="D538" s="12" t="s">
        <v>71</v>
      </c>
      <c r="E538" s="13" t="s">
        <v>41</v>
      </c>
      <c r="F538" s="12" t="s">
        <v>121</v>
      </c>
      <c r="G538" s="14" t="s">
        <v>71</v>
      </c>
    </row>
    <row r="539" spans="1:7" hidden="1" x14ac:dyDescent="0.3">
      <c r="A539" s="10">
        <v>25040</v>
      </c>
      <c r="B539" s="12" t="s">
        <v>626</v>
      </c>
      <c r="C539" s="12" t="s">
        <v>618</v>
      </c>
      <c r="D539" s="12" t="s">
        <v>71</v>
      </c>
      <c r="E539" s="13" t="s">
        <v>41</v>
      </c>
      <c r="F539" s="12" t="s">
        <v>121</v>
      </c>
      <c r="G539" s="14" t="s">
        <v>71</v>
      </c>
    </row>
    <row r="540" spans="1:7" hidden="1" x14ac:dyDescent="0.3">
      <c r="A540" s="10">
        <v>25599</v>
      </c>
      <c r="B540" s="12" t="s">
        <v>627</v>
      </c>
      <c r="C540" s="12" t="s">
        <v>618</v>
      </c>
      <c r="D540" s="12" t="s">
        <v>71</v>
      </c>
      <c r="E540" s="13" t="s">
        <v>42</v>
      </c>
      <c r="F540" s="12" t="s">
        <v>121</v>
      </c>
      <c r="G540" s="14" t="s">
        <v>71</v>
      </c>
    </row>
    <row r="541" spans="1:7" hidden="1" x14ac:dyDescent="0.3">
      <c r="A541" s="10">
        <v>25053</v>
      </c>
      <c r="B541" s="12" t="s">
        <v>628</v>
      </c>
      <c r="C541" s="12" t="s">
        <v>618</v>
      </c>
      <c r="D541" s="12" t="s">
        <v>71</v>
      </c>
      <c r="E541" s="13" t="s">
        <v>41</v>
      </c>
      <c r="F541" s="12" t="s">
        <v>121</v>
      </c>
      <c r="G541" s="14" t="s">
        <v>71</v>
      </c>
    </row>
    <row r="542" spans="1:7" hidden="1" x14ac:dyDescent="0.3">
      <c r="A542" s="10">
        <v>25086</v>
      </c>
      <c r="B542" s="12" t="s">
        <v>629</v>
      </c>
      <c r="C542" s="12" t="s">
        <v>618</v>
      </c>
      <c r="D542" s="12" t="s">
        <v>71</v>
      </c>
      <c r="E542" s="13" t="s">
        <v>42</v>
      </c>
      <c r="F542" s="12" t="s">
        <v>121</v>
      </c>
      <c r="G542" s="14" t="s">
        <v>71</v>
      </c>
    </row>
    <row r="543" spans="1:7" hidden="1" x14ac:dyDescent="0.3">
      <c r="A543" s="10">
        <v>25095</v>
      </c>
      <c r="B543" s="12" t="s">
        <v>630</v>
      </c>
      <c r="C543" s="12" t="s">
        <v>618</v>
      </c>
      <c r="D543" s="12" t="s">
        <v>71</v>
      </c>
      <c r="E543" s="13" t="s">
        <v>42</v>
      </c>
      <c r="F543" s="12" t="s">
        <v>121</v>
      </c>
      <c r="G543" s="14" t="s">
        <v>71</v>
      </c>
    </row>
    <row r="544" spans="1:7" hidden="1" x14ac:dyDescent="0.3">
      <c r="A544" s="10">
        <v>11001</v>
      </c>
      <c r="B544" s="12" t="s">
        <v>71</v>
      </c>
      <c r="C544" s="12" t="s">
        <v>618</v>
      </c>
      <c r="D544" s="12" t="s">
        <v>71</v>
      </c>
      <c r="E544" s="13" t="s">
        <v>40</v>
      </c>
      <c r="F544" s="12" t="s">
        <v>121</v>
      </c>
      <c r="G544" s="14" t="s">
        <v>71</v>
      </c>
    </row>
    <row r="545" spans="1:7" hidden="1" x14ac:dyDescent="0.3">
      <c r="A545" s="10">
        <v>25099</v>
      </c>
      <c r="B545" s="12" t="s">
        <v>631</v>
      </c>
      <c r="C545" s="12" t="s">
        <v>618</v>
      </c>
      <c r="D545" s="12" t="s">
        <v>71</v>
      </c>
      <c r="E545" s="13" t="s">
        <v>41</v>
      </c>
      <c r="F545" s="12" t="s">
        <v>121</v>
      </c>
      <c r="G545" s="14" t="s">
        <v>71</v>
      </c>
    </row>
    <row r="546" spans="1:7" hidden="1" x14ac:dyDescent="0.3">
      <c r="A546" s="10">
        <v>25123</v>
      </c>
      <c r="B546" s="12" t="s">
        <v>632</v>
      </c>
      <c r="C546" s="12" t="s">
        <v>618</v>
      </c>
      <c r="D546" s="12" t="s">
        <v>71</v>
      </c>
      <c r="E546" s="13" t="s">
        <v>41</v>
      </c>
      <c r="F546" s="12" t="s">
        <v>121</v>
      </c>
      <c r="G546" s="14" t="s">
        <v>71</v>
      </c>
    </row>
    <row r="547" spans="1:7" hidden="1" x14ac:dyDescent="0.3">
      <c r="A547" s="10">
        <v>25126</v>
      </c>
      <c r="B547" s="12" t="s">
        <v>633</v>
      </c>
      <c r="C547" s="12" t="s">
        <v>618</v>
      </c>
      <c r="D547" s="12" t="s">
        <v>71</v>
      </c>
      <c r="E547" s="13" t="s">
        <v>41</v>
      </c>
      <c r="F547" s="12" t="s">
        <v>121</v>
      </c>
      <c r="G547" s="14" t="s">
        <v>71</v>
      </c>
    </row>
    <row r="548" spans="1:7" hidden="1" x14ac:dyDescent="0.3">
      <c r="A548" s="10">
        <v>25148</v>
      </c>
      <c r="B548" s="12" t="s">
        <v>634</v>
      </c>
      <c r="C548" s="12" t="s">
        <v>618</v>
      </c>
      <c r="D548" s="12" t="s">
        <v>71</v>
      </c>
      <c r="E548" s="13" t="s">
        <v>42</v>
      </c>
      <c r="F548" s="12" t="s">
        <v>121</v>
      </c>
      <c r="G548" s="14" t="s">
        <v>71</v>
      </c>
    </row>
    <row r="549" spans="1:7" hidden="1" x14ac:dyDescent="0.3">
      <c r="A549" s="10">
        <v>25151</v>
      </c>
      <c r="B549" s="12" t="s">
        <v>635</v>
      </c>
      <c r="C549" s="12" t="s">
        <v>618</v>
      </c>
      <c r="D549" s="12" t="s">
        <v>71</v>
      </c>
      <c r="E549" s="13" t="s">
        <v>41</v>
      </c>
      <c r="F549" s="12" t="s">
        <v>121</v>
      </c>
      <c r="G549" s="14" t="s">
        <v>71</v>
      </c>
    </row>
    <row r="550" spans="1:7" hidden="1" x14ac:dyDescent="0.3">
      <c r="A550" s="10">
        <v>25154</v>
      </c>
      <c r="B550" s="12" t="s">
        <v>636</v>
      </c>
      <c r="C550" s="12" t="s">
        <v>618</v>
      </c>
      <c r="D550" s="12" t="s">
        <v>71</v>
      </c>
      <c r="E550" s="13" t="s">
        <v>42</v>
      </c>
      <c r="F550" s="12" t="s">
        <v>121</v>
      </c>
      <c r="G550" s="14" t="s">
        <v>71</v>
      </c>
    </row>
    <row r="551" spans="1:7" hidden="1" x14ac:dyDescent="0.3">
      <c r="A551" s="10">
        <v>25168</v>
      </c>
      <c r="B551" s="12" t="s">
        <v>637</v>
      </c>
      <c r="C551" s="12" t="s">
        <v>618</v>
      </c>
      <c r="D551" s="12" t="s">
        <v>71</v>
      </c>
      <c r="E551" s="13" t="s">
        <v>42</v>
      </c>
      <c r="F551" s="12" t="s">
        <v>121</v>
      </c>
      <c r="G551" s="14" t="s">
        <v>71</v>
      </c>
    </row>
    <row r="552" spans="1:7" hidden="1" x14ac:dyDescent="0.3">
      <c r="A552" s="10">
        <v>25175</v>
      </c>
      <c r="B552" s="12" t="s">
        <v>638</v>
      </c>
      <c r="C552" s="12" t="s">
        <v>618</v>
      </c>
      <c r="D552" s="12" t="s">
        <v>71</v>
      </c>
      <c r="E552" s="13" t="s">
        <v>41</v>
      </c>
      <c r="F552" s="12" t="s">
        <v>121</v>
      </c>
      <c r="G552" s="14" t="s">
        <v>71</v>
      </c>
    </row>
    <row r="553" spans="1:7" hidden="1" x14ac:dyDescent="0.3">
      <c r="A553" s="10">
        <v>25178</v>
      </c>
      <c r="B553" s="12" t="s">
        <v>639</v>
      </c>
      <c r="C553" s="12" t="s">
        <v>618</v>
      </c>
      <c r="D553" s="12" t="s">
        <v>71</v>
      </c>
      <c r="E553" s="13" t="s">
        <v>41</v>
      </c>
      <c r="F553" s="12" t="s">
        <v>121</v>
      </c>
      <c r="G553" s="14" t="s">
        <v>71</v>
      </c>
    </row>
    <row r="554" spans="1:7" hidden="1" x14ac:dyDescent="0.3">
      <c r="A554" s="10">
        <v>25181</v>
      </c>
      <c r="B554" s="12" t="s">
        <v>640</v>
      </c>
      <c r="C554" s="12" t="s">
        <v>618</v>
      </c>
      <c r="D554" s="12" t="s">
        <v>71</v>
      </c>
      <c r="E554" s="13" t="s">
        <v>41</v>
      </c>
      <c r="F554" s="12" t="s">
        <v>121</v>
      </c>
      <c r="G554" s="14" t="s">
        <v>71</v>
      </c>
    </row>
    <row r="555" spans="1:7" hidden="1" x14ac:dyDescent="0.3">
      <c r="A555" s="10">
        <v>25183</v>
      </c>
      <c r="B555" s="12" t="s">
        <v>641</v>
      </c>
      <c r="C555" s="12" t="s">
        <v>618</v>
      </c>
      <c r="D555" s="12" t="s">
        <v>96</v>
      </c>
      <c r="E555" s="13" t="s">
        <v>41</v>
      </c>
      <c r="F555" s="12" t="s">
        <v>121</v>
      </c>
      <c r="G555" s="14" t="s">
        <v>96</v>
      </c>
    </row>
    <row r="556" spans="1:7" hidden="1" x14ac:dyDescent="0.3">
      <c r="A556" s="10">
        <v>25200</v>
      </c>
      <c r="B556" s="12" t="s">
        <v>642</v>
      </c>
      <c r="C556" s="12" t="s">
        <v>618</v>
      </c>
      <c r="D556" s="12" t="s">
        <v>71</v>
      </c>
      <c r="E556" s="13" t="s">
        <v>41</v>
      </c>
      <c r="F556" s="12" t="s">
        <v>121</v>
      </c>
      <c r="G556" s="14" t="s">
        <v>71</v>
      </c>
    </row>
    <row r="557" spans="1:7" hidden="1" x14ac:dyDescent="0.3">
      <c r="A557" s="10">
        <v>25214</v>
      </c>
      <c r="B557" s="12" t="s">
        <v>643</v>
      </c>
      <c r="C557" s="12" t="s">
        <v>618</v>
      </c>
      <c r="D557" s="12" t="s">
        <v>71</v>
      </c>
      <c r="E557" s="13" t="s">
        <v>41</v>
      </c>
      <c r="F557" s="12" t="s">
        <v>121</v>
      </c>
      <c r="G557" s="14" t="s">
        <v>71</v>
      </c>
    </row>
    <row r="558" spans="1:7" hidden="1" x14ac:dyDescent="0.3">
      <c r="A558" s="10">
        <v>25224</v>
      </c>
      <c r="B558" s="12" t="s">
        <v>644</v>
      </c>
      <c r="C558" s="12" t="s">
        <v>618</v>
      </c>
      <c r="D558" s="12" t="s">
        <v>71</v>
      </c>
      <c r="E558" s="13" t="s">
        <v>42</v>
      </c>
      <c r="F558" s="12" t="s">
        <v>121</v>
      </c>
      <c r="G558" s="14" t="s">
        <v>71</v>
      </c>
    </row>
    <row r="559" spans="1:7" hidden="1" x14ac:dyDescent="0.3">
      <c r="A559" s="10">
        <v>25245</v>
      </c>
      <c r="B559" s="12" t="s">
        <v>645</v>
      </c>
      <c r="C559" s="12" t="s">
        <v>618</v>
      </c>
      <c r="D559" s="12" t="s">
        <v>71</v>
      </c>
      <c r="E559" s="13" t="s">
        <v>41</v>
      </c>
      <c r="F559" s="12" t="s">
        <v>121</v>
      </c>
      <c r="G559" s="14" t="s">
        <v>71</v>
      </c>
    </row>
    <row r="560" spans="1:7" hidden="1" x14ac:dyDescent="0.3">
      <c r="A560" s="10">
        <v>25260</v>
      </c>
      <c r="B560" s="12" t="s">
        <v>646</v>
      </c>
      <c r="C560" s="12" t="s">
        <v>618</v>
      </c>
      <c r="D560" s="12" t="s">
        <v>71</v>
      </c>
      <c r="E560" s="13" t="s">
        <v>41</v>
      </c>
      <c r="F560" s="12" t="s">
        <v>121</v>
      </c>
      <c r="G560" s="14" t="s">
        <v>71</v>
      </c>
    </row>
    <row r="561" spans="1:7" hidden="1" x14ac:dyDescent="0.3">
      <c r="A561" s="10">
        <v>25269</v>
      </c>
      <c r="B561" s="12" t="s">
        <v>647</v>
      </c>
      <c r="C561" s="12" t="s">
        <v>618</v>
      </c>
      <c r="D561" s="12" t="s">
        <v>71</v>
      </c>
      <c r="E561" s="13" t="s">
        <v>41</v>
      </c>
      <c r="F561" s="12" t="s">
        <v>121</v>
      </c>
      <c r="G561" s="14" t="s">
        <v>71</v>
      </c>
    </row>
    <row r="562" spans="1:7" hidden="1" x14ac:dyDescent="0.3">
      <c r="A562" s="10">
        <v>25279</v>
      </c>
      <c r="B562" s="12" t="s">
        <v>648</v>
      </c>
      <c r="C562" s="12" t="s">
        <v>618</v>
      </c>
      <c r="D562" s="12" t="s">
        <v>71</v>
      </c>
      <c r="E562" s="13" t="s">
        <v>41</v>
      </c>
      <c r="F562" s="12" t="s">
        <v>121</v>
      </c>
      <c r="G562" s="14" t="s">
        <v>71</v>
      </c>
    </row>
    <row r="563" spans="1:7" hidden="1" x14ac:dyDescent="0.3">
      <c r="A563" s="10">
        <v>25281</v>
      </c>
      <c r="B563" s="12" t="s">
        <v>649</v>
      </c>
      <c r="C563" s="12" t="s">
        <v>618</v>
      </c>
      <c r="D563" s="12" t="s">
        <v>71</v>
      </c>
      <c r="E563" s="13" t="s">
        <v>41</v>
      </c>
      <c r="F563" s="12" t="s">
        <v>121</v>
      </c>
      <c r="G563" s="14" t="s">
        <v>71</v>
      </c>
    </row>
    <row r="564" spans="1:7" hidden="1" x14ac:dyDescent="0.3">
      <c r="A564" s="10">
        <v>25286</v>
      </c>
      <c r="B564" s="12" t="s">
        <v>650</v>
      </c>
      <c r="C564" s="12" t="s">
        <v>618</v>
      </c>
      <c r="D564" s="12" t="s">
        <v>71</v>
      </c>
      <c r="E564" s="13" t="s">
        <v>41</v>
      </c>
      <c r="F564" s="12" t="s">
        <v>121</v>
      </c>
      <c r="G564" s="14" t="s">
        <v>71</v>
      </c>
    </row>
    <row r="565" spans="1:7" hidden="1" x14ac:dyDescent="0.3">
      <c r="A565" s="10">
        <v>25288</v>
      </c>
      <c r="B565" s="12" t="s">
        <v>651</v>
      </c>
      <c r="C565" s="12" t="s">
        <v>618</v>
      </c>
      <c r="D565" s="12" t="s">
        <v>71</v>
      </c>
      <c r="E565" s="13" t="s">
        <v>42</v>
      </c>
      <c r="F565" s="12" t="s">
        <v>121</v>
      </c>
      <c r="G565" s="14" t="s">
        <v>71</v>
      </c>
    </row>
    <row r="566" spans="1:7" hidden="1" x14ac:dyDescent="0.3">
      <c r="A566" s="10">
        <v>25290</v>
      </c>
      <c r="B566" s="12" t="s">
        <v>652</v>
      </c>
      <c r="C566" s="12" t="s">
        <v>618</v>
      </c>
      <c r="D566" s="12" t="s">
        <v>71</v>
      </c>
      <c r="E566" s="13" t="s">
        <v>41</v>
      </c>
      <c r="F566" s="12" t="s">
        <v>121</v>
      </c>
      <c r="G566" s="14" t="s">
        <v>71</v>
      </c>
    </row>
    <row r="567" spans="1:7" hidden="1" x14ac:dyDescent="0.3">
      <c r="A567" s="10">
        <v>25293</v>
      </c>
      <c r="B567" s="12" t="s">
        <v>653</v>
      </c>
      <c r="C567" s="12" t="s">
        <v>618</v>
      </c>
      <c r="D567" s="12" t="s">
        <v>71</v>
      </c>
      <c r="E567" s="13" t="s">
        <v>42</v>
      </c>
      <c r="F567" s="12" t="s">
        <v>121</v>
      </c>
      <c r="G567" s="14" t="s">
        <v>71</v>
      </c>
    </row>
    <row r="568" spans="1:7" hidden="1" x14ac:dyDescent="0.3">
      <c r="A568" s="10">
        <v>25295</v>
      </c>
      <c r="B568" s="12" t="s">
        <v>654</v>
      </c>
      <c r="C568" s="12" t="s">
        <v>618</v>
      </c>
      <c r="D568" s="12" t="s">
        <v>71</v>
      </c>
      <c r="E568" s="13" t="s">
        <v>41</v>
      </c>
      <c r="F568" s="12" t="s">
        <v>121</v>
      </c>
      <c r="G568" s="14" t="s">
        <v>71</v>
      </c>
    </row>
    <row r="569" spans="1:7" hidden="1" x14ac:dyDescent="0.3">
      <c r="A569" s="10">
        <v>25297</v>
      </c>
      <c r="B569" s="12" t="s">
        <v>655</v>
      </c>
      <c r="C569" s="12" t="s">
        <v>618</v>
      </c>
      <c r="D569" s="12" t="s">
        <v>71</v>
      </c>
      <c r="E569" s="13" t="s">
        <v>42</v>
      </c>
      <c r="F569" s="12" t="s">
        <v>121</v>
      </c>
      <c r="G569" s="14" t="s">
        <v>71</v>
      </c>
    </row>
    <row r="570" spans="1:7" hidden="1" x14ac:dyDescent="0.3">
      <c r="A570" s="10">
        <v>25299</v>
      </c>
      <c r="B570" s="12" t="s">
        <v>656</v>
      </c>
      <c r="C570" s="12" t="s">
        <v>618</v>
      </c>
      <c r="D570" s="12" t="s">
        <v>71</v>
      </c>
      <c r="E570" s="13" t="s">
        <v>42</v>
      </c>
      <c r="F570" s="12" t="s">
        <v>121</v>
      </c>
      <c r="G570" s="14" t="s">
        <v>71</v>
      </c>
    </row>
    <row r="571" spans="1:7" hidden="1" x14ac:dyDescent="0.3">
      <c r="A571" s="10">
        <v>25307</v>
      </c>
      <c r="B571" s="12" t="s">
        <v>657</v>
      </c>
      <c r="C571" s="12" t="s">
        <v>618</v>
      </c>
      <c r="D571" s="12" t="s">
        <v>71</v>
      </c>
      <c r="E571" s="13" t="s">
        <v>42</v>
      </c>
      <c r="F571" s="12" t="s">
        <v>121</v>
      </c>
      <c r="G571" s="14" t="s">
        <v>71</v>
      </c>
    </row>
    <row r="572" spans="1:7" hidden="1" x14ac:dyDescent="0.3">
      <c r="A572" s="10">
        <v>25317</v>
      </c>
      <c r="B572" s="12" t="s">
        <v>658</v>
      </c>
      <c r="C572" s="12" t="s">
        <v>618</v>
      </c>
      <c r="D572" s="12" t="s">
        <v>71</v>
      </c>
      <c r="E572" s="13" t="s">
        <v>42</v>
      </c>
      <c r="F572" s="12" t="s">
        <v>121</v>
      </c>
      <c r="G572" s="14" t="s">
        <v>71</v>
      </c>
    </row>
    <row r="573" spans="1:7" hidden="1" x14ac:dyDescent="0.3">
      <c r="A573" s="10">
        <v>25320</v>
      </c>
      <c r="B573" s="12" t="s">
        <v>659</v>
      </c>
      <c r="C573" s="12" t="s">
        <v>618</v>
      </c>
      <c r="D573" s="12" t="s">
        <v>71</v>
      </c>
      <c r="E573" s="13" t="s">
        <v>42</v>
      </c>
      <c r="F573" s="12" t="s">
        <v>121</v>
      </c>
      <c r="G573" s="14" t="s">
        <v>71</v>
      </c>
    </row>
    <row r="574" spans="1:7" hidden="1" x14ac:dyDescent="0.3">
      <c r="A574" s="10">
        <v>25322</v>
      </c>
      <c r="B574" s="12" t="s">
        <v>660</v>
      </c>
      <c r="C574" s="12" t="s">
        <v>618</v>
      </c>
      <c r="D574" s="12" t="s">
        <v>71</v>
      </c>
      <c r="E574" s="13" t="s">
        <v>41</v>
      </c>
      <c r="F574" s="12" t="s">
        <v>121</v>
      </c>
      <c r="G574" s="14" t="s">
        <v>71</v>
      </c>
    </row>
    <row r="575" spans="1:7" hidden="1" x14ac:dyDescent="0.3">
      <c r="A575" s="10">
        <v>25324</v>
      </c>
      <c r="B575" s="12" t="s">
        <v>661</v>
      </c>
      <c r="C575" s="12" t="s">
        <v>618</v>
      </c>
      <c r="D575" s="12" t="s">
        <v>85</v>
      </c>
      <c r="E575" s="13" t="s">
        <v>42</v>
      </c>
      <c r="F575" s="12" t="s">
        <v>121</v>
      </c>
      <c r="G575" s="14" t="s">
        <v>85</v>
      </c>
    </row>
    <row r="576" spans="1:7" hidden="1" x14ac:dyDescent="0.3">
      <c r="A576" s="10">
        <v>25326</v>
      </c>
      <c r="B576" s="12" t="s">
        <v>662</v>
      </c>
      <c r="C576" s="12" t="s">
        <v>618</v>
      </c>
      <c r="D576" s="12" t="s">
        <v>71</v>
      </c>
      <c r="E576" s="13" t="s">
        <v>41</v>
      </c>
      <c r="F576" s="12" t="s">
        <v>121</v>
      </c>
      <c r="G576" s="14" t="s">
        <v>71</v>
      </c>
    </row>
    <row r="577" spans="1:7" hidden="1" x14ac:dyDescent="0.3">
      <c r="A577" s="10">
        <v>25328</v>
      </c>
      <c r="B577" s="12" t="s">
        <v>663</v>
      </c>
      <c r="C577" s="12" t="s">
        <v>618</v>
      </c>
      <c r="D577" s="12" t="s">
        <v>71</v>
      </c>
      <c r="E577" s="13" t="s">
        <v>42</v>
      </c>
      <c r="F577" s="12" t="s">
        <v>121</v>
      </c>
      <c r="G577" s="14" t="s">
        <v>71</v>
      </c>
    </row>
    <row r="578" spans="1:7" hidden="1" x14ac:dyDescent="0.3">
      <c r="A578" s="10">
        <v>25335</v>
      </c>
      <c r="B578" s="12" t="s">
        <v>664</v>
      </c>
      <c r="C578" s="12" t="s">
        <v>618</v>
      </c>
      <c r="D578" s="12" t="s">
        <v>98</v>
      </c>
      <c r="E578" s="13" t="s">
        <v>41</v>
      </c>
      <c r="F578" s="12" t="s">
        <v>121</v>
      </c>
      <c r="G578" s="14" t="s">
        <v>98</v>
      </c>
    </row>
    <row r="579" spans="1:7" hidden="1" x14ac:dyDescent="0.3">
      <c r="A579" s="10">
        <v>25339</v>
      </c>
      <c r="B579" s="12" t="s">
        <v>665</v>
      </c>
      <c r="C579" s="12" t="s">
        <v>618</v>
      </c>
      <c r="D579" s="12" t="s">
        <v>71</v>
      </c>
      <c r="E579" s="13" t="s">
        <v>42</v>
      </c>
      <c r="F579" s="12" t="s">
        <v>121</v>
      </c>
      <c r="G579" s="14" t="s">
        <v>71</v>
      </c>
    </row>
    <row r="580" spans="1:7" hidden="1" x14ac:dyDescent="0.3">
      <c r="A580" s="10">
        <v>25368</v>
      </c>
      <c r="B580" s="12" t="s">
        <v>666</v>
      </c>
      <c r="C580" s="12" t="s">
        <v>618</v>
      </c>
      <c r="D580" s="12" t="s">
        <v>71</v>
      </c>
      <c r="E580" s="13" t="s">
        <v>42</v>
      </c>
      <c r="F580" s="12" t="s">
        <v>121</v>
      </c>
      <c r="G580" s="14" t="s">
        <v>71</v>
      </c>
    </row>
    <row r="581" spans="1:7" hidden="1" x14ac:dyDescent="0.3">
      <c r="A581" s="10">
        <v>25372</v>
      </c>
      <c r="B581" s="12" t="s">
        <v>667</v>
      </c>
      <c r="C581" s="12" t="s">
        <v>618</v>
      </c>
      <c r="D581" s="12" t="s">
        <v>71</v>
      </c>
      <c r="E581" s="13" t="s">
        <v>42</v>
      </c>
      <c r="F581" s="12" t="s">
        <v>121</v>
      </c>
      <c r="G581" s="14" t="s">
        <v>71</v>
      </c>
    </row>
    <row r="582" spans="1:7" hidden="1" x14ac:dyDescent="0.3">
      <c r="A582" s="10">
        <v>25377</v>
      </c>
      <c r="B582" s="12" t="s">
        <v>668</v>
      </c>
      <c r="C582" s="12" t="s">
        <v>618</v>
      </c>
      <c r="D582" s="12" t="s">
        <v>71</v>
      </c>
      <c r="E582" s="13" t="s">
        <v>41</v>
      </c>
      <c r="F582" s="12" t="s">
        <v>121</v>
      </c>
      <c r="G582" s="14" t="s">
        <v>71</v>
      </c>
    </row>
    <row r="583" spans="1:7" hidden="1" x14ac:dyDescent="0.3">
      <c r="A583" s="10">
        <v>25386</v>
      </c>
      <c r="B583" s="12" t="s">
        <v>669</v>
      </c>
      <c r="C583" s="12" t="s">
        <v>618</v>
      </c>
      <c r="D583" s="12" t="s">
        <v>71</v>
      </c>
      <c r="E583" s="13" t="s">
        <v>41</v>
      </c>
      <c r="F583" s="12" t="s">
        <v>121</v>
      </c>
      <c r="G583" s="14" t="s">
        <v>71</v>
      </c>
    </row>
    <row r="584" spans="1:7" hidden="1" x14ac:dyDescent="0.3">
      <c r="A584" s="10">
        <v>25394</v>
      </c>
      <c r="B584" s="12" t="s">
        <v>670</v>
      </c>
      <c r="C584" s="12" t="s">
        <v>618</v>
      </c>
      <c r="D584" s="12" t="s">
        <v>71</v>
      </c>
      <c r="E584" s="13" t="s">
        <v>42</v>
      </c>
      <c r="F584" s="12" t="s">
        <v>121</v>
      </c>
      <c r="G584" s="14" t="s">
        <v>71</v>
      </c>
    </row>
    <row r="585" spans="1:7" hidden="1" x14ac:dyDescent="0.3">
      <c r="A585" s="10">
        <v>25398</v>
      </c>
      <c r="B585" s="12" t="s">
        <v>671</v>
      </c>
      <c r="C585" s="12" t="s">
        <v>618</v>
      </c>
      <c r="D585" s="12" t="s">
        <v>71</v>
      </c>
      <c r="E585" s="13" t="s">
        <v>42</v>
      </c>
      <c r="F585" s="12" t="s">
        <v>121</v>
      </c>
      <c r="G585" s="14" t="s">
        <v>71</v>
      </c>
    </row>
    <row r="586" spans="1:7" hidden="1" x14ac:dyDescent="0.3">
      <c r="A586" s="10">
        <v>25407</v>
      </c>
      <c r="B586" s="12" t="s">
        <v>672</v>
      </c>
      <c r="C586" s="12" t="s">
        <v>618</v>
      </c>
      <c r="D586" s="12" t="s">
        <v>71</v>
      </c>
      <c r="E586" s="13" t="s">
        <v>42</v>
      </c>
      <c r="F586" s="12" t="s">
        <v>121</v>
      </c>
      <c r="G586" s="14" t="s">
        <v>71</v>
      </c>
    </row>
    <row r="587" spans="1:7" hidden="1" x14ac:dyDescent="0.3">
      <c r="A587" s="10">
        <v>25426</v>
      </c>
      <c r="B587" s="12" t="s">
        <v>673</v>
      </c>
      <c r="C587" s="12" t="s">
        <v>618</v>
      </c>
      <c r="D587" s="12" t="s">
        <v>71</v>
      </c>
      <c r="E587" s="13" t="s">
        <v>42</v>
      </c>
      <c r="F587" s="12" t="s">
        <v>121</v>
      </c>
      <c r="G587" s="14" t="s">
        <v>71</v>
      </c>
    </row>
    <row r="588" spans="1:7" hidden="1" x14ac:dyDescent="0.3">
      <c r="A588" s="10">
        <v>25430</v>
      </c>
      <c r="B588" s="12" t="s">
        <v>674</v>
      </c>
      <c r="C588" s="12" t="s">
        <v>618</v>
      </c>
      <c r="D588" s="12" t="s">
        <v>71</v>
      </c>
      <c r="E588" s="13" t="s">
        <v>41</v>
      </c>
      <c r="F588" s="12" t="s">
        <v>121</v>
      </c>
      <c r="G588" s="14" t="s">
        <v>71</v>
      </c>
    </row>
    <row r="589" spans="1:7" hidden="1" x14ac:dyDescent="0.3">
      <c r="A589" s="10">
        <v>25436</v>
      </c>
      <c r="B589" s="12" t="s">
        <v>675</v>
      </c>
      <c r="C589" s="12" t="s">
        <v>618</v>
      </c>
      <c r="D589" s="12" t="s">
        <v>71</v>
      </c>
      <c r="E589" s="13" t="s">
        <v>42</v>
      </c>
      <c r="F589" s="12" t="s">
        <v>121</v>
      </c>
      <c r="G589" s="14" t="s">
        <v>71</v>
      </c>
    </row>
    <row r="590" spans="1:7" hidden="1" x14ac:dyDescent="0.3">
      <c r="A590" s="10">
        <v>25438</v>
      </c>
      <c r="B590" s="12" t="s">
        <v>676</v>
      </c>
      <c r="C590" s="12" t="s">
        <v>618</v>
      </c>
      <c r="D590" s="12" t="s">
        <v>98</v>
      </c>
      <c r="E590" s="13" t="s">
        <v>42</v>
      </c>
      <c r="F590" s="12" t="s">
        <v>121</v>
      </c>
      <c r="G590" s="14" t="s">
        <v>98</v>
      </c>
    </row>
    <row r="591" spans="1:7" hidden="1" x14ac:dyDescent="0.3">
      <c r="A591" s="10">
        <v>25486</v>
      </c>
      <c r="B591" s="12" t="s">
        <v>677</v>
      </c>
      <c r="C591" s="12" t="s">
        <v>618</v>
      </c>
      <c r="D591" s="12" t="s">
        <v>71</v>
      </c>
      <c r="E591" s="13" t="s">
        <v>41</v>
      </c>
      <c r="F591" s="12" t="s">
        <v>121</v>
      </c>
      <c r="G591" s="14" t="s">
        <v>71</v>
      </c>
    </row>
    <row r="592" spans="1:7" hidden="1" x14ac:dyDescent="0.3">
      <c r="A592" s="10">
        <v>25488</v>
      </c>
      <c r="B592" s="12" t="s">
        <v>678</v>
      </c>
      <c r="C592" s="12" t="s">
        <v>618</v>
      </c>
      <c r="D592" s="12" t="s">
        <v>71</v>
      </c>
      <c r="E592" s="13" t="s">
        <v>42</v>
      </c>
      <c r="F592" s="12" t="s">
        <v>121</v>
      </c>
      <c r="G592" s="14" t="s">
        <v>71</v>
      </c>
    </row>
    <row r="593" spans="1:7" hidden="1" x14ac:dyDescent="0.3">
      <c r="A593" s="10">
        <v>25489</v>
      </c>
      <c r="B593" s="12" t="s">
        <v>679</v>
      </c>
      <c r="C593" s="12" t="s">
        <v>618</v>
      </c>
      <c r="D593" s="12" t="s">
        <v>71</v>
      </c>
      <c r="E593" s="13" t="s">
        <v>42</v>
      </c>
      <c r="F593" s="12" t="s">
        <v>121</v>
      </c>
      <c r="G593" s="14" t="s">
        <v>71</v>
      </c>
    </row>
    <row r="594" spans="1:7" hidden="1" x14ac:dyDescent="0.3">
      <c r="A594" s="10">
        <v>25491</v>
      </c>
      <c r="B594" s="12" t="s">
        <v>680</v>
      </c>
      <c r="C594" s="12" t="s">
        <v>618</v>
      </c>
      <c r="D594" s="12" t="s">
        <v>71</v>
      </c>
      <c r="E594" s="13" t="s">
        <v>42</v>
      </c>
      <c r="F594" s="12" t="s">
        <v>121</v>
      </c>
      <c r="G594" s="14" t="s">
        <v>71</v>
      </c>
    </row>
    <row r="595" spans="1:7" hidden="1" x14ac:dyDescent="0.3">
      <c r="A595" s="10">
        <v>25513</v>
      </c>
      <c r="B595" s="12" t="s">
        <v>681</v>
      </c>
      <c r="C595" s="12" t="s">
        <v>618</v>
      </c>
      <c r="D595" s="12" t="s">
        <v>71</v>
      </c>
      <c r="E595" s="13" t="s">
        <v>42</v>
      </c>
      <c r="F595" s="12" t="s">
        <v>121</v>
      </c>
      <c r="G595" s="14" t="s">
        <v>71</v>
      </c>
    </row>
    <row r="596" spans="1:7" hidden="1" x14ac:dyDescent="0.3">
      <c r="A596" s="10">
        <v>25518</v>
      </c>
      <c r="B596" s="12" t="s">
        <v>682</v>
      </c>
      <c r="C596" s="12" t="s">
        <v>618</v>
      </c>
      <c r="D596" s="12" t="s">
        <v>71</v>
      </c>
      <c r="E596" s="13" t="s">
        <v>42</v>
      </c>
      <c r="F596" s="12" t="s">
        <v>121</v>
      </c>
      <c r="G596" s="14" t="s">
        <v>71</v>
      </c>
    </row>
    <row r="597" spans="1:7" hidden="1" x14ac:dyDescent="0.3">
      <c r="A597" s="10">
        <v>25524</v>
      </c>
      <c r="B597" s="12" t="s">
        <v>683</v>
      </c>
      <c r="C597" s="12" t="s">
        <v>618</v>
      </c>
      <c r="D597" s="12" t="s">
        <v>71</v>
      </c>
      <c r="E597" s="13" t="s">
        <v>42</v>
      </c>
      <c r="F597" s="12" t="s">
        <v>121</v>
      </c>
      <c r="G597" s="14" t="s">
        <v>71</v>
      </c>
    </row>
    <row r="598" spans="1:7" hidden="1" x14ac:dyDescent="0.3">
      <c r="A598" s="10">
        <v>25530</v>
      </c>
      <c r="B598" s="12" t="s">
        <v>684</v>
      </c>
      <c r="C598" s="12" t="s">
        <v>618</v>
      </c>
      <c r="D598" s="12" t="s">
        <v>98</v>
      </c>
      <c r="E598" s="13" t="s">
        <v>42</v>
      </c>
      <c r="F598" s="12" t="s">
        <v>121</v>
      </c>
      <c r="G598" s="14" t="s">
        <v>98</v>
      </c>
    </row>
    <row r="599" spans="1:7" hidden="1" x14ac:dyDescent="0.3">
      <c r="A599" s="10">
        <v>25535</v>
      </c>
      <c r="B599" s="12" t="s">
        <v>685</v>
      </c>
      <c r="C599" s="12" t="s">
        <v>618</v>
      </c>
      <c r="D599" s="12" t="s">
        <v>71</v>
      </c>
      <c r="E599" s="13" t="s">
        <v>41</v>
      </c>
      <c r="F599" s="12" t="s">
        <v>121</v>
      </c>
      <c r="G599" s="14" t="s">
        <v>71</v>
      </c>
    </row>
    <row r="600" spans="1:7" hidden="1" x14ac:dyDescent="0.3">
      <c r="A600" s="10">
        <v>25572</v>
      </c>
      <c r="B600" s="12" t="s">
        <v>686</v>
      </c>
      <c r="C600" s="12" t="s">
        <v>618</v>
      </c>
      <c r="D600" s="12" t="s">
        <v>71</v>
      </c>
      <c r="E600" s="13" t="s">
        <v>42</v>
      </c>
      <c r="F600" s="12" t="s">
        <v>121</v>
      </c>
      <c r="G600" s="14" t="s">
        <v>71</v>
      </c>
    </row>
    <row r="601" spans="1:7" hidden="1" x14ac:dyDescent="0.3">
      <c r="A601" s="10">
        <v>25580</v>
      </c>
      <c r="B601" s="12" t="s">
        <v>687</v>
      </c>
      <c r="C601" s="12" t="s">
        <v>618</v>
      </c>
      <c r="D601" s="12" t="s">
        <v>71</v>
      </c>
      <c r="E601" s="13" t="s">
        <v>42</v>
      </c>
      <c r="F601" s="12" t="s">
        <v>121</v>
      </c>
      <c r="G601" s="14" t="s">
        <v>71</v>
      </c>
    </row>
    <row r="602" spans="1:7" hidden="1" x14ac:dyDescent="0.3">
      <c r="A602" s="10">
        <v>25592</v>
      </c>
      <c r="B602" s="12" t="s">
        <v>688</v>
      </c>
      <c r="C602" s="12" t="s">
        <v>618</v>
      </c>
      <c r="D602" s="12" t="s">
        <v>71</v>
      </c>
      <c r="E602" s="13" t="s">
        <v>42</v>
      </c>
      <c r="F602" s="12" t="s">
        <v>121</v>
      </c>
      <c r="G602" s="14" t="s">
        <v>71</v>
      </c>
    </row>
    <row r="603" spans="1:7" hidden="1" x14ac:dyDescent="0.3">
      <c r="A603" s="10">
        <v>25594</v>
      </c>
      <c r="B603" s="12" t="s">
        <v>689</v>
      </c>
      <c r="C603" s="12" t="s">
        <v>618</v>
      </c>
      <c r="D603" s="12" t="s">
        <v>71</v>
      </c>
      <c r="E603" s="13" t="s">
        <v>42</v>
      </c>
      <c r="F603" s="12" t="s">
        <v>121</v>
      </c>
      <c r="G603" s="14" t="s">
        <v>71</v>
      </c>
    </row>
    <row r="604" spans="1:7" hidden="1" x14ac:dyDescent="0.3">
      <c r="A604" s="10">
        <v>25596</v>
      </c>
      <c r="B604" s="12" t="s">
        <v>690</v>
      </c>
      <c r="C604" s="12" t="s">
        <v>618</v>
      </c>
      <c r="D604" s="12" t="s">
        <v>71</v>
      </c>
      <c r="E604" s="13" t="s">
        <v>42</v>
      </c>
      <c r="F604" s="12" t="s">
        <v>121</v>
      </c>
      <c r="G604" s="14" t="s">
        <v>71</v>
      </c>
    </row>
    <row r="605" spans="1:7" hidden="1" x14ac:dyDescent="0.3">
      <c r="A605" s="10">
        <v>25645</v>
      </c>
      <c r="B605" s="12" t="s">
        <v>691</v>
      </c>
      <c r="C605" s="12" t="s">
        <v>618</v>
      </c>
      <c r="D605" s="12" t="s">
        <v>71</v>
      </c>
      <c r="E605" s="13" t="s">
        <v>41</v>
      </c>
      <c r="F605" s="12" t="s">
        <v>121</v>
      </c>
      <c r="G605" s="14" t="s">
        <v>71</v>
      </c>
    </row>
    <row r="606" spans="1:7" hidden="1" x14ac:dyDescent="0.3">
      <c r="A606" s="10">
        <v>25662</v>
      </c>
      <c r="B606" s="12" t="s">
        <v>692</v>
      </c>
      <c r="C606" s="12" t="s">
        <v>618</v>
      </c>
      <c r="D606" s="12" t="s">
        <v>71</v>
      </c>
      <c r="E606" s="13" t="s">
        <v>42</v>
      </c>
      <c r="F606" s="12" t="s">
        <v>121</v>
      </c>
      <c r="G606" s="14" t="s">
        <v>71</v>
      </c>
    </row>
    <row r="607" spans="1:7" hidden="1" x14ac:dyDescent="0.3">
      <c r="A607" s="10">
        <v>25718</v>
      </c>
      <c r="B607" s="12" t="s">
        <v>693</v>
      </c>
      <c r="C607" s="12" t="s">
        <v>618</v>
      </c>
      <c r="D607" s="12" t="s">
        <v>71</v>
      </c>
      <c r="E607" s="13" t="s">
        <v>41</v>
      </c>
      <c r="F607" s="12" t="s">
        <v>121</v>
      </c>
      <c r="G607" s="14" t="s">
        <v>71</v>
      </c>
    </row>
    <row r="608" spans="1:7" hidden="1" x14ac:dyDescent="0.3">
      <c r="A608" s="10">
        <v>25736</v>
      </c>
      <c r="B608" s="12" t="s">
        <v>694</v>
      </c>
      <c r="C608" s="12" t="s">
        <v>618</v>
      </c>
      <c r="D608" s="12" t="s">
        <v>71</v>
      </c>
      <c r="E608" s="13" t="s">
        <v>41</v>
      </c>
      <c r="F608" s="12" t="s">
        <v>121</v>
      </c>
      <c r="G608" s="14" t="s">
        <v>71</v>
      </c>
    </row>
    <row r="609" spans="1:7" hidden="1" x14ac:dyDescent="0.3">
      <c r="A609" s="10">
        <v>25740</v>
      </c>
      <c r="B609" s="12" t="s">
        <v>695</v>
      </c>
      <c r="C609" s="12" t="s">
        <v>618</v>
      </c>
      <c r="D609" s="12" t="s">
        <v>71</v>
      </c>
      <c r="E609" s="13" t="s">
        <v>41</v>
      </c>
      <c r="F609" s="12" t="s">
        <v>121</v>
      </c>
      <c r="G609" s="14" t="s">
        <v>71</v>
      </c>
    </row>
    <row r="610" spans="1:7" hidden="1" x14ac:dyDescent="0.3">
      <c r="A610" s="10">
        <v>25743</v>
      </c>
      <c r="B610" s="12" t="s">
        <v>696</v>
      </c>
      <c r="C610" s="12" t="s">
        <v>618</v>
      </c>
      <c r="D610" s="12" t="s">
        <v>71</v>
      </c>
      <c r="E610" s="13" t="s">
        <v>41</v>
      </c>
      <c r="F610" s="12" t="s">
        <v>121</v>
      </c>
      <c r="G610" s="14" t="s">
        <v>71</v>
      </c>
    </row>
    <row r="611" spans="1:7" hidden="1" x14ac:dyDescent="0.3">
      <c r="A611" s="10">
        <v>25745</v>
      </c>
      <c r="B611" s="12" t="s">
        <v>697</v>
      </c>
      <c r="C611" s="12" t="s">
        <v>618</v>
      </c>
      <c r="D611" s="12" t="s">
        <v>96</v>
      </c>
      <c r="E611" s="13" t="s">
        <v>42</v>
      </c>
      <c r="F611" s="12" t="s">
        <v>121</v>
      </c>
      <c r="G611" s="14" t="s">
        <v>96</v>
      </c>
    </row>
    <row r="612" spans="1:7" hidden="1" x14ac:dyDescent="0.3">
      <c r="A612" s="10">
        <v>25754</v>
      </c>
      <c r="B612" s="12" t="s">
        <v>698</v>
      </c>
      <c r="C612" s="12" t="s">
        <v>618</v>
      </c>
      <c r="D612" s="12" t="s">
        <v>71</v>
      </c>
      <c r="E612" s="13" t="s">
        <v>40</v>
      </c>
      <c r="F612" s="12" t="s">
        <v>121</v>
      </c>
      <c r="G612" s="14" t="s">
        <v>71</v>
      </c>
    </row>
    <row r="613" spans="1:7" hidden="1" x14ac:dyDescent="0.3">
      <c r="A613" s="10">
        <v>25758</v>
      </c>
      <c r="B613" s="12" t="s">
        <v>699</v>
      </c>
      <c r="C613" s="12" t="s">
        <v>618</v>
      </c>
      <c r="D613" s="12" t="s">
        <v>71</v>
      </c>
      <c r="E613" s="13" t="s">
        <v>41</v>
      </c>
      <c r="F613" s="12" t="s">
        <v>121</v>
      </c>
      <c r="G613" s="14" t="s">
        <v>71</v>
      </c>
    </row>
    <row r="614" spans="1:7" hidden="1" x14ac:dyDescent="0.3">
      <c r="A614" s="10">
        <v>25769</v>
      </c>
      <c r="B614" s="12" t="s">
        <v>700</v>
      </c>
      <c r="C614" s="12" t="s">
        <v>618</v>
      </c>
      <c r="D614" s="12" t="s">
        <v>71</v>
      </c>
      <c r="E614" s="13" t="s">
        <v>41</v>
      </c>
      <c r="F614" s="12" t="s">
        <v>121</v>
      </c>
      <c r="G614" s="14" t="s">
        <v>71</v>
      </c>
    </row>
    <row r="615" spans="1:7" hidden="1" x14ac:dyDescent="0.3">
      <c r="A615" s="10">
        <v>25772</v>
      </c>
      <c r="B615" s="12" t="s">
        <v>701</v>
      </c>
      <c r="C615" s="12" t="s">
        <v>618</v>
      </c>
      <c r="D615" s="12" t="s">
        <v>71</v>
      </c>
      <c r="E615" s="13" t="s">
        <v>41</v>
      </c>
      <c r="F615" s="12" t="s">
        <v>121</v>
      </c>
      <c r="G615" s="14" t="s">
        <v>71</v>
      </c>
    </row>
    <row r="616" spans="1:7" hidden="1" x14ac:dyDescent="0.3">
      <c r="A616" s="10">
        <v>25777</v>
      </c>
      <c r="B616" s="12" t="s">
        <v>702</v>
      </c>
      <c r="C616" s="12" t="s">
        <v>618</v>
      </c>
      <c r="D616" s="12" t="s">
        <v>71</v>
      </c>
      <c r="E616" s="13" t="s">
        <v>41</v>
      </c>
      <c r="F616" s="12" t="s">
        <v>121</v>
      </c>
      <c r="G616" s="14" t="s">
        <v>71</v>
      </c>
    </row>
    <row r="617" spans="1:7" hidden="1" x14ac:dyDescent="0.3">
      <c r="A617" s="10">
        <v>25779</v>
      </c>
      <c r="B617" s="12" t="s">
        <v>703</v>
      </c>
      <c r="C617" s="12" t="s">
        <v>618</v>
      </c>
      <c r="D617" s="12" t="s">
        <v>71</v>
      </c>
      <c r="E617" s="13" t="s">
        <v>42</v>
      </c>
      <c r="F617" s="12" t="s">
        <v>121</v>
      </c>
      <c r="G617" s="14" t="s">
        <v>71</v>
      </c>
    </row>
    <row r="618" spans="1:7" hidden="1" x14ac:dyDescent="0.3">
      <c r="A618" s="10">
        <v>25781</v>
      </c>
      <c r="B618" s="12" t="s">
        <v>704</v>
      </c>
      <c r="C618" s="12" t="s">
        <v>618</v>
      </c>
      <c r="D618" s="12" t="s">
        <v>71</v>
      </c>
      <c r="E618" s="13" t="s">
        <v>41</v>
      </c>
      <c r="F618" s="12" t="s">
        <v>121</v>
      </c>
      <c r="G618" s="14" t="s">
        <v>71</v>
      </c>
    </row>
    <row r="619" spans="1:7" hidden="1" x14ac:dyDescent="0.3">
      <c r="A619" s="10">
        <v>25785</v>
      </c>
      <c r="B619" s="12" t="s">
        <v>705</v>
      </c>
      <c r="C619" s="12" t="s">
        <v>618</v>
      </c>
      <c r="D619" s="12" t="s">
        <v>71</v>
      </c>
      <c r="E619" s="13" t="s">
        <v>41</v>
      </c>
      <c r="F619" s="12" t="s">
        <v>121</v>
      </c>
      <c r="G619" s="14" t="s">
        <v>71</v>
      </c>
    </row>
    <row r="620" spans="1:7" hidden="1" x14ac:dyDescent="0.3">
      <c r="A620" s="10">
        <v>25793</v>
      </c>
      <c r="B620" s="12" t="s">
        <v>706</v>
      </c>
      <c r="C620" s="12" t="s">
        <v>618</v>
      </c>
      <c r="D620" s="12" t="s">
        <v>71</v>
      </c>
      <c r="E620" s="13" t="s">
        <v>41</v>
      </c>
      <c r="F620" s="12" t="s">
        <v>121</v>
      </c>
      <c r="G620" s="14" t="s">
        <v>71</v>
      </c>
    </row>
    <row r="621" spans="1:7" hidden="1" x14ac:dyDescent="0.3">
      <c r="A621" s="10">
        <v>25797</v>
      </c>
      <c r="B621" s="12" t="s">
        <v>707</v>
      </c>
      <c r="C621" s="12" t="s">
        <v>618</v>
      </c>
      <c r="D621" s="12" t="s">
        <v>71</v>
      </c>
      <c r="E621" s="13" t="s">
        <v>41</v>
      </c>
      <c r="F621" s="12" t="s">
        <v>121</v>
      </c>
      <c r="G621" s="14" t="s">
        <v>71</v>
      </c>
    </row>
    <row r="622" spans="1:7" hidden="1" x14ac:dyDescent="0.3">
      <c r="A622" s="10">
        <v>25799</v>
      </c>
      <c r="B622" s="12" t="s">
        <v>708</v>
      </c>
      <c r="C622" s="12" t="s">
        <v>618</v>
      </c>
      <c r="D622" s="12" t="s">
        <v>71</v>
      </c>
      <c r="E622" s="13" t="s">
        <v>41</v>
      </c>
      <c r="F622" s="12" t="s">
        <v>121</v>
      </c>
      <c r="G622" s="14" t="s">
        <v>71</v>
      </c>
    </row>
    <row r="623" spans="1:7" hidden="1" x14ac:dyDescent="0.3">
      <c r="A623" s="10">
        <v>25805</v>
      </c>
      <c r="B623" s="12" t="s">
        <v>709</v>
      </c>
      <c r="C623" s="12" t="s">
        <v>618</v>
      </c>
      <c r="D623" s="12" t="s">
        <v>71</v>
      </c>
      <c r="E623" s="13" t="s">
        <v>41</v>
      </c>
      <c r="F623" s="12" t="s">
        <v>121</v>
      </c>
      <c r="G623" s="14" t="s">
        <v>71</v>
      </c>
    </row>
    <row r="624" spans="1:7" hidden="1" x14ac:dyDescent="0.3">
      <c r="A624" s="10">
        <v>25807</v>
      </c>
      <c r="B624" s="12" t="s">
        <v>710</v>
      </c>
      <c r="C624" s="12" t="s">
        <v>618</v>
      </c>
      <c r="D624" s="12" t="s">
        <v>71</v>
      </c>
      <c r="E624" s="13" t="s">
        <v>42</v>
      </c>
      <c r="F624" s="12" t="s">
        <v>121</v>
      </c>
      <c r="G624" s="14" t="s">
        <v>71</v>
      </c>
    </row>
    <row r="625" spans="1:7" hidden="1" x14ac:dyDescent="0.3">
      <c r="A625" s="10">
        <v>25815</v>
      </c>
      <c r="B625" s="12" t="s">
        <v>711</v>
      </c>
      <c r="C625" s="12" t="s">
        <v>618</v>
      </c>
      <c r="D625" s="12" t="s">
        <v>71</v>
      </c>
      <c r="E625" s="13" t="s">
        <v>42</v>
      </c>
      <c r="F625" s="12" t="s">
        <v>121</v>
      </c>
      <c r="G625" s="14" t="s">
        <v>71</v>
      </c>
    </row>
    <row r="626" spans="1:7" hidden="1" x14ac:dyDescent="0.3">
      <c r="A626" s="10">
        <v>25817</v>
      </c>
      <c r="B626" s="12" t="s">
        <v>712</v>
      </c>
      <c r="C626" s="12" t="s">
        <v>618</v>
      </c>
      <c r="D626" s="12" t="s">
        <v>71</v>
      </c>
      <c r="E626" s="13" t="s">
        <v>41</v>
      </c>
      <c r="F626" s="12" t="s">
        <v>121</v>
      </c>
      <c r="G626" s="14" t="s">
        <v>71</v>
      </c>
    </row>
    <row r="627" spans="1:7" hidden="1" x14ac:dyDescent="0.3">
      <c r="A627" s="10">
        <v>25823</v>
      </c>
      <c r="B627" s="12" t="s">
        <v>713</v>
      </c>
      <c r="C627" s="12" t="s">
        <v>618</v>
      </c>
      <c r="D627" s="12" t="s">
        <v>71</v>
      </c>
      <c r="E627" s="13" t="s">
        <v>42</v>
      </c>
      <c r="F627" s="12" t="s">
        <v>121</v>
      </c>
      <c r="G627" s="14" t="s">
        <v>71</v>
      </c>
    </row>
    <row r="628" spans="1:7" hidden="1" x14ac:dyDescent="0.3">
      <c r="A628" s="10">
        <v>25839</v>
      </c>
      <c r="B628" s="12" t="s">
        <v>714</v>
      </c>
      <c r="C628" s="12" t="s">
        <v>618</v>
      </c>
      <c r="D628" s="12" t="s">
        <v>71</v>
      </c>
      <c r="E628" s="13" t="s">
        <v>42</v>
      </c>
      <c r="F628" s="12" t="s">
        <v>121</v>
      </c>
      <c r="G628" s="14" t="s">
        <v>71</v>
      </c>
    </row>
    <row r="629" spans="1:7" hidden="1" x14ac:dyDescent="0.3">
      <c r="A629" s="10">
        <v>25841</v>
      </c>
      <c r="B629" s="12" t="s">
        <v>715</v>
      </c>
      <c r="C629" s="12" t="s">
        <v>618</v>
      </c>
      <c r="D629" s="12" t="s">
        <v>71</v>
      </c>
      <c r="E629" s="13" t="s">
        <v>41</v>
      </c>
      <c r="F629" s="12" t="s">
        <v>121</v>
      </c>
      <c r="G629" s="14" t="s">
        <v>71</v>
      </c>
    </row>
    <row r="630" spans="1:7" hidden="1" x14ac:dyDescent="0.3">
      <c r="A630" s="10">
        <v>25845</v>
      </c>
      <c r="B630" s="12" t="s">
        <v>716</v>
      </c>
      <c r="C630" s="12" t="s">
        <v>618</v>
      </c>
      <c r="D630" s="12" t="s">
        <v>71</v>
      </c>
      <c r="E630" s="13" t="s">
        <v>41</v>
      </c>
      <c r="F630" s="12" t="s">
        <v>121</v>
      </c>
      <c r="G630" s="14" t="s">
        <v>71</v>
      </c>
    </row>
    <row r="631" spans="1:7" hidden="1" x14ac:dyDescent="0.3">
      <c r="A631" s="10">
        <v>25851</v>
      </c>
      <c r="B631" s="12" t="s">
        <v>717</v>
      </c>
      <c r="C631" s="12" t="s">
        <v>618</v>
      </c>
      <c r="D631" s="12" t="s">
        <v>71</v>
      </c>
      <c r="E631" s="13" t="s">
        <v>42</v>
      </c>
      <c r="F631" s="12" t="s">
        <v>121</v>
      </c>
      <c r="G631" s="14" t="s">
        <v>71</v>
      </c>
    </row>
    <row r="632" spans="1:7" hidden="1" x14ac:dyDescent="0.3">
      <c r="A632" s="10">
        <v>25862</v>
      </c>
      <c r="B632" s="12" t="s">
        <v>718</v>
      </c>
      <c r="C632" s="12" t="s">
        <v>618</v>
      </c>
      <c r="D632" s="12" t="s">
        <v>71</v>
      </c>
      <c r="E632" s="13" t="s">
        <v>42</v>
      </c>
      <c r="F632" s="12" t="s">
        <v>121</v>
      </c>
      <c r="G632" s="14" t="s">
        <v>71</v>
      </c>
    </row>
    <row r="633" spans="1:7" hidden="1" x14ac:dyDescent="0.3">
      <c r="A633" s="10">
        <v>25867</v>
      </c>
      <c r="B633" s="12" t="s">
        <v>719</v>
      </c>
      <c r="C633" s="12" t="s">
        <v>618</v>
      </c>
      <c r="D633" s="12" t="s">
        <v>71</v>
      </c>
      <c r="E633" s="13" t="s">
        <v>42</v>
      </c>
      <c r="F633" s="12" t="s">
        <v>121</v>
      </c>
      <c r="G633" s="14" t="s">
        <v>71</v>
      </c>
    </row>
    <row r="634" spans="1:7" hidden="1" x14ac:dyDescent="0.3">
      <c r="A634" s="10">
        <v>25843</v>
      </c>
      <c r="B634" s="12" t="s">
        <v>720</v>
      </c>
      <c r="C634" s="12" t="s">
        <v>618</v>
      </c>
      <c r="D634" s="12" t="s">
        <v>71</v>
      </c>
      <c r="E634" s="13" t="s">
        <v>41</v>
      </c>
      <c r="F634" s="12" t="s">
        <v>121</v>
      </c>
      <c r="G634" s="14" t="s">
        <v>71</v>
      </c>
    </row>
    <row r="635" spans="1:7" hidden="1" x14ac:dyDescent="0.3">
      <c r="A635" s="10">
        <v>25871</v>
      </c>
      <c r="B635" s="12" t="s">
        <v>721</v>
      </c>
      <c r="C635" s="12" t="s">
        <v>618</v>
      </c>
      <c r="D635" s="12" t="s">
        <v>71</v>
      </c>
      <c r="E635" s="13" t="s">
        <v>42</v>
      </c>
      <c r="F635" s="12" t="s">
        <v>121</v>
      </c>
      <c r="G635" s="14" t="s">
        <v>71</v>
      </c>
    </row>
    <row r="636" spans="1:7" hidden="1" x14ac:dyDescent="0.3">
      <c r="A636" s="10">
        <v>25873</v>
      </c>
      <c r="B636" s="12" t="s">
        <v>722</v>
      </c>
      <c r="C636" s="12" t="s">
        <v>618</v>
      </c>
      <c r="D636" s="12" t="s">
        <v>96</v>
      </c>
      <c r="E636" s="13" t="s">
        <v>41</v>
      </c>
      <c r="F636" s="12" t="s">
        <v>121</v>
      </c>
      <c r="G636" s="14" t="s">
        <v>96</v>
      </c>
    </row>
    <row r="637" spans="1:7" hidden="1" x14ac:dyDescent="0.3">
      <c r="A637" s="10">
        <v>25875</v>
      </c>
      <c r="B637" s="12" t="s">
        <v>723</v>
      </c>
      <c r="C637" s="12" t="s">
        <v>618</v>
      </c>
      <c r="D637" s="12" t="s">
        <v>71</v>
      </c>
      <c r="E637" s="13" t="s">
        <v>41</v>
      </c>
      <c r="F637" s="12" t="s">
        <v>121</v>
      </c>
      <c r="G637" s="14" t="s">
        <v>71</v>
      </c>
    </row>
    <row r="638" spans="1:7" hidden="1" x14ac:dyDescent="0.3">
      <c r="A638" s="10">
        <v>25878</v>
      </c>
      <c r="B638" s="12" t="s">
        <v>724</v>
      </c>
      <c r="C638" s="12" t="s">
        <v>618</v>
      </c>
      <c r="D638" s="12" t="s">
        <v>71</v>
      </c>
      <c r="E638" s="13" t="s">
        <v>42</v>
      </c>
      <c r="F638" s="12" t="s">
        <v>121</v>
      </c>
      <c r="G638" s="14" t="s">
        <v>71</v>
      </c>
    </row>
    <row r="639" spans="1:7" hidden="1" x14ac:dyDescent="0.3">
      <c r="A639" s="10">
        <v>25885</v>
      </c>
      <c r="B639" s="12" t="s">
        <v>725</v>
      </c>
      <c r="C639" s="12" t="s">
        <v>618</v>
      </c>
      <c r="D639" s="12" t="s">
        <v>71</v>
      </c>
      <c r="E639" s="13" t="s">
        <v>42</v>
      </c>
      <c r="F639" s="12" t="s">
        <v>121</v>
      </c>
      <c r="G639" s="14" t="s">
        <v>71</v>
      </c>
    </row>
    <row r="640" spans="1:7" hidden="1" x14ac:dyDescent="0.3">
      <c r="A640" s="10">
        <v>25898</v>
      </c>
      <c r="B640" s="12" t="s">
        <v>726</v>
      </c>
      <c r="C640" s="12" t="s">
        <v>618</v>
      </c>
      <c r="D640" s="12" t="s">
        <v>71</v>
      </c>
      <c r="E640" s="13" t="s">
        <v>41</v>
      </c>
      <c r="F640" s="12" t="s">
        <v>121</v>
      </c>
      <c r="G640" s="14" t="s">
        <v>71</v>
      </c>
    </row>
    <row r="641" spans="1:7" hidden="1" x14ac:dyDescent="0.3">
      <c r="A641" s="10">
        <v>25899</v>
      </c>
      <c r="B641" s="12" t="s">
        <v>727</v>
      </c>
      <c r="C641" s="12" t="s">
        <v>618</v>
      </c>
      <c r="D641" s="12" t="s">
        <v>71</v>
      </c>
      <c r="E641" s="13" t="s">
        <v>41</v>
      </c>
      <c r="F641" s="12" t="s">
        <v>121</v>
      </c>
      <c r="G641" s="14" t="s">
        <v>71</v>
      </c>
    </row>
    <row r="642" spans="1:7" hidden="1" x14ac:dyDescent="0.3">
      <c r="A642" s="10">
        <v>94884</v>
      </c>
      <c r="B642" s="11" t="s">
        <v>254</v>
      </c>
      <c r="C642" s="12" t="s">
        <v>728</v>
      </c>
      <c r="D642" s="12" t="s">
        <v>98</v>
      </c>
      <c r="E642" s="13" t="s">
        <v>42</v>
      </c>
      <c r="F642" s="12" t="s">
        <v>108</v>
      </c>
      <c r="G642" s="14" t="s">
        <v>98</v>
      </c>
    </row>
    <row r="643" spans="1:7" hidden="1" x14ac:dyDescent="0.3">
      <c r="A643" s="10">
        <v>94343</v>
      </c>
      <c r="B643" s="12" t="s">
        <v>729</v>
      </c>
      <c r="C643" s="12" t="s">
        <v>728</v>
      </c>
      <c r="D643" s="12" t="s">
        <v>98</v>
      </c>
      <c r="E643" s="13" t="s">
        <v>42</v>
      </c>
      <c r="F643" s="12" t="s">
        <v>108</v>
      </c>
      <c r="G643" s="14" t="s">
        <v>98</v>
      </c>
    </row>
    <row r="644" spans="1:7" hidden="1" x14ac:dyDescent="0.3">
      <c r="A644" s="10">
        <v>94886</v>
      </c>
      <c r="B644" s="12" t="s">
        <v>730</v>
      </c>
      <c r="C644" s="12" t="s">
        <v>728</v>
      </c>
      <c r="D644" s="12" t="s">
        <v>98</v>
      </c>
      <c r="E644" s="13" t="s">
        <v>42</v>
      </c>
      <c r="F644" s="12" t="s">
        <v>108</v>
      </c>
      <c r="G644" s="14" t="s">
        <v>98</v>
      </c>
    </row>
    <row r="645" spans="1:7" hidden="1" x14ac:dyDescent="0.3">
      <c r="A645" s="10">
        <v>94001</v>
      </c>
      <c r="B645" s="12" t="s">
        <v>731</v>
      </c>
      <c r="C645" s="12" t="s">
        <v>728</v>
      </c>
      <c r="D645" s="12" t="s">
        <v>71</v>
      </c>
      <c r="E645" s="13" t="s">
        <v>42</v>
      </c>
      <c r="F645" s="12" t="s">
        <v>108</v>
      </c>
      <c r="G645" s="14" t="s">
        <v>71</v>
      </c>
    </row>
    <row r="646" spans="1:7" hidden="1" x14ac:dyDescent="0.3">
      <c r="A646" s="10">
        <v>94885</v>
      </c>
      <c r="B646" s="12" t="s">
        <v>732</v>
      </c>
      <c r="C646" s="12" t="s">
        <v>728</v>
      </c>
      <c r="D646" s="12" t="s">
        <v>98</v>
      </c>
      <c r="E646" s="13" t="s">
        <v>42</v>
      </c>
      <c r="F646" s="12" t="s">
        <v>108</v>
      </c>
      <c r="G646" s="14" t="s">
        <v>98</v>
      </c>
    </row>
    <row r="647" spans="1:7" hidden="1" x14ac:dyDescent="0.3">
      <c r="A647" s="10">
        <v>94663</v>
      </c>
      <c r="B647" s="12" t="s">
        <v>733</v>
      </c>
      <c r="C647" s="12" t="s">
        <v>728</v>
      </c>
      <c r="D647" s="12" t="s">
        <v>98</v>
      </c>
      <c r="E647" s="13" t="s">
        <v>42</v>
      </c>
      <c r="F647" s="12" t="s">
        <v>108</v>
      </c>
      <c r="G647" s="14" t="s">
        <v>98</v>
      </c>
    </row>
    <row r="648" spans="1:7" hidden="1" x14ac:dyDescent="0.3">
      <c r="A648" s="10">
        <v>94888</v>
      </c>
      <c r="B648" s="12" t="s">
        <v>734</v>
      </c>
      <c r="C648" s="12" t="s">
        <v>728</v>
      </c>
      <c r="D648" s="12" t="s">
        <v>98</v>
      </c>
      <c r="E648" s="13" t="s">
        <v>42</v>
      </c>
      <c r="F648" s="12" t="s">
        <v>108</v>
      </c>
      <c r="G648" s="14" t="s">
        <v>98</v>
      </c>
    </row>
    <row r="649" spans="1:7" hidden="1" x14ac:dyDescent="0.3">
      <c r="A649" s="10">
        <v>94887</v>
      </c>
      <c r="B649" s="12" t="s">
        <v>735</v>
      </c>
      <c r="C649" s="12" t="s">
        <v>728</v>
      </c>
      <c r="D649" s="12" t="s">
        <v>98</v>
      </c>
      <c r="E649" s="13" t="s">
        <v>42</v>
      </c>
      <c r="F649" s="12" t="s">
        <v>108</v>
      </c>
      <c r="G649" s="14" t="s">
        <v>98</v>
      </c>
    </row>
    <row r="650" spans="1:7" hidden="1" x14ac:dyDescent="0.3">
      <c r="A650" s="10">
        <v>94883</v>
      </c>
      <c r="B650" s="12" t="s">
        <v>736</v>
      </c>
      <c r="C650" s="12" t="s">
        <v>728</v>
      </c>
      <c r="D650" s="12" t="s">
        <v>98</v>
      </c>
      <c r="E650" s="13" t="s">
        <v>42</v>
      </c>
      <c r="F650" s="12" t="s">
        <v>108</v>
      </c>
      <c r="G650" s="14" t="s">
        <v>98</v>
      </c>
    </row>
    <row r="651" spans="1:7" hidden="1" x14ac:dyDescent="0.3">
      <c r="A651" s="10">
        <v>95015</v>
      </c>
      <c r="B651" s="11" t="s">
        <v>274</v>
      </c>
      <c r="C651" s="12" t="s">
        <v>737</v>
      </c>
      <c r="D651" s="12" t="s">
        <v>98</v>
      </c>
      <c r="E651" s="13" t="s">
        <v>42</v>
      </c>
      <c r="F651" s="12" t="s">
        <v>108</v>
      </c>
      <c r="G651" s="14" t="s">
        <v>98</v>
      </c>
    </row>
    <row r="652" spans="1:7" hidden="1" x14ac:dyDescent="0.3">
      <c r="A652" s="10">
        <v>95200</v>
      </c>
      <c r="B652" s="11" t="s">
        <v>325</v>
      </c>
      <c r="C652" s="12" t="s">
        <v>737</v>
      </c>
      <c r="D652" s="12" t="s">
        <v>98</v>
      </c>
      <c r="E652" s="13" t="s">
        <v>42</v>
      </c>
      <c r="F652" s="12" t="s">
        <v>108</v>
      </c>
      <c r="G652" s="14" t="s">
        <v>98</v>
      </c>
    </row>
    <row r="653" spans="1:7" hidden="1" x14ac:dyDescent="0.3">
      <c r="A653" s="10">
        <v>95025</v>
      </c>
      <c r="B653" s="12" t="s">
        <v>738</v>
      </c>
      <c r="C653" s="12" t="s">
        <v>737</v>
      </c>
      <c r="D653" s="12" t="s">
        <v>98</v>
      </c>
      <c r="E653" s="13" t="s">
        <v>42</v>
      </c>
      <c r="F653" s="12" t="s">
        <v>121</v>
      </c>
      <c r="G653" s="14" t="s">
        <v>98</v>
      </c>
    </row>
    <row r="654" spans="1:7" hidden="1" x14ac:dyDescent="0.3">
      <c r="A654" s="10">
        <v>95001</v>
      </c>
      <c r="B654" s="12" t="s">
        <v>739</v>
      </c>
      <c r="C654" s="12" t="s">
        <v>737</v>
      </c>
      <c r="D654" s="12" t="s">
        <v>98</v>
      </c>
      <c r="E654" s="13" t="s">
        <v>42</v>
      </c>
      <c r="F654" s="12" t="s">
        <v>121</v>
      </c>
      <c r="G654" s="14" t="s">
        <v>98</v>
      </c>
    </row>
    <row r="655" spans="1:7" hidden="1" x14ac:dyDescent="0.3">
      <c r="A655" s="10">
        <v>41319</v>
      </c>
      <c r="B655" s="11" t="s">
        <v>130</v>
      </c>
      <c r="C655" s="12" t="s">
        <v>740</v>
      </c>
      <c r="D655" s="12" t="s">
        <v>90</v>
      </c>
      <c r="E655" s="13" t="s">
        <v>42</v>
      </c>
      <c r="F655" s="12" t="s">
        <v>121</v>
      </c>
      <c r="G655" s="14" t="s">
        <v>90</v>
      </c>
    </row>
    <row r="656" spans="1:7" hidden="1" x14ac:dyDescent="0.3">
      <c r="A656" s="10">
        <v>41530</v>
      </c>
      <c r="B656" s="11" t="s">
        <v>439</v>
      </c>
      <c r="C656" s="12" t="s">
        <v>740</v>
      </c>
      <c r="D656" s="12" t="s">
        <v>90</v>
      </c>
      <c r="E656" s="13" t="s">
        <v>42</v>
      </c>
      <c r="F656" s="12" t="s">
        <v>121</v>
      </c>
      <c r="G656" s="14" t="s">
        <v>90</v>
      </c>
    </row>
    <row r="657" spans="1:7" hidden="1" x14ac:dyDescent="0.3">
      <c r="A657" s="10">
        <v>41676</v>
      </c>
      <c r="B657" s="11" t="s">
        <v>327</v>
      </c>
      <c r="C657" s="12" t="s">
        <v>740</v>
      </c>
      <c r="D657" s="12" t="s">
        <v>90</v>
      </c>
      <c r="E657" s="13" t="s">
        <v>42</v>
      </c>
      <c r="F657" s="12" t="s">
        <v>121</v>
      </c>
      <c r="G657" s="14" t="s">
        <v>90</v>
      </c>
    </row>
    <row r="658" spans="1:7" hidden="1" x14ac:dyDescent="0.3">
      <c r="A658" s="10">
        <v>41006</v>
      </c>
      <c r="B658" s="12" t="s">
        <v>741</v>
      </c>
      <c r="C658" s="12" t="s">
        <v>740</v>
      </c>
      <c r="D658" s="12" t="s">
        <v>90</v>
      </c>
      <c r="E658" s="13" t="s">
        <v>42</v>
      </c>
      <c r="F658" s="12" t="s">
        <v>121</v>
      </c>
      <c r="G658" s="14" t="s">
        <v>90</v>
      </c>
    </row>
    <row r="659" spans="1:7" hidden="1" x14ac:dyDescent="0.3">
      <c r="A659" s="10">
        <v>41013</v>
      </c>
      <c r="B659" s="12" t="s">
        <v>742</v>
      </c>
      <c r="C659" s="12" t="s">
        <v>740</v>
      </c>
      <c r="D659" s="12" t="s">
        <v>90</v>
      </c>
      <c r="E659" s="13" t="s">
        <v>42</v>
      </c>
      <c r="F659" s="12" t="s">
        <v>121</v>
      </c>
      <c r="G659" s="14" t="s">
        <v>90</v>
      </c>
    </row>
    <row r="660" spans="1:7" hidden="1" x14ac:dyDescent="0.3">
      <c r="A660" s="10">
        <v>41016</v>
      </c>
      <c r="B660" s="12" t="s">
        <v>743</v>
      </c>
      <c r="C660" s="12" t="s">
        <v>740</v>
      </c>
      <c r="D660" s="12" t="s">
        <v>90</v>
      </c>
      <c r="E660" s="13" t="s">
        <v>41</v>
      </c>
      <c r="F660" s="12" t="s">
        <v>121</v>
      </c>
      <c r="G660" s="14" t="s">
        <v>90</v>
      </c>
    </row>
    <row r="661" spans="1:7" hidden="1" x14ac:dyDescent="0.3">
      <c r="A661" s="10">
        <v>41020</v>
      </c>
      <c r="B661" s="12" t="s">
        <v>744</v>
      </c>
      <c r="C661" s="12" t="s">
        <v>740</v>
      </c>
      <c r="D661" s="12" t="s">
        <v>90</v>
      </c>
      <c r="E661" s="13" t="s">
        <v>41</v>
      </c>
      <c r="F661" s="12" t="s">
        <v>121</v>
      </c>
      <c r="G661" s="14" t="s">
        <v>90</v>
      </c>
    </row>
    <row r="662" spans="1:7" hidden="1" x14ac:dyDescent="0.3">
      <c r="A662" s="10">
        <v>41026</v>
      </c>
      <c r="B662" s="12" t="s">
        <v>745</v>
      </c>
      <c r="C662" s="12" t="s">
        <v>740</v>
      </c>
      <c r="D662" s="12" t="s">
        <v>90</v>
      </c>
      <c r="E662" s="13" t="s">
        <v>42</v>
      </c>
      <c r="F662" s="12" t="s">
        <v>121</v>
      </c>
      <c r="G662" s="14" t="s">
        <v>90</v>
      </c>
    </row>
    <row r="663" spans="1:7" hidden="1" x14ac:dyDescent="0.3">
      <c r="A663" s="10">
        <v>41078</v>
      </c>
      <c r="B663" s="12" t="s">
        <v>746</v>
      </c>
      <c r="C663" s="12" t="s">
        <v>740</v>
      </c>
      <c r="D663" s="12" t="s">
        <v>90</v>
      </c>
      <c r="E663" s="13" t="s">
        <v>41</v>
      </c>
      <c r="F663" s="12" t="s">
        <v>121</v>
      </c>
      <c r="G663" s="14" t="s">
        <v>90</v>
      </c>
    </row>
    <row r="664" spans="1:7" hidden="1" x14ac:dyDescent="0.3">
      <c r="A664" s="10">
        <v>41132</v>
      </c>
      <c r="B664" s="12" t="s">
        <v>747</v>
      </c>
      <c r="C664" s="12" t="s">
        <v>740</v>
      </c>
      <c r="D664" s="12" t="s">
        <v>90</v>
      </c>
      <c r="E664" s="13" t="s">
        <v>41</v>
      </c>
      <c r="F664" s="12" t="s">
        <v>121</v>
      </c>
      <c r="G664" s="14" t="s">
        <v>90</v>
      </c>
    </row>
    <row r="665" spans="1:7" hidden="1" x14ac:dyDescent="0.3">
      <c r="A665" s="10">
        <v>41206</v>
      </c>
      <c r="B665" s="12" t="s">
        <v>748</v>
      </c>
      <c r="C665" s="12" t="s">
        <v>740</v>
      </c>
      <c r="D665" s="12" t="s">
        <v>90</v>
      </c>
      <c r="E665" s="13" t="s">
        <v>42</v>
      </c>
      <c r="F665" s="12" t="s">
        <v>121</v>
      </c>
      <c r="G665" s="14" t="s">
        <v>90</v>
      </c>
    </row>
    <row r="666" spans="1:7" hidden="1" x14ac:dyDescent="0.3">
      <c r="A666" s="10">
        <v>41244</v>
      </c>
      <c r="B666" s="12" t="s">
        <v>749</v>
      </c>
      <c r="C666" s="12" t="s">
        <v>740</v>
      </c>
      <c r="D666" s="12" t="s">
        <v>90</v>
      </c>
      <c r="E666" s="13" t="s">
        <v>42</v>
      </c>
      <c r="F666" s="12" t="s">
        <v>121</v>
      </c>
      <c r="G666" s="14" t="s">
        <v>90</v>
      </c>
    </row>
    <row r="667" spans="1:7" hidden="1" x14ac:dyDescent="0.3">
      <c r="A667" s="10">
        <v>41298</v>
      </c>
      <c r="B667" s="12" t="s">
        <v>750</v>
      </c>
      <c r="C667" s="12" t="s">
        <v>740</v>
      </c>
      <c r="D667" s="12" t="s">
        <v>90</v>
      </c>
      <c r="E667" s="13" t="s">
        <v>42</v>
      </c>
      <c r="F667" s="12" t="s">
        <v>121</v>
      </c>
      <c r="G667" s="14" t="s">
        <v>90</v>
      </c>
    </row>
    <row r="668" spans="1:7" hidden="1" x14ac:dyDescent="0.3">
      <c r="A668" s="10">
        <v>41306</v>
      </c>
      <c r="B668" s="12" t="s">
        <v>751</v>
      </c>
      <c r="C668" s="12" t="s">
        <v>740</v>
      </c>
      <c r="D668" s="12" t="s">
        <v>90</v>
      </c>
      <c r="E668" s="13" t="s">
        <v>41</v>
      </c>
      <c r="F668" s="12" t="s">
        <v>121</v>
      </c>
      <c r="G668" s="14" t="s">
        <v>90</v>
      </c>
    </row>
    <row r="669" spans="1:7" hidden="1" x14ac:dyDescent="0.3">
      <c r="A669" s="10">
        <v>41349</v>
      </c>
      <c r="B669" s="12" t="s">
        <v>752</v>
      </c>
      <c r="C669" s="12" t="s">
        <v>740</v>
      </c>
      <c r="D669" s="12" t="s">
        <v>90</v>
      </c>
      <c r="E669" s="13" t="s">
        <v>41</v>
      </c>
      <c r="F669" s="12" t="s">
        <v>121</v>
      </c>
      <c r="G669" s="14" t="s">
        <v>90</v>
      </c>
    </row>
    <row r="670" spans="1:7" hidden="1" x14ac:dyDescent="0.3">
      <c r="A670" s="10">
        <v>41357</v>
      </c>
      <c r="B670" s="12" t="s">
        <v>753</v>
      </c>
      <c r="C670" s="12" t="s">
        <v>740</v>
      </c>
      <c r="D670" s="12" t="s">
        <v>90</v>
      </c>
      <c r="E670" s="13" t="s">
        <v>41</v>
      </c>
      <c r="F670" s="12" t="s">
        <v>121</v>
      </c>
      <c r="G670" s="14" t="s">
        <v>90</v>
      </c>
    </row>
    <row r="671" spans="1:7" hidden="1" x14ac:dyDescent="0.3">
      <c r="A671" s="10">
        <v>41359</v>
      </c>
      <c r="B671" s="12" t="s">
        <v>754</v>
      </c>
      <c r="C671" s="12" t="s">
        <v>740</v>
      </c>
      <c r="D671" s="12" t="s">
        <v>90</v>
      </c>
      <c r="E671" s="13" t="s">
        <v>42</v>
      </c>
      <c r="F671" s="12" t="s">
        <v>121</v>
      </c>
      <c r="G671" s="14" t="s">
        <v>90</v>
      </c>
    </row>
    <row r="672" spans="1:7" hidden="1" x14ac:dyDescent="0.3">
      <c r="A672" s="10">
        <v>41378</v>
      </c>
      <c r="B672" s="12" t="s">
        <v>755</v>
      </c>
      <c r="C672" s="12" t="s">
        <v>740</v>
      </c>
      <c r="D672" s="12" t="s">
        <v>90</v>
      </c>
      <c r="E672" s="13" t="s">
        <v>42</v>
      </c>
      <c r="F672" s="12" t="s">
        <v>121</v>
      </c>
      <c r="G672" s="14" t="s">
        <v>90</v>
      </c>
    </row>
    <row r="673" spans="1:7" hidden="1" x14ac:dyDescent="0.3">
      <c r="A673" s="10">
        <v>41396</v>
      </c>
      <c r="B673" s="12" t="s">
        <v>756</v>
      </c>
      <c r="C673" s="12" t="s">
        <v>740</v>
      </c>
      <c r="D673" s="12" t="s">
        <v>90</v>
      </c>
      <c r="E673" s="13" t="s">
        <v>42</v>
      </c>
      <c r="F673" s="12" t="s">
        <v>121</v>
      </c>
      <c r="G673" s="14" t="s">
        <v>90</v>
      </c>
    </row>
    <row r="674" spans="1:7" hidden="1" x14ac:dyDescent="0.3">
      <c r="A674" s="10">
        <v>41483</v>
      </c>
      <c r="B674" s="12" t="s">
        <v>757</v>
      </c>
      <c r="C674" s="12" t="s">
        <v>740</v>
      </c>
      <c r="D674" s="12" t="s">
        <v>90</v>
      </c>
      <c r="E674" s="13" t="s">
        <v>42</v>
      </c>
      <c r="F674" s="12" t="s">
        <v>121</v>
      </c>
      <c r="G674" s="14" t="s">
        <v>90</v>
      </c>
    </row>
    <row r="675" spans="1:7" hidden="1" x14ac:dyDescent="0.3">
      <c r="A675" s="10">
        <v>41001</v>
      </c>
      <c r="B675" s="12" t="s">
        <v>90</v>
      </c>
      <c r="C675" s="12" t="s">
        <v>740</v>
      </c>
      <c r="D675" s="12" t="s">
        <v>90</v>
      </c>
      <c r="E675" s="13" t="s">
        <v>40</v>
      </c>
      <c r="F675" s="12" t="s">
        <v>121</v>
      </c>
      <c r="G675" s="14" t="s">
        <v>90</v>
      </c>
    </row>
    <row r="676" spans="1:7" hidden="1" x14ac:dyDescent="0.3">
      <c r="A676" s="10">
        <v>41503</v>
      </c>
      <c r="B676" s="12" t="s">
        <v>758</v>
      </c>
      <c r="C676" s="12" t="s">
        <v>740</v>
      </c>
      <c r="D676" s="12" t="s">
        <v>90</v>
      </c>
      <c r="E676" s="13" t="s">
        <v>42</v>
      </c>
      <c r="F676" s="12" t="s">
        <v>121</v>
      </c>
      <c r="G676" s="14" t="s">
        <v>90</v>
      </c>
    </row>
    <row r="677" spans="1:7" hidden="1" x14ac:dyDescent="0.3">
      <c r="A677" s="10">
        <v>41518</v>
      </c>
      <c r="B677" s="12" t="s">
        <v>759</v>
      </c>
      <c r="C677" s="12" t="s">
        <v>740</v>
      </c>
      <c r="D677" s="12" t="s">
        <v>90</v>
      </c>
      <c r="E677" s="13" t="s">
        <v>41</v>
      </c>
      <c r="F677" s="12" t="s">
        <v>121</v>
      </c>
      <c r="G677" s="14" t="s">
        <v>90</v>
      </c>
    </row>
    <row r="678" spans="1:7" hidden="1" x14ac:dyDescent="0.3">
      <c r="A678" s="10">
        <v>41524</v>
      </c>
      <c r="B678" s="12" t="s">
        <v>760</v>
      </c>
      <c r="C678" s="12" t="s">
        <v>740</v>
      </c>
      <c r="D678" s="12" t="s">
        <v>90</v>
      </c>
      <c r="E678" s="13" t="s">
        <v>40</v>
      </c>
      <c r="F678" s="12" t="s">
        <v>121</v>
      </c>
      <c r="G678" s="14" t="s">
        <v>90</v>
      </c>
    </row>
    <row r="679" spans="1:7" hidden="1" x14ac:dyDescent="0.3">
      <c r="A679" s="10">
        <v>41548</v>
      </c>
      <c r="B679" s="12" t="s">
        <v>761</v>
      </c>
      <c r="C679" s="12" t="s">
        <v>740</v>
      </c>
      <c r="D679" s="12" t="s">
        <v>90</v>
      </c>
      <c r="E679" s="13" t="s">
        <v>42</v>
      </c>
      <c r="F679" s="12" t="s">
        <v>121</v>
      </c>
      <c r="G679" s="14" t="s">
        <v>90</v>
      </c>
    </row>
    <row r="680" spans="1:7" hidden="1" x14ac:dyDescent="0.3">
      <c r="A680" s="10">
        <v>41551</v>
      </c>
      <c r="B680" s="12" t="s">
        <v>762</v>
      </c>
      <c r="C680" s="12" t="s">
        <v>740</v>
      </c>
      <c r="D680" s="12" t="s">
        <v>90</v>
      </c>
      <c r="E680" s="13" t="s">
        <v>42</v>
      </c>
      <c r="F680" s="12" t="s">
        <v>121</v>
      </c>
      <c r="G680" s="14" t="s">
        <v>90</v>
      </c>
    </row>
    <row r="681" spans="1:7" hidden="1" x14ac:dyDescent="0.3">
      <c r="A681" s="10">
        <v>41615</v>
      </c>
      <c r="B681" s="12" t="s">
        <v>763</v>
      </c>
      <c r="C681" s="12" t="s">
        <v>740</v>
      </c>
      <c r="D681" s="12" t="s">
        <v>90</v>
      </c>
      <c r="E681" s="13" t="s">
        <v>40</v>
      </c>
      <c r="F681" s="12" t="s">
        <v>121</v>
      </c>
      <c r="G681" s="14" t="s">
        <v>90</v>
      </c>
    </row>
    <row r="682" spans="1:7" hidden="1" x14ac:dyDescent="0.3">
      <c r="A682" s="10">
        <v>41660</v>
      </c>
      <c r="B682" s="12" t="s">
        <v>764</v>
      </c>
      <c r="C682" s="12" t="s">
        <v>740</v>
      </c>
      <c r="D682" s="12" t="s">
        <v>90</v>
      </c>
      <c r="E682" s="13" t="s">
        <v>42</v>
      </c>
      <c r="F682" s="12" t="s">
        <v>121</v>
      </c>
      <c r="G682" s="14" t="s">
        <v>90</v>
      </c>
    </row>
    <row r="683" spans="1:7" hidden="1" x14ac:dyDescent="0.3">
      <c r="A683" s="10">
        <v>41668</v>
      </c>
      <c r="B683" s="12" t="s">
        <v>765</v>
      </c>
      <c r="C683" s="12" t="s">
        <v>740</v>
      </c>
      <c r="D683" s="12" t="s">
        <v>90</v>
      </c>
      <c r="E683" s="13" t="s">
        <v>42</v>
      </c>
      <c r="F683" s="12" t="s">
        <v>121</v>
      </c>
      <c r="G683" s="14" t="s">
        <v>90</v>
      </c>
    </row>
    <row r="684" spans="1:7" hidden="1" x14ac:dyDescent="0.3">
      <c r="A684" s="10">
        <v>41770</v>
      </c>
      <c r="B684" s="12" t="s">
        <v>766</v>
      </c>
      <c r="C684" s="12" t="s">
        <v>740</v>
      </c>
      <c r="D684" s="12" t="s">
        <v>90</v>
      </c>
      <c r="E684" s="13" t="s">
        <v>42</v>
      </c>
      <c r="F684" s="12" t="s">
        <v>121</v>
      </c>
      <c r="G684" s="14" t="s">
        <v>90</v>
      </c>
    </row>
    <row r="685" spans="1:7" hidden="1" x14ac:dyDescent="0.3">
      <c r="A685" s="10">
        <v>41791</v>
      </c>
      <c r="B685" s="12" t="s">
        <v>767</v>
      </c>
      <c r="C685" s="12" t="s">
        <v>740</v>
      </c>
      <c r="D685" s="12" t="s">
        <v>90</v>
      </c>
      <c r="E685" s="13" t="s">
        <v>42</v>
      </c>
      <c r="F685" s="12" t="s">
        <v>121</v>
      </c>
      <c r="G685" s="14" t="s">
        <v>90</v>
      </c>
    </row>
    <row r="686" spans="1:7" hidden="1" x14ac:dyDescent="0.3">
      <c r="A686" s="10">
        <v>41799</v>
      </c>
      <c r="B686" s="12" t="s">
        <v>768</v>
      </c>
      <c r="C686" s="12" t="s">
        <v>740</v>
      </c>
      <c r="D686" s="12" t="s">
        <v>90</v>
      </c>
      <c r="E686" s="13" t="s">
        <v>41</v>
      </c>
      <c r="F686" s="12" t="s">
        <v>121</v>
      </c>
      <c r="G686" s="14" t="s">
        <v>90</v>
      </c>
    </row>
    <row r="687" spans="1:7" hidden="1" x14ac:dyDescent="0.3">
      <c r="A687" s="10">
        <v>41801</v>
      </c>
      <c r="B687" s="12" t="s">
        <v>769</v>
      </c>
      <c r="C687" s="12" t="s">
        <v>740</v>
      </c>
      <c r="D687" s="12" t="s">
        <v>90</v>
      </c>
      <c r="E687" s="13" t="s">
        <v>41</v>
      </c>
      <c r="F687" s="12" t="s">
        <v>121</v>
      </c>
      <c r="G687" s="14" t="s">
        <v>90</v>
      </c>
    </row>
    <row r="688" spans="1:7" hidden="1" x14ac:dyDescent="0.3">
      <c r="A688" s="10">
        <v>41797</v>
      </c>
      <c r="B688" s="12" t="s">
        <v>770</v>
      </c>
      <c r="C688" s="12" t="s">
        <v>740</v>
      </c>
      <c r="D688" s="12" t="s">
        <v>90</v>
      </c>
      <c r="E688" s="13" t="s">
        <v>41</v>
      </c>
      <c r="F688" s="12" t="s">
        <v>121</v>
      </c>
      <c r="G688" s="14" t="s">
        <v>90</v>
      </c>
    </row>
    <row r="689" spans="1:7" hidden="1" x14ac:dyDescent="0.3">
      <c r="A689" s="10">
        <v>41807</v>
      </c>
      <c r="B689" s="12" t="s">
        <v>771</v>
      </c>
      <c r="C689" s="12" t="s">
        <v>740</v>
      </c>
      <c r="D689" s="12" t="s">
        <v>90</v>
      </c>
      <c r="E689" s="13" t="s">
        <v>42</v>
      </c>
      <c r="F689" s="12" t="s">
        <v>121</v>
      </c>
      <c r="G689" s="14" t="s">
        <v>90</v>
      </c>
    </row>
    <row r="690" spans="1:7" hidden="1" x14ac:dyDescent="0.3">
      <c r="A690" s="10">
        <v>41872</v>
      </c>
      <c r="B690" s="12" t="s">
        <v>772</v>
      </c>
      <c r="C690" s="12" t="s">
        <v>740</v>
      </c>
      <c r="D690" s="12" t="s">
        <v>90</v>
      </c>
      <c r="E690" s="13" t="s">
        <v>41</v>
      </c>
      <c r="F690" s="12" t="s">
        <v>121</v>
      </c>
      <c r="G690" s="14" t="s">
        <v>90</v>
      </c>
    </row>
    <row r="691" spans="1:7" hidden="1" x14ac:dyDescent="0.3">
      <c r="A691" s="10">
        <v>41885</v>
      </c>
      <c r="B691" s="12" t="s">
        <v>773</v>
      </c>
      <c r="C691" s="12" t="s">
        <v>740</v>
      </c>
      <c r="D691" s="12" t="s">
        <v>90</v>
      </c>
      <c r="E691" s="13" t="s">
        <v>41</v>
      </c>
      <c r="F691" s="12" t="s">
        <v>121</v>
      </c>
      <c r="G691" s="14" t="s">
        <v>90</v>
      </c>
    </row>
    <row r="692" spans="1:7" hidden="1" x14ac:dyDescent="0.3">
      <c r="A692" s="10">
        <v>44035</v>
      </c>
      <c r="B692" s="11" t="s">
        <v>465</v>
      </c>
      <c r="C692" s="12" t="s">
        <v>774</v>
      </c>
      <c r="D692" s="12" t="s">
        <v>97</v>
      </c>
      <c r="E692" s="13" t="s">
        <v>42</v>
      </c>
      <c r="F692" s="12" t="s">
        <v>121</v>
      </c>
      <c r="G692" s="14" t="s">
        <v>97</v>
      </c>
    </row>
    <row r="693" spans="1:7" hidden="1" x14ac:dyDescent="0.3">
      <c r="A693" s="10">
        <v>44560</v>
      </c>
      <c r="B693" s="11" t="s">
        <v>537</v>
      </c>
      <c r="C693" s="12" t="s">
        <v>774</v>
      </c>
      <c r="D693" s="12" t="s">
        <v>94</v>
      </c>
      <c r="E693" s="13" t="s">
        <v>42</v>
      </c>
      <c r="F693" s="12" t="s">
        <v>121</v>
      </c>
      <c r="G693" s="14" t="s">
        <v>94</v>
      </c>
    </row>
    <row r="694" spans="1:7" hidden="1" x14ac:dyDescent="0.3">
      <c r="A694" s="10">
        <v>44874</v>
      </c>
      <c r="B694" s="11" t="s">
        <v>282</v>
      </c>
      <c r="C694" s="12" t="s">
        <v>774</v>
      </c>
      <c r="D694" s="12" t="s">
        <v>97</v>
      </c>
      <c r="E694" s="13" t="s">
        <v>41</v>
      </c>
      <c r="F694" s="12" t="s">
        <v>121</v>
      </c>
      <c r="G694" s="14" t="s">
        <v>97</v>
      </c>
    </row>
    <row r="695" spans="1:7" hidden="1" x14ac:dyDescent="0.3">
      <c r="A695" s="10">
        <v>44078</v>
      </c>
      <c r="B695" s="12" t="s">
        <v>775</v>
      </c>
      <c r="C695" s="12" t="s">
        <v>774</v>
      </c>
      <c r="D695" s="12" t="s">
        <v>97</v>
      </c>
      <c r="E695" s="13" t="s">
        <v>41</v>
      </c>
      <c r="F695" s="12" t="s">
        <v>121</v>
      </c>
      <c r="G695" s="14" t="s">
        <v>97</v>
      </c>
    </row>
    <row r="696" spans="1:7" hidden="1" x14ac:dyDescent="0.3">
      <c r="A696" s="10">
        <v>44090</v>
      </c>
      <c r="B696" s="12" t="s">
        <v>776</v>
      </c>
      <c r="C696" s="12" t="s">
        <v>774</v>
      </c>
      <c r="D696" s="12" t="s">
        <v>94</v>
      </c>
      <c r="E696" s="13" t="s">
        <v>42</v>
      </c>
      <c r="F696" s="12" t="s">
        <v>121</v>
      </c>
      <c r="G696" s="14" t="s">
        <v>94</v>
      </c>
    </row>
    <row r="697" spans="1:7" hidden="1" x14ac:dyDescent="0.3">
      <c r="A697" s="10">
        <v>44098</v>
      </c>
      <c r="B697" s="12" t="s">
        <v>777</v>
      </c>
      <c r="C697" s="12" t="s">
        <v>774</v>
      </c>
      <c r="D697" s="12" t="s">
        <v>97</v>
      </c>
      <c r="E697" s="13" t="s">
        <v>41</v>
      </c>
      <c r="F697" s="12" t="s">
        <v>121</v>
      </c>
      <c r="G697" s="14" t="s">
        <v>97</v>
      </c>
    </row>
    <row r="698" spans="1:7" hidden="1" x14ac:dyDescent="0.3">
      <c r="A698" s="10">
        <v>44110</v>
      </c>
      <c r="B698" s="12" t="s">
        <v>778</v>
      </c>
      <c r="C698" s="12" t="s">
        <v>774</v>
      </c>
      <c r="D698" s="12" t="s">
        <v>97</v>
      </c>
      <c r="E698" s="13" t="s">
        <v>41</v>
      </c>
      <c r="F698" s="12" t="s">
        <v>121</v>
      </c>
      <c r="G698" s="14" t="s">
        <v>97</v>
      </c>
    </row>
    <row r="699" spans="1:7" hidden="1" x14ac:dyDescent="0.3">
      <c r="A699" s="10">
        <v>44279</v>
      </c>
      <c r="B699" s="12" t="s">
        <v>779</v>
      </c>
      <c r="C699" s="12" t="s">
        <v>774</v>
      </c>
      <c r="D699" s="12" t="s">
        <v>97</v>
      </c>
      <c r="E699" s="13" t="s">
        <v>41</v>
      </c>
      <c r="F699" s="12" t="s">
        <v>121</v>
      </c>
      <c r="G699" s="14" t="s">
        <v>97</v>
      </c>
    </row>
    <row r="700" spans="1:7" hidden="1" x14ac:dyDescent="0.3">
      <c r="A700" s="10">
        <v>44378</v>
      </c>
      <c r="B700" s="12" t="s">
        <v>780</v>
      </c>
      <c r="C700" s="12" t="s">
        <v>774</v>
      </c>
      <c r="D700" s="12" t="s">
        <v>97</v>
      </c>
      <c r="E700" s="13" t="s">
        <v>42</v>
      </c>
      <c r="F700" s="12" t="s">
        <v>121</v>
      </c>
      <c r="G700" s="14" t="s">
        <v>97</v>
      </c>
    </row>
    <row r="701" spans="1:7" hidden="1" x14ac:dyDescent="0.3">
      <c r="A701" s="10">
        <v>44420</v>
      </c>
      <c r="B701" s="12" t="s">
        <v>781</v>
      </c>
      <c r="C701" s="12" t="s">
        <v>774</v>
      </c>
      <c r="D701" s="12" t="s">
        <v>97</v>
      </c>
      <c r="E701" s="13" t="s">
        <v>41</v>
      </c>
      <c r="F701" s="12" t="s">
        <v>121</v>
      </c>
      <c r="G701" s="14" t="s">
        <v>97</v>
      </c>
    </row>
    <row r="702" spans="1:7" hidden="1" x14ac:dyDescent="0.3">
      <c r="A702" s="10">
        <v>44430</v>
      </c>
      <c r="B702" s="12" t="s">
        <v>782</v>
      </c>
      <c r="C702" s="12" t="s">
        <v>774</v>
      </c>
      <c r="D702" s="12" t="s">
        <v>94</v>
      </c>
      <c r="E702" s="13" t="s">
        <v>42</v>
      </c>
      <c r="F702" s="12" t="s">
        <v>121</v>
      </c>
      <c r="G702" s="14" t="s">
        <v>94</v>
      </c>
    </row>
    <row r="703" spans="1:7" hidden="1" x14ac:dyDescent="0.3">
      <c r="A703" s="10">
        <v>44001</v>
      </c>
      <c r="B703" s="12" t="s">
        <v>783</v>
      </c>
      <c r="C703" s="12" t="s">
        <v>774</v>
      </c>
      <c r="D703" s="12" t="s">
        <v>94</v>
      </c>
      <c r="E703" s="13" t="s">
        <v>42</v>
      </c>
      <c r="F703" s="12" t="s">
        <v>121</v>
      </c>
      <c r="G703" s="14" t="s">
        <v>94</v>
      </c>
    </row>
    <row r="704" spans="1:7" hidden="1" x14ac:dyDescent="0.3">
      <c r="A704" s="10">
        <v>44650</v>
      </c>
      <c r="B704" s="12" t="s">
        <v>784</v>
      </c>
      <c r="C704" s="12" t="s">
        <v>774</v>
      </c>
      <c r="D704" s="12" t="s">
        <v>97</v>
      </c>
      <c r="E704" s="13" t="s">
        <v>41</v>
      </c>
      <c r="F704" s="12" t="s">
        <v>121</v>
      </c>
      <c r="G704" s="14" t="s">
        <v>97</v>
      </c>
    </row>
    <row r="705" spans="1:7" hidden="1" x14ac:dyDescent="0.3">
      <c r="A705" s="10">
        <v>44847</v>
      </c>
      <c r="B705" s="12" t="s">
        <v>785</v>
      </c>
      <c r="C705" s="12" t="s">
        <v>774</v>
      </c>
      <c r="D705" s="12" t="s">
        <v>94</v>
      </c>
      <c r="E705" s="13" t="s">
        <v>42</v>
      </c>
      <c r="F705" s="12" t="s">
        <v>121</v>
      </c>
      <c r="G705" s="14" t="s">
        <v>94</v>
      </c>
    </row>
    <row r="706" spans="1:7" hidden="1" x14ac:dyDescent="0.3">
      <c r="A706" s="10">
        <v>44855</v>
      </c>
      <c r="B706" s="12" t="s">
        <v>786</v>
      </c>
      <c r="C706" s="12" t="s">
        <v>774</v>
      </c>
      <c r="D706" s="12" t="s">
        <v>97</v>
      </c>
      <c r="E706" s="13" t="s">
        <v>41</v>
      </c>
      <c r="F706" s="12" t="s">
        <v>121</v>
      </c>
      <c r="G706" s="14" t="s">
        <v>97</v>
      </c>
    </row>
    <row r="707" spans="1:7" hidden="1" x14ac:dyDescent="0.3">
      <c r="A707" s="10">
        <v>47189</v>
      </c>
      <c r="B707" s="11" t="s">
        <v>324</v>
      </c>
      <c r="C707" s="12" t="s">
        <v>787</v>
      </c>
      <c r="D707" s="12" t="s">
        <v>94</v>
      </c>
      <c r="E707" s="13" t="s">
        <v>41</v>
      </c>
      <c r="F707" s="12" t="s">
        <v>121</v>
      </c>
      <c r="G707" s="14" t="s">
        <v>94</v>
      </c>
    </row>
    <row r="708" spans="1:7" hidden="1" x14ac:dyDescent="0.3">
      <c r="A708" s="10">
        <v>47205</v>
      </c>
      <c r="B708" s="11" t="s">
        <v>128</v>
      </c>
      <c r="C708" s="12" t="s">
        <v>787</v>
      </c>
      <c r="D708" s="12" t="s">
        <v>68</v>
      </c>
      <c r="E708" s="13" t="s">
        <v>42</v>
      </c>
      <c r="F708" s="12" t="s">
        <v>121</v>
      </c>
      <c r="G708" s="14" t="s">
        <v>68</v>
      </c>
    </row>
    <row r="709" spans="1:7" hidden="1" x14ac:dyDescent="0.3">
      <c r="A709" s="10">
        <v>47318</v>
      </c>
      <c r="B709" s="11" t="s">
        <v>788</v>
      </c>
      <c r="C709" s="12" t="s">
        <v>787</v>
      </c>
      <c r="D709" s="12" t="s">
        <v>94</v>
      </c>
      <c r="E709" s="13" t="s">
        <v>42</v>
      </c>
      <c r="F709" s="12" t="s">
        <v>121</v>
      </c>
      <c r="G709" s="14" t="s">
        <v>94</v>
      </c>
    </row>
    <row r="710" spans="1:7" hidden="1" x14ac:dyDescent="0.3">
      <c r="A710" s="10">
        <v>47675</v>
      </c>
      <c r="B710" s="11" t="s">
        <v>441</v>
      </c>
      <c r="C710" s="12" t="s">
        <v>787</v>
      </c>
      <c r="D710" s="12" t="s">
        <v>68</v>
      </c>
      <c r="E710" s="13" t="s">
        <v>41</v>
      </c>
      <c r="F710" s="12" t="s">
        <v>121</v>
      </c>
      <c r="G710" s="14" t="s">
        <v>68</v>
      </c>
    </row>
    <row r="711" spans="1:7" hidden="1" x14ac:dyDescent="0.3">
      <c r="A711" s="10">
        <v>47030</v>
      </c>
      <c r="B711" s="12" t="s">
        <v>789</v>
      </c>
      <c r="C711" s="12" t="s">
        <v>787</v>
      </c>
      <c r="D711" s="12" t="s">
        <v>94</v>
      </c>
      <c r="E711" s="13" t="s">
        <v>42</v>
      </c>
      <c r="F711" s="12" t="s">
        <v>121</v>
      </c>
      <c r="G711" s="14" t="s">
        <v>94</v>
      </c>
    </row>
    <row r="712" spans="1:7" hidden="1" x14ac:dyDescent="0.3">
      <c r="A712" s="10">
        <v>47053</v>
      </c>
      <c r="B712" s="12" t="s">
        <v>790</v>
      </c>
      <c r="C712" s="12" t="s">
        <v>787</v>
      </c>
      <c r="D712" s="12" t="s">
        <v>94</v>
      </c>
      <c r="E712" s="13" t="s">
        <v>42</v>
      </c>
      <c r="F712" s="12" t="s">
        <v>121</v>
      </c>
      <c r="G712" s="14" t="s">
        <v>94</v>
      </c>
    </row>
    <row r="713" spans="1:7" hidden="1" x14ac:dyDescent="0.3">
      <c r="A713" s="10">
        <v>47058</v>
      </c>
      <c r="B713" s="12" t="s">
        <v>791</v>
      </c>
      <c r="C713" s="12" t="s">
        <v>787</v>
      </c>
      <c r="D713" s="12" t="s">
        <v>97</v>
      </c>
      <c r="E713" s="13" t="s">
        <v>42</v>
      </c>
      <c r="F713" s="12" t="s">
        <v>121</v>
      </c>
      <c r="G713" s="14" t="s">
        <v>97</v>
      </c>
    </row>
    <row r="714" spans="1:7" hidden="1" x14ac:dyDescent="0.3">
      <c r="A714" s="10">
        <v>47161</v>
      </c>
      <c r="B714" s="12" t="s">
        <v>792</v>
      </c>
      <c r="C714" s="12" t="s">
        <v>787</v>
      </c>
      <c r="D714" s="12" t="s">
        <v>68</v>
      </c>
      <c r="E714" s="13" t="s">
        <v>42</v>
      </c>
      <c r="F714" s="12" t="s">
        <v>121</v>
      </c>
      <c r="G714" s="14" t="s">
        <v>68</v>
      </c>
    </row>
    <row r="715" spans="1:7" hidden="1" x14ac:dyDescent="0.3">
      <c r="A715" s="10">
        <v>47170</v>
      </c>
      <c r="B715" s="12" t="s">
        <v>793</v>
      </c>
      <c r="C715" s="12" t="s">
        <v>787</v>
      </c>
      <c r="D715" s="12" t="s">
        <v>94</v>
      </c>
      <c r="E715" s="13" t="s">
        <v>42</v>
      </c>
      <c r="F715" s="12" t="s">
        <v>121</v>
      </c>
      <c r="G715" s="14" t="s">
        <v>94</v>
      </c>
    </row>
    <row r="716" spans="1:7" hidden="1" x14ac:dyDescent="0.3">
      <c r="A716" s="10">
        <v>47245</v>
      </c>
      <c r="B716" s="12" t="s">
        <v>794</v>
      </c>
      <c r="C716" s="12" t="s">
        <v>787</v>
      </c>
      <c r="D716" s="12" t="s">
        <v>94</v>
      </c>
      <c r="E716" s="13" t="s">
        <v>42</v>
      </c>
      <c r="F716" s="12" t="s">
        <v>121</v>
      </c>
      <c r="G716" s="14" t="s">
        <v>94</v>
      </c>
    </row>
    <row r="717" spans="1:7" hidden="1" x14ac:dyDescent="0.3">
      <c r="A717" s="10">
        <v>47258</v>
      </c>
      <c r="B717" s="12" t="s">
        <v>795</v>
      </c>
      <c r="C717" s="12" t="s">
        <v>787</v>
      </c>
      <c r="D717" s="12" t="s">
        <v>68</v>
      </c>
      <c r="E717" s="13" t="s">
        <v>42</v>
      </c>
      <c r="F717" s="12" t="s">
        <v>121</v>
      </c>
      <c r="G717" s="14" t="s">
        <v>68</v>
      </c>
    </row>
    <row r="718" spans="1:7" hidden="1" x14ac:dyDescent="0.3">
      <c r="A718" s="10">
        <v>47268</v>
      </c>
      <c r="B718" s="12" t="s">
        <v>796</v>
      </c>
      <c r="C718" s="12" t="s">
        <v>787</v>
      </c>
      <c r="D718" s="12" t="s">
        <v>94</v>
      </c>
      <c r="E718" s="13" t="s">
        <v>42</v>
      </c>
      <c r="F718" s="12" t="s">
        <v>121</v>
      </c>
      <c r="G718" s="14" t="s">
        <v>94</v>
      </c>
    </row>
    <row r="719" spans="1:7" hidden="1" x14ac:dyDescent="0.3">
      <c r="A719" s="10">
        <v>47288</v>
      </c>
      <c r="B719" s="12" t="s">
        <v>797</v>
      </c>
      <c r="C719" s="12" t="s">
        <v>787</v>
      </c>
      <c r="D719" s="12" t="s">
        <v>94</v>
      </c>
      <c r="E719" s="13" t="s">
        <v>42</v>
      </c>
      <c r="F719" s="12" t="s">
        <v>121</v>
      </c>
      <c r="G719" s="14" t="s">
        <v>94</v>
      </c>
    </row>
    <row r="720" spans="1:7" hidden="1" x14ac:dyDescent="0.3">
      <c r="A720" s="10">
        <v>47460</v>
      </c>
      <c r="B720" s="12" t="s">
        <v>798</v>
      </c>
      <c r="C720" s="12" t="s">
        <v>787</v>
      </c>
      <c r="D720" s="12" t="s">
        <v>97</v>
      </c>
      <c r="E720" s="13" t="s">
        <v>42</v>
      </c>
      <c r="F720" s="12" t="s">
        <v>121</v>
      </c>
      <c r="G720" s="14" t="s">
        <v>97</v>
      </c>
    </row>
    <row r="721" spans="1:7" hidden="1" x14ac:dyDescent="0.3">
      <c r="A721" s="10">
        <v>47541</v>
      </c>
      <c r="B721" s="12" t="s">
        <v>799</v>
      </c>
      <c r="C721" s="12" t="s">
        <v>787</v>
      </c>
      <c r="D721" s="12" t="s">
        <v>68</v>
      </c>
      <c r="E721" s="13" t="s">
        <v>42</v>
      </c>
      <c r="F721" s="12" t="s">
        <v>121</v>
      </c>
      <c r="G721" s="14" t="s">
        <v>68</v>
      </c>
    </row>
    <row r="722" spans="1:7" hidden="1" x14ac:dyDescent="0.3">
      <c r="A722" s="10">
        <v>47545</v>
      </c>
      <c r="B722" s="12" t="s">
        <v>800</v>
      </c>
      <c r="C722" s="12" t="s">
        <v>787</v>
      </c>
      <c r="D722" s="12" t="s">
        <v>94</v>
      </c>
      <c r="E722" s="13" t="s">
        <v>42</v>
      </c>
      <c r="F722" s="12" t="s">
        <v>121</v>
      </c>
      <c r="G722" s="14" t="s">
        <v>94</v>
      </c>
    </row>
    <row r="723" spans="1:7" hidden="1" x14ac:dyDescent="0.3">
      <c r="A723" s="10">
        <v>47551</v>
      </c>
      <c r="B723" s="12" t="s">
        <v>801</v>
      </c>
      <c r="C723" s="12" t="s">
        <v>787</v>
      </c>
      <c r="D723" s="12" t="s">
        <v>94</v>
      </c>
      <c r="E723" s="13" t="s">
        <v>42</v>
      </c>
      <c r="F723" s="12" t="s">
        <v>121</v>
      </c>
      <c r="G723" s="14" t="s">
        <v>94</v>
      </c>
    </row>
    <row r="724" spans="1:7" hidden="1" x14ac:dyDescent="0.3">
      <c r="A724" s="10">
        <v>47555</v>
      </c>
      <c r="B724" s="12" t="s">
        <v>802</v>
      </c>
      <c r="C724" s="12" t="s">
        <v>787</v>
      </c>
      <c r="D724" s="12" t="s">
        <v>94</v>
      </c>
      <c r="E724" s="13" t="s">
        <v>42</v>
      </c>
      <c r="F724" s="12" t="s">
        <v>121</v>
      </c>
      <c r="G724" s="14" t="s">
        <v>94</v>
      </c>
    </row>
    <row r="725" spans="1:7" hidden="1" x14ac:dyDescent="0.3">
      <c r="A725" s="10">
        <v>47570</v>
      </c>
      <c r="B725" s="12" t="s">
        <v>803</v>
      </c>
      <c r="C725" s="12" t="s">
        <v>787</v>
      </c>
      <c r="D725" s="12" t="s">
        <v>94</v>
      </c>
      <c r="E725" s="13" t="s">
        <v>41</v>
      </c>
      <c r="F725" s="12" t="s">
        <v>121</v>
      </c>
      <c r="G725" s="14" t="s">
        <v>94</v>
      </c>
    </row>
    <row r="726" spans="1:7" hidden="1" x14ac:dyDescent="0.3">
      <c r="A726" s="10">
        <v>47605</v>
      </c>
      <c r="B726" s="12" t="s">
        <v>804</v>
      </c>
      <c r="C726" s="12" t="s">
        <v>787</v>
      </c>
      <c r="D726" s="12" t="s">
        <v>68</v>
      </c>
      <c r="E726" s="13" t="s">
        <v>42</v>
      </c>
      <c r="F726" s="12" t="s">
        <v>121</v>
      </c>
      <c r="G726" s="14" t="s">
        <v>68</v>
      </c>
    </row>
    <row r="727" spans="1:7" hidden="1" x14ac:dyDescent="0.3">
      <c r="A727" s="10">
        <v>47660</v>
      </c>
      <c r="B727" s="12" t="s">
        <v>805</v>
      </c>
      <c r="C727" s="12" t="s">
        <v>787</v>
      </c>
      <c r="D727" s="12" t="s">
        <v>94</v>
      </c>
      <c r="E727" s="13" t="s">
        <v>42</v>
      </c>
      <c r="F727" s="12" t="s">
        <v>121</v>
      </c>
      <c r="G727" s="14" t="s">
        <v>94</v>
      </c>
    </row>
    <row r="728" spans="1:7" hidden="1" x14ac:dyDescent="0.3">
      <c r="A728" s="10">
        <v>47692</v>
      </c>
      <c r="B728" s="12" t="s">
        <v>806</v>
      </c>
      <c r="C728" s="12" t="s">
        <v>787</v>
      </c>
      <c r="D728" s="12" t="s">
        <v>94</v>
      </c>
      <c r="E728" s="13" t="s">
        <v>42</v>
      </c>
      <c r="F728" s="12" t="s">
        <v>121</v>
      </c>
      <c r="G728" s="14" t="s">
        <v>94</v>
      </c>
    </row>
    <row r="729" spans="1:7" hidden="1" x14ac:dyDescent="0.3">
      <c r="A729" s="10">
        <v>47703</v>
      </c>
      <c r="B729" s="12" t="s">
        <v>807</v>
      </c>
      <c r="C729" s="12" t="s">
        <v>787</v>
      </c>
      <c r="D729" s="12" t="s">
        <v>94</v>
      </c>
      <c r="E729" s="13" t="s">
        <v>42</v>
      </c>
      <c r="F729" s="12" t="s">
        <v>121</v>
      </c>
      <c r="G729" s="14" t="s">
        <v>94</v>
      </c>
    </row>
    <row r="730" spans="1:7" hidden="1" x14ac:dyDescent="0.3">
      <c r="A730" s="10">
        <v>47707</v>
      </c>
      <c r="B730" s="12" t="s">
        <v>808</v>
      </c>
      <c r="C730" s="12" t="s">
        <v>787</v>
      </c>
      <c r="D730" s="12" t="s">
        <v>94</v>
      </c>
      <c r="E730" s="13" t="s">
        <v>42</v>
      </c>
      <c r="F730" s="12" t="s">
        <v>121</v>
      </c>
      <c r="G730" s="14" t="s">
        <v>94</v>
      </c>
    </row>
    <row r="731" spans="1:7" hidden="1" x14ac:dyDescent="0.3">
      <c r="A731" s="10">
        <v>47720</v>
      </c>
      <c r="B731" s="12" t="s">
        <v>809</v>
      </c>
      <c r="C731" s="12" t="s">
        <v>787</v>
      </c>
      <c r="D731" s="12" t="s">
        <v>94</v>
      </c>
      <c r="E731" s="13" t="s">
        <v>42</v>
      </c>
      <c r="F731" s="12" t="s">
        <v>121</v>
      </c>
      <c r="G731" s="14" t="s">
        <v>94</v>
      </c>
    </row>
    <row r="732" spans="1:7" hidden="1" x14ac:dyDescent="0.3">
      <c r="A732" s="10">
        <v>47001</v>
      </c>
      <c r="B732" s="12" t="s">
        <v>94</v>
      </c>
      <c r="C732" s="12" t="s">
        <v>787</v>
      </c>
      <c r="D732" s="12" t="s">
        <v>94</v>
      </c>
      <c r="E732" s="13" t="s">
        <v>40</v>
      </c>
      <c r="F732" s="12" t="s">
        <v>121</v>
      </c>
      <c r="G732" s="14" t="s">
        <v>94</v>
      </c>
    </row>
    <row r="733" spans="1:7" hidden="1" x14ac:dyDescent="0.3">
      <c r="A733" s="10">
        <v>47745</v>
      </c>
      <c r="B733" s="12" t="s">
        <v>810</v>
      </c>
      <c r="C733" s="12" t="s">
        <v>787</v>
      </c>
      <c r="D733" s="12" t="s">
        <v>68</v>
      </c>
      <c r="E733" s="13" t="s">
        <v>41</v>
      </c>
      <c r="F733" s="12" t="s">
        <v>121</v>
      </c>
      <c r="G733" s="14" t="s">
        <v>68</v>
      </c>
    </row>
    <row r="734" spans="1:7" hidden="1" x14ac:dyDescent="0.3">
      <c r="A734" s="10">
        <v>47798</v>
      </c>
      <c r="B734" s="12" t="s">
        <v>811</v>
      </c>
      <c r="C734" s="12" t="s">
        <v>787</v>
      </c>
      <c r="D734" s="12" t="s">
        <v>94</v>
      </c>
      <c r="E734" s="13" t="s">
        <v>42</v>
      </c>
      <c r="F734" s="12" t="s">
        <v>121</v>
      </c>
      <c r="G734" s="14" t="s">
        <v>94</v>
      </c>
    </row>
    <row r="735" spans="1:7" hidden="1" x14ac:dyDescent="0.3">
      <c r="A735" s="10">
        <v>47960</v>
      </c>
      <c r="B735" s="12" t="s">
        <v>812</v>
      </c>
      <c r="C735" s="12" t="s">
        <v>787</v>
      </c>
      <c r="D735" s="12" t="s">
        <v>68</v>
      </c>
      <c r="E735" s="13" t="s">
        <v>42</v>
      </c>
      <c r="F735" s="12" t="s">
        <v>201</v>
      </c>
      <c r="G735" s="14" t="s">
        <v>68</v>
      </c>
    </row>
    <row r="736" spans="1:7" hidden="1" x14ac:dyDescent="0.3">
      <c r="A736" s="10">
        <v>47980</v>
      </c>
      <c r="B736" s="12" t="s">
        <v>813</v>
      </c>
      <c r="C736" s="12" t="s">
        <v>787</v>
      </c>
      <c r="D736" s="12" t="s">
        <v>94</v>
      </c>
      <c r="E736" s="13" t="s">
        <v>41</v>
      </c>
      <c r="F736" s="12" t="s">
        <v>121</v>
      </c>
      <c r="G736" s="14" t="s">
        <v>94</v>
      </c>
    </row>
    <row r="737" spans="1:7" hidden="1" x14ac:dyDescent="0.3">
      <c r="A737" s="10">
        <v>50313</v>
      </c>
      <c r="B737" s="11" t="s">
        <v>129</v>
      </c>
      <c r="C737" s="12" t="s">
        <v>814</v>
      </c>
      <c r="D737" s="12" t="s">
        <v>98</v>
      </c>
      <c r="E737" s="13" t="s">
        <v>41</v>
      </c>
      <c r="F737" s="12" t="s">
        <v>121</v>
      </c>
      <c r="G737" s="14" t="s">
        <v>98</v>
      </c>
    </row>
    <row r="738" spans="1:7" hidden="1" x14ac:dyDescent="0.3">
      <c r="A738" s="10">
        <v>50318</v>
      </c>
      <c r="B738" s="11" t="s">
        <v>788</v>
      </c>
      <c r="C738" s="12" t="s">
        <v>814</v>
      </c>
      <c r="D738" s="12" t="s">
        <v>98</v>
      </c>
      <c r="E738" s="13" t="s">
        <v>41</v>
      </c>
      <c r="F738" s="12" t="s">
        <v>121</v>
      </c>
      <c r="G738" s="14" t="s">
        <v>98</v>
      </c>
    </row>
    <row r="739" spans="1:7" hidden="1" x14ac:dyDescent="0.3">
      <c r="A739" s="10">
        <v>50590</v>
      </c>
      <c r="B739" s="11" t="s">
        <v>467</v>
      </c>
      <c r="C739" s="12" t="s">
        <v>814</v>
      </c>
      <c r="D739" s="12" t="s">
        <v>98</v>
      </c>
      <c r="E739" s="13" t="s">
        <v>42</v>
      </c>
      <c r="F739" s="12" t="s">
        <v>121</v>
      </c>
      <c r="G739" s="14" t="s">
        <v>98</v>
      </c>
    </row>
    <row r="740" spans="1:7" hidden="1" x14ac:dyDescent="0.3">
      <c r="A740" s="10">
        <v>50606</v>
      </c>
      <c r="B740" s="11" t="s">
        <v>815</v>
      </c>
      <c r="C740" s="12" t="s">
        <v>814</v>
      </c>
      <c r="D740" s="12" t="s">
        <v>98</v>
      </c>
      <c r="E740" s="13" t="s">
        <v>41</v>
      </c>
      <c r="F740" s="12" t="s">
        <v>121</v>
      </c>
      <c r="G740" s="14" t="s">
        <v>98</v>
      </c>
    </row>
    <row r="741" spans="1:7" hidden="1" x14ac:dyDescent="0.3">
      <c r="A741" s="10">
        <v>50689</v>
      </c>
      <c r="B741" s="11" t="s">
        <v>538</v>
      </c>
      <c r="C741" s="12" t="s">
        <v>814</v>
      </c>
      <c r="D741" s="12" t="s">
        <v>98</v>
      </c>
      <c r="E741" s="13" t="s">
        <v>41</v>
      </c>
      <c r="F741" s="12" t="s">
        <v>121</v>
      </c>
      <c r="G741" s="14" t="s">
        <v>98</v>
      </c>
    </row>
    <row r="742" spans="1:7" hidden="1" x14ac:dyDescent="0.3">
      <c r="A742" s="10">
        <v>50006</v>
      </c>
      <c r="B742" s="12" t="s">
        <v>816</v>
      </c>
      <c r="C742" s="12" t="s">
        <v>814</v>
      </c>
      <c r="D742" s="12" t="s">
        <v>98</v>
      </c>
      <c r="E742" s="13" t="s">
        <v>41</v>
      </c>
      <c r="F742" s="12" t="s">
        <v>121</v>
      </c>
      <c r="G742" s="14" t="s">
        <v>98</v>
      </c>
    </row>
    <row r="743" spans="1:7" hidden="1" x14ac:dyDescent="0.3">
      <c r="A743" s="10">
        <v>50110</v>
      </c>
      <c r="B743" s="12" t="s">
        <v>817</v>
      </c>
      <c r="C743" s="12" t="s">
        <v>814</v>
      </c>
      <c r="D743" s="12" t="s">
        <v>98</v>
      </c>
      <c r="E743" s="13" t="s">
        <v>41</v>
      </c>
      <c r="F743" s="12" t="s">
        <v>121</v>
      </c>
      <c r="G743" s="14" t="s">
        <v>98</v>
      </c>
    </row>
    <row r="744" spans="1:7" hidden="1" x14ac:dyDescent="0.3">
      <c r="A744" s="10">
        <v>50124</v>
      </c>
      <c r="B744" s="12" t="s">
        <v>818</v>
      </c>
      <c r="C744" s="12" t="s">
        <v>814</v>
      </c>
      <c r="D744" s="12" t="s">
        <v>98</v>
      </c>
      <c r="E744" s="13" t="s">
        <v>42</v>
      </c>
      <c r="F744" s="12" t="s">
        <v>121</v>
      </c>
      <c r="G744" s="14" t="s">
        <v>98</v>
      </c>
    </row>
    <row r="745" spans="1:7" hidden="1" x14ac:dyDescent="0.3">
      <c r="A745" s="10">
        <v>50150</v>
      </c>
      <c r="B745" s="12" t="s">
        <v>819</v>
      </c>
      <c r="C745" s="12" t="s">
        <v>814</v>
      </c>
      <c r="D745" s="12" t="s">
        <v>98</v>
      </c>
      <c r="E745" s="13" t="s">
        <v>41</v>
      </c>
      <c r="F745" s="12" t="s">
        <v>121</v>
      </c>
      <c r="G745" s="14" t="s">
        <v>98</v>
      </c>
    </row>
    <row r="746" spans="1:7" hidden="1" x14ac:dyDescent="0.3">
      <c r="A746" s="10">
        <v>50223</v>
      </c>
      <c r="B746" s="12" t="s">
        <v>820</v>
      </c>
      <c r="C746" s="12" t="s">
        <v>814</v>
      </c>
      <c r="D746" s="12" t="s">
        <v>98</v>
      </c>
      <c r="E746" s="13" t="s">
        <v>41</v>
      </c>
      <c r="F746" s="12" t="s">
        <v>121</v>
      </c>
      <c r="G746" s="14" t="s">
        <v>98</v>
      </c>
    </row>
    <row r="747" spans="1:7" hidden="1" x14ac:dyDescent="0.3">
      <c r="A747" s="10">
        <v>50226</v>
      </c>
      <c r="B747" s="12" t="s">
        <v>821</v>
      </c>
      <c r="C747" s="12" t="s">
        <v>814</v>
      </c>
      <c r="D747" s="12" t="s">
        <v>98</v>
      </c>
      <c r="E747" s="13" t="s">
        <v>41</v>
      </c>
      <c r="F747" s="12" t="s">
        <v>121</v>
      </c>
      <c r="G747" s="14" t="s">
        <v>98</v>
      </c>
    </row>
    <row r="748" spans="1:7" hidden="1" x14ac:dyDescent="0.3">
      <c r="A748" s="10">
        <v>50245</v>
      </c>
      <c r="B748" s="12" t="s">
        <v>822</v>
      </c>
      <c r="C748" s="12" t="s">
        <v>814</v>
      </c>
      <c r="D748" s="12" t="s">
        <v>98</v>
      </c>
      <c r="E748" s="13" t="s">
        <v>42</v>
      </c>
      <c r="F748" s="12" t="s">
        <v>121</v>
      </c>
      <c r="G748" s="14" t="s">
        <v>98</v>
      </c>
    </row>
    <row r="749" spans="1:7" hidden="1" x14ac:dyDescent="0.3">
      <c r="A749" s="10">
        <v>50251</v>
      </c>
      <c r="B749" s="12" t="s">
        <v>823</v>
      </c>
      <c r="C749" s="12" t="s">
        <v>814</v>
      </c>
      <c r="D749" s="12" t="s">
        <v>98</v>
      </c>
      <c r="E749" s="13" t="s">
        <v>41</v>
      </c>
      <c r="F749" s="12" t="s">
        <v>121</v>
      </c>
      <c r="G749" s="14" t="s">
        <v>98</v>
      </c>
    </row>
    <row r="750" spans="1:7" hidden="1" x14ac:dyDescent="0.3">
      <c r="A750" s="10">
        <v>50270</v>
      </c>
      <c r="B750" s="12" t="s">
        <v>824</v>
      </c>
      <c r="C750" s="12" t="s">
        <v>814</v>
      </c>
      <c r="D750" s="12" t="s">
        <v>98</v>
      </c>
      <c r="E750" s="13" t="s">
        <v>41</v>
      </c>
      <c r="F750" s="12" t="s">
        <v>121</v>
      </c>
      <c r="G750" s="14" t="s">
        <v>98</v>
      </c>
    </row>
    <row r="751" spans="1:7" hidden="1" x14ac:dyDescent="0.3">
      <c r="A751" s="10">
        <v>50287</v>
      </c>
      <c r="B751" s="12" t="s">
        <v>825</v>
      </c>
      <c r="C751" s="12" t="s">
        <v>814</v>
      </c>
      <c r="D751" s="12" t="s">
        <v>98</v>
      </c>
      <c r="E751" s="13" t="s">
        <v>42</v>
      </c>
      <c r="F751" s="12" t="s">
        <v>121</v>
      </c>
      <c r="G751" s="14" t="s">
        <v>98</v>
      </c>
    </row>
    <row r="752" spans="1:7" hidden="1" x14ac:dyDescent="0.3">
      <c r="A752" s="10">
        <v>50350</v>
      </c>
      <c r="B752" s="12" t="s">
        <v>826</v>
      </c>
      <c r="C752" s="12" t="s">
        <v>814</v>
      </c>
      <c r="D752" s="12" t="s">
        <v>98</v>
      </c>
      <c r="E752" s="13" t="s">
        <v>42</v>
      </c>
      <c r="F752" s="12" t="s">
        <v>108</v>
      </c>
      <c r="G752" s="14" t="s">
        <v>98</v>
      </c>
    </row>
    <row r="753" spans="1:7" hidden="1" x14ac:dyDescent="0.3">
      <c r="A753" s="10">
        <v>50400</v>
      </c>
      <c r="B753" s="12" t="s">
        <v>827</v>
      </c>
      <c r="C753" s="12" t="s">
        <v>814</v>
      </c>
      <c r="D753" s="12" t="s">
        <v>98</v>
      </c>
      <c r="E753" s="13" t="s">
        <v>42</v>
      </c>
      <c r="F753" s="12" t="s">
        <v>121</v>
      </c>
      <c r="G753" s="14" t="s">
        <v>98</v>
      </c>
    </row>
    <row r="754" spans="1:7" hidden="1" x14ac:dyDescent="0.3">
      <c r="A754" s="10">
        <v>50325</v>
      </c>
      <c r="B754" s="12" t="s">
        <v>828</v>
      </c>
      <c r="C754" s="12" t="s">
        <v>814</v>
      </c>
      <c r="D754" s="12" t="s">
        <v>98</v>
      </c>
      <c r="E754" s="13" t="s">
        <v>42</v>
      </c>
      <c r="F754" s="12" t="s">
        <v>108</v>
      </c>
      <c r="G754" s="14" t="s">
        <v>98</v>
      </c>
    </row>
    <row r="755" spans="1:7" hidden="1" x14ac:dyDescent="0.3">
      <c r="A755" s="10">
        <v>50330</v>
      </c>
      <c r="B755" s="12" t="s">
        <v>829</v>
      </c>
      <c r="C755" s="12" t="s">
        <v>814</v>
      </c>
      <c r="D755" s="12" t="s">
        <v>98</v>
      </c>
      <c r="E755" s="13" t="s">
        <v>42</v>
      </c>
      <c r="F755" s="12" t="s">
        <v>121</v>
      </c>
      <c r="G755" s="14" t="s">
        <v>98</v>
      </c>
    </row>
    <row r="756" spans="1:7" hidden="1" x14ac:dyDescent="0.3">
      <c r="A756" s="10">
        <v>50450</v>
      </c>
      <c r="B756" s="12" t="s">
        <v>830</v>
      </c>
      <c r="C756" s="12" t="s">
        <v>814</v>
      </c>
      <c r="D756" s="12" t="s">
        <v>98</v>
      </c>
      <c r="E756" s="13" t="s">
        <v>42</v>
      </c>
      <c r="F756" s="12" t="s">
        <v>121</v>
      </c>
      <c r="G756" s="14" t="s">
        <v>98</v>
      </c>
    </row>
    <row r="757" spans="1:7" hidden="1" x14ac:dyDescent="0.3">
      <c r="A757" s="10">
        <v>50568</v>
      </c>
      <c r="B757" s="12" t="s">
        <v>831</v>
      </c>
      <c r="C757" s="12" t="s">
        <v>814</v>
      </c>
      <c r="D757" s="12" t="s">
        <v>98</v>
      </c>
      <c r="E757" s="13" t="s">
        <v>42</v>
      </c>
      <c r="F757" s="12" t="s">
        <v>121</v>
      </c>
      <c r="G757" s="14" t="s">
        <v>98</v>
      </c>
    </row>
    <row r="758" spans="1:7" hidden="1" x14ac:dyDescent="0.3">
      <c r="A758" s="10">
        <v>50577</v>
      </c>
      <c r="B758" s="12" t="s">
        <v>832</v>
      </c>
      <c r="C758" s="12" t="s">
        <v>814</v>
      </c>
      <c r="D758" s="12" t="s">
        <v>98</v>
      </c>
      <c r="E758" s="13" t="s">
        <v>42</v>
      </c>
      <c r="F758" s="12" t="s">
        <v>121</v>
      </c>
      <c r="G758" s="14" t="s">
        <v>98</v>
      </c>
    </row>
    <row r="759" spans="1:7" hidden="1" x14ac:dyDescent="0.3">
      <c r="A759" s="10">
        <v>50573</v>
      </c>
      <c r="B759" s="12" t="s">
        <v>833</v>
      </c>
      <c r="C759" s="12" t="s">
        <v>814</v>
      </c>
      <c r="D759" s="12" t="s">
        <v>98</v>
      </c>
      <c r="E759" s="13" t="s">
        <v>41</v>
      </c>
      <c r="F759" s="12" t="s">
        <v>121</v>
      </c>
      <c r="G759" s="14" t="s">
        <v>98</v>
      </c>
    </row>
    <row r="760" spans="1:7" hidden="1" x14ac:dyDescent="0.3">
      <c r="A760" s="10">
        <v>50680</v>
      </c>
      <c r="B760" s="12" t="s">
        <v>834</v>
      </c>
      <c r="C760" s="12" t="s">
        <v>814</v>
      </c>
      <c r="D760" s="12" t="s">
        <v>98</v>
      </c>
      <c r="E760" s="13" t="s">
        <v>41</v>
      </c>
      <c r="F760" s="12" t="s">
        <v>121</v>
      </c>
      <c r="G760" s="14" t="s">
        <v>98</v>
      </c>
    </row>
    <row r="761" spans="1:7" hidden="1" x14ac:dyDescent="0.3">
      <c r="A761" s="10">
        <v>50683</v>
      </c>
      <c r="B761" s="12" t="s">
        <v>835</v>
      </c>
      <c r="C761" s="12" t="s">
        <v>814</v>
      </c>
      <c r="D761" s="12" t="s">
        <v>98</v>
      </c>
      <c r="E761" s="13" t="s">
        <v>42</v>
      </c>
      <c r="F761" s="12" t="s">
        <v>121</v>
      </c>
      <c r="G761" s="14" t="s">
        <v>98</v>
      </c>
    </row>
    <row r="762" spans="1:7" hidden="1" x14ac:dyDescent="0.3">
      <c r="A762" s="10">
        <v>50686</v>
      </c>
      <c r="B762" s="12" t="s">
        <v>836</v>
      </c>
      <c r="C762" s="12" t="s">
        <v>814</v>
      </c>
      <c r="D762" s="12" t="s">
        <v>98</v>
      </c>
      <c r="E762" s="13" t="s">
        <v>42</v>
      </c>
      <c r="F762" s="12" t="s">
        <v>121</v>
      </c>
      <c r="G762" s="14" t="s">
        <v>98</v>
      </c>
    </row>
    <row r="763" spans="1:7" hidden="1" x14ac:dyDescent="0.3">
      <c r="A763" s="10">
        <v>50370</v>
      </c>
      <c r="B763" s="12" t="s">
        <v>837</v>
      </c>
      <c r="C763" s="12" t="s">
        <v>814</v>
      </c>
      <c r="D763" s="12" t="s">
        <v>98</v>
      </c>
      <c r="E763" s="13" t="s">
        <v>42</v>
      </c>
      <c r="F763" s="12" t="s">
        <v>108</v>
      </c>
      <c r="G763" s="14" t="s">
        <v>98</v>
      </c>
    </row>
    <row r="764" spans="1:7" hidden="1" x14ac:dyDescent="0.3">
      <c r="A764" s="10">
        <v>50001</v>
      </c>
      <c r="B764" s="12" t="s">
        <v>98</v>
      </c>
      <c r="C764" s="12" t="s">
        <v>814</v>
      </c>
      <c r="D764" s="12" t="s">
        <v>98</v>
      </c>
      <c r="E764" s="13" t="s">
        <v>40</v>
      </c>
      <c r="F764" s="12" t="s">
        <v>121</v>
      </c>
      <c r="G764" s="14" t="s">
        <v>98</v>
      </c>
    </row>
    <row r="765" spans="1:7" hidden="1" x14ac:dyDescent="0.3">
      <c r="A765" s="10">
        <v>50711</v>
      </c>
      <c r="B765" s="12" t="s">
        <v>838</v>
      </c>
      <c r="C765" s="12" t="s">
        <v>814</v>
      </c>
      <c r="D765" s="12" t="s">
        <v>98</v>
      </c>
      <c r="E765" s="13" t="s">
        <v>42</v>
      </c>
      <c r="F765" s="12" t="s">
        <v>121</v>
      </c>
      <c r="G765" s="14" t="s">
        <v>98</v>
      </c>
    </row>
    <row r="766" spans="1:7" hidden="1" x14ac:dyDescent="0.3">
      <c r="A766" s="10">
        <v>52019</v>
      </c>
      <c r="B766" s="11" t="s">
        <v>617</v>
      </c>
      <c r="C766" s="12" t="s">
        <v>133</v>
      </c>
      <c r="D766" s="12" t="s">
        <v>91</v>
      </c>
      <c r="E766" s="13" t="s">
        <v>41</v>
      </c>
      <c r="F766" s="12" t="s">
        <v>121</v>
      </c>
      <c r="G766" s="14" t="s">
        <v>91</v>
      </c>
    </row>
    <row r="767" spans="1:7" hidden="1" x14ac:dyDescent="0.3">
      <c r="A767" s="10">
        <v>52083</v>
      </c>
      <c r="B767" s="11" t="s">
        <v>321</v>
      </c>
      <c r="C767" s="12" t="s">
        <v>133</v>
      </c>
      <c r="D767" s="12" t="s">
        <v>91</v>
      </c>
      <c r="E767" s="13" t="s">
        <v>42</v>
      </c>
      <c r="F767" s="12" t="s">
        <v>121</v>
      </c>
      <c r="G767" s="14" t="s">
        <v>91</v>
      </c>
    </row>
    <row r="768" spans="1:7" hidden="1" x14ac:dyDescent="0.3">
      <c r="A768" s="10">
        <v>52203</v>
      </c>
      <c r="B768" s="11" t="s">
        <v>839</v>
      </c>
      <c r="C768" s="12" t="s">
        <v>133</v>
      </c>
      <c r="D768" s="12" t="s">
        <v>91</v>
      </c>
      <c r="E768" s="13" t="s">
        <v>42</v>
      </c>
      <c r="F768" s="12" t="s">
        <v>121</v>
      </c>
      <c r="G768" s="14" t="s">
        <v>91</v>
      </c>
    </row>
    <row r="769" spans="1:7" hidden="1" x14ac:dyDescent="0.3">
      <c r="A769" s="10">
        <v>52215</v>
      </c>
      <c r="B769" s="11" t="s">
        <v>276</v>
      </c>
      <c r="C769" s="12" t="s">
        <v>133</v>
      </c>
      <c r="D769" s="12" t="s">
        <v>91</v>
      </c>
      <c r="E769" s="13" t="s">
        <v>41</v>
      </c>
      <c r="F769" s="12" t="s">
        <v>121</v>
      </c>
      <c r="G769" s="14" t="s">
        <v>91</v>
      </c>
    </row>
    <row r="770" spans="1:7" hidden="1" x14ac:dyDescent="0.3">
      <c r="A770" s="10">
        <v>52260</v>
      </c>
      <c r="B770" s="11" t="s">
        <v>501</v>
      </c>
      <c r="C770" s="12" t="s">
        <v>133</v>
      </c>
      <c r="D770" s="12" t="s">
        <v>91</v>
      </c>
      <c r="E770" s="13" t="s">
        <v>41</v>
      </c>
      <c r="F770" s="12" t="s">
        <v>121</v>
      </c>
      <c r="G770" s="14" t="s">
        <v>91</v>
      </c>
    </row>
    <row r="771" spans="1:7" hidden="1" x14ac:dyDescent="0.3">
      <c r="A771" s="10">
        <v>52399</v>
      </c>
      <c r="B771" s="11" t="s">
        <v>132</v>
      </c>
      <c r="C771" s="12" t="s">
        <v>133</v>
      </c>
      <c r="D771" s="12" t="s">
        <v>91</v>
      </c>
      <c r="E771" s="13" t="s">
        <v>42</v>
      </c>
      <c r="F771" s="12" t="s">
        <v>121</v>
      </c>
      <c r="G771" s="14" t="s">
        <v>91</v>
      </c>
    </row>
    <row r="772" spans="1:7" hidden="1" x14ac:dyDescent="0.3">
      <c r="A772" s="10">
        <v>52473</v>
      </c>
      <c r="B772" s="11" t="s">
        <v>620</v>
      </c>
      <c r="C772" s="12" t="s">
        <v>133</v>
      </c>
      <c r="D772" s="12" t="s">
        <v>91</v>
      </c>
      <c r="E772" s="13" t="s">
        <v>42</v>
      </c>
      <c r="F772" s="12" t="s">
        <v>121</v>
      </c>
      <c r="G772" s="14" t="s">
        <v>91</v>
      </c>
    </row>
    <row r="773" spans="1:7" hidden="1" x14ac:dyDescent="0.3">
      <c r="A773" s="10">
        <v>52480</v>
      </c>
      <c r="B773" s="11" t="s">
        <v>133</v>
      </c>
      <c r="C773" s="12" t="s">
        <v>133</v>
      </c>
      <c r="D773" s="12" t="s">
        <v>91</v>
      </c>
      <c r="E773" s="13" t="s">
        <v>41</v>
      </c>
      <c r="F773" s="12" t="s">
        <v>121</v>
      </c>
      <c r="G773" s="14" t="s">
        <v>91</v>
      </c>
    </row>
    <row r="774" spans="1:7" hidden="1" x14ac:dyDescent="0.3">
      <c r="A774" s="10">
        <v>52565</v>
      </c>
      <c r="B774" s="11" t="s">
        <v>840</v>
      </c>
      <c r="C774" s="12" t="s">
        <v>133</v>
      </c>
      <c r="D774" s="12" t="s">
        <v>91</v>
      </c>
      <c r="E774" s="13" t="s">
        <v>42</v>
      </c>
      <c r="F774" s="12" t="s">
        <v>121</v>
      </c>
      <c r="G774" s="14" t="s">
        <v>91</v>
      </c>
    </row>
    <row r="775" spans="1:7" hidden="1" x14ac:dyDescent="0.3">
      <c r="A775" s="10">
        <v>52612</v>
      </c>
      <c r="B775" s="11" t="s">
        <v>621</v>
      </c>
      <c r="C775" s="12" t="s">
        <v>133</v>
      </c>
      <c r="D775" s="12" t="s">
        <v>91</v>
      </c>
      <c r="E775" s="13" t="s">
        <v>42</v>
      </c>
      <c r="F775" s="12" t="s">
        <v>121</v>
      </c>
      <c r="G775" s="14" t="s">
        <v>91</v>
      </c>
    </row>
    <row r="776" spans="1:7" hidden="1" x14ac:dyDescent="0.3">
      <c r="A776" s="10">
        <v>52685</v>
      </c>
      <c r="B776" s="11" t="s">
        <v>622</v>
      </c>
      <c r="C776" s="12" t="s">
        <v>133</v>
      </c>
      <c r="D776" s="12" t="s">
        <v>91</v>
      </c>
      <c r="E776" s="13" t="s">
        <v>41</v>
      </c>
      <c r="F776" s="12" t="s">
        <v>121</v>
      </c>
      <c r="G776" s="14" t="s">
        <v>91</v>
      </c>
    </row>
    <row r="777" spans="1:7" hidden="1" x14ac:dyDescent="0.3">
      <c r="A777" s="10">
        <v>52693</v>
      </c>
      <c r="B777" s="11" t="s">
        <v>279</v>
      </c>
      <c r="C777" s="12" t="s">
        <v>133</v>
      </c>
      <c r="D777" s="12" t="s">
        <v>91</v>
      </c>
      <c r="E777" s="13" t="s">
        <v>42</v>
      </c>
      <c r="F777" s="12" t="s">
        <v>121</v>
      </c>
      <c r="G777" s="14" t="s">
        <v>91</v>
      </c>
    </row>
    <row r="778" spans="1:7" hidden="1" x14ac:dyDescent="0.3">
      <c r="A778" s="10">
        <v>52696</v>
      </c>
      <c r="B778" s="11" t="s">
        <v>140</v>
      </c>
      <c r="C778" s="12" t="s">
        <v>133</v>
      </c>
      <c r="D778" s="12" t="s">
        <v>91</v>
      </c>
      <c r="E778" s="13" t="s">
        <v>42</v>
      </c>
      <c r="F778" s="12" t="s">
        <v>280</v>
      </c>
      <c r="G778" s="14" t="s">
        <v>91</v>
      </c>
    </row>
    <row r="779" spans="1:7" hidden="1" x14ac:dyDescent="0.3">
      <c r="A779" s="10">
        <v>52022</v>
      </c>
      <c r="B779" s="12" t="s">
        <v>841</v>
      </c>
      <c r="C779" s="12" t="s">
        <v>133</v>
      </c>
      <c r="D779" s="12" t="s">
        <v>91</v>
      </c>
      <c r="E779" s="13" t="s">
        <v>41</v>
      </c>
      <c r="F779" s="12" t="s">
        <v>121</v>
      </c>
      <c r="G779" s="14" t="s">
        <v>91</v>
      </c>
    </row>
    <row r="780" spans="1:7" hidden="1" x14ac:dyDescent="0.3">
      <c r="A780" s="10">
        <v>52036</v>
      </c>
      <c r="B780" s="12" t="s">
        <v>842</v>
      </c>
      <c r="C780" s="12" t="s">
        <v>133</v>
      </c>
      <c r="D780" s="12" t="s">
        <v>91</v>
      </c>
      <c r="E780" s="13" t="s">
        <v>41</v>
      </c>
      <c r="F780" s="12" t="s">
        <v>121</v>
      </c>
      <c r="G780" s="14" t="s">
        <v>91</v>
      </c>
    </row>
    <row r="781" spans="1:7" hidden="1" x14ac:dyDescent="0.3">
      <c r="A781" s="10">
        <v>52051</v>
      </c>
      <c r="B781" s="12" t="s">
        <v>843</v>
      </c>
      <c r="C781" s="12" t="s">
        <v>133</v>
      </c>
      <c r="D781" s="12" t="s">
        <v>91</v>
      </c>
      <c r="E781" s="13" t="s">
        <v>41</v>
      </c>
      <c r="F781" s="12" t="s">
        <v>121</v>
      </c>
      <c r="G781" s="14" t="s">
        <v>91</v>
      </c>
    </row>
    <row r="782" spans="1:7" hidden="1" x14ac:dyDescent="0.3">
      <c r="A782" s="10">
        <v>52079</v>
      </c>
      <c r="B782" s="12" t="s">
        <v>844</v>
      </c>
      <c r="C782" s="12" t="s">
        <v>133</v>
      </c>
      <c r="D782" s="12" t="s">
        <v>91</v>
      </c>
      <c r="E782" s="13" t="s">
        <v>42</v>
      </c>
      <c r="F782" s="12" t="s">
        <v>121</v>
      </c>
      <c r="G782" s="14" t="s">
        <v>91</v>
      </c>
    </row>
    <row r="783" spans="1:7" hidden="1" x14ac:dyDescent="0.3">
      <c r="A783" s="10">
        <v>52110</v>
      </c>
      <c r="B783" s="12" t="s">
        <v>845</v>
      </c>
      <c r="C783" s="12" t="s">
        <v>133</v>
      </c>
      <c r="D783" s="12" t="s">
        <v>91</v>
      </c>
      <c r="E783" s="13" t="s">
        <v>41</v>
      </c>
      <c r="F783" s="12" t="s">
        <v>121</v>
      </c>
      <c r="G783" s="14" t="s">
        <v>91</v>
      </c>
    </row>
    <row r="784" spans="1:7" hidden="1" x14ac:dyDescent="0.3">
      <c r="A784" s="10">
        <v>52240</v>
      </c>
      <c r="B784" s="12" t="s">
        <v>846</v>
      </c>
      <c r="C784" s="12" t="s">
        <v>133</v>
      </c>
      <c r="D784" s="12" t="s">
        <v>91</v>
      </c>
      <c r="E784" s="13" t="s">
        <v>41</v>
      </c>
      <c r="F784" s="12" t="s">
        <v>121</v>
      </c>
      <c r="G784" s="14" t="s">
        <v>91</v>
      </c>
    </row>
    <row r="785" spans="1:7" hidden="1" x14ac:dyDescent="0.3">
      <c r="A785" s="10">
        <v>52207</v>
      </c>
      <c r="B785" s="12" t="s">
        <v>847</v>
      </c>
      <c r="C785" s="12" t="s">
        <v>133</v>
      </c>
      <c r="D785" s="12" t="s">
        <v>91</v>
      </c>
      <c r="E785" s="13" t="s">
        <v>41</v>
      </c>
      <c r="F785" s="12" t="s">
        <v>121</v>
      </c>
      <c r="G785" s="14" t="s">
        <v>91</v>
      </c>
    </row>
    <row r="786" spans="1:7" hidden="1" x14ac:dyDescent="0.3">
      <c r="A786" s="10">
        <v>52210</v>
      </c>
      <c r="B786" s="12" t="s">
        <v>848</v>
      </c>
      <c r="C786" s="12" t="s">
        <v>133</v>
      </c>
      <c r="D786" s="12" t="s">
        <v>91</v>
      </c>
      <c r="E786" s="13" t="s">
        <v>41</v>
      </c>
      <c r="F786" s="12" t="s">
        <v>121</v>
      </c>
      <c r="G786" s="14" t="s">
        <v>91</v>
      </c>
    </row>
    <row r="787" spans="1:7" hidden="1" x14ac:dyDescent="0.3">
      <c r="A787" s="10">
        <v>52224</v>
      </c>
      <c r="B787" s="12" t="s">
        <v>849</v>
      </c>
      <c r="C787" s="12" t="s">
        <v>133</v>
      </c>
      <c r="D787" s="12" t="s">
        <v>91</v>
      </c>
      <c r="E787" s="13" t="s">
        <v>41</v>
      </c>
      <c r="F787" s="12" t="s">
        <v>121</v>
      </c>
      <c r="G787" s="14" t="s">
        <v>91</v>
      </c>
    </row>
    <row r="788" spans="1:7" hidden="1" x14ac:dyDescent="0.3">
      <c r="A788" s="10">
        <v>52227</v>
      </c>
      <c r="B788" s="12" t="s">
        <v>850</v>
      </c>
      <c r="C788" s="12" t="s">
        <v>133</v>
      </c>
      <c r="D788" s="12" t="s">
        <v>91</v>
      </c>
      <c r="E788" s="13" t="s">
        <v>42</v>
      </c>
      <c r="F788" s="12" t="s">
        <v>121</v>
      </c>
      <c r="G788" s="14" t="s">
        <v>91</v>
      </c>
    </row>
    <row r="789" spans="1:7" hidden="1" x14ac:dyDescent="0.3">
      <c r="A789" s="10">
        <v>52233</v>
      </c>
      <c r="B789" s="12" t="s">
        <v>851</v>
      </c>
      <c r="C789" s="12" t="s">
        <v>133</v>
      </c>
      <c r="D789" s="12" t="s">
        <v>91</v>
      </c>
      <c r="E789" s="13" t="s">
        <v>41</v>
      </c>
      <c r="F789" s="12" t="s">
        <v>121</v>
      </c>
      <c r="G789" s="14" t="s">
        <v>91</v>
      </c>
    </row>
    <row r="790" spans="1:7" hidden="1" x14ac:dyDescent="0.3">
      <c r="A790" s="10">
        <v>52250</v>
      </c>
      <c r="B790" s="12" t="s">
        <v>852</v>
      </c>
      <c r="C790" s="12" t="s">
        <v>133</v>
      </c>
      <c r="D790" s="12" t="s">
        <v>91</v>
      </c>
      <c r="E790" s="13" t="s">
        <v>42</v>
      </c>
      <c r="F790" s="12" t="s">
        <v>201</v>
      </c>
      <c r="G790" s="14" t="s">
        <v>91</v>
      </c>
    </row>
    <row r="791" spans="1:7" hidden="1" x14ac:dyDescent="0.3">
      <c r="A791" s="10">
        <v>52254</v>
      </c>
      <c r="B791" s="12" t="s">
        <v>853</v>
      </c>
      <c r="C791" s="12" t="s">
        <v>133</v>
      </c>
      <c r="D791" s="12" t="s">
        <v>91</v>
      </c>
      <c r="E791" s="13" t="s">
        <v>41</v>
      </c>
      <c r="F791" s="12" t="s">
        <v>121</v>
      </c>
      <c r="G791" s="14" t="s">
        <v>91</v>
      </c>
    </row>
    <row r="792" spans="1:7" hidden="1" x14ac:dyDescent="0.3">
      <c r="A792" s="10">
        <v>52256</v>
      </c>
      <c r="B792" s="12" t="s">
        <v>854</v>
      </c>
      <c r="C792" s="12" t="s">
        <v>133</v>
      </c>
      <c r="D792" s="12" t="s">
        <v>91</v>
      </c>
      <c r="E792" s="13" t="s">
        <v>41</v>
      </c>
      <c r="F792" s="12" t="s">
        <v>121</v>
      </c>
      <c r="G792" s="14" t="s">
        <v>91</v>
      </c>
    </row>
    <row r="793" spans="1:7" hidden="1" x14ac:dyDescent="0.3">
      <c r="A793" s="10">
        <v>52258</v>
      </c>
      <c r="B793" s="12" t="s">
        <v>855</v>
      </c>
      <c r="C793" s="12" t="s">
        <v>133</v>
      </c>
      <c r="D793" s="12" t="s">
        <v>91</v>
      </c>
      <c r="E793" s="13" t="s">
        <v>41</v>
      </c>
      <c r="F793" s="12" t="s">
        <v>121</v>
      </c>
      <c r="G793" s="14" t="s">
        <v>91</v>
      </c>
    </row>
    <row r="794" spans="1:7" hidden="1" x14ac:dyDescent="0.3">
      <c r="A794" s="10">
        <v>52520</v>
      </c>
      <c r="B794" s="12" t="s">
        <v>856</v>
      </c>
      <c r="C794" s="12" t="s">
        <v>133</v>
      </c>
      <c r="D794" s="12" t="s">
        <v>91</v>
      </c>
      <c r="E794" s="13" t="s">
        <v>42</v>
      </c>
      <c r="F794" s="12" t="s">
        <v>201</v>
      </c>
      <c r="G794" s="14" t="s">
        <v>91</v>
      </c>
    </row>
    <row r="795" spans="1:7" hidden="1" x14ac:dyDescent="0.3">
      <c r="A795" s="10">
        <v>52287</v>
      </c>
      <c r="B795" s="12" t="s">
        <v>857</v>
      </c>
      <c r="C795" s="12" t="s">
        <v>133</v>
      </c>
      <c r="D795" s="12" t="s">
        <v>91</v>
      </c>
      <c r="E795" s="13" t="s">
        <v>41</v>
      </c>
      <c r="F795" s="12" t="s">
        <v>121</v>
      </c>
      <c r="G795" s="14" t="s">
        <v>91</v>
      </c>
    </row>
    <row r="796" spans="1:7" hidden="1" x14ac:dyDescent="0.3">
      <c r="A796" s="10">
        <v>52317</v>
      </c>
      <c r="B796" s="12" t="s">
        <v>858</v>
      </c>
      <c r="C796" s="12" t="s">
        <v>133</v>
      </c>
      <c r="D796" s="12" t="s">
        <v>91</v>
      </c>
      <c r="E796" s="13" t="s">
        <v>41</v>
      </c>
      <c r="F796" s="12" t="s">
        <v>121</v>
      </c>
      <c r="G796" s="14" t="s">
        <v>91</v>
      </c>
    </row>
    <row r="797" spans="1:7" hidden="1" x14ac:dyDescent="0.3">
      <c r="A797" s="10">
        <v>52320</v>
      </c>
      <c r="B797" s="12" t="s">
        <v>859</v>
      </c>
      <c r="C797" s="12" t="s">
        <v>133</v>
      </c>
      <c r="D797" s="12" t="s">
        <v>91</v>
      </c>
      <c r="E797" s="13" t="s">
        <v>41</v>
      </c>
      <c r="F797" s="12" t="s">
        <v>121</v>
      </c>
      <c r="G797" s="14" t="s">
        <v>91</v>
      </c>
    </row>
    <row r="798" spans="1:7" hidden="1" x14ac:dyDescent="0.3">
      <c r="A798" s="10">
        <v>52323</v>
      </c>
      <c r="B798" s="12" t="s">
        <v>860</v>
      </c>
      <c r="C798" s="12" t="s">
        <v>133</v>
      </c>
      <c r="D798" s="12" t="s">
        <v>91</v>
      </c>
      <c r="E798" s="13" t="s">
        <v>41</v>
      </c>
      <c r="F798" s="12" t="s">
        <v>121</v>
      </c>
      <c r="G798" s="14" t="s">
        <v>91</v>
      </c>
    </row>
    <row r="799" spans="1:7" hidden="1" x14ac:dyDescent="0.3">
      <c r="A799" s="10">
        <v>52352</v>
      </c>
      <c r="B799" s="12" t="s">
        <v>861</v>
      </c>
      <c r="C799" s="12" t="s">
        <v>133</v>
      </c>
      <c r="D799" s="12" t="s">
        <v>91</v>
      </c>
      <c r="E799" s="13" t="s">
        <v>41</v>
      </c>
      <c r="F799" s="12" t="s">
        <v>121</v>
      </c>
      <c r="G799" s="14" t="s">
        <v>91</v>
      </c>
    </row>
    <row r="800" spans="1:7" hidden="1" x14ac:dyDescent="0.3">
      <c r="A800" s="10">
        <v>52354</v>
      </c>
      <c r="B800" s="12" t="s">
        <v>862</v>
      </c>
      <c r="C800" s="12" t="s">
        <v>133</v>
      </c>
      <c r="D800" s="12" t="s">
        <v>91</v>
      </c>
      <c r="E800" s="13" t="s">
        <v>41</v>
      </c>
      <c r="F800" s="12" t="s">
        <v>121</v>
      </c>
      <c r="G800" s="14" t="s">
        <v>91</v>
      </c>
    </row>
    <row r="801" spans="1:7" hidden="1" x14ac:dyDescent="0.3">
      <c r="A801" s="10">
        <v>52356</v>
      </c>
      <c r="B801" s="12" t="s">
        <v>863</v>
      </c>
      <c r="C801" s="12" t="s">
        <v>133</v>
      </c>
      <c r="D801" s="12" t="s">
        <v>91</v>
      </c>
      <c r="E801" s="13" t="s">
        <v>41</v>
      </c>
      <c r="F801" s="12" t="s">
        <v>121</v>
      </c>
      <c r="G801" s="14" t="s">
        <v>91</v>
      </c>
    </row>
    <row r="802" spans="1:7" hidden="1" x14ac:dyDescent="0.3">
      <c r="A802" s="10">
        <v>52378</v>
      </c>
      <c r="B802" s="12" t="s">
        <v>864</v>
      </c>
      <c r="C802" s="12" t="s">
        <v>133</v>
      </c>
      <c r="D802" s="12" t="s">
        <v>91</v>
      </c>
      <c r="E802" s="13" t="s">
        <v>42</v>
      </c>
      <c r="F802" s="12" t="s">
        <v>121</v>
      </c>
      <c r="G802" s="14" t="s">
        <v>91</v>
      </c>
    </row>
    <row r="803" spans="1:7" hidden="1" x14ac:dyDescent="0.3">
      <c r="A803" s="10">
        <v>52381</v>
      </c>
      <c r="B803" s="12" t="s">
        <v>865</v>
      </c>
      <c r="C803" s="12" t="s">
        <v>133</v>
      </c>
      <c r="D803" s="12" t="s">
        <v>91</v>
      </c>
      <c r="E803" s="13" t="s">
        <v>41</v>
      </c>
      <c r="F803" s="12" t="s">
        <v>121</v>
      </c>
      <c r="G803" s="14" t="s">
        <v>91</v>
      </c>
    </row>
    <row r="804" spans="1:7" hidden="1" x14ac:dyDescent="0.3">
      <c r="A804" s="10">
        <v>52385</v>
      </c>
      <c r="B804" s="12" t="s">
        <v>866</v>
      </c>
      <c r="C804" s="12" t="s">
        <v>133</v>
      </c>
      <c r="D804" s="12" t="s">
        <v>91</v>
      </c>
      <c r="E804" s="13" t="s">
        <v>42</v>
      </c>
      <c r="F804" s="12" t="s">
        <v>121</v>
      </c>
      <c r="G804" s="14" t="s">
        <v>91</v>
      </c>
    </row>
    <row r="805" spans="1:7" hidden="1" x14ac:dyDescent="0.3">
      <c r="A805" s="10">
        <v>52390</v>
      </c>
      <c r="B805" s="12" t="s">
        <v>867</v>
      </c>
      <c r="C805" s="12" t="s">
        <v>133</v>
      </c>
      <c r="D805" s="12" t="s">
        <v>91</v>
      </c>
      <c r="E805" s="13" t="s">
        <v>42</v>
      </c>
      <c r="F805" s="12" t="s">
        <v>201</v>
      </c>
      <c r="G805" s="14" t="s">
        <v>91</v>
      </c>
    </row>
    <row r="806" spans="1:7" hidden="1" x14ac:dyDescent="0.3">
      <c r="A806" s="10">
        <v>52405</v>
      </c>
      <c r="B806" s="12" t="s">
        <v>868</v>
      </c>
      <c r="C806" s="12" t="s">
        <v>133</v>
      </c>
      <c r="D806" s="12" t="s">
        <v>91</v>
      </c>
      <c r="E806" s="13" t="s">
        <v>42</v>
      </c>
      <c r="F806" s="12" t="s">
        <v>121</v>
      </c>
      <c r="G806" s="14" t="s">
        <v>91</v>
      </c>
    </row>
    <row r="807" spans="1:7" hidden="1" x14ac:dyDescent="0.3">
      <c r="A807" s="10">
        <v>52411</v>
      </c>
      <c r="B807" s="12" t="s">
        <v>869</v>
      </c>
      <c r="C807" s="12" t="s">
        <v>133</v>
      </c>
      <c r="D807" s="12" t="s">
        <v>91</v>
      </c>
      <c r="E807" s="13" t="s">
        <v>42</v>
      </c>
      <c r="F807" s="12" t="s">
        <v>121</v>
      </c>
      <c r="G807" s="14" t="s">
        <v>91</v>
      </c>
    </row>
    <row r="808" spans="1:7" hidden="1" x14ac:dyDescent="0.3">
      <c r="A808" s="10">
        <v>52418</v>
      </c>
      <c r="B808" s="12" t="s">
        <v>870</v>
      </c>
      <c r="C808" s="12" t="s">
        <v>133</v>
      </c>
      <c r="D808" s="12" t="s">
        <v>91</v>
      </c>
      <c r="E808" s="13" t="s">
        <v>42</v>
      </c>
      <c r="F808" s="12" t="s">
        <v>121</v>
      </c>
      <c r="G808" s="14" t="s">
        <v>91</v>
      </c>
    </row>
    <row r="809" spans="1:7" hidden="1" x14ac:dyDescent="0.3">
      <c r="A809" s="10">
        <v>52427</v>
      </c>
      <c r="B809" s="12" t="s">
        <v>871</v>
      </c>
      <c r="C809" s="12" t="s">
        <v>133</v>
      </c>
      <c r="D809" s="12" t="s">
        <v>91</v>
      </c>
      <c r="E809" s="13" t="s">
        <v>42</v>
      </c>
      <c r="F809" s="12" t="s">
        <v>201</v>
      </c>
      <c r="G809" s="14" t="s">
        <v>91</v>
      </c>
    </row>
    <row r="810" spans="1:7" hidden="1" x14ac:dyDescent="0.3">
      <c r="A810" s="10">
        <v>52435</v>
      </c>
      <c r="B810" s="12" t="s">
        <v>872</v>
      </c>
      <c r="C810" s="12" t="s">
        <v>133</v>
      </c>
      <c r="D810" s="12" t="s">
        <v>91</v>
      </c>
      <c r="E810" s="13" t="s">
        <v>42</v>
      </c>
      <c r="F810" s="12" t="s">
        <v>121</v>
      </c>
      <c r="G810" s="14" t="s">
        <v>91</v>
      </c>
    </row>
    <row r="811" spans="1:7" hidden="1" x14ac:dyDescent="0.3">
      <c r="A811" s="10">
        <v>52490</v>
      </c>
      <c r="B811" s="12" t="s">
        <v>873</v>
      </c>
      <c r="C811" s="12" t="s">
        <v>133</v>
      </c>
      <c r="D811" s="12" t="s">
        <v>91</v>
      </c>
      <c r="E811" s="13" t="s">
        <v>42</v>
      </c>
      <c r="F811" s="12" t="s">
        <v>201</v>
      </c>
      <c r="G811" s="14" t="s">
        <v>91</v>
      </c>
    </row>
    <row r="812" spans="1:7" hidden="1" x14ac:dyDescent="0.3">
      <c r="A812" s="10">
        <v>52506</v>
      </c>
      <c r="B812" s="12" t="s">
        <v>874</v>
      </c>
      <c r="C812" s="12" t="s">
        <v>133</v>
      </c>
      <c r="D812" s="12" t="s">
        <v>91</v>
      </c>
      <c r="E812" s="13" t="s">
        <v>41</v>
      </c>
      <c r="F812" s="12" t="s">
        <v>121</v>
      </c>
      <c r="G812" s="14" t="s">
        <v>91</v>
      </c>
    </row>
    <row r="813" spans="1:7" hidden="1" x14ac:dyDescent="0.3">
      <c r="A813" s="10">
        <v>52001</v>
      </c>
      <c r="B813" s="12" t="s">
        <v>91</v>
      </c>
      <c r="C813" s="12" t="s">
        <v>133</v>
      </c>
      <c r="D813" s="12" t="s">
        <v>91</v>
      </c>
      <c r="E813" s="13" t="s">
        <v>40</v>
      </c>
      <c r="F813" s="12" t="s">
        <v>121</v>
      </c>
      <c r="G813" s="14" t="s">
        <v>91</v>
      </c>
    </row>
    <row r="814" spans="1:7" hidden="1" x14ac:dyDescent="0.3">
      <c r="A814" s="10">
        <v>52540</v>
      </c>
      <c r="B814" s="12" t="s">
        <v>875</v>
      </c>
      <c r="C814" s="12" t="s">
        <v>133</v>
      </c>
      <c r="D814" s="12" t="s">
        <v>91</v>
      </c>
      <c r="E814" s="13" t="s">
        <v>42</v>
      </c>
      <c r="F814" s="12" t="s">
        <v>121</v>
      </c>
      <c r="G814" s="14" t="s">
        <v>91</v>
      </c>
    </row>
    <row r="815" spans="1:7" hidden="1" x14ac:dyDescent="0.3">
      <c r="A815" s="10">
        <v>52560</v>
      </c>
      <c r="B815" s="12" t="s">
        <v>876</v>
      </c>
      <c r="C815" s="12" t="s">
        <v>133</v>
      </c>
      <c r="D815" s="12" t="s">
        <v>91</v>
      </c>
      <c r="E815" s="13" t="s">
        <v>41</v>
      </c>
      <c r="F815" s="12" t="s">
        <v>121</v>
      </c>
      <c r="G815" s="14" t="s">
        <v>91</v>
      </c>
    </row>
    <row r="816" spans="1:7" hidden="1" x14ac:dyDescent="0.3">
      <c r="A816" s="10">
        <v>52573</v>
      </c>
      <c r="B816" s="12" t="s">
        <v>877</v>
      </c>
      <c r="C816" s="12" t="s">
        <v>133</v>
      </c>
      <c r="D816" s="12" t="s">
        <v>91</v>
      </c>
      <c r="E816" s="13" t="s">
        <v>41</v>
      </c>
      <c r="F816" s="12" t="s">
        <v>121</v>
      </c>
      <c r="G816" s="14" t="s">
        <v>91</v>
      </c>
    </row>
    <row r="817" spans="1:7" hidden="1" x14ac:dyDescent="0.3">
      <c r="A817" s="10">
        <v>52585</v>
      </c>
      <c r="B817" s="12" t="s">
        <v>878</v>
      </c>
      <c r="C817" s="12" t="s">
        <v>133</v>
      </c>
      <c r="D817" s="12" t="s">
        <v>91</v>
      </c>
      <c r="E817" s="13" t="s">
        <v>41</v>
      </c>
      <c r="F817" s="12" t="s">
        <v>121</v>
      </c>
      <c r="G817" s="14" t="s">
        <v>91</v>
      </c>
    </row>
    <row r="818" spans="1:7" hidden="1" x14ac:dyDescent="0.3">
      <c r="A818" s="10">
        <v>52621</v>
      </c>
      <c r="B818" s="12" t="s">
        <v>879</v>
      </c>
      <c r="C818" s="12" t="s">
        <v>133</v>
      </c>
      <c r="D818" s="12" t="s">
        <v>91</v>
      </c>
      <c r="E818" s="13" t="s">
        <v>42</v>
      </c>
      <c r="F818" s="12" t="s">
        <v>201</v>
      </c>
      <c r="G818" s="14" t="s">
        <v>91</v>
      </c>
    </row>
    <row r="819" spans="1:7" hidden="1" x14ac:dyDescent="0.3">
      <c r="A819" s="10">
        <v>52678</v>
      </c>
      <c r="B819" s="12" t="s">
        <v>880</v>
      </c>
      <c r="C819" s="12" t="s">
        <v>133</v>
      </c>
      <c r="D819" s="12" t="s">
        <v>91</v>
      </c>
      <c r="E819" s="13" t="s">
        <v>42</v>
      </c>
      <c r="F819" s="12" t="s">
        <v>121</v>
      </c>
      <c r="G819" s="14" t="s">
        <v>91</v>
      </c>
    </row>
    <row r="820" spans="1:7" hidden="1" x14ac:dyDescent="0.3">
      <c r="A820" s="10">
        <v>52835</v>
      </c>
      <c r="B820" s="12" t="s">
        <v>881</v>
      </c>
      <c r="C820" s="12" t="s">
        <v>133</v>
      </c>
      <c r="D820" s="12" t="s">
        <v>91</v>
      </c>
      <c r="E820" s="13" t="s">
        <v>42</v>
      </c>
      <c r="F820" s="12" t="s">
        <v>121</v>
      </c>
      <c r="G820" s="14" t="s">
        <v>91</v>
      </c>
    </row>
    <row r="821" spans="1:7" hidden="1" x14ac:dyDescent="0.3">
      <c r="A821" s="10">
        <v>52687</v>
      </c>
      <c r="B821" s="12" t="s">
        <v>882</v>
      </c>
      <c r="C821" s="12" t="s">
        <v>133</v>
      </c>
      <c r="D821" s="12" t="s">
        <v>91</v>
      </c>
      <c r="E821" s="13" t="s">
        <v>41</v>
      </c>
      <c r="F821" s="12" t="s">
        <v>121</v>
      </c>
      <c r="G821" s="14" t="s">
        <v>91</v>
      </c>
    </row>
    <row r="822" spans="1:7" hidden="1" x14ac:dyDescent="0.3">
      <c r="A822" s="10">
        <v>52694</v>
      </c>
      <c r="B822" s="12" t="s">
        <v>883</v>
      </c>
      <c r="C822" s="12" t="s">
        <v>133</v>
      </c>
      <c r="D822" s="12" t="s">
        <v>91</v>
      </c>
      <c r="E822" s="13" t="s">
        <v>41</v>
      </c>
      <c r="F822" s="12" t="s">
        <v>121</v>
      </c>
      <c r="G822" s="14" t="s">
        <v>91</v>
      </c>
    </row>
    <row r="823" spans="1:7" hidden="1" x14ac:dyDescent="0.3">
      <c r="A823" s="10">
        <v>52683</v>
      </c>
      <c r="B823" s="12" t="s">
        <v>884</v>
      </c>
      <c r="C823" s="12" t="s">
        <v>133</v>
      </c>
      <c r="D823" s="12" t="s">
        <v>91</v>
      </c>
      <c r="E823" s="13" t="s">
        <v>41</v>
      </c>
      <c r="F823" s="12" t="s">
        <v>121</v>
      </c>
      <c r="G823" s="14" t="s">
        <v>91</v>
      </c>
    </row>
    <row r="824" spans="1:7" hidden="1" x14ac:dyDescent="0.3">
      <c r="A824" s="10">
        <v>52699</v>
      </c>
      <c r="B824" s="12" t="s">
        <v>885</v>
      </c>
      <c r="C824" s="12" t="s">
        <v>133</v>
      </c>
      <c r="D824" s="12" t="s">
        <v>91</v>
      </c>
      <c r="E824" s="13" t="s">
        <v>42</v>
      </c>
      <c r="F824" s="12" t="s">
        <v>121</v>
      </c>
      <c r="G824" s="14" t="s">
        <v>91</v>
      </c>
    </row>
    <row r="825" spans="1:7" hidden="1" x14ac:dyDescent="0.3">
      <c r="A825" s="10">
        <v>52720</v>
      </c>
      <c r="B825" s="12" t="s">
        <v>886</v>
      </c>
      <c r="C825" s="12" t="s">
        <v>133</v>
      </c>
      <c r="D825" s="12" t="s">
        <v>91</v>
      </c>
      <c r="E825" s="13" t="s">
        <v>41</v>
      </c>
      <c r="F825" s="12" t="s">
        <v>121</v>
      </c>
      <c r="G825" s="14" t="s">
        <v>91</v>
      </c>
    </row>
    <row r="826" spans="1:7" hidden="1" x14ac:dyDescent="0.3">
      <c r="A826" s="10">
        <v>52786</v>
      </c>
      <c r="B826" s="12" t="s">
        <v>887</v>
      </c>
      <c r="C826" s="12" t="s">
        <v>133</v>
      </c>
      <c r="D826" s="12" t="s">
        <v>91</v>
      </c>
      <c r="E826" s="13" t="s">
        <v>41</v>
      </c>
      <c r="F826" s="12" t="s">
        <v>121</v>
      </c>
      <c r="G826" s="14" t="s">
        <v>91</v>
      </c>
    </row>
    <row r="827" spans="1:7" hidden="1" x14ac:dyDescent="0.3">
      <c r="A827" s="10">
        <v>52788</v>
      </c>
      <c r="B827" s="12" t="s">
        <v>888</v>
      </c>
      <c r="C827" s="12" t="s">
        <v>133</v>
      </c>
      <c r="D827" s="12" t="s">
        <v>91</v>
      </c>
      <c r="E827" s="13" t="s">
        <v>41</v>
      </c>
      <c r="F827" s="12" t="s">
        <v>121</v>
      </c>
      <c r="G827" s="14" t="s">
        <v>91</v>
      </c>
    </row>
    <row r="828" spans="1:7" hidden="1" x14ac:dyDescent="0.3">
      <c r="A828" s="10">
        <v>52838</v>
      </c>
      <c r="B828" s="12" t="s">
        <v>889</v>
      </c>
      <c r="C828" s="12" t="s">
        <v>133</v>
      </c>
      <c r="D828" s="12" t="s">
        <v>91</v>
      </c>
      <c r="E828" s="13" t="s">
        <v>41</v>
      </c>
      <c r="F828" s="12" t="s">
        <v>121</v>
      </c>
      <c r="G828" s="14" t="s">
        <v>91</v>
      </c>
    </row>
    <row r="829" spans="1:7" hidden="1" x14ac:dyDescent="0.3">
      <c r="A829" s="10">
        <v>52885</v>
      </c>
      <c r="B829" s="12" t="s">
        <v>890</v>
      </c>
      <c r="C829" s="12" t="s">
        <v>133</v>
      </c>
      <c r="D829" s="12" t="s">
        <v>91</v>
      </c>
      <c r="E829" s="13" t="s">
        <v>41</v>
      </c>
      <c r="F829" s="12" t="s">
        <v>121</v>
      </c>
      <c r="G829" s="14" t="s">
        <v>91</v>
      </c>
    </row>
    <row r="830" spans="1:7" hidden="1" x14ac:dyDescent="0.3">
      <c r="A830" s="10">
        <v>54553</v>
      </c>
      <c r="B830" s="11" t="s">
        <v>109</v>
      </c>
      <c r="C830" s="12" t="s">
        <v>891</v>
      </c>
      <c r="D830" s="12" t="s">
        <v>81</v>
      </c>
      <c r="E830" s="13" t="s">
        <v>41</v>
      </c>
      <c r="F830" s="12" t="s">
        <v>121</v>
      </c>
      <c r="G830" s="14" t="s">
        <v>81</v>
      </c>
    </row>
    <row r="831" spans="1:7" hidden="1" x14ac:dyDescent="0.3">
      <c r="A831" s="10">
        <v>54673</v>
      </c>
      <c r="B831" s="11" t="s">
        <v>623</v>
      </c>
      <c r="C831" s="12" t="s">
        <v>891</v>
      </c>
      <c r="D831" s="12" t="s">
        <v>81</v>
      </c>
      <c r="E831" s="13" t="s">
        <v>41</v>
      </c>
      <c r="F831" s="12" t="s">
        <v>121</v>
      </c>
      <c r="G831" s="14" t="s">
        <v>81</v>
      </c>
    </row>
    <row r="832" spans="1:7" hidden="1" x14ac:dyDescent="0.3">
      <c r="A832" s="10">
        <v>54680</v>
      </c>
      <c r="B832" s="11" t="s">
        <v>892</v>
      </c>
      <c r="C832" s="12" t="s">
        <v>891</v>
      </c>
      <c r="D832" s="12" t="s">
        <v>81</v>
      </c>
      <c r="E832" s="13" t="s">
        <v>41</v>
      </c>
      <c r="F832" s="12" t="s">
        <v>121</v>
      </c>
      <c r="G832" s="14" t="s">
        <v>81</v>
      </c>
    </row>
    <row r="833" spans="1:7" hidden="1" x14ac:dyDescent="0.3">
      <c r="A833" s="10">
        <v>54820</v>
      </c>
      <c r="B833" s="11" t="s">
        <v>141</v>
      </c>
      <c r="C833" s="12" t="s">
        <v>891</v>
      </c>
      <c r="D833" s="12" t="s">
        <v>81</v>
      </c>
      <c r="E833" s="13" t="s">
        <v>42</v>
      </c>
      <c r="F833" s="12" t="s">
        <v>121</v>
      </c>
      <c r="G833" s="14" t="s">
        <v>81</v>
      </c>
    </row>
    <row r="834" spans="1:7" hidden="1" x14ac:dyDescent="0.3">
      <c r="A834" s="10">
        <v>54003</v>
      </c>
      <c r="B834" s="12" t="s">
        <v>893</v>
      </c>
      <c r="C834" s="12" t="s">
        <v>891</v>
      </c>
      <c r="D834" s="12" t="s">
        <v>81</v>
      </c>
      <c r="E834" s="13" t="s">
        <v>42</v>
      </c>
      <c r="F834" s="12" t="s">
        <v>121</v>
      </c>
      <c r="G834" s="14" t="s">
        <v>81</v>
      </c>
    </row>
    <row r="835" spans="1:7" hidden="1" x14ac:dyDescent="0.3">
      <c r="A835" s="10">
        <v>54051</v>
      </c>
      <c r="B835" s="12" t="s">
        <v>894</v>
      </c>
      <c r="C835" s="12" t="s">
        <v>891</v>
      </c>
      <c r="D835" s="12" t="s">
        <v>81</v>
      </c>
      <c r="E835" s="13" t="s">
        <v>42</v>
      </c>
      <c r="F835" s="12" t="s">
        <v>121</v>
      </c>
      <c r="G835" s="14" t="s">
        <v>81</v>
      </c>
    </row>
    <row r="836" spans="1:7" hidden="1" x14ac:dyDescent="0.3">
      <c r="A836" s="10">
        <v>54099</v>
      </c>
      <c r="B836" s="12" t="s">
        <v>895</v>
      </c>
      <c r="C836" s="12" t="s">
        <v>891</v>
      </c>
      <c r="D836" s="12" t="s">
        <v>81</v>
      </c>
      <c r="E836" s="13" t="s">
        <v>41</v>
      </c>
      <c r="F836" s="12" t="s">
        <v>121</v>
      </c>
      <c r="G836" s="14" t="s">
        <v>81</v>
      </c>
    </row>
    <row r="837" spans="1:7" hidden="1" x14ac:dyDescent="0.3">
      <c r="A837" s="10">
        <v>54109</v>
      </c>
      <c r="B837" s="12" t="s">
        <v>896</v>
      </c>
      <c r="C837" s="12" t="s">
        <v>891</v>
      </c>
      <c r="D837" s="12" t="s">
        <v>81</v>
      </c>
      <c r="E837" s="13" t="s">
        <v>42</v>
      </c>
      <c r="F837" s="12" t="s">
        <v>121</v>
      </c>
      <c r="G837" s="14" t="s">
        <v>81</v>
      </c>
    </row>
    <row r="838" spans="1:7" hidden="1" x14ac:dyDescent="0.3">
      <c r="A838" s="10">
        <v>54128</v>
      </c>
      <c r="B838" s="12" t="s">
        <v>897</v>
      </c>
      <c r="C838" s="12" t="s">
        <v>891</v>
      </c>
      <c r="D838" s="12" t="s">
        <v>81</v>
      </c>
      <c r="E838" s="13" t="s">
        <v>42</v>
      </c>
      <c r="F838" s="12" t="s">
        <v>121</v>
      </c>
      <c r="G838" s="14" t="s">
        <v>81</v>
      </c>
    </row>
    <row r="839" spans="1:7" hidden="1" x14ac:dyDescent="0.3">
      <c r="A839" s="10">
        <v>54125</v>
      </c>
      <c r="B839" s="12" t="s">
        <v>898</v>
      </c>
      <c r="C839" s="12" t="s">
        <v>891</v>
      </c>
      <c r="D839" s="12" t="s">
        <v>81</v>
      </c>
      <c r="E839" s="13" t="s">
        <v>42</v>
      </c>
      <c r="F839" s="12" t="s">
        <v>121</v>
      </c>
      <c r="G839" s="14" t="s">
        <v>81</v>
      </c>
    </row>
    <row r="840" spans="1:7" hidden="1" x14ac:dyDescent="0.3">
      <c r="A840" s="10">
        <v>54172</v>
      </c>
      <c r="B840" s="12" t="s">
        <v>899</v>
      </c>
      <c r="C840" s="12" t="s">
        <v>891</v>
      </c>
      <c r="D840" s="12" t="s">
        <v>81</v>
      </c>
      <c r="E840" s="13" t="s">
        <v>41</v>
      </c>
      <c r="F840" s="12" t="s">
        <v>121</v>
      </c>
      <c r="G840" s="14" t="s">
        <v>81</v>
      </c>
    </row>
    <row r="841" spans="1:7" hidden="1" x14ac:dyDescent="0.3">
      <c r="A841" s="10">
        <v>54174</v>
      </c>
      <c r="B841" s="12" t="s">
        <v>900</v>
      </c>
      <c r="C841" s="12" t="s">
        <v>891</v>
      </c>
      <c r="D841" s="12" t="s">
        <v>81</v>
      </c>
      <c r="E841" s="13" t="s">
        <v>42</v>
      </c>
      <c r="F841" s="12" t="s">
        <v>121</v>
      </c>
      <c r="G841" s="14" t="s">
        <v>81</v>
      </c>
    </row>
    <row r="842" spans="1:7" hidden="1" x14ac:dyDescent="0.3">
      <c r="A842" s="10">
        <v>54206</v>
      </c>
      <c r="B842" s="12" t="s">
        <v>901</v>
      </c>
      <c r="C842" s="12" t="s">
        <v>891</v>
      </c>
      <c r="D842" s="12" t="s">
        <v>81</v>
      </c>
      <c r="E842" s="13" t="s">
        <v>42</v>
      </c>
      <c r="F842" s="12" t="s">
        <v>121</v>
      </c>
      <c r="G842" s="14" t="s">
        <v>81</v>
      </c>
    </row>
    <row r="843" spans="1:7" hidden="1" x14ac:dyDescent="0.3">
      <c r="A843" s="10">
        <v>54001</v>
      </c>
      <c r="B843" s="12" t="s">
        <v>81</v>
      </c>
      <c r="C843" s="12" t="s">
        <v>891</v>
      </c>
      <c r="D843" s="12" t="s">
        <v>81</v>
      </c>
      <c r="E843" s="13" t="s">
        <v>40</v>
      </c>
      <c r="F843" s="12" t="s">
        <v>121</v>
      </c>
      <c r="G843" s="14" t="s">
        <v>81</v>
      </c>
    </row>
    <row r="844" spans="1:7" hidden="1" x14ac:dyDescent="0.3">
      <c r="A844" s="10">
        <v>54223</v>
      </c>
      <c r="B844" s="12" t="s">
        <v>902</v>
      </c>
      <c r="C844" s="12" t="s">
        <v>891</v>
      </c>
      <c r="D844" s="12" t="s">
        <v>81</v>
      </c>
      <c r="E844" s="13" t="s">
        <v>42</v>
      </c>
      <c r="F844" s="12" t="s">
        <v>121</v>
      </c>
      <c r="G844" s="14" t="s">
        <v>81</v>
      </c>
    </row>
    <row r="845" spans="1:7" hidden="1" x14ac:dyDescent="0.3">
      <c r="A845" s="10">
        <v>54239</v>
      </c>
      <c r="B845" s="12" t="s">
        <v>903</v>
      </c>
      <c r="C845" s="12" t="s">
        <v>891</v>
      </c>
      <c r="D845" s="12" t="s">
        <v>81</v>
      </c>
      <c r="E845" s="13" t="s">
        <v>41</v>
      </c>
      <c r="F845" s="12" t="s">
        <v>121</v>
      </c>
      <c r="G845" s="14" t="s">
        <v>81</v>
      </c>
    </row>
    <row r="846" spans="1:7" hidden="1" x14ac:dyDescent="0.3">
      <c r="A846" s="10">
        <v>54245</v>
      </c>
      <c r="B846" s="12" t="s">
        <v>904</v>
      </c>
      <c r="C846" s="12" t="s">
        <v>891</v>
      </c>
      <c r="D846" s="12" t="s">
        <v>81</v>
      </c>
      <c r="E846" s="13" t="s">
        <v>42</v>
      </c>
      <c r="F846" s="12" t="s">
        <v>121</v>
      </c>
      <c r="G846" s="14" t="s">
        <v>81</v>
      </c>
    </row>
    <row r="847" spans="1:7" hidden="1" x14ac:dyDescent="0.3">
      <c r="A847" s="10">
        <v>54250</v>
      </c>
      <c r="B847" s="12" t="s">
        <v>905</v>
      </c>
      <c r="C847" s="12" t="s">
        <v>891</v>
      </c>
      <c r="D847" s="12" t="s">
        <v>81</v>
      </c>
      <c r="E847" s="13" t="s">
        <v>42</v>
      </c>
      <c r="F847" s="12" t="s">
        <v>121</v>
      </c>
      <c r="G847" s="14" t="s">
        <v>81</v>
      </c>
    </row>
    <row r="848" spans="1:7" hidden="1" x14ac:dyDescent="0.3">
      <c r="A848" s="10">
        <v>54261</v>
      </c>
      <c r="B848" s="12" t="s">
        <v>906</v>
      </c>
      <c r="C848" s="12" t="s">
        <v>891</v>
      </c>
      <c r="D848" s="12" t="s">
        <v>81</v>
      </c>
      <c r="E848" s="13" t="s">
        <v>41</v>
      </c>
      <c r="F848" s="12" t="s">
        <v>121</v>
      </c>
      <c r="G848" s="14" t="s">
        <v>81</v>
      </c>
    </row>
    <row r="849" spans="1:7" hidden="1" x14ac:dyDescent="0.3">
      <c r="A849" s="10">
        <v>54313</v>
      </c>
      <c r="B849" s="12" t="s">
        <v>907</v>
      </c>
      <c r="C849" s="12" t="s">
        <v>891</v>
      </c>
      <c r="D849" s="12" t="s">
        <v>81</v>
      </c>
      <c r="E849" s="13" t="s">
        <v>41</v>
      </c>
      <c r="F849" s="12" t="s">
        <v>121</v>
      </c>
      <c r="G849" s="14" t="s">
        <v>81</v>
      </c>
    </row>
    <row r="850" spans="1:7" hidden="1" x14ac:dyDescent="0.3">
      <c r="A850" s="10">
        <v>54344</v>
      </c>
      <c r="B850" s="12" t="s">
        <v>908</v>
      </c>
      <c r="C850" s="12" t="s">
        <v>891</v>
      </c>
      <c r="D850" s="12" t="s">
        <v>81</v>
      </c>
      <c r="E850" s="13" t="s">
        <v>42</v>
      </c>
      <c r="F850" s="12" t="s">
        <v>121</v>
      </c>
      <c r="G850" s="14" t="s">
        <v>81</v>
      </c>
    </row>
    <row r="851" spans="1:7" hidden="1" x14ac:dyDescent="0.3">
      <c r="A851" s="10">
        <v>54347</v>
      </c>
      <c r="B851" s="12" t="s">
        <v>909</v>
      </c>
      <c r="C851" s="12" t="s">
        <v>891</v>
      </c>
      <c r="D851" s="12" t="s">
        <v>81</v>
      </c>
      <c r="E851" s="13" t="s">
        <v>42</v>
      </c>
      <c r="F851" s="12" t="s">
        <v>121</v>
      </c>
      <c r="G851" s="14" t="s">
        <v>81</v>
      </c>
    </row>
    <row r="852" spans="1:7" hidden="1" x14ac:dyDescent="0.3">
      <c r="A852" s="10">
        <v>54385</v>
      </c>
      <c r="B852" s="12" t="s">
        <v>910</v>
      </c>
      <c r="C852" s="12" t="s">
        <v>891</v>
      </c>
      <c r="D852" s="12" t="s">
        <v>74</v>
      </c>
      <c r="E852" s="13" t="s">
        <v>42</v>
      </c>
      <c r="F852" s="12" t="s">
        <v>121</v>
      </c>
      <c r="G852" s="14" t="s">
        <v>74</v>
      </c>
    </row>
    <row r="853" spans="1:7" hidden="1" x14ac:dyDescent="0.3">
      <c r="A853" s="10">
        <v>54398</v>
      </c>
      <c r="B853" s="12" t="s">
        <v>911</v>
      </c>
      <c r="C853" s="12" t="s">
        <v>891</v>
      </c>
      <c r="D853" s="12" t="s">
        <v>81</v>
      </c>
      <c r="E853" s="13" t="s">
        <v>42</v>
      </c>
      <c r="F853" s="12" t="s">
        <v>121</v>
      </c>
      <c r="G853" s="14" t="s">
        <v>81</v>
      </c>
    </row>
    <row r="854" spans="1:7" hidden="1" x14ac:dyDescent="0.3">
      <c r="A854" s="10">
        <v>54377</v>
      </c>
      <c r="B854" s="12" t="s">
        <v>912</v>
      </c>
      <c r="C854" s="12" t="s">
        <v>891</v>
      </c>
      <c r="D854" s="12" t="s">
        <v>81</v>
      </c>
      <c r="E854" s="13" t="s">
        <v>42</v>
      </c>
      <c r="F854" s="12" t="s">
        <v>121</v>
      </c>
      <c r="G854" s="14" t="s">
        <v>81</v>
      </c>
    </row>
    <row r="855" spans="1:7" hidden="1" x14ac:dyDescent="0.3">
      <c r="A855" s="10">
        <v>54405</v>
      </c>
      <c r="B855" s="12" t="s">
        <v>913</v>
      </c>
      <c r="C855" s="12" t="s">
        <v>891</v>
      </c>
      <c r="D855" s="12" t="s">
        <v>81</v>
      </c>
      <c r="E855" s="13" t="s">
        <v>40</v>
      </c>
      <c r="F855" s="12" t="s">
        <v>121</v>
      </c>
      <c r="G855" s="14" t="s">
        <v>81</v>
      </c>
    </row>
    <row r="856" spans="1:7" hidden="1" x14ac:dyDescent="0.3">
      <c r="A856" s="10">
        <v>54418</v>
      </c>
      <c r="B856" s="12" t="s">
        <v>914</v>
      </c>
      <c r="C856" s="12" t="s">
        <v>891</v>
      </c>
      <c r="D856" s="12" t="s">
        <v>81</v>
      </c>
      <c r="E856" s="13" t="s">
        <v>42</v>
      </c>
      <c r="F856" s="12" t="s">
        <v>121</v>
      </c>
      <c r="G856" s="14" t="s">
        <v>81</v>
      </c>
    </row>
    <row r="857" spans="1:7" hidden="1" x14ac:dyDescent="0.3">
      <c r="A857" s="10">
        <v>54480</v>
      </c>
      <c r="B857" s="12" t="s">
        <v>915</v>
      </c>
      <c r="C857" s="12" t="s">
        <v>891</v>
      </c>
      <c r="D857" s="12" t="s">
        <v>81</v>
      </c>
      <c r="E857" s="13" t="s">
        <v>42</v>
      </c>
      <c r="F857" s="12" t="s">
        <v>121</v>
      </c>
      <c r="G857" s="14" t="s">
        <v>81</v>
      </c>
    </row>
    <row r="858" spans="1:7" hidden="1" x14ac:dyDescent="0.3">
      <c r="A858" s="10">
        <v>54498</v>
      </c>
      <c r="B858" s="12" t="s">
        <v>916</v>
      </c>
      <c r="C858" s="12" t="s">
        <v>891</v>
      </c>
      <c r="D858" s="12" t="s">
        <v>81</v>
      </c>
      <c r="E858" s="13" t="s">
        <v>42</v>
      </c>
      <c r="F858" s="12" t="s">
        <v>121</v>
      </c>
      <c r="G858" s="14" t="s">
        <v>81</v>
      </c>
    </row>
    <row r="859" spans="1:7" hidden="1" x14ac:dyDescent="0.3">
      <c r="A859" s="10">
        <v>54518</v>
      </c>
      <c r="B859" s="12" t="s">
        <v>917</v>
      </c>
      <c r="C859" s="12" t="s">
        <v>891</v>
      </c>
      <c r="D859" s="12" t="s">
        <v>81</v>
      </c>
      <c r="E859" s="13" t="s">
        <v>42</v>
      </c>
      <c r="F859" s="12" t="s">
        <v>121</v>
      </c>
      <c r="G859" s="14" t="s">
        <v>81</v>
      </c>
    </row>
    <row r="860" spans="1:7" hidden="1" x14ac:dyDescent="0.3">
      <c r="A860" s="10">
        <v>54520</v>
      </c>
      <c r="B860" s="12" t="s">
        <v>918</v>
      </c>
      <c r="C860" s="12" t="s">
        <v>891</v>
      </c>
      <c r="D860" s="12" t="s">
        <v>81</v>
      </c>
      <c r="E860" s="13" t="s">
        <v>42</v>
      </c>
      <c r="F860" s="12" t="s">
        <v>121</v>
      </c>
      <c r="G860" s="14" t="s">
        <v>81</v>
      </c>
    </row>
    <row r="861" spans="1:7" hidden="1" x14ac:dyDescent="0.3">
      <c r="A861" s="10">
        <v>54599</v>
      </c>
      <c r="B861" s="12" t="s">
        <v>919</v>
      </c>
      <c r="C861" s="12" t="s">
        <v>891</v>
      </c>
      <c r="D861" s="12" t="s">
        <v>81</v>
      </c>
      <c r="E861" s="13" t="s">
        <v>42</v>
      </c>
      <c r="F861" s="12" t="s">
        <v>121</v>
      </c>
      <c r="G861" s="14" t="s">
        <v>81</v>
      </c>
    </row>
    <row r="862" spans="1:7" hidden="1" x14ac:dyDescent="0.3">
      <c r="A862" s="10">
        <v>54660</v>
      </c>
      <c r="B862" s="12" t="s">
        <v>920</v>
      </c>
      <c r="C862" s="12" t="s">
        <v>891</v>
      </c>
      <c r="D862" s="12" t="s">
        <v>81</v>
      </c>
      <c r="E862" s="13" t="s">
        <v>41</v>
      </c>
      <c r="F862" s="12" t="s">
        <v>121</v>
      </c>
      <c r="G862" s="14" t="s">
        <v>81</v>
      </c>
    </row>
    <row r="863" spans="1:7" hidden="1" x14ac:dyDescent="0.3">
      <c r="A863" s="10">
        <v>54670</v>
      </c>
      <c r="B863" s="12" t="s">
        <v>921</v>
      </c>
      <c r="C863" s="12" t="s">
        <v>891</v>
      </c>
      <c r="D863" s="12" t="s">
        <v>81</v>
      </c>
      <c r="E863" s="13" t="s">
        <v>42</v>
      </c>
      <c r="F863" s="12" t="s">
        <v>121</v>
      </c>
      <c r="G863" s="14" t="s">
        <v>81</v>
      </c>
    </row>
    <row r="864" spans="1:7" hidden="1" x14ac:dyDescent="0.3">
      <c r="A864" s="10">
        <v>54720</v>
      </c>
      <c r="B864" s="12" t="s">
        <v>922</v>
      </c>
      <c r="C864" s="12" t="s">
        <v>891</v>
      </c>
      <c r="D864" s="12" t="s">
        <v>81</v>
      </c>
      <c r="E864" s="13" t="s">
        <v>41</v>
      </c>
      <c r="F864" s="12" t="s">
        <v>121</v>
      </c>
      <c r="G864" s="14" t="s">
        <v>81</v>
      </c>
    </row>
    <row r="865" spans="1:7" hidden="1" x14ac:dyDescent="0.3">
      <c r="A865" s="10">
        <v>54743</v>
      </c>
      <c r="B865" s="12" t="s">
        <v>923</v>
      </c>
      <c r="C865" s="12" t="s">
        <v>891</v>
      </c>
      <c r="D865" s="12" t="s">
        <v>81</v>
      </c>
      <c r="E865" s="13" t="s">
        <v>42</v>
      </c>
      <c r="F865" s="12" t="s">
        <v>121</v>
      </c>
      <c r="G865" s="14" t="s">
        <v>81</v>
      </c>
    </row>
    <row r="866" spans="1:7" hidden="1" x14ac:dyDescent="0.3">
      <c r="A866" s="10">
        <v>54800</v>
      </c>
      <c r="B866" s="12" t="s">
        <v>924</v>
      </c>
      <c r="C866" s="12" t="s">
        <v>891</v>
      </c>
      <c r="D866" s="12" t="s">
        <v>81</v>
      </c>
      <c r="E866" s="13" t="s">
        <v>42</v>
      </c>
      <c r="F866" s="12" t="s">
        <v>121</v>
      </c>
      <c r="G866" s="14" t="s">
        <v>81</v>
      </c>
    </row>
    <row r="867" spans="1:7" hidden="1" x14ac:dyDescent="0.3">
      <c r="A867" s="10">
        <v>54810</v>
      </c>
      <c r="B867" s="12" t="s">
        <v>925</v>
      </c>
      <c r="C867" s="12" t="s">
        <v>891</v>
      </c>
      <c r="D867" s="12" t="s">
        <v>81</v>
      </c>
      <c r="E867" s="13" t="s">
        <v>42</v>
      </c>
      <c r="F867" s="12" t="s">
        <v>121</v>
      </c>
      <c r="G867" s="14" t="s">
        <v>81</v>
      </c>
    </row>
    <row r="868" spans="1:7" hidden="1" x14ac:dyDescent="0.3">
      <c r="A868" s="10">
        <v>54871</v>
      </c>
      <c r="B868" s="12" t="s">
        <v>926</v>
      </c>
      <c r="C868" s="12" t="s">
        <v>891</v>
      </c>
      <c r="D868" s="12" t="s">
        <v>81</v>
      </c>
      <c r="E868" s="13" t="s">
        <v>42</v>
      </c>
      <c r="F868" s="12" t="s">
        <v>121</v>
      </c>
      <c r="G868" s="14" t="s">
        <v>81</v>
      </c>
    </row>
    <row r="869" spans="1:7" hidden="1" x14ac:dyDescent="0.3">
      <c r="A869" s="10">
        <v>54874</v>
      </c>
      <c r="B869" s="12" t="s">
        <v>927</v>
      </c>
      <c r="C869" s="12" t="s">
        <v>891</v>
      </c>
      <c r="D869" s="12" t="s">
        <v>81</v>
      </c>
      <c r="E869" s="13" t="s">
        <v>40</v>
      </c>
      <c r="F869" s="12" t="s">
        <v>121</v>
      </c>
      <c r="G869" s="14" t="s">
        <v>81</v>
      </c>
    </row>
    <row r="870" spans="1:7" hidden="1" x14ac:dyDescent="0.3">
      <c r="A870" s="10">
        <v>86219</v>
      </c>
      <c r="B870" s="11" t="s">
        <v>839</v>
      </c>
      <c r="C870" s="12" t="s">
        <v>928</v>
      </c>
      <c r="D870" s="12" t="s">
        <v>91</v>
      </c>
      <c r="E870" s="13" t="s">
        <v>41</v>
      </c>
      <c r="F870" s="12" t="s">
        <v>121</v>
      </c>
      <c r="G870" s="14" t="s">
        <v>91</v>
      </c>
    </row>
    <row r="871" spans="1:7" hidden="1" x14ac:dyDescent="0.3">
      <c r="A871" s="10">
        <v>86755</v>
      </c>
      <c r="B871" s="11" t="s">
        <v>137</v>
      </c>
      <c r="C871" s="12" t="s">
        <v>928</v>
      </c>
      <c r="D871" s="12" t="s">
        <v>91</v>
      </c>
      <c r="E871" s="13" t="s">
        <v>42</v>
      </c>
      <c r="F871" s="12" t="s">
        <v>121</v>
      </c>
      <c r="G871" s="14" t="s">
        <v>91</v>
      </c>
    </row>
    <row r="872" spans="1:7" hidden="1" x14ac:dyDescent="0.3">
      <c r="A872" s="10">
        <v>86757</v>
      </c>
      <c r="B872" s="11" t="s">
        <v>929</v>
      </c>
      <c r="C872" s="12" t="s">
        <v>928</v>
      </c>
      <c r="D872" s="12" t="s">
        <v>91</v>
      </c>
      <c r="E872" s="13" t="s">
        <v>42</v>
      </c>
      <c r="F872" s="12" t="s">
        <v>121</v>
      </c>
      <c r="G872" s="14" t="s">
        <v>91</v>
      </c>
    </row>
    <row r="873" spans="1:7" hidden="1" x14ac:dyDescent="0.3">
      <c r="A873" s="10">
        <v>86760</v>
      </c>
      <c r="B873" s="11" t="s">
        <v>892</v>
      </c>
      <c r="C873" s="12" t="s">
        <v>928</v>
      </c>
      <c r="D873" s="12" t="s">
        <v>91</v>
      </c>
      <c r="E873" s="13" t="s">
        <v>41</v>
      </c>
      <c r="F873" s="12" t="s">
        <v>121</v>
      </c>
      <c r="G873" s="14" t="s">
        <v>91</v>
      </c>
    </row>
    <row r="874" spans="1:7" hidden="1" x14ac:dyDescent="0.3">
      <c r="A874" s="10">
        <v>86573</v>
      </c>
      <c r="B874" s="12" t="s">
        <v>930</v>
      </c>
      <c r="C874" s="12" t="s">
        <v>928</v>
      </c>
      <c r="D874" s="12" t="s">
        <v>91</v>
      </c>
      <c r="E874" s="13" t="s">
        <v>42</v>
      </c>
      <c r="F874" s="16" t="s">
        <v>108</v>
      </c>
      <c r="G874" s="14" t="s">
        <v>91</v>
      </c>
    </row>
    <row r="875" spans="1:7" hidden="1" x14ac:dyDescent="0.3">
      <c r="A875" s="10">
        <v>86001</v>
      </c>
      <c r="B875" s="12" t="s">
        <v>931</v>
      </c>
      <c r="C875" s="12" t="s">
        <v>928</v>
      </c>
      <c r="D875" s="12" t="s">
        <v>91</v>
      </c>
      <c r="E875" s="13" t="s">
        <v>42</v>
      </c>
      <c r="F875" s="12" t="s">
        <v>121</v>
      </c>
      <c r="G875" s="14" t="s">
        <v>91</v>
      </c>
    </row>
    <row r="876" spans="1:7" hidden="1" x14ac:dyDescent="0.3">
      <c r="A876" s="10">
        <v>86320</v>
      </c>
      <c r="B876" s="12" t="s">
        <v>932</v>
      </c>
      <c r="C876" s="12" t="s">
        <v>928</v>
      </c>
      <c r="D876" s="12" t="s">
        <v>91</v>
      </c>
      <c r="E876" s="13" t="s">
        <v>42</v>
      </c>
      <c r="F876" s="12" t="s">
        <v>121</v>
      </c>
      <c r="G876" s="14" t="s">
        <v>91</v>
      </c>
    </row>
    <row r="877" spans="1:7" hidden="1" x14ac:dyDescent="0.3">
      <c r="A877" s="10">
        <v>86568</v>
      </c>
      <c r="B877" s="12" t="s">
        <v>933</v>
      </c>
      <c r="C877" s="12" t="s">
        <v>928</v>
      </c>
      <c r="D877" s="12" t="s">
        <v>91</v>
      </c>
      <c r="E877" s="13" t="s">
        <v>42</v>
      </c>
      <c r="F877" s="12" t="s">
        <v>121</v>
      </c>
      <c r="G877" s="14" t="s">
        <v>91</v>
      </c>
    </row>
    <row r="878" spans="1:7" hidden="1" x14ac:dyDescent="0.3">
      <c r="A878" s="10">
        <v>86569</v>
      </c>
      <c r="B878" s="12" t="s">
        <v>934</v>
      </c>
      <c r="C878" s="12" t="s">
        <v>928</v>
      </c>
      <c r="D878" s="12" t="s">
        <v>91</v>
      </c>
      <c r="E878" s="13" t="s">
        <v>42</v>
      </c>
      <c r="F878" s="12" t="s">
        <v>121</v>
      </c>
      <c r="G878" s="14" t="s">
        <v>91</v>
      </c>
    </row>
    <row r="879" spans="1:7" hidden="1" x14ac:dyDescent="0.3">
      <c r="A879" s="10">
        <v>86571</v>
      </c>
      <c r="B879" s="12" t="s">
        <v>935</v>
      </c>
      <c r="C879" s="12" t="s">
        <v>928</v>
      </c>
      <c r="D879" s="12" t="s">
        <v>91</v>
      </c>
      <c r="E879" s="13" t="s">
        <v>42</v>
      </c>
      <c r="F879" s="12" t="s">
        <v>121</v>
      </c>
      <c r="G879" s="14" t="s">
        <v>91</v>
      </c>
    </row>
    <row r="880" spans="1:7" hidden="1" x14ac:dyDescent="0.3">
      <c r="A880" s="10">
        <v>86749</v>
      </c>
      <c r="B880" s="12" t="s">
        <v>936</v>
      </c>
      <c r="C880" s="12" t="s">
        <v>928</v>
      </c>
      <c r="D880" s="12" t="s">
        <v>91</v>
      </c>
      <c r="E880" s="13" t="s">
        <v>42</v>
      </c>
      <c r="F880" s="12" t="s">
        <v>121</v>
      </c>
      <c r="G880" s="14" t="s">
        <v>91</v>
      </c>
    </row>
    <row r="881" spans="1:7" hidden="1" x14ac:dyDescent="0.3">
      <c r="A881" s="10">
        <v>86865</v>
      </c>
      <c r="B881" s="12" t="s">
        <v>937</v>
      </c>
      <c r="C881" s="12" t="s">
        <v>928</v>
      </c>
      <c r="D881" s="12" t="s">
        <v>91</v>
      </c>
      <c r="E881" s="13" t="s">
        <v>42</v>
      </c>
      <c r="F881" s="12" t="s">
        <v>121</v>
      </c>
      <c r="G881" s="14" t="s">
        <v>91</v>
      </c>
    </row>
    <row r="882" spans="1:7" hidden="1" x14ac:dyDescent="0.3">
      <c r="A882" s="10">
        <v>86885</v>
      </c>
      <c r="B882" s="12" t="s">
        <v>938</v>
      </c>
      <c r="C882" s="12" t="s">
        <v>928</v>
      </c>
      <c r="D882" s="12" t="s">
        <v>91</v>
      </c>
      <c r="E882" s="13" t="s">
        <v>42</v>
      </c>
      <c r="F882" s="12" t="s">
        <v>121</v>
      </c>
      <c r="G882" s="14" t="s">
        <v>91</v>
      </c>
    </row>
    <row r="883" spans="1:7" hidden="1" x14ac:dyDescent="0.3">
      <c r="A883" s="10">
        <v>63001</v>
      </c>
      <c r="B883" s="11" t="s">
        <v>122</v>
      </c>
      <c r="C883" s="12" t="s">
        <v>939</v>
      </c>
      <c r="D883" s="12" t="s">
        <v>92</v>
      </c>
      <c r="E883" s="13" t="s">
        <v>41</v>
      </c>
      <c r="F883" s="12" t="s">
        <v>121</v>
      </c>
      <c r="G883" s="14" t="s">
        <v>122</v>
      </c>
    </row>
    <row r="884" spans="1:7" hidden="1" x14ac:dyDescent="0.3">
      <c r="A884" s="10">
        <v>63111</v>
      </c>
      <c r="B884" s="11" t="s">
        <v>323</v>
      </c>
      <c r="C884" s="12" t="s">
        <v>939</v>
      </c>
      <c r="D884" s="12" t="s">
        <v>92</v>
      </c>
      <c r="E884" s="13" t="s">
        <v>41</v>
      </c>
      <c r="F884" s="12" t="s">
        <v>121</v>
      </c>
      <c r="G884" s="14" t="s">
        <v>122</v>
      </c>
    </row>
    <row r="885" spans="1:7" hidden="1" x14ac:dyDescent="0.3">
      <c r="A885" s="10">
        <v>63212</v>
      </c>
      <c r="B885" s="11" t="s">
        <v>276</v>
      </c>
      <c r="C885" s="12" t="s">
        <v>939</v>
      </c>
      <c r="D885" s="12" t="s">
        <v>92</v>
      </c>
      <c r="E885" s="13" t="s">
        <v>41</v>
      </c>
      <c r="F885" s="12" t="s">
        <v>121</v>
      </c>
      <c r="G885" s="14" t="s">
        <v>122</v>
      </c>
    </row>
    <row r="886" spans="1:7" hidden="1" x14ac:dyDescent="0.3">
      <c r="A886" s="10">
        <v>63130</v>
      </c>
      <c r="B886" s="12" t="s">
        <v>940</v>
      </c>
      <c r="C886" s="12" t="s">
        <v>939</v>
      </c>
      <c r="D886" s="12" t="s">
        <v>92</v>
      </c>
      <c r="E886" s="13" t="s">
        <v>41</v>
      </c>
      <c r="F886" s="12" t="s">
        <v>121</v>
      </c>
      <c r="G886" s="14" t="s">
        <v>122</v>
      </c>
    </row>
    <row r="887" spans="1:7" hidden="1" x14ac:dyDescent="0.3">
      <c r="A887" s="10">
        <v>63190</v>
      </c>
      <c r="B887" s="12" t="s">
        <v>941</v>
      </c>
      <c r="C887" s="12" t="s">
        <v>939</v>
      </c>
      <c r="D887" s="12" t="s">
        <v>92</v>
      </c>
      <c r="E887" s="13" t="s">
        <v>41</v>
      </c>
      <c r="F887" s="12" t="s">
        <v>121</v>
      </c>
      <c r="G887" s="14" t="s">
        <v>122</v>
      </c>
    </row>
    <row r="888" spans="1:7" hidden="1" x14ac:dyDescent="0.3">
      <c r="A888" s="10">
        <v>63272</v>
      </c>
      <c r="B888" s="12" t="s">
        <v>942</v>
      </c>
      <c r="C888" s="12" t="s">
        <v>939</v>
      </c>
      <c r="D888" s="12" t="s">
        <v>92</v>
      </c>
      <c r="E888" s="13" t="s">
        <v>41</v>
      </c>
      <c r="F888" s="12" t="s">
        <v>121</v>
      </c>
      <c r="G888" s="14" t="s">
        <v>122</v>
      </c>
    </row>
    <row r="889" spans="1:7" hidden="1" x14ac:dyDescent="0.3">
      <c r="A889" s="10">
        <v>63302</v>
      </c>
      <c r="B889" s="12" t="s">
        <v>943</v>
      </c>
      <c r="C889" s="12" t="s">
        <v>939</v>
      </c>
      <c r="D889" s="12" t="s">
        <v>92</v>
      </c>
      <c r="E889" s="13" t="s">
        <v>42</v>
      </c>
      <c r="F889" s="12" t="s">
        <v>121</v>
      </c>
      <c r="G889" s="14" t="s">
        <v>122</v>
      </c>
    </row>
    <row r="890" spans="1:7" hidden="1" x14ac:dyDescent="0.3">
      <c r="A890" s="10">
        <v>63401</v>
      </c>
      <c r="B890" s="12" t="s">
        <v>944</v>
      </c>
      <c r="C890" s="12" t="s">
        <v>939</v>
      </c>
      <c r="D890" s="12" t="s">
        <v>92</v>
      </c>
      <c r="E890" s="13" t="s">
        <v>41</v>
      </c>
      <c r="F890" s="12" t="s">
        <v>121</v>
      </c>
      <c r="G890" s="14" t="s">
        <v>122</v>
      </c>
    </row>
    <row r="891" spans="1:7" hidden="1" x14ac:dyDescent="0.3">
      <c r="A891" s="10">
        <v>63470</v>
      </c>
      <c r="B891" s="12" t="s">
        <v>945</v>
      </c>
      <c r="C891" s="12" t="s">
        <v>939</v>
      </c>
      <c r="D891" s="12" t="s">
        <v>92</v>
      </c>
      <c r="E891" s="13" t="s">
        <v>41</v>
      </c>
      <c r="F891" s="12" t="s">
        <v>121</v>
      </c>
      <c r="G891" s="14" t="s">
        <v>122</v>
      </c>
    </row>
    <row r="892" spans="1:7" hidden="1" x14ac:dyDescent="0.3">
      <c r="A892" s="10">
        <v>63548</v>
      </c>
      <c r="B892" s="12" t="s">
        <v>946</v>
      </c>
      <c r="C892" s="12" t="s">
        <v>939</v>
      </c>
      <c r="D892" s="12" t="s">
        <v>92</v>
      </c>
      <c r="E892" s="13" t="s">
        <v>42</v>
      </c>
      <c r="F892" s="12" t="s">
        <v>121</v>
      </c>
      <c r="G892" s="14" t="s">
        <v>122</v>
      </c>
    </row>
    <row r="893" spans="1:7" hidden="1" x14ac:dyDescent="0.3">
      <c r="A893" s="10">
        <v>63594</v>
      </c>
      <c r="B893" s="12" t="s">
        <v>947</v>
      </c>
      <c r="C893" s="12" t="s">
        <v>939</v>
      </c>
      <c r="D893" s="12" t="s">
        <v>92</v>
      </c>
      <c r="E893" s="13" t="s">
        <v>41</v>
      </c>
      <c r="F893" s="12" t="s">
        <v>121</v>
      </c>
      <c r="G893" s="14" t="s">
        <v>122</v>
      </c>
    </row>
    <row r="894" spans="1:7" hidden="1" x14ac:dyDescent="0.3">
      <c r="A894" s="10">
        <v>63690</v>
      </c>
      <c r="B894" s="12" t="s">
        <v>948</v>
      </c>
      <c r="C894" s="12" t="s">
        <v>939</v>
      </c>
      <c r="D894" s="12" t="s">
        <v>92</v>
      </c>
      <c r="E894" s="13" t="s">
        <v>41</v>
      </c>
      <c r="F894" s="12" t="s">
        <v>121</v>
      </c>
      <c r="G894" s="14" t="s">
        <v>122</v>
      </c>
    </row>
    <row r="895" spans="1:7" hidden="1" x14ac:dyDescent="0.3">
      <c r="A895" s="10">
        <v>66075</v>
      </c>
      <c r="B895" s="11" t="s">
        <v>500</v>
      </c>
      <c r="C895" s="12" t="s">
        <v>458</v>
      </c>
      <c r="D895" s="12" t="s">
        <v>92</v>
      </c>
      <c r="E895" s="13" t="s">
        <v>41</v>
      </c>
      <c r="F895" s="12" t="s">
        <v>121</v>
      </c>
      <c r="G895" s="14" t="s">
        <v>92</v>
      </c>
    </row>
    <row r="896" spans="1:7" hidden="1" x14ac:dyDescent="0.3">
      <c r="A896" s="10">
        <v>66045</v>
      </c>
      <c r="B896" s="12" t="s">
        <v>949</v>
      </c>
      <c r="C896" s="12" t="s">
        <v>458</v>
      </c>
      <c r="D896" s="12" t="s">
        <v>92</v>
      </c>
      <c r="E896" s="13" t="s">
        <v>41</v>
      </c>
      <c r="F896" s="12" t="s">
        <v>121</v>
      </c>
      <c r="G896" s="14" t="s">
        <v>92</v>
      </c>
    </row>
    <row r="897" spans="1:7" hidden="1" x14ac:dyDescent="0.3">
      <c r="A897" s="10">
        <v>66088</v>
      </c>
      <c r="B897" s="12" t="s">
        <v>950</v>
      </c>
      <c r="C897" s="12" t="s">
        <v>458</v>
      </c>
      <c r="D897" s="12" t="s">
        <v>92</v>
      </c>
      <c r="E897" s="13" t="s">
        <v>41</v>
      </c>
      <c r="F897" s="12" t="s">
        <v>121</v>
      </c>
      <c r="G897" s="14" t="s">
        <v>92</v>
      </c>
    </row>
    <row r="898" spans="1:7" hidden="1" x14ac:dyDescent="0.3">
      <c r="A898" s="10">
        <v>66170</v>
      </c>
      <c r="B898" s="12" t="s">
        <v>951</v>
      </c>
      <c r="C898" s="12" t="s">
        <v>458</v>
      </c>
      <c r="D898" s="12" t="s">
        <v>92</v>
      </c>
      <c r="E898" s="13" t="s">
        <v>40</v>
      </c>
      <c r="F898" s="12" t="s">
        <v>121</v>
      </c>
      <c r="G898" s="14" t="s">
        <v>92</v>
      </c>
    </row>
    <row r="899" spans="1:7" hidden="1" x14ac:dyDescent="0.3">
      <c r="A899" s="10">
        <v>66318</v>
      </c>
      <c r="B899" s="12" t="s">
        <v>952</v>
      </c>
      <c r="C899" s="12" t="s">
        <v>458</v>
      </c>
      <c r="D899" s="12" t="s">
        <v>92</v>
      </c>
      <c r="E899" s="13" t="s">
        <v>41</v>
      </c>
      <c r="F899" s="12" t="s">
        <v>121</v>
      </c>
      <c r="G899" s="14" t="s">
        <v>92</v>
      </c>
    </row>
    <row r="900" spans="1:7" hidden="1" x14ac:dyDescent="0.3">
      <c r="A900" s="10">
        <v>66383</v>
      </c>
      <c r="B900" s="12" t="s">
        <v>953</v>
      </c>
      <c r="C900" s="12" t="s">
        <v>458</v>
      </c>
      <c r="D900" s="12" t="s">
        <v>92</v>
      </c>
      <c r="E900" s="13" t="s">
        <v>41</v>
      </c>
      <c r="F900" s="12" t="s">
        <v>121</v>
      </c>
      <c r="G900" s="14" t="s">
        <v>92</v>
      </c>
    </row>
    <row r="901" spans="1:7" hidden="1" x14ac:dyDescent="0.3">
      <c r="A901" s="10">
        <v>66400</v>
      </c>
      <c r="B901" s="12" t="s">
        <v>954</v>
      </c>
      <c r="C901" s="12" t="s">
        <v>458</v>
      </c>
      <c r="D901" s="12" t="s">
        <v>92</v>
      </c>
      <c r="E901" s="13" t="s">
        <v>40</v>
      </c>
      <c r="F901" s="12" t="s">
        <v>121</v>
      </c>
      <c r="G901" s="14" t="s">
        <v>92</v>
      </c>
    </row>
    <row r="902" spans="1:7" hidden="1" x14ac:dyDescent="0.3">
      <c r="A902" s="10">
        <v>66440</v>
      </c>
      <c r="B902" s="12" t="s">
        <v>955</v>
      </c>
      <c r="C902" s="12" t="s">
        <v>458</v>
      </c>
      <c r="D902" s="12" t="s">
        <v>92</v>
      </c>
      <c r="E902" s="13" t="s">
        <v>41</v>
      </c>
      <c r="F902" s="12" t="s">
        <v>121</v>
      </c>
      <c r="G902" s="14" t="s">
        <v>92</v>
      </c>
    </row>
    <row r="903" spans="1:7" hidden="1" x14ac:dyDescent="0.3">
      <c r="A903" s="10">
        <v>66456</v>
      </c>
      <c r="B903" s="12" t="s">
        <v>956</v>
      </c>
      <c r="C903" s="12" t="s">
        <v>458</v>
      </c>
      <c r="D903" s="12" t="s">
        <v>92</v>
      </c>
      <c r="E903" s="13" t="s">
        <v>41</v>
      </c>
      <c r="F903" s="12" t="s">
        <v>121</v>
      </c>
      <c r="G903" s="14" t="s">
        <v>92</v>
      </c>
    </row>
    <row r="904" spans="1:7" hidden="1" x14ac:dyDescent="0.3">
      <c r="A904" s="10">
        <v>66001</v>
      </c>
      <c r="B904" s="12" t="s">
        <v>92</v>
      </c>
      <c r="C904" s="12" t="s">
        <v>458</v>
      </c>
      <c r="D904" s="12" t="s">
        <v>92</v>
      </c>
      <c r="E904" s="13" t="s">
        <v>40</v>
      </c>
      <c r="F904" s="12" t="s">
        <v>121</v>
      </c>
      <c r="G904" s="14" t="s">
        <v>92</v>
      </c>
    </row>
    <row r="905" spans="1:7" hidden="1" x14ac:dyDescent="0.3">
      <c r="A905" s="10">
        <v>66572</v>
      </c>
      <c r="B905" s="12" t="s">
        <v>957</v>
      </c>
      <c r="C905" s="12" t="s">
        <v>458</v>
      </c>
      <c r="D905" s="12" t="s">
        <v>92</v>
      </c>
      <c r="E905" s="13" t="s">
        <v>41</v>
      </c>
      <c r="F905" s="12" t="s">
        <v>121</v>
      </c>
      <c r="G905" s="14" t="s">
        <v>92</v>
      </c>
    </row>
    <row r="906" spans="1:7" hidden="1" x14ac:dyDescent="0.3">
      <c r="A906" s="10">
        <v>66594</v>
      </c>
      <c r="B906" s="12" t="s">
        <v>958</v>
      </c>
      <c r="C906" s="12" t="s">
        <v>458</v>
      </c>
      <c r="D906" s="12" t="s">
        <v>92</v>
      </c>
      <c r="E906" s="13" t="s">
        <v>41</v>
      </c>
      <c r="F906" s="12" t="s">
        <v>121</v>
      </c>
      <c r="G906" s="14" t="s">
        <v>92</v>
      </c>
    </row>
    <row r="907" spans="1:7" hidden="1" x14ac:dyDescent="0.3">
      <c r="A907" s="10">
        <v>66682</v>
      </c>
      <c r="B907" s="12" t="s">
        <v>959</v>
      </c>
      <c r="C907" s="12" t="s">
        <v>458</v>
      </c>
      <c r="D907" s="12" t="s">
        <v>92</v>
      </c>
      <c r="E907" s="13" t="s">
        <v>40</v>
      </c>
      <c r="F907" s="12" t="s">
        <v>121</v>
      </c>
      <c r="G907" s="14" t="s">
        <v>92</v>
      </c>
    </row>
    <row r="908" spans="1:7" hidden="1" x14ac:dyDescent="0.3">
      <c r="A908" s="10">
        <v>66687</v>
      </c>
      <c r="B908" s="12" t="s">
        <v>960</v>
      </c>
      <c r="C908" s="12" t="s">
        <v>458</v>
      </c>
      <c r="D908" s="12" t="s">
        <v>92</v>
      </c>
      <c r="E908" s="13" t="s">
        <v>41</v>
      </c>
      <c r="F908" s="12" t="s">
        <v>121</v>
      </c>
      <c r="G908" s="14" t="s">
        <v>92</v>
      </c>
    </row>
    <row r="909" spans="1:7" hidden="1" x14ac:dyDescent="0.3">
      <c r="A909" s="10">
        <v>88564</v>
      </c>
      <c r="B909" s="11" t="s">
        <v>840</v>
      </c>
      <c r="C909" s="12" t="s">
        <v>961</v>
      </c>
      <c r="D909" s="12" t="s">
        <v>68</v>
      </c>
      <c r="E909" s="13" t="s">
        <v>42</v>
      </c>
      <c r="F909" s="12" t="s">
        <v>108</v>
      </c>
      <c r="G909" s="14" t="s">
        <v>68</v>
      </c>
    </row>
    <row r="910" spans="1:7" hidden="1" x14ac:dyDescent="0.3">
      <c r="A910" s="10">
        <v>88001</v>
      </c>
      <c r="B910" s="11" t="s">
        <v>962</v>
      </c>
      <c r="C910" s="12" t="s">
        <v>961</v>
      </c>
      <c r="D910" s="12" t="s">
        <v>68</v>
      </c>
      <c r="E910" s="13" t="s">
        <v>42</v>
      </c>
      <c r="F910" s="12" t="s">
        <v>108</v>
      </c>
      <c r="G910" s="14" t="s">
        <v>68</v>
      </c>
    </row>
    <row r="911" spans="1:7" hidden="1" x14ac:dyDescent="0.3">
      <c r="A911" s="10">
        <v>68020</v>
      </c>
      <c r="B911" s="11" t="s">
        <v>465</v>
      </c>
      <c r="C911" s="12" t="s">
        <v>963</v>
      </c>
      <c r="D911" s="12" t="s">
        <v>96</v>
      </c>
      <c r="E911" s="13" t="s">
        <v>42</v>
      </c>
      <c r="F911" s="12" t="s">
        <v>121</v>
      </c>
      <c r="G911" s="14" t="s">
        <v>96</v>
      </c>
    </row>
    <row r="912" spans="1:7" hidden="1" x14ac:dyDescent="0.3">
      <c r="A912" s="10">
        <v>68077</v>
      </c>
      <c r="B912" s="11" t="s">
        <v>123</v>
      </c>
      <c r="C912" s="12" t="s">
        <v>963</v>
      </c>
      <c r="D912" s="12" t="s">
        <v>96</v>
      </c>
      <c r="E912" s="13" t="s">
        <v>41</v>
      </c>
      <c r="F912" s="12" t="s">
        <v>121</v>
      </c>
      <c r="G912" s="14" t="s">
        <v>96</v>
      </c>
    </row>
    <row r="913" spans="1:7" hidden="1" x14ac:dyDescent="0.3">
      <c r="A913" s="10">
        <v>68092</v>
      </c>
      <c r="B913" s="11" t="s">
        <v>124</v>
      </c>
      <c r="C913" s="12" t="s">
        <v>963</v>
      </c>
      <c r="D913" s="12" t="s">
        <v>74</v>
      </c>
      <c r="E913" s="13" t="s">
        <v>42</v>
      </c>
      <c r="F913" s="12" t="s">
        <v>121</v>
      </c>
      <c r="G913" s="14" t="s">
        <v>74</v>
      </c>
    </row>
    <row r="914" spans="1:7" hidden="1" x14ac:dyDescent="0.3">
      <c r="A914" s="10">
        <v>68101</v>
      </c>
      <c r="B914" s="11" t="s">
        <v>275</v>
      </c>
      <c r="C914" s="12" t="s">
        <v>963</v>
      </c>
      <c r="D914" s="12" t="s">
        <v>96</v>
      </c>
      <c r="E914" s="13" t="s">
        <v>42</v>
      </c>
      <c r="F914" s="12" t="s">
        <v>121</v>
      </c>
      <c r="G914" s="14" t="s">
        <v>96</v>
      </c>
    </row>
    <row r="915" spans="1:7" hidden="1" x14ac:dyDescent="0.3">
      <c r="A915" s="10">
        <v>68121</v>
      </c>
      <c r="B915" s="11" t="s">
        <v>619</v>
      </c>
      <c r="C915" s="12" t="s">
        <v>963</v>
      </c>
      <c r="D915" s="12" t="s">
        <v>74</v>
      </c>
      <c r="E915" s="13" t="s">
        <v>42</v>
      </c>
      <c r="F915" s="12" t="s">
        <v>121</v>
      </c>
      <c r="G915" s="14" t="s">
        <v>74</v>
      </c>
    </row>
    <row r="916" spans="1:7" hidden="1" x14ac:dyDescent="0.3">
      <c r="A916" s="10">
        <v>68176</v>
      </c>
      <c r="B916" s="11" t="s">
        <v>592</v>
      </c>
      <c r="C916" s="12" t="s">
        <v>963</v>
      </c>
      <c r="D916" s="12" t="s">
        <v>74</v>
      </c>
      <c r="E916" s="13" t="s">
        <v>42</v>
      </c>
      <c r="F916" s="12" t="s">
        <v>121</v>
      </c>
      <c r="G916" s="14" t="s">
        <v>74</v>
      </c>
    </row>
    <row r="917" spans="1:7" hidden="1" x14ac:dyDescent="0.3">
      <c r="A917" s="10">
        <v>68207</v>
      </c>
      <c r="B917" s="11" t="s">
        <v>127</v>
      </c>
      <c r="C917" s="12" t="s">
        <v>963</v>
      </c>
      <c r="D917" s="12" t="s">
        <v>74</v>
      </c>
      <c r="E917" s="13" t="s">
        <v>42</v>
      </c>
      <c r="F917" s="12" t="s">
        <v>121</v>
      </c>
      <c r="G917" s="14" t="s">
        <v>74</v>
      </c>
    </row>
    <row r="918" spans="1:7" hidden="1" x14ac:dyDescent="0.3">
      <c r="A918" s="10">
        <v>68250</v>
      </c>
      <c r="B918" s="11" t="s">
        <v>277</v>
      </c>
      <c r="C918" s="12" t="s">
        <v>963</v>
      </c>
      <c r="D918" s="12" t="s">
        <v>74</v>
      </c>
      <c r="E918" s="13" t="s">
        <v>42</v>
      </c>
      <c r="F918" s="12" t="s">
        <v>121</v>
      </c>
      <c r="G918" s="14" t="s">
        <v>74</v>
      </c>
    </row>
    <row r="919" spans="1:7" hidden="1" x14ac:dyDescent="0.3">
      <c r="A919" s="10">
        <v>68320</v>
      </c>
      <c r="B919" s="11" t="s">
        <v>130</v>
      </c>
      <c r="C919" s="12" t="s">
        <v>963</v>
      </c>
      <c r="D919" s="12" t="s">
        <v>74</v>
      </c>
      <c r="E919" s="13" t="s">
        <v>42</v>
      </c>
      <c r="F919" s="12" t="s">
        <v>121</v>
      </c>
      <c r="G919" s="14" t="s">
        <v>74</v>
      </c>
    </row>
    <row r="920" spans="1:7" hidden="1" x14ac:dyDescent="0.3">
      <c r="A920" s="10">
        <v>68397</v>
      </c>
      <c r="B920" s="11" t="s">
        <v>535</v>
      </c>
      <c r="C920" s="12" t="s">
        <v>963</v>
      </c>
      <c r="D920" s="12" t="s">
        <v>74</v>
      </c>
      <c r="E920" s="13" t="s">
        <v>42</v>
      </c>
      <c r="F920" s="12" t="s">
        <v>121</v>
      </c>
      <c r="G920" s="14" t="s">
        <v>74</v>
      </c>
    </row>
    <row r="921" spans="1:7" hidden="1" x14ac:dyDescent="0.3">
      <c r="A921" s="10">
        <v>68615</v>
      </c>
      <c r="B921" s="11" t="s">
        <v>134</v>
      </c>
      <c r="C921" s="12" t="s">
        <v>963</v>
      </c>
      <c r="D921" s="12" t="s">
        <v>74</v>
      </c>
      <c r="E921" s="13" t="s">
        <v>41</v>
      </c>
      <c r="F921" s="12" t="s">
        <v>121</v>
      </c>
      <c r="G921" s="14" t="s">
        <v>74</v>
      </c>
    </row>
    <row r="922" spans="1:7" hidden="1" x14ac:dyDescent="0.3">
      <c r="A922" s="10">
        <v>68669</v>
      </c>
      <c r="B922" s="11" t="s">
        <v>962</v>
      </c>
      <c r="C922" s="12" t="s">
        <v>963</v>
      </c>
      <c r="D922" s="12" t="s">
        <v>74</v>
      </c>
      <c r="E922" s="13" t="s">
        <v>42</v>
      </c>
      <c r="F922" s="12" t="s">
        <v>121</v>
      </c>
      <c r="G922" s="14" t="s">
        <v>74</v>
      </c>
    </row>
    <row r="923" spans="1:7" hidden="1" x14ac:dyDescent="0.3">
      <c r="A923" s="10">
        <v>68686</v>
      </c>
      <c r="B923" s="11" t="s">
        <v>929</v>
      </c>
      <c r="C923" s="12" t="s">
        <v>963</v>
      </c>
      <c r="D923" s="12" t="s">
        <v>96</v>
      </c>
      <c r="E923" s="13" t="s">
        <v>42</v>
      </c>
      <c r="F923" s="12" t="s">
        <v>121</v>
      </c>
      <c r="G923" s="14" t="s">
        <v>96</v>
      </c>
    </row>
    <row r="924" spans="1:7" hidden="1" x14ac:dyDescent="0.3">
      <c r="A924" s="10">
        <v>68705</v>
      </c>
      <c r="B924" s="11" t="s">
        <v>140</v>
      </c>
      <c r="C924" s="12" t="s">
        <v>963</v>
      </c>
      <c r="D924" s="12" t="s">
        <v>74</v>
      </c>
      <c r="E924" s="13" t="s">
        <v>41</v>
      </c>
      <c r="F924" s="12" t="s">
        <v>121</v>
      </c>
      <c r="G924" s="14" t="s">
        <v>74</v>
      </c>
    </row>
    <row r="925" spans="1:7" hidden="1" x14ac:dyDescent="0.3">
      <c r="A925" s="10">
        <v>68773</v>
      </c>
      <c r="B925" s="11" t="s">
        <v>504</v>
      </c>
      <c r="C925" s="12" t="s">
        <v>963</v>
      </c>
      <c r="D925" s="12" t="s">
        <v>96</v>
      </c>
      <c r="E925" s="13" t="s">
        <v>42</v>
      </c>
      <c r="F925" s="12" t="s">
        <v>121</v>
      </c>
      <c r="G925" s="14" t="s">
        <v>96</v>
      </c>
    </row>
    <row r="926" spans="1:7" hidden="1" x14ac:dyDescent="0.3">
      <c r="A926" s="10">
        <v>68872</v>
      </c>
      <c r="B926" s="11" t="s">
        <v>282</v>
      </c>
      <c r="C926" s="12" t="s">
        <v>963</v>
      </c>
      <c r="D926" s="12" t="s">
        <v>74</v>
      </c>
      <c r="E926" s="13" t="s">
        <v>42</v>
      </c>
      <c r="F926" s="12" t="s">
        <v>121</v>
      </c>
      <c r="G926" s="14" t="s">
        <v>74</v>
      </c>
    </row>
    <row r="927" spans="1:7" hidden="1" x14ac:dyDescent="0.3">
      <c r="A927" s="10">
        <v>68013</v>
      </c>
      <c r="B927" s="12" t="s">
        <v>964</v>
      </c>
      <c r="C927" s="12" t="s">
        <v>963</v>
      </c>
      <c r="D927" s="12" t="s">
        <v>74</v>
      </c>
      <c r="E927" s="13" t="s">
        <v>42</v>
      </c>
      <c r="F927" s="12" t="s">
        <v>121</v>
      </c>
      <c r="G927" s="14" t="s">
        <v>74</v>
      </c>
    </row>
    <row r="928" spans="1:7" hidden="1" x14ac:dyDescent="0.3">
      <c r="A928" s="10">
        <v>68051</v>
      </c>
      <c r="B928" s="12" t="s">
        <v>965</v>
      </c>
      <c r="C928" s="12" t="s">
        <v>963</v>
      </c>
      <c r="D928" s="12" t="s">
        <v>74</v>
      </c>
      <c r="E928" s="13" t="s">
        <v>41</v>
      </c>
      <c r="F928" s="12" t="s">
        <v>121</v>
      </c>
      <c r="G928" s="14" t="s">
        <v>74</v>
      </c>
    </row>
    <row r="929" spans="1:7" hidden="1" x14ac:dyDescent="0.3">
      <c r="A929" s="10">
        <v>68079</v>
      </c>
      <c r="B929" s="12" t="s">
        <v>966</v>
      </c>
      <c r="C929" s="12" t="s">
        <v>963</v>
      </c>
      <c r="D929" s="12" t="s">
        <v>74</v>
      </c>
      <c r="E929" s="13" t="s">
        <v>42</v>
      </c>
      <c r="F929" s="12" t="s">
        <v>121</v>
      </c>
      <c r="G929" s="14" t="s">
        <v>74</v>
      </c>
    </row>
    <row r="930" spans="1:7" hidden="1" x14ac:dyDescent="0.3">
      <c r="A930" s="10">
        <v>68081</v>
      </c>
      <c r="B930" s="12" t="s">
        <v>967</v>
      </c>
      <c r="C930" s="12" t="s">
        <v>963</v>
      </c>
      <c r="D930" s="12" t="s">
        <v>74</v>
      </c>
      <c r="E930" s="13" t="s">
        <v>42</v>
      </c>
      <c r="F930" s="12" t="s">
        <v>121</v>
      </c>
      <c r="G930" s="14" t="s">
        <v>74</v>
      </c>
    </row>
    <row r="931" spans="1:7" hidden="1" x14ac:dyDescent="0.3">
      <c r="A931" s="10">
        <v>68001</v>
      </c>
      <c r="B931" s="12" t="s">
        <v>74</v>
      </c>
      <c r="C931" s="12" t="s">
        <v>963</v>
      </c>
      <c r="D931" s="12" t="s">
        <v>74</v>
      </c>
      <c r="E931" s="13" t="s">
        <v>40</v>
      </c>
      <c r="F931" s="12" t="s">
        <v>121</v>
      </c>
      <c r="G931" s="14" t="s">
        <v>74</v>
      </c>
    </row>
    <row r="932" spans="1:7" hidden="1" x14ac:dyDescent="0.3">
      <c r="A932" s="10">
        <v>68132</v>
      </c>
      <c r="B932" s="12" t="s">
        <v>968</v>
      </c>
      <c r="C932" s="12" t="s">
        <v>963</v>
      </c>
      <c r="D932" s="12" t="s">
        <v>74</v>
      </c>
      <c r="E932" s="13" t="s">
        <v>42</v>
      </c>
      <c r="F932" s="12" t="s">
        <v>121</v>
      </c>
      <c r="G932" s="14" t="s">
        <v>74</v>
      </c>
    </row>
    <row r="933" spans="1:7" hidden="1" x14ac:dyDescent="0.3">
      <c r="A933" s="10">
        <v>68147</v>
      </c>
      <c r="B933" s="12" t="s">
        <v>969</v>
      </c>
      <c r="C933" s="12" t="s">
        <v>963</v>
      </c>
      <c r="D933" s="12" t="s">
        <v>74</v>
      </c>
      <c r="E933" s="13" t="s">
        <v>42</v>
      </c>
      <c r="F933" s="12" t="s">
        <v>121</v>
      </c>
      <c r="G933" s="14" t="s">
        <v>74</v>
      </c>
    </row>
    <row r="934" spans="1:7" hidden="1" x14ac:dyDescent="0.3">
      <c r="A934" s="10">
        <v>68152</v>
      </c>
      <c r="B934" s="12" t="s">
        <v>970</v>
      </c>
      <c r="C934" s="12" t="s">
        <v>963</v>
      </c>
      <c r="D934" s="12" t="s">
        <v>74</v>
      </c>
      <c r="E934" s="13" t="s">
        <v>42</v>
      </c>
      <c r="F934" s="12" t="s">
        <v>121</v>
      </c>
      <c r="G934" s="14" t="s">
        <v>74</v>
      </c>
    </row>
    <row r="935" spans="1:7" hidden="1" x14ac:dyDescent="0.3">
      <c r="A935" s="10">
        <v>68160</v>
      </c>
      <c r="B935" s="12" t="s">
        <v>971</v>
      </c>
      <c r="C935" s="12" t="s">
        <v>963</v>
      </c>
      <c r="D935" s="12" t="s">
        <v>74</v>
      </c>
      <c r="E935" s="13" t="s">
        <v>42</v>
      </c>
      <c r="F935" s="12" t="s">
        <v>121</v>
      </c>
      <c r="G935" s="14" t="s">
        <v>74</v>
      </c>
    </row>
    <row r="936" spans="1:7" hidden="1" x14ac:dyDescent="0.3">
      <c r="A936" s="10">
        <v>68162</v>
      </c>
      <c r="B936" s="12" t="s">
        <v>972</v>
      </c>
      <c r="C936" s="12" t="s">
        <v>963</v>
      </c>
      <c r="D936" s="12" t="s">
        <v>74</v>
      </c>
      <c r="E936" s="13" t="s">
        <v>42</v>
      </c>
      <c r="F936" s="12" t="s">
        <v>121</v>
      </c>
      <c r="G936" s="14" t="s">
        <v>74</v>
      </c>
    </row>
    <row r="937" spans="1:7" hidden="1" x14ac:dyDescent="0.3">
      <c r="A937" s="10">
        <v>68167</v>
      </c>
      <c r="B937" s="12" t="s">
        <v>973</v>
      </c>
      <c r="C937" s="12" t="s">
        <v>963</v>
      </c>
      <c r="D937" s="12" t="s">
        <v>74</v>
      </c>
      <c r="E937" s="13" t="s">
        <v>42</v>
      </c>
      <c r="F937" s="12" t="s">
        <v>121</v>
      </c>
      <c r="G937" s="14" t="s">
        <v>74</v>
      </c>
    </row>
    <row r="938" spans="1:7" hidden="1" x14ac:dyDescent="0.3">
      <c r="A938" s="10">
        <v>68169</v>
      </c>
      <c r="B938" s="12" t="s">
        <v>974</v>
      </c>
      <c r="C938" s="12" t="s">
        <v>963</v>
      </c>
      <c r="D938" s="12" t="s">
        <v>74</v>
      </c>
      <c r="E938" s="13" t="s">
        <v>41</v>
      </c>
      <c r="F938" s="12" t="s">
        <v>121</v>
      </c>
      <c r="G938" s="14" t="s">
        <v>74</v>
      </c>
    </row>
    <row r="939" spans="1:7" hidden="1" x14ac:dyDescent="0.3">
      <c r="A939" s="10">
        <v>68179</v>
      </c>
      <c r="B939" s="12" t="s">
        <v>975</v>
      </c>
      <c r="C939" s="12" t="s">
        <v>963</v>
      </c>
      <c r="D939" s="12" t="s">
        <v>96</v>
      </c>
      <c r="E939" s="13" t="s">
        <v>42</v>
      </c>
      <c r="F939" s="12" t="s">
        <v>121</v>
      </c>
      <c r="G939" s="14" t="s">
        <v>96</v>
      </c>
    </row>
    <row r="940" spans="1:7" hidden="1" x14ac:dyDescent="0.3">
      <c r="A940" s="10">
        <v>68190</v>
      </c>
      <c r="B940" s="12" t="s">
        <v>976</v>
      </c>
      <c r="C940" s="12" t="s">
        <v>963</v>
      </c>
      <c r="D940" s="12" t="s">
        <v>74</v>
      </c>
      <c r="E940" s="13" t="s">
        <v>42</v>
      </c>
      <c r="F940" s="12" t="s">
        <v>121</v>
      </c>
      <c r="G940" s="14" t="s">
        <v>74</v>
      </c>
    </row>
    <row r="941" spans="1:7" hidden="1" x14ac:dyDescent="0.3">
      <c r="A941" s="10">
        <v>68209</v>
      </c>
      <c r="B941" s="12" t="s">
        <v>977</v>
      </c>
      <c r="C941" s="12" t="s">
        <v>963</v>
      </c>
      <c r="D941" s="12" t="s">
        <v>74</v>
      </c>
      <c r="E941" s="13" t="s">
        <v>42</v>
      </c>
      <c r="F941" s="12" t="s">
        <v>121</v>
      </c>
      <c r="G941" s="14" t="s">
        <v>74</v>
      </c>
    </row>
    <row r="942" spans="1:7" hidden="1" x14ac:dyDescent="0.3">
      <c r="A942" s="10">
        <v>68211</v>
      </c>
      <c r="B942" s="12" t="s">
        <v>978</v>
      </c>
      <c r="C942" s="12" t="s">
        <v>963</v>
      </c>
      <c r="D942" s="12" t="s">
        <v>74</v>
      </c>
      <c r="E942" s="13" t="s">
        <v>42</v>
      </c>
      <c r="F942" s="12" t="s">
        <v>121</v>
      </c>
      <c r="G942" s="14" t="s">
        <v>74</v>
      </c>
    </row>
    <row r="943" spans="1:7" hidden="1" x14ac:dyDescent="0.3">
      <c r="A943" s="10">
        <v>68217</v>
      </c>
      <c r="B943" s="12" t="s">
        <v>979</v>
      </c>
      <c r="C943" s="12" t="s">
        <v>963</v>
      </c>
      <c r="D943" s="12" t="s">
        <v>74</v>
      </c>
      <c r="E943" s="13" t="s">
        <v>42</v>
      </c>
      <c r="F943" s="12" t="s">
        <v>121</v>
      </c>
      <c r="G943" s="14" t="s">
        <v>74</v>
      </c>
    </row>
    <row r="944" spans="1:7" hidden="1" x14ac:dyDescent="0.3">
      <c r="A944" s="10">
        <v>68229</v>
      </c>
      <c r="B944" s="12" t="s">
        <v>980</v>
      </c>
      <c r="C944" s="12" t="s">
        <v>963</v>
      </c>
      <c r="D944" s="12" t="s">
        <v>74</v>
      </c>
      <c r="E944" s="13" t="s">
        <v>41</v>
      </c>
      <c r="F944" s="12" t="s">
        <v>121</v>
      </c>
      <c r="G944" s="14" t="s">
        <v>74</v>
      </c>
    </row>
    <row r="945" spans="1:7" hidden="1" x14ac:dyDescent="0.3">
      <c r="A945" s="10">
        <v>68235</v>
      </c>
      <c r="B945" s="12" t="s">
        <v>981</v>
      </c>
      <c r="C945" s="12" t="s">
        <v>963</v>
      </c>
      <c r="D945" s="12" t="s">
        <v>74</v>
      </c>
      <c r="E945" s="13" t="s">
        <v>42</v>
      </c>
      <c r="F945" s="12" t="s">
        <v>121</v>
      </c>
      <c r="G945" s="14" t="s">
        <v>74</v>
      </c>
    </row>
    <row r="946" spans="1:7" hidden="1" x14ac:dyDescent="0.3">
      <c r="A946" s="10">
        <v>68245</v>
      </c>
      <c r="B946" s="12" t="s">
        <v>982</v>
      </c>
      <c r="C946" s="12" t="s">
        <v>963</v>
      </c>
      <c r="D946" s="12" t="s">
        <v>74</v>
      </c>
      <c r="E946" s="13" t="s">
        <v>42</v>
      </c>
      <c r="F946" s="12" t="s">
        <v>121</v>
      </c>
      <c r="G946" s="14" t="s">
        <v>74</v>
      </c>
    </row>
    <row r="947" spans="1:7" hidden="1" x14ac:dyDescent="0.3">
      <c r="A947" s="10">
        <v>68255</v>
      </c>
      <c r="B947" s="12" t="s">
        <v>983</v>
      </c>
      <c r="C947" s="12" t="s">
        <v>963</v>
      </c>
      <c r="D947" s="12" t="s">
        <v>74</v>
      </c>
      <c r="E947" s="13" t="s">
        <v>41</v>
      </c>
      <c r="F947" s="12" t="s">
        <v>121</v>
      </c>
      <c r="G947" s="14" t="s">
        <v>74</v>
      </c>
    </row>
    <row r="948" spans="1:7" hidden="1" x14ac:dyDescent="0.3">
      <c r="A948" s="10">
        <v>68264</v>
      </c>
      <c r="B948" s="12" t="s">
        <v>984</v>
      </c>
      <c r="C948" s="12" t="s">
        <v>963</v>
      </c>
      <c r="D948" s="12" t="s">
        <v>74</v>
      </c>
      <c r="E948" s="13" t="s">
        <v>42</v>
      </c>
      <c r="F948" s="12" t="s">
        <v>121</v>
      </c>
      <c r="G948" s="14" t="s">
        <v>74</v>
      </c>
    </row>
    <row r="949" spans="1:7" hidden="1" x14ac:dyDescent="0.3">
      <c r="A949" s="10">
        <v>68266</v>
      </c>
      <c r="B949" s="12" t="s">
        <v>985</v>
      </c>
      <c r="C949" s="12" t="s">
        <v>963</v>
      </c>
      <c r="D949" s="12" t="s">
        <v>74</v>
      </c>
      <c r="E949" s="13" t="s">
        <v>42</v>
      </c>
      <c r="F949" s="12" t="s">
        <v>121</v>
      </c>
      <c r="G949" s="14" t="s">
        <v>74</v>
      </c>
    </row>
    <row r="950" spans="1:7" hidden="1" x14ac:dyDescent="0.3">
      <c r="A950" s="10">
        <v>68271</v>
      </c>
      <c r="B950" s="12" t="s">
        <v>986</v>
      </c>
      <c r="C950" s="12" t="s">
        <v>963</v>
      </c>
      <c r="D950" s="12" t="s">
        <v>96</v>
      </c>
      <c r="E950" s="13" t="s">
        <v>42</v>
      </c>
      <c r="F950" s="12" t="s">
        <v>121</v>
      </c>
      <c r="G950" s="14" t="s">
        <v>96</v>
      </c>
    </row>
    <row r="951" spans="1:7" hidden="1" x14ac:dyDescent="0.3">
      <c r="A951" s="10">
        <v>68276</v>
      </c>
      <c r="B951" s="12" t="s">
        <v>987</v>
      </c>
      <c r="C951" s="12" t="s">
        <v>963</v>
      </c>
      <c r="D951" s="12" t="s">
        <v>74</v>
      </c>
      <c r="E951" s="13" t="s">
        <v>40</v>
      </c>
      <c r="F951" s="12" t="s">
        <v>121</v>
      </c>
      <c r="G951" s="14" t="s">
        <v>74</v>
      </c>
    </row>
    <row r="952" spans="1:7" hidden="1" x14ac:dyDescent="0.3">
      <c r="A952" s="10">
        <v>68296</v>
      </c>
      <c r="B952" s="12" t="s">
        <v>988</v>
      </c>
      <c r="C952" s="12" t="s">
        <v>963</v>
      </c>
      <c r="D952" s="12" t="s">
        <v>74</v>
      </c>
      <c r="E952" s="13" t="s">
        <v>42</v>
      </c>
      <c r="F952" s="12" t="s">
        <v>121</v>
      </c>
      <c r="G952" s="14" t="s">
        <v>74</v>
      </c>
    </row>
    <row r="953" spans="1:7" hidden="1" x14ac:dyDescent="0.3">
      <c r="A953" s="10">
        <v>68298</v>
      </c>
      <c r="B953" s="12" t="s">
        <v>989</v>
      </c>
      <c r="C953" s="12" t="s">
        <v>963</v>
      </c>
      <c r="D953" s="12" t="s">
        <v>74</v>
      </c>
      <c r="E953" s="13" t="s">
        <v>42</v>
      </c>
      <c r="F953" s="12" t="s">
        <v>121</v>
      </c>
      <c r="G953" s="14" t="s">
        <v>74</v>
      </c>
    </row>
    <row r="954" spans="1:7" hidden="1" x14ac:dyDescent="0.3">
      <c r="A954" s="10">
        <v>68307</v>
      </c>
      <c r="B954" s="12" t="s">
        <v>990</v>
      </c>
      <c r="C954" s="12" t="s">
        <v>963</v>
      </c>
      <c r="D954" s="12" t="s">
        <v>74</v>
      </c>
      <c r="E954" s="13" t="s">
        <v>40</v>
      </c>
      <c r="F954" s="12" t="s">
        <v>121</v>
      </c>
      <c r="G954" s="14" t="s">
        <v>74</v>
      </c>
    </row>
    <row r="955" spans="1:7" hidden="1" x14ac:dyDescent="0.3">
      <c r="A955" s="10">
        <v>68318</v>
      </c>
      <c r="B955" s="12" t="s">
        <v>991</v>
      </c>
      <c r="C955" s="12" t="s">
        <v>963</v>
      </c>
      <c r="D955" s="12" t="s">
        <v>74</v>
      </c>
      <c r="E955" s="13" t="s">
        <v>42</v>
      </c>
      <c r="F955" s="12" t="s">
        <v>121</v>
      </c>
      <c r="G955" s="14" t="s">
        <v>74</v>
      </c>
    </row>
    <row r="956" spans="1:7" hidden="1" x14ac:dyDescent="0.3">
      <c r="A956" s="10">
        <v>68322</v>
      </c>
      <c r="B956" s="12" t="s">
        <v>992</v>
      </c>
      <c r="C956" s="12" t="s">
        <v>963</v>
      </c>
      <c r="D956" s="12" t="s">
        <v>74</v>
      </c>
      <c r="E956" s="13" t="s">
        <v>42</v>
      </c>
      <c r="F956" s="12" t="s">
        <v>121</v>
      </c>
      <c r="G956" s="14" t="s">
        <v>74</v>
      </c>
    </row>
    <row r="957" spans="1:7" hidden="1" x14ac:dyDescent="0.3">
      <c r="A957" s="10">
        <v>68324</v>
      </c>
      <c r="B957" s="12" t="s">
        <v>993</v>
      </c>
      <c r="C957" s="12" t="s">
        <v>963</v>
      </c>
      <c r="D957" s="12" t="s">
        <v>74</v>
      </c>
      <c r="E957" s="13" t="s">
        <v>42</v>
      </c>
      <c r="F957" s="12" t="s">
        <v>121</v>
      </c>
      <c r="G957" s="14" t="s">
        <v>74</v>
      </c>
    </row>
    <row r="958" spans="1:7" hidden="1" x14ac:dyDescent="0.3">
      <c r="A958" s="10">
        <v>68327</v>
      </c>
      <c r="B958" s="12" t="s">
        <v>994</v>
      </c>
      <c r="C958" s="12" t="s">
        <v>963</v>
      </c>
      <c r="D958" s="12" t="s">
        <v>74</v>
      </c>
      <c r="E958" s="13" t="s">
        <v>42</v>
      </c>
      <c r="F958" s="12" t="s">
        <v>121</v>
      </c>
      <c r="G958" s="14" t="s">
        <v>74</v>
      </c>
    </row>
    <row r="959" spans="1:7" hidden="1" x14ac:dyDescent="0.3">
      <c r="A959" s="10">
        <v>68344</v>
      </c>
      <c r="B959" s="12" t="s">
        <v>995</v>
      </c>
      <c r="C959" s="12" t="s">
        <v>963</v>
      </c>
      <c r="D959" s="12" t="s">
        <v>74</v>
      </c>
      <c r="E959" s="13" t="s">
        <v>42</v>
      </c>
      <c r="F959" s="12" t="s">
        <v>121</v>
      </c>
      <c r="G959" s="14" t="s">
        <v>74</v>
      </c>
    </row>
    <row r="960" spans="1:7" hidden="1" x14ac:dyDescent="0.3">
      <c r="A960" s="10">
        <v>68368</v>
      </c>
      <c r="B960" s="12" t="s">
        <v>996</v>
      </c>
      <c r="C960" s="12" t="s">
        <v>963</v>
      </c>
      <c r="D960" s="12" t="s">
        <v>96</v>
      </c>
      <c r="E960" s="13" t="s">
        <v>42</v>
      </c>
      <c r="F960" s="12" t="s">
        <v>121</v>
      </c>
      <c r="G960" s="14" t="s">
        <v>96</v>
      </c>
    </row>
    <row r="961" spans="1:7" hidden="1" x14ac:dyDescent="0.3">
      <c r="A961" s="10">
        <v>68370</v>
      </c>
      <c r="B961" s="12" t="s">
        <v>997</v>
      </c>
      <c r="C961" s="12" t="s">
        <v>963</v>
      </c>
      <c r="D961" s="12" t="s">
        <v>74</v>
      </c>
      <c r="E961" s="13" t="s">
        <v>42</v>
      </c>
      <c r="F961" s="12" t="s">
        <v>121</v>
      </c>
      <c r="G961" s="14" t="s">
        <v>74</v>
      </c>
    </row>
    <row r="962" spans="1:7" hidden="1" x14ac:dyDescent="0.3">
      <c r="A962" s="10">
        <v>68377</v>
      </c>
      <c r="B962" s="12" t="s">
        <v>998</v>
      </c>
      <c r="C962" s="12" t="s">
        <v>963</v>
      </c>
      <c r="D962" s="12" t="s">
        <v>96</v>
      </c>
      <c r="E962" s="13" t="s">
        <v>42</v>
      </c>
      <c r="F962" s="12" t="s">
        <v>121</v>
      </c>
      <c r="G962" s="14" t="s">
        <v>96</v>
      </c>
    </row>
    <row r="963" spans="1:7" hidden="1" x14ac:dyDescent="0.3">
      <c r="A963" s="10">
        <v>68385</v>
      </c>
      <c r="B963" s="12" t="s">
        <v>999</v>
      </c>
      <c r="C963" s="12" t="s">
        <v>963</v>
      </c>
      <c r="D963" s="12" t="s">
        <v>96</v>
      </c>
      <c r="E963" s="13" t="s">
        <v>42</v>
      </c>
      <c r="F963" s="12" t="s">
        <v>121</v>
      </c>
      <c r="G963" s="14" t="s">
        <v>96</v>
      </c>
    </row>
    <row r="964" spans="1:7" hidden="1" x14ac:dyDescent="0.3">
      <c r="A964" s="10">
        <v>68406</v>
      </c>
      <c r="B964" s="12" t="s">
        <v>1000</v>
      </c>
      <c r="C964" s="12" t="s">
        <v>963</v>
      </c>
      <c r="D964" s="12" t="s">
        <v>74</v>
      </c>
      <c r="E964" s="13" t="s">
        <v>41</v>
      </c>
      <c r="F964" s="12" t="s">
        <v>121</v>
      </c>
      <c r="G964" s="14" t="s">
        <v>74</v>
      </c>
    </row>
    <row r="965" spans="1:7" hidden="1" x14ac:dyDescent="0.3">
      <c r="A965" s="10">
        <v>68418</v>
      </c>
      <c r="B965" s="12" t="s">
        <v>1001</v>
      </c>
      <c r="C965" s="12" t="s">
        <v>963</v>
      </c>
      <c r="D965" s="12" t="s">
        <v>74</v>
      </c>
      <c r="E965" s="13" t="s">
        <v>41</v>
      </c>
      <c r="F965" s="12" t="s">
        <v>121</v>
      </c>
      <c r="G965" s="14" t="s">
        <v>74</v>
      </c>
    </row>
    <row r="966" spans="1:7" hidden="1" x14ac:dyDescent="0.3">
      <c r="A966" s="10">
        <v>68425</v>
      </c>
      <c r="B966" s="12" t="s">
        <v>1002</v>
      </c>
      <c r="C966" s="12" t="s">
        <v>963</v>
      </c>
      <c r="D966" s="12" t="s">
        <v>74</v>
      </c>
      <c r="E966" s="13" t="s">
        <v>42</v>
      </c>
      <c r="F966" s="12" t="s">
        <v>121</v>
      </c>
      <c r="G966" s="14" t="s">
        <v>74</v>
      </c>
    </row>
    <row r="967" spans="1:7" hidden="1" x14ac:dyDescent="0.3">
      <c r="A967" s="10">
        <v>68432</v>
      </c>
      <c r="B967" s="12" t="s">
        <v>1003</v>
      </c>
      <c r="C967" s="12" t="s">
        <v>963</v>
      </c>
      <c r="D967" s="12" t="s">
        <v>74</v>
      </c>
      <c r="E967" s="13" t="s">
        <v>42</v>
      </c>
      <c r="F967" s="12" t="s">
        <v>121</v>
      </c>
      <c r="G967" s="14" t="s">
        <v>74</v>
      </c>
    </row>
    <row r="968" spans="1:7" hidden="1" x14ac:dyDescent="0.3">
      <c r="A968" s="10">
        <v>68444</v>
      </c>
      <c r="B968" s="12" t="s">
        <v>1004</v>
      </c>
      <c r="C968" s="12" t="s">
        <v>963</v>
      </c>
      <c r="D968" s="12" t="s">
        <v>74</v>
      </c>
      <c r="E968" s="13" t="s">
        <v>42</v>
      </c>
      <c r="F968" s="12" t="s">
        <v>121</v>
      </c>
      <c r="G968" s="14" t="s">
        <v>74</v>
      </c>
    </row>
    <row r="969" spans="1:7" hidden="1" x14ac:dyDescent="0.3">
      <c r="A969" s="10">
        <v>68464</v>
      </c>
      <c r="B969" s="12" t="s">
        <v>1005</v>
      </c>
      <c r="C969" s="12" t="s">
        <v>963</v>
      </c>
      <c r="D969" s="12" t="s">
        <v>74</v>
      </c>
      <c r="E969" s="13" t="s">
        <v>42</v>
      </c>
      <c r="F969" s="12" t="s">
        <v>121</v>
      </c>
      <c r="G969" s="14" t="s">
        <v>74</v>
      </c>
    </row>
    <row r="970" spans="1:7" hidden="1" x14ac:dyDescent="0.3">
      <c r="A970" s="10">
        <v>68468</v>
      </c>
      <c r="B970" s="12" t="s">
        <v>1006</v>
      </c>
      <c r="C970" s="12" t="s">
        <v>963</v>
      </c>
      <c r="D970" s="12" t="s">
        <v>74</v>
      </c>
      <c r="E970" s="13" t="s">
        <v>42</v>
      </c>
      <c r="F970" s="12" t="s">
        <v>121</v>
      </c>
      <c r="G970" s="14" t="s">
        <v>74</v>
      </c>
    </row>
    <row r="971" spans="1:7" hidden="1" x14ac:dyDescent="0.3">
      <c r="A971" s="10">
        <v>68498</v>
      </c>
      <c r="B971" s="12" t="s">
        <v>1007</v>
      </c>
      <c r="C971" s="12" t="s">
        <v>963</v>
      </c>
      <c r="D971" s="12" t="s">
        <v>74</v>
      </c>
      <c r="E971" s="13" t="s">
        <v>42</v>
      </c>
      <c r="F971" s="12" t="s">
        <v>121</v>
      </c>
      <c r="G971" s="14" t="s">
        <v>74</v>
      </c>
    </row>
    <row r="972" spans="1:7" hidden="1" x14ac:dyDescent="0.3">
      <c r="A972" s="10">
        <v>68500</v>
      </c>
      <c r="B972" s="12" t="s">
        <v>1008</v>
      </c>
      <c r="C972" s="12" t="s">
        <v>963</v>
      </c>
      <c r="D972" s="12" t="s">
        <v>74</v>
      </c>
      <c r="E972" s="13" t="s">
        <v>42</v>
      </c>
      <c r="F972" s="12" t="s">
        <v>121</v>
      </c>
      <c r="G972" s="14" t="s">
        <v>74</v>
      </c>
    </row>
    <row r="973" spans="1:7" hidden="1" x14ac:dyDescent="0.3">
      <c r="A973" s="10">
        <v>68502</v>
      </c>
      <c r="B973" s="12" t="s">
        <v>1009</v>
      </c>
      <c r="C973" s="12" t="s">
        <v>963</v>
      </c>
      <c r="D973" s="12" t="s">
        <v>74</v>
      </c>
      <c r="E973" s="13" t="s">
        <v>42</v>
      </c>
      <c r="F973" s="12" t="s">
        <v>121</v>
      </c>
      <c r="G973" s="14" t="s">
        <v>74</v>
      </c>
    </row>
    <row r="974" spans="1:7" hidden="1" x14ac:dyDescent="0.3">
      <c r="A974" s="10">
        <v>68522</v>
      </c>
      <c r="B974" s="12" t="s">
        <v>1010</v>
      </c>
      <c r="C974" s="12" t="s">
        <v>963</v>
      </c>
      <c r="D974" s="12" t="s">
        <v>74</v>
      </c>
      <c r="E974" s="13" t="s">
        <v>42</v>
      </c>
      <c r="F974" s="12" t="s">
        <v>121</v>
      </c>
      <c r="G974" s="14" t="s">
        <v>74</v>
      </c>
    </row>
    <row r="975" spans="1:7" hidden="1" x14ac:dyDescent="0.3">
      <c r="A975" s="10">
        <v>68524</v>
      </c>
      <c r="B975" s="12" t="s">
        <v>1011</v>
      </c>
      <c r="C975" s="12" t="s">
        <v>963</v>
      </c>
      <c r="D975" s="12" t="s">
        <v>74</v>
      </c>
      <c r="E975" s="13" t="s">
        <v>42</v>
      </c>
      <c r="F975" s="12" t="s">
        <v>121</v>
      </c>
      <c r="G975" s="14" t="s">
        <v>74</v>
      </c>
    </row>
    <row r="976" spans="1:7" hidden="1" x14ac:dyDescent="0.3">
      <c r="A976" s="10">
        <v>68533</v>
      </c>
      <c r="B976" s="12" t="s">
        <v>1012</v>
      </c>
      <c r="C976" s="12" t="s">
        <v>963</v>
      </c>
      <c r="D976" s="12" t="s">
        <v>74</v>
      </c>
      <c r="E976" s="13" t="s">
        <v>42</v>
      </c>
      <c r="F976" s="12" t="s">
        <v>121</v>
      </c>
      <c r="G976" s="14" t="s">
        <v>74</v>
      </c>
    </row>
    <row r="977" spans="1:7" hidden="1" x14ac:dyDescent="0.3">
      <c r="A977" s="10">
        <v>68547</v>
      </c>
      <c r="B977" s="12" t="s">
        <v>1013</v>
      </c>
      <c r="C977" s="12" t="s">
        <v>963</v>
      </c>
      <c r="D977" s="12" t="s">
        <v>74</v>
      </c>
      <c r="E977" s="13" t="s">
        <v>41</v>
      </c>
      <c r="F977" s="12" t="s">
        <v>121</v>
      </c>
      <c r="G977" s="14" t="s">
        <v>74</v>
      </c>
    </row>
    <row r="978" spans="1:7" hidden="1" x14ac:dyDescent="0.3">
      <c r="A978" s="10">
        <v>68549</v>
      </c>
      <c r="B978" s="12" t="s">
        <v>1014</v>
      </c>
      <c r="C978" s="12" t="s">
        <v>963</v>
      </c>
      <c r="D978" s="12" t="s">
        <v>74</v>
      </c>
      <c r="E978" s="13" t="s">
        <v>42</v>
      </c>
      <c r="F978" s="12" t="s">
        <v>121</v>
      </c>
      <c r="G978" s="14" t="s">
        <v>74</v>
      </c>
    </row>
    <row r="979" spans="1:7" hidden="1" x14ac:dyDescent="0.3">
      <c r="A979" s="10">
        <v>68572</v>
      </c>
      <c r="B979" s="12" t="s">
        <v>1015</v>
      </c>
      <c r="C979" s="12" t="s">
        <v>963</v>
      </c>
      <c r="D979" s="12" t="s">
        <v>96</v>
      </c>
      <c r="E979" s="13" t="s">
        <v>41</v>
      </c>
      <c r="F979" s="12" t="s">
        <v>121</v>
      </c>
      <c r="G979" s="14" t="s">
        <v>96</v>
      </c>
    </row>
    <row r="980" spans="1:7" hidden="1" x14ac:dyDescent="0.3">
      <c r="A980" s="10">
        <v>68573</v>
      </c>
      <c r="B980" s="12" t="s">
        <v>1016</v>
      </c>
      <c r="C980" s="12" t="s">
        <v>963</v>
      </c>
      <c r="D980" s="12" t="s">
        <v>74</v>
      </c>
      <c r="E980" s="13" t="s">
        <v>42</v>
      </c>
      <c r="F980" s="12" t="s">
        <v>121</v>
      </c>
      <c r="G980" s="14" t="s">
        <v>74</v>
      </c>
    </row>
    <row r="981" spans="1:7" hidden="1" x14ac:dyDescent="0.3">
      <c r="A981" s="10">
        <v>68575</v>
      </c>
      <c r="B981" s="12" t="s">
        <v>1017</v>
      </c>
      <c r="C981" s="12" t="s">
        <v>963</v>
      </c>
      <c r="D981" s="12" t="s">
        <v>74</v>
      </c>
      <c r="E981" s="13" t="s">
        <v>42</v>
      </c>
      <c r="F981" s="12" t="s">
        <v>121</v>
      </c>
      <c r="G981" s="14" t="s">
        <v>74</v>
      </c>
    </row>
    <row r="982" spans="1:7" hidden="1" x14ac:dyDescent="0.3">
      <c r="A982" s="10">
        <v>68655</v>
      </c>
      <c r="B982" s="12" t="s">
        <v>1018</v>
      </c>
      <c r="C982" s="12" t="s">
        <v>963</v>
      </c>
      <c r="D982" s="12" t="s">
        <v>74</v>
      </c>
      <c r="E982" s="13" t="s">
        <v>42</v>
      </c>
      <c r="F982" s="12" t="s">
        <v>121</v>
      </c>
      <c r="G982" s="14" t="s">
        <v>74</v>
      </c>
    </row>
    <row r="983" spans="1:7" hidden="1" x14ac:dyDescent="0.3">
      <c r="A983" s="10">
        <v>68673</v>
      </c>
      <c r="B983" s="12" t="s">
        <v>1019</v>
      </c>
      <c r="C983" s="12" t="s">
        <v>963</v>
      </c>
      <c r="D983" s="12" t="s">
        <v>74</v>
      </c>
      <c r="E983" s="13" t="s">
        <v>42</v>
      </c>
      <c r="F983" s="12" t="s">
        <v>121</v>
      </c>
      <c r="G983" s="14" t="s">
        <v>74</v>
      </c>
    </row>
    <row r="984" spans="1:7" hidden="1" x14ac:dyDescent="0.3">
      <c r="A984" s="10">
        <v>68679</v>
      </c>
      <c r="B984" s="12" t="s">
        <v>1020</v>
      </c>
      <c r="C984" s="12" t="s">
        <v>963</v>
      </c>
      <c r="D984" s="12" t="s">
        <v>74</v>
      </c>
      <c r="E984" s="13" t="s">
        <v>41</v>
      </c>
      <c r="F984" s="12" t="s">
        <v>121</v>
      </c>
      <c r="G984" s="14" t="s">
        <v>74</v>
      </c>
    </row>
    <row r="985" spans="1:7" hidden="1" x14ac:dyDescent="0.3">
      <c r="A985" s="10">
        <v>68682</v>
      </c>
      <c r="B985" s="12" t="s">
        <v>1021</v>
      </c>
      <c r="C985" s="12" t="s">
        <v>963</v>
      </c>
      <c r="D985" s="12" t="s">
        <v>74</v>
      </c>
      <c r="E985" s="13" t="s">
        <v>42</v>
      </c>
      <c r="F985" s="12" t="s">
        <v>121</v>
      </c>
      <c r="G985" s="14" t="s">
        <v>74</v>
      </c>
    </row>
    <row r="986" spans="1:7" hidden="1" x14ac:dyDescent="0.3">
      <c r="A986" s="10">
        <v>68684</v>
      </c>
      <c r="B986" s="12" t="s">
        <v>1022</v>
      </c>
      <c r="C986" s="12" t="s">
        <v>963</v>
      </c>
      <c r="D986" s="12" t="s">
        <v>74</v>
      </c>
      <c r="E986" s="13" t="s">
        <v>42</v>
      </c>
      <c r="F986" s="12" t="s">
        <v>121</v>
      </c>
      <c r="G986" s="14" t="s">
        <v>74</v>
      </c>
    </row>
    <row r="987" spans="1:7" hidden="1" x14ac:dyDescent="0.3">
      <c r="A987" s="10">
        <v>68689</v>
      </c>
      <c r="B987" s="12" t="s">
        <v>1023</v>
      </c>
      <c r="C987" s="12" t="s">
        <v>963</v>
      </c>
      <c r="D987" s="12" t="s">
        <v>74</v>
      </c>
      <c r="E987" s="13" t="s">
        <v>42</v>
      </c>
      <c r="F987" s="12" t="s">
        <v>121</v>
      </c>
      <c r="G987" s="14" t="s">
        <v>74</v>
      </c>
    </row>
    <row r="988" spans="1:7" hidden="1" x14ac:dyDescent="0.3">
      <c r="A988" s="10">
        <v>68720</v>
      </c>
      <c r="B988" s="12" t="s">
        <v>1024</v>
      </c>
      <c r="C988" s="12" t="s">
        <v>963</v>
      </c>
      <c r="D988" s="12" t="s">
        <v>74</v>
      </c>
      <c r="E988" s="13" t="s">
        <v>42</v>
      </c>
      <c r="F988" s="12" t="s">
        <v>121</v>
      </c>
      <c r="G988" s="14" t="s">
        <v>74</v>
      </c>
    </row>
    <row r="989" spans="1:7" hidden="1" x14ac:dyDescent="0.3">
      <c r="A989" s="10">
        <v>68745</v>
      </c>
      <c r="B989" s="12" t="s">
        <v>1025</v>
      </c>
      <c r="C989" s="12" t="s">
        <v>963</v>
      </c>
      <c r="D989" s="12" t="s">
        <v>74</v>
      </c>
      <c r="E989" s="13" t="s">
        <v>42</v>
      </c>
      <c r="F989" s="12" t="s">
        <v>121</v>
      </c>
      <c r="G989" s="14" t="s">
        <v>74</v>
      </c>
    </row>
    <row r="990" spans="1:7" hidden="1" x14ac:dyDescent="0.3">
      <c r="A990" s="10">
        <v>68755</v>
      </c>
      <c r="B990" s="12" t="s">
        <v>1026</v>
      </c>
      <c r="C990" s="12" t="s">
        <v>963</v>
      </c>
      <c r="D990" s="12" t="s">
        <v>74</v>
      </c>
      <c r="E990" s="13" t="s">
        <v>42</v>
      </c>
      <c r="F990" s="12" t="s">
        <v>121</v>
      </c>
      <c r="G990" s="14" t="s">
        <v>74</v>
      </c>
    </row>
    <row r="991" spans="1:7" hidden="1" x14ac:dyDescent="0.3">
      <c r="A991" s="10">
        <v>68770</v>
      </c>
      <c r="B991" s="12" t="s">
        <v>1027</v>
      </c>
      <c r="C991" s="12" t="s">
        <v>963</v>
      </c>
      <c r="D991" s="12" t="s">
        <v>74</v>
      </c>
      <c r="E991" s="13" t="s">
        <v>42</v>
      </c>
      <c r="F991" s="12" t="s">
        <v>121</v>
      </c>
      <c r="G991" s="14" t="s">
        <v>74</v>
      </c>
    </row>
    <row r="992" spans="1:7" hidden="1" x14ac:dyDescent="0.3">
      <c r="A992" s="10">
        <v>68780</v>
      </c>
      <c r="B992" s="12" t="s">
        <v>1028</v>
      </c>
      <c r="C992" s="12" t="s">
        <v>963</v>
      </c>
      <c r="D992" s="12" t="s">
        <v>74</v>
      </c>
      <c r="E992" s="13" t="s">
        <v>42</v>
      </c>
      <c r="F992" s="12" t="s">
        <v>121</v>
      </c>
      <c r="G992" s="14" t="s">
        <v>74</v>
      </c>
    </row>
    <row r="993" spans="1:7" hidden="1" x14ac:dyDescent="0.3">
      <c r="A993" s="10">
        <v>68820</v>
      </c>
      <c r="B993" s="12" t="s">
        <v>1029</v>
      </c>
      <c r="C993" s="12" t="s">
        <v>963</v>
      </c>
      <c r="D993" s="12" t="s">
        <v>74</v>
      </c>
      <c r="E993" s="13" t="s">
        <v>41</v>
      </c>
      <c r="F993" s="12" t="s">
        <v>121</v>
      </c>
      <c r="G993" s="14" t="s">
        <v>74</v>
      </c>
    </row>
    <row r="994" spans="1:7" hidden="1" x14ac:dyDescent="0.3">
      <c r="A994" s="10">
        <v>68855</v>
      </c>
      <c r="B994" s="12" t="s">
        <v>1030</v>
      </c>
      <c r="C994" s="12" t="s">
        <v>963</v>
      </c>
      <c r="D994" s="12" t="s">
        <v>74</v>
      </c>
      <c r="E994" s="13" t="s">
        <v>42</v>
      </c>
      <c r="F994" s="12" t="s">
        <v>121</v>
      </c>
      <c r="G994" s="14" t="s">
        <v>74</v>
      </c>
    </row>
    <row r="995" spans="1:7" hidden="1" x14ac:dyDescent="0.3">
      <c r="A995" s="10">
        <v>68861</v>
      </c>
      <c r="B995" s="12" t="s">
        <v>1031</v>
      </c>
      <c r="C995" s="12" t="s">
        <v>963</v>
      </c>
      <c r="D995" s="12" t="s">
        <v>96</v>
      </c>
      <c r="E995" s="13" t="s">
        <v>41</v>
      </c>
      <c r="F995" s="12" t="s">
        <v>121</v>
      </c>
      <c r="G995" s="14" t="s">
        <v>96</v>
      </c>
    </row>
    <row r="996" spans="1:7" hidden="1" x14ac:dyDescent="0.3">
      <c r="A996" s="10">
        <v>68867</v>
      </c>
      <c r="B996" s="12" t="s">
        <v>1032</v>
      </c>
      <c r="C996" s="12" t="s">
        <v>963</v>
      </c>
      <c r="D996" s="12" t="s">
        <v>81</v>
      </c>
      <c r="E996" s="13" t="s">
        <v>42</v>
      </c>
      <c r="F996" s="12" t="s">
        <v>121</v>
      </c>
      <c r="G996" s="14" t="s">
        <v>81</v>
      </c>
    </row>
    <row r="997" spans="1:7" hidden="1" x14ac:dyDescent="0.3">
      <c r="A997" s="10">
        <v>68895</v>
      </c>
      <c r="B997" s="12" t="s">
        <v>1033</v>
      </c>
      <c r="C997" s="12" t="s">
        <v>963</v>
      </c>
      <c r="D997" s="12" t="s">
        <v>74</v>
      </c>
      <c r="E997" s="13" t="s">
        <v>42</v>
      </c>
      <c r="F997" s="12" t="s">
        <v>121</v>
      </c>
      <c r="G997" s="14" t="s">
        <v>74</v>
      </c>
    </row>
    <row r="998" spans="1:7" hidden="1" x14ac:dyDescent="0.3">
      <c r="A998" s="10">
        <v>70110</v>
      </c>
      <c r="B998" s="11" t="s">
        <v>323</v>
      </c>
      <c r="C998" s="12" t="s">
        <v>504</v>
      </c>
      <c r="D998" s="12" t="s">
        <v>95</v>
      </c>
      <c r="E998" s="13" t="s">
        <v>41</v>
      </c>
      <c r="F998" s="12" t="s">
        <v>121</v>
      </c>
      <c r="G998" s="14" t="s">
        <v>95</v>
      </c>
    </row>
    <row r="999" spans="1:7" hidden="1" x14ac:dyDescent="0.3">
      <c r="A999" s="10">
        <v>70400</v>
      </c>
      <c r="B999" s="11" t="s">
        <v>132</v>
      </c>
      <c r="C999" s="12" t="s">
        <v>504</v>
      </c>
      <c r="D999" s="12" t="s">
        <v>95</v>
      </c>
      <c r="E999" s="13" t="s">
        <v>41</v>
      </c>
      <c r="F999" s="12" t="s">
        <v>121</v>
      </c>
      <c r="G999" s="14" t="s">
        <v>95</v>
      </c>
    </row>
    <row r="1000" spans="1:7" hidden="1" x14ac:dyDescent="0.3">
      <c r="A1000" s="10">
        <v>70717</v>
      </c>
      <c r="B1000" s="11" t="s">
        <v>1034</v>
      </c>
      <c r="C1000" s="12" t="s">
        <v>504</v>
      </c>
      <c r="D1000" s="12" t="s">
        <v>95</v>
      </c>
      <c r="E1000" s="13" t="s">
        <v>41</v>
      </c>
      <c r="F1000" s="12" t="s">
        <v>121</v>
      </c>
      <c r="G1000" s="14" t="s">
        <v>95</v>
      </c>
    </row>
    <row r="1001" spans="1:7" hidden="1" x14ac:dyDescent="0.3">
      <c r="A1001" s="10">
        <v>70771</v>
      </c>
      <c r="B1001" s="11" t="s">
        <v>504</v>
      </c>
      <c r="C1001" s="12" t="s">
        <v>504</v>
      </c>
      <c r="D1001" s="12" t="s">
        <v>95</v>
      </c>
      <c r="E1001" s="13" t="s">
        <v>42</v>
      </c>
      <c r="F1001" s="12" t="s">
        <v>121</v>
      </c>
      <c r="G1001" s="14" t="s">
        <v>95</v>
      </c>
    </row>
    <row r="1002" spans="1:7" hidden="1" x14ac:dyDescent="0.3">
      <c r="A1002" s="10">
        <v>70124</v>
      </c>
      <c r="B1002" s="12" t="s">
        <v>1035</v>
      </c>
      <c r="C1002" s="12" t="s">
        <v>504</v>
      </c>
      <c r="D1002" s="12" t="s">
        <v>95</v>
      </c>
      <c r="E1002" s="13" t="s">
        <v>42</v>
      </c>
      <c r="F1002" s="12" t="s">
        <v>121</v>
      </c>
      <c r="G1002" s="14" t="s">
        <v>95</v>
      </c>
    </row>
    <row r="1003" spans="1:7" hidden="1" x14ac:dyDescent="0.3">
      <c r="A1003" s="10">
        <v>70230</v>
      </c>
      <c r="B1003" s="12" t="s">
        <v>1036</v>
      </c>
      <c r="C1003" s="12" t="s">
        <v>504</v>
      </c>
      <c r="D1003" s="12" t="s">
        <v>95</v>
      </c>
      <c r="E1003" s="13" t="s">
        <v>42</v>
      </c>
      <c r="F1003" s="12" t="s">
        <v>121</v>
      </c>
      <c r="G1003" s="14" t="s">
        <v>95</v>
      </c>
    </row>
    <row r="1004" spans="1:7" hidden="1" x14ac:dyDescent="0.3">
      <c r="A1004" s="10">
        <v>70204</v>
      </c>
      <c r="B1004" s="12" t="s">
        <v>1037</v>
      </c>
      <c r="C1004" s="12" t="s">
        <v>504</v>
      </c>
      <c r="D1004" s="12" t="s">
        <v>95</v>
      </c>
      <c r="E1004" s="13" t="s">
        <v>42</v>
      </c>
      <c r="F1004" s="12" t="s">
        <v>121</v>
      </c>
      <c r="G1004" s="14" t="s">
        <v>95</v>
      </c>
    </row>
    <row r="1005" spans="1:7" hidden="1" x14ac:dyDescent="0.3">
      <c r="A1005" s="10">
        <v>70215</v>
      </c>
      <c r="B1005" s="12" t="s">
        <v>1038</v>
      </c>
      <c r="C1005" s="12" t="s">
        <v>504</v>
      </c>
      <c r="D1005" s="12" t="s">
        <v>95</v>
      </c>
      <c r="E1005" s="13" t="s">
        <v>41</v>
      </c>
      <c r="F1005" s="12" t="s">
        <v>121</v>
      </c>
      <c r="G1005" s="14" t="s">
        <v>95</v>
      </c>
    </row>
    <row r="1006" spans="1:7" hidden="1" x14ac:dyDescent="0.3">
      <c r="A1006" s="10">
        <v>70221</v>
      </c>
      <c r="B1006" s="12" t="s">
        <v>1039</v>
      </c>
      <c r="C1006" s="12" t="s">
        <v>504</v>
      </c>
      <c r="D1006" s="12" t="s">
        <v>95</v>
      </c>
      <c r="E1006" s="13" t="s">
        <v>41</v>
      </c>
      <c r="F1006" s="12" t="s">
        <v>121</v>
      </c>
      <c r="G1006" s="14" t="s">
        <v>95</v>
      </c>
    </row>
    <row r="1007" spans="1:7" hidden="1" x14ac:dyDescent="0.3">
      <c r="A1007" s="10">
        <v>70233</v>
      </c>
      <c r="B1007" s="12" t="s">
        <v>1040</v>
      </c>
      <c r="C1007" s="12" t="s">
        <v>504</v>
      </c>
      <c r="D1007" s="12" t="s">
        <v>95</v>
      </c>
      <c r="E1007" s="13" t="s">
        <v>41</v>
      </c>
      <c r="F1007" s="12" t="s">
        <v>121</v>
      </c>
      <c r="G1007" s="14" t="s">
        <v>95</v>
      </c>
    </row>
    <row r="1008" spans="1:7" hidden="1" x14ac:dyDescent="0.3">
      <c r="A1008" s="10">
        <v>70235</v>
      </c>
      <c r="B1008" s="12" t="s">
        <v>1041</v>
      </c>
      <c r="C1008" s="12" t="s">
        <v>504</v>
      </c>
      <c r="D1008" s="12" t="s">
        <v>95</v>
      </c>
      <c r="E1008" s="13" t="s">
        <v>41</v>
      </c>
      <c r="F1008" s="12" t="s">
        <v>121</v>
      </c>
      <c r="G1008" s="14" t="s">
        <v>95</v>
      </c>
    </row>
    <row r="1009" spans="1:7" hidden="1" x14ac:dyDescent="0.3">
      <c r="A1009" s="10">
        <v>70265</v>
      </c>
      <c r="B1009" s="12" t="s">
        <v>1042</v>
      </c>
      <c r="C1009" s="12" t="s">
        <v>504</v>
      </c>
      <c r="D1009" s="12" t="s">
        <v>95</v>
      </c>
      <c r="E1009" s="13" t="s">
        <v>42</v>
      </c>
      <c r="F1009" s="12" t="s">
        <v>121</v>
      </c>
      <c r="G1009" s="14" t="s">
        <v>95</v>
      </c>
    </row>
    <row r="1010" spans="1:7" hidden="1" x14ac:dyDescent="0.3">
      <c r="A1010" s="10">
        <v>70418</v>
      </c>
      <c r="B1010" s="12" t="s">
        <v>1043</v>
      </c>
      <c r="C1010" s="12" t="s">
        <v>504</v>
      </c>
      <c r="D1010" s="12" t="s">
        <v>95</v>
      </c>
      <c r="E1010" s="13" t="s">
        <v>41</v>
      </c>
      <c r="F1010" s="12" t="s">
        <v>121</v>
      </c>
      <c r="G1010" s="14" t="s">
        <v>95</v>
      </c>
    </row>
    <row r="1011" spans="1:7" hidden="1" x14ac:dyDescent="0.3">
      <c r="A1011" s="10">
        <v>70429</v>
      </c>
      <c r="B1011" s="12" t="s">
        <v>1044</v>
      </c>
      <c r="C1011" s="12" t="s">
        <v>504</v>
      </c>
      <c r="D1011" s="12" t="s">
        <v>95</v>
      </c>
      <c r="E1011" s="13" t="s">
        <v>42</v>
      </c>
      <c r="F1011" s="12" t="s">
        <v>201</v>
      </c>
      <c r="G1011" s="14" t="s">
        <v>95</v>
      </c>
    </row>
    <row r="1012" spans="1:7" hidden="1" x14ac:dyDescent="0.3">
      <c r="A1012" s="10">
        <v>70473</v>
      </c>
      <c r="B1012" s="12" t="s">
        <v>1045</v>
      </c>
      <c r="C1012" s="12" t="s">
        <v>504</v>
      </c>
      <c r="D1012" s="12" t="s">
        <v>95</v>
      </c>
      <c r="E1012" s="13" t="s">
        <v>41</v>
      </c>
      <c r="F1012" s="12" t="s">
        <v>121</v>
      </c>
      <c r="G1012" s="14" t="s">
        <v>95</v>
      </c>
    </row>
    <row r="1013" spans="1:7" hidden="1" x14ac:dyDescent="0.3">
      <c r="A1013" s="10">
        <v>70508</v>
      </c>
      <c r="B1013" s="12" t="s">
        <v>1046</v>
      </c>
      <c r="C1013" s="12" t="s">
        <v>504</v>
      </c>
      <c r="D1013" s="12" t="s">
        <v>95</v>
      </c>
      <c r="E1013" s="13" t="s">
        <v>41</v>
      </c>
      <c r="F1013" s="12" t="s">
        <v>121</v>
      </c>
      <c r="G1013" s="14" t="s">
        <v>95</v>
      </c>
    </row>
    <row r="1014" spans="1:7" hidden="1" x14ac:dyDescent="0.3">
      <c r="A1014" s="10">
        <v>70523</v>
      </c>
      <c r="B1014" s="12" t="s">
        <v>1047</v>
      </c>
      <c r="C1014" s="12" t="s">
        <v>504</v>
      </c>
      <c r="D1014" s="12" t="s">
        <v>95</v>
      </c>
      <c r="E1014" s="13" t="s">
        <v>41</v>
      </c>
      <c r="F1014" s="12" t="s">
        <v>121</v>
      </c>
      <c r="G1014" s="14" t="s">
        <v>95</v>
      </c>
    </row>
    <row r="1015" spans="1:7" hidden="1" x14ac:dyDescent="0.3">
      <c r="A1015" s="10">
        <v>70670</v>
      </c>
      <c r="B1015" s="12" t="s">
        <v>1048</v>
      </c>
      <c r="C1015" s="12" t="s">
        <v>504</v>
      </c>
      <c r="D1015" s="12" t="s">
        <v>95</v>
      </c>
      <c r="E1015" s="13" t="s">
        <v>41</v>
      </c>
      <c r="F1015" s="12" t="s">
        <v>121</v>
      </c>
      <c r="G1015" s="14" t="s">
        <v>95</v>
      </c>
    </row>
    <row r="1016" spans="1:7" hidden="1" x14ac:dyDescent="0.3">
      <c r="A1016" s="10">
        <v>70678</v>
      </c>
      <c r="B1016" s="12" t="s">
        <v>1049</v>
      </c>
      <c r="C1016" s="12" t="s">
        <v>504</v>
      </c>
      <c r="D1016" s="12" t="s">
        <v>95</v>
      </c>
      <c r="E1016" s="13" t="s">
        <v>41</v>
      </c>
      <c r="F1016" s="12" t="s">
        <v>121</v>
      </c>
      <c r="G1016" s="14" t="s">
        <v>95</v>
      </c>
    </row>
    <row r="1017" spans="1:7" hidden="1" x14ac:dyDescent="0.3">
      <c r="A1017" s="10">
        <v>70702</v>
      </c>
      <c r="B1017" s="12" t="s">
        <v>1050</v>
      </c>
      <c r="C1017" s="12" t="s">
        <v>504</v>
      </c>
      <c r="D1017" s="12" t="s">
        <v>95</v>
      </c>
      <c r="E1017" s="13" t="s">
        <v>41</v>
      </c>
      <c r="F1017" s="12" t="s">
        <v>121</v>
      </c>
      <c r="G1017" s="14" t="s">
        <v>95</v>
      </c>
    </row>
    <row r="1018" spans="1:7" hidden="1" x14ac:dyDescent="0.3">
      <c r="A1018" s="10">
        <v>70742</v>
      </c>
      <c r="B1018" s="12" t="s">
        <v>1051</v>
      </c>
      <c r="C1018" s="12" t="s">
        <v>504</v>
      </c>
      <c r="D1018" s="12" t="s">
        <v>95</v>
      </c>
      <c r="E1018" s="13" t="s">
        <v>41</v>
      </c>
      <c r="F1018" s="12" t="s">
        <v>121</v>
      </c>
      <c r="G1018" s="14" t="s">
        <v>95</v>
      </c>
    </row>
    <row r="1019" spans="1:7" hidden="1" x14ac:dyDescent="0.3">
      <c r="A1019" s="10">
        <v>70708</v>
      </c>
      <c r="B1019" s="12" t="s">
        <v>1052</v>
      </c>
      <c r="C1019" s="12" t="s">
        <v>504</v>
      </c>
      <c r="D1019" s="12" t="s">
        <v>95</v>
      </c>
      <c r="E1019" s="13" t="s">
        <v>42</v>
      </c>
      <c r="F1019" s="12" t="s">
        <v>121</v>
      </c>
      <c r="G1019" s="14" t="s">
        <v>95</v>
      </c>
    </row>
    <row r="1020" spans="1:7" hidden="1" x14ac:dyDescent="0.3">
      <c r="A1020" s="10">
        <v>70713</v>
      </c>
      <c r="B1020" s="12" t="s">
        <v>1053</v>
      </c>
      <c r="C1020" s="12" t="s">
        <v>504</v>
      </c>
      <c r="D1020" s="12" t="s">
        <v>95</v>
      </c>
      <c r="E1020" s="13" t="s">
        <v>41</v>
      </c>
      <c r="F1020" s="12" t="s">
        <v>121</v>
      </c>
      <c r="G1020" s="14" t="s">
        <v>95</v>
      </c>
    </row>
    <row r="1021" spans="1:7" hidden="1" x14ac:dyDescent="0.3">
      <c r="A1021" s="10">
        <v>70820</v>
      </c>
      <c r="B1021" s="12" t="s">
        <v>1054</v>
      </c>
      <c r="C1021" s="12" t="s">
        <v>504</v>
      </c>
      <c r="D1021" s="12" t="s">
        <v>95</v>
      </c>
      <c r="E1021" s="13" t="s">
        <v>41</v>
      </c>
      <c r="F1021" s="12" t="s">
        <v>121</v>
      </c>
      <c r="G1021" s="14" t="s">
        <v>95</v>
      </c>
    </row>
    <row r="1022" spans="1:7" hidden="1" x14ac:dyDescent="0.3">
      <c r="A1022" s="10">
        <v>70001</v>
      </c>
      <c r="B1022" s="12" t="s">
        <v>95</v>
      </c>
      <c r="C1022" s="12" t="s">
        <v>504</v>
      </c>
      <c r="D1022" s="12" t="s">
        <v>95</v>
      </c>
      <c r="E1022" s="13" t="s">
        <v>40</v>
      </c>
      <c r="F1022" s="12" t="s">
        <v>121</v>
      </c>
      <c r="G1022" s="14" t="s">
        <v>95</v>
      </c>
    </row>
    <row r="1023" spans="1:7" hidden="1" x14ac:dyDescent="0.3">
      <c r="A1023" s="10">
        <v>70823</v>
      </c>
      <c r="B1023" s="12" t="s">
        <v>1055</v>
      </c>
      <c r="C1023" s="12" t="s">
        <v>504</v>
      </c>
      <c r="D1023" s="12" t="s">
        <v>95</v>
      </c>
      <c r="E1023" s="13" t="s">
        <v>41</v>
      </c>
      <c r="F1023" s="12" t="s">
        <v>121</v>
      </c>
      <c r="G1023" s="14" t="s">
        <v>95</v>
      </c>
    </row>
    <row r="1024" spans="1:7" hidden="1" x14ac:dyDescent="0.3">
      <c r="A1024" s="10">
        <v>73678</v>
      </c>
      <c r="B1024" s="11" t="s">
        <v>138</v>
      </c>
      <c r="C1024" s="12" t="s">
        <v>1056</v>
      </c>
      <c r="D1024" s="12" t="s">
        <v>85</v>
      </c>
      <c r="E1024" s="13" t="s">
        <v>41</v>
      </c>
      <c r="F1024" s="12" t="s">
        <v>121</v>
      </c>
      <c r="G1024" s="14" t="s">
        <v>85</v>
      </c>
    </row>
    <row r="1025" spans="1:7" hidden="1" x14ac:dyDescent="0.3">
      <c r="A1025" s="10">
        <v>73770</v>
      </c>
      <c r="B1025" s="11" t="s">
        <v>503</v>
      </c>
      <c r="C1025" s="12" t="s">
        <v>1056</v>
      </c>
      <c r="D1025" s="12" t="s">
        <v>85</v>
      </c>
      <c r="E1025" s="13" t="s">
        <v>41</v>
      </c>
      <c r="F1025" s="12" t="s">
        <v>121</v>
      </c>
      <c r="G1025" s="14" t="s">
        <v>85</v>
      </c>
    </row>
    <row r="1026" spans="1:7" hidden="1" x14ac:dyDescent="0.3">
      <c r="A1026" s="10">
        <v>73024</v>
      </c>
      <c r="B1026" s="12" t="s">
        <v>1057</v>
      </c>
      <c r="C1026" s="12" t="s">
        <v>1056</v>
      </c>
      <c r="D1026" s="12" t="s">
        <v>85</v>
      </c>
      <c r="E1026" s="13" t="s">
        <v>42</v>
      </c>
      <c r="F1026" s="12" t="s">
        <v>121</v>
      </c>
      <c r="G1026" s="14" t="s">
        <v>85</v>
      </c>
    </row>
    <row r="1027" spans="1:7" hidden="1" x14ac:dyDescent="0.3">
      <c r="A1027" s="10">
        <v>73026</v>
      </c>
      <c r="B1027" s="12" t="s">
        <v>1058</v>
      </c>
      <c r="C1027" s="12" t="s">
        <v>1056</v>
      </c>
      <c r="D1027" s="12" t="s">
        <v>85</v>
      </c>
      <c r="E1027" s="13" t="s">
        <v>41</v>
      </c>
      <c r="F1027" s="12" t="s">
        <v>121</v>
      </c>
      <c r="G1027" s="14" t="s">
        <v>85</v>
      </c>
    </row>
    <row r="1028" spans="1:7" hidden="1" x14ac:dyDescent="0.3">
      <c r="A1028" s="10">
        <v>73030</v>
      </c>
      <c r="B1028" s="12" t="s">
        <v>1059</v>
      </c>
      <c r="C1028" s="12" t="s">
        <v>1056</v>
      </c>
      <c r="D1028" s="12" t="s">
        <v>85</v>
      </c>
      <c r="E1028" s="13" t="s">
        <v>41</v>
      </c>
      <c r="F1028" s="12" t="s">
        <v>121</v>
      </c>
      <c r="G1028" s="14" t="s">
        <v>85</v>
      </c>
    </row>
    <row r="1029" spans="1:7" hidden="1" x14ac:dyDescent="0.3">
      <c r="A1029" s="10">
        <v>73043</v>
      </c>
      <c r="B1029" s="12" t="s">
        <v>1060</v>
      </c>
      <c r="C1029" s="12" t="s">
        <v>1056</v>
      </c>
      <c r="D1029" s="12" t="s">
        <v>85</v>
      </c>
      <c r="E1029" s="13" t="s">
        <v>41</v>
      </c>
      <c r="F1029" s="12" t="s">
        <v>121</v>
      </c>
      <c r="G1029" s="14" t="s">
        <v>85</v>
      </c>
    </row>
    <row r="1030" spans="1:7" hidden="1" x14ac:dyDescent="0.3">
      <c r="A1030" s="10">
        <v>73055</v>
      </c>
      <c r="B1030" s="12" t="s">
        <v>1061</v>
      </c>
      <c r="C1030" s="12" t="s">
        <v>1056</v>
      </c>
      <c r="D1030" s="12" t="s">
        <v>85</v>
      </c>
      <c r="E1030" s="13" t="s">
        <v>41</v>
      </c>
      <c r="F1030" s="12" t="s">
        <v>121</v>
      </c>
      <c r="G1030" s="14" t="s">
        <v>85</v>
      </c>
    </row>
    <row r="1031" spans="1:7" hidden="1" x14ac:dyDescent="0.3">
      <c r="A1031" s="10">
        <v>73067</v>
      </c>
      <c r="B1031" s="12" t="s">
        <v>1062</v>
      </c>
      <c r="C1031" s="12" t="s">
        <v>1056</v>
      </c>
      <c r="D1031" s="12" t="s">
        <v>85</v>
      </c>
      <c r="E1031" s="13" t="s">
        <v>42</v>
      </c>
      <c r="F1031" s="12" t="s">
        <v>121</v>
      </c>
      <c r="G1031" s="14" t="s">
        <v>85</v>
      </c>
    </row>
    <row r="1032" spans="1:7" hidden="1" x14ac:dyDescent="0.3">
      <c r="A1032" s="10">
        <v>73124</v>
      </c>
      <c r="B1032" s="12" t="s">
        <v>1063</v>
      </c>
      <c r="C1032" s="12" t="s">
        <v>1056</v>
      </c>
      <c r="D1032" s="12" t="s">
        <v>85</v>
      </c>
      <c r="E1032" s="13" t="s">
        <v>41</v>
      </c>
      <c r="F1032" s="12" t="s">
        <v>121</v>
      </c>
      <c r="G1032" s="14" t="s">
        <v>85</v>
      </c>
    </row>
    <row r="1033" spans="1:7" hidden="1" x14ac:dyDescent="0.3">
      <c r="A1033" s="10">
        <v>73148</v>
      </c>
      <c r="B1033" s="12" t="s">
        <v>1064</v>
      </c>
      <c r="C1033" s="12" t="s">
        <v>1056</v>
      </c>
      <c r="D1033" s="12" t="s">
        <v>71</v>
      </c>
      <c r="E1033" s="13" t="s">
        <v>41</v>
      </c>
      <c r="F1033" s="12" t="s">
        <v>121</v>
      </c>
      <c r="G1033" s="14" t="s">
        <v>71</v>
      </c>
    </row>
    <row r="1034" spans="1:7" hidden="1" x14ac:dyDescent="0.3">
      <c r="A1034" s="10">
        <v>73152</v>
      </c>
      <c r="B1034" s="12" t="s">
        <v>1065</v>
      </c>
      <c r="C1034" s="12" t="s">
        <v>1056</v>
      </c>
      <c r="D1034" s="12" t="s">
        <v>85</v>
      </c>
      <c r="E1034" s="13" t="s">
        <v>42</v>
      </c>
      <c r="F1034" s="12" t="s">
        <v>121</v>
      </c>
      <c r="G1034" s="14" t="s">
        <v>85</v>
      </c>
    </row>
    <row r="1035" spans="1:7" hidden="1" x14ac:dyDescent="0.3">
      <c r="A1035" s="10">
        <v>73168</v>
      </c>
      <c r="B1035" s="12" t="s">
        <v>1066</v>
      </c>
      <c r="C1035" s="12" t="s">
        <v>1056</v>
      </c>
      <c r="D1035" s="12" t="s">
        <v>85</v>
      </c>
      <c r="E1035" s="13" t="s">
        <v>42</v>
      </c>
      <c r="F1035" s="12" t="s">
        <v>121</v>
      </c>
      <c r="G1035" s="14" t="s">
        <v>85</v>
      </c>
    </row>
    <row r="1036" spans="1:7" hidden="1" x14ac:dyDescent="0.3">
      <c r="A1036" s="10">
        <v>73200</v>
      </c>
      <c r="B1036" s="12" t="s">
        <v>1067</v>
      </c>
      <c r="C1036" s="12" t="s">
        <v>1056</v>
      </c>
      <c r="D1036" s="12" t="s">
        <v>85</v>
      </c>
      <c r="E1036" s="13" t="s">
        <v>41</v>
      </c>
      <c r="F1036" s="12" t="s">
        <v>121</v>
      </c>
      <c r="G1036" s="14" t="s">
        <v>85</v>
      </c>
    </row>
    <row r="1037" spans="1:7" hidden="1" x14ac:dyDescent="0.3">
      <c r="A1037" s="10">
        <v>73217</v>
      </c>
      <c r="B1037" s="12" t="s">
        <v>1068</v>
      </c>
      <c r="C1037" s="12" t="s">
        <v>1056</v>
      </c>
      <c r="D1037" s="12" t="s">
        <v>85</v>
      </c>
      <c r="E1037" s="13" t="s">
        <v>42</v>
      </c>
      <c r="F1037" s="12" t="s">
        <v>121</v>
      </c>
      <c r="G1037" s="14" t="s">
        <v>85</v>
      </c>
    </row>
    <row r="1038" spans="1:7" hidden="1" x14ac:dyDescent="0.3">
      <c r="A1038" s="10">
        <v>73226</v>
      </c>
      <c r="B1038" s="12" t="s">
        <v>1069</v>
      </c>
      <c r="C1038" s="12" t="s">
        <v>1056</v>
      </c>
      <c r="D1038" s="12" t="s">
        <v>85</v>
      </c>
      <c r="E1038" s="13" t="s">
        <v>41</v>
      </c>
      <c r="F1038" s="12" t="s">
        <v>121</v>
      </c>
      <c r="G1038" s="14" t="s">
        <v>85</v>
      </c>
    </row>
    <row r="1039" spans="1:7" hidden="1" x14ac:dyDescent="0.3">
      <c r="A1039" s="10">
        <v>73236</v>
      </c>
      <c r="B1039" s="12" t="s">
        <v>1070</v>
      </c>
      <c r="C1039" s="12" t="s">
        <v>1056</v>
      </c>
      <c r="D1039" s="12" t="s">
        <v>85</v>
      </c>
      <c r="E1039" s="13" t="s">
        <v>42</v>
      </c>
      <c r="F1039" s="12" t="s">
        <v>121</v>
      </c>
      <c r="G1039" s="14" t="s">
        <v>85</v>
      </c>
    </row>
    <row r="1040" spans="1:7" hidden="1" x14ac:dyDescent="0.3">
      <c r="A1040" s="10">
        <v>73268</v>
      </c>
      <c r="B1040" s="12" t="s">
        <v>1071</v>
      </c>
      <c r="C1040" s="12" t="s">
        <v>1056</v>
      </c>
      <c r="D1040" s="12" t="s">
        <v>85</v>
      </c>
      <c r="E1040" s="13" t="s">
        <v>41</v>
      </c>
      <c r="F1040" s="12" t="s">
        <v>121</v>
      </c>
      <c r="G1040" s="14" t="s">
        <v>85</v>
      </c>
    </row>
    <row r="1041" spans="1:7" hidden="1" x14ac:dyDescent="0.3">
      <c r="A1041" s="10">
        <v>73270</v>
      </c>
      <c r="B1041" s="12" t="s">
        <v>1072</v>
      </c>
      <c r="C1041" s="12" t="s">
        <v>1056</v>
      </c>
      <c r="D1041" s="12" t="s">
        <v>85</v>
      </c>
      <c r="E1041" s="13" t="s">
        <v>42</v>
      </c>
      <c r="F1041" s="12" t="s">
        <v>121</v>
      </c>
      <c r="G1041" s="14" t="s">
        <v>85</v>
      </c>
    </row>
    <row r="1042" spans="1:7" hidden="1" x14ac:dyDescent="0.3">
      <c r="A1042" s="10">
        <v>73275</v>
      </c>
      <c r="B1042" s="12" t="s">
        <v>1073</v>
      </c>
      <c r="C1042" s="12" t="s">
        <v>1056</v>
      </c>
      <c r="D1042" s="12" t="s">
        <v>85</v>
      </c>
      <c r="E1042" s="13" t="s">
        <v>41</v>
      </c>
      <c r="F1042" s="12" t="s">
        <v>121</v>
      </c>
      <c r="G1042" s="14" t="s">
        <v>85</v>
      </c>
    </row>
    <row r="1043" spans="1:7" hidden="1" x14ac:dyDescent="0.3">
      <c r="A1043" s="10">
        <v>73283</v>
      </c>
      <c r="B1043" s="12" t="s">
        <v>1074</v>
      </c>
      <c r="C1043" s="12" t="s">
        <v>1056</v>
      </c>
      <c r="D1043" s="12" t="s">
        <v>85</v>
      </c>
      <c r="E1043" s="13" t="s">
        <v>42</v>
      </c>
      <c r="F1043" s="12" t="s">
        <v>121</v>
      </c>
      <c r="G1043" s="14" t="s">
        <v>85</v>
      </c>
    </row>
    <row r="1044" spans="1:7" hidden="1" x14ac:dyDescent="0.3">
      <c r="A1044" s="10">
        <v>73319</v>
      </c>
      <c r="B1044" s="12" t="s">
        <v>1075</v>
      </c>
      <c r="C1044" s="12" t="s">
        <v>1056</v>
      </c>
      <c r="D1044" s="12" t="s">
        <v>85</v>
      </c>
      <c r="E1044" s="13" t="s">
        <v>41</v>
      </c>
      <c r="F1044" s="12" t="s">
        <v>121</v>
      </c>
      <c r="G1044" s="14" t="s">
        <v>85</v>
      </c>
    </row>
    <row r="1045" spans="1:7" hidden="1" x14ac:dyDescent="0.3">
      <c r="A1045" s="10">
        <v>73347</v>
      </c>
      <c r="B1045" s="12" t="s">
        <v>1076</v>
      </c>
      <c r="C1045" s="12" t="s">
        <v>1056</v>
      </c>
      <c r="D1045" s="12" t="s">
        <v>86</v>
      </c>
      <c r="E1045" s="13" t="s">
        <v>42</v>
      </c>
      <c r="F1045" s="12" t="s">
        <v>121</v>
      </c>
      <c r="G1045" s="14" t="s">
        <v>86</v>
      </c>
    </row>
    <row r="1046" spans="1:7" hidden="1" x14ac:dyDescent="0.3">
      <c r="A1046" s="10">
        <v>73349</v>
      </c>
      <c r="B1046" s="12" t="s">
        <v>1077</v>
      </c>
      <c r="C1046" s="12" t="s">
        <v>1056</v>
      </c>
      <c r="D1046" s="12" t="s">
        <v>85</v>
      </c>
      <c r="E1046" s="13" t="s">
        <v>42</v>
      </c>
      <c r="F1046" s="12" t="s">
        <v>121</v>
      </c>
      <c r="G1046" s="14" t="s">
        <v>85</v>
      </c>
    </row>
    <row r="1047" spans="1:7" hidden="1" x14ac:dyDescent="0.3">
      <c r="A1047" s="10">
        <v>73001</v>
      </c>
      <c r="B1047" s="12" t="s">
        <v>85</v>
      </c>
      <c r="C1047" s="12" t="s">
        <v>1056</v>
      </c>
      <c r="D1047" s="12" t="s">
        <v>85</v>
      </c>
      <c r="E1047" s="13" t="s">
        <v>40</v>
      </c>
      <c r="F1047" s="12" t="s">
        <v>121</v>
      </c>
      <c r="G1047" s="14" t="s">
        <v>85</v>
      </c>
    </row>
    <row r="1048" spans="1:7" hidden="1" x14ac:dyDescent="0.3">
      <c r="A1048" s="10">
        <v>73352</v>
      </c>
      <c r="B1048" s="12" t="s">
        <v>1078</v>
      </c>
      <c r="C1048" s="12" t="s">
        <v>1056</v>
      </c>
      <c r="D1048" s="12" t="s">
        <v>85</v>
      </c>
      <c r="E1048" s="13" t="s">
        <v>42</v>
      </c>
      <c r="F1048" s="12" t="s">
        <v>121</v>
      </c>
      <c r="G1048" s="14" t="s">
        <v>85</v>
      </c>
    </row>
    <row r="1049" spans="1:7" hidden="1" x14ac:dyDescent="0.3">
      <c r="A1049" s="10">
        <v>73408</v>
      </c>
      <c r="B1049" s="12" t="s">
        <v>1079</v>
      </c>
      <c r="C1049" s="12" t="s">
        <v>1056</v>
      </c>
      <c r="D1049" s="12" t="s">
        <v>85</v>
      </c>
      <c r="E1049" s="13" t="s">
        <v>41</v>
      </c>
      <c r="F1049" s="12" t="s">
        <v>121</v>
      </c>
      <c r="G1049" s="14" t="s">
        <v>85</v>
      </c>
    </row>
    <row r="1050" spans="1:7" hidden="1" x14ac:dyDescent="0.3">
      <c r="A1050" s="10">
        <v>73411</v>
      </c>
      <c r="B1050" s="12" t="s">
        <v>1080</v>
      </c>
      <c r="C1050" s="12" t="s">
        <v>1056</v>
      </c>
      <c r="D1050" s="12" t="s">
        <v>85</v>
      </c>
      <c r="E1050" s="13" t="s">
        <v>42</v>
      </c>
      <c r="F1050" s="12" t="s">
        <v>121</v>
      </c>
      <c r="G1050" s="14" t="s">
        <v>85</v>
      </c>
    </row>
    <row r="1051" spans="1:7" hidden="1" x14ac:dyDescent="0.3">
      <c r="A1051" s="10">
        <v>73443</v>
      </c>
      <c r="B1051" s="12" t="s">
        <v>1081</v>
      </c>
      <c r="C1051" s="12" t="s">
        <v>1056</v>
      </c>
      <c r="D1051" s="12" t="s">
        <v>85</v>
      </c>
      <c r="E1051" s="13" t="s">
        <v>42</v>
      </c>
      <c r="F1051" s="12" t="s">
        <v>121</v>
      </c>
      <c r="G1051" s="14" t="s">
        <v>85</v>
      </c>
    </row>
    <row r="1052" spans="1:7" hidden="1" x14ac:dyDescent="0.3">
      <c r="A1052" s="10">
        <v>73449</v>
      </c>
      <c r="B1052" s="12" t="s">
        <v>1082</v>
      </c>
      <c r="C1052" s="12" t="s">
        <v>1056</v>
      </c>
      <c r="D1052" s="12" t="s">
        <v>71</v>
      </c>
      <c r="E1052" s="13" t="s">
        <v>41</v>
      </c>
      <c r="F1052" s="12" t="s">
        <v>121</v>
      </c>
      <c r="G1052" s="14" t="s">
        <v>71</v>
      </c>
    </row>
    <row r="1053" spans="1:7" hidden="1" x14ac:dyDescent="0.3">
      <c r="A1053" s="10">
        <v>73461</v>
      </c>
      <c r="B1053" s="12" t="s">
        <v>1083</v>
      </c>
      <c r="C1053" s="12" t="s">
        <v>1056</v>
      </c>
      <c r="D1053" s="12" t="s">
        <v>85</v>
      </c>
      <c r="E1053" s="13" t="s">
        <v>42</v>
      </c>
      <c r="F1053" s="12" t="s">
        <v>121</v>
      </c>
      <c r="G1053" s="14" t="s">
        <v>85</v>
      </c>
    </row>
    <row r="1054" spans="1:7" hidden="1" x14ac:dyDescent="0.3">
      <c r="A1054" s="10">
        <v>73483</v>
      </c>
      <c r="B1054" s="12" t="s">
        <v>1084</v>
      </c>
      <c r="C1054" s="12" t="s">
        <v>1056</v>
      </c>
      <c r="D1054" s="12" t="s">
        <v>90</v>
      </c>
      <c r="E1054" s="13" t="s">
        <v>41</v>
      </c>
      <c r="F1054" s="12" t="s">
        <v>121</v>
      </c>
      <c r="G1054" s="14" t="s">
        <v>90</v>
      </c>
    </row>
    <row r="1055" spans="1:7" hidden="1" x14ac:dyDescent="0.3">
      <c r="A1055" s="10">
        <v>73504</v>
      </c>
      <c r="B1055" s="12" t="s">
        <v>1085</v>
      </c>
      <c r="C1055" s="12" t="s">
        <v>1056</v>
      </c>
      <c r="D1055" s="12" t="s">
        <v>85</v>
      </c>
      <c r="E1055" s="13" t="s">
        <v>42</v>
      </c>
      <c r="F1055" s="12" t="s">
        <v>121</v>
      </c>
      <c r="G1055" s="14" t="s">
        <v>85</v>
      </c>
    </row>
    <row r="1056" spans="1:7" hidden="1" x14ac:dyDescent="0.3">
      <c r="A1056" s="10">
        <v>73520</v>
      </c>
      <c r="B1056" s="12" t="s">
        <v>1086</v>
      </c>
      <c r="C1056" s="12" t="s">
        <v>1056</v>
      </c>
      <c r="D1056" s="12" t="s">
        <v>85</v>
      </c>
      <c r="E1056" s="13" t="s">
        <v>42</v>
      </c>
      <c r="F1056" s="12" t="s">
        <v>121</v>
      </c>
      <c r="G1056" s="14" t="s">
        <v>85</v>
      </c>
    </row>
    <row r="1057" spans="1:7" hidden="1" x14ac:dyDescent="0.3">
      <c r="A1057" s="10">
        <v>73547</v>
      </c>
      <c r="B1057" s="12" t="s">
        <v>1087</v>
      </c>
      <c r="C1057" s="12" t="s">
        <v>1056</v>
      </c>
      <c r="D1057" s="12" t="s">
        <v>85</v>
      </c>
      <c r="E1057" s="13" t="s">
        <v>41</v>
      </c>
      <c r="F1057" s="12" t="s">
        <v>121</v>
      </c>
      <c r="G1057" s="14" t="s">
        <v>85</v>
      </c>
    </row>
    <row r="1058" spans="1:7" hidden="1" x14ac:dyDescent="0.3">
      <c r="A1058" s="10">
        <v>73555</v>
      </c>
      <c r="B1058" s="12" t="s">
        <v>1088</v>
      </c>
      <c r="C1058" s="12" t="s">
        <v>1056</v>
      </c>
      <c r="D1058" s="12" t="s">
        <v>85</v>
      </c>
      <c r="E1058" s="13" t="s">
        <v>42</v>
      </c>
      <c r="F1058" s="12" t="s">
        <v>121</v>
      </c>
      <c r="G1058" s="14" t="s">
        <v>85</v>
      </c>
    </row>
    <row r="1059" spans="1:7" hidden="1" x14ac:dyDescent="0.3">
      <c r="A1059" s="10">
        <v>73563</v>
      </c>
      <c r="B1059" s="12" t="s">
        <v>1089</v>
      </c>
      <c r="C1059" s="12" t="s">
        <v>1056</v>
      </c>
      <c r="D1059" s="12" t="s">
        <v>85</v>
      </c>
      <c r="E1059" s="13" t="s">
        <v>42</v>
      </c>
      <c r="F1059" s="12" t="s">
        <v>121</v>
      </c>
      <c r="G1059" s="14" t="s">
        <v>85</v>
      </c>
    </row>
    <row r="1060" spans="1:7" hidden="1" x14ac:dyDescent="0.3">
      <c r="A1060" s="10">
        <v>73585</v>
      </c>
      <c r="B1060" s="12" t="s">
        <v>1090</v>
      </c>
      <c r="C1060" s="12" t="s">
        <v>1056</v>
      </c>
      <c r="D1060" s="12" t="s">
        <v>85</v>
      </c>
      <c r="E1060" s="13" t="s">
        <v>41</v>
      </c>
      <c r="F1060" s="12" t="s">
        <v>121</v>
      </c>
      <c r="G1060" s="14" t="s">
        <v>85</v>
      </c>
    </row>
    <row r="1061" spans="1:7" hidden="1" x14ac:dyDescent="0.3">
      <c r="A1061" s="10">
        <v>73616</v>
      </c>
      <c r="B1061" s="12" t="s">
        <v>1091</v>
      </c>
      <c r="C1061" s="12" t="s">
        <v>1056</v>
      </c>
      <c r="D1061" s="12" t="s">
        <v>85</v>
      </c>
      <c r="E1061" s="13" t="s">
        <v>42</v>
      </c>
      <c r="F1061" s="12" t="s">
        <v>121</v>
      </c>
      <c r="G1061" s="14" t="s">
        <v>85</v>
      </c>
    </row>
    <row r="1062" spans="1:7" hidden="1" x14ac:dyDescent="0.3">
      <c r="A1062" s="10">
        <v>73622</v>
      </c>
      <c r="B1062" s="12" t="s">
        <v>1092</v>
      </c>
      <c r="C1062" s="12" t="s">
        <v>1056</v>
      </c>
      <c r="D1062" s="12" t="s">
        <v>85</v>
      </c>
      <c r="E1062" s="13" t="s">
        <v>42</v>
      </c>
      <c r="F1062" s="12" t="s">
        <v>121</v>
      </c>
      <c r="G1062" s="14" t="s">
        <v>85</v>
      </c>
    </row>
    <row r="1063" spans="1:7" hidden="1" x14ac:dyDescent="0.3">
      <c r="A1063" s="10">
        <v>73624</v>
      </c>
      <c r="B1063" s="12" t="s">
        <v>1093</v>
      </c>
      <c r="C1063" s="12" t="s">
        <v>1056</v>
      </c>
      <c r="D1063" s="12" t="s">
        <v>85</v>
      </c>
      <c r="E1063" s="13" t="s">
        <v>42</v>
      </c>
      <c r="F1063" s="12" t="s">
        <v>121</v>
      </c>
      <c r="G1063" s="14" t="s">
        <v>85</v>
      </c>
    </row>
    <row r="1064" spans="1:7" hidden="1" x14ac:dyDescent="0.3">
      <c r="A1064" s="10">
        <v>73671</v>
      </c>
      <c r="B1064" s="12" t="s">
        <v>1094</v>
      </c>
      <c r="C1064" s="12" t="s">
        <v>1056</v>
      </c>
      <c r="D1064" s="12" t="s">
        <v>85</v>
      </c>
      <c r="E1064" s="13" t="s">
        <v>41</v>
      </c>
      <c r="F1064" s="12" t="s">
        <v>121</v>
      </c>
      <c r="G1064" s="14" t="s">
        <v>85</v>
      </c>
    </row>
    <row r="1065" spans="1:7" hidden="1" x14ac:dyDescent="0.3">
      <c r="A1065" s="10">
        <v>73675</v>
      </c>
      <c r="B1065" s="12" t="s">
        <v>1095</v>
      </c>
      <c r="C1065" s="12" t="s">
        <v>1056</v>
      </c>
      <c r="D1065" s="12" t="s">
        <v>85</v>
      </c>
      <c r="E1065" s="13" t="s">
        <v>42</v>
      </c>
      <c r="F1065" s="12" t="s">
        <v>121</v>
      </c>
      <c r="G1065" s="14" t="s">
        <v>85</v>
      </c>
    </row>
    <row r="1066" spans="1:7" hidden="1" x14ac:dyDescent="0.3">
      <c r="A1066" s="10">
        <v>73686</v>
      </c>
      <c r="B1066" s="12" t="s">
        <v>1096</v>
      </c>
      <c r="C1066" s="12" t="s">
        <v>1056</v>
      </c>
      <c r="D1066" s="12" t="s">
        <v>85</v>
      </c>
      <c r="E1066" s="13" t="s">
        <v>42</v>
      </c>
      <c r="F1066" s="12" t="s">
        <v>121</v>
      </c>
      <c r="G1066" s="14" t="s">
        <v>85</v>
      </c>
    </row>
    <row r="1067" spans="1:7" hidden="1" x14ac:dyDescent="0.3">
      <c r="A1067" s="10">
        <v>73854</v>
      </c>
      <c r="B1067" s="12" t="s">
        <v>1097</v>
      </c>
      <c r="C1067" s="12" t="s">
        <v>1056</v>
      </c>
      <c r="D1067" s="12" t="s">
        <v>85</v>
      </c>
      <c r="E1067" s="13" t="s">
        <v>41</v>
      </c>
      <c r="F1067" s="12" t="s">
        <v>121</v>
      </c>
      <c r="G1067" s="14" t="s">
        <v>85</v>
      </c>
    </row>
    <row r="1068" spans="1:7" hidden="1" x14ac:dyDescent="0.3">
      <c r="A1068" s="10">
        <v>73861</v>
      </c>
      <c r="B1068" s="12" t="s">
        <v>1098</v>
      </c>
      <c r="C1068" s="12" t="s">
        <v>1056</v>
      </c>
      <c r="D1068" s="12" t="s">
        <v>85</v>
      </c>
      <c r="E1068" s="13" t="s">
        <v>41</v>
      </c>
      <c r="F1068" s="12" t="s">
        <v>121</v>
      </c>
      <c r="G1068" s="14" t="s">
        <v>85</v>
      </c>
    </row>
    <row r="1069" spans="1:7" hidden="1" x14ac:dyDescent="0.3">
      <c r="A1069" s="10">
        <v>73870</v>
      </c>
      <c r="B1069" s="12" t="s">
        <v>1099</v>
      </c>
      <c r="C1069" s="12" t="s">
        <v>1056</v>
      </c>
      <c r="D1069" s="12" t="s">
        <v>85</v>
      </c>
      <c r="E1069" s="13" t="s">
        <v>42</v>
      </c>
      <c r="F1069" s="12" t="s">
        <v>121</v>
      </c>
      <c r="G1069" s="14" t="s">
        <v>85</v>
      </c>
    </row>
    <row r="1070" spans="1:7" hidden="1" x14ac:dyDescent="0.3">
      <c r="A1070" s="10">
        <v>73873</v>
      </c>
      <c r="B1070" s="12" t="s">
        <v>1100</v>
      </c>
      <c r="C1070" s="12" t="s">
        <v>1056</v>
      </c>
      <c r="D1070" s="12" t="s">
        <v>85</v>
      </c>
      <c r="E1070" s="13" t="s">
        <v>42</v>
      </c>
      <c r="F1070" s="12" t="s">
        <v>121</v>
      </c>
      <c r="G1070" s="14" t="s">
        <v>85</v>
      </c>
    </row>
    <row r="1071" spans="1:7" hidden="1" x14ac:dyDescent="0.3">
      <c r="A1071" s="10">
        <v>76054</v>
      </c>
      <c r="B1071" s="11" t="s">
        <v>119</v>
      </c>
      <c r="C1071" s="12" t="s">
        <v>1101</v>
      </c>
      <c r="D1071" s="12" t="s">
        <v>92</v>
      </c>
      <c r="E1071" s="13" t="s">
        <v>42</v>
      </c>
      <c r="F1071" s="12" t="s">
        <v>121</v>
      </c>
      <c r="G1071" s="14" t="s">
        <v>92</v>
      </c>
    </row>
    <row r="1072" spans="1:7" hidden="1" x14ac:dyDescent="0.3">
      <c r="A1072" s="10">
        <v>76100</v>
      </c>
      <c r="B1072" s="11" t="s">
        <v>275</v>
      </c>
      <c r="C1072" s="12" t="s">
        <v>1101</v>
      </c>
      <c r="D1072" s="12" t="s">
        <v>92</v>
      </c>
      <c r="E1072" s="13" t="s">
        <v>41</v>
      </c>
      <c r="F1072" s="12" t="s">
        <v>121</v>
      </c>
      <c r="G1072" s="14" t="s">
        <v>92</v>
      </c>
    </row>
    <row r="1073" spans="1:7" hidden="1" x14ac:dyDescent="0.3">
      <c r="A1073" s="10">
        <v>76130</v>
      </c>
      <c r="B1073" s="11" t="s">
        <v>252</v>
      </c>
      <c r="C1073" s="12" t="s">
        <v>1101</v>
      </c>
      <c r="D1073" s="12" t="s">
        <v>77</v>
      </c>
      <c r="E1073" s="13" t="s">
        <v>41</v>
      </c>
      <c r="F1073" s="12" t="s">
        <v>121</v>
      </c>
      <c r="G1073" s="14" t="s">
        <v>77</v>
      </c>
    </row>
    <row r="1074" spans="1:7" hidden="1" x14ac:dyDescent="0.3">
      <c r="A1074" s="10">
        <v>76400</v>
      </c>
      <c r="B1074" s="11" t="s">
        <v>132</v>
      </c>
      <c r="C1074" s="12" t="s">
        <v>1101</v>
      </c>
      <c r="D1074" s="12" t="s">
        <v>92</v>
      </c>
      <c r="E1074" s="13" t="s">
        <v>41</v>
      </c>
      <c r="F1074" s="12" t="s">
        <v>121</v>
      </c>
      <c r="G1074" s="14" t="s">
        <v>92</v>
      </c>
    </row>
    <row r="1075" spans="1:7" hidden="1" x14ac:dyDescent="0.3">
      <c r="A1075" s="10">
        <v>76403</v>
      </c>
      <c r="B1075" s="11" t="s">
        <v>106</v>
      </c>
      <c r="C1075" s="12" t="s">
        <v>1101</v>
      </c>
      <c r="D1075" s="12" t="s">
        <v>92</v>
      </c>
      <c r="E1075" s="13" t="s">
        <v>41</v>
      </c>
      <c r="F1075" s="12" t="s">
        <v>121</v>
      </c>
      <c r="G1075" s="14" t="s">
        <v>92</v>
      </c>
    </row>
    <row r="1076" spans="1:7" hidden="1" x14ac:dyDescent="0.3">
      <c r="A1076" s="10">
        <v>76606</v>
      </c>
      <c r="B1076" s="11" t="s">
        <v>815</v>
      </c>
      <c r="C1076" s="12" t="s">
        <v>1101</v>
      </c>
      <c r="D1076" s="12" t="s">
        <v>77</v>
      </c>
      <c r="E1076" s="13" t="s">
        <v>41</v>
      </c>
      <c r="F1076" s="12" t="s">
        <v>121</v>
      </c>
      <c r="G1076" s="14" t="s">
        <v>77</v>
      </c>
    </row>
    <row r="1077" spans="1:7" hidden="1" x14ac:dyDescent="0.3">
      <c r="A1077" s="10">
        <v>76670</v>
      </c>
      <c r="B1077" s="11" t="s">
        <v>1034</v>
      </c>
      <c r="C1077" s="12" t="s">
        <v>1101</v>
      </c>
      <c r="D1077" s="12" t="s">
        <v>77</v>
      </c>
      <c r="E1077" s="13" t="s">
        <v>41</v>
      </c>
      <c r="F1077" s="12" t="s">
        <v>121</v>
      </c>
      <c r="G1077" s="14" t="s">
        <v>77</v>
      </c>
    </row>
    <row r="1078" spans="1:7" hidden="1" x14ac:dyDescent="0.3">
      <c r="A1078" s="10">
        <v>76020</v>
      </c>
      <c r="B1078" s="12" t="s">
        <v>1102</v>
      </c>
      <c r="C1078" s="12" t="s">
        <v>1101</v>
      </c>
      <c r="D1078" s="12" t="s">
        <v>92</v>
      </c>
      <c r="E1078" s="13" t="s">
        <v>41</v>
      </c>
      <c r="F1078" s="12" t="s">
        <v>121</v>
      </c>
      <c r="G1078" s="14" t="s">
        <v>92</v>
      </c>
    </row>
    <row r="1079" spans="1:7" hidden="1" x14ac:dyDescent="0.3">
      <c r="A1079" s="10">
        <v>76036</v>
      </c>
      <c r="B1079" s="12" t="s">
        <v>1103</v>
      </c>
      <c r="C1079" s="12" t="s">
        <v>1101</v>
      </c>
      <c r="D1079" s="12" t="s">
        <v>77</v>
      </c>
      <c r="E1079" s="13" t="s">
        <v>41</v>
      </c>
      <c r="F1079" s="12" t="s">
        <v>121</v>
      </c>
      <c r="G1079" s="14" t="s">
        <v>77</v>
      </c>
    </row>
    <row r="1080" spans="1:7" hidden="1" x14ac:dyDescent="0.3">
      <c r="A1080" s="10">
        <v>76041</v>
      </c>
      <c r="B1080" s="12" t="s">
        <v>1104</v>
      </c>
      <c r="C1080" s="12" t="s">
        <v>1101</v>
      </c>
      <c r="D1080" s="12" t="s">
        <v>92</v>
      </c>
      <c r="E1080" s="13" t="s">
        <v>41</v>
      </c>
      <c r="F1080" s="12" t="s">
        <v>121</v>
      </c>
      <c r="G1080" s="14" t="s">
        <v>92</v>
      </c>
    </row>
    <row r="1081" spans="1:7" hidden="1" x14ac:dyDescent="0.3">
      <c r="A1081" s="10">
        <v>76109</v>
      </c>
      <c r="B1081" s="12" t="s">
        <v>1105</v>
      </c>
      <c r="C1081" s="12" t="s">
        <v>1101</v>
      </c>
      <c r="D1081" s="12" t="s">
        <v>77</v>
      </c>
      <c r="E1081" s="13" t="s">
        <v>42</v>
      </c>
      <c r="F1081" s="12" t="s">
        <v>121</v>
      </c>
      <c r="G1081" s="14" t="s">
        <v>77</v>
      </c>
    </row>
    <row r="1082" spans="1:7" hidden="1" x14ac:dyDescent="0.3">
      <c r="A1082" s="10">
        <v>76113</v>
      </c>
      <c r="B1082" s="12" t="s">
        <v>1106</v>
      </c>
      <c r="C1082" s="12" t="s">
        <v>1101</v>
      </c>
      <c r="D1082" s="12" t="s">
        <v>77</v>
      </c>
      <c r="E1082" s="13" t="s">
        <v>41</v>
      </c>
      <c r="F1082" s="12" t="s">
        <v>121</v>
      </c>
      <c r="G1082" s="14" t="s">
        <v>77</v>
      </c>
    </row>
    <row r="1083" spans="1:7" hidden="1" x14ac:dyDescent="0.3">
      <c r="A1083" s="10">
        <v>76122</v>
      </c>
      <c r="B1083" s="12" t="s">
        <v>1107</v>
      </c>
      <c r="C1083" s="12" t="s">
        <v>1101</v>
      </c>
      <c r="D1083" s="12" t="s">
        <v>92</v>
      </c>
      <c r="E1083" s="13" t="s">
        <v>41</v>
      </c>
      <c r="F1083" s="12" t="s">
        <v>121</v>
      </c>
      <c r="G1083" s="14" t="s">
        <v>92</v>
      </c>
    </row>
    <row r="1084" spans="1:7" hidden="1" x14ac:dyDescent="0.3">
      <c r="A1084" s="10">
        <v>76001</v>
      </c>
      <c r="B1084" s="12" t="s">
        <v>77</v>
      </c>
      <c r="C1084" s="12" t="s">
        <v>1101</v>
      </c>
      <c r="D1084" s="12" t="s">
        <v>77</v>
      </c>
      <c r="E1084" s="13" t="s">
        <v>40</v>
      </c>
      <c r="F1084" s="12" t="s">
        <v>121</v>
      </c>
      <c r="G1084" s="14" t="s">
        <v>77</v>
      </c>
    </row>
    <row r="1085" spans="1:7" hidden="1" x14ac:dyDescent="0.3">
      <c r="A1085" s="10">
        <v>76126</v>
      </c>
      <c r="B1085" s="12" t="s">
        <v>1108</v>
      </c>
      <c r="C1085" s="12" t="s">
        <v>1101</v>
      </c>
      <c r="D1085" s="12" t="s">
        <v>77</v>
      </c>
      <c r="E1085" s="13" t="s">
        <v>41</v>
      </c>
      <c r="F1085" s="12" t="s">
        <v>121</v>
      </c>
      <c r="G1085" s="14" t="s">
        <v>77</v>
      </c>
    </row>
    <row r="1086" spans="1:7" hidden="1" x14ac:dyDescent="0.3">
      <c r="A1086" s="10">
        <v>76147</v>
      </c>
      <c r="B1086" s="12" t="s">
        <v>1109</v>
      </c>
      <c r="C1086" s="12" t="s">
        <v>1101</v>
      </c>
      <c r="D1086" s="12" t="s">
        <v>92</v>
      </c>
      <c r="E1086" s="13" t="s">
        <v>40</v>
      </c>
      <c r="F1086" s="12" t="s">
        <v>121</v>
      </c>
      <c r="G1086" s="14" t="s">
        <v>92</v>
      </c>
    </row>
    <row r="1087" spans="1:7" hidden="1" x14ac:dyDescent="0.3">
      <c r="A1087" s="10">
        <v>76233</v>
      </c>
      <c r="B1087" s="12" t="s">
        <v>1110</v>
      </c>
      <c r="C1087" s="12" t="s">
        <v>1101</v>
      </c>
      <c r="D1087" s="12" t="s">
        <v>77</v>
      </c>
      <c r="E1087" s="13" t="s">
        <v>41</v>
      </c>
      <c r="F1087" s="12" t="s">
        <v>121</v>
      </c>
      <c r="G1087" s="14" t="s">
        <v>77</v>
      </c>
    </row>
    <row r="1088" spans="1:7" hidden="1" x14ac:dyDescent="0.3">
      <c r="A1088" s="10">
        <v>76243</v>
      </c>
      <c r="B1088" s="12" t="s">
        <v>1111</v>
      </c>
      <c r="C1088" s="12" t="s">
        <v>1101</v>
      </c>
      <c r="D1088" s="12" t="s">
        <v>92</v>
      </c>
      <c r="E1088" s="13" t="s">
        <v>42</v>
      </c>
      <c r="F1088" s="12" t="s">
        <v>121</v>
      </c>
      <c r="G1088" s="14" t="s">
        <v>92</v>
      </c>
    </row>
    <row r="1089" spans="1:7" hidden="1" x14ac:dyDescent="0.3">
      <c r="A1089" s="10">
        <v>76246</v>
      </c>
      <c r="B1089" s="12" t="s">
        <v>1112</v>
      </c>
      <c r="C1089" s="12" t="s">
        <v>1101</v>
      </c>
      <c r="D1089" s="12" t="s">
        <v>92</v>
      </c>
      <c r="E1089" s="13" t="s">
        <v>42</v>
      </c>
      <c r="F1089" s="12" t="s">
        <v>121</v>
      </c>
      <c r="G1089" s="14" t="s">
        <v>92</v>
      </c>
    </row>
    <row r="1090" spans="1:7" hidden="1" x14ac:dyDescent="0.3">
      <c r="A1090" s="10">
        <v>76248</v>
      </c>
      <c r="B1090" s="12" t="s">
        <v>1113</v>
      </c>
      <c r="C1090" s="12" t="s">
        <v>1101</v>
      </c>
      <c r="D1090" s="12" t="s">
        <v>77</v>
      </c>
      <c r="E1090" s="13" t="s">
        <v>41</v>
      </c>
      <c r="F1090" s="12" t="s">
        <v>121</v>
      </c>
      <c r="G1090" s="14" t="s">
        <v>77</v>
      </c>
    </row>
    <row r="1091" spans="1:7" hidden="1" x14ac:dyDescent="0.3">
      <c r="A1091" s="10">
        <v>76250</v>
      </c>
      <c r="B1091" s="12" t="s">
        <v>1114</v>
      </c>
      <c r="C1091" s="12" t="s">
        <v>1101</v>
      </c>
      <c r="D1091" s="12" t="s">
        <v>92</v>
      </c>
      <c r="E1091" s="13" t="s">
        <v>41</v>
      </c>
      <c r="F1091" s="12" t="s">
        <v>121</v>
      </c>
      <c r="G1091" s="14" t="s">
        <v>92</v>
      </c>
    </row>
    <row r="1092" spans="1:7" hidden="1" x14ac:dyDescent="0.3">
      <c r="A1092" s="10">
        <v>76275</v>
      </c>
      <c r="B1092" s="12" t="s">
        <v>1115</v>
      </c>
      <c r="C1092" s="12" t="s">
        <v>1101</v>
      </c>
      <c r="D1092" s="12" t="s">
        <v>77</v>
      </c>
      <c r="E1092" s="13" t="s">
        <v>41</v>
      </c>
      <c r="F1092" s="12" t="s">
        <v>121</v>
      </c>
      <c r="G1092" s="14" t="s">
        <v>77</v>
      </c>
    </row>
    <row r="1093" spans="1:7" hidden="1" x14ac:dyDescent="0.3">
      <c r="A1093" s="10">
        <v>76306</v>
      </c>
      <c r="B1093" s="12" t="s">
        <v>1116</v>
      </c>
      <c r="C1093" s="12" t="s">
        <v>1101</v>
      </c>
      <c r="D1093" s="12" t="s">
        <v>77</v>
      </c>
      <c r="E1093" s="13" t="s">
        <v>41</v>
      </c>
      <c r="F1093" s="12" t="s">
        <v>121</v>
      </c>
      <c r="G1093" s="14" t="s">
        <v>77</v>
      </c>
    </row>
    <row r="1094" spans="1:7" hidden="1" x14ac:dyDescent="0.3">
      <c r="A1094" s="10">
        <v>76318</v>
      </c>
      <c r="B1094" s="12" t="s">
        <v>1117</v>
      </c>
      <c r="C1094" s="12" t="s">
        <v>1101</v>
      </c>
      <c r="D1094" s="12" t="s">
        <v>77</v>
      </c>
      <c r="E1094" s="13" t="s">
        <v>41</v>
      </c>
      <c r="F1094" s="12" t="s">
        <v>121</v>
      </c>
      <c r="G1094" s="14" t="s">
        <v>77</v>
      </c>
    </row>
    <row r="1095" spans="1:7" hidden="1" x14ac:dyDescent="0.3">
      <c r="A1095" s="10">
        <v>76111</v>
      </c>
      <c r="B1095" s="12" t="s">
        <v>1118</v>
      </c>
      <c r="C1095" s="12" t="s">
        <v>1101</v>
      </c>
      <c r="D1095" s="12" t="s">
        <v>77</v>
      </c>
      <c r="E1095" s="13" t="s">
        <v>41</v>
      </c>
      <c r="F1095" s="12" t="s">
        <v>121</v>
      </c>
      <c r="G1095" s="14" t="s">
        <v>77</v>
      </c>
    </row>
    <row r="1096" spans="1:7" hidden="1" x14ac:dyDescent="0.3">
      <c r="A1096" s="10">
        <v>76364</v>
      </c>
      <c r="B1096" s="12" t="s">
        <v>1119</v>
      </c>
      <c r="C1096" s="12" t="s">
        <v>1101</v>
      </c>
      <c r="D1096" s="12" t="s">
        <v>77</v>
      </c>
      <c r="E1096" s="13" t="s">
        <v>41</v>
      </c>
      <c r="F1096" s="12" t="s">
        <v>121</v>
      </c>
      <c r="G1096" s="14" t="s">
        <v>77</v>
      </c>
    </row>
    <row r="1097" spans="1:7" hidden="1" x14ac:dyDescent="0.3">
      <c r="A1097" s="10">
        <v>76377</v>
      </c>
      <c r="B1097" s="12" t="s">
        <v>1120</v>
      </c>
      <c r="C1097" s="12" t="s">
        <v>1101</v>
      </c>
      <c r="D1097" s="12" t="s">
        <v>77</v>
      </c>
      <c r="E1097" s="13" t="s">
        <v>41</v>
      </c>
      <c r="F1097" s="12" t="s">
        <v>121</v>
      </c>
      <c r="G1097" s="14" t="s">
        <v>77</v>
      </c>
    </row>
    <row r="1098" spans="1:7" hidden="1" x14ac:dyDescent="0.3">
      <c r="A1098" s="10">
        <v>76497</v>
      </c>
      <c r="B1098" s="12" t="s">
        <v>1121</v>
      </c>
      <c r="C1098" s="12" t="s">
        <v>1101</v>
      </c>
      <c r="D1098" s="12" t="s">
        <v>92</v>
      </c>
      <c r="E1098" s="13" t="s">
        <v>41</v>
      </c>
      <c r="F1098" s="12" t="s">
        <v>121</v>
      </c>
      <c r="G1098" s="14" t="s">
        <v>92</v>
      </c>
    </row>
    <row r="1099" spans="1:7" hidden="1" x14ac:dyDescent="0.3">
      <c r="A1099" s="10">
        <v>76520</v>
      </c>
      <c r="B1099" s="12" t="s">
        <v>1122</v>
      </c>
      <c r="C1099" s="12" t="s">
        <v>1101</v>
      </c>
      <c r="D1099" s="12" t="s">
        <v>77</v>
      </c>
      <c r="E1099" s="13" t="s">
        <v>40</v>
      </c>
      <c r="F1099" s="12" t="s">
        <v>121</v>
      </c>
      <c r="G1099" s="14" t="s">
        <v>77</v>
      </c>
    </row>
    <row r="1100" spans="1:7" hidden="1" x14ac:dyDescent="0.3">
      <c r="A1100" s="10">
        <v>76563</v>
      </c>
      <c r="B1100" s="12" t="s">
        <v>1123</v>
      </c>
      <c r="C1100" s="12" t="s">
        <v>1101</v>
      </c>
      <c r="D1100" s="12" t="s">
        <v>77</v>
      </c>
      <c r="E1100" s="13" t="s">
        <v>41</v>
      </c>
      <c r="F1100" s="12" t="s">
        <v>121</v>
      </c>
      <c r="G1100" s="14" t="s">
        <v>77</v>
      </c>
    </row>
    <row r="1101" spans="1:7" hidden="1" x14ac:dyDescent="0.3">
      <c r="A1101" s="10">
        <v>76616</v>
      </c>
      <c r="B1101" s="12" t="s">
        <v>1124</v>
      </c>
      <c r="C1101" s="12" t="s">
        <v>1101</v>
      </c>
      <c r="D1101" s="12" t="s">
        <v>77</v>
      </c>
      <c r="E1101" s="13" t="s">
        <v>41</v>
      </c>
      <c r="F1101" s="12" t="s">
        <v>121</v>
      </c>
      <c r="G1101" s="14" t="s">
        <v>77</v>
      </c>
    </row>
    <row r="1102" spans="1:7" hidden="1" x14ac:dyDescent="0.3">
      <c r="A1102" s="10">
        <v>76622</v>
      </c>
      <c r="B1102" s="12" t="s">
        <v>1125</v>
      </c>
      <c r="C1102" s="12" t="s">
        <v>1101</v>
      </c>
      <c r="D1102" s="12" t="s">
        <v>92</v>
      </c>
      <c r="E1102" s="13" t="s">
        <v>42</v>
      </c>
      <c r="F1102" s="12" t="s">
        <v>121</v>
      </c>
      <c r="G1102" s="14" t="s">
        <v>92</v>
      </c>
    </row>
    <row r="1103" spans="1:7" hidden="1" x14ac:dyDescent="0.3">
      <c r="A1103" s="10">
        <v>76736</v>
      </c>
      <c r="B1103" s="12" t="s">
        <v>1126</v>
      </c>
      <c r="C1103" s="12" t="s">
        <v>1101</v>
      </c>
      <c r="D1103" s="12" t="s">
        <v>92</v>
      </c>
      <c r="E1103" s="13" t="s">
        <v>41</v>
      </c>
      <c r="F1103" s="12" t="s">
        <v>121</v>
      </c>
      <c r="G1103" s="14" t="s">
        <v>92</v>
      </c>
    </row>
    <row r="1104" spans="1:7" hidden="1" x14ac:dyDescent="0.3">
      <c r="A1104" s="10">
        <v>76823</v>
      </c>
      <c r="B1104" s="12" t="s">
        <v>1127</v>
      </c>
      <c r="C1104" s="12" t="s">
        <v>1101</v>
      </c>
      <c r="D1104" s="12" t="s">
        <v>92</v>
      </c>
      <c r="E1104" s="13" t="s">
        <v>41</v>
      </c>
      <c r="F1104" s="12" t="s">
        <v>121</v>
      </c>
      <c r="G1104" s="14" t="s">
        <v>92</v>
      </c>
    </row>
    <row r="1105" spans="1:7" hidden="1" x14ac:dyDescent="0.3">
      <c r="A1105" s="10">
        <v>76828</v>
      </c>
      <c r="B1105" s="12" t="s">
        <v>1128</v>
      </c>
      <c r="C1105" s="12" t="s">
        <v>1101</v>
      </c>
      <c r="D1105" s="12" t="s">
        <v>92</v>
      </c>
      <c r="E1105" s="13" t="s">
        <v>41</v>
      </c>
      <c r="F1105" s="12" t="s">
        <v>121</v>
      </c>
      <c r="G1105" s="14" t="s">
        <v>92</v>
      </c>
    </row>
    <row r="1106" spans="1:7" hidden="1" x14ac:dyDescent="0.3">
      <c r="A1106" s="10">
        <v>76834</v>
      </c>
      <c r="B1106" s="12" t="s">
        <v>1129</v>
      </c>
      <c r="C1106" s="12" t="s">
        <v>1101</v>
      </c>
      <c r="D1106" s="12" t="s">
        <v>77</v>
      </c>
      <c r="E1106" s="13" t="s">
        <v>41</v>
      </c>
      <c r="F1106" s="12" t="s">
        <v>121</v>
      </c>
      <c r="G1106" s="14" t="s">
        <v>77</v>
      </c>
    </row>
    <row r="1107" spans="1:7" hidden="1" x14ac:dyDescent="0.3">
      <c r="A1107" s="10">
        <v>76845</v>
      </c>
      <c r="B1107" s="12" t="s">
        <v>1130</v>
      </c>
      <c r="C1107" s="12" t="s">
        <v>1101</v>
      </c>
      <c r="D1107" s="12" t="s">
        <v>92</v>
      </c>
      <c r="E1107" s="13" t="s">
        <v>41</v>
      </c>
      <c r="F1107" s="12" t="s">
        <v>121</v>
      </c>
      <c r="G1107" s="14" t="s">
        <v>92</v>
      </c>
    </row>
    <row r="1108" spans="1:7" hidden="1" x14ac:dyDescent="0.3">
      <c r="A1108" s="10">
        <v>76863</v>
      </c>
      <c r="B1108" s="12" t="s">
        <v>1131</v>
      </c>
      <c r="C1108" s="12" t="s">
        <v>1101</v>
      </c>
      <c r="D1108" s="12" t="s">
        <v>92</v>
      </c>
      <c r="E1108" s="13" t="s">
        <v>42</v>
      </c>
      <c r="F1108" s="12" t="s">
        <v>121</v>
      </c>
      <c r="G1108" s="14" t="s">
        <v>92</v>
      </c>
    </row>
    <row r="1109" spans="1:7" hidden="1" x14ac:dyDescent="0.3">
      <c r="A1109" s="10">
        <v>76869</v>
      </c>
      <c r="B1109" s="12" t="s">
        <v>1132</v>
      </c>
      <c r="C1109" s="12" t="s">
        <v>1101</v>
      </c>
      <c r="D1109" s="12" t="s">
        <v>77</v>
      </c>
      <c r="E1109" s="13" t="s">
        <v>41</v>
      </c>
      <c r="F1109" s="12" t="s">
        <v>121</v>
      </c>
      <c r="G1109" s="14" t="s">
        <v>77</v>
      </c>
    </row>
    <row r="1110" spans="1:7" hidden="1" x14ac:dyDescent="0.3">
      <c r="A1110" s="10">
        <v>76890</v>
      </c>
      <c r="B1110" s="12" t="s">
        <v>1133</v>
      </c>
      <c r="C1110" s="12" t="s">
        <v>1101</v>
      </c>
      <c r="D1110" s="12" t="s">
        <v>77</v>
      </c>
      <c r="E1110" s="13" t="s">
        <v>41</v>
      </c>
      <c r="F1110" s="12" t="s">
        <v>121</v>
      </c>
      <c r="G1110" s="14" t="s">
        <v>77</v>
      </c>
    </row>
    <row r="1111" spans="1:7" hidden="1" x14ac:dyDescent="0.3">
      <c r="A1111" s="10">
        <v>76892</v>
      </c>
      <c r="B1111" s="12" t="s">
        <v>1134</v>
      </c>
      <c r="C1111" s="12" t="s">
        <v>1101</v>
      </c>
      <c r="D1111" s="12" t="s">
        <v>77</v>
      </c>
      <c r="E1111" s="13" t="s">
        <v>40</v>
      </c>
      <c r="F1111" s="12" t="s">
        <v>121</v>
      </c>
      <c r="G1111" s="14" t="s">
        <v>77</v>
      </c>
    </row>
    <row r="1112" spans="1:7" hidden="1" x14ac:dyDescent="0.3">
      <c r="A1112" s="10">
        <v>76895</v>
      </c>
      <c r="B1112" s="12" t="s">
        <v>1135</v>
      </c>
      <c r="C1112" s="12" t="s">
        <v>1101</v>
      </c>
      <c r="D1112" s="12" t="s">
        <v>92</v>
      </c>
      <c r="E1112" s="13" t="s">
        <v>42</v>
      </c>
      <c r="F1112" s="12" t="s">
        <v>121</v>
      </c>
      <c r="G1112" s="14" t="s">
        <v>92</v>
      </c>
    </row>
    <row r="1113" spans="1:7" hidden="1" x14ac:dyDescent="0.3">
      <c r="A1113" s="10">
        <v>97161</v>
      </c>
      <c r="B1113" s="12" t="s">
        <v>1136</v>
      </c>
      <c r="C1113" s="12" t="s">
        <v>1137</v>
      </c>
      <c r="D1113" s="12" t="s">
        <v>98</v>
      </c>
      <c r="E1113" s="13" t="s">
        <v>42</v>
      </c>
      <c r="F1113" s="12" t="s">
        <v>108</v>
      </c>
      <c r="G1113" s="14" t="s">
        <v>98</v>
      </c>
    </row>
    <row r="1114" spans="1:7" hidden="1" x14ac:dyDescent="0.3">
      <c r="A1114" s="10">
        <v>97001</v>
      </c>
      <c r="B1114" s="12" t="s">
        <v>1138</v>
      </c>
      <c r="C1114" s="12" t="s">
        <v>1137</v>
      </c>
      <c r="D1114" s="12" t="s">
        <v>71</v>
      </c>
      <c r="E1114" s="13" t="s">
        <v>42</v>
      </c>
      <c r="F1114" s="12" t="s">
        <v>108</v>
      </c>
      <c r="G1114" s="14" t="s">
        <v>71</v>
      </c>
    </row>
    <row r="1115" spans="1:7" hidden="1" x14ac:dyDescent="0.3">
      <c r="A1115" s="10">
        <v>97511</v>
      </c>
      <c r="B1115" s="12" t="s">
        <v>1139</v>
      </c>
      <c r="C1115" s="12" t="s">
        <v>1137</v>
      </c>
      <c r="D1115" s="12" t="s">
        <v>98</v>
      </c>
      <c r="E1115" s="13" t="s">
        <v>42</v>
      </c>
      <c r="F1115" s="12" t="s">
        <v>108</v>
      </c>
      <c r="G1115" s="14" t="s">
        <v>98</v>
      </c>
    </row>
    <row r="1116" spans="1:7" hidden="1" x14ac:dyDescent="0.3">
      <c r="A1116" s="10">
        <v>97777</v>
      </c>
      <c r="B1116" s="12" t="s">
        <v>1140</v>
      </c>
      <c r="C1116" s="12" t="s">
        <v>1137</v>
      </c>
      <c r="D1116" s="12" t="s">
        <v>98</v>
      </c>
      <c r="E1116" s="13" t="s">
        <v>42</v>
      </c>
      <c r="F1116" s="12" t="s">
        <v>108</v>
      </c>
      <c r="G1116" s="14" t="s">
        <v>98</v>
      </c>
    </row>
    <row r="1117" spans="1:7" hidden="1" x14ac:dyDescent="0.3">
      <c r="A1117" s="10">
        <v>97666</v>
      </c>
      <c r="B1117" s="12" t="s">
        <v>1141</v>
      </c>
      <c r="C1117" s="12" t="s">
        <v>1137</v>
      </c>
      <c r="D1117" s="12" t="s">
        <v>98</v>
      </c>
      <c r="E1117" s="13" t="s">
        <v>42</v>
      </c>
      <c r="F1117" s="12" t="s">
        <v>108</v>
      </c>
      <c r="G1117" s="14" t="s">
        <v>98</v>
      </c>
    </row>
    <row r="1118" spans="1:7" hidden="1" x14ac:dyDescent="0.3">
      <c r="A1118" s="10">
        <v>97889</v>
      </c>
      <c r="B1118" s="12" t="s">
        <v>1142</v>
      </c>
      <c r="C1118" s="12" t="s">
        <v>1137</v>
      </c>
      <c r="D1118" s="12" t="s">
        <v>98</v>
      </c>
      <c r="E1118" s="13" t="s">
        <v>42</v>
      </c>
      <c r="F1118" s="12" t="s">
        <v>108</v>
      </c>
      <c r="G1118" s="14" t="s">
        <v>98</v>
      </c>
    </row>
    <row r="1119" spans="1:7" hidden="1" x14ac:dyDescent="0.3">
      <c r="A1119" s="10">
        <v>99773</v>
      </c>
      <c r="B1119" s="12" t="s">
        <v>1143</v>
      </c>
      <c r="C1119" s="12" t="s">
        <v>1144</v>
      </c>
      <c r="D1119" s="12" t="s">
        <v>98</v>
      </c>
      <c r="E1119" s="13" t="s">
        <v>42</v>
      </c>
      <c r="F1119" s="12" t="s">
        <v>108</v>
      </c>
      <c r="G1119" s="14" t="s">
        <v>98</v>
      </c>
    </row>
    <row r="1120" spans="1:7" hidden="1" x14ac:dyDescent="0.3">
      <c r="A1120" s="10">
        <v>99524</v>
      </c>
      <c r="B1120" s="12" t="s">
        <v>1145</v>
      </c>
      <c r="C1120" s="12" t="s">
        <v>1144</v>
      </c>
      <c r="D1120" s="12" t="s">
        <v>98</v>
      </c>
      <c r="E1120" s="13" t="s">
        <v>42</v>
      </c>
      <c r="F1120" s="12" t="s">
        <v>108</v>
      </c>
      <c r="G1120" s="14" t="s">
        <v>98</v>
      </c>
    </row>
    <row r="1121" spans="1:7" hidden="1" x14ac:dyDescent="0.3">
      <c r="A1121" s="10">
        <v>99001</v>
      </c>
      <c r="B1121" s="12" t="s">
        <v>1146</v>
      </c>
      <c r="C1121" s="12" t="s">
        <v>1144</v>
      </c>
      <c r="D1121" s="12" t="s">
        <v>71</v>
      </c>
      <c r="E1121" s="13" t="s">
        <v>42</v>
      </c>
      <c r="F1121" s="12" t="s">
        <v>108</v>
      </c>
      <c r="G1121" s="14" t="s">
        <v>71</v>
      </c>
    </row>
    <row r="1122" spans="1:7" hidden="1" x14ac:dyDescent="0.3">
      <c r="A1122" s="10">
        <v>99624</v>
      </c>
      <c r="B1122" s="12" t="s">
        <v>1147</v>
      </c>
      <c r="C1122" s="12" t="s">
        <v>1144</v>
      </c>
      <c r="D1122" s="12" t="s">
        <v>98</v>
      </c>
      <c r="E1122" s="13" t="s">
        <v>42</v>
      </c>
      <c r="F1122" s="12" t="s">
        <v>108</v>
      </c>
      <c r="G1122" s="14" t="s">
        <v>98</v>
      </c>
    </row>
    <row r="1123" spans="1:7" hidden="1" x14ac:dyDescent="0.3">
      <c r="A1123" s="10">
        <v>23815</v>
      </c>
      <c r="B1123" s="12" t="s">
        <v>1148</v>
      </c>
      <c r="C1123" s="12" t="s">
        <v>276</v>
      </c>
      <c r="D1123" s="12" t="s">
        <v>89</v>
      </c>
      <c r="E1123" s="13" t="s">
        <v>42</v>
      </c>
      <c r="F1123" s="12" t="s">
        <v>121</v>
      </c>
      <c r="G1123" s="14" t="s">
        <v>89</v>
      </c>
    </row>
    <row r="1124" spans="1:7" hidden="1" x14ac:dyDescent="0.3">
      <c r="A1124" s="10">
        <v>23682</v>
      </c>
      <c r="B1124" s="12" t="s">
        <v>1149</v>
      </c>
      <c r="C1124" s="12" t="s">
        <v>276</v>
      </c>
      <c r="D1124" s="12" t="s">
        <v>89</v>
      </c>
      <c r="E1124" s="13" t="s">
        <v>42</v>
      </c>
      <c r="F1124" s="12" t="s">
        <v>121</v>
      </c>
      <c r="G1124" s="14" t="s">
        <v>89</v>
      </c>
    </row>
  </sheetData>
  <autoFilter ref="A1:G1124" xr:uid="{6FD2A39F-4A63-4564-917A-C73EC60C1738}">
    <filterColumn colId="1">
      <filters>
        <filter val="RAQUIRA"/>
      </filters>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EB47E-A85C-499E-B0C0-D652A4BE89FD}">
  <dimension ref="A1:Z135"/>
  <sheetViews>
    <sheetView topLeftCell="N115" workbookViewId="0">
      <selection activeCell="AB1" sqref="AA1:AB1048576"/>
    </sheetView>
  </sheetViews>
  <sheetFormatPr baseColWidth="10" defaultColWidth="8.88671875" defaultRowHeight="14.4" x14ac:dyDescent="0.3"/>
  <cols>
    <col min="1" max="1" width="18.109375" style="85" customWidth="1"/>
    <col min="2" max="3" width="18.109375" style="32" customWidth="1"/>
    <col min="4" max="6" width="18.109375" style="85" customWidth="1"/>
    <col min="7" max="7" width="18.109375" style="32" customWidth="1"/>
    <col min="8" max="12" width="18.109375" style="85" customWidth="1"/>
    <col min="13" max="13" width="18.109375" style="32" customWidth="1"/>
    <col min="14" max="15" width="18.109375" style="86" customWidth="1"/>
    <col min="16" max="17" width="18.109375" style="85" customWidth="1"/>
    <col min="18" max="18" width="18.109375" style="32" customWidth="1"/>
    <col min="19" max="23" width="18.109375" style="85" customWidth="1"/>
    <col min="24" max="26" width="18.109375" style="87" customWidth="1"/>
    <col min="27" max="16384" width="8.88671875" style="85"/>
  </cols>
  <sheetData>
    <row r="1" spans="1:26" s="36" customFormat="1" ht="41.4" x14ac:dyDescent="0.3">
      <c r="A1" s="33" t="s">
        <v>1150</v>
      </c>
      <c r="B1" s="33" t="s">
        <v>63</v>
      </c>
      <c r="C1" s="33" t="s">
        <v>18</v>
      </c>
      <c r="D1" s="34" t="s">
        <v>1151</v>
      </c>
      <c r="E1" s="34" t="s">
        <v>1152</v>
      </c>
      <c r="F1" s="34" t="s">
        <v>1153</v>
      </c>
      <c r="G1" s="35" t="s">
        <v>16</v>
      </c>
      <c r="H1" s="35" t="s">
        <v>1154</v>
      </c>
      <c r="I1" s="34" t="s">
        <v>101</v>
      </c>
      <c r="J1" s="34" t="s">
        <v>62</v>
      </c>
      <c r="K1" s="34" t="s">
        <v>1155</v>
      </c>
      <c r="L1" s="34" t="s">
        <v>1156</v>
      </c>
      <c r="M1" s="34" t="s">
        <v>1157</v>
      </c>
      <c r="N1" s="45" t="s">
        <v>1158</v>
      </c>
      <c r="O1" s="45" t="s">
        <v>1159</v>
      </c>
      <c r="P1" s="35" t="s">
        <v>1160</v>
      </c>
      <c r="Q1" s="35" t="s">
        <v>1161</v>
      </c>
      <c r="R1" s="34" t="s">
        <v>1162</v>
      </c>
      <c r="S1" s="35" t="s">
        <v>1163</v>
      </c>
      <c r="T1" s="35" t="s">
        <v>1164</v>
      </c>
      <c r="U1" s="35" t="s">
        <v>104</v>
      </c>
      <c r="V1" s="35" t="s">
        <v>1165</v>
      </c>
      <c r="W1" s="34" t="s">
        <v>1166</v>
      </c>
      <c r="X1" s="47" t="s">
        <v>1167</v>
      </c>
      <c r="Y1" s="47" t="s">
        <v>2522</v>
      </c>
      <c r="Z1" s="47" t="s">
        <v>1168</v>
      </c>
    </row>
    <row r="2" spans="1:26" x14ac:dyDescent="0.3">
      <c r="A2" s="28" t="s">
        <v>89</v>
      </c>
      <c r="B2" s="28" t="str">
        <f>VLOOKUP(A2,'CENTROS DE COSTOS'!A:D,2,0)</f>
        <v>0036-0001</v>
      </c>
      <c r="C2" s="28" t="str">
        <f>VLOOKUP(A2,'CENTROS DE COSTOS'!A:D,3,0)</f>
        <v>Wompi Costa</v>
      </c>
      <c r="D2" s="28">
        <v>23001</v>
      </c>
      <c r="E2" s="28" t="s">
        <v>2389</v>
      </c>
      <c r="F2" s="28">
        <v>81286</v>
      </c>
      <c r="G2" s="28" t="s">
        <v>17</v>
      </c>
      <c r="H2" s="28" t="s">
        <v>1174</v>
      </c>
      <c r="I2" s="28" t="s">
        <v>276</v>
      </c>
      <c r="J2" s="28" t="s">
        <v>89</v>
      </c>
      <c r="K2" s="28" t="s">
        <v>1857</v>
      </c>
      <c r="L2" s="28" t="s">
        <v>1170</v>
      </c>
      <c r="M2" s="28" t="s">
        <v>2256</v>
      </c>
      <c r="N2" s="46">
        <v>45901</v>
      </c>
      <c r="O2" s="46">
        <v>45973</v>
      </c>
      <c r="P2" s="28" t="s">
        <v>1171</v>
      </c>
      <c r="Q2" s="28" t="s">
        <v>1990</v>
      </c>
      <c r="R2" s="28" t="s">
        <v>1172</v>
      </c>
      <c r="S2" s="28" t="s">
        <v>2123</v>
      </c>
      <c r="T2" s="28" t="s">
        <v>40</v>
      </c>
      <c r="U2" s="28" t="s">
        <v>121</v>
      </c>
      <c r="V2" s="28" t="s">
        <v>1226</v>
      </c>
      <c r="W2" s="28">
        <v>2</v>
      </c>
      <c r="X2" s="48">
        <f>IF(T2="PRINCIPAL",'TARIFAS 2025'!$B$5,IF(T2="INTERMEDIA",'TARIFAS 2025'!$C$5,IF(T2="LEJANA",'TARIFAS 2025'!$D$5)))</f>
        <v>367716</v>
      </c>
      <c r="Y2" s="89">
        <v>1</v>
      </c>
      <c r="Z2" s="48">
        <f t="shared" ref="Z2:Z17" si="0">X2*W2*Y2</f>
        <v>735432</v>
      </c>
    </row>
    <row r="3" spans="1:26" x14ac:dyDescent="0.3">
      <c r="A3" s="28" t="s">
        <v>74</v>
      </c>
      <c r="B3" s="28" t="str">
        <f>VLOOKUP(A3,'CENTROS DE COSTOS'!A:D,2,0)</f>
        <v>0036-0007</v>
      </c>
      <c r="C3" s="28" t="str">
        <f>VLOOKUP(A3,'CENTROS DE COSTOS'!A:D,3,0)</f>
        <v>Wompi Santander</v>
      </c>
      <c r="D3" s="28">
        <v>81065</v>
      </c>
      <c r="E3" s="28" t="s">
        <v>2390</v>
      </c>
      <c r="F3" s="28">
        <v>81750</v>
      </c>
      <c r="G3" s="28" t="s">
        <v>17</v>
      </c>
      <c r="H3" s="28" t="s">
        <v>1174</v>
      </c>
      <c r="I3" s="28" t="s">
        <v>245</v>
      </c>
      <c r="J3" s="28" t="s">
        <v>246</v>
      </c>
      <c r="K3" s="28" t="s">
        <v>1858</v>
      </c>
      <c r="L3" s="28" t="s">
        <v>1170</v>
      </c>
      <c r="M3" s="28" t="s">
        <v>2257</v>
      </c>
      <c r="N3" s="46">
        <v>45932</v>
      </c>
      <c r="O3" s="46">
        <v>45967</v>
      </c>
      <c r="P3" s="28" t="s">
        <v>1171</v>
      </c>
      <c r="Q3" s="28" t="s">
        <v>1991</v>
      </c>
      <c r="R3" s="28" t="s">
        <v>1172</v>
      </c>
      <c r="S3" s="28" t="s">
        <v>2124</v>
      </c>
      <c r="T3" s="28" t="s">
        <v>42</v>
      </c>
      <c r="U3" s="28" t="s">
        <v>108</v>
      </c>
      <c r="V3" s="28" t="s">
        <v>1526</v>
      </c>
      <c r="W3" s="28">
        <v>1</v>
      </c>
      <c r="X3" s="48">
        <f>IF(T3="PRINCIPAL",'TARIFAS 2025'!$B$5,IF(T3="INTERMEDIA",'TARIFAS 2025'!$C$5,IF(T3="LEJANA",'TARIFAS 2025'!$D$5)))</f>
        <v>598334</v>
      </c>
      <c r="Y3" s="89">
        <v>1</v>
      </c>
      <c r="Z3" s="48">
        <f t="shared" si="0"/>
        <v>598334</v>
      </c>
    </row>
    <row r="4" spans="1:26" x14ac:dyDescent="0.3">
      <c r="A4" s="28" t="s">
        <v>90</v>
      </c>
      <c r="B4" s="28" t="str">
        <f>VLOOKUP(A4,'CENTROS DE COSTOS'!A:D,2,0)</f>
        <v>0036-0006</v>
      </c>
      <c r="C4" s="28" t="str">
        <f>VLOOKUP(A4,'CENTROS DE COSTOS'!A:D,3,0)</f>
        <v>Wompi Oriente</v>
      </c>
      <c r="D4" s="28">
        <v>18247</v>
      </c>
      <c r="E4" s="28" t="s">
        <v>2391</v>
      </c>
      <c r="F4" s="28">
        <v>81763</v>
      </c>
      <c r="G4" s="28" t="s">
        <v>17</v>
      </c>
      <c r="H4" s="28" t="s">
        <v>1174</v>
      </c>
      <c r="I4" s="28" t="s">
        <v>466</v>
      </c>
      <c r="J4" s="28" t="s">
        <v>471</v>
      </c>
      <c r="K4" s="28" t="s">
        <v>1859</v>
      </c>
      <c r="L4" s="28" t="s">
        <v>1170</v>
      </c>
      <c r="M4" s="28" t="s">
        <v>2258</v>
      </c>
      <c r="N4" s="46">
        <v>45932</v>
      </c>
      <c r="O4" s="46">
        <v>45968</v>
      </c>
      <c r="P4" s="28" t="s">
        <v>1171</v>
      </c>
      <c r="Q4" s="28" t="s">
        <v>1992</v>
      </c>
      <c r="R4" s="28" t="s">
        <v>1172</v>
      </c>
      <c r="S4" s="28" t="s">
        <v>2125</v>
      </c>
      <c r="T4" s="28" t="s">
        <v>42</v>
      </c>
      <c r="U4" s="28" t="s">
        <v>121</v>
      </c>
      <c r="V4" s="28" t="s">
        <v>1217</v>
      </c>
      <c r="W4" s="28">
        <v>1</v>
      </c>
      <c r="X4" s="48">
        <f>IF(T4="PRINCIPAL",'TARIFAS 2025'!$B$5,IF(T4="INTERMEDIA",'TARIFAS 2025'!$C$5,IF(T4="LEJANA",'TARIFAS 2025'!$D$5)))</f>
        <v>598334</v>
      </c>
      <c r="Y4" s="89">
        <v>1</v>
      </c>
      <c r="Z4" s="48">
        <f t="shared" si="0"/>
        <v>598334</v>
      </c>
    </row>
    <row r="5" spans="1:26" x14ac:dyDescent="0.3">
      <c r="A5" s="28" t="s">
        <v>86</v>
      </c>
      <c r="B5" s="28" t="str">
        <f>VLOOKUP(A5,'CENTROS DE COSTOS'!A:D,2,0)</f>
        <v>0036-0002</v>
      </c>
      <c r="C5" s="28" t="str">
        <f>VLOOKUP(A5,'CENTROS DE COSTOS'!A:D,3,0)</f>
        <v>Wompi Eje Cafetero</v>
      </c>
      <c r="D5" s="28">
        <v>17777</v>
      </c>
      <c r="E5" s="28" t="s">
        <v>2392</v>
      </c>
      <c r="F5" s="28">
        <v>81788</v>
      </c>
      <c r="G5" s="28" t="s">
        <v>17</v>
      </c>
      <c r="H5" s="28" t="s">
        <v>1174</v>
      </c>
      <c r="I5" s="28" t="s">
        <v>126</v>
      </c>
      <c r="J5" s="28" t="s">
        <v>461</v>
      </c>
      <c r="K5" s="28" t="s">
        <v>1860</v>
      </c>
      <c r="L5" s="28" t="s">
        <v>1170</v>
      </c>
      <c r="M5" s="28" t="s">
        <v>2259</v>
      </c>
      <c r="N5" s="46">
        <v>45932</v>
      </c>
      <c r="O5" s="46">
        <v>45966</v>
      </c>
      <c r="P5" s="28" t="s">
        <v>1171</v>
      </c>
      <c r="Q5" s="28" t="s">
        <v>1993</v>
      </c>
      <c r="R5" s="28" t="s">
        <v>1172</v>
      </c>
      <c r="S5" s="28" t="s">
        <v>2126</v>
      </c>
      <c r="T5" s="28" t="s">
        <v>41</v>
      </c>
      <c r="U5" s="28" t="s">
        <v>121</v>
      </c>
      <c r="V5" s="28" t="s">
        <v>1175</v>
      </c>
      <c r="W5" s="28">
        <v>1</v>
      </c>
      <c r="X5" s="48">
        <f>IF(T5="PRINCIPAL",'TARIFAS 2025'!$B$5,IF(T5="INTERMEDIA",'TARIFAS 2025'!$C$5,IF(T5="LEJANA",'TARIFAS 2025'!$D$5)))</f>
        <v>488953</v>
      </c>
      <c r="Y5" s="89">
        <v>1</v>
      </c>
      <c r="Z5" s="48">
        <f t="shared" si="0"/>
        <v>488953</v>
      </c>
    </row>
    <row r="6" spans="1:26" x14ac:dyDescent="0.3">
      <c r="A6" s="28" t="s">
        <v>88</v>
      </c>
      <c r="B6" s="28" t="str">
        <f>VLOOKUP(A6,'CENTROS DE COSTOS'!A:D,2,0)</f>
        <v>0036-0005</v>
      </c>
      <c r="C6" s="28" t="str">
        <f>VLOOKUP(A6,'CENTROS DE COSTOS'!A:D,3,0)</f>
        <v>Wompi Noroccidente</v>
      </c>
      <c r="D6" s="28">
        <v>5237</v>
      </c>
      <c r="E6" s="28" t="s">
        <v>2393</v>
      </c>
      <c r="F6" s="28">
        <v>81760</v>
      </c>
      <c r="G6" s="28" t="s">
        <v>17</v>
      </c>
      <c r="H6" s="28" t="s">
        <v>1174</v>
      </c>
      <c r="I6" s="28" t="s">
        <v>120</v>
      </c>
      <c r="J6" s="28" t="s">
        <v>174</v>
      </c>
      <c r="K6" s="28" t="s">
        <v>1861</v>
      </c>
      <c r="L6" s="28" t="s">
        <v>1170</v>
      </c>
      <c r="M6" s="28" t="s">
        <v>2260</v>
      </c>
      <c r="N6" s="46">
        <v>45932</v>
      </c>
      <c r="O6" s="46">
        <v>45965</v>
      </c>
      <c r="P6" s="28" t="s">
        <v>1171</v>
      </c>
      <c r="Q6" s="28" t="s">
        <v>1994</v>
      </c>
      <c r="R6" s="28" t="s">
        <v>1172</v>
      </c>
      <c r="S6" s="28" t="s">
        <v>2127</v>
      </c>
      <c r="T6" s="28" t="s">
        <v>41</v>
      </c>
      <c r="U6" s="28" t="s">
        <v>121</v>
      </c>
      <c r="V6" s="28" t="s">
        <v>1332</v>
      </c>
      <c r="W6" s="28">
        <v>1</v>
      </c>
      <c r="X6" s="48">
        <f>IF(T6="PRINCIPAL",'TARIFAS 2025'!$B$5,IF(T6="INTERMEDIA",'TARIFAS 2025'!$C$5,IF(T6="LEJANA",'TARIFAS 2025'!$D$5)))</f>
        <v>488953</v>
      </c>
      <c r="Y6" s="89">
        <v>1</v>
      </c>
      <c r="Z6" s="48">
        <f t="shared" si="0"/>
        <v>488953</v>
      </c>
    </row>
    <row r="7" spans="1:26" x14ac:dyDescent="0.3">
      <c r="A7" s="28" t="s">
        <v>96</v>
      </c>
      <c r="B7" s="28" t="str">
        <f>VLOOKUP(A7,'CENTROS DE COSTOS'!A:D,2,0)</f>
        <v>0036-0007</v>
      </c>
      <c r="C7" s="28" t="str">
        <f>VLOOKUP(A7,'CENTROS DE COSTOS'!A:D,3,0)</f>
        <v>Wompi Santander</v>
      </c>
      <c r="D7" s="28">
        <v>15001</v>
      </c>
      <c r="E7" s="28" t="s">
        <v>2394</v>
      </c>
      <c r="F7" s="28">
        <v>81789</v>
      </c>
      <c r="G7" s="28" t="s">
        <v>17</v>
      </c>
      <c r="H7" s="28" t="s">
        <v>1174</v>
      </c>
      <c r="I7" s="28" t="s">
        <v>322</v>
      </c>
      <c r="J7" s="28" t="s">
        <v>96</v>
      </c>
      <c r="K7" s="28" t="s">
        <v>1862</v>
      </c>
      <c r="L7" s="28" t="s">
        <v>1170</v>
      </c>
      <c r="M7" s="28" t="s">
        <v>2261</v>
      </c>
      <c r="N7" s="46">
        <v>45932</v>
      </c>
      <c r="O7" s="46">
        <v>45972</v>
      </c>
      <c r="P7" s="28" t="s">
        <v>1171</v>
      </c>
      <c r="Q7" s="28" t="s">
        <v>1995</v>
      </c>
      <c r="R7" s="28" t="s">
        <v>1172</v>
      </c>
      <c r="S7" s="28" t="s">
        <v>2128</v>
      </c>
      <c r="T7" s="28" t="s">
        <v>40</v>
      </c>
      <c r="U7" s="28" t="s">
        <v>121</v>
      </c>
      <c r="V7" s="28" t="s">
        <v>1354</v>
      </c>
      <c r="W7" s="28">
        <v>1</v>
      </c>
      <c r="X7" s="48">
        <f>IF(T7="PRINCIPAL",'TARIFAS 2025'!$B$5,IF(T7="INTERMEDIA",'TARIFAS 2025'!$C$5,IF(T7="LEJANA",'TARIFAS 2025'!$D$5)))</f>
        <v>367716</v>
      </c>
      <c r="Y7" s="89">
        <v>1</v>
      </c>
      <c r="Z7" s="48">
        <f t="shared" si="0"/>
        <v>367716</v>
      </c>
    </row>
    <row r="8" spans="1:26" x14ac:dyDescent="0.3">
      <c r="A8" s="28" t="s">
        <v>77</v>
      </c>
      <c r="B8" s="28" t="str">
        <f>VLOOKUP(A8,'CENTROS DE COSTOS'!A:D,2,0)</f>
        <v>0036-0003</v>
      </c>
      <c r="C8" s="28" t="str">
        <f>VLOOKUP(A8,'CENTROS DE COSTOS'!A:D,3,0)</f>
        <v>Wompi Suroccidente</v>
      </c>
      <c r="D8" s="28">
        <v>19532</v>
      </c>
      <c r="E8" s="28" t="s">
        <v>2395</v>
      </c>
      <c r="F8" s="28">
        <v>81921</v>
      </c>
      <c r="G8" s="28" t="s">
        <v>17</v>
      </c>
      <c r="H8" s="28" t="s">
        <v>1174</v>
      </c>
      <c r="I8" s="28" t="s">
        <v>498</v>
      </c>
      <c r="J8" s="28" t="s">
        <v>520</v>
      </c>
      <c r="K8" s="28" t="s">
        <v>1863</v>
      </c>
      <c r="L8" s="28" t="s">
        <v>1170</v>
      </c>
      <c r="M8" s="28" t="s">
        <v>2262</v>
      </c>
      <c r="N8" s="46">
        <v>45950</v>
      </c>
      <c r="O8" s="46">
        <v>45982</v>
      </c>
      <c r="P8" s="28" t="s">
        <v>1171</v>
      </c>
      <c r="Q8" s="28" t="s">
        <v>1996</v>
      </c>
      <c r="R8" s="28" t="s">
        <v>1172</v>
      </c>
      <c r="S8" s="28" t="s">
        <v>2129</v>
      </c>
      <c r="T8" s="28" t="s">
        <v>42</v>
      </c>
      <c r="U8" s="28" t="s">
        <v>121</v>
      </c>
      <c r="V8" s="28" t="s">
        <v>1194</v>
      </c>
      <c r="W8" s="28">
        <v>1</v>
      </c>
      <c r="X8" s="48">
        <f>IF(T8="PRINCIPAL",'TARIFAS 2025'!$B$5,IF(T8="INTERMEDIA",'TARIFAS 2025'!$C$5,IF(T8="LEJANA",'TARIFAS 2025'!$D$5)))</f>
        <v>598334</v>
      </c>
      <c r="Y8" s="89">
        <v>1</v>
      </c>
      <c r="Z8" s="48">
        <f t="shared" si="0"/>
        <v>598334</v>
      </c>
    </row>
    <row r="9" spans="1:26" x14ac:dyDescent="0.3">
      <c r="A9" s="28" t="s">
        <v>92</v>
      </c>
      <c r="B9" s="28" t="str">
        <f>VLOOKUP(A9,'CENTROS DE COSTOS'!A:D,2,0)</f>
        <v>0036-0002</v>
      </c>
      <c r="C9" s="28" t="str">
        <f>VLOOKUP(A9,'CENTROS DE COSTOS'!A:D,3,0)</f>
        <v>Wompi Eje Cafetero</v>
      </c>
      <c r="D9" s="28">
        <v>76622</v>
      </c>
      <c r="E9" s="28" t="s">
        <v>2396</v>
      </c>
      <c r="F9" s="28">
        <v>81927</v>
      </c>
      <c r="G9" s="28" t="s">
        <v>17</v>
      </c>
      <c r="H9" s="28" t="s">
        <v>1174</v>
      </c>
      <c r="I9" s="28" t="s">
        <v>1101</v>
      </c>
      <c r="J9" s="28" t="s">
        <v>1125</v>
      </c>
      <c r="K9" s="28" t="s">
        <v>1864</v>
      </c>
      <c r="L9" s="28" t="s">
        <v>1170</v>
      </c>
      <c r="M9" s="28" t="s">
        <v>2263</v>
      </c>
      <c r="N9" s="46">
        <v>45950</v>
      </c>
      <c r="O9" s="46">
        <v>45971</v>
      </c>
      <c r="P9" s="28" t="s">
        <v>1171</v>
      </c>
      <c r="Q9" s="28" t="s">
        <v>1997</v>
      </c>
      <c r="R9" s="28" t="s">
        <v>1172</v>
      </c>
      <c r="S9" s="28" t="s">
        <v>2130</v>
      </c>
      <c r="T9" s="28" t="s">
        <v>42</v>
      </c>
      <c r="U9" s="28" t="s">
        <v>121</v>
      </c>
      <c r="V9" s="28" t="s">
        <v>1224</v>
      </c>
      <c r="W9" s="28">
        <v>1</v>
      </c>
      <c r="X9" s="48">
        <f>IF(T9="PRINCIPAL",'TARIFAS 2025'!$B$5,IF(T9="INTERMEDIA",'TARIFAS 2025'!$C$5,IF(T9="LEJANA",'TARIFAS 2025'!$D$5)))</f>
        <v>598334</v>
      </c>
      <c r="Y9" s="89">
        <v>1</v>
      </c>
      <c r="Z9" s="48">
        <f t="shared" si="0"/>
        <v>598334</v>
      </c>
    </row>
    <row r="10" spans="1:26" x14ac:dyDescent="0.3">
      <c r="A10" s="28" t="s">
        <v>71</v>
      </c>
      <c r="B10" s="28" t="str">
        <f>VLOOKUP(A10,'CENTROS DE COSTOS'!A:D,2,0)</f>
        <v>0036-0004</v>
      </c>
      <c r="C10" s="28" t="str">
        <f>VLOOKUP(A10,'CENTROS DE COSTOS'!A:D,3,0)</f>
        <v>Wompi Centro</v>
      </c>
      <c r="D10" s="28">
        <v>25718</v>
      </c>
      <c r="E10" s="28" t="s">
        <v>2397</v>
      </c>
      <c r="F10" s="28">
        <v>81925</v>
      </c>
      <c r="G10" s="28" t="s">
        <v>17</v>
      </c>
      <c r="H10" s="28" t="s">
        <v>1174</v>
      </c>
      <c r="I10" s="28" t="s">
        <v>618</v>
      </c>
      <c r="J10" s="28" t="s">
        <v>693</v>
      </c>
      <c r="K10" s="28" t="s">
        <v>1865</v>
      </c>
      <c r="L10" s="28" t="s">
        <v>1170</v>
      </c>
      <c r="M10" s="28" t="s">
        <v>2264</v>
      </c>
      <c r="N10" s="46">
        <v>45950</v>
      </c>
      <c r="O10" s="46">
        <v>45966</v>
      </c>
      <c r="P10" s="28" t="s">
        <v>1171</v>
      </c>
      <c r="Q10" s="28" t="s">
        <v>1998</v>
      </c>
      <c r="R10" s="28" t="s">
        <v>1172</v>
      </c>
      <c r="S10" s="28" t="s">
        <v>2131</v>
      </c>
      <c r="T10" s="28" t="s">
        <v>41</v>
      </c>
      <c r="U10" s="28" t="s">
        <v>121</v>
      </c>
      <c r="V10" s="28" t="s">
        <v>1198</v>
      </c>
      <c r="W10" s="28">
        <v>1</v>
      </c>
      <c r="X10" s="48">
        <f>IF(T10="PRINCIPAL",'TARIFAS 2025'!$B$5,IF(T10="INTERMEDIA",'TARIFAS 2025'!$C$5,IF(T10="LEJANA",'TARIFAS 2025'!$D$5)))</f>
        <v>488953</v>
      </c>
      <c r="Y10" s="89">
        <v>1</v>
      </c>
      <c r="Z10" s="48">
        <f t="shared" si="0"/>
        <v>488953</v>
      </c>
    </row>
    <row r="11" spans="1:26" x14ac:dyDescent="0.3">
      <c r="A11" s="28" t="s">
        <v>91</v>
      </c>
      <c r="B11" s="28" t="str">
        <f>VLOOKUP(A11,'CENTROS DE COSTOS'!A:D,2,0)</f>
        <v>0036-0003</v>
      </c>
      <c r="C11" s="28" t="str">
        <f>VLOOKUP(A11,'CENTROS DE COSTOS'!A:D,3,0)</f>
        <v>Wompi Suroccidente</v>
      </c>
      <c r="D11" s="28">
        <v>52427</v>
      </c>
      <c r="E11" s="28" t="s">
        <v>2398</v>
      </c>
      <c r="F11" s="28">
        <v>81913</v>
      </c>
      <c r="G11" s="28" t="s">
        <v>17</v>
      </c>
      <c r="H11" s="28" t="s">
        <v>1174</v>
      </c>
      <c r="I11" s="28" t="s">
        <v>133</v>
      </c>
      <c r="J11" s="28" t="s">
        <v>871</v>
      </c>
      <c r="K11" s="28" t="s">
        <v>1866</v>
      </c>
      <c r="L11" s="28" t="s">
        <v>1170</v>
      </c>
      <c r="M11" s="28" t="s">
        <v>2265</v>
      </c>
      <c r="N11" s="46">
        <v>45950</v>
      </c>
      <c r="O11" s="46">
        <v>45973</v>
      </c>
      <c r="P11" s="28" t="s">
        <v>1171</v>
      </c>
      <c r="Q11" s="28" t="s">
        <v>1999</v>
      </c>
      <c r="R11" s="28" t="s">
        <v>1172</v>
      </c>
      <c r="S11" s="28" t="s">
        <v>2132</v>
      </c>
      <c r="T11" s="28" t="s">
        <v>42</v>
      </c>
      <c r="U11" s="28" t="s">
        <v>201</v>
      </c>
      <c r="V11" s="28" t="s">
        <v>1190</v>
      </c>
      <c r="W11" s="28">
        <v>1</v>
      </c>
      <c r="X11" s="48">
        <f>IF(T11="PRINCIPAL",'TARIFAS 2025'!$B$5,IF(T11="INTERMEDIA",'TARIFAS 2025'!$C$5,IF(T11="LEJANA",'TARIFAS 2025'!$D$5)))</f>
        <v>598334</v>
      </c>
      <c r="Y11" s="89">
        <v>1</v>
      </c>
      <c r="Z11" s="48">
        <f t="shared" si="0"/>
        <v>598334</v>
      </c>
    </row>
    <row r="12" spans="1:26" x14ac:dyDescent="0.3">
      <c r="A12" s="28" t="s">
        <v>86</v>
      </c>
      <c r="B12" s="28" t="str">
        <f>VLOOKUP(A12,'CENTROS DE COSTOS'!A:D,2,0)</f>
        <v>0036-0002</v>
      </c>
      <c r="C12" s="28" t="str">
        <f>VLOOKUP(A12,'CENTROS DE COSTOS'!A:D,3,0)</f>
        <v>Wompi Eje Cafetero</v>
      </c>
      <c r="D12" s="28">
        <v>17042</v>
      </c>
      <c r="E12" s="28" t="s">
        <v>2399</v>
      </c>
      <c r="F12" s="28">
        <v>81889</v>
      </c>
      <c r="G12" s="28" t="s">
        <v>17</v>
      </c>
      <c r="H12" s="28" t="s">
        <v>1174</v>
      </c>
      <c r="I12" s="28" t="s">
        <v>126</v>
      </c>
      <c r="J12" s="28" t="s">
        <v>443</v>
      </c>
      <c r="K12" s="28" t="s">
        <v>1867</v>
      </c>
      <c r="L12" s="28" t="s">
        <v>1170</v>
      </c>
      <c r="M12" s="28" t="s">
        <v>2266</v>
      </c>
      <c r="N12" s="46">
        <v>45950</v>
      </c>
      <c r="O12" s="46">
        <v>45967</v>
      </c>
      <c r="P12" s="28" t="s">
        <v>1171</v>
      </c>
      <c r="Q12" s="28" t="s">
        <v>2000</v>
      </c>
      <c r="R12" s="28" t="s">
        <v>1172</v>
      </c>
      <c r="S12" s="28" t="s">
        <v>2133</v>
      </c>
      <c r="T12" s="28" t="s">
        <v>41</v>
      </c>
      <c r="U12" s="28" t="s">
        <v>121</v>
      </c>
      <c r="V12" s="28" t="s">
        <v>1193</v>
      </c>
      <c r="W12" s="28">
        <v>1</v>
      </c>
      <c r="X12" s="48">
        <f>IF(T12="PRINCIPAL",'TARIFAS 2025'!$B$5,IF(T12="INTERMEDIA",'TARIFAS 2025'!$C$5,IF(T12="LEJANA",'TARIFAS 2025'!$D$5)))</f>
        <v>488953</v>
      </c>
      <c r="Y12" s="89">
        <v>1</v>
      </c>
      <c r="Z12" s="48">
        <f t="shared" si="0"/>
        <v>488953</v>
      </c>
    </row>
    <row r="13" spans="1:26" x14ac:dyDescent="0.3">
      <c r="A13" s="28" t="s">
        <v>77</v>
      </c>
      <c r="B13" s="28" t="str">
        <f>VLOOKUP(A13,'CENTROS DE COSTOS'!A:D,2,0)</f>
        <v>0036-0003</v>
      </c>
      <c r="C13" s="28" t="str">
        <f>VLOOKUP(A13,'CENTROS DE COSTOS'!A:D,3,0)</f>
        <v>Wompi Suroccidente</v>
      </c>
      <c r="D13" s="28">
        <v>19001</v>
      </c>
      <c r="E13" s="28" t="s">
        <v>2400</v>
      </c>
      <c r="F13" s="28">
        <v>81956</v>
      </c>
      <c r="G13" s="28" t="s">
        <v>17</v>
      </c>
      <c r="H13" s="28" t="s">
        <v>1174</v>
      </c>
      <c r="I13" s="28" t="s">
        <v>498</v>
      </c>
      <c r="J13" s="28" t="s">
        <v>93</v>
      </c>
      <c r="K13" s="28" t="s">
        <v>1868</v>
      </c>
      <c r="L13" s="28" t="s">
        <v>1170</v>
      </c>
      <c r="M13" s="28" t="s">
        <v>2267</v>
      </c>
      <c r="N13" s="46">
        <v>45952</v>
      </c>
      <c r="O13" s="46">
        <v>45965</v>
      </c>
      <c r="P13" s="28" t="s">
        <v>1171</v>
      </c>
      <c r="Q13" s="28" t="s">
        <v>2001</v>
      </c>
      <c r="R13" s="28" t="s">
        <v>1172</v>
      </c>
      <c r="S13" s="28" t="s">
        <v>2134</v>
      </c>
      <c r="T13" s="28" t="s">
        <v>42</v>
      </c>
      <c r="U13" s="28" t="s">
        <v>121</v>
      </c>
      <c r="V13" s="28" t="s">
        <v>1194</v>
      </c>
      <c r="W13" s="28">
        <v>1</v>
      </c>
      <c r="X13" s="48">
        <f>IF(T13="PRINCIPAL",'TARIFAS 2025'!$B$5,IF(T13="INTERMEDIA",'TARIFAS 2025'!$C$5,IF(T13="LEJANA",'TARIFAS 2025'!$D$5)))</f>
        <v>598334</v>
      </c>
      <c r="Y13" s="89">
        <v>1</v>
      </c>
      <c r="Z13" s="48">
        <f t="shared" si="0"/>
        <v>598334</v>
      </c>
    </row>
    <row r="14" spans="1:26" x14ac:dyDescent="0.3">
      <c r="A14" s="28" t="s">
        <v>91</v>
      </c>
      <c r="B14" s="28" t="str">
        <f>VLOOKUP(A14,'CENTROS DE COSTOS'!A:D,2,0)</f>
        <v>0036-0003</v>
      </c>
      <c r="C14" s="28" t="str">
        <f>VLOOKUP(A14,'CENTROS DE COSTOS'!A:D,3,0)</f>
        <v>Wompi Suroccidente</v>
      </c>
      <c r="D14" s="28">
        <v>52621</v>
      </c>
      <c r="E14" s="28" t="s">
        <v>2401</v>
      </c>
      <c r="F14" s="28">
        <v>81597</v>
      </c>
      <c r="G14" s="28" t="s">
        <v>17</v>
      </c>
      <c r="H14" s="28" t="s">
        <v>1169</v>
      </c>
      <c r="I14" s="28" t="s">
        <v>133</v>
      </c>
      <c r="J14" s="28" t="s">
        <v>879</v>
      </c>
      <c r="K14" s="28" t="s">
        <v>1869</v>
      </c>
      <c r="L14" s="28" t="s">
        <v>1170</v>
      </c>
      <c r="M14" s="28" t="s">
        <v>2268</v>
      </c>
      <c r="N14" s="46">
        <v>45952</v>
      </c>
      <c r="O14" s="46">
        <v>45988</v>
      </c>
      <c r="P14" s="28" t="s">
        <v>1171</v>
      </c>
      <c r="Q14" s="28" t="s">
        <v>2002</v>
      </c>
      <c r="R14" s="28" t="s">
        <v>1172</v>
      </c>
      <c r="S14" s="28" t="s">
        <v>2135</v>
      </c>
      <c r="T14" s="28" t="s">
        <v>42</v>
      </c>
      <c r="U14" s="28" t="s">
        <v>201</v>
      </c>
      <c r="V14" s="28" t="s">
        <v>1190</v>
      </c>
      <c r="W14" s="28">
        <v>1</v>
      </c>
      <c r="X14" s="48">
        <f>IF(T14="PRINCIPAL",'TARIFAS 2025'!$B$5,IF(T14="INTERMEDIA",'TARIFAS 2025'!$C$5,IF(T14="LEJANA",'TARIFAS 2025'!$D$5)))</f>
        <v>598334</v>
      </c>
      <c r="Y14" s="89">
        <v>1</v>
      </c>
      <c r="Z14" s="48">
        <f t="shared" si="0"/>
        <v>598334</v>
      </c>
    </row>
    <row r="15" spans="1:26" x14ac:dyDescent="0.3">
      <c r="A15" s="28" t="s">
        <v>91</v>
      </c>
      <c r="B15" s="28" t="str">
        <f>VLOOKUP(A15,'CENTROS DE COSTOS'!A:D,2,0)</f>
        <v>0036-0003</v>
      </c>
      <c r="C15" s="28" t="str">
        <f>VLOOKUP(A15,'CENTROS DE COSTOS'!A:D,3,0)</f>
        <v>Wompi Suroccidente</v>
      </c>
      <c r="D15" s="28">
        <v>52427</v>
      </c>
      <c r="E15" s="28" t="s">
        <v>2402</v>
      </c>
      <c r="F15" s="28">
        <v>81770</v>
      </c>
      <c r="G15" s="28" t="s">
        <v>17</v>
      </c>
      <c r="H15" s="28" t="s">
        <v>1169</v>
      </c>
      <c r="I15" s="28" t="s">
        <v>133</v>
      </c>
      <c r="J15" s="28" t="s">
        <v>871</v>
      </c>
      <c r="K15" s="28" t="s">
        <v>1870</v>
      </c>
      <c r="L15" s="28" t="s">
        <v>1170</v>
      </c>
      <c r="M15" s="28" t="s">
        <v>2269</v>
      </c>
      <c r="N15" s="46">
        <v>45952</v>
      </c>
      <c r="O15" s="46">
        <v>45973</v>
      </c>
      <c r="P15" s="28" t="s">
        <v>1171</v>
      </c>
      <c r="Q15" s="28" t="s">
        <v>2003</v>
      </c>
      <c r="R15" s="28" t="s">
        <v>1172</v>
      </c>
      <c r="S15" s="28" t="s">
        <v>2136</v>
      </c>
      <c r="T15" s="28" t="s">
        <v>42</v>
      </c>
      <c r="U15" s="28" t="s">
        <v>201</v>
      </c>
      <c r="V15" s="28" t="s">
        <v>1190</v>
      </c>
      <c r="W15" s="28">
        <v>1</v>
      </c>
      <c r="X15" s="48">
        <f>IF(T15="PRINCIPAL",'TARIFAS 2025'!$B$5,IF(T15="INTERMEDIA",'TARIFAS 2025'!$C$5,IF(T15="LEJANA",'TARIFAS 2025'!$D$5)))</f>
        <v>598334</v>
      </c>
      <c r="Y15" s="89">
        <v>1</v>
      </c>
      <c r="Z15" s="48">
        <f t="shared" si="0"/>
        <v>598334</v>
      </c>
    </row>
    <row r="16" spans="1:26" x14ac:dyDescent="0.3">
      <c r="A16" s="28" t="s">
        <v>95</v>
      </c>
      <c r="B16" s="28" t="str">
        <f>VLOOKUP(A16,'CENTROS DE COSTOS'!A:D,2,0)</f>
        <v>0036-0001</v>
      </c>
      <c r="C16" s="28" t="str">
        <f>VLOOKUP(A16,'CENTROS DE COSTOS'!A:D,3,0)</f>
        <v>Wompi Costa</v>
      </c>
      <c r="D16" s="28">
        <v>70221</v>
      </c>
      <c r="E16" s="28" t="s">
        <v>2403</v>
      </c>
      <c r="F16" s="28">
        <v>82000</v>
      </c>
      <c r="G16" s="28" t="s">
        <v>17</v>
      </c>
      <c r="H16" s="28" t="s">
        <v>1174</v>
      </c>
      <c r="I16" s="28" t="s">
        <v>504</v>
      </c>
      <c r="J16" s="28" t="s">
        <v>1039</v>
      </c>
      <c r="K16" s="28" t="s">
        <v>1871</v>
      </c>
      <c r="L16" s="28" t="s">
        <v>1170</v>
      </c>
      <c r="M16" s="28" t="s">
        <v>2270</v>
      </c>
      <c r="N16" s="46">
        <v>45959</v>
      </c>
      <c r="O16" s="46">
        <v>45965</v>
      </c>
      <c r="P16" s="28" t="s">
        <v>1171</v>
      </c>
      <c r="Q16" s="28" t="s">
        <v>2004</v>
      </c>
      <c r="R16" s="28" t="s">
        <v>1172</v>
      </c>
      <c r="S16" s="28" t="s">
        <v>2137</v>
      </c>
      <c r="T16" s="28" t="s">
        <v>41</v>
      </c>
      <c r="U16" s="28" t="s">
        <v>121</v>
      </c>
      <c r="V16" s="28" t="s">
        <v>1322</v>
      </c>
      <c r="W16" s="28">
        <v>1</v>
      </c>
      <c r="X16" s="48">
        <f>IF(T16="PRINCIPAL",'TARIFAS 2025'!$B$5,IF(T16="INTERMEDIA",'TARIFAS 2025'!$C$5,IF(T16="LEJANA",'TARIFAS 2025'!$D$5)))</f>
        <v>488953</v>
      </c>
      <c r="Y16" s="89">
        <v>1</v>
      </c>
      <c r="Z16" s="48">
        <f t="shared" si="0"/>
        <v>488953</v>
      </c>
    </row>
    <row r="17" spans="1:26" x14ac:dyDescent="0.3">
      <c r="A17" s="28" t="s">
        <v>74</v>
      </c>
      <c r="B17" s="28" t="str">
        <f>VLOOKUP(A17,'CENTROS DE COSTOS'!A:D,2,0)</f>
        <v>0036-0007</v>
      </c>
      <c r="C17" s="28" t="str">
        <f>VLOOKUP(A17,'CENTROS DE COSTOS'!A:D,3,0)</f>
        <v>Wompi Santander</v>
      </c>
      <c r="D17" s="28">
        <v>68418</v>
      </c>
      <c r="E17" s="28" t="s">
        <v>2404</v>
      </c>
      <c r="F17" s="28">
        <v>82008</v>
      </c>
      <c r="G17" s="28" t="s">
        <v>17</v>
      </c>
      <c r="H17" s="28" t="s">
        <v>1174</v>
      </c>
      <c r="I17" s="28" t="s">
        <v>963</v>
      </c>
      <c r="J17" s="28" t="s">
        <v>1001</v>
      </c>
      <c r="K17" s="28" t="s">
        <v>1872</v>
      </c>
      <c r="L17" s="28" t="s">
        <v>1170</v>
      </c>
      <c r="M17" s="28" t="s">
        <v>2271</v>
      </c>
      <c r="N17" s="46">
        <v>45959</v>
      </c>
      <c r="O17" s="46">
        <v>45965</v>
      </c>
      <c r="P17" s="28" t="s">
        <v>1171</v>
      </c>
      <c r="Q17" s="28" t="s">
        <v>2005</v>
      </c>
      <c r="R17" s="28" t="s">
        <v>1172</v>
      </c>
      <c r="S17" s="28" t="s">
        <v>2138</v>
      </c>
      <c r="T17" s="28" t="s">
        <v>41</v>
      </c>
      <c r="U17" s="28" t="s">
        <v>121</v>
      </c>
      <c r="V17" s="28" t="s">
        <v>1203</v>
      </c>
      <c r="W17" s="28">
        <v>1</v>
      </c>
      <c r="X17" s="48">
        <f>IF(T17="PRINCIPAL",'TARIFAS 2025'!$B$5,IF(T17="INTERMEDIA",'TARIFAS 2025'!$C$5,IF(T17="LEJANA",'TARIFAS 2025'!$D$5)))</f>
        <v>488953</v>
      </c>
      <c r="Y17" s="89">
        <v>1</v>
      </c>
      <c r="Z17" s="48">
        <f t="shared" si="0"/>
        <v>488953</v>
      </c>
    </row>
    <row r="18" spans="1:26" x14ac:dyDescent="0.3">
      <c r="A18" s="28" t="s">
        <v>89</v>
      </c>
      <c r="B18" s="28" t="str">
        <f>VLOOKUP(A18,'CENTROS DE COSTOS'!A:D,2,0)</f>
        <v>0036-0001</v>
      </c>
      <c r="C18" s="28" t="str">
        <f>VLOOKUP(A18,'CENTROS DE COSTOS'!A:D,3,0)</f>
        <v>Wompi Costa</v>
      </c>
      <c r="D18" s="28">
        <v>23001</v>
      </c>
      <c r="E18" s="28" t="s">
        <v>2405</v>
      </c>
      <c r="F18" s="28">
        <v>82013</v>
      </c>
      <c r="G18" s="28" t="s">
        <v>17</v>
      </c>
      <c r="H18" s="28" t="s">
        <v>1174</v>
      </c>
      <c r="I18" s="28" t="s">
        <v>276</v>
      </c>
      <c r="J18" s="28" t="s">
        <v>89</v>
      </c>
      <c r="K18" s="28" t="s">
        <v>1873</v>
      </c>
      <c r="L18" s="28" t="s">
        <v>1170</v>
      </c>
      <c r="M18" s="28" t="s">
        <v>2272</v>
      </c>
      <c r="N18" s="46">
        <v>45959</v>
      </c>
      <c r="O18" s="46">
        <v>45971</v>
      </c>
      <c r="P18" s="28" t="s">
        <v>1183</v>
      </c>
      <c r="Q18" s="28" t="s">
        <v>2006</v>
      </c>
      <c r="R18" s="28" t="s">
        <v>1172</v>
      </c>
      <c r="S18" s="28" t="s">
        <v>2139</v>
      </c>
      <c r="T18" s="28" t="s">
        <v>40</v>
      </c>
      <c r="U18" s="28" t="s">
        <v>121</v>
      </c>
      <c r="V18" s="28" t="s">
        <v>1181</v>
      </c>
      <c r="W18" s="28">
        <v>1</v>
      </c>
      <c r="X18" s="48">
        <f>IF(T18="PRINCIPAL",'TARIFAS 2025'!$B$5,IF(T18="INTERMEDIA",'TARIFAS 2025'!$C$5,IF(T18="LEJANA",'TARIFAS 2025'!$D$5)))</f>
        <v>367716</v>
      </c>
      <c r="Y18" s="89">
        <v>0.75</v>
      </c>
      <c r="Z18" s="48">
        <f>X18*W18*Y18</f>
        <v>275787</v>
      </c>
    </row>
    <row r="19" spans="1:26" x14ac:dyDescent="0.3">
      <c r="A19" s="28" t="s">
        <v>71</v>
      </c>
      <c r="B19" s="28" t="str">
        <f>VLOOKUP(A19,'CENTROS DE COSTOS'!A:D,2,0)</f>
        <v>0036-0004</v>
      </c>
      <c r="C19" s="28" t="str">
        <f>VLOOKUP(A19,'CENTROS DE COSTOS'!A:D,3,0)</f>
        <v>Wompi Centro</v>
      </c>
      <c r="D19" s="28">
        <v>25402</v>
      </c>
      <c r="E19" s="28" t="s">
        <v>2406</v>
      </c>
      <c r="F19" s="28">
        <v>82005</v>
      </c>
      <c r="G19" s="28" t="s">
        <v>17</v>
      </c>
      <c r="H19" s="28" t="s">
        <v>1174</v>
      </c>
      <c r="I19" s="28" t="s">
        <v>618</v>
      </c>
      <c r="J19" s="28" t="s">
        <v>502</v>
      </c>
      <c r="K19" s="28" t="s">
        <v>1874</v>
      </c>
      <c r="L19" s="28" t="s">
        <v>1170</v>
      </c>
      <c r="M19" s="28" t="s">
        <v>2273</v>
      </c>
      <c r="N19" s="46">
        <v>45959</v>
      </c>
      <c r="O19" s="46">
        <v>45966</v>
      </c>
      <c r="P19" s="28" t="s">
        <v>1171</v>
      </c>
      <c r="Q19" s="28" t="s">
        <v>2007</v>
      </c>
      <c r="R19" s="28" t="s">
        <v>1172</v>
      </c>
      <c r="S19" s="28" t="s">
        <v>2140</v>
      </c>
      <c r="T19" s="28" t="s">
        <v>41</v>
      </c>
      <c r="U19" s="28" t="s">
        <v>121</v>
      </c>
      <c r="V19" s="28" t="s">
        <v>1197</v>
      </c>
      <c r="W19" s="28">
        <v>1</v>
      </c>
      <c r="X19" s="48">
        <f>IF(T19="PRINCIPAL",'TARIFAS 2025'!$B$5,IF(T19="INTERMEDIA",'TARIFAS 2025'!$C$5,IF(T19="LEJANA",'TARIFAS 2025'!$D$5)))</f>
        <v>488953</v>
      </c>
      <c r="Y19" s="89">
        <v>1</v>
      </c>
      <c r="Z19" s="48">
        <f t="shared" ref="Z19:Z82" si="1">X19*W19*Y19</f>
        <v>488953</v>
      </c>
    </row>
    <row r="20" spans="1:26" x14ac:dyDescent="0.3">
      <c r="A20" s="28" t="s">
        <v>77</v>
      </c>
      <c r="B20" s="28" t="str">
        <f>VLOOKUP(A20,'CENTROS DE COSTOS'!A:D,2,0)</f>
        <v>0036-0003</v>
      </c>
      <c r="C20" s="28" t="str">
        <f>VLOOKUP(A20,'CENTROS DE COSTOS'!A:D,3,0)</f>
        <v>Wompi Suroccidente</v>
      </c>
      <c r="D20" s="28">
        <v>19743</v>
      </c>
      <c r="E20" s="28" t="s">
        <v>2407</v>
      </c>
      <c r="F20" s="28">
        <v>82019</v>
      </c>
      <c r="G20" s="28" t="s">
        <v>17</v>
      </c>
      <c r="H20" s="28" t="s">
        <v>1174</v>
      </c>
      <c r="I20" s="28" t="s">
        <v>498</v>
      </c>
      <c r="J20" s="28" t="s">
        <v>528</v>
      </c>
      <c r="K20" s="28" t="s">
        <v>1875</v>
      </c>
      <c r="L20" s="28" t="s">
        <v>1170</v>
      </c>
      <c r="M20" s="28" t="s">
        <v>2274</v>
      </c>
      <c r="N20" s="46">
        <v>45959</v>
      </c>
      <c r="O20" s="46">
        <v>45973</v>
      </c>
      <c r="P20" s="28" t="s">
        <v>1171</v>
      </c>
      <c r="Q20" s="28" t="s">
        <v>2008</v>
      </c>
      <c r="R20" s="28" t="s">
        <v>1172</v>
      </c>
      <c r="S20" s="28" t="s">
        <v>2141</v>
      </c>
      <c r="T20" s="28" t="s">
        <v>42</v>
      </c>
      <c r="U20" s="28" t="s">
        <v>121</v>
      </c>
      <c r="V20" s="28" t="s">
        <v>1194</v>
      </c>
      <c r="W20" s="28">
        <v>1</v>
      </c>
      <c r="X20" s="48">
        <f>IF(T20="PRINCIPAL",'TARIFAS 2025'!$B$5,IF(T20="INTERMEDIA",'TARIFAS 2025'!$C$5,IF(T20="LEJANA",'TARIFAS 2025'!$D$5)))</f>
        <v>598334</v>
      </c>
      <c r="Y20" s="89">
        <v>1</v>
      </c>
      <c r="Z20" s="48">
        <f t="shared" si="1"/>
        <v>598334</v>
      </c>
    </row>
    <row r="21" spans="1:26" x14ac:dyDescent="0.3">
      <c r="A21" s="28" t="s">
        <v>71</v>
      </c>
      <c r="B21" s="28" t="str">
        <f>VLOOKUP(A21,'CENTROS DE COSTOS'!A:D,2,0)</f>
        <v>0036-0004</v>
      </c>
      <c r="C21" s="28" t="str">
        <f>VLOOKUP(A21,'CENTROS DE COSTOS'!A:D,3,0)</f>
        <v>Wompi Centro</v>
      </c>
      <c r="D21" s="28">
        <v>25430</v>
      </c>
      <c r="E21" s="28" t="s">
        <v>2408</v>
      </c>
      <c r="F21" s="28">
        <v>82009</v>
      </c>
      <c r="G21" s="28" t="s">
        <v>17</v>
      </c>
      <c r="H21" s="28" t="s">
        <v>1174</v>
      </c>
      <c r="I21" s="28" t="s">
        <v>618</v>
      </c>
      <c r="J21" s="28" t="s">
        <v>674</v>
      </c>
      <c r="K21" s="28" t="s">
        <v>1876</v>
      </c>
      <c r="L21" s="28" t="s">
        <v>1170</v>
      </c>
      <c r="M21" s="28" t="s">
        <v>2275</v>
      </c>
      <c r="N21" s="46">
        <v>45959</v>
      </c>
      <c r="O21" s="46">
        <v>45966</v>
      </c>
      <c r="P21" s="28" t="s">
        <v>1171</v>
      </c>
      <c r="Q21" s="28" t="s">
        <v>2009</v>
      </c>
      <c r="R21" s="28" t="s">
        <v>1172</v>
      </c>
      <c r="S21" s="28" t="s">
        <v>2142</v>
      </c>
      <c r="T21" s="28" t="s">
        <v>41</v>
      </c>
      <c r="U21" s="28" t="s">
        <v>121</v>
      </c>
      <c r="V21" s="28" t="s">
        <v>1198</v>
      </c>
      <c r="W21" s="28">
        <v>1</v>
      </c>
      <c r="X21" s="48">
        <f>IF(T21="PRINCIPAL",'TARIFAS 2025'!$B$5,IF(T21="INTERMEDIA",'TARIFAS 2025'!$C$5,IF(T21="LEJANA",'TARIFAS 2025'!$D$5)))</f>
        <v>488953</v>
      </c>
      <c r="Y21" s="89">
        <v>1</v>
      </c>
      <c r="Z21" s="48">
        <f t="shared" si="1"/>
        <v>488953</v>
      </c>
    </row>
    <row r="22" spans="1:26" x14ac:dyDescent="0.3">
      <c r="A22" s="28" t="s">
        <v>71</v>
      </c>
      <c r="B22" s="28" t="str">
        <f>VLOOKUP(A22,'CENTROS DE COSTOS'!A:D,2,0)</f>
        <v>0036-0004</v>
      </c>
      <c r="C22" s="28" t="str">
        <f>VLOOKUP(A22,'CENTROS DE COSTOS'!A:D,3,0)</f>
        <v>Wompi Centro</v>
      </c>
      <c r="D22" s="28">
        <v>11001</v>
      </c>
      <c r="E22" s="28" t="s">
        <v>2409</v>
      </c>
      <c r="F22" s="28">
        <v>81992</v>
      </c>
      <c r="G22" s="28" t="s">
        <v>17</v>
      </c>
      <c r="H22" s="28" t="s">
        <v>1174</v>
      </c>
      <c r="I22" s="28" t="s">
        <v>618</v>
      </c>
      <c r="J22" s="28" t="s">
        <v>71</v>
      </c>
      <c r="K22" s="28" t="s">
        <v>1877</v>
      </c>
      <c r="L22" s="28" t="s">
        <v>1170</v>
      </c>
      <c r="M22" s="28" t="s">
        <v>2276</v>
      </c>
      <c r="N22" s="46">
        <v>45959</v>
      </c>
      <c r="O22" s="46">
        <v>45965</v>
      </c>
      <c r="P22" s="28" t="s">
        <v>1171</v>
      </c>
      <c r="Q22" s="28" t="s">
        <v>2010</v>
      </c>
      <c r="R22" s="28" t="s">
        <v>1172</v>
      </c>
      <c r="S22" s="28" t="s">
        <v>2143</v>
      </c>
      <c r="T22" s="28" t="s">
        <v>40</v>
      </c>
      <c r="U22" s="28" t="s">
        <v>121</v>
      </c>
      <c r="V22" s="28" t="s">
        <v>1208</v>
      </c>
      <c r="W22" s="28">
        <v>1</v>
      </c>
      <c r="X22" s="48">
        <f>IF(T22="PRINCIPAL",'TARIFAS 2025'!$B$5,IF(T22="INTERMEDIA",'TARIFAS 2025'!$C$5,IF(T22="LEJANA",'TARIFAS 2025'!$D$5)))</f>
        <v>367716</v>
      </c>
      <c r="Y22" s="89">
        <v>1</v>
      </c>
      <c r="Z22" s="48">
        <f t="shared" si="1"/>
        <v>367716</v>
      </c>
    </row>
    <row r="23" spans="1:26" x14ac:dyDescent="0.3">
      <c r="A23" s="28" t="s">
        <v>92</v>
      </c>
      <c r="B23" s="28" t="str">
        <f>VLOOKUP(A23,'CENTROS DE COSTOS'!A:D,2,0)</f>
        <v>0036-0002</v>
      </c>
      <c r="C23" s="28" t="str">
        <f>VLOOKUP(A23,'CENTROS DE COSTOS'!A:D,3,0)</f>
        <v>Wompi Eje Cafetero</v>
      </c>
      <c r="D23" s="28">
        <v>76100</v>
      </c>
      <c r="E23" s="28" t="s">
        <v>2410</v>
      </c>
      <c r="F23" s="28">
        <v>81995</v>
      </c>
      <c r="G23" s="28" t="s">
        <v>17</v>
      </c>
      <c r="H23" s="28" t="s">
        <v>1174</v>
      </c>
      <c r="I23" s="28" t="s">
        <v>1101</v>
      </c>
      <c r="J23" s="28" t="s">
        <v>275</v>
      </c>
      <c r="K23" s="28" t="s">
        <v>1878</v>
      </c>
      <c r="L23" s="28" t="s">
        <v>1170</v>
      </c>
      <c r="M23" s="28" t="s">
        <v>2277</v>
      </c>
      <c r="N23" s="46">
        <v>45959</v>
      </c>
      <c r="O23" s="46">
        <v>45965</v>
      </c>
      <c r="P23" s="28" t="s">
        <v>1171</v>
      </c>
      <c r="Q23" s="28" t="s">
        <v>2011</v>
      </c>
      <c r="R23" s="28" t="s">
        <v>1172</v>
      </c>
      <c r="S23" s="28" t="s">
        <v>2144</v>
      </c>
      <c r="T23" s="28" t="s">
        <v>41</v>
      </c>
      <c r="U23" s="28" t="s">
        <v>121</v>
      </c>
      <c r="V23" s="28" t="s">
        <v>1193</v>
      </c>
      <c r="W23" s="28">
        <v>1</v>
      </c>
      <c r="X23" s="48">
        <f>IF(T23="PRINCIPAL",'TARIFAS 2025'!$B$5,IF(T23="INTERMEDIA",'TARIFAS 2025'!$C$5,IF(T23="LEJANA",'TARIFAS 2025'!$D$5)))</f>
        <v>488953</v>
      </c>
      <c r="Y23" s="89">
        <v>1</v>
      </c>
      <c r="Z23" s="48">
        <f t="shared" si="1"/>
        <v>488953</v>
      </c>
    </row>
    <row r="24" spans="1:26" x14ac:dyDescent="0.3">
      <c r="A24" s="28" t="s">
        <v>86</v>
      </c>
      <c r="B24" s="28" t="str">
        <f>VLOOKUP(A24,'CENTROS DE COSTOS'!A:D,2,0)</f>
        <v>0036-0002</v>
      </c>
      <c r="C24" s="28" t="str">
        <f>VLOOKUP(A24,'CENTROS DE COSTOS'!A:D,3,0)</f>
        <v>Wompi Eje Cafetero</v>
      </c>
      <c r="D24" s="28">
        <v>17001</v>
      </c>
      <c r="E24" s="28" t="s">
        <v>2411</v>
      </c>
      <c r="F24" s="28">
        <v>82011</v>
      </c>
      <c r="G24" s="28" t="s">
        <v>17</v>
      </c>
      <c r="H24" s="28" t="s">
        <v>1174</v>
      </c>
      <c r="I24" s="28" t="s">
        <v>126</v>
      </c>
      <c r="J24" s="28" t="s">
        <v>86</v>
      </c>
      <c r="K24" s="28" t="s">
        <v>1879</v>
      </c>
      <c r="L24" s="28" t="s">
        <v>1170</v>
      </c>
      <c r="M24" s="28" t="s">
        <v>2278</v>
      </c>
      <c r="N24" s="46">
        <v>45959</v>
      </c>
      <c r="O24" s="46">
        <v>45965</v>
      </c>
      <c r="P24" s="28" t="s">
        <v>1171</v>
      </c>
      <c r="Q24" s="28" t="s">
        <v>2012</v>
      </c>
      <c r="R24" s="28" t="s">
        <v>1172</v>
      </c>
      <c r="S24" s="28" t="s">
        <v>2145</v>
      </c>
      <c r="T24" s="28" t="s">
        <v>40</v>
      </c>
      <c r="U24" s="28" t="s">
        <v>121</v>
      </c>
      <c r="V24" s="28" t="s">
        <v>1207</v>
      </c>
      <c r="W24" s="28">
        <v>1</v>
      </c>
      <c r="X24" s="48">
        <f>IF(T24="PRINCIPAL",'TARIFAS 2025'!$B$5,IF(T24="INTERMEDIA",'TARIFAS 2025'!$C$5,IF(T24="LEJANA",'TARIFAS 2025'!$D$5)))</f>
        <v>367716</v>
      </c>
      <c r="Y24" s="89">
        <v>1</v>
      </c>
      <c r="Z24" s="48">
        <f t="shared" si="1"/>
        <v>367716</v>
      </c>
    </row>
    <row r="25" spans="1:26" x14ac:dyDescent="0.3">
      <c r="A25" s="28" t="s">
        <v>92</v>
      </c>
      <c r="B25" s="28" t="str">
        <f>VLOOKUP(A25,'CENTROS DE COSTOS'!A:D,2,0)</f>
        <v>0036-0002</v>
      </c>
      <c r="C25" s="28" t="str">
        <f>VLOOKUP(A25,'CENTROS DE COSTOS'!A:D,3,0)</f>
        <v>Wompi Eje Cafetero</v>
      </c>
      <c r="D25" s="28">
        <v>63001</v>
      </c>
      <c r="E25" s="28" t="s">
        <v>2412</v>
      </c>
      <c r="F25" s="28">
        <v>81990</v>
      </c>
      <c r="G25" s="28" t="s">
        <v>17</v>
      </c>
      <c r="H25" s="28" t="s">
        <v>1174</v>
      </c>
      <c r="I25" s="28" t="s">
        <v>939</v>
      </c>
      <c r="J25" s="28" t="s">
        <v>122</v>
      </c>
      <c r="K25" s="28" t="s">
        <v>1880</v>
      </c>
      <c r="L25" s="28" t="s">
        <v>1170</v>
      </c>
      <c r="M25" s="28" t="s">
        <v>2279</v>
      </c>
      <c r="N25" s="46">
        <v>45959</v>
      </c>
      <c r="O25" s="46">
        <v>45966</v>
      </c>
      <c r="P25" s="28" t="s">
        <v>1171</v>
      </c>
      <c r="Q25" s="28" t="s">
        <v>2013</v>
      </c>
      <c r="R25" s="28" t="s">
        <v>1172</v>
      </c>
      <c r="S25" s="28" t="s">
        <v>2146</v>
      </c>
      <c r="T25" s="28" t="s">
        <v>41</v>
      </c>
      <c r="U25" s="28" t="s">
        <v>121</v>
      </c>
      <c r="V25" s="28" t="s">
        <v>1231</v>
      </c>
      <c r="W25" s="28">
        <v>1</v>
      </c>
      <c r="X25" s="48">
        <f>IF(T25="PRINCIPAL",'TARIFAS 2025'!$B$5,IF(T25="INTERMEDIA",'TARIFAS 2025'!$C$5,IF(T25="LEJANA",'TARIFAS 2025'!$D$5)))</f>
        <v>488953</v>
      </c>
      <c r="Y25" s="89">
        <v>1</v>
      </c>
      <c r="Z25" s="48">
        <f t="shared" si="1"/>
        <v>488953</v>
      </c>
    </row>
    <row r="26" spans="1:26" x14ac:dyDescent="0.3">
      <c r="A26" s="28" t="s">
        <v>65</v>
      </c>
      <c r="B26" s="28" t="str">
        <f>VLOOKUP(A26,'CENTROS DE COSTOS'!A:D,2,0)</f>
        <v>0036-0005</v>
      </c>
      <c r="C26" s="28" t="str">
        <f>VLOOKUP(A26,'CENTROS DE COSTOS'!A:D,3,0)</f>
        <v>Wompi Noroccidente</v>
      </c>
      <c r="D26" s="28">
        <v>5045</v>
      </c>
      <c r="E26" s="28" t="s">
        <v>2413</v>
      </c>
      <c r="F26" s="28">
        <v>81999</v>
      </c>
      <c r="G26" s="28" t="s">
        <v>17</v>
      </c>
      <c r="H26" s="28" t="s">
        <v>1174</v>
      </c>
      <c r="I26" s="28" t="s">
        <v>120</v>
      </c>
      <c r="J26" s="28" t="s">
        <v>65</v>
      </c>
      <c r="K26" s="28" t="s">
        <v>1881</v>
      </c>
      <c r="L26" s="28" t="s">
        <v>1170</v>
      </c>
      <c r="M26" s="28" t="s">
        <v>2280</v>
      </c>
      <c r="N26" s="46">
        <v>45959</v>
      </c>
      <c r="O26" s="46">
        <v>45966</v>
      </c>
      <c r="P26" s="28" t="s">
        <v>1171</v>
      </c>
      <c r="Q26" s="28" t="s">
        <v>2014</v>
      </c>
      <c r="R26" s="28" t="s">
        <v>1172</v>
      </c>
      <c r="S26" s="28" t="s">
        <v>2147</v>
      </c>
      <c r="T26" s="28" t="s">
        <v>40</v>
      </c>
      <c r="U26" s="28" t="s">
        <v>121</v>
      </c>
      <c r="V26" s="28" t="s">
        <v>1232</v>
      </c>
      <c r="W26" s="28">
        <v>1</v>
      </c>
      <c r="X26" s="48">
        <f>IF(T26="PRINCIPAL",'TARIFAS 2025'!$B$5,IF(T26="INTERMEDIA",'TARIFAS 2025'!$C$5,IF(T26="LEJANA",'TARIFAS 2025'!$D$5)))</f>
        <v>367716</v>
      </c>
      <c r="Y26" s="89">
        <v>1</v>
      </c>
      <c r="Z26" s="48">
        <f t="shared" si="1"/>
        <v>367716</v>
      </c>
    </row>
    <row r="27" spans="1:26" x14ac:dyDescent="0.3">
      <c r="A27" s="28" t="s">
        <v>86</v>
      </c>
      <c r="B27" s="28" t="str">
        <f>VLOOKUP(A27,'CENTROS DE COSTOS'!A:D,2,0)</f>
        <v>0036-0002</v>
      </c>
      <c r="C27" s="28" t="str">
        <f>VLOOKUP(A27,'CENTROS DE COSTOS'!A:D,3,0)</f>
        <v>Wompi Eje Cafetero</v>
      </c>
      <c r="D27" s="28">
        <v>17001</v>
      </c>
      <c r="E27" s="28" t="s">
        <v>2414</v>
      </c>
      <c r="F27" s="28">
        <v>82012</v>
      </c>
      <c r="G27" s="28" t="s">
        <v>17</v>
      </c>
      <c r="H27" s="28" t="s">
        <v>1174</v>
      </c>
      <c r="I27" s="28" t="s">
        <v>126</v>
      </c>
      <c r="J27" s="28" t="s">
        <v>86</v>
      </c>
      <c r="K27" s="28" t="s">
        <v>1882</v>
      </c>
      <c r="L27" s="28" t="s">
        <v>1170</v>
      </c>
      <c r="M27" s="28" t="s">
        <v>2281</v>
      </c>
      <c r="N27" s="46">
        <v>45959</v>
      </c>
      <c r="O27" s="46">
        <v>45965</v>
      </c>
      <c r="P27" s="28" t="s">
        <v>1171</v>
      </c>
      <c r="Q27" s="28" t="s">
        <v>2015</v>
      </c>
      <c r="R27" s="28" t="s">
        <v>1172</v>
      </c>
      <c r="S27" s="28" t="s">
        <v>2148</v>
      </c>
      <c r="T27" s="28" t="s">
        <v>40</v>
      </c>
      <c r="U27" s="28" t="s">
        <v>121</v>
      </c>
      <c r="V27" s="28" t="s">
        <v>1207</v>
      </c>
      <c r="W27" s="28">
        <v>1</v>
      </c>
      <c r="X27" s="48">
        <f>IF(T27="PRINCIPAL",'TARIFAS 2025'!$B$5,IF(T27="INTERMEDIA",'TARIFAS 2025'!$C$5,IF(T27="LEJANA",'TARIFAS 2025'!$D$5)))</f>
        <v>367716</v>
      </c>
      <c r="Y27" s="89">
        <v>1</v>
      </c>
      <c r="Z27" s="48">
        <f t="shared" si="1"/>
        <v>367716</v>
      </c>
    </row>
    <row r="28" spans="1:26" x14ac:dyDescent="0.3">
      <c r="A28" s="28" t="s">
        <v>77</v>
      </c>
      <c r="B28" s="28" t="str">
        <f>VLOOKUP(A28,'CENTROS DE COSTOS'!A:D,2,0)</f>
        <v>0036-0003</v>
      </c>
      <c r="C28" s="28" t="str">
        <f>VLOOKUP(A28,'CENTROS DE COSTOS'!A:D,3,0)</f>
        <v>Wompi Suroccidente</v>
      </c>
      <c r="D28" s="28">
        <v>76111</v>
      </c>
      <c r="E28" s="28" t="s">
        <v>2415</v>
      </c>
      <c r="F28" s="28">
        <v>82002</v>
      </c>
      <c r="G28" s="28" t="s">
        <v>17</v>
      </c>
      <c r="H28" s="28" t="s">
        <v>1174</v>
      </c>
      <c r="I28" s="28" t="s">
        <v>1101</v>
      </c>
      <c r="J28" s="28" t="s">
        <v>1118</v>
      </c>
      <c r="K28" s="28" t="s">
        <v>1883</v>
      </c>
      <c r="L28" s="28" t="s">
        <v>1170</v>
      </c>
      <c r="M28" s="28" t="s">
        <v>2282</v>
      </c>
      <c r="N28" s="46">
        <v>45959</v>
      </c>
      <c r="O28" s="46">
        <v>45965</v>
      </c>
      <c r="P28" s="28" t="s">
        <v>1171</v>
      </c>
      <c r="Q28" s="28" t="s">
        <v>2016</v>
      </c>
      <c r="R28" s="28" t="s">
        <v>1172</v>
      </c>
      <c r="S28" s="28" t="s">
        <v>2149</v>
      </c>
      <c r="T28" s="28" t="s">
        <v>41</v>
      </c>
      <c r="U28" s="28" t="s">
        <v>121</v>
      </c>
      <c r="V28" s="28" t="s">
        <v>1221</v>
      </c>
      <c r="W28" s="28">
        <v>1</v>
      </c>
      <c r="X28" s="48">
        <f>IF(T28="PRINCIPAL",'TARIFAS 2025'!$B$5,IF(T28="INTERMEDIA",'TARIFAS 2025'!$C$5,IF(T28="LEJANA",'TARIFAS 2025'!$D$5)))</f>
        <v>488953</v>
      </c>
      <c r="Y28" s="89">
        <v>1</v>
      </c>
      <c r="Z28" s="48">
        <f t="shared" si="1"/>
        <v>488953</v>
      </c>
    </row>
    <row r="29" spans="1:26" x14ac:dyDescent="0.3">
      <c r="A29" s="28" t="s">
        <v>81</v>
      </c>
      <c r="B29" s="28" t="str">
        <f>VLOOKUP(A29,'CENTROS DE COSTOS'!A:D,2,0)</f>
        <v>0036-0007</v>
      </c>
      <c r="C29" s="28" t="str">
        <f>VLOOKUP(A29,'CENTROS DE COSTOS'!A:D,3,0)</f>
        <v>Wompi Santander</v>
      </c>
      <c r="D29" s="28">
        <v>54518</v>
      </c>
      <c r="E29" s="28" t="s">
        <v>2416</v>
      </c>
      <c r="F29" s="28">
        <v>82014</v>
      </c>
      <c r="G29" s="28" t="s">
        <v>17</v>
      </c>
      <c r="H29" s="28" t="s">
        <v>1174</v>
      </c>
      <c r="I29" s="28" t="s">
        <v>891</v>
      </c>
      <c r="J29" s="28" t="s">
        <v>917</v>
      </c>
      <c r="K29" s="28" t="s">
        <v>1884</v>
      </c>
      <c r="L29" s="28" t="s">
        <v>1170</v>
      </c>
      <c r="M29" s="28" t="s">
        <v>2283</v>
      </c>
      <c r="N29" s="46">
        <v>45959</v>
      </c>
      <c r="O29" s="46">
        <v>45966</v>
      </c>
      <c r="P29" s="28" t="s">
        <v>1171</v>
      </c>
      <c r="Q29" s="28" t="s">
        <v>2017</v>
      </c>
      <c r="R29" s="28" t="s">
        <v>1172</v>
      </c>
      <c r="S29" s="28" t="s">
        <v>2150</v>
      </c>
      <c r="T29" s="28" t="s">
        <v>42</v>
      </c>
      <c r="U29" s="28" t="s">
        <v>121</v>
      </c>
      <c r="V29" s="28" t="s">
        <v>1188</v>
      </c>
      <c r="W29" s="28">
        <v>1</v>
      </c>
      <c r="X29" s="48">
        <f>IF(T29="PRINCIPAL",'TARIFAS 2025'!$B$5,IF(T29="INTERMEDIA",'TARIFAS 2025'!$C$5,IF(T29="LEJANA",'TARIFAS 2025'!$D$5)))</f>
        <v>598334</v>
      </c>
      <c r="Y29" s="89">
        <v>1</v>
      </c>
      <c r="Z29" s="48">
        <f t="shared" si="1"/>
        <v>598334</v>
      </c>
    </row>
    <row r="30" spans="1:26" x14ac:dyDescent="0.3">
      <c r="A30" s="28" t="s">
        <v>95</v>
      </c>
      <c r="B30" s="28" t="str">
        <f>VLOOKUP(A30,'CENTROS DE COSTOS'!A:D,2,0)</f>
        <v>0036-0001</v>
      </c>
      <c r="C30" s="28" t="str">
        <f>VLOOKUP(A30,'CENTROS DE COSTOS'!A:D,3,0)</f>
        <v>Wompi Costa</v>
      </c>
      <c r="D30" s="28">
        <v>70429</v>
      </c>
      <c r="E30" s="28" t="s">
        <v>2417</v>
      </c>
      <c r="F30" s="28">
        <v>82010</v>
      </c>
      <c r="G30" s="28" t="s">
        <v>17</v>
      </c>
      <c r="H30" s="28" t="s">
        <v>1174</v>
      </c>
      <c r="I30" s="28" t="s">
        <v>504</v>
      </c>
      <c r="J30" s="28" t="s">
        <v>1044</v>
      </c>
      <c r="K30" s="28" t="s">
        <v>1885</v>
      </c>
      <c r="L30" s="28" t="s">
        <v>1170</v>
      </c>
      <c r="M30" s="28" t="s">
        <v>2284</v>
      </c>
      <c r="N30" s="46">
        <v>45959</v>
      </c>
      <c r="O30" s="46">
        <v>45966</v>
      </c>
      <c r="P30" s="28" t="s">
        <v>1171</v>
      </c>
      <c r="Q30" s="28" t="s">
        <v>2018</v>
      </c>
      <c r="R30" s="28" t="s">
        <v>1172</v>
      </c>
      <c r="S30" s="28" t="s">
        <v>2151</v>
      </c>
      <c r="T30" s="28" t="s">
        <v>42</v>
      </c>
      <c r="U30" s="28" t="s">
        <v>201</v>
      </c>
      <c r="V30" s="28" t="s">
        <v>1176</v>
      </c>
      <c r="W30" s="28">
        <v>1</v>
      </c>
      <c r="X30" s="48">
        <f>IF(T30="PRINCIPAL",'TARIFAS 2025'!$B$5,IF(T30="INTERMEDIA",'TARIFAS 2025'!$C$5,IF(T30="LEJANA",'TARIFAS 2025'!$D$5)))</f>
        <v>598334</v>
      </c>
      <c r="Y30" s="89">
        <v>1</v>
      </c>
      <c r="Z30" s="48">
        <f t="shared" si="1"/>
        <v>598334</v>
      </c>
    </row>
    <row r="31" spans="1:26" x14ac:dyDescent="0.3">
      <c r="A31" s="28" t="s">
        <v>71</v>
      </c>
      <c r="B31" s="28" t="str">
        <f>VLOOKUP(A31,'CENTROS DE COSTOS'!A:D,2,0)</f>
        <v>0036-0004</v>
      </c>
      <c r="C31" s="28" t="str">
        <f>VLOOKUP(A31,'CENTROS DE COSTOS'!A:D,3,0)</f>
        <v>Wompi Centro</v>
      </c>
      <c r="D31" s="28">
        <v>25293</v>
      </c>
      <c r="E31" s="28" t="s">
        <v>2418</v>
      </c>
      <c r="F31" s="28">
        <v>82006</v>
      </c>
      <c r="G31" s="28" t="s">
        <v>17</v>
      </c>
      <c r="H31" s="28" t="s">
        <v>1174</v>
      </c>
      <c r="I31" s="28" t="s">
        <v>618</v>
      </c>
      <c r="J31" s="28" t="s">
        <v>653</v>
      </c>
      <c r="K31" s="28" t="s">
        <v>1886</v>
      </c>
      <c r="L31" s="28" t="s">
        <v>1170</v>
      </c>
      <c r="M31" s="28" t="s">
        <v>2285</v>
      </c>
      <c r="N31" s="46">
        <v>45959</v>
      </c>
      <c r="O31" s="46">
        <v>45967</v>
      </c>
      <c r="P31" s="28" t="s">
        <v>1171</v>
      </c>
      <c r="Q31" s="28" t="s">
        <v>2019</v>
      </c>
      <c r="R31" s="28" t="s">
        <v>1172</v>
      </c>
      <c r="S31" s="28" t="s">
        <v>2152</v>
      </c>
      <c r="T31" s="28" t="s">
        <v>42</v>
      </c>
      <c r="U31" s="28" t="s">
        <v>121</v>
      </c>
      <c r="V31" s="28" t="s">
        <v>1216</v>
      </c>
      <c r="W31" s="28">
        <v>1</v>
      </c>
      <c r="X31" s="48">
        <f>IF(T31="PRINCIPAL",'TARIFAS 2025'!$B$5,IF(T31="INTERMEDIA",'TARIFAS 2025'!$C$5,IF(T31="LEJANA",'TARIFAS 2025'!$D$5)))</f>
        <v>598334</v>
      </c>
      <c r="Y31" s="89">
        <v>1</v>
      </c>
      <c r="Z31" s="48">
        <f t="shared" si="1"/>
        <v>598334</v>
      </c>
    </row>
    <row r="32" spans="1:26" x14ac:dyDescent="0.3">
      <c r="A32" s="28" t="s">
        <v>77</v>
      </c>
      <c r="B32" s="28" t="str">
        <f>VLOOKUP(A32,'CENTROS DE COSTOS'!A:D,2,0)</f>
        <v>0036-0003</v>
      </c>
      <c r="C32" s="28" t="str">
        <f>VLOOKUP(A32,'CENTROS DE COSTOS'!A:D,3,0)</f>
        <v>Wompi Suroccidente</v>
      </c>
      <c r="D32" s="28">
        <v>19001</v>
      </c>
      <c r="E32" s="28" t="s">
        <v>2419</v>
      </c>
      <c r="F32" s="28">
        <v>82015</v>
      </c>
      <c r="G32" s="28" t="s">
        <v>17</v>
      </c>
      <c r="H32" s="28" t="s">
        <v>1174</v>
      </c>
      <c r="I32" s="28" t="s">
        <v>498</v>
      </c>
      <c r="J32" s="28" t="s">
        <v>93</v>
      </c>
      <c r="K32" s="28" t="s">
        <v>1887</v>
      </c>
      <c r="L32" s="28" t="s">
        <v>1170</v>
      </c>
      <c r="M32" s="28" t="s">
        <v>2286</v>
      </c>
      <c r="N32" s="46">
        <v>45959</v>
      </c>
      <c r="O32" s="46">
        <v>45972</v>
      </c>
      <c r="P32" s="28" t="s">
        <v>1171</v>
      </c>
      <c r="Q32" s="28" t="s">
        <v>2020</v>
      </c>
      <c r="R32" s="28" t="s">
        <v>1172</v>
      </c>
      <c r="S32" s="28" t="s">
        <v>2153</v>
      </c>
      <c r="T32" s="28" t="s">
        <v>42</v>
      </c>
      <c r="U32" s="28" t="s">
        <v>121</v>
      </c>
      <c r="V32" s="28" t="s">
        <v>1194</v>
      </c>
      <c r="W32" s="28">
        <v>1</v>
      </c>
      <c r="X32" s="48">
        <f>IF(T32="PRINCIPAL",'TARIFAS 2025'!$B$5,IF(T32="INTERMEDIA",'TARIFAS 2025'!$C$5,IF(T32="LEJANA",'TARIFAS 2025'!$D$5)))</f>
        <v>598334</v>
      </c>
      <c r="Y32" s="89">
        <v>1</v>
      </c>
      <c r="Z32" s="48">
        <f t="shared" si="1"/>
        <v>598334</v>
      </c>
    </row>
    <row r="33" spans="1:26" x14ac:dyDescent="0.3">
      <c r="A33" s="28" t="s">
        <v>77</v>
      </c>
      <c r="B33" s="28" t="str">
        <f>VLOOKUP(A33,'CENTROS DE COSTOS'!A:D,2,0)</f>
        <v>0036-0003</v>
      </c>
      <c r="C33" s="28" t="str">
        <f>VLOOKUP(A33,'CENTROS DE COSTOS'!A:D,3,0)</f>
        <v>Wompi Suroccidente</v>
      </c>
      <c r="D33" s="28">
        <v>76001</v>
      </c>
      <c r="E33" s="28" t="s">
        <v>2420</v>
      </c>
      <c r="F33" s="28">
        <v>81997</v>
      </c>
      <c r="G33" s="28" t="s">
        <v>17</v>
      </c>
      <c r="H33" s="28" t="s">
        <v>1174</v>
      </c>
      <c r="I33" s="28" t="s">
        <v>1101</v>
      </c>
      <c r="J33" s="28" t="s">
        <v>77</v>
      </c>
      <c r="K33" s="28" t="s">
        <v>1888</v>
      </c>
      <c r="L33" s="28" t="s">
        <v>1170</v>
      </c>
      <c r="M33" s="28" t="s">
        <v>2287</v>
      </c>
      <c r="N33" s="46">
        <v>45959</v>
      </c>
      <c r="O33" s="46">
        <v>45965</v>
      </c>
      <c r="P33" s="28" t="s">
        <v>1171</v>
      </c>
      <c r="Q33" s="28" t="s">
        <v>2021</v>
      </c>
      <c r="R33" s="28" t="s">
        <v>1172</v>
      </c>
      <c r="S33" s="28" t="s">
        <v>2154</v>
      </c>
      <c r="T33" s="28" t="s">
        <v>40</v>
      </c>
      <c r="U33" s="28" t="s">
        <v>121</v>
      </c>
      <c r="V33" s="28" t="s">
        <v>1215</v>
      </c>
      <c r="W33" s="28">
        <v>1</v>
      </c>
      <c r="X33" s="48">
        <f>IF(T33="PRINCIPAL",'TARIFAS 2025'!$B$5,IF(T33="INTERMEDIA",'TARIFAS 2025'!$C$5,IF(T33="LEJANA",'TARIFAS 2025'!$D$5)))</f>
        <v>367716</v>
      </c>
      <c r="Y33" s="89">
        <v>1</v>
      </c>
      <c r="Z33" s="48">
        <f t="shared" si="1"/>
        <v>367716</v>
      </c>
    </row>
    <row r="34" spans="1:26" x14ac:dyDescent="0.3">
      <c r="A34" s="28" t="s">
        <v>68</v>
      </c>
      <c r="B34" s="28" t="str">
        <f>VLOOKUP(A34,'CENTROS DE COSTOS'!A:D,2,0)</f>
        <v>0036-0001</v>
      </c>
      <c r="C34" s="28" t="str">
        <f>VLOOKUP(A34,'CENTROS DE COSTOS'!A:D,3,0)</f>
        <v>Wompi Costa</v>
      </c>
      <c r="D34" s="28">
        <v>8758</v>
      </c>
      <c r="E34" s="28" t="s">
        <v>2421</v>
      </c>
      <c r="F34" s="28">
        <v>82021</v>
      </c>
      <c r="G34" s="28" t="s">
        <v>17</v>
      </c>
      <c r="H34" s="28" t="s">
        <v>1174</v>
      </c>
      <c r="I34" s="28" t="s">
        <v>253</v>
      </c>
      <c r="J34" s="28" t="s">
        <v>270</v>
      </c>
      <c r="K34" s="28" t="s">
        <v>1889</v>
      </c>
      <c r="L34" s="28" t="s">
        <v>1170</v>
      </c>
      <c r="M34" s="28" t="s">
        <v>2288</v>
      </c>
      <c r="N34" s="46">
        <v>45959</v>
      </c>
      <c r="O34" s="46">
        <v>45965</v>
      </c>
      <c r="P34" s="28" t="s">
        <v>1171</v>
      </c>
      <c r="Q34" s="28" t="s">
        <v>2022</v>
      </c>
      <c r="R34" s="28" t="s">
        <v>1172</v>
      </c>
      <c r="S34" s="28" t="s">
        <v>2155</v>
      </c>
      <c r="T34" s="28" t="s">
        <v>40</v>
      </c>
      <c r="U34" s="28" t="s">
        <v>121</v>
      </c>
      <c r="V34" s="28" t="s">
        <v>1196</v>
      </c>
      <c r="W34" s="28">
        <v>1</v>
      </c>
      <c r="X34" s="48">
        <f>IF(T34="PRINCIPAL",'TARIFAS 2025'!$B$5,IF(T34="INTERMEDIA",'TARIFAS 2025'!$C$5,IF(T34="LEJANA",'TARIFAS 2025'!$D$5)))</f>
        <v>367716</v>
      </c>
      <c r="Y34" s="89">
        <v>1</v>
      </c>
      <c r="Z34" s="48">
        <f t="shared" si="1"/>
        <v>367716</v>
      </c>
    </row>
    <row r="35" spans="1:26" x14ac:dyDescent="0.3">
      <c r="A35" s="28" t="s">
        <v>88</v>
      </c>
      <c r="B35" s="28" t="str">
        <f>VLOOKUP(A35,'CENTROS DE COSTOS'!A:D,2,0)</f>
        <v>0036-0005</v>
      </c>
      <c r="C35" s="28" t="str">
        <f>VLOOKUP(A35,'CENTROS DE COSTOS'!A:D,3,0)</f>
        <v>Wompi Noroccidente</v>
      </c>
      <c r="D35" s="28">
        <v>15572</v>
      </c>
      <c r="E35" s="28" t="s">
        <v>2422</v>
      </c>
      <c r="F35" s="28">
        <v>82024</v>
      </c>
      <c r="G35" s="28" t="s">
        <v>17</v>
      </c>
      <c r="H35" s="28" t="s">
        <v>1174</v>
      </c>
      <c r="I35" s="28" t="s">
        <v>322</v>
      </c>
      <c r="J35" s="28" t="s">
        <v>389</v>
      </c>
      <c r="K35" s="28" t="s">
        <v>1890</v>
      </c>
      <c r="L35" s="28" t="s">
        <v>1170</v>
      </c>
      <c r="M35" s="28" t="s">
        <v>2289</v>
      </c>
      <c r="N35" s="46">
        <v>45959</v>
      </c>
      <c r="O35" s="46">
        <v>45966</v>
      </c>
      <c r="P35" s="28" t="s">
        <v>1171</v>
      </c>
      <c r="Q35" s="28" t="s">
        <v>2023</v>
      </c>
      <c r="R35" s="28" t="s">
        <v>1172</v>
      </c>
      <c r="S35" s="28" t="s">
        <v>2156</v>
      </c>
      <c r="T35" s="28" t="s">
        <v>42</v>
      </c>
      <c r="U35" s="28" t="s">
        <v>121</v>
      </c>
      <c r="V35" s="28" t="s">
        <v>1201</v>
      </c>
      <c r="W35" s="28">
        <v>1</v>
      </c>
      <c r="X35" s="48">
        <f>IF(T35="PRINCIPAL",'TARIFAS 2025'!$B$5,IF(T35="INTERMEDIA",'TARIFAS 2025'!$C$5,IF(T35="LEJANA",'TARIFAS 2025'!$D$5)))</f>
        <v>598334</v>
      </c>
      <c r="Y35" s="89">
        <v>1</v>
      </c>
      <c r="Z35" s="48">
        <f t="shared" si="1"/>
        <v>598334</v>
      </c>
    </row>
    <row r="36" spans="1:26" x14ac:dyDescent="0.3">
      <c r="A36" s="28" t="s">
        <v>71</v>
      </c>
      <c r="B36" s="28" t="str">
        <f>VLOOKUP(A36,'CENTROS DE COSTOS'!A:D,2,0)</f>
        <v>0036-0004</v>
      </c>
      <c r="C36" s="28" t="str">
        <f>VLOOKUP(A36,'CENTROS DE COSTOS'!A:D,3,0)</f>
        <v>Wompi Centro</v>
      </c>
      <c r="D36" s="28">
        <v>25154</v>
      </c>
      <c r="E36" s="28" t="s">
        <v>2423</v>
      </c>
      <c r="F36" s="28">
        <v>82003</v>
      </c>
      <c r="G36" s="28" t="s">
        <v>17</v>
      </c>
      <c r="H36" s="28" t="s">
        <v>1174</v>
      </c>
      <c r="I36" s="28" t="s">
        <v>618</v>
      </c>
      <c r="J36" s="28" t="s">
        <v>636</v>
      </c>
      <c r="K36" s="28" t="s">
        <v>1891</v>
      </c>
      <c r="L36" s="28" t="s">
        <v>1170</v>
      </c>
      <c r="M36" s="28" t="s">
        <v>2290</v>
      </c>
      <c r="N36" s="46">
        <v>45959</v>
      </c>
      <c r="O36" s="46">
        <v>45966</v>
      </c>
      <c r="P36" s="28" t="s">
        <v>1171</v>
      </c>
      <c r="Q36" s="28" t="s">
        <v>2024</v>
      </c>
      <c r="R36" s="28" t="s">
        <v>1172</v>
      </c>
      <c r="S36" s="28" t="s">
        <v>2157</v>
      </c>
      <c r="T36" s="28" t="s">
        <v>42</v>
      </c>
      <c r="U36" s="28" t="s">
        <v>121</v>
      </c>
      <c r="V36" s="28" t="s">
        <v>1225</v>
      </c>
      <c r="W36" s="28">
        <v>1</v>
      </c>
      <c r="X36" s="48">
        <f>IF(T36="PRINCIPAL",'TARIFAS 2025'!$B$5,IF(T36="INTERMEDIA",'TARIFAS 2025'!$C$5,IF(T36="LEJANA",'TARIFAS 2025'!$D$5)))</f>
        <v>598334</v>
      </c>
      <c r="Y36" s="89">
        <v>1</v>
      </c>
      <c r="Z36" s="48">
        <f t="shared" si="1"/>
        <v>598334</v>
      </c>
    </row>
    <row r="37" spans="1:26" x14ac:dyDescent="0.3">
      <c r="A37" s="28" t="s">
        <v>91</v>
      </c>
      <c r="B37" s="28" t="str">
        <f>VLOOKUP(A37,'CENTROS DE COSTOS'!A:D,2,0)</f>
        <v>0036-0003</v>
      </c>
      <c r="C37" s="28" t="str">
        <f>VLOOKUP(A37,'CENTROS DE COSTOS'!A:D,3,0)</f>
        <v>Wompi Suroccidente</v>
      </c>
      <c r="D37" s="28">
        <v>52621</v>
      </c>
      <c r="E37" s="28" t="s">
        <v>2424</v>
      </c>
      <c r="F37" s="28">
        <v>82017</v>
      </c>
      <c r="G37" s="28" t="s">
        <v>17</v>
      </c>
      <c r="H37" s="28" t="s">
        <v>1174</v>
      </c>
      <c r="I37" s="28" t="s">
        <v>133</v>
      </c>
      <c r="J37" s="28" t="s">
        <v>879</v>
      </c>
      <c r="K37" s="28" t="s">
        <v>1892</v>
      </c>
      <c r="L37" s="28" t="s">
        <v>1170</v>
      </c>
      <c r="M37" s="28" t="s">
        <v>2291</v>
      </c>
      <c r="N37" s="46">
        <v>45959</v>
      </c>
      <c r="O37" s="46">
        <v>45988</v>
      </c>
      <c r="P37" s="28" t="s">
        <v>1171</v>
      </c>
      <c r="Q37" s="28" t="s">
        <v>2025</v>
      </c>
      <c r="R37" s="28" t="s">
        <v>1172</v>
      </c>
      <c r="S37" s="28" t="s">
        <v>2158</v>
      </c>
      <c r="T37" s="28" t="s">
        <v>42</v>
      </c>
      <c r="U37" s="28" t="s">
        <v>201</v>
      </c>
      <c r="V37" s="28" t="s">
        <v>1190</v>
      </c>
      <c r="W37" s="28">
        <v>1</v>
      </c>
      <c r="X37" s="48">
        <f>IF(T37="PRINCIPAL",'TARIFAS 2025'!$B$5,IF(T37="INTERMEDIA",'TARIFAS 2025'!$C$5,IF(T37="LEJANA",'TARIFAS 2025'!$D$5)))</f>
        <v>598334</v>
      </c>
      <c r="Y37" s="89">
        <v>1</v>
      </c>
      <c r="Z37" s="48">
        <f t="shared" si="1"/>
        <v>598334</v>
      </c>
    </row>
    <row r="38" spans="1:26" x14ac:dyDescent="0.3">
      <c r="A38" s="28" t="s">
        <v>77</v>
      </c>
      <c r="B38" s="28" t="str">
        <f>VLOOKUP(A38,'CENTROS DE COSTOS'!A:D,2,0)</f>
        <v>0036-0003</v>
      </c>
      <c r="C38" s="28" t="str">
        <f>VLOOKUP(A38,'CENTROS DE COSTOS'!A:D,3,0)</f>
        <v>Wompi Suroccidente</v>
      </c>
      <c r="D38" s="28">
        <v>19001</v>
      </c>
      <c r="E38" s="28" t="s">
        <v>2425</v>
      </c>
      <c r="F38" s="28">
        <v>82016</v>
      </c>
      <c r="G38" s="28" t="s">
        <v>17</v>
      </c>
      <c r="H38" s="28" t="s">
        <v>1174</v>
      </c>
      <c r="I38" s="28" t="s">
        <v>498</v>
      </c>
      <c r="J38" s="28" t="s">
        <v>93</v>
      </c>
      <c r="K38" s="28" t="s">
        <v>1893</v>
      </c>
      <c r="L38" s="28" t="s">
        <v>1170</v>
      </c>
      <c r="M38" s="28" t="s">
        <v>2292</v>
      </c>
      <c r="N38" s="46">
        <v>45959</v>
      </c>
      <c r="O38" s="46">
        <v>45972</v>
      </c>
      <c r="P38" s="28" t="s">
        <v>1171</v>
      </c>
      <c r="Q38" s="28" t="s">
        <v>2026</v>
      </c>
      <c r="R38" s="28" t="s">
        <v>1172</v>
      </c>
      <c r="S38" s="28" t="s">
        <v>2159</v>
      </c>
      <c r="T38" s="28" t="s">
        <v>42</v>
      </c>
      <c r="U38" s="28" t="s">
        <v>121</v>
      </c>
      <c r="V38" s="28" t="s">
        <v>1194</v>
      </c>
      <c r="W38" s="28">
        <v>1</v>
      </c>
      <c r="X38" s="48">
        <f>IF(T38="PRINCIPAL",'TARIFAS 2025'!$B$5,IF(T38="INTERMEDIA",'TARIFAS 2025'!$C$5,IF(T38="LEJANA",'TARIFAS 2025'!$D$5)))</f>
        <v>598334</v>
      </c>
      <c r="Y38" s="89">
        <v>1</v>
      </c>
      <c r="Z38" s="48">
        <f t="shared" si="1"/>
        <v>598334</v>
      </c>
    </row>
    <row r="39" spans="1:26" x14ac:dyDescent="0.3">
      <c r="A39" s="28" t="s">
        <v>85</v>
      </c>
      <c r="B39" s="28" t="str">
        <f>VLOOKUP(A39,'CENTROS DE COSTOS'!A:D,2,0)</f>
        <v>0036-0006</v>
      </c>
      <c r="C39" s="28" t="str">
        <f>VLOOKUP(A39,'CENTROS DE COSTOS'!A:D,3,0)</f>
        <v>Wompi Oriente</v>
      </c>
      <c r="D39" s="28">
        <v>73411</v>
      </c>
      <c r="E39" s="28" t="s">
        <v>2426</v>
      </c>
      <c r="F39" s="28">
        <v>82007</v>
      </c>
      <c r="G39" s="28" t="s">
        <v>17</v>
      </c>
      <c r="H39" s="28" t="s">
        <v>1174</v>
      </c>
      <c r="I39" s="28" t="s">
        <v>1056</v>
      </c>
      <c r="J39" s="28" t="s">
        <v>1080</v>
      </c>
      <c r="K39" s="28" t="s">
        <v>1894</v>
      </c>
      <c r="L39" s="28" t="s">
        <v>1170</v>
      </c>
      <c r="M39" s="28" t="s">
        <v>2293</v>
      </c>
      <c r="N39" s="46">
        <v>45959</v>
      </c>
      <c r="O39" s="46">
        <v>45965</v>
      </c>
      <c r="P39" s="28" t="s">
        <v>1171</v>
      </c>
      <c r="Q39" s="28" t="s">
        <v>2027</v>
      </c>
      <c r="R39" s="28" t="s">
        <v>1172</v>
      </c>
      <c r="S39" s="28" t="s">
        <v>2160</v>
      </c>
      <c r="T39" s="28" t="s">
        <v>42</v>
      </c>
      <c r="U39" s="28" t="s">
        <v>121</v>
      </c>
      <c r="V39" s="28" t="s">
        <v>1213</v>
      </c>
      <c r="W39" s="28">
        <v>1</v>
      </c>
      <c r="X39" s="48">
        <f>IF(T39="PRINCIPAL",'TARIFAS 2025'!$B$5,IF(T39="INTERMEDIA",'TARIFAS 2025'!$C$5,IF(T39="LEJANA",'TARIFAS 2025'!$D$5)))</f>
        <v>598334</v>
      </c>
      <c r="Y39" s="89">
        <v>1</v>
      </c>
      <c r="Z39" s="48">
        <f t="shared" si="1"/>
        <v>598334</v>
      </c>
    </row>
    <row r="40" spans="1:26" x14ac:dyDescent="0.3">
      <c r="A40" s="28" t="s">
        <v>71</v>
      </c>
      <c r="B40" s="28" t="str">
        <f>VLOOKUP(A40,'CENTROS DE COSTOS'!A:D,2,0)</f>
        <v>0036-0004</v>
      </c>
      <c r="C40" s="28" t="str">
        <f>VLOOKUP(A40,'CENTROS DE COSTOS'!A:D,3,0)</f>
        <v>Wompi Centro</v>
      </c>
      <c r="D40" s="28">
        <v>11001</v>
      </c>
      <c r="E40" s="28" t="s">
        <v>2427</v>
      </c>
      <c r="F40" s="28">
        <v>81991</v>
      </c>
      <c r="G40" s="28" t="s">
        <v>17</v>
      </c>
      <c r="H40" s="28" t="s">
        <v>1174</v>
      </c>
      <c r="I40" s="28" t="s">
        <v>618</v>
      </c>
      <c r="J40" s="28" t="s">
        <v>71</v>
      </c>
      <c r="K40" s="28" t="s">
        <v>1895</v>
      </c>
      <c r="L40" s="28" t="s">
        <v>1170</v>
      </c>
      <c r="M40" s="28" t="s">
        <v>2294</v>
      </c>
      <c r="N40" s="46">
        <v>45959</v>
      </c>
      <c r="O40" s="46">
        <v>45968</v>
      </c>
      <c r="P40" s="28" t="s">
        <v>1171</v>
      </c>
      <c r="Q40" s="28" t="s">
        <v>2028</v>
      </c>
      <c r="R40" s="28" t="s">
        <v>1172</v>
      </c>
      <c r="S40" s="28" t="s">
        <v>2161</v>
      </c>
      <c r="T40" s="28" t="s">
        <v>40</v>
      </c>
      <c r="U40" s="28" t="s">
        <v>121</v>
      </c>
      <c r="V40" s="28" t="s">
        <v>1223</v>
      </c>
      <c r="W40" s="28">
        <v>1</v>
      </c>
      <c r="X40" s="48">
        <f>IF(T40="PRINCIPAL",'TARIFAS 2025'!$B$5,IF(T40="INTERMEDIA",'TARIFAS 2025'!$C$5,IF(T40="LEJANA",'TARIFAS 2025'!$D$5)))</f>
        <v>367716</v>
      </c>
      <c r="Y40" s="89">
        <v>1</v>
      </c>
      <c r="Z40" s="48">
        <f t="shared" si="1"/>
        <v>367716</v>
      </c>
    </row>
    <row r="41" spans="1:26" x14ac:dyDescent="0.3">
      <c r="A41" s="28" t="s">
        <v>74</v>
      </c>
      <c r="B41" s="28" t="str">
        <f>VLOOKUP(A41,'CENTROS DE COSTOS'!A:D,2,0)</f>
        <v>0036-0007</v>
      </c>
      <c r="C41" s="28" t="str">
        <f>VLOOKUP(A41,'CENTROS DE COSTOS'!A:D,3,0)</f>
        <v>Wompi Santander</v>
      </c>
      <c r="D41" s="28">
        <v>68001</v>
      </c>
      <c r="E41" s="28" t="s">
        <v>2428</v>
      </c>
      <c r="F41" s="28">
        <v>81996</v>
      </c>
      <c r="G41" s="28" t="s">
        <v>17</v>
      </c>
      <c r="H41" s="28" t="s">
        <v>1174</v>
      </c>
      <c r="I41" s="28" t="s">
        <v>963</v>
      </c>
      <c r="J41" s="28" t="s">
        <v>74</v>
      </c>
      <c r="K41" s="28" t="s">
        <v>1896</v>
      </c>
      <c r="L41" s="28" t="s">
        <v>1170</v>
      </c>
      <c r="M41" s="28" t="s">
        <v>2295</v>
      </c>
      <c r="N41" s="46">
        <v>45959</v>
      </c>
      <c r="O41" s="46">
        <v>45965</v>
      </c>
      <c r="P41" s="28" t="s">
        <v>1171</v>
      </c>
      <c r="Q41" s="28" t="s">
        <v>2029</v>
      </c>
      <c r="R41" s="28" t="s">
        <v>1172</v>
      </c>
      <c r="S41" s="28" t="s">
        <v>2162</v>
      </c>
      <c r="T41" s="28" t="s">
        <v>40</v>
      </c>
      <c r="U41" s="28" t="s">
        <v>121</v>
      </c>
      <c r="V41" s="28" t="s">
        <v>1189</v>
      </c>
      <c r="W41" s="28">
        <v>1</v>
      </c>
      <c r="X41" s="48">
        <f>IF(T41="PRINCIPAL",'TARIFAS 2025'!$B$5,IF(T41="INTERMEDIA",'TARIFAS 2025'!$C$5,IF(T41="LEJANA",'TARIFAS 2025'!$D$5)))</f>
        <v>367716</v>
      </c>
      <c r="Y41" s="89">
        <v>1</v>
      </c>
      <c r="Z41" s="48">
        <f t="shared" si="1"/>
        <v>367716</v>
      </c>
    </row>
    <row r="42" spans="1:26" x14ac:dyDescent="0.3">
      <c r="A42" s="28" t="s">
        <v>86</v>
      </c>
      <c r="B42" s="28" t="str">
        <f>VLOOKUP(A42,'CENTROS DE COSTOS'!A:D,2,0)</f>
        <v>0036-0002</v>
      </c>
      <c r="C42" s="28" t="str">
        <f>VLOOKUP(A42,'CENTROS DE COSTOS'!A:D,3,0)</f>
        <v>Wompi Eje Cafetero</v>
      </c>
      <c r="D42" s="28">
        <v>17524</v>
      </c>
      <c r="E42" s="28" t="s">
        <v>2429</v>
      </c>
      <c r="F42" s="28">
        <v>82022</v>
      </c>
      <c r="G42" s="28" t="s">
        <v>17</v>
      </c>
      <c r="H42" s="28" t="s">
        <v>1174</v>
      </c>
      <c r="I42" s="28" t="s">
        <v>126</v>
      </c>
      <c r="J42" s="28" t="s">
        <v>439</v>
      </c>
      <c r="K42" s="28" t="s">
        <v>1897</v>
      </c>
      <c r="L42" s="28" t="s">
        <v>1170</v>
      </c>
      <c r="M42" s="28" t="s">
        <v>2296</v>
      </c>
      <c r="N42" s="46">
        <v>45959</v>
      </c>
      <c r="O42" s="46">
        <v>45966</v>
      </c>
      <c r="P42" s="28" t="s">
        <v>1171</v>
      </c>
      <c r="Q42" s="28" t="s">
        <v>2030</v>
      </c>
      <c r="R42" s="28" t="s">
        <v>1172</v>
      </c>
      <c r="S42" s="28" t="s">
        <v>2163</v>
      </c>
      <c r="T42" s="28" t="s">
        <v>41</v>
      </c>
      <c r="U42" s="28" t="s">
        <v>121</v>
      </c>
      <c r="V42" s="28" t="s">
        <v>1207</v>
      </c>
      <c r="W42" s="28">
        <v>1</v>
      </c>
      <c r="X42" s="48">
        <f>IF(T42="PRINCIPAL",'TARIFAS 2025'!$B$5,IF(T42="INTERMEDIA",'TARIFAS 2025'!$C$5,IF(T42="LEJANA",'TARIFAS 2025'!$D$5)))</f>
        <v>488953</v>
      </c>
      <c r="Y42" s="89">
        <v>1</v>
      </c>
      <c r="Z42" s="48">
        <f t="shared" si="1"/>
        <v>488953</v>
      </c>
    </row>
    <row r="43" spans="1:26" x14ac:dyDescent="0.3">
      <c r="A43" s="28" t="s">
        <v>71</v>
      </c>
      <c r="B43" s="28" t="str">
        <f>VLOOKUP(A43,'CENTROS DE COSTOS'!A:D,2,0)</f>
        <v>0036-0004</v>
      </c>
      <c r="C43" s="28" t="str">
        <f>VLOOKUP(A43,'CENTROS DE COSTOS'!A:D,3,0)</f>
        <v>Wompi Centro</v>
      </c>
      <c r="D43" s="28">
        <v>11001</v>
      </c>
      <c r="E43" s="28" t="s">
        <v>2430</v>
      </c>
      <c r="F43" s="28">
        <v>81994</v>
      </c>
      <c r="G43" s="28" t="s">
        <v>17</v>
      </c>
      <c r="H43" s="28" t="s">
        <v>1174</v>
      </c>
      <c r="I43" s="28" t="s">
        <v>618</v>
      </c>
      <c r="J43" s="28" t="s">
        <v>71</v>
      </c>
      <c r="K43" s="28" t="s">
        <v>1898</v>
      </c>
      <c r="L43" s="28" t="s">
        <v>1170</v>
      </c>
      <c r="M43" s="28" t="s">
        <v>2297</v>
      </c>
      <c r="N43" s="46">
        <v>45959</v>
      </c>
      <c r="O43" s="46">
        <v>45966</v>
      </c>
      <c r="P43" s="28" t="s">
        <v>1171</v>
      </c>
      <c r="Q43" s="28" t="s">
        <v>2031</v>
      </c>
      <c r="R43" s="28" t="s">
        <v>1172</v>
      </c>
      <c r="S43" s="28" t="s">
        <v>2164</v>
      </c>
      <c r="T43" s="28" t="s">
        <v>40</v>
      </c>
      <c r="U43" s="28" t="s">
        <v>121</v>
      </c>
      <c r="V43" s="28" t="s">
        <v>1216</v>
      </c>
      <c r="W43" s="28">
        <v>1</v>
      </c>
      <c r="X43" s="48">
        <f>IF(T43="PRINCIPAL",'TARIFAS 2025'!$B$5,IF(T43="INTERMEDIA",'TARIFAS 2025'!$C$5,IF(T43="LEJANA",'TARIFAS 2025'!$D$5)))</f>
        <v>367716</v>
      </c>
      <c r="Y43" s="89">
        <v>1</v>
      </c>
      <c r="Z43" s="48">
        <f t="shared" si="1"/>
        <v>367716</v>
      </c>
    </row>
    <row r="44" spans="1:26" x14ac:dyDescent="0.3">
      <c r="A44" s="28" t="s">
        <v>96</v>
      </c>
      <c r="B44" s="28" t="str">
        <f>VLOOKUP(A44,'CENTROS DE COSTOS'!A:D,2,0)</f>
        <v>0036-0007</v>
      </c>
      <c r="C44" s="28" t="str">
        <f>VLOOKUP(A44,'CENTROS DE COSTOS'!A:D,3,0)</f>
        <v>Wompi Santander</v>
      </c>
      <c r="D44" s="28">
        <v>15001</v>
      </c>
      <c r="E44" s="28" t="s">
        <v>2431</v>
      </c>
      <c r="F44" s="28">
        <v>82023</v>
      </c>
      <c r="G44" s="28" t="s">
        <v>17</v>
      </c>
      <c r="H44" s="28" t="s">
        <v>1174</v>
      </c>
      <c r="I44" s="28" t="s">
        <v>322</v>
      </c>
      <c r="J44" s="28" t="s">
        <v>96</v>
      </c>
      <c r="K44" s="28" t="s">
        <v>1899</v>
      </c>
      <c r="L44" s="28" t="s">
        <v>1170</v>
      </c>
      <c r="M44" s="28" t="s">
        <v>2298</v>
      </c>
      <c r="N44" s="46">
        <v>45959</v>
      </c>
      <c r="O44" s="46">
        <v>45965</v>
      </c>
      <c r="P44" s="28" t="s">
        <v>1171</v>
      </c>
      <c r="Q44" s="28" t="s">
        <v>2032</v>
      </c>
      <c r="R44" s="28" t="s">
        <v>1172</v>
      </c>
      <c r="S44" s="28" t="s">
        <v>2165</v>
      </c>
      <c r="T44" s="28" t="s">
        <v>40</v>
      </c>
      <c r="U44" s="28" t="s">
        <v>121</v>
      </c>
      <c r="V44" s="28" t="s">
        <v>1354</v>
      </c>
      <c r="W44" s="28">
        <v>1</v>
      </c>
      <c r="X44" s="48">
        <f>IF(T44="PRINCIPAL",'TARIFAS 2025'!$B$5,IF(T44="INTERMEDIA",'TARIFAS 2025'!$C$5,IF(T44="LEJANA",'TARIFAS 2025'!$D$5)))</f>
        <v>367716</v>
      </c>
      <c r="Y44" s="89">
        <v>1</v>
      </c>
      <c r="Z44" s="48">
        <f t="shared" si="1"/>
        <v>367716</v>
      </c>
    </row>
    <row r="45" spans="1:26" x14ac:dyDescent="0.3">
      <c r="A45" s="28" t="s">
        <v>96</v>
      </c>
      <c r="B45" s="28" t="str">
        <f>VLOOKUP(A45,'CENTROS DE COSTOS'!A:D,2,0)</f>
        <v>0036-0007</v>
      </c>
      <c r="C45" s="28" t="str">
        <f>VLOOKUP(A45,'CENTROS DE COSTOS'!A:D,3,0)</f>
        <v>Wompi Santander</v>
      </c>
      <c r="D45" s="28">
        <v>25745</v>
      </c>
      <c r="E45" s="28" t="s">
        <v>2432</v>
      </c>
      <c r="F45" s="28">
        <v>82020</v>
      </c>
      <c r="G45" s="28" t="s">
        <v>17</v>
      </c>
      <c r="H45" s="28" t="s">
        <v>1174</v>
      </c>
      <c r="I45" s="28" t="s">
        <v>618</v>
      </c>
      <c r="J45" s="28" t="s">
        <v>697</v>
      </c>
      <c r="K45" s="28" t="s">
        <v>1900</v>
      </c>
      <c r="L45" s="28" t="s">
        <v>1170</v>
      </c>
      <c r="M45" s="28" t="s">
        <v>2299</v>
      </c>
      <c r="N45" s="46">
        <v>45959</v>
      </c>
      <c r="O45" s="46">
        <v>45965</v>
      </c>
      <c r="P45" s="28" t="s">
        <v>1171</v>
      </c>
      <c r="Q45" s="28" t="s">
        <v>2033</v>
      </c>
      <c r="R45" s="28" t="s">
        <v>1172</v>
      </c>
      <c r="S45" s="28" t="s">
        <v>2166</v>
      </c>
      <c r="T45" s="28" t="s">
        <v>42</v>
      </c>
      <c r="U45" s="28" t="s">
        <v>121</v>
      </c>
      <c r="V45" s="28" t="s">
        <v>1218</v>
      </c>
      <c r="W45" s="28">
        <v>1</v>
      </c>
      <c r="X45" s="48">
        <f>IF(T45="PRINCIPAL",'TARIFAS 2025'!$B$5,IF(T45="INTERMEDIA",'TARIFAS 2025'!$C$5,IF(T45="LEJANA",'TARIFAS 2025'!$D$5)))</f>
        <v>598334</v>
      </c>
      <c r="Y45" s="89">
        <v>1</v>
      </c>
      <c r="Z45" s="48">
        <f t="shared" si="1"/>
        <v>598334</v>
      </c>
    </row>
    <row r="46" spans="1:26" x14ac:dyDescent="0.3">
      <c r="A46" s="28" t="s">
        <v>71</v>
      </c>
      <c r="B46" s="28" t="str">
        <f>VLOOKUP(A46,'CENTROS DE COSTOS'!A:D,2,0)</f>
        <v>0036-0004</v>
      </c>
      <c r="C46" s="28" t="str">
        <f>VLOOKUP(A46,'CENTROS DE COSTOS'!A:D,3,0)</f>
        <v>Wompi Centro</v>
      </c>
      <c r="D46" s="28">
        <v>11001</v>
      </c>
      <c r="E46" s="28" t="s">
        <v>2433</v>
      </c>
      <c r="F46" s="28">
        <v>81993</v>
      </c>
      <c r="G46" s="28" t="s">
        <v>17</v>
      </c>
      <c r="H46" s="28" t="s">
        <v>1174</v>
      </c>
      <c r="I46" s="28" t="s">
        <v>618</v>
      </c>
      <c r="J46" s="28" t="s">
        <v>71</v>
      </c>
      <c r="K46" s="28" t="s">
        <v>1901</v>
      </c>
      <c r="L46" s="28" t="s">
        <v>1170</v>
      </c>
      <c r="M46" s="28" t="s">
        <v>2300</v>
      </c>
      <c r="N46" s="46">
        <v>45959</v>
      </c>
      <c r="O46" s="46">
        <v>45965</v>
      </c>
      <c r="P46" s="28" t="s">
        <v>1171</v>
      </c>
      <c r="Q46" s="28" t="s">
        <v>2034</v>
      </c>
      <c r="R46" s="28" t="s">
        <v>1172</v>
      </c>
      <c r="S46" s="28" t="s">
        <v>2167</v>
      </c>
      <c r="T46" s="28" t="s">
        <v>40</v>
      </c>
      <c r="U46" s="28" t="s">
        <v>121</v>
      </c>
      <c r="V46" s="28" t="s">
        <v>1208</v>
      </c>
      <c r="W46" s="28">
        <v>1</v>
      </c>
      <c r="X46" s="48">
        <f>IF(T46="PRINCIPAL",'TARIFAS 2025'!$B$5,IF(T46="INTERMEDIA",'TARIFAS 2025'!$C$5,IF(T46="LEJANA",'TARIFAS 2025'!$D$5)))</f>
        <v>367716</v>
      </c>
      <c r="Y46" s="89">
        <v>1</v>
      </c>
      <c r="Z46" s="48">
        <f t="shared" si="1"/>
        <v>367716</v>
      </c>
    </row>
    <row r="47" spans="1:26" x14ac:dyDescent="0.3">
      <c r="A47" s="28" t="s">
        <v>71</v>
      </c>
      <c r="B47" s="28" t="str">
        <f>VLOOKUP(A47,'CENTROS DE COSTOS'!A:D,2,0)</f>
        <v>0036-0004</v>
      </c>
      <c r="C47" s="28" t="str">
        <f>VLOOKUP(A47,'CENTROS DE COSTOS'!A:D,3,0)</f>
        <v>Wompi Centro</v>
      </c>
      <c r="D47" s="28">
        <v>25377</v>
      </c>
      <c r="E47" s="28" t="s">
        <v>2434</v>
      </c>
      <c r="F47" s="28">
        <v>82004</v>
      </c>
      <c r="G47" s="28" t="s">
        <v>17</v>
      </c>
      <c r="H47" s="28" t="s">
        <v>1174</v>
      </c>
      <c r="I47" s="28" t="s">
        <v>618</v>
      </c>
      <c r="J47" s="28" t="s">
        <v>668</v>
      </c>
      <c r="K47" s="28" t="s">
        <v>1902</v>
      </c>
      <c r="L47" s="28" t="s">
        <v>1170</v>
      </c>
      <c r="M47" s="28" t="s">
        <v>2301</v>
      </c>
      <c r="N47" s="46">
        <v>45959</v>
      </c>
      <c r="O47" s="46">
        <v>45965</v>
      </c>
      <c r="P47" s="28" t="s">
        <v>1171</v>
      </c>
      <c r="Q47" s="28" t="s">
        <v>2035</v>
      </c>
      <c r="R47" s="28" t="s">
        <v>1172</v>
      </c>
      <c r="S47" s="28" t="s">
        <v>2168</v>
      </c>
      <c r="T47" s="28" t="s">
        <v>41</v>
      </c>
      <c r="U47" s="28" t="s">
        <v>121</v>
      </c>
      <c r="V47" s="28" t="s">
        <v>1216</v>
      </c>
      <c r="W47" s="28">
        <v>1</v>
      </c>
      <c r="X47" s="48">
        <f>IF(T47="PRINCIPAL",'TARIFAS 2025'!$B$5,IF(T47="INTERMEDIA",'TARIFAS 2025'!$C$5,IF(T47="LEJANA",'TARIFAS 2025'!$D$5)))</f>
        <v>488953</v>
      </c>
      <c r="Y47" s="89">
        <v>1</v>
      </c>
      <c r="Z47" s="48">
        <f t="shared" si="1"/>
        <v>488953</v>
      </c>
    </row>
    <row r="48" spans="1:26" x14ac:dyDescent="0.3">
      <c r="A48" s="28" t="s">
        <v>90</v>
      </c>
      <c r="B48" s="28" t="str">
        <f>VLOOKUP(A48,'CENTROS DE COSTOS'!A:D,2,0)</f>
        <v>0036-0006</v>
      </c>
      <c r="C48" s="28" t="str">
        <f>VLOOKUP(A48,'CENTROS DE COSTOS'!A:D,3,0)</f>
        <v>Wompi Oriente</v>
      </c>
      <c r="D48" s="28">
        <v>18001</v>
      </c>
      <c r="E48" s="28" t="s">
        <v>2435</v>
      </c>
      <c r="F48" s="28">
        <v>82084</v>
      </c>
      <c r="G48" s="28" t="s">
        <v>17</v>
      </c>
      <c r="H48" s="28" t="s">
        <v>1174</v>
      </c>
      <c r="I48" s="28" t="s">
        <v>466</v>
      </c>
      <c r="J48" s="28" t="s">
        <v>82</v>
      </c>
      <c r="K48" s="28" t="s">
        <v>1903</v>
      </c>
      <c r="L48" s="28" t="s">
        <v>1170</v>
      </c>
      <c r="M48" s="28" t="s">
        <v>2302</v>
      </c>
      <c r="N48" s="46">
        <v>45965</v>
      </c>
      <c r="O48" s="46">
        <v>45968</v>
      </c>
      <c r="P48" s="28" t="s">
        <v>1171</v>
      </c>
      <c r="Q48" s="28" t="s">
        <v>2036</v>
      </c>
      <c r="R48" s="28" t="s">
        <v>1172</v>
      </c>
      <c r="S48" s="28" t="s">
        <v>2169</v>
      </c>
      <c r="T48" s="28" t="s">
        <v>42</v>
      </c>
      <c r="U48" s="28" t="s">
        <v>121</v>
      </c>
      <c r="V48" s="28" t="s">
        <v>1187</v>
      </c>
      <c r="W48" s="28">
        <v>1</v>
      </c>
      <c r="X48" s="48">
        <f>IF(T48="PRINCIPAL",'TARIFAS 2025'!$B$5,IF(T48="INTERMEDIA",'TARIFAS 2025'!$C$5,IF(T48="LEJANA",'TARIFAS 2025'!$D$5)))</f>
        <v>598334</v>
      </c>
      <c r="Y48" s="89">
        <v>1</v>
      </c>
      <c r="Z48" s="48">
        <f t="shared" si="1"/>
        <v>598334</v>
      </c>
    </row>
    <row r="49" spans="1:26" x14ac:dyDescent="0.3">
      <c r="A49" s="28" t="s">
        <v>90</v>
      </c>
      <c r="B49" s="28" t="str">
        <f>VLOOKUP(A49,'CENTROS DE COSTOS'!A:D,2,0)</f>
        <v>0036-0006</v>
      </c>
      <c r="C49" s="28" t="str">
        <f>VLOOKUP(A49,'CENTROS DE COSTOS'!A:D,3,0)</f>
        <v>Wompi Oriente</v>
      </c>
      <c r="D49" s="28">
        <v>41298</v>
      </c>
      <c r="E49" s="28" t="s">
        <v>2436</v>
      </c>
      <c r="F49" s="28">
        <v>82086</v>
      </c>
      <c r="G49" s="28" t="s">
        <v>17</v>
      </c>
      <c r="H49" s="28" t="s">
        <v>1174</v>
      </c>
      <c r="I49" s="28" t="s">
        <v>740</v>
      </c>
      <c r="J49" s="28" t="s">
        <v>750</v>
      </c>
      <c r="K49" s="28" t="s">
        <v>1904</v>
      </c>
      <c r="L49" s="28" t="s">
        <v>1170</v>
      </c>
      <c r="M49" s="28" t="s">
        <v>2303</v>
      </c>
      <c r="N49" s="46">
        <v>45965</v>
      </c>
      <c r="O49" s="46">
        <v>45967</v>
      </c>
      <c r="P49" s="28" t="s">
        <v>1171</v>
      </c>
      <c r="Q49" s="28" t="s">
        <v>2037</v>
      </c>
      <c r="R49" s="28" t="s">
        <v>1172</v>
      </c>
      <c r="S49" s="28" t="s">
        <v>2170</v>
      </c>
      <c r="T49" s="28" t="s">
        <v>42</v>
      </c>
      <c r="U49" s="28" t="s">
        <v>121</v>
      </c>
      <c r="V49" s="28" t="s">
        <v>1187</v>
      </c>
      <c r="W49" s="28">
        <v>1</v>
      </c>
      <c r="X49" s="48">
        <f>IF(T49="PRINCIPAL",'TARIFAS 2025'!$B$5,IF(T49="INTERMEDIA",'TARIFAS 2025'!$C$5,IF(T49="LEJANA",'TARIFAS 2025'!$D$5)))</f>
        <v>598334</v>
      </c>
      <c r="Y49" s="89">
        <v>1</v>
      </c>
      <c r="Z49" s="48">
        <f t="shared" si="1"/>
        <v>598334</v>
      </c>
    </row>
    <row r="50" spans="1:26" x14ac:dyDescent="0.3">
      <c r="A50" s="28" t="s">
        <v>81</v>
      </c>
      <c r="B50" s="28" t="str">
        <f>VLOOKUP(A50,'CENTROS DE COSTOS'!A:D,2,0)</f>
        <v>0036-0007</v>
      </c>
      <c r="C50" s="28" t="str">
        <f>VLOOKUP(A50,'CENTROS DE COSTOS'!A:D,3,0)</f>
        <v>Wompi Santander</v>
      </c>
      <c r="D50" s="28">
        <v>54405</v>
      </c>
      <c r="E50" s="28" t="s">
        <v>2437</v>
      </c>
      <c r="F50" s="28">
        <v>82088</v>
      </c>
      <c r="G50" s="28" t="s">
        <v>17</v>
      </c>
      <c r="H50" s="28" t="s">
        <v>1174</v>
      </c>
      <c r="I50" s="28" t="s">
        <v>891</v>
      </c>
      <c r="J50" s="28" t="s">
        <v>913</v>
      </c>
      <c r="K50" s="28" t="s">
        <v>1905</v>
      </c>
      <c r="L50" s="28" t="s">
        <v>1170</v>
      </c>
      <c r="M50" s="28" t="s">
        <v>2304</v>
      </c>
      <c r="N50" s="46">
        <v>45965</v>
      </c>
      <c r="O50" s="46">
        <v>45967</v>
      </c>
      <c r="P50" s="28" t="s">
        <v>1171</v>
      </c>
      <c r="Q50" s="28" t="s">
        <v>2038</v>
      </c>
      <c r="R50" s="28" t="s">
        <v>1172</v>
      </c>
      <c r="S50" s="28" t="s">
        <v>2171</v>
      </c>
      <c r="T50" s="28" t="s">
        <v>40</v>
      </c>
      <c r="U50" s="28" t="s">
        <v>121</v>
      </c>
      <c r="V50" s="28" t="s">
        <v>1313</v>
      </c>
      <c r="W50" s="28">
        <v>1</v>
      </c>
      <c r="X50" s="48">
        <f>IF(T50="PRINCIPAL",'TARIFAS 2025'!$B$5,IF(T50="INTERMEDIA",'TARIFAS 2025'!$C$5,IF(T50="LEJANA",'TARIFAS 2025'!$D$5)))</f>
        <v>367716</v>
      </c>
      <c r="Y50" s="89">
        <v>1</v>
      </c>
      <c r="Z50" s="48">
        <f t="shared" si="1"/>
        <v>367716</v>
      </c>
    </row>
    <row r="51" spans="1:26" x14ac:dyDescent="0.3">
      <c r="A51" s="28" t="s">
        <v>81</v>
      </c>
      <c r="B51" s="28" t="str">
        <f>VLOOKUP(A51,'CENTROS DE COSTOS'!A:D,2,0)</f>
        <v>0036-0007</v>
      </c>
      <c r="C51" s="28" t="str">
        <f>VLOOKUP(A51,'CENTROS DE COSTOS'!A:D,3,0)</f>
        <v>Wompi Santander</v>
      </c>
      <c r="D51" s="28">
        <v>54874</v>
      </c>
      <c r="E51" s="28" t="s">
        <v>2438</v>
      </c>
      <c r="F51" s="28">
        <v>82094</v>
      </c>
      <c r="G51" s="28" t="s">
        <v>17</v>
      </c>
      <c r="H51" s="28" t="s">
        <v>1174</v>
      </c>
      <c r="I51" s="28" t="s">
        <v>891</v>
      </c>
      <c r="J51" s="28" t="s">
        <v>927</v>
      </c>
      <c r="K51" s="28" t="s">
        <v>1906</v>
      </c>
      <c r="L51" s="28" t="s">
        <v>1170</v>
      </c>
      <c r="M51" s="28" t="s">
        <v>2305</v>
      </c>
      <c r="N51" s="46">
        <v>45965</v>
      </c>
      <c r="O51" s="46">
        <v>45967</v>
      </c>
      <c r="P51" s="28" t="s">
        <v>1171</v>
      </c>
      <c r="Q51" s="28" t="s">
        <v>2039</v>
      </c>
      <c r="R51" s="28" t="s">
        <v>1172</v>
      </c>
      <c r="S51" s="28" t="s">
        <v>2172</v>
      </c>
      <c r="T51" s="28" t="s">
        <v>40</v>
      </c>
      <c r="U51" s="28" t="s">
        <v>121</v>
      </c>
      <c r="V51" s="28" t="s">
        <v>1205</v>
      </c>
      <c r="W51" s="28">
        <v>1</v>
      </c>
      <c r="X51" s="48">
        <f>IF(T51="PRINCIPAL",'TARIFAS 2025'!$B$5,IF(T51="INTERMEDIA",'TARIFAS 2025'!$C$5,IF(T51="LEJANA",'TARIFAS 2025'!$D$5)))</f>
        <v>367716</v>
      </c>
      <c r="Y51" s="89">
        <v>1</v>
      </c>
      <c r="Z51" s="48">
        <f t="shared" si="1"/>
        <v>367716</v>
      </c>
    </row>
    <row r="52" spans="1:26" x14ac:dyDescent="0.3">
      <c r="A52" s="28" t="s">
        <v>71</v>
      </c>
      <c r="B52" s="28" t="str">
        <f>VLOOKUP(A52,'CENTROS DE COSTOS'!A:D,2,0)</f>
        <v>0036-0004</v>
      </c>
      <c r="C52" s="28" t="str">
        <f>VLOOKUP(A52,'CENTROS DE COSTOS'!A:D,3,0)</f>
        <v>Wompi Centro</v>
      </c>
      <c r="D52" s="28">
        <v>25290</v>
      </c>
      <c r="E52" s="28" t="s">
        <v>2439</v>
      </c>
      <c r="F52" s="28">
        <v>82085</v>
      </c>
      <c r="G52" s="28" t="s">
        <v>17</v>
      </c>
      <c r="H52" s="28" t="s">
        <v>1174</v>
      </c>
      <c r="I52" s="28" t="s">
        <v>618</v>
      </c>
      <c r="J52" s="28" t="s">
        <v>652</v>
      </c>
      <c r="K52" s="28" t="s">
        <v>1907</v>
      </c>
      <c r="L52" s="28" t="s">
        <v>1170</v>
      </c>
      <c r="M52" s="28" t="s">
        <v>2306</v>
      </c>
      <c r="N52" s="46">
        <v>45965</v>
      </c>
      <c r="O52" s="46">
        <v>45967</v>
      </c>
      <c r="P52" s="28" t="s">
        <v>1171</v>
      </c>
      <c r="Q52" s="28" t="s">
        <v>2040</v>
      </c>
      <c r="R52" s="28" t="s">
        <v>1172</v>
      </c>
      <c r="S52" s="28" t="s">
        <v>2173</v>
      </c>
      <c r="T52" s="28" t="s">
        <v>41</v>
      </c>
      <c r="U52" s="28" t="s">
        <v>121</v>
      </c>
      <c r="V52" s="28" t="s">
        <v>1223</v>
      </c>
      <c r="W52" s="28">
        <v>1</v>
      </c>
      <c r="X52" s="48">
        <f>IF(T52="PRINCIPAL",'TARIFAS 2025'!$B$5,IF(T52="INTERMEDIA",'TARIFAS 2025'!$C$5,IF(T52="LEJANA",'TARIFAS 2025'!$D$5)))</f>
        <v>488953</v>
      </c>
      <c r="Y52" s="89">
        <v>1</v>
      </c>
      <c r="Z52" s="48">
        <f t="shared" si="1"/>
        <v>488953</v>
      </c>
    </row>
    <row r="53" spans="1:26" x14ac:dyDescent="0.3">
      <c r="A53" s="28" t="s">
        <v>89</v>
      </c>
      <c r="B53" s="28" t="str">
        <f>VLOOKUP(A53,'CENTROS DE COSTOS'!A:D,2,0)</f>
        <v>0036-0001</v>
      </c>
      <c r="C53" s="28" t="str">
        <f>VLOOKUP(A53,'CENTROS DE COSTOS'!A:D,3,0)</f>
        <v>Wompi Costa</v>
      </c>
      <c r="D53" s="28">
        <v>23807</v>
      </c>
      <c r="E53" s="28" t="s">
        <v>2440</v>
      </c>
      <c r="F53" s="28">
        <v>82092</v>
      </c>
      <c r="G53" s="28" t="s">
        <v>17</v>
      </c>
      <c r="H53" s="28" t="s">
        <v>1174</v>
      </c>
      <c r="I53" s="28" t="s">
        <v>276</v>
      </c>
      <c r="J53" s="28" t="s">
        <v>615</v>
      </c>
      <c r="K53" s="28" t="s">
        <v>1908</v>
      </c>
      <c r="L53" s="28" t="s">
        <v>1170</v>
      </c>
      <c r="M53" s="28" t="s">
        <v>2307</v>
      </c>
      <c r="N53" s="46">
        <v>45965</v>
      </c>
      <c r="O53" s="46">
        <v>45967</v>
      </c>
      <c r="P53" s="28" t="s">
        <v>1171</v>
      </c>
      <c r="Q53" s="28" t="s">
        <v>2041</v>
      </c>
      <c r="R53" s="28" t="s">
        <v>1172</v>
      </c>
      <c r="S53" s="28" t="s">
        <v>2174</v>
      </c>
      <c r="T53" s="28" t="s">
        <v>42</v>
      </c>
      <c r="U53" s="28" t="s">
        <v>121</v>
      </c>
      <c r="V53" s="28" t="s">
        <v>1414</v>
      </c>
      <c r="W53" s="28">
        <v>1</v>
      </c>
      <c r="X53" s="48">
        <f>IF(T53="PRINCIPAL",'TARIFAS 2025'!$B$5,IF(T53="INTERMEDIA",'TARIFAS 2025'!$C$5,IF(T53="LEJANA",'TARIFAS 2025'!$D$5)))</f>
        <v>598334</v>
      </c>
      <c r="Y53" s="89">
        <v>1</v>
      </c>
      <c r="Z53" s="48">
        <f t="shared" si="1"/>
        <v>598334</v>
      </c>
    </row>
    <row r="54" spans="1:26" x14ac:dyDescent="0.3">
      <c r="A54" s="28" t="s">
        <v>74</v>
      </c>
      <c r="B54" s="28" t="str">
        <f>VLOOKUP(A54,'CENTROS DE COSTOS'!A:D,2,0)</f>
        <v>0036-0007</v>
      </c>
      <c r="C54" s="28" t="str">
        <f>VLOOKUP(A54,'CENTROS DE COSTOS'!A:D,3,0)</f>
        <v>Wompi Santander</v>
      </c>
      <c r="D54" s="28">
        <v>68397</v>
      </c>
      <c r="E54" s="28" t="s">
        <v>2441</v>
      </c>
      <c r="F54" s="28">
        <v>82087</v>
      </c>
      <c r="G54" s="28" t="s">
        <v>17</v>
      </c>
      <c r="H54" s="28" t="s">
        <v>1174</v>
      </c>
      <c r="I54" s="28" t="s">
        <v>963</v>
      </c>
      <c r="J54" s="28" t="s">
        <v>535</v>
      </c>
      <c r="K54" s="28" t="s">
        <v>1909</v>
      </c>
      <c r="L54" s="28" t="s">
        <v>1170</v>
      </c>
      <c r="M54" s="28" t="s">
        <v>2308</v>
      </c>
      <c r="N54" s="46">
        <v>45965</v>
      </c>
      <c r="O54" s="46">
        <v>45972</v>
      </c>
      <c r="P54" s="28" t="s">
        <v>1171</v>
      </c>
      <c r="Q54" s="28" t="s">
        <v>2042</v>
      </c>
      <c r="R54" s="28" t="s">
        <v>1172</v>
      </c>
      <c r="S54" s="28" t="s">
        <v>2175</v>
      </c>
      <c r="T54" s="28" t="s">
        <v>42</v>
      </c>
      <c r="U54" s="28" t="s">
        <v>121</v>
      </c>
      <c r="V54" s="28" t="s">
        <v>1178</v>
      </c>
      <c r="W54" s="28">
        <v>1</v>
      </c>
      <c r="X54" s="48">
        <f>IF(T54="PRINCIPAL",'TARIFAS 2025'!$B$5,IF(T54="INTERMEDIA",'TARIFAS 2025'!$C$5,IF(T54="LEJANA",'TARIFAS 2025'!$D$5)))</f>
        <v>598334</v>
      </c>
      <c r="Y54" s="89">
        <v>1</v>
      </c>
      <c r="Z54" s="48">
        <f t="shared" si="1"/>
        <v>598334</v>
      </c>
    </row>
    <row r="55" spans="1:26" x14ac:dyDescent="0.3">
      <c r="A55" s="28" t="s">
        <v>81</v>
      </c>
      <c r="B55" s="28" t="str">
        <f>VLOOKUP(A55,'CENTROS DE COSTOS'!A:D,2,0)</f>
        <v>0036-0007</v>
      </c>
      <c r="C55" s="28" t="str">
        <f>VLOOKUP(A55,'CENTROS DE COSTOS'!A:D,3,0)</f>
        <v>Wompi Santander</v>
      </c>
      <c r="D55" s="28">
        <v>54001</v>
      </c>
      <c r="E55" s="28" t="s">
        <v>2442</v>
      </c>
      <c r="F55" s="28">
        <v>82083</v>
      </c>
      <c r="G55" s="28" t="s">
        <v>17</v>
      </c>
      <c r="H55" s="28" t="s">
        <v>1174</v>
      </c>
      <c r="I55" s="28" t="s">
        <v>891</v>
      </c>
      <c r="J55" s="28" t="s">
        <v>81</v>
      </c>
      <c r="K55" s="28" t="s">
        <v>1910</v>
      </c>
      <c r="L55" s="28" t="s">
        <v>1170</v>
      </c>
      <c r="M55" s="28" t="s">
        <v>2309</v>
      </c>
      <c r="N55" s="46">
        <v>45965</v>
      </c>
      <c r="O55" s="46">
        <v>45967</v>
      </c>
      <c r="P55" s="28" t="s">
        <v>1171</v>
      </c>
      <c r="Q55" s="28" t="s">
        <v>2043</v>
      </c>
      <c r="R55" s="28" t="s">
        <v>1172</v>
      </c>
      <c r="S55" s="28" t="s">
        <v>2176</v>
      </c>
      <c r="T55" s="28" t="s">
        <v>40</v>
      </c>
      <c r="U55" s="28" t="s">
        <v>121</v>
      </c>
      <c r="V55" s="28" t="s">
        <v>1188</v>
      </c>
      <c r="W55" s="28">
        <v>1</v>
      </c>
      <c r="X55" s="48">
        <f>IF(T55="PRINCIPAL",'TARIFAS 2025'!$B$5,IF(T55="INTERMEDIA",'TARIFAS 2025'!$C$5,IF(T55="LEJANA",'TARIFAS 2025'!$D$5)))</f>
        <v>367716</v>
      </c>
      <c r="Y55" s="89">
        <v>1</v>
      </c>
      <c r="Z55" s="48">
        <f t="shared" si="1"/>
        <v>367716</v>
      </c>
    </row>
    <row r="56" spans="1:26" x14ac:dyDescent="0.3">
      <c r="A56" s="28" t="s">
        <v>96</v>
      </c>
      <c r="B56" s="28" t="str">
        <f>VLOOKUP(A56,'CENTROS DE COSTOS'!A:D,2,0)</f>
        <v>0036-0007</v>
      </c>
      <c r="C56" s="28" t="str">
        <f>VLOOKUP(A56,'CENTROS DE COSTOS'!A:D,3,0)</f>
        <v>Wompi Santander</v>
      </c>
      <c r="D56" s="28">
        <v>15001</v>
      </c>
      <c r="E56" s="28" t="s">
        <v>2443</v>
      </c>
      <c r="F56" s="28">
        <v>82093</v>
      </c>
      <c r="G56" s="28" t="s">
        <v>17</v>
      </c>
      <c r="H56" s="28" t="s">
        <v>1174</v>
      </c>
      <c r="I56" s="28" t="s">
        <v>322</v>
      </c>
      <c r="J56" s="28" t="s">
        <v>96</v>
      </c>
      <c r="K56" s="28" t="s">
        <v>1911</v>
      </c>
      <c r="L56" s="28" t="s">
        <v>1170</v>
      </c>
      <c r="M56" s="28" t="s">
        <v>2310</v>
      </c>
      <c r="N56" s="46">
        <v>45965</v>
      </c>
      <c r="O56" s="46">
        <v>45967</v>
      </c>
      <c r="P56" s="28" t="s">
        <v>1171</v>
      </c>
      <c r="Q56" s="28" t="s">
        <v>2044</v>
      </c>
      <c r="R56" s="28" t="s">
        <v>1172</v>
      </c>
      <c r="S56" s="28" t="s">
        <v>2177</v>
      </c>
      <c r="T56" s="28" t="s">
        <v>40</v>
      </c>
      <c r="U56" s="28" t="s">
        <v>121</v>
      </c>
      <c r="V56" s="28" t="s">
        <v>1354</v>
      </c>
      <c r="W56" s="28">
        <v>1</v>
      </c>
      <c r="X56" s="48">
        <f>IF(T56="PRINCIPAL",'TARIFAS 2025'!$B$5,IF(T56="INTERMEDIA",'TARIFAS 2025'!$C$5,IF(T56="LEJANA",'TARIFAS 2025'!$D$5)))</f>
        <v>367716</v>
      </c>
      <c r="Y56" s="89">
        <v>1</v>
      </c>
      <c r="Z56" s="48">
        <f t="shared" si="1"/>
        <v>367716</v>
      </c>
    </row>
    <row r="57" spans="1:26" x14ac:dyDescent="0.3">
      <c r="A57" s="28" t="s">
        <v>95</v>
      </c>
      <c r="B57" s="28" t="str">
        <f>VLOOKUP(A57,'CENTROS DE COSTOS'!A:D,2,0)</f>
        <v>0036-0001</v>
      </c>
      <c r="C57" s="28" t="str">
        <f>VLOOKUP(A57,'CENTROS DE COSTOS'!A:D,3,0)</f>
        <v>Wompi Costa</v>
      </c>
      <c r="D57" s="28">
        <v>70001</v>
      </c>
      <c r="E57" s="28" t="s">
        <v>2444</v>
      </c>
      <c r="F57" s="28">
        <v>82089</v>
      </c>
      <c r="G57" s="28" t="s">
        <v>17</v>
      </c>
      <c r="H57" s="28" t="s">
        <v>1174</v>
      </c>
      <c r="I57" s="28" t="s">
        <v>504</v>
      </c>
      <c r="J57" s="28" t="s">
        <v>95</v>
      </c>
      <c r="K57" s="28" t="s">
        <v>1912</v>
      </c>
      <c r="L57" s="28" t="s">
        <v>1170</v>
      </c>
      <c r="M57" s="28" t="s">
        <v>2311</v>
      </c>
      <c r="N57" s="46">
        <v>45965</v>
      </c>
      <c r="O57" s="46">
        <v>45967</v>
      </c>
      <c r="P57" s="28" t="s">
        <v>1171</v>
      </c>
      <c r="Q57" s="28" t="s">
        <v>2045</v>
      </c>
      <c r="R57" s="28" t="s">
        <v>1172</v>
      </c>
      <c r="S57" s="28" t="s">
        <v>2178</v>
      </c>
      <c r="T57" s="28" t="s">
        <v>40</v>
      </c>
      <c r="U57" s="28" t="s">
        <v>121</v>
      </c>
      <c r="V57" s="28" t="s">
        <v>1322</v>
      </c>
      <c r="W57" s="28">
        <v>1</v>
      </c>
      <c r="X57" s="48">
        <f>IF(T57="PRINCIPAL",'TARIFAS 2025'!$B$5,IF(T57="INTERMEDIA",'TARIFAS 2025'!$C$5,IF(T57="LEJANA",'TARIFAS 2025'!$D$5)))</f>
        <v>367716</v>
      </c>
      <c r="Y57" s="89">
        <v>1</v>
      </c>
      <c r="Z57" s="48">
        <f t="shared" si="1"/>
        <v>367716</v>
      </c>
    </row>
    <row r="58" spans="1:26" x14ac:dyDescent="0.3">
      <c r="A58" s="28" t="s">
        <v>81</v>
      </c>
      <c r="B58" s="28" t="str">
        <f>VLOOKUP(A58,'CENTROS DE COSTOS'!A:D,2,0)</f>
        <v>0036-0007</v>
      </c>
      <c r="C58" s="28" t="str">
        <f>VLOOKUP(A58,'CENTROS DE COSTOS'!A:D,3,0)</f>
        <v>Wompi Santander</v>
      </c>
      <c r="D58" s="28">
        <v>54874</v>
      </c>
      <c r="E58" s="28" t="s">
        <v>2445</v>
      </c>
      <c r="F58" s="28">
        <v>82095</v>
      </c>
      <c r="G58" s="28" t="s">
        <v>17</v>
      </c>
      <c r="H58" s="28" t="s">
        <v>1174</v>
      </c>
      <c r="I58" s="28" t="s">
        <v>891</v>
      </c>
      <c r="J58" s="28" t="s">
        <v>927</v>
      </c>
      <c r="K58" s="28" t="s">
        <v>1913</v>
      </c>
      <c r="L58" s="28" t="s">
        <v>1170</v>
      </c>
      <c r="M58" s="28" t="s">
        <v>2312</v>
      </c>
      <c r="N58" s="46">
        <v>45965</v>
      </c>
      <c r="O58" s="46">
        <v>45967</v>
      </c>
      <c r="P58" s="28" t="s">
        <v>1171</v>
      </c>
      <c r="Q58" s="28" t="s">
        <v>2046</v>
      </c>
      <c r="R58" s="28" t="s">
        <v>1172</v>
      </c>
      <c r="S58" s="28" t="s">
        <v>2179</v>
      </c>
      <c r="T58" s="28" t="s">
        <v>40</v>
      </c>
      <c r="U58" s="28" t="s">
        <v>121</v>
      </c>
      <c r="V58" s="28" t="s">
        <v>1211</v>
      </c>
      <c r="W58" s="28">
        <v>1</v>
      </c>
      <c r="X58" s="48">
        <f>IF(T58="PRINCIPAL",'TARIFAS 2025'!$B$5,IF(T58="INTERMEDIA",'TARIFAS 2025'!$C$5,IF(T58="LEJANA",'TARIFAS 2025'!$D$5)))</f>
        <v>367716</v>
      </c>
      <c r="Y58" s="89">
        <v>1</v>
      </c>
      <c r="Z58" s="48">
        <f t="shared" si="1"/>
        <v>367716</v>
      </c>
    </row>
    <row r="59" spans="1:26" x14ac:dyDescent="0.3">
      <c r="A59" s="28" t="s">
        <v>74</v>
      </c>
      <c r="B59" s="28" t="str">
        <f>VLOOKUP(A59,'CENTROS DE COSTOS'!A:D,2,0)</f>
        <v>0036-0007</v>
      </c>
      <c r="C59" s="28" t="str">
        <f>VLOOKUP(A59,'CENTROS DE COSTOS'!A:D,3,0)</f>
        <v>Wompi Santander</v>
      </c>
      <c r="D59" s="28">
        <v>68755</v>
      </c>
      <c r="E59" s="28" t="s">
        <v>2446</v>
      </c>
      <c r="F59" s="28">
        <v>82091</v>
      </c>
      <c r="G59" s="28" t="s">
        <v>17</v>
      </c>
      <c r="H59" s="28" t="s">
        <v>1174</v>
      </c>
      <c r="I59" s="28" t="s">
        <v>963</v>
      </c>
      <c r="J59" s="28" t="s">
        <v>1026</v>
      </c>
      <c r="K59" s="28" t="s">
        <v>1914</v>
      </c>
      <c r="L59" s="28" t="s">
        <v>1170</v>
      </c>
      <c r="M59" s="28" t="s">
        <v>2313</v>
      </c>
      <c r="N59" s="46">
        <v>45965</v>
      </c>
      <c r="O59" s="46">
        <v>45973</v>
      </c>
      <c r="P59" s="28" t="s">
        <v>1171</v>
      </c>
      <c r="Q59" s="28" t="s">
        <v>2047</v>
      </c>
      <c r="R59" s="28" t="s">
        <v>1172</v>
      </c>
      <c r="S59" s="28" t="s">
        <v>2180</v>
      </c>
      <c r="T59" s="28" t="s">
        <v>42</v>
      </c>
      <c r="U59" s="28" t="s">
        <v>121</v>
      </c>
      <c r="V59" s="28" t="s">
        <v>1178</v>
      </c>
      <c r="W59" s="28">
        <v>1</v>
      </c>
      <c r="X59" s="48">
        <f>IF(T59="PRINCIPAL",'TARIFAS 2025'!$B$5,IF(T59="INTERMEDIA",'TARIFAS 2025'!$C$5,IF(T59="LEJANA",'TARIFAS 2025'!$D$5)))</f>
        <v>598334</v>
      </c>
      <c r="Y59" s="89">
        <v>1</v>
      </c>
      <c r="Z59" s="48">
        <f t="shared" si="1"/>
        <v>598334</v>
      </c>
    </row>
    <row r="60" spans="1:26" x14ac:dyDescent="0.3">
      <c r="A60" s="28" t="s">
        <v>71</v>
      </c>
      <c r="B60" s="28" t="str">
        <f>VLOOKUP(A60,'CENTROS DE COSTOS'!A:D,2,0)</f>
        <v>0036-0004</v>
      </c>
      <c r="C60" s="28" t="str">
        <f>VLOOKUP(A60,'CENTROS DE COSTOS'!A:D,3,0)</f>
        <v>Wompi Centro</v>
      </c>
      <c r="D60" s="28">
        <v>25290</v>
      </c>
      <c r="E60" s="28" t="s">
        <v>2447</v>
      </c>
      <c r="F60" s="28">
        <v>82107</v>
      </c>
      <c r="G60" s="28" t="s">
        <v>17</v>
      </c>
      <c r="H60" s="28" t="s">
        <v>1174</v>
      </c>
      <c r="I60" s="28" t="s">
        <v>618</v>
      </c>
      <c r="J60" s="28" t="s">
        <v>652</v>
      </c>
      <c r="K60" s="28" t="s">
        <v>1915</v>
      </c>
      <c r="L60" s="28" t="s">
        <v>1170</v>
      </c>
      <c r="M60" s="28" t="s">
        <v>2314</v>
      </c>
      <c r="N60" s="46">
        <v>45966</v>
      </c>
      <c r="O60" s="46">
        <v>45968</v>
      </c>
      <c r="P60" s="28" t="s">
        <v>1171</v>
      </c>
      <c r="Q60" s="28" t="s">
        <v>2048</v>
      </c>
      <c r="R60" s="28" t="s">
        <v>1172</v>
      </c>
      <c r="S60" s="28" t="s">
        <v>2181</v>
      </c>
      <c r="T60" s="28" t="s">
        <v>41</v>
      </c>
      <c r="U60" s="28" t="s">
        <v>121</v>
      </c>
      <c r="V60" s="28" t="s">
        <v>1349</v>
      </c>
      <c r="W60" s="28">
        <v>1</v>
      </c>
      <c r="X60" s="48">
        <f>IF(T60="PRINCIPAL",'TARIFAS 2025'!$B$5,IF(T60="INTERMEDIA",'TARIFAS 2025'!$C$5,IF(T60="LEJANA",'TARIFAS 2025'!$D$5)))</f>
        <v>488953</v>
      </c>
      <c r="Y60" s="89">
        <v>1</v>
      </c>
      <c r="Z60" s="48">
        <f t="shared" si="1"/>
        <v>488953</v>
      </c>
    </row>
    <row r="61" spans="1:26" x14ac:dyDescent="0.3">
      <c r="A61" s="28" t="s">
        <v>77</v>
      </c>
      <c r="B61" s="28" t="str">
        <f>VLOOKUP(A61,'CENTROS DE COSTOS'!A:D,2,0)</f>
        <v>0036-0003</v>
      </c>
      <c r="C61" s="28" t="str">
        <f>VLOOKUP(A61,'CENTROS DE COSTOS'!A:D,3,0)</f>
        <v>Wompi Suroccidente</v>
      </c>
      <c r="D61" s="28">
        <v>76520</v>
      </c>
      <c r="E61" s="28" t="s">
        <v>2448</v>
      </c>
      <c r="F61" s="28">
        <v>82113</v>
      </c>
      <c r="G61" s="28" t="s">
        <v>17</v>
      </c>
      <c r="H61" s="28" t="s">
        <v>1174</v>
      </c>
      <c r="I61" s="28" t="s">
        <v>1101</v>
      </c>
      <c r="J61" s="28" t="s">
        <v>1122</v>
      </c>
      <c r="K61" s="28" t="s">
        <v>1916</v>
      </c>
      <c r="L61" s="28" t="s">
        <v>1170</v>
      </c>
      <c r="M61" s="28" t="s">
        <v>2315</v>
      </c>
      <c r="N61" s="46">
        <v>45966</v>
      </c>
      <c r="O61" s="46">
        <v>45971</v>
      </c>
      <c r="P61" s="28" t="s">
        <v>1171</v>
      </c>
      <c r="Q61" s="28" t="s">
        <v>2049</v>
      </c>
      <c r="R61" s="28" t="s">
        <v>1172</v>
      </c>
      <c r="S61" s="28" t="s">
        <v>2182</v>
      </c>
      <c r="T61" s="28" t="s">
        <v>40</v>
      </c>
      <c r="U61" s="28" t="s">
        <v>121</v>
      </c>
      <c r="V61" s="28" t="s">
        <v>1342</v>
      </c>
      <c r="W61" s="28">
        <v>1</v>
      </c>
      <c r="X61" s="48">
        <f>IF(T61="PRINCIPAL",'TARIFAS 2025'!$B$5,IF(T61="INTERMEDIA",'TARIFAS 2025'!$C$5,IF(T61="LEJANA",'TARIFAS 2025'!$D$5)))</f>
        <v>367716</v>
      </c>
      <c r="Y61" s="89">
        <v>1</v>
      </c>
      <c r="Z61" s="48">
        <f t="shared" si="1"/>
        <v>367716</v>
      </c>
    </row>
    <row r="62" spans="1:26" x14ac:dyDescent="0.3">
      <c r="A62" s="28" t="s">
        <v>77</v>
      </c>
      <c r="B62" s="28" t="str">
        <f>VLOOKUP(A62,'CENTROS DE COSTOS'!A:D,2,0)</f>
        <v>0036-0003</v>
      </c>
      <c r="C62" s="28" t="str">
        <f>VLOOKUP(A62,'CENTROS DE COSTOS'!A:D,3,0)</f>
        <v>Wompi Suroccidente</v>
      </c>
      <c r="D62" s="28">
        <v>19548</v>
      </c>
      <c r="E62" s="28" t="s">
        <v>2449</v>
      </c>
      <c r="F62" s="28">
        <v>82115</v>
      </c>
      <c r="G62" s="28" t="s">
        <v>17</v>
      </c>
      <c r="H62" s="28" t="s">
        <v>1174</v>
      </c>
      <c r="I62" s="28" t="s">
        <v>498</v>
      </c>
      <c r="J62" s="28" t="s">
        <v>522</v>
      </c>
      <c r="K62" s="28" t="s">
        <v>1917</v>
      </c>
      <c r="L62" s="28" t="s">
        <v>1170</v>
      </c>
      <c r="M62" s="28" t="s">
        <v>2316</v>
      </c>
      <c r="N62" s="46">
        <v>45966</v>
      </c>
      <c r="O62" s="46">
        <v>45975</v>
      </c>
      <c r="P62" s="28" t="s">
        <v>1171</v>
      </c>
      <c r="Q62" s="28" t="s">
        <v>2050</v>
      </c>
      <c r="R62" s="28" t="s">
        <v>1172</v>
      </c>
      <c r="S62" s="28" t="s">
        <v>2183</v>
      </c>
      <c r="T62" s="28" t="s">
        <v>42</v>
      </c>
      <c r="U62" s="28" t="s">
        <v>121</v>
      </c>
      <c r="V62" s="28" t="s">
        <v>1194</v>
      </c>
      <c r="W62" s="28">
        <v>1</v>
      </c>
      <c r="X62" s="48">
        <f>IF(T62="PRINCIPAL",'TARIFAS 2025'!$B$5,IF(T62="INTERMEDIA",'TARIFAS 2025'!$C$5,IF(T62="LEJANA",'TARIFAS 2025'!$D$5)))</f>
        <v>598334</v>
      </c>
      <c r="Y62" s="89">
        <v>1</v>
      </c>
      <c r="Z62" s="48">
        <f t="shared" si="1"/>
        <v>598334</v>
      </c>
    </row>
    <row r="63" spans="1:26" x14ac:dyDescent="0.3">
      <c r="A63" s="28" t="s">
        <v>91</v>
      </c>
      <c r="B63" s="28" t="str">
        <f>VLOOKUP(A63,'CENTROS DE COSTOS'!A:D,2,0)</f>
        <v>0036-0003</v>
      </c>
      <c r="C63" s="28" t="str">
        <f>VLOOKUP(A63,'CENTROS DE COSTOS'!A:D,3,0)</f>
        <v>Wompi Suroccidente</v>
      </c>
      <c r="D63" s="28">
        <v>52079</v>
      </c>
      <c r="E63" s="28" t="s">
        <v>2450</v>
      </c>
      <c r="F63" s="28">
        <v>82096</v>
      </c>
      <c r="G63" s="28" t="s">
        <v>17</v>
      </c>
      <c r="H63" s="28" t="s">
        <v>1174</v>
      </c>
      <c r="I63" s="28" t="s">
        <v>133</v>
      </c>
      <c r="J63" s="28" t="s">
        <v>844</v>
      </c>
      <c r="K63" s="28" t="s">
        <v>1918</v>
      </c>
      <c r="L63" s="28" t="s">
        <v>1170</v>
      </c>
      <c r="M63" s="28" t="s">
        <v>2317</v>
      </c>
      <c r="N63" s="46">
        <v>45966</v>
      </c>
      <c r="O63" s="46">
        <v>45987</v>
      </c>
      <c r="P63" s="28" t="s">
        <v>1171</v>
      </c>
      <c r="Q63" s="28" t="s">
        <v>2051</v>
      </c>
      <c r="R63" s="28" t="s">
        <v>1172</v>
      </c>
      <c r="S63" s="28" t="s">
        <v>2184</v>
      </c>
      <c r="T63" s="28" t="s">
        <v>42</v>
      </c>
      <c r="U63" s="28" t="s">
        <v>121</v>
      </c>
      <c r="V63" s="28" t="s">
        <v>1190</v>
      </c>
      <c r="W63" s="28">
        <v>1</v>
      </c>
      <c r="X63" s="48">
        <f>IF(T63="PRINCIPAL",'TARIFAS 2025'!$B$5,IF(T63="INTERMEDIA",'TARIFAS 2025'!$C$5,IF(T63="LEJANA",'TARIFAS 2025'!$D$5)))</f>
        <v>598334</v>
      </c>
      <c r="Y63" s="89">
        <v>1</v>
      </c>
      <c r="Z63" s="48">
        <f t="shared" si="1"/>
        <v>598334</v>
      </c>
    </row>
    <row r="64" spans="1:26" x14ac:dyDescent="0.3">
      <c r="A64" s="28" t="s">
        <v>88</v>
      </c>
      <c r="B64" s="28" t="str">
        <f>VLOOKUP(A64,'CENTROS DE COSTOS'!A:D,2,0)</f>
        <v>0036-0005</v>
      </c>
      <c r="C64" s="28" t="str">
        <f>VLOOKUP(A64,'CENTROS DE COSTOS'!A:D,3,0)</f>
        <v>Wompi Noroccidente</v>
      </c>
      <c r="D64" s="28">
        <v>5631</v>
      </c>
      <c r="E64" s="28" t="s">
        <v>2451</v>
      </c>
      <c r="F64" s="28">
        <v>82118</v>
      </c>
      <c r="G64" s="28" t="s">
        <v>17</v>
      </c>
      <c r="H64" s="28" t="s">
        <v>1174</v>
      </c>
      <c r="I64" s="28" t="s">
        <v>120</v>
      </c>
      <c r="J64" s="28" t="s">
        <v>214</v>
      </c>
      <c r="K64" s="28" t="s">
        <v>1919</v>
      </c>
      <c r="L64" s="28" t="s">
        <v>1170</v>
      </c>
      <c r="M64" s="28" t="s">
        <v>2318</v>
      </c>
      <c r="N64" s="46">
        <v>45966</v>
      </c>
      <c r="O64" s="46">
        <v>45968</v>
      </c>
      <c r="P64" s="28" t="s">
        <v>1171</v>
      </c>
      <c r="Q64" s="28" t="s">
        <v>2052</v>
      </c>
      <c r="R64" s="28" t="s">
        <v>1172</v>
      </c>
      <c r="S64" s="28" t="s">
        <v>2185</v>
      </c>
      <c r="T64" s="28" t="s">
        <v>40</v>
      </c>
      <c r="U64" s="28" t="s">
        <v>121</v>
      </c>
      <c r="V64" s="28" t="s">
        <v>1332</v>
      </c>
      <c r="W64" s="28">
        <v>1</v>
      </c>
      <c r="X64" s="48">
        <f>IF(T64="PRINCIPAL",'TARIFAS 2025'!$B$5,IF(T64="INTERMEDIA",'TARIFAS 2025'!$C$5,IF(T64="LEJANA",'TARIFAS 2025'!$D$5)))</f>
        <v>367716</v>
      </c>
      <c r="Y64" s="89">
        <v>1</v>
      </c>
      <c r="Z64" s="48">
        <f t="shared" si="1"/>
        <v>367716</v>
      </c>
    </row>
    <row r="65" spans="1:26" x14ac:dyDescent="0.3">
      <c r="A65" s="28" t="s">
        <v>71</v>
      </c>
      <c r="B65" s="28" t="str">
        <f>VLOOKUP(A65,'CENTROS DE COSTOS'!A:D,2,0)</f>
        <v>0036-0004</v>
      </c>
      <c r="C65" s="28" t="str">
        <f>VLOOKUP(A65,'CENTROS DE COSTOS'!A:D,3,0)</f>
        <v>Wompi Centro</v>
      </c>
      <c r="D65" s="28">
        <v>25823</v>
      </c>
      <c r="E65" s="28" t="s">
        <v>2452</v>
      </c>
      <c r="F65" s="28">
        <v>82101</v>
      </c>
      <c r="G65" s="28" t="s">
        <v>17</v>
      </c>
      <c r="H65" s="28" t="s">
        <v>1174</v>
      </c>
      <c r="I65" s="28" t="s">
        <v>618</v>
      </c>
      <c r="J65" s="28" t="s">
        <v>713</v>
      </c>
      <c r="K65" s="28" t="s">
        <v>1920</v>
      </c>
      <c r="L65" s="28" t="s">
        <v>1170</v>
      </c>
      <c r="M65" s="28" t="s">
        <v>2319</v>
      </c>
      <c r="N65" s="46">
        <v>45966</v>
      </c>
      <c r="O65" s="46">
        <v>45972</v>
      </c>
      <c r="P65" s="28" t="s">
        <v>1171</v>
      </c>
      <c r="Q65" s="28" t="s">
        <v>2053</v>
      </c>
      <c r="R65" s="28" t="s">
        <v>1172</v>
      </c>
      <c r="S65" s="28" t="s">
        <v>2186</v>
      </c>
      <c r="T65" s="28" t="s">
        <v>42</v>
      </c>
      <c r="U65" s="28" t="s">
        <v>121</v>
      </c>
      <c r="V65" s="28" t="s">
        <v>1197</v>
      </c>
      <c r="W65" s="28">
        <v>1</v>
      </c>
      <c r="X65" s="48">
        <f>IF(T65="PRINCIPAL",'TARIFAS 2025'!$B$5,IF(T65="INTERMEDIA",'TARIFAS 2025'!$C$5,IF(T65="LEJANA",'TARIFAS 2025'!$D$5)))</f>
        <v>598334</v>
      </c>
      <c r="Y65" s="89">
        <v>1</v>
      </c>
      <c r="Z65" s="48">
        <f t="shared" si="1"/>
        <v>598334</v>
      </c>
    </row>
    <row r="66" spans="1:26" x14ac:dyDescent="0.3">
      <c r="A66" s="28" t="s">
        <v>81</v>
      </c>
      <c r="B66" s="28" t="str">
        <f>VLOOKUP(A66,'CENTROS DE COSTOS'!A:D,2,0)</f>
        <v>0036-0007</v>
      </c>
      <c r="C66" s="28" t="str">
        <f>VLOOKUP(A66,'CENTROS DE COSTOS'!A:D,3,0)</f>
        <v>Wompi Santander</v>
      </c>
      <c r="D66" s="28">
        <v>54261</v>
      </c>
      <c r="E66" s="28" t="s">
        <v>2453</v>
      </c>
      <c r="F66" s="28">
        <v>82106</v>
      </c>
      <c r="G66" s="28" t="s">
        <v>17</v>
      </c>
      <c r="H66" s="28" t="s">
        <v>1174</v>
      </c>
      <c r="I66" s="28" t="s">
        <v>891</v>
      </c>
      <c r="J66" s="28" t="s">
        <v>906</v>
      </c>
      <c r="K66" s="28" t="s">
        <v>1921</v>
      </c>
      <c r="L66" s="28" t="s">
        <v>1170</v>
      </c>
      <c r="M66" s="28" t="s">
        <v>2320</v>
      </c>
      <c r="N66" s="46">
        <v>45966</v>
      </c>
      <c r="O66" s="46">
        <v>45968</v>
      </c>
      <c r="P66" s="28" t="s">
        <v>1171</v>
      </c>
      <c r="Q66" s="28" t="s">
        <v>2054</v>
      </c>
      <c r="R66" s="28" t="s">
        <v>1172</v>
      </c>
      <c r="S66" s="28" t="s">
        <v>2187</v>
      </c>
      <c r="T66" s="28" t="s">
        <v>41</v>
      </c>
      <c r="U66" s="28" t="s">
        <v>121</v>
      </c>
      <c r="V66" s="28" t="s">
        <v>1313</v>
      </c>
      <c r="W66" s="28">
        <v>1</v>
      </c>
      <c r="X66" s="48">
        <f>IF(T66="PRINCIPAL",'TARIFAS 2025'!$B$5,IF(T66="INTERMEDIA",'TARIFAS 2025'!$C$5,IF(T66="LEJANA",'TARIFAS 2025'!$D$5)))</f>
        <v>488953</v>
      </c>
      <c r="Y66" s="89">
        <v>1</v>
      </c>
      <c r="Z66" s="48">
        <f t="shared" si="1"/>
        <v>488953</v>
      </c>
    </row>
    <row r="67" spans="1:26" x14ac:dyDescent="0.3">
      <c r="A67" s="28" t="s">
        <v>71</v>
      </c>
      <c r="B67" s="28" t="str">
        <f>VLOOKUP(A67,'CENTROS DE COSTOS'!A:D,2,0)</f>
        <v>0036-0004</v>
      </c>
      <c r="C67" s="28" t="str">
        <f>VLOOKUP(A67,'CENTROS DE COSTOS'!A:D,3,0)</f>
        <v>Wompi Centro</v>
      </c>
      <c r="D67" s="28">
        <v>25290</v>
      </c>
      <c r="E67" s="28" t="s">
        <v>2454</v>
      </c>
      <c r="F67" s="28">
        <v>82108</v>
      </c>
      <c r="G67" s="28" t="s">
        <v>17</v>
      </c>
      <c r="H67" s="28" t="s">
        <v>1174</v>
      </c>
      <c r="I67" s="28" t="s">
        <v>618</v>
      </c>
      <c r="J67" s="28" t="s">
        <v>652</v>
      </c>
      <c r="K67" s="28" t="s">
        <v>1922</v>
      </c>
      <c r="L67" s="28" t="s">
        <v>1170</v>
      </c>
      <c r="M67" s="28" t="s">
        <v>2321</v>
      </c>
      <c r="N67" s="46">
        <v>45966</v>
      </c>
      <c r="O67" s="46">
        <v>45968</v>
      </c>
      <c r="P67" s="28" t="s">
        <v>1171</v>
      </c>
      <c r="Q67" s="28" t="s">
        <v>2055</v>
      </c>
      <c r="R67" s="28" t="s">
        <v>1172</v>
      </c>
      <c r="S67" s="28" t="s">
        <v>2188</v>
      </c>
      <c r="T67" s="28" t="s">
        <v>41</v>
      </c>
      <c r="U67" s="28" t="s">
        <v>121</v>
      </c>
      <c r="V67" s="28" t="s">
        <v>1349</v>
      </c>
      <c r="W67" s="28">
        <v>1</v>
      </c>
      <c r="X67" s="48">
        <f>IF(T67="PRINCIPAL",'TARIFAS 2025'!$B$5,IF(T67="INTERMEDIA",'TARIFAS 2025'!$C$5,IF(T67="LEJANA",'TARIFAS 2025'!$D$5)))</f>
        <v>488953</v>
      </c>
      <c r="Y67" s="89">
        <v>1</v>
      </c>
      <c r="Z67" s="48">
        <f t="shared" si="1"/>
        <v>488953</v>
      </c>
    </row>
    <row r="68" spans="1:26" x14ac:dyDescent="0.3">
      <c r="A68" s="28" t="s">
        <v>77</v>
      </c>
      <c r="B68" s="28" t="str">
        <f>VLOOKUP(A68,'CENTROS DE COSTOS'!A:D,2,0)</f>
        <v>0036-0003</v>
      </c>
      <c r="C68" s="28" t="str">
        <f>VLOOKUP(A68,'CENTROS DE COSTOS'!A:D,3,0)</f>
        <v>Wompi Suroccidente</v>
      </c>
      <c r="D68" s="28">
        <v>19318</v>
      </c>
      <c r="E68" s="28" t="s">
        <v>2455</v>
      </c>
      <c r="F68" s="28">
        <v>82109</v>
      </c>
      <c r="G68" s="28" t="s">
        <v>17</v>
      </c>
      <c r="H68" s="28" t="s">
        <v>1174</v>
      </c>
      <c r="I68" s="28" t="s">
        <v>498</v>
      </c>
      <c r="J68" s="28" t="s">
        <v>512</v>
      </c>
      <c r="K68" s="28" t="s">
        <v>1923</v>
      </c>
      <c r="L68" s="28" t="s">
        <v>1170</v>
      </c>
      <c r="M68" s="28" t="s">
        <v>2322</v>
      </c>
      <c r="N68" s="46">
        <v>45966</v>
      </c>
      <c r="O68" s="46">
        <v>45981</v>
      </c>
      <c r="P68" s="28" t="s">
        <v>1171</v>
      </c>
      <c r="Q68" s="28" t="s">
        <v>2056</v>
      </c>
      <c r="R68" s="28" t="s">
        <v>1172</v>
      </c>
      <c r="S68" s="28" t="s">
        <v>2189</v>
      </c>
      <c r="T68" s="28" t="s">
        <v>42</v>
      </c>
      <c r="U68" s="28" t="s">
        <v>108</v>
      </c>
      <c r="V68" s="28" t="s">
        <v>1215</v>
      </c>
      <c r="W68" s="28">
        <v>1</v>
      </c>
      <c r="X68" s="48">
        <f>IF(T68="PRINCIPAL",'TARIFAS 2025'!$B$5,IF(T68="INTERMEDIA",'TARIFAS 2025'!$C$5,IF(T68="LEJANA",'TARIFAS 2025'!$D$5)))</f>
        <v>598334</v>
      </c>
      <c r="Y68" s="89">
        <v>1</v>
      </c>
      <c r="Z68" s="48">
        <f t="shared" si="1"/>
        <v>598334</v>
      </c>
    </row>
    <row r="69" spans="1:26" x14ac:dyDescent="0.3">
      <c r="A69" s="28" t="s">
        <v>92</v>
      </c>
      <c r="B69" s="28" t="str">
        <f>VLOOKUP(A69,'CENTROS DE COSTOS'!A:D,2,0)</f>
        <v>0036-0002</v>
      </c>
      <c r="C69" s="28" t="str">
        <f>VLOOKUP(A69,'CENTROS DE COSTOS'!A:D,3,0)</f>
        <v>Wompi Eje Cafetero</v>
      </c>
      <c r="D69" s="28">
        <v>66001</v>
      </c>
      <c r="E69" s="28" t="s">
        <v>2456</v>
      </c>
      <c r="F69" s="28">
        <v>82114</v>
      </c>
      <c r="G69" s="28" t="s">
        <v>17</v>
      </c>
      <c r="H69" s="28" t="s">
        <v>1174</v>
      </c>
      <c r="I69" s="28" t="s">
        <v>458</v>
      </c>
      <c r="J69" s="28" t="s">
        <v>92</v>
      </c>
      <c r="K69" s="28" t="s">
        <v>1924</v>
      </c>
      <c r="L69" s="28" t="s">
        <v>1170</v>
      </c>
      <c r="M69" s="28" t="s">
        <v>2323</v>
      </c>
      <c r="N69" s="46">
        <v>45966</v>
      </c>
      <c r="O69" s="46">
        <v>45968</v>
      </c>
      <c r="P69" s="28" t="s">
        <v>1171</v>
      </c>
      <c r="Q69" s="28" t="s">
        <v>2057</v>
      </c>
      <c r="R69" s="28" t="s">
        <v>1172</v>
      </c>
      <c r="S69" s="28" t="s">
        <v>2190</v>
      </c>
      <c r="T69" s="28" t="s">
        <v>40</v>
      </c>
      <c r="U69" s="28" t="s">
        <v>121</v>
      </c>
      <c r="V69" s="28" t="s">
        <v>1175</v>
      </c>
      <c r="W69" s="28">
        <v>1</v>
      </c>
      <c r="X69" s="48">
        <f>IF(T69="PRINCIPAL",'TARIFAS 2025'!$B$5,IF(T69="INTERMEDIA",'TARIFAS 2025'!$C$5,IF(T69="LEJANA",'TARIFAS 2025'!$D$5)))</f>
        <v>367716</v>
      </c>
      <c r="Y69" s="89">
        <v>1</v>
      </c>
      <c r="Z69" s="48">
        <f t="shared" si="1"/>
        <v>367716</v>
      </c>
    </row>
    <row r="70" spans="1:26" x14ac:dyDescent="0.3">
      <c r="A70" s="28" t="s">
        <v>71</v>
      </c>
      <c r="B70" s="28" t="str">
        <f>VLOOKUP(A70,'CENTROS DE COSTOS'!A:D,2,0)</f>
        <v>0036-0004</v>
      </c>
      <c r="C70" s="28" t="str">
        <f>VLOOKUP(A70,'CENTROS DE COSTOS'!A:D,3,0)</f>
        <v>Wompi Centro</v>
      </c>
      <c r="D70" s="28">
        <v>11001</v>
      </c>
      <c r="E70" s="28" t="s">
        <v>2457</v>
      </c>
      <c r="F70" s="28">
        <v>82097</v>
      </c>
      <c r="G70" s="28" t="s">
        <v>17</v>
      </c>
      <c r="H70" s="28" t="s">
        <v>1174</v>
      </c>
      <c r="I70" s="28" t="s">
        <v>618</v>
      </c>
      <c r="J70" s="28" t="s">
        <v>71</v>
      </c>
      <c r="K70" s="28" t="s">
        <v>1925</v>
      </c>
      <c r="L70" s="28" t="s">
        <v>1170</v>
      </c>
      <c r="M70" s="28" t="s">
        <v>2324</v>
      </c>
      <c r="N70" s="46">
        <v>45966</v>
      </c>
      <c r="O70" s="46">
        <v>45968</v>
      </c>
      <c r="P70" s="28" t="s">
        <v>1171</v>
      </c>
      <c r="Q70" s="28" t="s">
        <v>2058</v>
      </c>
      <c r="R70" s="28" t="s">
        <v>1172</v>
      </c>
      <c r="S70" s="28" t="s">
        <v>2191</v>
      </c>
      <c r="T70" s="28" t="s">
        <v>40</v>
      </c>
      <c r="U70" s="28" t="s">
        <v>121</v>
      </c>
      <c r="V70" s="28" t="s">
        <v>1323</v>
      </c>
      <c r="W70" s="28">
        <v>1</v>
      </c>
      <c r="X70" s="48">
        <f>IF(T70="PRINCIPAL",'TARIFAS 2025'!$B$5,IF(T70="INTERMEDIA",'TARIFAS 2025'!$C$5,IF(T70="LEJANA",'TARIFAS 2025'!$D$5)))</f>
        <v>367716</v>
      </c>
      <c r="Y70" s="89">
        <v>1</v>
      </c>
      <c r="Z70" s="48">
        <f t="shared" si="1"/>
        <v>367716</v>
      </c>
    </row>
    <row r="71" spans="1:26" x14ac:dyDescent="0.3">
      <c r="A71" s="28" t="s">
        <v>77</v>
      </c>
      <c r="B71" s="28" t="str">
        <f>VLOOKUP(A71,'CENTROS DE COSTOS'!A:D,2,0)</f>
        <v>0036-0003</v>
      </c>
      <c r="C71" s="28" t="str">
        <f>VLOOKUP(A71,'CENTROS DE COSTOS'!A:D,3,0)</f>
        <v>Wompi Suroccidente</v>
      </c>
      <c r="D71" s="28">
        <v>76001</v>
      </c>
      <c r="E71" s="28" t="s">
        <v>2458</v>
      </c>
      <c r="F71" s="28">
        <v>82099</v>
      </c>
      <c r="G71" s="28" t="s">
        <v>17</v>
      </c>
      <c r="H71" s="28" t="s">
        <v>1174</v>
      </c>
      <c r="I71" s="28" t="s">
        <v>1101</v>
      </c>
      <c r="J71" s="28" t="s">
        <v>77</v>
      </c>
      <c r="K71" s="28" t="s">
        <v>1926</v>
      </c>
      <c r="L71" s="28" t="s">
        <v>1170</v>
      </c>
      <c r="M71" s="28" t="s">
        <v>2325</v>
      </c>
      <c r="N71" s="46">
        <v>45966</v>
      </c>
      <c r="O71" s="46">
        <v>45971</v>
      </c>
      <c r="P71" s="28" t="s">
        <v>1171</v>
      </c>
      <c r="Q71" s="28" t="s">
        <v>2059</v>
      </c>
      <c r="R71" s="28" t="s">
        <v>1172</v>
      </c>
      <c r="S71" s="28" t="s">
        <v>2192</v>
      </c>
      <c r="T71" s="28" t="s">
        <v>40</v>
      </c>
      <c r="U71" s="28" t="s">
        <v>121</v>
      </c>
      <c r="V71" s="28" t="s">
        <v>1235</v>
      </c>
      <c r="W71" s="28">
        <v>1</v>
      </c>
      <c r="X71" s="48">
        <f>IF(T71="PRINCIPAL",'TARIFAS 2025'!$B$5,IF(T71="INTERMEDIA",'TARIFAS 2025'!$C$5,IF(T71="LEJANA",'TARIFAS 2025'!$D$5)))</f>
        <v>367716</v>
      </c>
      <c r="Y71" s="89">
        <v>1</v>
      </c>
      <c r="Z71" s="48">
        <f t="shared" si="1"/>
        <v>367716</v>
      </c>
    </row>
    <row r="72" spans="1:26" x14ac:dyDescent="0.3">
      <c r="A72" s="28" t="s">
        <v>71</v>
      </c>
      <c r="B72" s="28" t="str">
        <f>VLOOKUP(A72,'CENTROS DE COSTOS'!A:D,2,0)</f>
        <v>0036-0004</v>
      </c>
      <c r="C72" s="28" t="str">
        <f>VLOOKUP(A72,'CENTROS DE COSTOS'!A:D,3,0)</f>
        <v>Wompi Centro</v>
      </c>
      <c r="D72" s="28">
        <v>25473</v>
      </c>
      <c r="E72" s="28" t="s">
        <v>2459</v>
      </c>
      <c r="F72" s="28">
        <v>82112</v>
      </c>
      <c r="G72" s="28" t="s">
        <v>17</v>
      </c>
      <c r="H72" s="28" t="s">
        <v>1174</v>
      </c>
      <c r="I72" s="28" t="s">
        <v>618</v>
      </c>
      <c r="J72" s="28" t="s">
        <v>620</v>
      </c>
      <c r="K72" s="28" t="s">
        <v>1927</v>
      </c>
      <c r="L72" s="28" t="s">
        <v>1170</v>
      </c>
      <c r="M72" s="28" t="s">
        <v>2326</v>
      </c>
      <c r="N72" s="46">
        <v>45966</v>
      </c>
      <c r="O72" s="46">
        <v>45968</v>
      </c>
      <c r="P72" s="28" t="s">
        <v>1171</v>
      </c>
      <c r="Q72" s="28" t="s">
        <v>2060</v>
      </c>
      <c r="R72" s="28" t="s">
        <v>1172</v>
      </c>
      <c r="S72" s="28" t="s">
        <v>2193</v>
      </c>
      <c r="T72" s="28" t="s">
        <v>40</v>
      </c>
      <c r="U72" s="28" t="s">
        <v>121</v>
      </c>
      <c r="V72" s="28" t="s">
        <v>1198</v>
      </c>
      <c r="W72" s="28">
        <v>1</v>
      </c>
      <c r="X72" s="48">
        <f>IF(T72="PRINCIPAL",'TARIFAS 2025'!$B$5,IF(T72="INTERMEDIA",'TARIFAS 2025'!$C$5,IF(T72="LEJANA",'TARIFAS 2025'!$D$5)))</f>
        <v>367716</v>
      </c>
      <c r="Y72" s="89">
        <v>1</v>
      </c>
      <c r="Z72" s="48">
        <f t="shared" si="1"/>
        <v>367716</v>
      </c>
    </row>
    <row r="73" spans="1:26" x14ac:dyDescent="0.3">
      <c r="A73" s="28" t="s">
        <v>86</v>
      </c>
      <c r="B73" s="28" t="str">
        <f>VLOOKUP(A73,'CENTROS DE COSTOS'!A:D,2,0)</f>
        <v>0036-0002</v>
      </c>
      <c r="C73" s="28" t="str">
        <f>VLOOKUP(A73,'CENTROS DE COSTOS'!A:D,3,0)</f>
        <v>Wompi Eje Cafetero</v>
      </c>
      <c r="D73" s="28">
        <v>17001</v>
      </c>
      <c r="E73" s="28" t="s">
        <v>2460</v>
      </c>
      <c r="F73" s="28">
        <v>82110</v>
      </c>
      <c r="G73" s="28" t="s">
        <v>17</v>
      </c>
      <c r="H73" s="28" t="s">
        <v>1174</v>
      </c>
      <c r="I73" s="28" t="s">
        <v>126</v>
      </c>
      <c r="J73" s="28" t="s">
        <v>86</v>
      </c>
      <c r="K73" s="28" t="s">
        <v>1928</v>
      </c>
      <c r="L73" s="28" t="s">
        <v>1170</v>
      </c>
      <c r="M73" s="28" t="s">
        <v>2327</v>
      </c>
      <c r="N73" s="46">
        <v>45966</v>
      </c>
      <c r="O73" s="46">
        <v>45971</v>
      </c>
      <c r="P73" s="28" t="s">
        <v>1171</v>
      </c>
      <c r="Q73" s="28" t="s">
        <v>2061</v>
      </c>
      <c r="R73" s="28" t="s">
        <v>1172</v>
      </c>
      <c r="S73" s="28" t="s">
        <v>2194</v>
      </c>
      <c r="T73" s="28" t="s">
        <v>40</v>
      </c>
      <c r="U73" s="28" t="s">
        <v>121</v>
      </c>
      <c r="V73" s="28" t="s">
        <v>1207</v>
      </c>
      <c r="W73" s="28">
        <v>1</v>
      </c>
      <c r="X73" s="48">
        <f>IF(T73="PRINCIPAL",'TARIFAS 2025'!$B$5,IF(T73="INTERMEDIA",'TARIFAS 2025'!$C$5,IF(T73="LEJANA",'TARIFAS 2025'!$D$5)))</f>
        <v>367716</v>
      </c>
      <c r="Y73" s="89">
        <v>1</v>
      </c>
      <c r="Z73" s="48">
        <f t="shared" si="1"/>
        <v>367716</v>
      </c>
    </row>
    <row r="74" spans="1:26" x14ac:dyDescent="0.3">
      <c r="A74" s="28" t="s">
        <v>71</v>
      </c>
      <c r="B74" s="28" t="str">
        <f>VLOOKUP(A74,'CENTROS DE COSTOS'!A:D,2,0)</f>
        <v>0036-0004</v>
      </c>
      <c r="C74" s="28" t="str">
        <f>VLOOKUP(A74,'CENTROS DE COSTOS'!A:D,3,0)</f>
        <v>Wompi Centro</v>
      </c>
      <c r="D74" s="28">
        <v>25843</v>
      </c>
      <c r="E74" s="28" t="s">
        <v>2461</v>
      </c>
      <c r="F74" s="28">
        <v>82117</v>
      </c>
      <c r="G74" s="28" t="s">
        <v>17</v>
      </c>
      <c r="H74" s="28" t="s">
        <v>1174</v>
      </c>
      <c r="I74" s="28" t="s">
        <v>618</v>
      </c>
      <c r="J74" s="28" t="s">
        <v>720</v>
      </c>
      <c r="K74" s="28" t="s">
        <v>1929</v>
      </c>
      <c r="L74" s="28" t="s">
        <v>1170</v>
      </c>
      <c r="M74" s="28" t="s">
        <v>2328</v>
      </c>
      <c r="N74" s="46">
        <v>45966</v>
      </c>
      <c r="O74" s="46">
        <v>45971</v>
      </c>
      <c r="P74" s="28" t="s">
        <v>1171</v>
      </c>
      <c r="Q74" s="28" t="s">
        <v>2062</v>
      </c>
      <c r="R74" s="28" t="s">
        <v>1172</v>
      </c>
      <c r="S74" s="28" t="s">
        <v>2195</v>
      </c>
      <c r="T74" s="28" t="s">
        <v>41</v>
      </c>
      <c r="U74" s="28" t="s">
        <v>121</v>
      </c>
      <c r="V74" s="28" t="s">
        <v>1223</v>
      </c>
      <c r="W74" s="28">
        <v>1</v>
      </c>
      <c r="X74" s="48">
        <f>IF(T74="PRINCIPAL",'TARIFAS 2025'!$B$5,IF(T74="INTERMEDIA",'TARIFAS 2025'!$C$5,IF(T74="LEJANA",'TARIFAS 2025'!$D$5)))</f>
        <v>488953</v>
      </c>
      <c r="Y74" s="89">
        <v>1</v>
      </c>
      <c r="Z74" s="48">
        <f t="shared" si="1"/>
        <v>488953</v>
      </c>
    </row>
    <row r="75" spans="1:26" x14ac:dyDescent="0.3">
      <c r="A75" s="28" t="s">
        <v>77</v>
      </c>
      <c r="B75" s="28" t="str">
        <f>VLOOKUP(A75,'CENTROS DE COSTOS'!A:D,2,0)</f>
        <v>0036-0003</v>
      </c>
      <c r="C75" s="28" t="str">
        <f>VLOOKUP(A75,'CENTROS DE COSTOS'!A:D,3,0)</f>
        <v>Wompi Suroccidente</v>
      </c>
      <c r="D75" s="28">
        <v>76001</v>
      </c>
      <c r="E75" s="28" t="s">
        <v>2462</v>
      </c>
      <c r="F75" s="28">
        <v>82100</v>
      </c>
      <c r="G75" s="28" t="s">
        <v>17</v>
      </c>
      <c r="H75" s="28" t="s">
        <v>1174</v>
      </c>
      <c r="I75" s="28" t="s">
        <v>1101</v>
      </c>
      <c r="J75" s="28" t="s">
        <v>77</v>
      </c>
      <c r="K75" s="28" t="s">
        <v>1930</v>
      </c>
      <c r="L75" s="28" t="s">
        <v>1170</v>
      </c>
      <c r="M75" s="28" t="s">
        <v>2329</v>
      </c>
      <c r="N75" s="46">
        <v>45966</v>
      </c>
      <c r="O75" s="46">
        <v>45971</v>
      </c>
      <c r="P75" s="28" t="s">
        <v>1171</v>
      </c>
      <c r="Q75" s="28" t="s">
        <v>2063</v>
      </c>
      <c r="R75" s="28" t="s">
        <v>1172</v>
      </c>
      <c r="S75" s="28" t="s">
        <v>2196</v>
      </c>
      <c r="T75" s="28" t="s">
        <v>40</v>
      </c>
      <c r="U75" s="28" t="s">
        <v>121</v>
      </c>
      <c r="V75" s="28" t="s">
        <v>1173</v>
      </c>
      <c r="W75" s="28">
        <v>1</v>
      </c>
      <c r="X75" s="48">
        <f>IF(T75="PRINCIPAL",'TARIFAS 2025'!$B$5,IF(T75="INTERMEDIA",'TARIFAS 2025'!$C$5,IF(T75="LEJANA",'TARIFAS 2025'!$D$5)))</f>
        <v>367716</v>
      </c>
      <c r="Y75" s="89">
        <v>1</v>
      </c>
      <c r="Z75" s="48">
        <f t="shared" si="1"/>
        <v>367716</v>
      </c>
    </row>
    <row r="76" spans="1:26" x14ac:dyDescent="0.3">
      <c r="A76" s="28" t="s">
        <v>65</v>
      </c>
      <c r="B76" s="28" t="str">
        <f>VLOOKUP(A76,'CENTROS DE COSTOS'!A:D,2,0)</f>
        <v>0036-0005</v>
      </c>
      <c r="C76" s="28" t="str">
        <f>VLOOKUP(A76,'CENTROS DE COSTOS'!A:D,3,0)</f>
        <v>Wompi Noroccidente</v>
      </c>
      <c r="D76" s="28">
        <v>5045</v>
      </c>
      <c r="E76" s="28" t="s">
        <v>2463</v>
      </c>
      <c r="F76" s="28">
        <v>82103</v>
      </c>
      <c r="G76" s="28" t="s">
        <v>17</v>
      </c>
      <c r="H76" s="28" t="s">
        <v>1174</v>
      </c>
      <c r="I76" s="28" t="s">
        <v>120</v>
      </c>
      <c r="J76" s="28" t="s">
        <v>65</v>
      </c>
      <c r="K76" s="28" t="s">
        <v>1931</v>
      </c>
      <c r="L76" s="28" t="s">
        <v>1170</v>
      </c>
      <c r="M76" s="28" t="s">
        <v>2330</v>
      </c>
      <c r="N76" s="46">
        <v>45966</v>
      </c>
      <c r="O76" s="46">
        <v>45968</v>
      </c>
      <c r="P76" s="28" t="s">
        <v>1171</v>
      </c>
      <c r="Q76" s="28" t="s">
        <v>2064</v>
      </c>
      <c r="R76" s="28" t="s">
        <v>1172</v>
      </c>
      <c r="S76" s="28" t="s">
        <v>2197</v>
      </c>
      <c r="T76" s="28" t="s">
        <v>40</v>
      </c>
      <c r="U76" s="28" t="s">
        <v>121</v>
      </c>
      <c r="V76" s="28" t="s">
        <v>1232</v>
      </c>
      <c r="W76" s="28">
        <v>1</v>
      </c>
      <c r="X76" s="48">
        <f>IF(T76="PRINCIPAL",'TARIFAS 2025'!$B$5,IF(T76="INTERMEDIA",'TARIFAS 2025'!$C$5,IF(T76="LEJANA",'TARIFAS 2025'!$D$5)))</f>
        <v>367716</v>
      </c>
      <c r="Y76" s="89">
        <v>1</v>
      </c>
      <c r="Z76" s="48">
        <f t="shared" si="1"/>
        <v>367716</v>
      </c>
    </row>
    <row r="77" spans="1:26" x14ac:dyDescent="0.3">
      <c r="A77" s="28" t="s">
        <v>77</v>
      </c>
      <c r="B77" s="28" t="str">
        <f>VLOOKUP(A77,'CENTROS DE COSTOS'!A:D,2,0)</f>
        <v>0036-0003</v>
      </c>
      <c r="C77" s="28" t="str">
        <f>VLOOKUP(A77,'CENTROS DE COSTOS'!A:D,3,0)</f>
        <v>Wompi Suroccidente</v>
      </c>
      <c r="D77" s="28">
        <v>76001</v>
      </c>
      <c r="E77" s="28" t="s">
        <v>2464</v>
      </c>
      <c r="F77" s="28">
        <v>82098</v>
      </c>
      <c r="G77" s="28" t="s">
        <v>17</v>
      </c>
      <c r="H77" s="28" t="s">
        <v>1174</v>
      </c>
      <c r="I77" s="28" t="s">
        <v>1101</v>
      </c>
      <c r="J77" s="28" t="s">
        <v>77</v>
      </c>
      <c r="K77" s="28" t="s">
        <v>1932</v>
      </c>
      <c r="L77" s="28" t="s">
        <v>1170</v>
      </c>
      <c r="M77" s="28" t="s">
        <v>2331</v>
      </c>
      <c r="N77" s="46">
        <v>45966</v>
      </c>
      <c r="O77" s="46">
        <v>45971</v>
      </c>
      <c r="P77" s="28" t="s">
        <v>1171</v>
      </c>
      <c r="Q77" s="28" t="s">
        <v>2065</v>
      </c>
      <c r="R77" s="28" t="s">
        <v>1172</v>
      </c>
      <c r="S77" s="28" t="s">
        <v>2198</v>
      </c>
      <c r="T77" s="28" t="s">
        <v>40</v>
      </c>
      <c r="U77" s="28" t="s">
        <v>121</v>
      </c>
      <c r="V77" s="28" t="s">
        <v>1235</v>
      </c>
      <c r="W77" s="28">
        <v>1</v>
      </c>
      <c r="X77" s="48">
        <f>IF(T77="PRINCIPAL",'TARIFAS 2025'!$B$5,IF(T77="INTERMEDIA",'TARIFAS 2025'!$C$5,IF(T77="LEJANA",'TARIFAS 2025'!$D$5)))</f>
        <v>367716</v>
      </c>
      <c r="Y77" s="89">
        <v>1</v>
      </c>
      <c r="Z77" s="48">
        <f t="shared" si="1"/>
        <v>367716</v>
      </c>
    </row>
    <row r="78" spans="1:26" x14ac:dyDescent="0.3">
      <c r="A78" s="28" t="s">
        <v>65</v>
      </c>
      <c r="B78" s="28" t="str">
        <f>VLOOKUP(A78,'CENTROS DE COSTOS'!A:D,2,0)</f>
        <v>0036-0005</v>
      </c>
      <c r="C78" s="28" t="str">
        <f>VLOOKUP(A78,'CENTROS DE COSTOS'!A:D,3,0)</f>
        <v>Wompi Noroccidente</v>
      </c>
      <c r="D78" s="28">
        <v>5490</v>
      </c>
      <c r="E78" s="28" t="s">
        <v>2465</v>
      </c>
      <c r="F78" s="28">
        <v>82104</v>
      </c>
      <c r="G78" s="28" t="s">
        <v>17</v>
      </c>
      <c r="H78" s="28" t="s">
        <v>1174</v>
      </c>
      <c r="I78" s="28" t="s">
        <v>120</v>
      </c>
      <c r="J78" s="28" t="s">
        <v>204</v>
      </c>
      <c r="K78" s="28" t="s">
        <v>1933</v>
      </c>
      <c r="L78" s="28" t="s">
        <v>1170</v>
      </c>
      <c r="M78" s="28" t="s">
        <v>2332</v>
      </c>
      <c r="N78" s="46">
        <v>45966</v>
      </c>
      <c r="O78" s="46">
        <v>45974</v>
      </c>
      <c r="P78" s="28" t="s">
        <v>1171</v>
      </c>
      <c r="Q78" s="28" t="s">
        <v>2066</v>
      </c>
      <c r="R78" s="28" t="s">
        <v>1172</v>
      </c>
      <c r="S78" s="28" t="s">
        <v>2199</v>
      </c>
      <c r="T78" s="28" t="s">
        <v>41</v>
      </c>
      <c r="U78" s="28" t="s">
        <v>121</v>
      </c>
      <c r="V78" s="28" t="s">
        <v>1232</v>
      </c>
      <c r="W78" s="28">
        <v>1</v>
      </c>
      <c r="X78" s="48">
        <f>IF(T78="PRINCIPAL",'TARIFAS 2025'!$B$5,IF(T78="INTERMEDIA",'TARIFAS 2025'!$C$5,IF(T78="LEJANA",'TARIFAS 2025'!$D$5)))</f>
        <v>488953</v>
      </c>
      <c r="Y78" s="89">
        <v>1</v>
      </c>
      <c r="Z78" s="48">
        <f t="shared" si="1"/>
        <v>488953</v>
      </c>
    </row>
    <row r="79" spans="1:26" x14ac:dyDescent="0.3">
      <c r="A79" s="28" t="s">
        <v>92</v>
      </c>
      <c r="B79" s="28" t="str">
        <f>VLOOKUP(A79,'CENTROS DE COSTOS'!A:D,2,0)</f>
        <v>0036-0002</v>
      </c>
      <c r="C79" s="28" t="str">
        <f>VLOOKUP(A79,'CENTROS DE COSTOS'!A:D,3,0)</f>
        <v>Wompi Eje Cafetero</v>
      </c>
      <c r="D79" s="28">
        <v>76147</v>
      </c>
      <c r="E79" s="28" t="s">
        <v>2466</v>
      </c>
      <c r="F79" s="28">
        <v>82102</v>
      </c>
      <c r="G79" s="28" t="s">
        <v>17</v>
      </c>
      <c r="H79" s="28" t="s">
        <v>1174</v>
      </c>
      <c r="I79" s="28" t="s">
        <v>1101</v>
      </c>
      <c r="J79" s="28" t="s">
        <v>1109</v>
      </c>
      <c r="K79" s="28" t="s">
        <v>1934</v>
      </c>
      <c r="L79" s="28" t="s">
        <v>1170</v>
      </c>
      <c r="M79" s="28" t="s">
        <v>2333</v>
      </c>
      <c r="N79" s="46">
        <v>45966</v>
      </c>
      <c r="O79" s="46">
        <v>45971</v>
      </c>
      <c r="P79" s="28" t="s">
        <v>1171</v>
      </c>
      <c r="Q79" s="28" t="s">
        <v>2067</v>
      </c>
      <c r="R79" s="28" t="s">
        <v>1172</v>
      </c>
      <c r="S79" s="28" t="s">
        <v>2200</v>
      </c>
      <c r="T79" s="28" t="s">
        <v>40</v>
      </c>
      <c r="U79" s="28" t="s">
        <v>121</v>
      </c>
      <c r="V79" s="28" t="s">
        <v>1193</v>
      </c>
      <c r="W79" s="28">
        <v>1</v>
      </c>
      <c r="X79" s="48">
        <f>IF(T79="PRINCIPAL",'TARIFAS 2025'!$B$5,IF(T79="INTERMEDIA",'TARIFAS 2025'!$C$5,IF(T79="LEJANA",'TARIFAS 2025'!$D$5)))</f>
        <v>367716</v>
      </c>
      <c r="Y79" s="89">
        <v>1</v>
      </c>
      <c r="Z79" s="48">
        <f t="shared" si="1"/>
        <v>367716</v>
      </c>
    </row>
    <row r="80" spans="1:26" x14ac:dyDescent="0.3">
      <c r="A80" s="28" t="s">
        <v>81</v>
      </c>
      <c r="B80" s="28" t="str">
        <f>VLOOKUP(A80,'CENTROS DE COSTOS'!A:D,2,0)</f>
        <v>0036-0007</v>
      </c>
      <c r="C80" s="28" t="str">
        <f>VLOOKUP(A80,'CENTROS DE COSTOS'!A:D,3,0)</f>
        <v>Wompi Santander</v>
      </c>
      <c r="D80" s="28">
        <v>54498</v>
      </c>
      <c r="E80" s="28" t="s">
        <v>2467</v>
      </c>
      <c r="F80" s="28">
        <v>82159</v>
      </c>
      <c r="G80" s="28" t="s">
        <v>17</v>
      </c>
      <c r="H80" s="28" t="s">
        <v>1174</v>
      </c>
      <c r="I80" s="28" t="s">
        <v>891</v>
      </c>
      <c r="J80" s="28" t="s">
        <v>916</v>
      </c>
      <c r="K80" s="28" t="s">
        <v>1935</v>
      </c>
      <c r="L80" s="28" t="s">
        <v>1170</v>
      </c>
      <c r="M80" s="28" t="s">
        <v>2334</v>
      </c>
      <c r="N80" s="46">
        <v>45971</v>
      </c>
      <c r="O80" s="46">
        <v>45974</v>
      </c>
      <c r="P80" s="28" t="s">
        <v>1171</v>
      </c>
      <c r="Q80" s="28" t="s">
        <v>2068</v>
      </c>
      <c r="R80" s="28" t="s">
        <v>1172</v>
      </c>
      <c r="S80" s="28" t="s">
        <v>2201</v>
      </c>
      <c r="T80" s="28" t="s">
        <v>42</v>
      </c>
      <c r="U80" s="28" t="s">
        <v>121</v>
      </c>
      <c r="V80" s="28" t="s">
        <v>1205</v>
      </c>
      <c r="W80" s="28">
        <v>1</v>
      </c>
      <c r="X80" s="48">
        <f>IF(T80="PRINCIPAL",'TARIFAS 2025'!$B$5,IF(T80="INTERMEDIA",'TARIFAS 2025'!$C$5,IF(T80="LEJANA",'TARIFAS 2025'!$D$5)))</f>
        <v>598334</v>
      </c>
      <c r="Y80" s="89">
        <v>1</v>
      </c>
      <c r="Z80" s="48">
        <f t="shared" si="1"/>
        <v>598334</v>
      </c>
    </row>
    <row r="81" spans="1:26" x14ac:dyDescent="0.3">
      <c r="A81" s="28" t="s">
        <v>88</v>
      </c>
      <c r="B81" s="28" t="str">
        <f>VLOOKUP(A81,'CENTROS DE COSTOS'!A:D,2,0)</f>
        <v>0036-0005</v>
      </c>
      <c r="C81" s="28" t="str">
        <f>VLOOKUP(A81,'CENTROS DE COSTOS'!A:D,3,0)</f>
        <v>Wompi Noroccidente</v>
      </c>
      <c r="D81" s="28">
        <v>5120</v>
      </c>
      <c r="E81" s="28" t="s">
        <v>2468</v>
      </c>
      <c r="F81" s="28">
        <v>82157</v>
      </c>
      <c r="G81" s="28" t="s">
        <v>17</v>
      </c>
      <c r="H81" s="28" t="s">
        <v>1174</v>
      </c>
      <c r="I81" s="28" t="s">
        <v>120</v>
      </c>
      <c r="J81" s="28" t="s">
        <v>159</v>
      </c>
      <c r="K81" s="28" t="s">
        <v>1936</v>
      </c>
      <c r="L81" s="28" t="s">
        <v>1170</v>
      </c>
      <c r="M81" s="28" t="s">
        <v>2335</v>
      </c>
      <c r="N81" s="46">
        <v>45971</v>
      </c>
      <c r="O81" s="46">
        <v>45973</v>
      </c>
      <c r="P81" s="28" t="s">
        <v>1171</v>
      </c>
      <c r="Q81" s="28" t="s">
        <v>2069</v>
      </c>
      <c r="R81" s="28" t="s">
        <v>1172</v>
      </c>
      <c r="S81" s="28" t="s">
        <v>2202</v>
      </c>
      <c r="T81" s="28" t="s">
        <v>42</v>
      </c>
      <c r="U81" s="28" t="s">
        <v>121</v>
      </c>
      <c r="V81" s="28" t="s">
        <v>1356</v>
      </c>
      <c r="W81" s="28">
        <v>1</v>
      </c>
      <c r="X81" s="48">
        <f>IF(T81="PRINCIPAL",'TARIFAS 2025'!$B$5,IF(T81="INTERMEDIA",'TARIFAS 2025'!$C$5,IF(T81="LEJANA",'TARIFAS 2025'!$D$5)))</f>
        <v>598334</v>
      </c>
      <c r="Y81" s="89">
        <v>1</v>
      </c>
      <c r="Z81" s="48">
        <f t="shared" si="1"/>
        <v>598334</v>
      </c>
    </row>
    <row r="82" spans="1:26" x14ac:dyDescent="0.3">
      <c r="A82" s="28" t="s">
        <v>81</v>
      </c>
      <c r="B82" s="28" t="str">
        <f>VLOOKUP(A82,'CENTROS DE COSTOS'!A:D,2,0)</f>
        <v>0036-0007</v>
      </c>
      <c r="C82" s="28" t="str">
        <f>VLOOKUP(A82,'CENTROS DE COSTOS'!A:D,3,0)</f>
        <v>Wompi Santander</v>
      </c>
      <c r="D82" s="28">
        <v>54874</v>
      </c>
      <c r="E82" s="28" t="s">
        <v>2469</v>
      </c>
      <c r="F82" s="28">
        <v>82164</v>
      </c>
      <c r="G82" s="28" t="s">
        <v>17</v>
      </c>
      <c r="H82" s="28" t="s">
        <v>1174</v>
      </c>
      <c r="I82" s="28" t="s">
        <v>891</v>
      </c>
      <c r="J82" s="28" t="s">
        <v>927</v>
      </c>
      <c r="K82" s="28" t="s">
        <v>1937</v>
      </c>
      <c r="L82" s="28" t="s">
        <v>1170</v>
      </c>
      <c r="M82" s="28" t="s">
        <v>2336</v>
      </c>
      <c r="N82" s="46">
        <v>45971</v>
      </c>
      <c r="O82" s="46">
        <v>45972</v>
      </c>
      <c r="P82" s="28" t="s">
        <v>1171</v>
      </c>
      <c r="Q82" s="28" t="s">
        <v>2070</v>
      </c>
      <c r="R82" s="28" t="s">
        <v>1172</v>
      </c>
      <c r="S82" s="28" t="s">
        <v>2203</v>
      </c>
      <c r="T82" s="28" t="s">
        <v>40</v>
      </c>
      <c r="U82" s="28" t="s">
        <v>121</v>
      </c>
      <c r="V82" s="28" t="s">
        <v>1211</v>
      </c>
      <c r="W82" s="28">
        <v>1</v>
      </c>
      <c r="X82" s="48">
        <f>IF(T82="PRINCIPAL",'TARIFAS 2025'!$B$5,IF(T82="INTERMEDIA",'TARIFAS 2025'!$C$5,IF(T82="LEJANA",'TARIFAS 2025'!$D$5)))</f>
        <v>367716</v>
      </c>
      <c r="Y82" s="89">
        <v>1</v>
      </c>
      <c r="Z82" s="48">
        <f t="shared" si="1"/>
        <v>367716</v>
      </c>
    </row>
    <row r="83" spans="1:26" x14ac:dyDescent="0.3">
      <c r="A83" s="28" t="s">
        <v>90</v>
      </c>
      <c r="B83" s="28" t="str">
        <f>VLOOKUP(A83,'CENTROS DE COSTOS'!A:D,2,0)</f>
        <v>0036-0006</v>
      </c>
      <c r="C83" s="28" t="str">
        <f>VLOOKUP(A83,'CENTROS DE COSTOS'!A:D,3,0)</f>
        <v>Wompi Oriente</v>
      </c>
      <c r="D83" s="28">
        <v>41396</v>
      </c>
      <c r="E83" s="28" t="s">
        <v>2470</v>
      </c>
      <c r="F83" s="28">
        <v>82158</v>
      </c>
      <c r="G83" s="28" t="s">
        <v>17</v>
      </c>
      <c r="H83" s="28" t="s">
        <v>1174</v>
      </c>
      <c r="I83" s="28" t="s">
        <v>740</v>
      </c>
      <c r="J83" s="28" t="s">
        <v>756</v>
      </c>
      <c r="K83" s="28" t="s">
        <v>1938</v>
      </c>
      <c r="L83" s="28" t="s">
        <v>1170</v>
      </c>
      <c r="M83" s="28" t="s">
        <v>2337</v>
      </c>
      <c r="N83" s="46">
        <v>45971</v>
      </c>
      <c r="O83" s="46">
        <v>45972</v>
      </c>
      <c r="P83" s="28" t="s">
        <v>1171</v>
      </c>
      <c r="Q83" s="28" t="s">
        <v>2071</v>
      </c>
      <c r="R83" s="28" t="s">
        <v>1172</v>
      </c>
      <c r="S83" s="28" t="s">
        <v>2204</v>
      </c>
      <c r="T83" s="28" t="s">
        <v>42</v>
      </c>
      <c r="U83" s="28" t="s">
        <v>121</v>
      </c>
      <c r="V83" s="28" t="s">
        <v>1187</v>
      </c>
      <c r="W83" s="28">
        <v>1</v>
      </c>
      <c r="X83" s="48">
        <f>IF(T83="PRINCIPAL",'TARIFAS 2025'!$B$5,IF(T83="INTERMEDIA",'TARIFAS 2025'!$C$5,IF(T83="LEJANA",'TARIFAS 2025'!$D$5)))</f>
        <v>598334</v>
      </c>
      <c r="Y83" s="89">
        <v>1</v>
      </c>
      <c r="Z83" s="48">
        <f t="shared" ref="Z83:Z134" si="2">X83*W83*Y83</f>
        <v>598334</v>
      </c>
    </row>
    <row r="84" spans="1:26" x14ac:dyDescent="0.3">
      <c r="A84" s="28" t="s">
        <v>77</v>
      </c>
      <c r="B84" s="28" t="str">
        <f>VLOOKUP(A84,'CENTROS DE COSTOS'!A:D,2,0)</f>
        <v>0036-0003</v>
      </c>
      <c r="C84" s="28" t="str">
        <f>VLOOKUP(A84,'CENTROS DE COSTOS'!A:D,3,0)</f>
        <v>Wompi Suroccidente</v>
      </c>
      <c r="D84" s="28">
        <v>76111</v>
      </c>
      <c r="E84" s="28" t="s">
        <v>2471</v>
      </c>
      <c r="F84" s="28">
        <v>82156</v>
      </c>
      <c r="G84" s="28" t="s">
        <v>17</v>
      </c>
      <c r="H84" s="28" t="s">
        <v>1174</v>
      </c>
      <c r="I84" s="28" t="s">
        <v>1101</v>
      </c>
      <c r="J84" s="28" t="s">
        <v>1118</v>
      </c>
      <c r="K84" s="28" t="s">
        <v>1939</v>
      </c>
      <c r="L84" s="28" t="s">
        <v>1170</v>
      </c>
      <c r="M84" s="28" t="s">
        <v>2338</v>
      </c>
      <c r="N84" s="46">
        <v>45971</v>
      </c>
      <c r="O84" s="46">
        <v>45972</v>
      </c>
      <c r="P84" s="28" t="s">
        <v>1171</v>
      </c>
      <c r="Q84" s="28" t="s">
        <v>2072</v>
      </c>
      <c r="R84" s="28" t="s">
        <v>1172</v>
      </c>
      <c r="S84" s="28" t="s">
        <v>2205</v>
      </c>
      <c r="T84" s="28" t="s">
        <v>41</v>
      </c>
      <c r="U84" s="28" t="s">
        <v>121</v>
      </c>
      <c r="V84" s="28" t="s">
        <v>1212</v>
      </c>
      <c r="W84" s="28">
        <v>1</v>
      </c>
      <c r="X84" s="48">
        <f>IF(T84="PRINCIPAL",'TARIFAS 2025'!$B$5,IF(T84="INTERMEDIA",'TARIFAS 2025'!$C$5,IF(T84="LEJANA",'TARIFAS 2025'!$D$5)))</f>
        <v>488953</v>
      </c>
      <c r="Y84" s="89">
        <v>1</v>
      </c>
      <c r="Z84" s="48">
        <f t="shared" si="2"/>
        <v>488953</v>
      </c>
    </row>
    <row r="85" spans="1:26" x14ac:dyDescent="0.3">
      <c r="A85" s="28" t="s">
        <v>88</v>
      </c>
      <c r="B85" s="28" t="str">
        <f>VLOOKUP(A85,'CENTROS DE COSTOS'!A:D,2,0)</f>
        <v>0036-0005</v>
      </c>
      <c r="C85" s="28" t="str">
        <f>VLOOKUP(A85,'CENTROS DE COSTOS'!A:D,3,0)</f>
        <v>Wompi Noroccidente</v>
      </c>
      <c r="D85" s="28">
        <v>5790</v>
      </c>
      <c r="E85" s="28" t="s">
        <v>2472</v>
      </c>
      <c r="F85" s="28">
        <v>82162</v>
      </c>
      <c r="G85" s="28" t="s">
        <v>17</v>
      </c>
      <c r="H85" s="28" t="s">
        <v>1174</v>
      </c>
      <c r="I85" s="28" t="s">
        <v>120</v>
      </c>
      <c r="J85" s="28" t="s">
        <v>231</v>
      </c>
      <c r="K85" s="28" t="s">
        <v>1940</v>
      </c>
      <c r="L85" s="28" t="s">
        <v>1170</v>
      </c>
      <c r="M85" s="28" t="s">
        <v>2339</v>
      </c>
      <c r="N85" s="46">
        <v>45971</v>
      </c>
      <c r="O85" s="46">
        <v>45972</v>
      </c>
      <c r="P85" s="28" t="s">
        <v>1171</v>
      </c>
      <c r="Q85" s="28" t="s">
        <v>2073</v>
      </c>
      <c r="R85" s="28" t="s">
        <v>1172</v>
      </c>
      <c r="S85" s="28" t="s">
        <v>2206</v>
      </c>
      <c r="T85" s="28" t="s">
        <v>42</v>
      </c>
      <c r="U85" s="28" t="s">
        <v>121</v>
      </c>
      <c r="V85" s="28" t="s">
        <v>1356</v>
      </c>
      <c r="W85" s="28">
        <v>1</v>
      </c>
      <c r="X85" s="48">
        <f>IF(T85="PRINCIPAL",'TARIFAS 2025'!$B$5,IF(T85="INTERMEDIA",'TARIFAS 2025'!$C$5,IF(T85="LEJANA",'TARIFAS 2025'!$D$5)))</f>
        <v>598334</v>
      </c>
      <c r="Y85" s="89">
        <v>1</v>
      </c>
      <c r="Z85" s="48">
        <f t="shared" si="2"/>
        <v>598334</v>
      </c>
    </row>
    <row r="86" spans="1:26" x14ac:dyDescent="0.3">
      <c r="A86" s="28" t="s">
        <v>90</v>
      </c>
      <c r="B86" s="28" t="str">
        <f>VLOOKUP(A86,'CENTROS DE COSTOS'!A:D,2,0)</f>
        <v>0036-0006</v>
      </c>
      <c r="C86" s="28" t="str">
        <f>VLOOKUP(A86,'CENTROS DE COSTOS'!A:D,3,0)</f>
        <v>Wompi Oriente</v>
      </c>
      <c r="D86" s="28">
        <v>41551</v>
      </c>
      <c r="E86" s="28" t="s">
        <v>2473</v>
      </c>
      <c r="F86" s="28">
        <v>82161</v>
      </c>
      <c r="G86" s="28" t="s">
        <v>17</v>
      </c>
      <c r="H86" s="28" t="s">
        <v>1174</v>
      </c>
      <c r="I86" s="28" t="s">
        <v>740</v>
      </c>
      <c r="J86" s="28" t="s">
        <v>762</v>
      </c>
      <c r="K86" s="28" t="s">
        <v>1941</v>
      </c>
      <c r="L86" s="28" t="s">
        <v>1170</v>
      </c>
      <c r="M86" s="28" t="s">
        <v>2340</v>
      </c>
      <c r="N86" s="46">
        <v>45971</v>
      </c>
      <c r="O86" s="46">
        <v>45972</v>
      </c>
      <c r="P86" s="28" t="s">
        <v>1171</v>
      </c>
      <c r="Q86" s="28" t="s">
        <v>2074</v>
      </c>
      <c r="R86" s="28" t="s">
        <v>1172</v>
      </c>
      <c r="S86" s="28" t="s">
        <v>2207</v>
      </c>
      <c r="T86" s="28" t="s">
        <v>42</v>
      </c>
      <c r="U86" s="28" t="s">
        <v>121</v>
      </c>
      <c r="V86" s="28" t="s">
        <v>1177</v>
      </c>
      <c r="W86" s="28">
        <v>1</v>
      </c>
      <c r="X86" s="48">
        <f>IF(T86="PRINCIPAL",'TARIFAS 2025'!$B$5,IF(T86="INTERMEDIA",'TARIFAS 2025'!$C$5,IF(T86="LEJANA",'TARIFAS 2025'!$D$5)))</f>
        <v>598334</v>
      </c>
      <c r="Y86" s="89">
        <v>1</v>
      </c>
      <c r="Z86" s="48">
        <f t="shared" si="2"/>
        <v>598334</v>
      </c>
    </row>
    <row r="87" spans="1:26" x14ac:dyDescent="0.3">
      <c r="A87" s="28" t="s">
        <v>81</v>
      </c>
      <c r="B87" s="28" t="str">
        <f>VLOOKUP(A87,'CENTROS DE COSTOS'!A:D,2,0)</f>
        <v>0036-0007</v>
      </c>
      <c r="C87" s="28" t="str">
        <f>VLOOKUP(A87,'CENTROS DE COSTOS'!A:D,3,0)</f>
        <v>Wompi Santander</v>
      </c>
      <c r="D87" s="28">
        <v>54498</v>
      </c>
      <c r="E87" s="28" t="s">
        <v>2474</v>
      </c>
      <c r="F87" s="28">
        <v>82160</v>
      </c>
      <c r="G87" s="28" t="s">
        <v>17</v>
      </c>
      <c r="H87" s="28" t="s">
        <v>1174</v>
      </c>
      <c r="I87" s="28" t="s">
        <v>891</v>
      </c>
      <c r="J87" s="28" t="s">
        <v>916</v>
      </c>
      <c r="K87" s="28" t="s">
        <v>1942</v>
      </c>
      <c r="L87" s="28" t="s">
        <v>1170</v>
      </c>
      <c r="M87" s="28" t="s">
        <v>2341</v>
      </c>
      <c r="N87" s="46">
        <v>45971</v>
      </c>
      <c r="O87" s="46">
        <v>45973</v>
      </c>
      <c r="P87" s="28" t="s">
        <v>1171</v>
      </c>
      <c r="Q87" s="28" t="s">
        <v>2075</v>
      </c>
      <c r="R87" s="28" t="s">
        <v>1172</v>
      </c>
      <c r="S87" s="28" t="s">
        <v>2208</v>
      </c>
      <c r="T87" s="28" t="s">
        <v>42</v>
      </c>
      <c r="U87" s="28" t="s">
        <v>121</v>
      </c>
      <c r="V87" s="28" t="s">
        <v>1205</v>
      </c>
      <c r="W87" s="28">
        <v>1</v>
      </c>
      <c r="X87" s="48">
        <f>IF(T87="PRINCIPAL",'TARIFAS 2025'!$B$5,IF(T87="INTERMEDIA",'TARIFAS 2025'!$C$5,IF(T87="LEJANA",'TARIFAS 2025'!$D$5)))</f>
        <v>598334</v>
      </c>
      <c r="Y87" s="89">
        <v>1</v>
      </c>
      <c r="Z87" s="48">
        <f t="shared" si="2"/>
        <v>598334</v>
      </c>
    </row>
    <row r="88" spans="1:26" x14ac:dyDescent="0.3">
      <c r="A88" s="28" t="s">
        <v>81</v>
      </c>
      <c r="B88" s="28" t="str">
        <f>VLOOKUP(A88,'CENTROS DE COSTOS'!A:D,2,0)</f>
        <v>0036-0007</v>
      </c>
      <c r="C88" s="28" t="str">
        <f>VLOOKUP(A88,'CENTROS DE COSTOS'!A:D,3,0)</f>
        <v>Wompi Santander</v>
      </c>
      <c r="D88" s="28">
        <v>54498</v>
      </c>
      <c r="E88" s="28" t="s">
        <v>2475</v>
      </c>
      <c r="F88" s="28">
        <v>82217</v>
      </c>
      <c r="G88" s="28" t="s">
        <v>17</v>
      </c>
      <c r="H88" s="28" t="s">
        <v>1174</v>
      </c>
      <c r="I88" s="28" t="s">
        <v>891</v>
      </c>
      <c r="J88" s="28" t="s">
        <v>916</v>
      </c>
      <c r="K88" s="28" t="s">
        <v>1943</v>
      </c>
      <c r="L88" s="28" t="s">
        <v>1170</v>
      </c>
      <c r="M88" s="28" t="s">
        <v>2342</v>
      </c>
      <c r="N88" s="46">
        <v>45979</v>
      </c>
      <c r="O88" s="46">
        <v>45986</v>
      </c>
      <c r="P88" s="28" t="s">
        <v>1171</v>
      </c>
      <c r="Q88" s="28" t="s">
        <v>2076</v>
      </c>
      <c r="R88" s="28" t="s">
        <v>1172</v>
      </c>
      <c r="S88" s="28" t="s">
        <v>2209</v>
      </c>
      <c r="T88" s="28" t="s">
        <v>42</v>
      </c>
      <c r="U88" s="28" t="s">
        <v>121</v>
      </c>
      <c r="V88" s="28" t="s">
        <v>1189</v>
      </c>
      <c r="W88" s="28">
        <v>1</v>
      </c>
      <c r="X88" s="48">
        <f>IF(T88="PRINCIPAL",'TARIFAS 2025'!$B$5,IF(T88="INTERMEDIA",'TARIFAS 2025'!$C$5,IF(T88="LEJANA",'TARIFAS 2025'!$D$5)))</f>
        <v>598334</v>
      </c>
      <c r="Y88" s="89">
        <v>1</v>
      </c>
      <c r="Z88" s="48">
        <f t="shared" si="2"/>
        <v>598334</v>
      </c>
    </row>
    <row r="89" spans="1:26" x14ac:dyDescent="0.3">
      <c r="A89" s="28" t="s">
        <v>81</v>
      </c>
      <c r="B89" s="28" t="str">
        <f>VLOOKUP(A89,'CENTROS DE COSTOS'!A:D,2,0)</f>
        <v>0036-0007</v>
      </c>
      <c r="C89" s="28" t="str">
        <f>VLOOKUP(A89,'CENTROS DE COSTOS'!A:D,3,0)</f>
        <v>Wompi Santander</v>
      </c>
      <c r="D89" s="28">
        <v>54001</v>
      </c>
      <c r="E89" s="28" t="s">
        <v>2476</v>
      </c>
      <c r="F89" s="28">
        <v>82197</v>
      </c>
      <c r="G89" s="28" t="s">
        <v>17</v>
      </c>
      <c r="H89" s="28" t="s">
        <v>1174</v>
      </c>
      <c r="I89" s="28" t="s">
        <v>891</v>
      </c>
      <c r="J89" s="28" t="s">
        <v>81</v>
      </c>
      <c r="K89" s="28" t="s">
        <v>1944</v>
      </c>
      <c r="L89" s="28" t="s">
        <v>1170</v>
      </c>
      <c r="M89" s="28" t="s">
        <v>2343</v>
      </c>
      <c r="N89" s="46">
        <v>45979</v>
      </c>
      <c r="O89" s="46">
        <v>45981</v>
      </c>
      <c r="P89" s="28" t="s">
        <v>1171</v>
      </c>
      <c r="Q89" s="28" t="s">
        <v>2077</v>
      </c>
      <c r="R89" s="28" t="s">
        <v>1172</v>
      </c>
      <c r="S89" s="28" t="s">
        <v>2210</v>
      </c>
      <c r="T89" s="28" t="s">
        <v>40</v>
      </c>
      <c r="U89" s="28" t="s">
        <v>121</v>
      </c>
      <c r="V89" s="28" t="s">
        <v>1188</v>
      </c>
      <c r="W89" s="28">
        <v>1</v>
      </c>
      <c r="X89" s="48">
        <f>IF(T89="PRINCIPAL",'TARIFAS 2025'!$B$5,IF(T89="INTERMEDIA",'TARIFAS 2025'!$C$5,IF(T89="LEJANA",'TARIFAS 2025'!$D$5)))</f>
        <v>367716</v>
      </c>
      <c r="Y89" s="89">
        <v>1</v>
      </c>
      <c r="Z89" s="48">
        <f t="shared" si="2"/>
        <v>367716</v>
      </c>
    </row>
    <row r="90" spans="1:26" x14ac:dyDescent="0.3">
      <c r="A90" s="28" t="s">
        <v>81</v>
      </c>
      <c r="B90" s="28" t="str">
        <f>VLOOKUP(A90,'CENTROS DE COSTOS'!A:D,2,0)</f>
        <v>0036-0007</v>
      </c>
      <c r="C90" s="28" t="str">
        <f>VLOOKUP(A90,'CENTROS DE COSTOS'!A:D,3,0)</f>
        <v>Wompi Santander</v>
      </c>
      <c r="D90" s="28">
        <v>54001</v>
      </c>
      <c r="E90" s="28" t="s">
        <v>2477</v>
      </c>
      <c r="F90" s="28">
        <v>82201</v>
      </c>
      <c r="G90" s="28" t="s">
        <v>17</v>
      </c>
      <c r="H90" s="28" t="s">
        <v>1174</v>
      </c>
      <c r="I90" s="28" t="s">
        <v>891</v>
      </c>
      <c r="J90" s="28" t="s">
        <v>81</v>
      </c>
      <c r="K90" s="28" t="s">
        <v>1945</v>
      </c>
      <c r="L90" s="28" t="s">
        <v>1170</v>
      </c>
      <c r="M90" s="28" t="s">
        <v>2344</v>
      </c>
      <c r="N90" s="46">
        <v>45979</v>
      </c>
      <c r="O90" s="46">
        <v>45981</v>
      </c>
      <c r="P90" s="28" t="s">
        <v>1171</v>
      </c>
      <c r="Q90" s="28" t="s">
        <v>2078</v>
      </c>
      <c r="R90" s="28" t="s">
        <v>1172</v>
      </c>
      <c r="S90" s="28" t="s">
        <v>2211</v>
      </c>
      <c r="T90" s="28" t="s">
        <v>40</v>
      </c>
      <c r="U90" s="28" t="s">
        <v>121</v>
      </c>
      <c r="V90" s="28" t="s">
        <v>1205</v>
      </c>
      <c r="W90" s="28">
        <v>1</v>
      </c>
      <c r="X90" s="48">
        <f>IF(T90="PRINCIPAL",'TARIFAS 2025'!$B$5,IF(T90="INTERMEDIA",'TARIFAS 2025'!$C$5,IF(T90="LEJANA",'TARIFAS 2025'!$D$5)))</f>
        <v>367716</v>
      </c>
      <c r="Y90" s="89">
        <v>1</v>
      </c>
      <c r="Z90" s="48">
        <f t="shared" si="2"/>
        <v>367716</v>
      </c>
    </row>
    <row r="91" spans="1:26" x14ac:dyDescent="0.3">
      <c r="A91" s="28" t="s">
        <v>81</v>
      </c>
      <c r="B91" s="28" t="str">
        <f>VLOOKUP(A91,'CENTROS DE COSTOS'!A:D,2,0)</f>
        <v>0036-0007</v>
      </c>
      <c r="C91" s="28" t="str">
        <f>VLOOKUP(A91,'CENTROS DE COSTOS'!A:D,3,0)</f>
        <v>Wompi Santander</v>
      </c>
      <c r="D91" s="28">
        <v>54874</v>
      </c>
      <c r="E91" s="28" t="s">
        <v>2478</v>
      </c>
      <c r="F91" s="28">
        <v>82227</v>
      </c>
      <c r="G91" s="28" t="s">
        <v>17</v>
      </c>
      <c r="H91" s="28" t="s">
        <v>1174</v>
      </c>
      <c r="I91" s="28" t="s">
        <v>891</v>
      </c>
      <c r="J91" s="28" t="s">
        <v>927</v>
      </c>
      <c r="K91" s="28" t="s">
        <v>1946</v>
      </c>
      <c r="L91" s="28" t="s">
        <v>1170</v>
      </c>
      <c r="M91" s="28" t="s">
        <v>2345</v>
      </c>
      <c r="N91" s="46">
        <v>45979</v>
      </c>
      <c r="O91" s="46">
        <v>45982</v>
      </c>
      <c r="P91" s="28" t="s">
        <v>1171</v>
      </c>
      <c r="Q91" s="28" t="s">
        <v>2079</v>
      </c>
      <c r="R91" s="28" t="s">
        <v>1172</v>
      </c>
      <c r="S91" s="28" t="s">
        <v>2212</v>
      </c>
      <c r="T91" s="28" t="s">
        <v>40</v>
      </c>
      <c r="U91" s="28" t="s">
        <v>121</v>
      </c>
      <c r="V91" s="28" t="s">
        <v>1211</v>
      </c>
      <c r="W91" s="28">
        <v>1</v>
      </c>
      <c r="X91" s="48">
        <f>IF(T91="PRINCIPAL",'TARIFAS 2025'!$B$5,IF(T91="INTERMEDIA",'TARIFAS 2025'!$C$5,IF(T91="LEJANA",'TARIFAS 2025'!$D$5)))</f>
        <v>367716</v>
      </c>
      <c r="Y91" s="89">
        <v>1</v>
      </c>
      <c r="Z91" s="48">
        <f t="shared" si="2"/>
        <v>367716</v>
      </c>
    </row>
    <row r="92" spans="1:26" x14ac:dyDescent="0.3">
      <c r="A92" s="28" t="s">
        <v>98</v>
      </c>
      <c r="B92" s="28" t="str">
        <f>VLOOKUP(A92,'CENTROS DE COSTOS'!A:D,2,0)</f>
        <v>0036-0006</v>
      </c>
      <c r="C92" s="28" t="str">
        <f>VLOOKUP(A92,'CENTROS DE COSTOS'!A:D,3,0)</f>
        <v>Wompi Oriente</v>
      </c>
      <c r="D92" s="28">
        <v>50001</v>
      </c>
      <c r="E92" s="28" t="s">
        <v>2479</v>
      </c>
      <c r="F92" s="28">
        <v>82228</v>
      </c>
      <c r="G92" s="28" t="s">
        <v>17</v>
      </c>
      <c r="H92" s="28" t="s">
        <v>1174</v>
      </c>
      <c r="I92" s="28" t="s">
        <v>814</v>
      </c>
      <c r="J92" s="28" t="s">
        <v>98</v>
      </c>
      <c r="K92" s="28" t="s">
        <v>1947</v>
      </c>
      <c r="L92" s="28" t="s">
        <v>1170</v>
      </c>
      <c r="M92" s="28" t="s">
        <v>2346</v>
      </c>
      <c r="N92" s="46">
        <v>45979</v>
      </c>
      <c r="O92" s="46">
        <v>45981</v>
      </c>
      <c r="P92" s="28" t="s">
        <v>1171</v>
      </c>
      <c r="Q92" s="28" t="s">
        <v>2080</v>
      </c>
      <c r="R92" s="28" t="s">
        <v>1172</v>
      </c>
      <c r="S92" s="28" t="s">
        <v>2213</v>
      </c>
      <c r="T92" s="28" t="s">
        <v>40</v>
      </c>
      <c r="U92" s="28" t="s">
        <v>121</v>
      </c>
      <c r="V92" s="28" t="s">
        <v>1262</v>
      </c>
      <c r="W92" s="28">
        <v>1</v>
      </c>
      <c r="X92" s="48">
        <f>IF(T92="PRINCIPAL",'TARIFAS 2025'!$B$5,IF(T92="INTERMEDIA",'TARIFAS 2025'!$C$5,IF(T92="LEJANA",'TARIFAS 2025'!$D$5)))</f>
        <v>367716</v>
      </c>
      <c r="Y92" s="89">
        <v>1</v>
      </c>
      <c r="Z92" s="48">
        <f t="shared" si="2"/>
        <v>367716</v>
      </c>
    </row>
    <row r="93" spans="1:26" x14ac:dyDescent="0.3">
      <c r="A93" s="28" t="s">
        <v>82</v>
      </c>
      <c r="B93" s="28" t="str">
        <f>VLOOKUP(A93,'CENTROS DE COSTOS'!A:D,2,0)</f>
        <v>0036-0006</v>
      </c>
      <c r="C93" s="28" t="str">
        <f>VLOOKUP(A93,'CENTROS DE COSTOS'!A:D,3,0)</f>
        <v>Wompi Oriente</v>
      </c>
      <c r="D93" s="28">
        <v>18001</v>
      </c>
      <c r="E93" s="28" t="s">
        <v>2480</v>
      </c>
      <c r="F93" s="28">
        <v>82207</v>
      </c>
      <c r="G93" s="28" t="s">
        <v>17</v>
      </c>
      <c r="H93" s="28" t="s">
        <v>1174</v>
      </c>
      <c r="I93" s="28" t="s">
        <v>466</v>
      </c>
      <c r="J93" s="28" t="s">
        <v>82</v>
      </c>
      <c r="K93" s="28" t="s">
        <v>1948</v>
      </c>
      <c r="L93" s="28" t="s">
        <v>1170</v>
      </c>
      <c r="M93" s="28" t="s">
        <v>2347</v>
      </c>
      <c r="N93" s="46">
        <v>45979</v>
      </c>
      <c r="O93" s="46">
        <v>45982</v>
      </c>
      <c r="P93" s="28" t="s">
        <v>1171</v>
      </c>
      <c r="Q93" s="28" t="s">
        <v>2081</v>
      </c>
      <c r="R93" s="28" t="s">
        <v>1172</v>
      </c>
      <c r="S93" s="28" t="s">
        <v>2214</v>
      </c>
      <c r="T93" s="28" t="s">
        <v>42</v>
      </c>
      <c r="U93" s="28" t="s">
        <v>121</v>
      </c>
      <c r="V93" s="28" t="s">
        <v>1217</v>
      </c>
      <c r="W93" s="28">
        <v>1</v>
      </c>
      <c r="X93" s="48">
        <f>IF(T93="PRINCIPAL",'TARIFAS 2025'!$B$5,IF(T93="INTERMEDIA",'TARIFAS 2025'!$C$5,IF(T93="LEJANA",'TARIFAS 2025'!$D$5)))</f>
        <v>598334</v>
      </c>
      <c r="Y93" s="89">
        <v>1</v>
      </c>
      <c r="Z93" s="48">
        <f t="shared" si="2"/>
        <v>598334</v>
      </c>
    </row>
    <row r="94" spans="1:26" x14ac:dyDescent="0.3">
      <c r="A94" s="28" t="s">
        <v>81</v>
      </c>
      <c r="B94" s="28" t="str">
        <f>VLOOKUP(A94,'CENTROS DE COSTOS'!A:D,2,0)</f>
        <v>0036-0007</v>
      </c>
      <c r="C94" s="28" t="str">
        <f>VLOOKUP(A94,'CENTROS DE COSTOS'!A:D,3,0)</f>
        <v>Wompi Santander</v>
      </c>
      <c r="D94" s="28">
        <v>54001</v>
      </c>
      <c r="E94" s="28" t="s">
        <v>2481</v>
      </c>
      <c r="F94" s="28">
        <v>82198</v>
      </c>
      <c r="G94" s="28" t="s">
        <v>17</v>
      </c>
      <c r="H94" s="28" t="s">
        <v>1174</v>
      </c>
      <c r="I94" s="28" t="s">
        <v>891</v>
      </c>
      <c r="J94" s="28" t="s">
        <v>81</v>
      </c>
      <c r="K94" s="28" t="s">
        <v>1949</v>
      </c>
      <c r="L94" s="28" t="s">
        <v>1170</v>
      </c>
      <c r="M94" s="28" t="s">
        <v>2348</v>
      </c>
      <c r="N94" s="46">
        <v>45979</v>
      </c>
      <c r="O94" s="46">
        <v>45982</v>
      </c>
      <c r="P94" s="28" t="s">
        <v>1171</v>
      </c>
      <c r="Q94" s="28" t="s">
        <v>2082</v>
      </c>
      <c r="R94" s="28" t="s">
        <v>1172</v>
      </c>
      <c r="S94" s="28" t="s">
        <v>2215</v>
      </c>
      <c r="T94" s="28" t="s">
        <v>40</v>
      </c>
      <c r="U94" s="28" t="s">
        <v>121</v>
      </c>
      <c r="V94" s="28" t="s">
        <v>1188</v>
      </c>
      <c r="W94" s="28">
        <v>1</v>
      </c>
      <c r="X94" s="48">
        <f>IF(T94="PRINCIPAL",'TARIFAS 2025'!$B$5,IF(T94="INTERMEDIA",'TARIFAS 2025'!$C$5,IF(T94="LEJANA",'TARIFAS 2025'!$D$5)))</f>
        <v>367716</v>
      </c>
      <c r="Y94" s="89">
        <v>1</v>
      </c>
      <c r="Z94" s="48">
        <f t="shared" si="2"/>
        <v>367716</v>
      </c>
    </row>
    <row r="95" spans="1:26" x14ac:dyDescent="0.3">
      <c r="A95" s="28" t="s">
        <v>81</v>
      </c>
      <c r="B95" s="28" t="str">
        <f>VLOOKUP(A95,'CENTROS DE COSTOS'!A:D,2,0)</f>
        <v>0036-0007</v>
      </c>
      <c r="C95" s="28" t="str">
        <f>VLOOKUP(A95,'CENTROS DE COSTOS'!A:D,3,0)</f>
        <v>Wompi Santander</v>
      </c>
      <c r="D95" s="28">
        <v>54001</v>
      </c>
      <c r="E95" s="28" t="s">
        <v>2482</v>
      </c>
      <c r="F95" s="28">
        <v>82203</v>
      </c>
      <c r="G95" s="28" t="s">
        <v>17</v>
      </c>
      <c r="H95" s="28" t="s">
        <v>1174</v>
      </c>
      <c r="I95" s="28" t="s">
        <v>891</v>
      </c>
      <c r="J95" s="28" t="s">
        <v>81</v>
      </c>
      <c r="K95" s="28" t="s">
        <v>1950</v>
      </c>
      <c r="L95" s="28" t="s">
        <v>1170</v>
      </c>
      <c r="M95" s="28" t="s">
        <v>2349</v>
      </c>
      <c r="N95" s="46">
        <v>45979</v>
      </c>
      <c r="O95" s="46">
        <v>45982</v>
      </c>
      <c r="P95" s="28" t="s">
        <v>1171</v>
      </c>
      <c r="Q95" s="28" t="s">
        <v>2083</v>
      </c>
      <c r="R95" s="28" t="s">
        <v>1172</v>
      </c>
      <c r="S95" s="28" t="s">
        <v>2216</v>
      </c>
      <c r="T95" s="28" t="s">
        <v>40</v>
      </c>
      <c r="U95" s="28" t="s">
        <v>121</v>
      </c>
      <c r="V95" s="28" t="s">
        <v>1313</v>
      </c>
      <c r="W95" s="28">
        <v>1</v>
      </c>
      <c r="X95" s="48">
        <f>IF(T95="PRINCIPAL",'TARIFAS 2025'!$B$5,IF(T95="INTERMEDIA",'TARIFAS 2025'!$C$5,IF(T95="LEJANA",'TARIFAS 2025'!$D$5)))</f>
        <v>367716</v>
      </c>
      <c r="Y95" s="89">
        <v>1</v>
      </c>
      <c r="Z95" s="48">
        <f t="shared" si="2"/>
        <v>367716</v>
      </c>
    </row>
    <row r="96" spans="1:26" x14ac:dyDescent="0.3">
      <c r="A96" s="28" t="s">
        <v>77</v>
      </c>
      <c r="B96" s="28" t="str">
        <f>VLOOKUP(A96,'CENTROS DE COSTOS'!A:D,2,0)</f>
        <v>0036-0003</v>
      </c>
      <c r="C96" s="28" t="str">
        <f>VLOOKUP(A96,'CENTROS DE COSTOS'!A:D,3,0)</f>
        <v>Wompi Suroccidente</v>
      </c>
      <c r="D96" s="28">
        <v>76001</v>
      </c>
      <c r="E96" s="28" t="s">
        <v>2483</v>
      </c>
      <c r="F96" s="28">
        <v>82187</v>
      </c>
      <c r="G96" s="28" t="s">
        <v>17</v>
      </c>
      <c r="H96" s="28" t="s">
        <v>1174</v>
      </c>
      <c r="I96" s="28" t="s">
        <v>1101</v>
      </c>
      <c r="J96" s="28" t="s">
        <v>77</v>
      </c>
      <c r="K96" s="28" t="s">
        <v>1951</v>
      </c>
      <c r="L96" s="28" t="s">
        <v>1170</v>
      </c>
      <c r="M96" s="28" t="s">
        <v>2350</v>
      </c>
      <c r="N96" s="46">
        <v>45979</v>
      </c>
      <c r="O96" s="46">
        <v>45981</v>
      </c>
      <c r="P96" s="28" t="s">
        <v>1171</v>
      </c>
      <c r="Q96" s="28" t="s">
        <v>2084</v>
      </c>
      <c r="R96" s="28" t="s">
        <v>1172</v>
      </c>
      <c r="S96" s="28" t="s">
        <v>2217</v>
      </c>
      <c r="T96" s="28" t="s">
        <v>40</v>
      </c>
      <c r="U96" s="28" t="s">
        <v>121</v>
      </c>
      <c r="V96" s="28" t="s">
        <v>1173</v>
      </c>
      <c r="W96" s="28">
        <v>1</v>
      </c>
      <c r="X96" s="48">
        <f>IF(T96="PRINCIPAL",'TARIFAS 2025'!$B$5,IF(T96="INTERMEDIA",'TARIFAS 2025'!$C$5,IF(T96="LEJANA",'TARIFAS 2025'!$D$5)))</f>
        <v>367716</v>
      </c>
      <c r="Y96" s="89">
        <v>1</v>
      </c>
      <c r="Z96" s="48">
        <f t="shared" si="2"/>
        <v>367716</v>
      </c>
    </row>
    <row r="97" spans="1:26" x14ac:dyDescent="0.3">
      <c r="A97" s="28" t="s">
        <v>88</v>
      </c>
      <c r="B97" s="28" t="str">
        <f>VLOOKUP(A97,'CENTROS DE COSTOS'!A:D,2,0)</f>
        <v>0036-0005</v>
      </c>
      <c r="C97" s="28" t="str">
        <f>VLOOKUP(A97,'CENTROS DE COSTOS'!A:D,3,0)</f>
        <v>Wompi Noroccidente</v>
      </c>
      <c r="D97" s="28">
        <v>5615</v>
      </c>
      <c r="E97" s="28" t="s">
        <v>2484</v>
      </c>
      <c r="F97" s="28">
        <v>82204</v>
      </c>
      <c r="G97" s="28" t="s">
        <v>17</v>
      </c>
      <c r="H97" s="28" t="s">
        <v>1174</v>
      </c>
      <c r="I97" s="28" t="s">
        <v>120</v>
      </c>
      <c r="J97" s="28" t="s">
        <v>134</v>
      </c>
      <c r="K97" s="28" t="s">
        <v>1952</v>
      </c>
      <c r="L97" s="28" t="s">
        <v>1170</v>
      </c>
      <c r="M97" s="28" t="s">
        <v>2351</v>
      </c>
      <c r="N97" s="46">
        <v>45979</v>
      </c>
      <c r="O97" s="46">
        <v>45981</v>
      </c>
      <c r="P97" s="28" t="s">
        <v>1171</v>
      </c>
      <c r="Q97" s="28" t="s">
        <v>2085</v>
      </c>
      <c r="R97" s="28" t="s">
        <v>1172</v>
      </c>
      <c r="S97" s="28" t="s">
        <v>2218</v>
      </c>
      <c r="T97" s="28" t="s">
        <v>41</v>
      </c>
      <c r="U97" s="28" t="s">
        <v>121</v>
      </c>
      <c r="V97" s="28" t="s">
        <v>1201</v>
      </c>
      <c r="W97" s="28">
        <v>1</v>
      </c>
      <c r="X97" s="48">
        <f>IF(T97="PRINCIPAL",'TARIFAS 2025'!$B$5,IF(T97="INTERMEDIA",'TARIFAS 2025'!$C$5,IF(T97="LEJANA",'TARIFAS 2025'!$D$5)))</f>
        <v>488953</v>
      </c>
      <c r="Y97" s="89">
        <v>1</v>
      </c>
      <c r="Z97" s="48">
        <f t="shared" si="2"/>
        <v>488953</v>
      </c>
    </row>
    <row r="98" spans="1:26" x14ac:dyDescent="0.3">
      <c r="A98" s="28" t="s">
        <v>77</v>
      </c>
      <c r="B98" s="28" t="str">
        <f>VLOOKUP(A98,'CENTROS DE COSTOS'!A:D,2,0)</f>
        <v>0036-0003</v>
      </c>
      <c r="C98" s="28" t="str">
        <f>VLOOKUP(A98,'CENTROS DE COSTOS'!A:D,3,0)</f>
        <v>Wompi Suroccidente</v>
      </c>
      <c r="D98" s="28">
        <v>76130</v>
      </c>
      <c r="E98" s="28" t="s">
        <v>2485</v>
      </c>
      <c r="F98" s="28">
        <v>82191</v>
      </c>
      <c r="G98" s="28" t="s">
        <v>17</v>
      </c>
      <c r="H98" s="28" t="s">
        <v>1174</v>
      </c>
      <c r="I98" s="28" t="s">
        <v>1101</v>
      </c>
      <c r="J98" s="28" t="s">
        <v>252</v>
      </c>
      <c r="K98" s="28" t="s">
        <v>1953</v>
      </c>
      <c r="L98" s="28" t="s">
        <v>1170</v>
      </c>
      <c r="M98" s="28" t="s">
        <v>2352</v>
      </c>
      <c r="N98" s="46">
        <v>45979</v>
      </c>
      <c r="O98" s="46">
        <v>45981</v>
      </c>
      <c r="P98" s="28" t="s">
        <v>1171</v>
      </c>
      <c r="Q98" s="28" t="s">
        <v>2086</v>
      </c>
      <c r="R98" s="28" t="s">
        <v>1172</v>
      </c>
      <c r="S98" s="28" t="s">
        <v>2219</v>
      </c>
      <c r="T98" s="28" t="s">
        <v>41</v>
      </c>
      <c r="U98" s="28" t="s">
        <v>121</v>
      </c>
      <c r="V98" s="28" t="s">
        <v>1212</v>
      </c>
      <c r="W98" s="28">
        <v>1</v>
      </c>
      <c r="X98" s="48">
        <f>IF(T98="PRINCIPAL",'TARIFAS 2025'!$B$5,IF(T98="INTERMEDIA",'TARIFAS 2025'!$C$5,IF(T98="LEJANA",'TARIFAS 2025'!$D$5)))</f>
        <v>488953</v>
      </c>
      <c r="Y98" s="89">
        <v>1</v>
      </c>
      <c r="Z98" s="48">
        <f t="shared" si="2"/>
        <v>488953</v>
      </c>
    </row>
    <row r="99" spans="1:26" x14ac:dyDescent="0.3">
      <c r="A99" s="28" t="s">
        <v>88</v>
      </c>
      <c r="B99" s="28" t="str">
        <f>VLOOKUP(A99,'CENTROS DE COSTOS'!A:D,2,0)</f>
        <v>0036-0005</v>
      </c>
      <c r="C99" s="28" t="str">
        <f>VLOOKUP(A99,'CENTROS DE COSTOS'!A:D,3,0)</f>
        <v>Wompi Noroccidente</v>
      </c>
      <c r="D99" s="28">
        <v>5088</v>
      </c>
      <c r="E99" s="28" t="s">
        <v>2486</v>
      </c>
      <c r="F99" s="28">
        <v>82225</v>
      </c>
      <c r="G99" s="28" t="s">
        <v>17</v>
      </c>
      <c r="H99" s="28" t="s">
        <v>1174</v>
      </c>
      <c r="I99" s="28" t="s">
        <v>120</v>
      </c>
      <c r="J99" s="28" t="s">
        <v>155</v>
      </c>
      <c r="K99" s="28" t="s">
        <v>1954</v>
      </c>
      <c r="L99" s="28" t="s">
        <v>1170</v>
      </c>
      <c r="M99" s="28" t="s">
        <v>2353</v>
      </c>
      <c r="N99" s="46">
        <v>45979</v>
      </c>
      <c r="O99" s="46">
        <v>45982</v>
      </c>
      <c r="P99" s="28" t="s">
        <v>1171</v>
      </c>
      <c r="Q99" s="28" t="s">
        <v>2087</v>
      </c>
      <c r="R99" s="28" t="s">
        <v>1172</v>
      </c>
      <c r="S99" s="28" t="s">
        <v>2220</v>
      </c>
      <c r="T99" s="28" t="s">
        <v>40</v>
      </c>
      <c r="U99" s="28" t="s">
        <v>121</v>
      </c>
      <c r="V99" s="28" t="s">
        <v>1220</v>
      </c>
      <c r="W99" s="28">
        <v>1</v>
      </c>
      <c r="X99" s="48">
        <f>IF(T99="PRINCIPAL",'TARIFAS 2025'!$B$5,IF(T99="INTERMEDIA",'TARIFAS 2025'!$C$5,IF(T99="LEJANA",'TARIFAS 2025'!$D$5)))</f>
        <v>367716</v>
      </c>
      <c r="Y99" s="89">
        <v>1</v>
      </c>
      <c r="Z99" s="48">
        <f t="shared" si="2"/>
        <v>367716</v>
      </c>
    </row>
    <row r="100" spans="1:26" x14ac:dyDescent="0.3">
      <c r="A100" s="28" t="s">
        <v>77</v>
      </c>
      <c r="B100" s="28" t="str">
        <f>VLOOKUP(A100,'CENTROS DE COSTOS'!A:D,2,0)</f>
        <v>0036-0003</v>
      </c>
      <c r="C100" s="28" t="str">
        <f>VLOOKUP(A100,'CENTROS DE COSTOS'!A:D,3,0)</f>
        <v>Wompi Suroccidente</v>
      </c>
      <c r="D100" s="28">
        <v>76606</v>
      </c>
      <c r="E100" s="28" t="s">
        <v>2487</v>
      </c>
      <c r="F100" s="28">
        <v>82221</v>
      </c>
      <c r="G100" s="28" t="s">
        <v>17</v>
      </c>
      <c r="H100" s="28" t="s">
        <v>1174</v>
      </c>
      <c r="I100" s="28" t="s">
        <v>1101</v>
      </c>
      <c r="J100" s="28" t="s">
        <v>815</v>
      </c>
      <c r="K100" s="28" t="s">
        <v>1955</v>
      </c>
      <c r="L100" s="28" t="s">
        <v>1170</v>
      </c>
      <c r="M100" s="28" t="s">
        <v>2354</v>
      </c>
      <c r="N100" s="46">
        <v>45979</v>
      </c>
      <c r="O100" s="46">
        <v>45982</v>
      </c>
      <c r="P100" s="28" t="s">
        <v>1171</v>
      </c>
      <c r="Q100" s="28" t="s">
        <v>2088</v>
      </c>
      <c r="R100" s="28" t="s">
        <v>1172</v>
      </c>
      <c r="S100" s="28" t="s">
        <v>2221</v>
      </c>
      <c r="T100" s="28" t="s">
        <v>41</v>
      </c>
      <c r="U100" s="28" t="s">
        <v>121</v>
      </c>
      <c r="V100" s="28" t="s">
        <v>1221</v>
      </c>
      <c r="W100" s="28">
        <v>1</v>
      </c>
      <c r="X100" s="48">
        <f>IF(T100="PRINCIPAL",'TARIFAS 2025'!$B$5,IF(T100="INTERMEDIA",'TARIFAS 2025'!$C$5,IF(T100="LEJANA",'TARIFAS 2025'!$D$5)))</f>
        <v>488953</v>
      </c>
      <c r="Y100" s="89">
        <v>1</v>
      </c>
      <c r="Z100" s="48">
        <f t="shared" si="2"/>
        <v>488953</v>
      </c>
    </row>
    <row r="101" spans="1:26" x14ac:dyDescent="0.3">
      <c r="A101" s="28" t="s">
        <v>77</v>
      </c>
      <c r="B101" s="28" t="str">
        <f>VLOOKUP(A101,'CENTROS DE COSTOS'!A:D,2,0)</f>
        <v>0036-0003</v>
      </c>
      <c r="C101" s="28" t="str">
        <f>VLOOKUP(A101,'CENTROS DE COSTOS'!A:D,3,0)</f>
        <v>Wompi Suroccidente</v>
      </c>
      <c r="D101" s="28">
        <v>76001</v>
      </c>
      <c r="E101" s="28" t="s">
        <v>2488</v>
      </c>
      <c r="F101" s="28">
        <v>82189</v>
      </c>
      <c r="G101" s="28" t="s">
        <v>17</v>
      </c>
      <c r="H101" s="28" t="s">
        <v>1174</v>
      </c>
      <c r="I101" s="28" t="s">
        <v>1101</v>
      </c>
      <c r="J101" s="28" t="s">
        <v>77</v>
      </c>
      <c r="K101" s="28" t="s">
        <v>1956</v>
      </c>
      <c r="L101" s="28" t="s">
        <v>1170</v>
      </c>
      <c r="M101" s="28" t="s">
        <v>2355</v>
      </c>
      <c r="N101" s="46">
        <v>45979</v>
      </c>
      <c r="O101" s="46">
        <v>45981</v>
      </c>
      <c r="P101" s="28" t="s">
        <v>1171</v>
      </c>
      <c r="Q101" s="28" t="s">
        <v>2089</v>
      </c>
      <c r="R101" s="28" t="s">
        <v>1172</v>
      </c>
      <c r="S101" s="28" t="s">
        <v>2222</v>
      </c>
      <c r="T101" s="28" t="s">
        <v>40</v>
      </c>
      <c r="U101" s="28" t="s">
        <v>121</v>
      </c>
      <c r="V101" s="28" t="s">
        <v>1173</v>
      </c>
      <c r="W101" s="28">
        <v>1</v>
      </c>
      <c r="X101" s="48">
        <f>IF(T101="PRINCIPAL",'TARIFAS 2025'!$B$5,IF(T101="INTERMEDIA",'TARIFAS 2025'!$C$5,IF(T101="LEJANA",'TARIFAS 2025'!$D$5)))</f>
        <v>367716</v>
      </c>
      <c r="Y101" s="89">
        <v>1</v>
      </c>
      <c r="Z101" s="48">
        <f t="shared" si="2"/>
        <v>367716</v>
      </c>
    </row>
    <row r="102" spans="1:26" x14ac:dyDescent="0.3">
      <c r="A102" s="28" t="s">
        <v>77</v>
      </c>
      <c r="B102" s="28" t="str">
        <f>VLOOKUP(A102,'CENTROS DE COSTOS'!A:D,2,0)</f>
        <v>0036-0003</v>
      </c>
      <c r="C102" s="28" t="str">
        <f>VLOOKUP(A102,'CENTROS DE COSTOS'!A:D,3,0)</f>
        <v>Wompi Suroccidente</v>
      </c>
      <c r="D102" s="28">
        <v>19001</v>
      </c>
      <c r="E102" s="28" t="s">
        <v>2489</v>
      </c>
      <c r="F102" s="28">
        <v>82218</v>
      </c>
      <c r="G102" s="28" t="s">
        <v>17</v>
      </c>
      <c r="H102" s="28" t="s">
        <v>1174</v>
      </c>
      <c r="I102" s="28" t="s">
        <v>498</v>
      </c>
      <c r="J102" s="28" t="s">
        <v>93</v>
      </c>
      <c r="K102" s="28" t="s">
        <v>1957</v>
      </c>
      <c r="L102" s="28" t="s">
        <v>1170</v>
      </c>
      <c r="M102" s="28" t="s">
        <v>2356</v>
      </c>
      <c r="N102" s="46">
        <v>45979</v>
      </c>
      <c r="O102" s="46">
        <v>45987</v>
      </c>
      <c r="P102" s="28" t="s">
        <v>1171</v>
      </c>
      <c r="Q102" s="28" t="s">
        <v>2090</v>
      </c>
      <c r="R102" s="28" t="s">
        <v>1172</v>
      </c>
      <c r="S102" s="28" t="s">
        <v>2223</v>
      </c>
      <c r="T102" s="28" t="s">
        <v>42</v>
      </c>
      <c r="U102" s="28" t="s">
        <v>121</v>
      </c>
      <c r="V102" s="28" t="s">
        <v>1194</v>
      </c>
      <c r="W102" s="28">
        <v>1</v>
      </c>
      <c r="X102" s="48">
        <f>IF(T102="PRINCIPAL",'TARIFAS 2025'!$B$5,IF(T102="INTERMEDIA",'TARIFAS 2025'!$C$5,IF(T102="LEJANA",'TARIFAS 2025'!$D$5)))</f>
        <v>598334</v>
      </c>
      <c r="Y102" s="89">
        <v>1</v>
      </c>
      <c r="Z102" s="48">
        <f t="shared" si="2"/>
        <v>598334</v>
      </c>
    </row>
    <row r="103" spans="1:26" x14ac:dyDescent="0.3">
      <c r="A103" s="28" t="s">
        <v>65</v>
      </c>
      <c r="B103" s="28" t="str">
        <f>VLOOKUP(A103,'CENTROS DE COSTOS'!A:D,2,0)</f>
        <v>0036-0005</v>
      </c>
      <c r="C103" s="28" t="str">
        <f>VLOOKUP(A103,'CENTROS DE COSTOS'!A:D,3,0)</f>
        <v>Wompi Noroccidente</v>
      </c>
      <c r="D103" s="28">
        <v>5837</v>
      </c>
      <c r="E103" s="28" t="s">
        <v>2490</v>
      </c>
      <c r="F103" s="28">
        <v>82205</v>
      </c>
      <c r="G103" s="28" t="s">
        <v>17</v>
      </c>
      <c r="H103" s="28" t="s">
        <v>1174</v>
      </c>
      <c r="I103" s="28" t="s">
        <v>120</v>
      </c>
      <c r="J103" s="28" t="s">
        <v>234</v>
      </c>
      <c r="K103" s="28" t="s">
        <v>1958</v>
      </c>
      <c r="L103" s="28" t="s">
        <v>1170</v>
      </c>
      <c r="M103" s="28" t="s">
        <v>2357</v>
      </c>
      <c r="N103" s="46">
        <v>45979</v>
      </c>
      <c r="O103" s="46">
        <v>45981</v>
      </c>
      <c r="P103" s="28" t="s">
        <v>1171</v>
      </c>
      <c r="Q103" s="28" t="s">
        <v>2091</v>
      </c>
      <c r="R103" s="28" t="s">
        <v>1172</v>
      </c>
      <c r="S103" s="28" t="s">
        <v>2224</v>
      </c>
      <c r="T103" s="28" t="s">
        <v>41</v>
      </c>
      <c r="U103" s="28" t="s">
        <v>121</v>
      </c>
      <c r="V103" s="28" t="s">
        <v>1232</v>
      </c>
      <c r="W103" s="28">
        <v>1</v>
      </c>
      <c r="X103" s="48">
        <f>IF(T103="PRINCIPAL",'TARIFAS 2025'!$B$5,IF(T103="INTERMEDIA",'TARIFAS 2025'!$C$5,IF(T103="LEJANA",'TARIFAS 2025'!$D$5)))</f>
        <v>488953</v>
      </c>
      <c r="Y103" s="89">
        <v>1</v>
      </c>
      <c r="Z103" s="48">
        <f t="shared" si="2"/>
        <v>488953</v>
      </c>
    </row>
    <row r="104" spans="1:26" x14ac:dyDescent="0.3">
      <c r="A104" s="28" t="s">
        <v>77</v>
      </c>
      <c r="B104" s="28" t="str">
        <f>VLOOKUP(A104,'CENTROS DE COSTOS'!A:D,2,0)</f>
        <v>0036-0003</v>
      </c>
      <c r="C104" s="28" t="str">
        <f>VLOOKUP(A104,'CENTROS DE COSTOS'!A:D,3,0)</f>
        <v>Wompi Suroccidente</v>
      </c>
      <c r="D104" s="28">
        <v>76364</v>
      </c>
      <c r="E104" s="28" t="s">
        <v>2491</v>
      </c>
      <c r="F104" s="28">
        <v>82210</v>
      </c>
      <c r="G104" s="28" t="s">
        <v>17</v>
      </c>
      <c r="H104" s="28" t="s">
        <v>1174</v>
      </c>
      <c r="I104" s="28" t="s">
        <v>1101</v>
      </c>
      <c r="J104" s="28" t="s">
        <v>1119</v>
      </c>
      <c r="K104" s="28" t="s">
        <v>1959</v>
      </c>
      <c r="L104" s="28" t="s">
        <v>1170</v>
      </c>
      <c r="M104" s="28" t="s">
        <v>2358</v>
      </c>
      <c r="N104" s="46">
        <v>45979</v>
      </c>
      <c r="O104" s="46">
        <v>45981</v>
      </c>
      <c r="P104" s="28" t="s">
        <v>1171</v>
      </c>
      <c r="Q104" s="28" t="s">
        <v>2092</v>
      </c>
      <c r="R104" s="28" t="s">
        <v>1172</v>
      </c>
      <c r="S104" s="28" t="s">
        <v>2225</v>
      </c>
      <c r="T104" s="28" t="s">
        <v>41</v>
      </c>
      <c r="U104" s="28" t="s">
        <v>121</v>
      </c>
      <c r="V104" s="28" t="s">
        <v>1221</v>
      </c>
      <c r="W104" s="28">
        <v>1</v>
      </c>
      <c r="X104" s="48">
        <f>IF(T104="PRINCIPAL",'TARIFAS 2025'!$B$5,IF(T104="INTERMEDIA",'TARIFAS 2025'!$C$5,IF(T104="LEJANA",'TARIFAS 2025'!$D$5)))</f>
        <v>488953</v>
      </c>
      <c r="Y104" s="89">
        <v>1</v>
      </c>
      <c r="Z104" s="48">
        <f t="shared" si="2"/>
        <v>488953</v>
      </c>
    </row>
    <row r="105" spans="1:26" x14ac:dyDescent="0.3">
      <c r="A105" s="28" t="s">
        <v>92</v>
      </c>
      <c r="B105" s="28" t="str">
        <f>VLOOKUP(A105,'CENTROS DE COSTOS'!A:D,2,0)</f>
        <v>0036-0002</v>
      </c>
      <c r="C105" s="28" t="str">
        <f>VLOOKUP(A105,'CENTROS DE COSTOS'!A:D,3,0)</f>
        <v>Wompi Eje Cafetero</v>
      </c>
      <c r="D105" s="28">
        <v>63190</v>
      </c>
      <c r="E105" s="28" t="s">
        <v>2492</v>
      </c>
      <c r="F105" s="28">
        <v>82195</v>
      </c>
      <c r="G105" s="28" t="s">
        <v>17</v>
      </c>
      <c r="H105" s="28" t="s">
        <v>1174</v>
      </c>
      <c r="I105" s="28" t="s">
        <v>939</v>
      </c>
      <c r="J105" s="28" t="s">
        <v>941</v>
      </c>
      <c r="K105" s="28" t="s">
        <v>1960</v>
      </c>
      <c r="L105" s="28" t="s">
        <v>1170</v>
      </c>
      <c r="M105" s="28" t="s">
        <v>2359</v>
      </c>
      <c r="N105" s="46">
        <v>45979</v>
      </c>
      <c r="O105" s="46">
        <v>45981</v>
      </c>
      <c r="P105" s="28" t="s">
        <v>1171</v>
      </c>
      <c r="Q105" s="28" t="s">
        <v>2093</v>
      </c>
      <c r="R105" s="28" t="s">
        <v>1172</v>
      </c>
      <c r="S105" s="28" t="s">
        <v>2226</v>
      </c>
      <c r="T105" s="28" t="s">
        <v>41</v>
      </c>
      <c r="U105" s="28" t="s">
        <v>121</v>
      </c>
      <c r="V105" s="28" t="s">
        <v>1175</v>
      </c>
      <c r="W105" s="28">
        <v>1</v>
      </c>
      <c r="X105" s="48">
        <f>IF(T105="PRINCIPAL",'TARIFAS 2025'!$B$5,IF(T105="INTERMEDIA",'TARIFAS 2025'!$C$5,IF(T105="LEJANA",'TARIFAS 2025'!$D$5)))</f>
        <v>488953</v>
      </c>
      <c r="Y105" s="89">
        <v>1</v>
      </c>
      <c r="Z105" s="48">
        <f t="shared" si="2"/>
        <v>488953</v>
      </c>
    </row>
    <row r="106" spans="1:26" x14ac:dyDescent="0.3">
      <c r="A106" s="28" t="s">
        <v>92</v>
      </c>
      <c r="B106" s="28" t="str">
        <f>VLOOKUP(A106,'CENTROS DE COSTOS'!A:D,2,0)</f>
        <v>0036-0002</v>
      </c>
      <c r="C106" s="28" t="str">
        <f>VLOOKUP(A106,'CENTROS DE COSTOS'!A:D,3,0)</f>
        <v>Wompi Eje Cafetero</v>
      </c>
      <c r="D106" s="28">
        <v>5059</v>
      </c>
      <c r="E106" s="28" t="s">
        <v>2493</v>
      </c>
      <c r="F106" s="28">
        <v>82182</v>
      </c>
      <c r="G106" s="28" t="s">
        <v>17</v>
      </c>
      <c r="H106" s="28" t="s">
        <v>1174</v>
      </c>
      <c r="I106" s="28" t="s">
        <v>939</v>
      </c>
      <c r="J106" s="28" t="s">
        <v>122</v>
      </c>
      <c r="K106" s="28" t="s">
        <v>1961</v>
      </c>
      <c r="L106" s="28" t="s">
        <v>1170</v>
      </c>
      <c r="M106" s="28" t="s">
        <v>2360</v>
      </c>
      <c r="N106" s="46">
        <v>45979</v>
      </c>
      <c r="O106" s="46">
        <v>45981</v>
      </c>
      <c r="P106" s="28" t="s">
        <v>1171</v>
      </c>
      <c r="Q106" s="28" t="s">
        <v>2094</v>
      </c>
      <c r="R106" s="28" t="s">
        <v>1172</v>
      </c>
      <c r="S106" s="28" t="s">
        <v>2227</v>
      </c>
      <c r="T106" s="28" t="s">
        <v>41</v>
      </c>
      <c r="U106" s="28" t="s">
        <v>121</v>
      </c>
      <c r="V106" s="28" t="s">
        <v>1231</v>
      </c>
      <c r="W106" s="28">
        <v>1</v>
      </c>
      <c r="X106" s="48">
        <f>IF(T106="PRINCIPAL",'TARIFAS 2025'!$B$5,IF(T106="INTERMEDIA",'TARIFAS 2025'!$C$5,IF(T106="LEJANA",'TARIFAS 2025'!$D$5)))</f>
        <v>488953</v>
      </c>
      <c r="Y106" s="89">
        <v>1</v>
      </c>
      <c r="Z106" s="48">
        <f t="shared" si="2"/>
        <v>488953</v>
      </c>
    </row>
    <row r="107" spans="1:26" x14ac:dyDescent="0.3">
      <c r="A107" s="28" t="s">
        <v>89</v>
      </c>
      <c r="B107" s="28" t="str">
        <f>VLOOKUP(A107,'CENTROS DE COSTOS'!A:D,2,0)</f>
        <v>0036-0001</v>
      </c>
      <c r="C107" s="28" t="str">
        <f>VLOOKUP(A107,'CENTROS DE COSTOS'!A:D,3,0)</f>
        <v>Wompi Costa</v>
      </c>
      <c r="D107" s="28">
        <v>23162</v>
      </c>
      <c r="E107" s="28" t="s">
        <v>2494</v>
      </c>
      <c r="F107" s="28">
        <v>82192</v>
      </c>
      <c r="G107" s="28" t="s">
        <v>17</v>
      </c>
      <c r="H107" s="28" t="s">
        <v>1174</v>
      </c>
      <c r="I107" s="28" t="s">
        <v>276</v>
      </c>
      <c r="J107" s="28" t="s">
        <v>595</v>
      </c>
      <c r="K107" s="28" t="s">
        <v>1962</v>
      </c>
      <c r="L107" s="28" t="s">
        <v>1170</v>
      </c>
      <c r="M107" s="28" t="s">
        <v>2361</v>
      </c>
      <c r="N107" s="46">
        <v>45979</v>
      </c>
      <c r="O107" s="46">
        <v>45981</v>
      </c>
      <c r="P107" s="28" t="s">
        <v>1171</v>
      </c>
      <c r="Q107" s="28" t="s">
        <v>2095</v>
      </c>
      <c r="R107" s="28" t="s">
        <v>1172</v>
      </c>
      <c r="S107" s="28" t="s">
        <v>2228</v>
      </c>
      <c r="T107" s="28" t="s">
        <v>40</v>
      </c>
      <c r="U107" s="28" t="s">
        <v>121</v>
      </c>
      <c r="V107" s="28" t="s">
        <v>1414</v>
      </c>
      <c r="W107" s="28">
        <v>1</v>
      </c>
      <c r="X107" s="48">
        <f>IF(T107="PRINCIPAL",'TARIFAS 2025'!$B$5,IF(T107="INTERMEDIA",'TARIFAS 2025'!$C$5,IF(T107="LEJANA",'TARIFAS 2025'!$D$5)))</f>
        <v>367716</v>
      </c>
      <c r="Y107" s="89">
        <v>1</v>
      </c>
      <c r="Z107" s="48">
        <f t="shared" si="2"/>
        <v>367716</v>
      </c>
    </row>
    <row r="108" spans="1:26" x14ac:dyDescent="0.3">
      <c r="A108" s="28" t="s">
        <v>81</v>
      </c>
      <c r="B108" s="28" t="str">
        <f>VLOOKUP(A108,'CENTROS DE COSTOS'!A:D,2,0)</f>
        <v>0036-0007</v>
      </c>
      <c r="C108" s="28" t="str">
        <f>VLOOKUP(A108,'CENTROS DE COSTOS'!A:D,3,0)</f>
        <v>Wompi Santander</v>
      </c>
      <c r="D108" s="28">
        <v>54405</v>
      </c>
      <c r="E108" s="28" t="s">
        <v>2495</v>
      </c>
      <c r="F108" s="28">
        <v>82212</v>
      </c>
      <c r="G108" s="28" t="s">
        <v>17</v>
      </c>
      <c r="H108" s="28" t="s">
        <v>1174</v>
      </c>
      <c r="I108" s="28" t="s">
        <v>891</v>
      </c>
      <c r="J108" s="28" t="s">
        <v>913</v>
      </c>
      <c r="K108" s="28" t="s">
        <v>1963</v>
      </c>
      <c r="L108" s="28" t="s">
        <v>1170</v>
      </c>
      <c r="M108" s="28" t="s">
        <v>2362</v>
      </c>
      <c r="N108" s="46">
        <v>45979</v>
      </c>
      <c r="O108" s="46">
        <v>45981</v>
      </c>
      <c r="P108" s="28" t="s">
        <v>1171</v>
      </c>
      <c r="Q108" s="28" t="s">
        <v>2096</v>
      </c>
      <c r="R108" s="28" t="s">
        <v>1172</v>
      </c>
      <c r="S108" s="28" t="s">
        <v>2229</v>
      </c>
      <c r="T108" s="28" t="s">
        <v>40</v>
      </c>
      <c r="U108" s="28" t="s">
        <v>121</v>
      </c>
      <c r="V108" s="28" t="s">
        <v>1313</v>
      </c>
      <c r="W108" s="28">
        <v>1</v>
      </c>
      <c r="X108" s="48">
        <f>IF(T108="PRINCIPAL",'TARIFAS 2025'!$B$5,IF(T108="INTERMEDIA",'TARIFAS 2025'!$C$5,IF(T108="LEJANA",'TARIFAS 2025'!$D$5)))</f>
        <v>367716</v>
      </c>
      <c r="Y108" s="89">
        <v>1</v>
      </c>
      <c r="Z108" s="48">
        <f t="shared" si="2"/>
        <v>367716</v>
      </c>
    </row>
    <row r="109" spans="1:26" x14ac:dyDescent="0.3">
      <c r="A109" s="28" t="s">
        <v>81</v>
      </c>
      <c r="B109" s="28" t="str">
        <f>VLOOKUP(A109,'CENTROS DE COSTOS'!A:D,2,0)</f>
        <v>0036-0007</v>
      </c>
      <c r="C109" s="28" t="str">
        <f>VLOOKUP(A109,'CENTROS DE COSTOS'!A:D,3,0)</f>
        <v>Wompi Santander</v>
      </c>
      <c r="D109" s="28">
        <v>54001</v>
      </c>
      <c r="E109" s="28" t="s">
        <v>2496</v>
      </c>
      <c r="F109" s="28">
        <v>82196</v>
      </c>
      <c r="G109" s="28" t="s">
        <v>17</v>
      </c>
      <c r="H109" s="28" t="s">
        <v>1174</v>
      </c>
      <c r="I109" s="28" t="s">
        <v>891</v>
      </c>
      <c r="J109" s="28" t="s">
        <v>81</v>
      </c>
      <c r="K109" s="28" t="s">
        <v>1964</v>
      </c>
      <c r="L109" s="28" t="s">
        <v>1170</v>
      </c>
      <c r="M109" s="28" t="s">
        <v>2363</v>
      </c>
      <c r="N109" s="46">
        <v>45979</v>
      </c>
      <c r="O109" s="46">
        <v>45981</v>
      </c>
      <c r="P109" s="28" t="s">
        <v>1171</v>
      </c>
      <c r="Q109" s="28" t="s">
        <v>2097</v>
      </c>
      <c r="R109" s="28" t="s">
        <v>1172</v>
      </c>
      <c r="S109" s="28" t="s">
        <v>2230</v>
      </c>
      <c r="T109" s="28" t="s">
        <v>40</v>
      </c>
      <c r="U109" s="28" t="s">
        <v>121</v>
      </c>
      <c r="V109" s="28" t="s">
        <v>1211</v>
      </c>
      <c r="W109" s="28">
        <v>1</v>
      </c>
      <c r="X109" s="48">
        <f>IF(T109="PRINCIPAL",'TARIFAS 2025'!$B$5,IF(T109="INTERMEDIA",'TARIFAS 2025'!$C$5,IF(T109="LEJANA",'TARIFAS 2025'!$D$5)))</f>
        <v>367716</v>
      </c>
      <c r="Y109" s="89">
        <v>1</v>
      </c>
      <c r="Z109" s="48">
        <f t="shared" si="2"/>
        <v>367716</v>
      </c>
    </row>
    <row r="110" spans="1:26" x14ac:dyDescent="0.3">
      <c r="A110" s="28" t="s">
        <v>77</v>
      </c>
      <c r="B110" s="28" t="str">
        <f>VLOOKUP(A110,'CENTROS DE COSTOS'!A:D,2,0)</f>
        <v>0036-0003</v>
      </c>
      <c r="C110" s="28" t="str">
        <f>VLOOKUP(A110,'CENTROS DE COSTOS'!A:D,3,0)</f>
        <v>Wompi Suroccidente</v>
      </c>
      <c r="D110" s="28">
        <v>76111</v>
      </c>
      <c r="E110" s="28" t="s">
        <v>2497</v>
      </c>
      <c r="F110" s="28">
        <v>82208</v>
      </c>
      <c r="G110" s="28" t="s">
        <v>17</v>
      </c>
      <c r="H110" s="28" t="s">
        <v>1174</v>
      </c>
      <c r="I110" s="28" t="s">
        <v>1101</v>
      </c>
      <c r="J110" s="28" t="s">
        <v>1118</v>
      </c>
      <c r="K110" s="28" t="s">
        <v>1965</v>
      </c>
      <c r="L110" s="28" t="s">
        <v>1170</v>
      </c>
      <c r="M110" s="28" t="s">
        <v>2364</v>
      </c>
      <c r="N110" s="46">
        <v>45979</v>
      </c>
      <c r="O110" s="46">
        <v>45982</v>
      </c>
      <c r="P110" s="28" t="s">
        <v>1171</v>
      </c>
      <c r="Q110" s="28" t="s">
        <v>2098</v>
      </c>
      <c r="R110" s="28" t="s">
        <v>1172</v>
      </c>
      <c r="S110" s="28" t="s">
        <v>2231</v>
      </c>
      <c r="T110" s="28" t="s">
        <v>41</v>
      </c>
      <c r="U110" s="28" t="s">
        <v>121</v>
      </c>
      <c r="V110" s="28" t="s">
        <v>1212</v>
      </c>
      <c r="W110" s="28">
        <v>1</v>
      </c>
      <c r="X110" s="48">
        <f>IF(T110="PRINCIPAL",'TARIFAS 2025'!$B$5,IF(T110="INTERMEDIA",'TARIFAS 2025'!$C$5,IF(T110="LEJANA",'TARIFAS 2025'!$D$5)))</f>
        <v>488953</v>
      </c>
      <c r="Y110" s="89">
        <v>1</v>
      </c>
      <c r="Z110" s="48">
        <f t="shared" si="2"/>
        <v>488953</v>
      </c>
    </row>
    <row r="111" spans="1:26" x14ac:dyDescent="0.3">
      <c r="A111" s="28" t="s">
        <v>77</v>
      </c>
      <c r="B111" s="28" t="str">
        <f>VLOOKUP(A111,'CENTROS DE COSTOS'!A:D,2,0)</f>
        <v>0036-0003</v>
      </c>
      <c r="C111" s="28" t="str">
        <f>VLOOKUP(A111,'CENTROS DE COSTOS'!A:D,3,0)</f>
        <v>Wompi Suroccidente</v>
      </c>
      <c r="D111" s="28">
        <v>76111</v>
      </c>
      <c r="E111" s="28" t="s">
        <v>2498</v>
      </c>
      <c r="F111" s="28">
        <v>82209</v>
      </c>
      <c r="G111" s="28" t="s">
        <v>17</v>
      </c>
      <c r="H111" s="28" t="s">
        <v>1174</v>
      </c>
      <c r="I111" s="28" t="s">
        <v>1101</v>
      </c>
      <c r="J111" s="28" t="s">
        <v>1118</v>
      </c>
      <c r="K111" s="28" t="s">
        <v>1966</v>
      </c>
      <c r="L111" s="28" t="s">
        <v>1170</v>
      </c>
      <c r="M111" s="28" t="s">
        <v>2365</v>
      </c>
      <c r="N111" s="46">
        <v>45979</v>
      </c>
      <c r="O111" s="46">
        <v>45982</v>
      </c>
      <c r="P111" s="28" t="s">
        <v>1171</v>
      </c>
      <c r="Q111" s="28" t="s">
        <v>2099</v>
      </c>
      <c r="R111" s="28" t="s">
        <v>1172</v>
      </c>
      <c r="S111" s="28" t="s">
        <v>2232</v>
      </c>
      <c r="T111" s="28" t="s">
        <v>41</v>
      </c>
      <c r="U111" s="28" t="s">
        <v>121</v>
      </c>
      <c r="V111" s="28" t="s">
        <v>1212</v>
      </c>
      <c r="W111" s="28">
        <v>1</v>
      </c>
      <c r="X111" s="48">
        <f>IF(T111="PRINCIPAL",'TARIFAS 2025'!$B$5,IF(T111="INTERMEDIA",'TARIFAS 2025'!$C$5,IF(T111="LEJANA",'TARIFAS 2025'!$D$5)))</f>
        <v>488953</v>
      </c>
      <c r="Y111" s="89">
        <v>1</v>
      </c>
      <c r="Z111" s="48">
        <f t="shared" si="2"/>
        <v>488953</v>
      </c>
    </row>
    <row r="112" spans="1:26" x14ac:dyDescent="0.3">
      <c r="A112" s="28" t="s">
        <v>71</v>
      </c>
      <c r="B112" s="28" t="str">
        <f>VLOOKUP(A112,'CENTROS DE COSTOS'!A:D,2,0)</f>
        <v>0036-0004</v>
      </c>
      <c r="C112" s="28" t="str">
        <f>VLOOKUP(A112,'CENTROS DE COSTOS'!A:D,3,0)</f>
        <v>Wompi Centro</v>
      </c>
      <c r="D112" s="28">
        <v>11001</v>
      </c>
      <c r="E112" s="28" t="s">
        <v>2499</v>
      </c>
      <c r="F112" s="28">
        <v>82184</v>
      </c>
      <c r="G112" s="28" t="s">
        <v>17</v>
      </c>
      <c r="H112" s="28" t="s">
        <v>1174</v>
      </c>
      <c r="I112" s="28" t="s">
        <v>618</v>
      </c>
      <c r="J112" s="28" t="s">
        <v>71</v>
      </c>
      <c r="K112" s="28" t="s">
        <v>1967</v>
      </c>
      <c r="L112" s="28" t="s">
        <v>1170</v>
      </c>
      <c r="M112" s="28" t="s">
        <v>2366</v>
      </c>
      <c r="N112" s="46">
        <v>45979</v>
      </c>
      <c r="O112" s="46">
        <v>45981</v>
      </c>
      <c r="P112" s="28" t="s">
        <v>1171</v>
      </c>
      <c r="Q112" s="28" t="s">
        <v>2100</v>
      </c>
      <c r="R112" s="28" t="s">
        <v>1172</v>
      </c>
      <c r="S112" s="28" t="s">
        <v>2233</v>
      </c>
      <c r="T112" s="28" t="s">
        <v>40</v>
      </c>
      <c r="U112" s="28" t="s">
        <v>121</v>
      </c>
      <c r="V112" s="28" t="s">
        <v>1208</v>
      </c>
      <c r="W112" s="28">
        <v>1</v>
      </c>
      <c r="X112" s="48">
        <f>IF(T112="PRINCIPAL",'TARIFAS 2025'!$B$5,IF(T112="INTERMEDIA",'TARIFAS 2025'!$C$5,IF(T112="LEJANA",'TARIFAS 2025'!$D$5)))</f>
        <v>367716</v>
      </c>
      <c r="Y112" s="89">
        <v>1</v>
      </c>
      <c r="Z112" s="48">
        <f t="shared" si="2"/>
        <v>367716</v>
      </c>
    </row>
    <row r="113" spans="1:26" x14ac:dyDescent="0.3">
      <c r="A113" s="28" t="s">
        <v>77</v>
      </c>
      <c r="B113" s="28" t="str">
        <f>VLOOKUP(A113,'CENTROS DE COSTOS'!A:D,2,0)</f>
        <v>0036-0003</v>
      </c>
      <c r="C113" s="28" t="str">
        <f>VLOOKUP(A113,'CENTROS DE COSTOS'!A:D,3,0)</f>
        <v>Wompi Suroccidente</v>
      </c>
      <c r="D113" s="28">
        <v>76001</v>
      </c>
      <c r="E113" s="28" t="s">
        <v>2500</v>
      </c>
      <c r="F113" s="28">
        <v>82190</v>
      </c>
      <c r="G113" s="28" t="s">
        <v>17</v>
      </c>
      <c r="H113" s="28" t="s">
        <v>1174</v>
      </c>
      <c r="I113" s="28" t="s">
        <v>1101</v>
      </c>
      <c r="J113" s="28" t="s">
        <v>77</v>
      </c>
      <c r="K113" s="28" t="s">
        <v>1968</v>
      </c>
      <c r="L113" s="28" t="s">
        <v>1170</v>
      </c>
      <c r="M113" s="28" t="s">
        <v>2367</v>
      </c>
      <c r="N113" s="46">
        <v>45979</v>
      </c>
      <c r="O113" s="46">
        <v>45981</v>
      </c>
      <c r="P113" s="28" t="s">
        <v>1171</v>
      </c>
      <c r="Q113" s="28" t="s">
        <v>2101</v>
      </c>
      <c r="R113" s="28" t="s">
        <v>1172</v>
      </c>
      <c r="S113" s="28" t="s">
        <v>2234</v>
      </c>
      <c r="T113" s="28" t="s">
        <v>40</v>
      </c>
      <c r="U113" s="28" t="s">
        <v>121</v>
      </c>
      <c r="V113" s="28" t="s">
        <v>1261</v>
      </c>
      <c r="W113" s="28">
        <v>1</v>
      </c>
      <c r="X113" s="48">
        <f>IF(T113="PRINCIPAL",'TARIFAS 2025'!$B$5,IF(T113="INTERMEDIA",'TARIFAS 2025'!$C$5,IF(T113="LEJANA",'TARIFAS 2025'!$D$5)))</f>
        <v>367716</v>
      </c>
      <c r="Y113" s="89">
        <v>1</v>
      </c>
      <c r="Z113" s="48">
        <f t="shared" si="2"/>
        <v>367716</v>
      </c>
    </row>
    <row r="114" spans="1:26" x14ac:dyDescent="0.3">
      <c r="A114" s="28" t="s">
        <v>77</v>
      </c>
      <c r="B114" s="28" t="str">
        <f>VLOOKUP(A114,'CENTROS DE COSTOS'!A:D,2,0)</f>
        <v>0036-0003</v>
      </c>
      <c r="C114" s="28" t="str">
        <f>VLOOKUP(A114,'CENTROS DE COSTOS'!A:D,3,0)</f>
        <v>Wompi Suroccidente</v>
      </c>
      <c r="D114" s="28">
        <v>76113</v>
      </c>
      <c r="E114" s="28" t="s">
        <v>2501</v>
      </c>
      <c r="F114" s="28">
        <v>82186</v>
      </c>
      <c r="G114" s="28" t="s">
        <v>17</v>
      </c>
      <c r="H114" s="28" t="s">
        <v>1174</v>
      </c>
      <c r="I114" s="28" t="s">
        <v>1101</v>
      </c>
      <c r="J114" s="28" t="s">
        <v>1106</v>
      </c>
      <c r="K114" s="28" t="s">
        <v>1969</v>
      </c>
      <c r="L114" s="28" t="s">
        <v>1170</v>
      </c>
      <c r="M114" s="28" t="s">
        <v>2368</v>
      </c>
      <c r="N114" s="46">
        <v>45979</v>
      </c>
      <c r="O114" s="46">
        <v>45982</v>
      </c>
      <c r="P114" s="28" t="s">
        <v>1171</v>
      </c>
      <c r="Q114" s="28" t="s">
        <v>2102</v>
      </c>
      <c r="R114" s="28" t="s">
        <v>1172</v>
      </c>
      <c r="S114" s="28" t="s">
        <v>2235</v>
      </c>
      <c r="T114" s="28" t="s">
        <v>41</v>
      </c>
      <c r="U114" s="28" t="s">
        <v>121</v>
      </c>
      <c r="V114" s="28" t="s">
        <v>1278</v>
      </c>
      <c r="W114" s="28">
        <v>1</v>
      </c>
      <c r="X114" s="48">
        <f>IF(T114="PRINCIPAL",'TARIFAS 2025'!$B$5,IF(T114="INTERMEDIA",'TARIFAS 2025'!$C$5,IF(T114="LEJANA",'TARIFAS 2025'!$D$5)))</f>
        <v>488953</v>
      </c>
      <c r="Y114" s="89">
        <v>1</v>
      </c>
      <c r="Z114" s="48">
        <f t="shared" si="2"/>
        <v>488953</v>
      </c>
    </row>
    <row r="115" spans="1:26" x14ac:dyDescent="0.3">
      <c r="A115" s="28" t="s">
        <v>88</v>
      </c>
      <c r="B115" s="28" t="str">
        <f>VLOOKUP(A115,'CENTROS DE COSTOS'!A:D,2,0)</f>
        <v>0036-0005</v>
      </c>
      <c r="C115" s="28" t="str">
        <f>VLOOKUP(A115,'CENTROS DE COSTOS'!A:D,3,0)</f>
        <v>Wompi Noroccidente</v>
      </c>
      <c r="D115" s="28">
        <v>5361</v>
      </c>
      <c r="E115" s="28" t="s">
        <v>2502</v>
      </c>
      <c r="F115" s="28">
        <v>82180</v>
      </c>
      <c r="G115" s="28" t="s">
        <v>17</v>
      </c>
      <c r="H115" s="28" t="s">
        <v>1174</v>
      </c>
      <c r="I115" s="28" t="s">
        <v>120</v>
      </c>
      <c r="J115" s="28" t="s">
        <v>191</v>
      </c>
      <c r="K115" s="28" t="s">
        <v>1970</v>
      </c>
      <c r="L115" s="28" t="s">
        <v>1170</v>
      </c>
      <c r="M115" s="28" t="s">
        <v>2369</v>
      </c>
      <c r="N115" s="46">
        <v>45979</v>
      </c>
      <c r="O115" s="46">
        <v>45981</v>
      </c>
      <c r="P115" s="28" t="s">
        <v>1171</v>
      </c>
      <c r="Q115" s="28" t="s">
        <v>2103</v>
      </c>
      <c r="R115" s="28" t="s">
        <v>1172</v>
      </c>
      <c r="S115" s="28" t="s">
        <v>2236</v>
      </c>
      <c r="T115" s="28" t="s">
        <v>42</v>
      </c>
      <c r="U115" s="28" t="s">
        <v>121</v>
      </c>
      <c r="V115" s="28" t="s">
        <v>1230</v>
      </c>
      <c r="W115" s="28">
        <v>1</v>
      </c>
      <c r="X115" s="48">
        <f>IF(T115="PRINCIPAL",'TARIFAS 2025'!$B$5,IF(T115="INTERMEDIA",'TARIFAS 2025'!$C$5,IF(T115="LEJANA",'TARIFAS 2025'!$D$5)))</f>
        <v>598334</v>
      </c>
      <c r="Y115" s="89">
        <v>1</v>
      </c>
      <c r="Z115" s="48">
        <f t="shared" si="2"/>
        <v>598334</v>
      </c>
    </row>
    <row r="116" spans="1:26" x14ac:dyDescent="0.3">
      <c r="A116" s="28" t="s">
        <v>86</v>
      </c>
      <c r="B116" s="28" t="str">
        <f>VLOOKUP(A116,'CENTROS DE COSTOS'!A:D,2,0)</f>
        <v>0036-0002</v>
      </c>
      <c r="C116" s="28" t="str">
        <f>VLOOKUP(A116,'CENTROS DE COSTOS'!A:D,3,0)</f>
        <v>Wompi Eje Cafetero</v>
      </c>
      <c r="D116" s="28">
        <v>17174</v>
      </c>
      <c r="E116" s="28" t="s">
        <v>2503</v>
      </c>
      <c r="F116" s="28">
        <v>82193</v>
      </c>
      <c r="G116" s="28" t="s">
        <v>17</v>
      </c>
      <c r="H116" s="28" t="s">
        <v>1174</v>
      </c>
      <c r="I116" s="28" t="s">
        <v>126</v>
      </c>
      <c r="J116" s="28" t="s">
        <v>446</v>
      </c>
      <c r="K116" s="28" t="s">
        <v>1971</v>
      </c>
      <c r="L116" s="28" t="s">
        <v>1170</v>
      </c>
      <c r="M116" s="28" t="s">
        <v>2370</v>
      </c>
      <c r="N116" s="46">
        <v>45979</v>
      </c>
      <c r="O116" s="46">
        <v>45982</v>
      </c>
      <c r="P116" s="28" t="s">
        <v>1171</v>
      </c>
      <c r="Q116" s="28" t="s">
        <v>2104</v>
      </c>
      <c r="R116" s="28" t="s">
        <v>1172</v>
      </c>
      <c r="S116" s="28" t="s">
        <v>2237</v>
      </c>
      <c r="T116" s="28" t="s">
        <v>41</v>
      </c>
      <c r="U116" s="28" t="s">
        <v>121</v>
      </c>
      <c r="V116" s="28" t="s">
        <v>1207</v>
      </c>
      <c r="W116" s="28">
        <v>1</v>
      </c>
      <c r="X116" s="48">
        <f>IF(T116="PRINCIPAL",'TARIFAS 2025'!$B$5,IF(T116="INTERMEDIA",'TARIFAS 2025'!$C$5,IF(T116="LEJANA",'TARIFAS 2025'!$D$5)))</f>
        <v>488953</v>
      </c>
      <c r="Y116" s="89">
        <v>1</v>
      </c>
      <c r="Z116" s="48">
        <f t="shared" si="2"/>
        <v>488953</v>
      </c>
    </row>
    <row r="117" spans="1:26" x14ac:dyDescent="0.3">
      <c r="A117" s="28" t="s">
        <v>92</v>
      </c>
      <c r="B117" s="28" t="str">
        <f>VLOOKUP(A117,'CENTROS DE COSTOS'!A:D,2,0)</f>
        <v>0036-0002</v>
      </c>
      <c r="C117" s="28" t="str">
        <f>VLOOKUP(A117,'CENTROS DE COSTOS'!A:D,3,0)</f>
        <v>Wompi Eje Cafetero</v>
      </c>
      <c r="D117" s="28">
        <v>5059</v>
      </c>
      <c r="E117" s="28" t="s">
        <v>2504</v>
      </c>
      <c r="F117" s="28">
        <v>82181</v>
      </c>
      <c r="G117" s="28" t="s">
        <v>17</v>
      </c>
      <c r="H117" s="28" t="s">
        <v>1174</v>
      </c>
      <c r="I117" s="28" t="s">
        <v>939</v>
      </c>
      <c r="J117" s="28" t="s">
        <v>122</v>
      </c>
      <c r="K117" s="28" t="s">
        <v>1972</v>
      </c>
      <c r="L117" s="28" t="s">
        <v>1170</v>
      </c>
      <c r="M117" s="28" t="s">
        <v>2371</v>
      </c>
      <c r="N117" s="46">
        <v>45979</v>
      </c>
      <c r="O117" s="46">
        <v>45981</v>
      </c>
      <c r="P117" s="28" t="s">
        <v>1171</v>
      </c>
      <c r="Q117" s="28" t="s">
        <v>2105</v>
      </c>
      <c r="R117" s="28" t="s">
        <v>1172</v>
      </c>
      <c r="S117" s="28" t="s">
        <v>2238</v>
      </c>
      <c r="T117" s="28" t="s">
        <v>41</v>
      </c>
      <c r="U117" s="28" t="s">
        <v>121</v>
      </c>
      <c r="V117" s="28" t="s">
        <v>1231</v>
      </c>
      <c r="W117" s="28">
        <v>1</v>
      </c>
      <c r="X117" s="48">
        <f>IF(T117="PRINCIPAL",'TARIFAS 2025'!$B$5,IF(T117="INTERMEDIA",'TARIFAS 2025'!$C$5,IF(T117="LEJANA",'TARIFAS 2025'!$D$5)))</f>
        <v>488953</v>
      </c>
      <c r="Y117" s="89">
        <v>1</v>
      </c>
      <c r="Z117" s="48">
        <f t="shared" si="2"/>
        <v>488953</v>
      </c>
    </row>
    <row r="118" spans="1:26" x14ac:dyDescent="0.3">
      <c r="A118" s="28" t="s">
        <v>88</v>
      </c>
      <c r="B118" s="28" t="str">
        <f>VLOOKUP(A118,'CENTROS DE COSTOS'!A:D,2,0)</f>
        <v>0036-0005</v>
      </c>
      <c r="C118" s="28" t="str">
        <f>VLOOKUP(A118,'CENTROS DE COSTOS'!A:D,3,0)</f>
        <v>Wompi Noroccidente</v>
      </c>
      <c r="D118" s="28">
        <v>5266</v>
      </c>
      <c r="E118" s="28" t="s">
        <v>2505</v>
      </c>
      <c r="F118" s="28">
        <v>82229</v>
      </c>
      <c r="G118" s="28" t="s">
        <v>17</v>
      </c>
      <c r="H118" s="28" t="s">
        <v>1174</v>
      </c>
      <c r="I118" s="28" t="s">
        <v>120</v>
      </c>
      <c r="J118" s="28" t="s">
        <v>180</v>
      </c>
      <c r="K118" s="28" t="s">
        <v>1973</v>
      </c>
      <c r="L118" s="28" t="s">
        <v>1170</v>
      </c>
      <c r="M118" s="28" t="s">
        <v>2372</v>
      </c>
      <c r="N118" s="46">
        <v>45979</v>
      </c>
      <c r="O118" s="46">
        <v>45982</v>
      </c>
      <c r="P118" s="28" t="s">
        <v>1171</v>
      </c>
      <c r="Q118" s="28" t="s">
        <v>2106</v>
      </c>
      <c r="R118" s="28" t="s">
        <v>1172</v>
      </c>
      <c r="S118" s="28" t="s">
        <v>2239</v>
      </c>
      <c r="T118" s="28" t="s">
        <v>40</v>
      </c>
      <c r="U118" s="28" t="s">
        <v>121</v>
      </c>
      <c r="V118" s="28" t="s">
        <v>1332</v>
      </c>
      <c r="W118" s="28">
        <v>1</v>
      </c>
      <c r="X118" s="48">
        <f>IF(T118="PRINCIPAL",'TARIFAS 2025'!$B$5,IF(T118="INTERMEDIA",'TARIFAS 2025'!$C$5,IF(T118="LEJANA",'TARIFAS 2025'!$D$5)))</f>
        <v>367716</v>
      </c>
      <c r="Y118" s="89">
        <v>1</v>
      </c>
      <c r="Z118" s="48">
        <f t="shared" si="2"/>
        <v>367716</v>
      </c>
    </row>
    <row r="119" spans="1:26" x14ac:dyDescent="0.3">
      <c r="A119" s="28" t="s">
        <v>77</v>
      </c>
      <c r="B119" s="28" t="str">
        <f>VLOOKUP(A119,'CENTROS DE COSTOS'!A:D,2,0)</f>
        <v>0036-0003</v>
      </c>
      <c r="C119" s="28" t="str">
        <f>VLOOKUP(A119,'CENTROS DE COSTOS'!A:D,3,0)</f>
        <v>Wompi Suroccidente</v>
      </c>
      <c r="D119" s="28">
        <v>76834</v>
      </c>
      <c r="E119" s="28" t="s">
        <v>2506</v>
      </c>
      <c r="F119" s="28">
        <v>82224</v>
      </c>
      <c r="G119" s="28" t="s">
        <v>17</v>
      </c>
      <c r="H119" s="28" t="s">
        <v>1174</v>
      </c>
      <c r="I119" s="28" t="s">
        <v>1101</v>
      </c>
      <c r="J119" s="28" t="s">
        <v>1129</v>
      </c>
      <c r="K119" s="28" t="s">
        <v>1974</v>
      </c>
      <c r="L119" s="28" t="s">
        <v>1170</v>
      </c>
      <c r="M119" s="28" t="s">
        <v>2373</v>
      </c>
      <c r="N119" s="46">
        <v>45979</v>
      </c>
      <c r="O119" s="46">
        <v>45982</v>
      </c>
      <c r="P119" s="28" t="s">
        <v>1171</v>
      </c>
      <c r="Q119" s="28" t="s">
        <v>2107</v>
      </c>
      <c r="R119" s="28" t="s">
        <v>1172</v>
      </c>
      <c r="S119" s="28" t="s">
        <v>2240</v>
      </c>
      <c r="T119" s="28" t="s">
        <v>41</v>
      </c>
      <c r="U119" s="28" t="s">
        <v>121</v>
      </c>
      <c r="V119" s="28" t="s">
        <v>1173</v>
      </c>
      <c r="W119" s="28">
        <v>1</v>
      </c>
      <c r="X119" s="48">
        <f>IF(T119="PRINCIPAL",'TARIFAS 2025'!$B$5,IF(T119="INTERMEDIA",'TARIFAS 2025'!$C$5,IF(T119="LEJANA",'TARIFAS 2025'!$D$5)))</f>
        <v>488953</v>
      </c>
      <c r="Y119" s="89">
        <v>1</v>
      </c>
      <c r="Z119" s="48">
        <f t="shared" si="2"/>
        <v>488953</v>
      </c>
    </row>
    <row r="120" spans="1:26" x14ac:dyDescent="0.3">
      <c r="A120" s="28" t="s">
        <v>71</v>
      </c>
      <c r="B120" s="28" t="str">
        <f>VLOOKUP(A120,'CENTROS DE COSTOS'!A:D,2,0)</f>
        <v>0036-0004</v>
      </c>
      <c r="C120" s="28" t="str">
        <f>VLOOKUP(A120,'CENTROS DE COSTOS'!A:D,3,0)</f>
        <v>Wompi Centro</v>
      </c>
      <c r="D120" s="28">
        <v>11001</v>
      </c>
      <c r="E120" s="28" t="s">
        <v>2507</v>
      </c>
      <c r="F120" s="28">
        <v>82183</v>
      </c>
      <c r="G120" s="28" t="s">
        <v>17</v>
      </c>
      <c r="H120" s="28" t="s">
        <v>1174</v>
      </c>
      <c r="I120" s="28" t="s">
        <v>618</v>
      </c>
      <c r="J120" s="28" t="s">
        <v>71</v>
      </c>
      <c r="K120" s="28" t="s">
        <v>1975</v>
      </c>
      <c r="L120" s="28" t="s">
        <v>1170</v>
      </c>
      <c r="M120" s="28" t="s">
        <v>2374</v>
      </c>
      <c r="N120" s="46">
        <v>45979</v>
      </c>
      <c r="O120" s="46">
        <v>45981</v>
      </c>
      <c r="P120" s="28" t="s">
        <v>1171</v>
      </c>
      <c r="Q120" s="28" t="s">
        <v>2108</v>
      </c>
      <c r="R120" s="28" t="s">
        <v>1172</v>
      </c>
      <c r="S120" s="28" t="s">
        <v>2241</v>
      </c>
      <c r="T120" s="28" t="s">
        <v>40</v>
      </c>
      <c r="U120" s="28" t="s">
        <v>121</v>
      </c>
      <c r="V120" s="28" t="s">
        <v>1317</v>
      </c>
      <c r="W120" s="28">
        <v>1</v>
      </c>
      <c r="X120" s="48">
        <f>IF(T120="PRINCIPAL",'TARIFAS 2025'!$B$5,IF(T120="INTERMEDIA",'TARIFAS 2025'!$C$5,IF(T120="LEJANA",'TARIFAS 2025'!$D$5)))</f>
        <v>367716</v>
      </c>
      <c r="Y120" s="89">
        <v>1</v>
      </c>
      <c r="Z120" s="48">
        <f t="shared" si="2"/>
        <v>367716</v>
      </c>
    </row>
    <row r="121" spans="1:26" x14ac:dyDescent="0.3">
      <c r="A121" s="28" t="s">
        <v>92</v>
      </c>
      <c r="B121" s="28" t="str">
        <f>VLOOKUP(A121,'CENTROS DE COSTOS'!A:D,2,0)</f>
        <v>0036-0002</v>
      </c>
      <c r="C121" s="28" t="str">
        <f>VLOOKUP(A121,'CENTROS DE COSTOS'!A:D,3,0)</f>
        <v>Wompi Eje Cafetero</v>
      </c>
      <c r="D121" s="28">
        <v>63401</v>
      </c>
      <c r="E121" s="28" t="s">
        <v>2508</v>
      </c>
      <c r="F121" s="28">
        <v>82211</v>
      </c>
      <c r="G121" s="28" t="s">
        <v>17</v>
      </c>
      <c r="H121" s="28" t="s">
        <v>1174</v>
      </c>
      <c r="I121" s="28" t="s">
        <v>939</v>
      </c>
      <c r="J121" s="28" t="s">
        <v>944</v>
      </c>
      <c r="K121" s="28" t="s">
        <v>1976</v>
      </c>
      <c r="L121" s="28" t="s">
        <v>1170</v>
      </c>
      <c r="M121" s="28" t="s">
        <v>2375</v>
      </c>
      <c r="N121" s="46">
        <v>45979</v>
      </c>
      <c r="O121" s="46">
        <v>45982</v>
      </c>
      <c r="P121" s="28" t="s">
        <v>1171</v>
      </c>
      <c r="Q121" s="28" t="s">
        <v>2109</v>
      </c>
      <c r="R121" s="28" t="s">
        <v>1172</v>
      </c>
      <c r="S121" s="28" t="s">
        <v>2242</v>
      </c>
      <c r="T121" s="28" t="s">
        <v>41</v>
      </c>
      <c r="U121" s="28" t="s">
        <v>121</v>
      </c>
      <c r="V121" s="28" t="s">
        <v>1231</v>
      </c>
      <c r="W121" s="28">
        <v>1</v>
      </c>
      <c r="X121" s="48">
        <f>IF(T121="PRINCIPAL",'TARIFAS 2025'!$B$5,IF(T121="INTERMEDIA",'TARIFAS 2025'!$C$5,IF(T121="LEJANA",'TARIFAS 2025'!$D$5)))</f>
        <v>488953</v>
      </c>
      <c r="Y121" s="89">
        <v>1</v>
      </c>
      <c r="Z121" s="48">
        <f t="shared" si="2"/>
        <v>488953</v>
      </c>
    </row>
    <row r="122" spans="1:26" x14ac:dyDescent="0.3">
      <c r="A122" s="28" t="s">
        <v>86</v>
      </c>
      <c r="B122" s="28" t="str">
        <f>VLOOKUP(A122,'CENTROS DE COSTOS'!A:D,2,0)</f>
        <v>0036-0002</v>
      </c>
      <c r="C122" s="28" t="str">
        <f>VLOOKUP(A122,'CENTROS DE COSTOS'!A:D,3,0)</f>
        <v>Wompi Eje Cafetero</v>
      </c>
      <c r="D122" s="28">
        <v>17001</v>
      </c>
      <c r="E122" s="28" t="s">
        <v>2509</v>
      </c>
      <c r="F122" s="28">
        <v>82213</v>
      </c>
      <c r="G122" s="28" t="s">
        <v>17</v>
      </c>
      <c r="H122" s="28" t="s">
        <v>1174</v>
      </c>
      <c r="I122" s="28" t="s">
        <v>126</v>
      </c>
      <c r="J122" s="28" t="s">
        <v>86</v>
      </c>
      <c r="K122" s="28" t="s">
        <v>1977</v>
      </c>
      <c r="L122" s="28" t="s">
        <v>1170</v>
      </c>
      <c r="M122" s="28" t="s">
        <v>2376</v>
      </c>
      <c r="N122" s="46">
        <v>45979</v>
      </c>
      <c r="O122" s="46">
        <v>45981</v>
      </c>
      <c r="P122" s="28" t="s">
        <v>1171</v>
      </c>
      <c r="Q122" s="28" t="s">
        <v>2110</v>
      </c>
      <c r="R122" s="28" t="s">
        <v>1172</v>
      </c>
      <c r="S122" s="28" t="s">
        <v>2243</v>
      </c>
      <c r="T122" s="28" t="s">
        <v>40</v>
      </c>
      <c r="U122" s="28" t="s">
        <v>121</v>
      </c>
      <c r="V122" s="28" t="s">
        <v>1207</v>
      </c>
      <c r="W122" s="28">
        <v>1</v>
      </c>
      <c r="X122" s="48">
        <f>IF(T122="PRINCIPAL",'TARIFAS 2025'!$B$5,IF(T122="INTERMEDIA",'TARIFAS 2025'!$C$5,IF(T122="LEJANA",'TARIFAS 2025'!$D$5)))</f>
        <v>367716</v>
      </c>
      <c r="Y122" s="89">
        <v>1</v>
      </c>
      <c r="Z122" s="48">
        <f t="shared" si="2"/>
        <v>367716</v>
      </c>
    </row>
    <row r="123" spans="1:26" x14ac:dyDescent="0.3">
      <c r="A123" s="28" t="s">
        <v>81</v>
      </c>
      <c r="B123" s="28" t="str">
        <f>VLOOKUP(A123,'CENTROS DE COSTOS'!A:D,2,0)</f>
        <v>0036-0007</v>
      </c>
      <c r="C123" s="28" t="str">
        <f>VLOOKUP(A123,'CENTROS DE COSTOS'!A:D,3,0)</f>
        <v>Wompi Santander</v>
      </c>
      <c r="D123" s="28">
        <v>54001</v>
      </c>
      <c r="E123" s="28" t="s">
        <v>2510</v>
      </c>
      <c r="F123" s="28">
        <v>82200</v>
      </c>
      <c r="G123" s="28" t="s">
        <v>17</v>
      </c>
      <c r="H123" s="28" t="s">
        <v>1174</v>
      </c>
      <c r="I123" s="28" t="s">
        <v>891</v>
      </c>
      <c r="J123" s="28" t="s">
        <v>81</v>
      </c>
      <c r="K123" s="28" t="s">
        <v>1978</v>
      </c>
      <c r="L123" s="28" t="s">
        <v>1170</v>
      </c>
      <c r="M123" s="28" t="s">
        <v>2377</v>
      </c>
      <c r="N123" s="46">
        <v>45979</v>
      </c>
      <c r="O123" s="46">
        <v>45982</v>
      </c>
      <c r="P123" s="28" t="s">
        <v>1171</v>
      </c>
      <c r="Q123" s="28" t="s">
        <v>2111</v>
      </c>
      <c r="R123" s="28" t="s">
        <v>1172</v>
      </c>
      <c r="S123" s="28" t="s">
        <v>2244</v>
      </c>
      <c r="T123" s="28" t="s">
        <v>40</v>
      </c>
      <c r="U123" s="28" t="s">
        <v>121</v>
      </c>
      <c r="V123" s="28" t="s">
        <v>1188</v>
      </c>
      <c r="W123" s="28">
        <v>1</v>
      </c>
      <c r="X123" s="48">
        <f>IF(T123="PRINCIPAL",'TARIFAS 2025'!$B$5,IF(T123="INTERMEDIA",'TARIFAS 2025'!$C$5,IF(T123="LEJANA",'TARIFAS 2025'!$D$5)))</f>
        <v>367716</v>
      </c>
      <c r="Y123" s="89">
        <v>1</v>
      </c>
      <c r="Z123" s="48">
        <f t="shared" si="2"/>
        <v>367716</v>
      </c>
    </row>
    <row r="124" spans="1:26" x14ac:dyDescent="0.3">
      <c r="A124" s="28" t="s">
        <v>82</v>
      </c>
      <c r="B124" s="28" t="str">
        <f>VLOOKUP(A124,'CENTROS DE COSTOS'!A:D,2,0)</f>
        <v>0036-0006</v>
      </c>
      <c r="C124" s="28" t="str">
        <f>VLOOKUP(A124,'CENTROS DE COSTOS'!A:D,3,0)</f>
        <v>Wompi Oriente</v>
      </c>
      <c r="D124" s="28">
        <v>18592</v>
      </c>
      <c r="E124" s="28" t="s">
        <v>2511</v>
      </c>
      <c r="F124" s="28">
        <v>82220</v>
      </c>
      <c r="G124" s="28" t="s">
        <v>17</v>
      </c>
      <c r="H124" s="28" t="s">
        <v>1174</v>
      </c>
      <c r="I124" s="28" t="s">
        <v>466</v>
      </c>
      <c r="J124" s="28" t="s">
        <v>467</v>
      </c>
      <c r="K124" s="28" t="s">
        <v>1979</v>
      </c>
      <c r="L124" s="28" t="s">
        <v>1170</v>
      </c>
      <c r="M124" s="28" t="s">
        <v>2378</v>
      </c>
      <c r="N124" s="46">
        <v>45979</v>
      </c>
      <c r="O124" s="46">
        <v>45987</v>
      </c>
      <c r="P124" s="28" t="s">
        <v>1171</v>
      </c>
      <c r="Q124" s="28" t="s">
        <v>2112</v>
      </c>
      <c r="R124" s="28" t="s">
        <v>1172</v>
      </c>
      <c r="S124" s="28" t="s">
        <v>2245</v>
      </c>
      <c r="T124" s="28" t="s">
        <v>42</v>
      </c>
      <c r="U124" s="28" t="s">
        <v>121</v>
      </c>
      <c r="V124" s="28" t="s">
        <v>1217</v>
      </c>
      <c r="W124" s="28">
        <v>1</v>
      </c>
      <c r="X124" s="48">
        <f>IF(T124="PRINCIPAL",'TARIFAS 2025'!$B$5,IF(T124="INTERMEDIA",'TARIFAS 2025'!$C$5,IF(T124="LEJANA",'TARIFAS 2025'!$D$5)))</f>
        <v>598334</v>
      </c>
      <c r="Y124" s="89">
        <v>1</v>
      </c>
      <c r="Z124" s="48">
        <f t="shared" si="2"/>
        <v>598334</v>
      </c>
    </row>
    <row r="125" spans="1:26" x14ac:dyDescent="0.3">
      <c r="A125" s="28" t="s">
        <v>81</v>
      </c>
      <c r="B125" s="28" t="str">
        <f>VLOOKUP(A125,'CENTROS DE COSTOS'!A:D,2,0)</f>
        <v>0036-0007</v>
      </c>
      <c r="C125" s="28" t="str">
        <f>VLOOKUP(A125,'CENTROS DE COSTOS'!A:D,3,0)</f>
        <v>Wompi Santander</v>
      </c>
      <c r="D125" s="28">
        <v>54874</v>
      </c>
      <c r="E125" s="28" t="s">
        <v>2512</v>
      </c>
      <c r="F125" s="28">
        <v>82226</v>
      </c>
      <c r="G125" s="28" t="s">
        <v>17</v>
      </c>
      <c r="H125" s="28" t="s">
        <v>1174</v>
      </c>
      <c r="I125" s="28" t="s">
        <v>891</v>
      </c>
      <c r="J125" s="28" t="s">
        <v>927</v>
      </c>
      <c r="K125" s="28" t="s">
        <v>1980</v>
      </c>
      <c r="L125" s="28" t="s">
        <v>1170</v>
      </c>
      <c r="M125" s="28" t="s">
        <v>2379</v>
      </c>
      <c r="N125" s="46">
        <v>45979</v>
      </c>
      <c r="O125" s="46">
        <v>45982</v>
      </c>
      <c r="P125" s="28" t="s">
        <v>1171</v>
      </c>
      <c r="Q125" s="28" t="s">
        <v>2113</v>
      </c>
      <c r="R125" s="28" t="s">
        <v>1172</v>
      </c>
      <c r="S125" s="28" t="s">
        <v>2246</v>
      </c>
      <c r="T125" s="28" t="s">
        <v>40</v>
      </c>
      <c r="U125" s="28" t="s">
        <v>121</v>
      </c>
      <c r="V125" s="28" t="s">
        <v>1211</v>
      </c>
      <c r="W125" s="28">
        <v>1</v>
      </c>
      <c r="X125" s="48">
        <f>IF(T125="PRINCIPAL",'TARIFAS 2025'!$B$5,IF(T125="INTERMEDIA",'TARIFAS 2025'!$C$5,IF(T125="LEJANA",'TARIFAS 2025'!$D$5)))</f>
        <v>367716</v>
      </c>
      <c r="Y125" s="89">
        <v>1</v>
      </c>
      <c r="Z125" s="48">
        <f t="shared" si="2"/>
        <v>367716</v>
      </c>
    </row>
    <row r="126" spans="1:26" x14ac:dyDescent="0.3">
      <c r="A126" s="28" t="s">
        <v>81</v>
      </c>
      <c r="B126" s="28" t="str">
        <f>VLOOKUP(A126,'CENTROS DE COSTOS'!A:D,2,0)</f>
        <v>0036-0007</v>
      </c>
      <c r="C126" s="28" t="str">
        <f>VLOOKUP(A126,'CENTROS DE COSTOS'!A:D,3,0)</f>
        <v>Wompi Santander</v>
      </c>
      <c r="D126" s="28">
        <v>54720</v>
      </c>
      <c r="E126" s="28" t="s">
        <v>2513</v>
      </c>
      <c r="F126" s="28">
        <v>82223</v>
      </c>
      <c r="G126" s="28" t="s">
        <v>17</v>
      </c>
      <c r="H126" s="28" t="s">
        <v>1174</v>
      </c>
      <c r="I126" s="28" t="s">
        <v>891</v>
      </c>
      <c r="J126" s="28" t="s">
        <v>922</v>
      </c>
      <c r="K126" s="28" t="s">
        <v>1981</v>
      </c>
      <c r="L126" s="28" t="s">
        <v>1170</v>
      </c>
      <c r="M126" s="28" t="s">
        <v>2380</v>
      </c>
      <c r="N126" s="46">
        <v>45979</v>
      </c>
      <c r="O126" s="46">
        <v>45982</v>
      </c>
      <c r="P126" s="28" t="s">
        <v>1171</v>
      </c>
      <c r="Q126" s="28" t="s">
        <v>2114</v>
      </c>
      <c r="R126" s="28" t="s">
        <v>1172</v>
      </c>
      <c r="S126" s="28" t="s">
        <v>2247</v>
      </c>
      <c r="T126" s="28" t="s">
        <v>41</v>
      </c>
      <c r="U126" s="28" t="s">
        <v>121</v>
      </c>
      <c r="V126" s="28" t="s">
        <v>1205</v>
      </c>
      <c r="W126" s="28">
        <v>1</v>
      </c>
      <c r="X126" s="48">
        <f>IF(T126="PRINCIPAL",'TARIFAS 2025'!$B$5,IF(T126="INTERMEDIA",'TARIFAS 2025'!$C$5,IF(T126="LEJANA",'TARIFAS 2025'!$D$5)))</f>
        <v>488953</v>
      </c>
      <c r="Y126" s="89">
        <v>1</v>
      </c>
      <c r="Z126" s="48">
        <f t="shared" si="2"/>
        <v>488953</v>
      </c>
    </row>
    <row r="127" spans="1:26" x14ac:dyDescent="0.3">
      <c r="A127" s="28" t="s">
        <v>88</v>
      </c>
      <c r="B127" s="28" t="str">
        <f>VLOOKUP(A127,'CENTROS DE COSTOS'!A:D,2,0)</f>
        <v>0036-0005</v>
      </c>
      <c r="C127" s="28" t="str">
        <f>VLOOKUP(A127,'CENTROS DE COSTOS'!A:D,3,0)</f>
        <v>Wompi Noroccidente</v>
      </c>
      <c r="D127" s="28">
        <v>27361</v>
      </c>
      <c r="E127" s="28" t="s">
        <v>2514</v>
      </c>
      <c r="F127" s="28">
        <v>82214</v>
      </c>
      <c r="G127" s="28" t="s">
        <v>17</v>
      </c>
      <c r="H127" s="28" t="s">
        <v>1174</v>
      </c>
      <c r="I127" s="28" t="s">
        <v>560</v>
      </c>
      <c r="J127" s="28" t="s">
        <v>576</v>
      </c>
      <c r="K127" s="28" t="s">
        <v>1982</v>
      </c>
      <c r="L127" s="28" t="s">
        <v>1170</v>
      </c>
      <c r="M127" s="28" t="s">
        <v>2381</v>
      </c>
      <c r="N127" s="46">
        <v>45979</v>
      </c>
      <c r="O127" s="46">
        <v>45987</v>
      </c>
      <c r="P127" s="28" t="s">
        <v>1171</v>
      </c>
      <c r="Q127" s="28" t="s">
        <v>2115</v>
      </c>
      <c r="R127" s="28" t="s">
        <v>1172</v>
      </c>
      <c r="S127" s="28" t="s">
        <v>2248</v>
      </c>
      <c r="T127" s="28" t="s">
        <v>42</v>
      </c>
      <c r="U127" s="28" t="s">
        <v>108</v>
      </c>
      <c r="V127" s="28" t="s">
        <v>1227</v>
      </c>
      <c r="W127" s="28">
        <v>1</v>
      </c>
      <c r="X127" s="48">
        <f>IF(T127="PRINCIPAL",'TARIFAS 2025'!$B$5,IF(T127="INTERMEDIA",'TARIFAS 2025'!$C$5,IF(T127="LEJANA",'TARIFAS 2025'!$D$5)))</f>
        <v>598334</v>
      </c>
      <c r="Y127" s="89">
        <v>1</v>
      </c>
      <c r="Z127" s="48">
        <f t="shared" si="2"/>
        <v>598334</v>
      </c>
    </row>
    <row r="128" spans="1:26" x14ac:dyDescent="0.3">
      <c r="A128" s="28" t="s">
        <v>88</v>
      </c>
      <c r="B128" s="28" t="str">
        <f>VLOOKUP(A128,'CENTROS DE COSTOS'!A:D,2,0)</f>
        <v>0036-0005</v>
      </c>
      <c r="C128" s="28" t="str">
        <f>VLOOKUP(A128,'CENTROS DE COSTOS'!A:D,3,0)</f>
        <v>Wompi Noroccidente</v>
      </c>
      <c r="D128" s="28">
        <v>27787</v>
      </c>
      <c r="E128" s="28" t="s">
        <v>2515</v>
      </c>
      <c r="F128" s="28">
        <v>82222</v>
      </c>
      <c r="G128" s="28" t="s">
        <v>17</v>
      </c>
      <c r="H128" s="28" t="s">
        <v>1174</v>
      </c>
      <c r="I128" s="28" t="s">
        <v>560</v>
      </c>
      <c r="J128" s="28" t="s">
        <v>589</v>
      </c>
      <c r="K128" s="28" t="s">
        <v>1983</v>
      </c>
      <c r="L128" s="28" t="s">
        <v>1170</v>
      </c>
      <c r="M128" s="28" t="s">
        <v>2382</v>
      </c>
      <c r="N128" s="46">
        <v>45979</v>
      </c>
      <c r="O128" s="46">
        <v>45987</v>
      </c>
      <c r="P128" s="28" t="s">
        <v>1171</v>
      </c>
      <c r="Q128" s="28" t="s">
        <v>2116</v>
      </c>
      <c r="R128" s="28" t="s">
        <v>1172</v>
      </c>
      <c r="S128" s="28" t="s">
        <v>2249</v>
      </c>
      <c r="T128" s="28" t="s">
        <v>42</v>
      </c>
      <c r="U128" s="28" t="s">
        <v>108</v>
      </c>
      <c r="V128" s="28" t="s">
        <v>1227</v>
      </c>
      <c r="W128" s="28">
        <v>1</v>
      </c>
      <c r="X128" s="48">
        <f>IF(T128="PRINCIPAL",'TARIFAS 2025'!$B$5,IF(T128="INTERMEDIA",'TARIFAS 2025'!$C$5,IF(T128="LEJANA",'TARIFAS 2025'!$D$5)))</f>
        <v>598334</v>
      </c>
      <c r="Y128" s="89">
        <v>1</v>
      </c>
      <c r="Z128" s="48">
        <f t="shared" si="2"/>
        <v>598334</v>
      </c>
    </row>
    <row r="129" spans="1:26" x14ac:dyDescent="0.3">
      <c r="A129" s="28" t="s">
        <v>89</v>
      </c>
      <c r="B129" s="28" t="str">
        <f>VLOOKUP(A129,'CENTROS DE COSTOS'!A:D,2,0)</f>
        <v>0036-0001</v>
      </c>
      <c r="C129" s="28" t="str">
        <f>VLOOKUP(A129,'CENTROS DE COSTOS'!A:D,3,0)</f>
        <v>Wompi Costa</v>
      </c>
      <c r="D129" s="28">
        <v>23574</v>
      </c>
      <c r="E129" s="28" t="s">
        <v>2516</v>
      </c>
      <c r="F129" s="28">
        <v>82219</v>
      </c>
      <c r="G129" s="28" t="s">
        <v>17</v>
      </c>
      <c r="H129" s="28" t="s">
        <v>1174</v>
      </c>
      <c r="I129" s="28" t="s">
        <v>276</v>
      </c>
      <c r="J129" s="28" t="s">
        <v>607</v>
      </c>
      <c r="K129" s="28" t="s">
        <v>1984</v>
      </c>
      <c r="L129" s="28" t="s">
        <v>1170</v>
      </c>
      <c r="M129" s="28" t="s">
        <v>2383</v>
      </c>
      <c r="N129" s="46">
        <v>45979</v>
      </c>
      <c r="O129" s="46">
        <v>45982</v>
      </c>
      <c r="P129" s="28" t="s">
        <v>1171</v>
      </c>
      <c r="Q129" s="28" t="s">
        <v>2117</v>
      </c>
      <c r="R129" s="28" t="s">
        <v>1172</v>
      </c>
      <c r="S129" s="28" t="s">
        <v>2250</v>
      </c>
      <c r="T129" s="28" t="s">
        <v>42</v>
      </c>
      <c r="U129" s="28" t="s">
        <v>121</v>
      </c>
      <c r="V129" s="28" t="s">
        <v>1414</v>
      </c>
      <c r="W129" s="28">
        <v>1</v>
      </c>
      <c r="X129" s="48">
        <f>IF(T129="PRINCIPAL",'TARIFAS 2025'!$B$5,IF(T129="INTERMEDIA",'TARIFAS 2025'!$C$5,IF(T129="LEJANA",'TARIFAS 2025'!$D$5)))</f>
        <v>598334</v>
      </c>
      <c r="Y129" s="89">
        <v>1</v>
      </c>
      <c r="Z129" s="48">
        <f t="shared" si="2"/>
        <v>598334</v>
      </c>
    </row>
    <row r="130" spans="1:26" x14ac:dyDescent="0.3">
      <c r="A130" s="28" t="s">
        <v>77</v>
      </c>
      <c r="B130" s="28" t="str">
        <f>VLOOKUP(A130,'CENTROS DE COSTOS'!A:D,2,0)</f>
        <v>0036-0003</v>
      </c>
      <c r="C130" s="28" t="str">
        <f>VLOOKUP(A130,'CENTROS DE COSTOS'!A:D,3,0)</f>
        <v>Wompi Suroccidente</v>
      </c>
      <c r="D130" s="28">
        <v>76001</v>
      </c>
      <c r="E130" s="28" t="s">
        <v>2517</v>
      </c>
      <c r="F130" s="28">
        <v>82188</v>
      </c>
      <c r="G130" s="28" t="s">
        <v>17</v>
      </c>
      <c r="H130" s="28" t="s">
        <v>1174</v>
      </c>
      <c r="I130" s="28" t="s">
        <v>1101</v>
      </c>
      <c r="J130" s="28" t="s">
        <v>77</v>
      </c>
      <c r="K130" s="28" t="s">
        <v>1985</v>
      </c>
      <c r="L130" s="28" t="s">
        <v>1170</v>
      </c>
      <c r="M130" s="28" t="s">
        <v>2384</v>
      </c>
      <c r="N130" s="46">
        <v>45979</v>
      </c>
      <c r="O130" s="46">
        <v>45982</v>
      </c>
      <c r="P130" s="28" t="s">
        <v>1171</v>
      </c>
      <c r="Q130" s="28" t="s">
        <v>2118</v>
      </c>
      <c r="R130" s="28" t="s">
        <v>1172</v>
      </c>
      <c r="S130" s="28" t="s">
        <v>2251</v>
      </c>
      <c r="T130" s="28" t="s">
        <v>40</v>
      </c>
      <c r="U130" s="28" t="s">
        <v>121</v>
      </c>
      <c r="V130" s="28" t="s">
        <v>1235</v>
      </c>
      <c r="W130" s="28">
        <v>1</v>
      </c>
      <c r="X130" s="48">
        <f>IF(T130="PRINCIPAL",'TARIFAS 2025'!$B$5,IF(T130="INTERMEDIA",'TARIFAS 2025'!$C$5,IF(T130="LEJANA",'TARIFAS 2025'!$D$5)))</f>
        <v>367716</v>
      </c>
      <c r="Y130" s="89">
        <v>1</v>
      </c>
      <c r="Z130" s="48">
        <f t="shared" si="2"/>
        <v>367716</v>
      </c>
    </row>
    <row r="131" spans="1:26" x14ac:dyDescent="0.3">
      <c r="A131" s="28" t="s">
        <v>92</v>
      </c>
      <c r="B131" s="28" t="str">
        <f>VLOOKUP(A131,'CENTROS DE COSTOS'!A:D,2,0)</f>
        <v>0036-0002</v>
      </c>
      <c r="C131" s="28" t="str">
        <f>VLOOKUP(A131,'CENTROS DE COSTOS'!A:D,3,0)</f>
        <v>Wompi Eje Cafetero</v>
      </c>
      <c r="D131" s="28">
        <v>63272</v>
      </c>
      <c r="E131" s="28" t="s">
        <v>2518</v>
      </c>
      <c r="F131" s="28">
        <v>82206</v>
      </c>
      <c r="G131" s="28" t="s">
        <v>17</v>
      </c>
      <c r="H131" s="28" t="s">
        <v>1174</v>
      </c>
      <c r="I131" s="28" t="s">
        <v>939</v>
      </c>
      <c r="J131" s="28" t="s">
        <v>942</v>
      </c>
      <c r="K131" s="28" t="s">
        <v>1986</v>
      </c>
      <c r="L131" s="28" t="s">
        <v>1170</v>
      </c>
      <c r="M131" s="28" t="s">
        <v>2385</v>
      </c>
      <c r="N131" s="46">
        <v>45979</v>
      </c>
      <c r="O131" s="46">
        <v>45981</v>
      </c>
      <c r="P131" s="28" t="s">
        <v>1171</v>
      </c>
      <c r="Q131" s="28" t="s">
        <v>2119</v>
      </c>
      <c r="R131" s="28" t="s">
        <v>1172</v>
      </c>
      <c r="S131" s="28" t="s">
        <v>2252</v>
      </c>
      <c r="T131" s="28" t="s">
        <v>41</v>
      </c>
      <c r="U131" s="28" t="s">
        <v>121</v>
      </c>
      <c r="V131" s="28" t="s">
        <v>1175</v>
      </c>
      <c r="W131" s="28">
        <v>1</v>
      </c>
      <c r="X131" s="48">
        <f>IF(T131="PRINCIPAL",'TARIFAS 2025'!$B$5,IF(T131="INTERMEDIA",'TARIFAS 2025'!$C$5,IF(T131="LEJANA",'TARIFAS 2025'!$D$5)))</f>
        <v>488953</v>
      </c>
      <c r="Y131" s="89">
        <v>1</v>
      </c>
      <c r="Z131" s="48">
        <f t="shared" si="2"/>
        <v>488953</v>
      </c>
    </row>
    <row r="132" spans="1:26" x14ac:dyDescent="0.3">
      <c r="A132" s="28" t="s">
        <v>91</v>
      </c>
      <c r="B132" s="28" t="str">
        <f>VLOOKUP(A132,'CENTROS DE COSTOS'!A:D,2,0)</f>
        <v>0036-0003</v>
      </c>
      <c r="C132" s="28" t="str">
        <f>VLOOKUP(A132,'CENTROS DE COSTOS'!A:D,3,0)</f>
        <v>Wompi Suroccidente</v>
      </c>
      <c r="D132" s="28">
        <v>52203</v>
      </c>
      <c r="E132" s="28" t="s">
        <v>2519</v>
      </c>
      <c r="F132" s="28">
        <v>81279</v>
      </c>
      <c r="G132" s="28" t="s">
        <v>17</v>
      </c>
      <c r="H132" s="28" t="s">
        <v>1169</v>
      </c>
      <c r="I132" s="28" t="s">
        <v>133</v>
      </c>
      <c r="J132" s="28" t="s">
        <v>839</v>
      </c>
      <c r="K132" s="28" t="s">
        <v>1987</v>
      </c>
      <c r="L132" s="28" t="s">
        <v>1170</v>
      </c>
      <c r="M132" s="28" t="s">
        <v>2386</v>
      </c>
      <c r="N132" s="46">
        <v>45979</v>
      </c>
      <c r="O132" s="46">
        <v>45987</v>
      </c>
      <c r="P132" s="28" t="s">
        <v>1171</v>
      </c>
      <c r="Q132" s="28" t="s">
        <v>2120</v>
      </c>
      <c r="R132" s="28" t="s">
        <v>1172</v>
      </c>
      <c r="S132" s="28" t="s">
        <v>2253</v>
      </c>
      <c r="T132" s="28" t="s">
        <v>42</v>
      </c>
      <c r="U132" s="28" t="s">
        <v>121</v>
      </c>
      <c r="V132" s="28" t="s">
        <v>1206</v>
      </c>
      <c r="W132" s="28">
        <v>1</v>
      </c>
      <c r="X132" s="48">
        <f>IF(T132="PRINCIPAL",'TARIFAS 2025'!$B$5,IF(T132="INTERMEDIA",'TARIFAS 2025'!$C$5,IF(T132="LEJANA",'TARIFAS 2025'!$D$5)))</f>
        <v>598334</v>
      </c>
      <c r="Y132" s="89">
        <v>1</v>
      </c>
      <c r="Z132" s="48">
        <f t="shared" si="2"/>
        <v>598334</v>
      </c>
    </row>
    <row r="133" spans="1:26" x14ac:dyDescent="0.3">
      <c r="A133" s="28" t="s">
        <v>68</v>
      </c>
      <c r="B133" s="28" t="str">
        <f>VLOOKUP(A133,'CENTROS DE COSTOS'!A:D,2,0)</f>
        <v>0036-0001</v>
      </c>
      <c r="C133" s="28" t="str">
        <f>VLOOKUP(A133,'CENTROS DE COSTOS'!A:D,3,0)</f>
        <v>Wompi Costa</v>
      </c>
      <c r="D133" s="28">
        <v>8758</v>
      </c>
      <c r="E133" s="28" t="s">
        <v>2520</v>
      </c>
      <c r="F133" s="28">
        <v>82230</v>
      </c>
      <c r="G133" s="28" t="s">
        <v>17</v>
      </c>
      <c r="H133" s="28" t="s">
        <v>1174</v>
      </c>
      <c r="I133" s="28" t="s">
        <v>253</v>
      </c>
      <c r="J133" s="28" t="s">
        <v>270</v>
      </c>
      <c r="K133" s="28" t="s">
        <v>1988</v>
      </c>
      <c r="L133" s="28" t="s">
        <v>1170</v>
      </c>
      <c r="M133" s="28" t="s">
        <v>2387</v>
      </c>
      <c r="N133" s="46">
        <v>45980</v>
      </c>
      <c r="O133" s="46">
        <v>45982</v>
      </c>
      <c r="P133" s="28" t="s">
        <v>1171</v>
      </c>
      <c r="Q133" s="28" t="s">
        <v>2121</v>
      </c>
      <c r="R133" s="28" t="s">
        <v>1172</v>
      </c>
      <c r="S133" s="28" t="s">
        <v>2254</v>
      </c>
      <c r="T133" s="28" t="s">
        <v>40</v>
      </c>
      <c r="U133" s="28" t="s">
        <v>121</v>
      </c>
      <c r="V133" s="28" t="s">
        <v>1346</v>
      </c>
      <c r="W133" s="28">
        <v>1</v>
      </c>
      <c r="X133" s="48">
        <f>IF(T133="PRINCIPAL",'TARIFAS 2025'!$B$5,IF(T133="INTERMEDIA",'TARIFAS 2025'!$C$5,IF(T133="LEJANA",'TARIFAS 2025'!$D$5)))</f>
        <v>367716</v>
      </c>
      <c r="Y133" s="89">
        <v>1</v>
      </c>
      <c r="Z133" s="48">
        <f t="shared" si="2"/>
        <v>367716</v>
      </c>
    </row>
    <row r="134" spans="1:26" x14ac:dyDescent="0.3">
      <c r="A134" s="28" t="s">
        <v>88</v>
      </c>
      <c r="B134" s="28" t="str">
        <f>VLOOKUP(A134,'CENTROS DE COSTOS'!A:D,2,0)</f>
        <v>0036-0005</v>
      </c>
      <c r="C134" s="28" t="str">
        <f>VLOOKUP(A134,'CENTROS DE COSTOS'!A:D,3,0)</f>
        <v>Wompi Noroccidente</v>
      </c>
      <c r="D134" s="28">
        <v>5001</v>
      </c>
      <c r="E134" s="28" t="s">
        <v>2521</v>
      </c>
      <c r="F134" s="28">
        <v>82402</v>
      </c>
      <c r="G134" s="28" t="s">
        <v>17</v>
      </c>
      <c r="H134" s="28" t="s">
        <v>1174</v>
      </c>
      <c r="I134" s="28" t="s">
        <v>120</v>
      </c>
      <c r="J134" s="28" t="s">
        <v>88</v>
      </c>
      <c r="K134" s="28" t="s">
        <v>1989</v>
      </c>
      <c r="L134" s="28" t="s">
        <v>1170</v>
      </c>
      <c r="M134" s="28" t="s">
        <v>2388</v>
      </c>
      <c r="N134" s="46">
        <v>45987</v>
      </c>
      <c r="O134" s="46">
        <v>45988</v>
      </c>
      <c r="P134" s="28" t="s">
        <v>1171</v>
      </c>
      <c r="Q134" s="28" t="s">
        <v>2122</v>
      </c>
      <c r="R134" s="28" t="s">
        <v>1172</v>
      </c>
      <c r="S134" s="28" t="s">
        <v>2255</v>
      </c>
      <c r="T134" s="28" t="s">
        <v>40</v>
      </c>
      <c r="U134" s="28" t="s">
        <v>121</v>
      </c>
      <c r="V134" s="28" t="s">
        <v>1220</v>
      </c>
      <c r="W134" s="28">
        <v>1</v>
      </c>
      <c r="X134" s="48">
        <f>IF(T134="PRINCIPAL",'TARIFAS 2025'!$B$5,IF(T134="INTERMEDIA",'TARIFAS 2025'!$C$5,IF(T134="LEJANA",'TARIFAS 2025'!$D$5)))</f>
        <v>367716</v>
      </c>
      <c r="Y134" s="89">
        <v>1</v>
      </c>
      <c r="Z134" s="48">
        <f t="shared" si="2"/>
        <v>367716</v>
      </c>
    </row>
    <row r="135" spans="1:26" x14ac:dyDescent="0.3">
      <c r="Z135" s="88">
        <f>SUM(Z2:Z134)</f>
        <v>63463121</v>
      </c>
    </row>
  </sheetData>
  <conditionalFormatting sqref="F2:F134">
    <cfRule type="duplicateValues" dxfId="60" priority="28"/>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A7A1D-FD72-4E35-B95F-BA6AC511A8A1}">
  <dimension ref="A1:AA657"/>
  <sheetViews>
    <sheetView topLeftCell="M627" zoomScale="90" zoomScaleNormal="90" workbookViewId="0">
      <selection activeCell="AA657" sqref="AA657"/>
    </sheetView>
  </sheetViews>
  <sheetFormatPr baseColWidth="10" defaultColWidth="9.109375" defaultRowHeight="14.4" x14ac:dyDescent="0.3"/>
  <cols>
    <col min="1" max="11" width="17.5546875" style="53" customWidth="1"/>
    <col min="12" max="12" width="47.88671875" style="53" customWidth="1"/>
    <col min="13" max="14" width="17.5546875" style="44" customWidth="1"/>
    <col min="15" max="15" width="17.5546875" style="53" customWidth="1"/>
    <col min="16" max="20" width="17.5546875" style="44" customWidth="1"/>
    <col min="21" max="21" width="17.5546875" style="41" customWidth="1"/>
    <col min="22" max="24" width="17.5546875" style="44" customWidth="1"/>
    <col min="25" max="25" width="17.5546875" style="53" customWidth="1"/>
    <col min="26" max="27" width="17.5546875" style="98" customWidth="1"/>
    <col min="28" max="16384" width="9.109375" style="53"/>
  </cols>
  <sheetData>
    <row r="1" spans="1:27" s="52" customFormat="1" ht="43.2" x14ac:dyDescent="0.3">
      <c r="A1" s="24" t="s">
        <v>1150</v>
      </c>
      <c r="B1" s="92" t="s">
        <v>63</v>
      </c>
      <c r="C1" s="92" t="s">
        <v>18</v>
      </c>
      <c r="D1" s="24" t="s">
        <v>1151</v>
      </c>
      <c r="E1" s="24" t="s">
        <v>1152</v>
      </c>
      <c r="F1" s="24" t="s">
        <v>1153</v>
      </c>
      <c r="G1" s="92" t="s">
        <v>16</v>
      </c>
      <c r="H1" s="24" t="s">
        <v>101</v>
      </c>
      <c r="I1" s="24" t="s">
        <v>62</v>
      </c>
      <c r="J1" s="24" t="s">
        <v>1155</v>
      </c>
      <c r="K1" s="92" t="s">
        <v>1156</v>
      </c>
      <c r="L1" s="24" t="s">
        <v>1157</v>
      </c>
      <c r="M1" s="94" t="s">
        <v>1237</v>
      </c>
      <c r="N1" s="94" t="s">
        <v>1238</v>
      </c>
      <c r="O1" s="92" t="s">
        <v>34</v>
      </c>
      <c r="P1" s="24" t="s">
        <v>1239</v>
      </c>
      <c r="Q1" s="24" t="s">
        <v>1240</v>
      </c>
      <c r="R1" s="24" t="s">
        <v>1241</v>
      </c>
      <c r="S1" s="24" t="s">
        <v>1242</v>
      </c>
      <c r="T1" s="24" t="s">
        <v>1162</v>
      </c>
      <c r="U1" s="24" t="s">
        <v>1243</v>
      </c>
      <c r="V1" s="24" t="s">
        <v>1164</v>
      </c>
      <c r="W1" s="24" t="s">
        <v>104</v>
      </c>
      <c r="X1" s="24" t="s">
        <v>1165</v>
      </c>
      <c r="Y1" s="24" t="s">
        <v>1244</v>
      </c>
      <c r="Z1" s="96" t="s">
        <v>1245</v>
      </c>
      <c r="AA1" s="96" t="s">
        <v>1246</v>
      </c>
    </row>
    <row r="2" spans="1:27" s="91" customFormat="1" x14ac:dyDescent="0.3">
      <c r="A2" s="93" t="s">
        <v>88</v>
      </c>
      <c r="B2" s="93" t="str">
        <f>VLOOKUP(A2,'CENTROS DE COSTOS'!A:D,2,0)</f>
        <v>0036-0005</v>
      </c>
      <c r="C2" s="93" t="str">
        <f>VLOOKUP(A2,'CENTROS DE COSTOS'!A:D,3,0)</f>
        <v>Wompi Noroccidente</v>
      </c>
      <c r="D2" s="93">
        <v>5001</v>
      </c>
      <c r="E2" s="93">
        <v>2960293</v>
      </c>
      <c r="F2" s="93">
        <v>68652</v>
      </c>
      <c r="G2" s="93" t="s">
        <v>31</v>
      </c>
      <c r="H2" s="93" t="s">
        <v>120</v>
      </c>
      <c r="I2" s="93" t="s">
        <v>88</v>
      </c>
      <c r="J2" s="93" t="s">
        <v>3092</v>
      </c>
      <c r="K2" s="93" t="s">
        <v>1170</v>
      </c>
      <c r="L2" s="93" t="s">
        <v>3750</v>
      </c>
      <c r="M2" s="95">
        <v>45960.67083333333</v>
      </c>
      <c r="N2" s="95">
        <v>45962.378472222219</v>
      </c>
      <c r="O2" s="93" t="s">
        <v>31</v>
      </c>
      <c r="P2" s="93" t="s">
        <v>1251</v>
      </c>
      <c r="Q2" s="93" t="s">
        <v>1282</v>
      </c>
      <c r="R2" s="93" t="s">
        <v>1285</v>
      </c>
      <c r="S2" s="93" t="s">
        <v>4419</v>
      </c>
      <c r="T2" s="93" t="s">
        <v>1172</v>
      </c>
      <c r="U2" s="93">
        <v>32</v>
      </c>
      <c r="V2" s="93" t="s">
        <v>40</v>
      </c>
      <c r="W2" s="93" t="s">
        <v>121</v>
      </c>
      <c r="X2" s="93" t="s">
        <v>1250</v>
      </c>
      <c r="Y2" s="93">
        <v>1</v>
      </c>
      <c r="Z2" s="97">
        <f>IF(T2="SOPORTE_TELEFÓNICO",'TARIFAS 2025'!$B$14,IF(V2="PRINCIPAL",'TARIFAS 2025'!$B$8,IF(V2="INTERMEDIA",'TARIFAS 2025'!$C$8,IF(V2="LEJANA",'TARIFAS 2025'!$D$8))))</f>
        <v>51282</v>
      </c>
      <c r="AA2" s="97">
        <f>Z2*Y2</f>
        <v>51282</v>
      </c>
    </row>
    <row r="3" spans="1:27" s="91" customFormat="1" x14ac:dyDescent="0.3">
      <c r="A3" s="93" t="s">
        <v>81</v>
      </c>
      <c r="B3" s="93" t="str">
        <f>VLOOKUP(A3,'CENTROS DE COSTOS'!A:D,2,0)</f>
        <v>0036-0007</v>
      </c>
      <c r="C3" s="93" t="str">
        <f>VLOOKUP(A3,'CENTROS DE COSTOS'!A:D,3,0)</f>
        <v>Wompi Santander</v>
      </c>
      <c r="D3" s="93">
        <v>54001</v>
      </c>
      <c r="E3" s="93">
        <v>2957899</v>
      </c>
      <c r="F3" s="93">
        <v>80784</v>
      </c>
      <c r="G3" s="93" t="s">
        <v>31</v>
      </c>
      <c r="H3" s="93" t="s">
        <v>891</v>
      </c>
      <c r="I3" s="93" t="s">
        <v>81</v>
      </c>
      <c r="J3" s="93" t="s">
        <v>3093</v>
      </c>
      <c r="K3" s="93" t="s">
        <v>1170</v>
      </c>
      <c r="L3" s="93" t="s">
        <v>3751</v>
      </c>
      <c r="M3" s="95">
        <v>45960.443749999999</v>
      </c>
      <c r="N3" s="95">
        <v>45962.415277777778</v>
      </c>
      <c r="O3" s="93" t="s">
        <v>31</v>
      </c>
      <c r="P3" s="93" t="s">
        <v>1359</v>
      </c>
      <c r="Q3" s="93" t="s">
        <v>1394</v>
      </c>
      <c r="R3" s="93" t="s">
        <v>1268</v>
      </c>
      <c r="S3" s="93" t="s">
        <v>4420</v>
      </c>
      <c r="T3" s="93" t="s">
        <v>1172</v>
      </c>
      <c r="U3" s="93">
        <v>0</v>
      </c>
      <c r="V3" s="93" t="s">
        <v>40</v>
      </c>
      <c r="W3" s="93" t="s">
        <v>121</v>
      </c>
      <c r="X3" s="93" t="s">
        <v>1199</v>
      </c>
      <c r="Y3" s="93">
        <v>2</v>
      </c>
      <c r="Z3" s="97">
        <f>IF(T3="SOPORTE_TELEFÓNICO",'TARIFAS 2025'!$B$14,IF(V3="PRINCIPAL",'TARIFAS 2025'!$B$8,IF(V3="INTERMEDIA",'TARIFAS 2025'!$C$8,IF(V3="LEJANA",'TARIFAS 2025'!$D$8))))</f>
        <v>51282</v>
      </c>
      <c r="AA3" s="97">
        <f t="shared" ref="AA3:AA60" si="0">Z3*Y3</f>
        <v>102564</v>
      </c>
    </row>
    <row r="4" spans="1:27" s="91" customFormat="1" x14ac:dyDescent="0.3">
      <c r="A4" s="93" t="s">
        <v>96</v>
      </c>
      <c r="B4" s="93" t="str">
        <f>VLOOKUP(A4,'CENTROS DE COSTOS'!A:D,2,0)</f>
        <v>0036-0007</v>
      </c>
      <c r="C4" s="93" t="str">
        <f>VLOOKUP(A4,'CENTROS DE COSTOS'!A:D,3,0)</f>
        <v>Wompi Santander</v>
      </c>
      <c r="D4" s="93">
        <v>15238</v>
      </c>
      <c r="E4" s="93">
        <v>2922589</v>
      </c>
      <c r="F4" s="93">
        <v>18727</v>
      </c>
      <c r="G4" s="93" t="s">
        <v>31</v>
      </c>
      <c r="H4" s="93" t="s">
        <v>322</v>
      </c>
      <c r="I4" s="93" t="s">
        <v>352</v>
      </c>
      <c r="J4" s="93" t="s">
        <v>3094</v>
      </c>
      <c r="K4" s="93" t="s">
        <v>1170</v>
      </c>
      <c r="L4" s="93" t="s">
        <v>3752</v>
      </c>
      <c r="M4" s="95">
        <v>45953.333333333336</v>
      </c>
      <c r="N4" s="95">
        <v>45962.476388888892</v>
      </c>
      <c r="O4" s="93" t="s">
        <v>31</v>
      </c>
      <c r="P4" s="93" t="s">
        <v>1255</v>
      </c>
      <c r="Q4" s="93" t="s">
        <v>1256</v>
      </c>
      <c r="R4" s="93" t="s">
        <v>1257</v>
      </c>
      <c r="S4" s="93" t="s">
        <v>4421</v>
      </c>
      <c r="T4" s="93" t="s">
        <v>1254</v>
      </c>
      <c r="U4" s="93">
        <v>64</v>
      </c>
      <c r="V4" s="93" t="s">
        <v>41</v>
      </c>
      <c r="W4" s="93" t="s">
        <v>121</v>
      </c>
      <c r="X4" s="93" t="s">
        <v>1234</v>
      </c>
      <c r="Y4" s="93">
        <v>1</v>
      </c>
      <c r="Z4" s="97">
        <f>IF(T4="SOPORTE_TELEFÓNICO",'TARIFAS 2025'!$B$14,IF(V4="PRINCIPAL",'TARIFAS 2025'!$B$8,IF(V4="INTERMEDIA",'TARIFAS 2025'!$C$8,IF(V4="LEJANA",'TARIFAS 2025'!$D$8))))</f>
        <v>22000</v>
      </c>
      <c r="AA4" s="97">
        <f t="shared" si="0"/>
        <v>22000</v>
      </c>
    </row>
    <row r="5" spans="1:27" s="91" customFormat="1" x14ac:dyDescent="0.3">
      <c r="A5" s="93" t="s">
        <v>71</v>
      </c>
      <c r="B5" s="93" t="str">
        <f>VLOOKUP(A5,'CENTROS DE COSTOS'!A:D,2,0)</f>
        <v>0036-0004</v>
      </c>
      <c r="C5" s="93" t="str">
        <f>VLOOKUP(A5,'CENTROS DE COSTOS'!A:D,3,0)</f>
        <v>Wompi Centro</v>
      </c>
      <c r="D5" s="93">
        <v>11001</v>
      </c>
      <c r="E5" s="93">
        <v>2965082</v>
      </c>
      <c r="F5" s="93">
        <v>31244</v>
      </c>
      <c r="G5" s="93" t="s">
        <v>31</v>
      </c>
      <c r="H5" s="93" t="s">
        <v>618</v>
      </c>
      <c r="I5" s="93" t="s">
        <v>71</v>
      </c>
      <c r="J5" s="93" t="s">
        <v>1490</v>
      </c>
      <c r="K5" s="93" t="s">
        <v>1170</v>
      </c>
      <c r="L5" s="93" t="s">
        <v>3753</v>
      </c>
      <c r="M5" s="95">
        <v>45961.662499999999</v>
      </c>
      <c r="N5" s="95">
        <v>45962.53402777778</v>
      </c>
      <c r="O5" s="93" t="s">
        <v>31</v>
      </c>
      <c r="P5" s="93" t="s">
        <v>1258</v>
      </c>
      <c r="Q5" s="93" t="s">
        <v>1259</v>
      </c>
      <c r="R5" s="93" t="s">
        <v>1273</v>
      </c>
      <c r="S5" s="93" t="s">
        <v>4422</v>
      </c>
      <c r="T5" s="93" t="s">
        <v>1254</v>
      </c>
      <c r="U5" s="93">
        <v>32</v>
      </c>
      <c r="V5" s="93" t="s">
        <v>40</v>
      </c>
      <c r="W5" s="93" t="s">
        <v>121</v>
      </c>
      <c r="X5" s="93" t="s">
        <v>1216</v>
      </c>
      <c r="Y5" s="93">
        <v>1</v>
      </c>
      <c r="Z5" s="97">
        <f>IF(T5="SOPORTE_TELEFÓNICO",'TARIFAS 2025'!$B$14,IF(V5="PRINCIPAL",'TARIFAS 2025'!$B$8,IF(V5="INTERMEDIA",'TARIFAS 2025'!$C$8,IF(V5="LEJANA",'TARIFAS 2025'!$D$8))))</f>
        <v>22000</v>
      </c>
      <c r="AA5" s="97">
        <f t="shared" si="0"/>
        <v>22000</v>
      </c>
    </row>
    <row r="6" spans="1:27" s="91" customFormat="1" x14ac:dyDescent="0.3">
      <c r="A6" s="93" t="s">
        <v>88</v>
      </c>
      <c r="B6" s="93" t="str">
        <f>VLOOKUP(A6,'CENTROS DE COSTOS'!A:D,2,0)</f>
        <v>0036-0005</v>
      </c>
      <c r="C6" s="93" t="str">
        <f>VLOOKUP(A6,'CENTROS DE COSTOS'!A:D,3,0)</f>
        <v>Wompi Noroccidente</v>
      </c>
      <c r="D6" s="93">
        <v>5607</v>
      </c>
      <c r="E6" s="93">
        <v>2965759</v>
      </c>
      <c r="F6" s="93">
        <v>31280</v>
      </c>
      <c r="G6" s="93" t="s">
        <v>31</v>
      </c>
      <c r="H6" s="93" t="s">
        <v>120</v>
      </c>
      <c r="I6" s="93" t="s">
        <v>213</v>
      </c>
      <c r="J6" s="93" t="s">
        <v>1812</v>
      </c>
      <c r="K6" s="93" t="s">
        <v>1170</v>
      </c>
      <c r="L6" s="93" t="s">
        <v>3754</v>
      </c>
      <c r="M6" s="95">
        <v>45962.375</v>
      </c>
      <c r="N6" s="95">
        <v>45962.537499999999</v>
      </c>
      <c r="O6" s="93" t="s">
        <v>31</v>
      </c>
      <c r="P6" s="93" t="s">
        <v>1251</v>
      </c>
      <c r="Q6" s="93" t="s">
        <v>1252</v>
      </c>
      <c r="R6" s="93" t="s">
        <v>1285</v>
      </c>
      <c r="S6" s="93" t="s">
        <v>4423</v>
      </c>
      <c r="T6" s="93" t="s">
        <v>1172</v>
      </c>
      <c r="U6" s="93">
        <v>64</v>
      </c>
      <c r="V6" s="93" t="s">
        <v>41</v>
      </c>
      <c r="W6" s="93" t="s">
        <v>121</v>
      </c>
      <c r="X6" s="93" t="s">
        <v>1250</v>
      </c>
      <c r="Y6" s="93">
        <v>1</v>
      </c>
      <c r="Z6" s="97">
        <f>IF(T6="SOPORTE_TELEFÓNICO",'TARIFAS 2025'!$B$14,IF(V6="PRINCIPAL",'TARIFAS 2025'!$B$8,IF(V6="INTERMEDIA",'TARIFAS 2025'!$C$8,IF(V6="LEJANA",'TARIFAS 2025'!$D$8))))</f>
        <v>172989</v>
      </c>
      <c r="AA6" s="97">
        <f t="shared" si="0"/>
        <v>172989</v>
      </c>
    </row>
    <row r="7" spans="1:27" s="91" customFormat="1" x14ac:dyDescent="0.3">
      <c r="A7" s="93" t="s">
        <v>98</v>
      </c>
      <c r="B7" s="93" t="str">
        <f>VLOOKUP(A7,'CENTROS DE COSTOS'!A:D,2,0)</f>
        <v>0036-0006</v>
      </c>
      <c r="C7" s="93" t="str">
        <f>VLOOKUP(A7,'CENTROS DE COSTOS'!A:D,3,0)</f>
        <v>Wompi Oriente</v>
      </c>
      <c r="D7" s="93">
        <v>50001</v>
      </c>
      <c r="E7" s="93">
        <v>2965265</v>
      </c>
      <c r="F7" s="93">
        <v>42229</v>
      </c>
      <c r="G7" s="93" t="s">
        <v>31</v>
      </c>
      <c r="H7" s="93" t="s">
        <v>814</v>
      </c>
      <c r="I7" s="93" t="s">
        <v>98</v>
      </c>
      <c r="J7" s="93" t="s">
        <v>3095</v>
      </c>
      <c r="K7" s="93" t="s">
        <v>1170</v>
      </c>
      <c r="L7" s="93" t="s">
        <v>3755</v>
      </c>
      <c r="M7" s="95">
        <v>45961.683333333334</v>
      </c>
      <c r="N7" s="95">
        <v>45962.539583333331</v>
      </c>
      <c r="O7" s="93" t="s">
        <v>31</v>
      </c>
      <c r="P7" s="93" t="s">
        <v>1359</v>
      </c>
      <c r="Q7" s="93" t="s">
        <v>4405</v>
      </c>
      <c r="R7" s="93" t="s">
        <v>1413</v>
      </c>
      <c r="S7" s="93" t="s">
        <v>4424</v>
      </c>
      <c r="T7" s="93" t="s">
        <v>1172</v>
      </c>
      <c r="U7" s="93">
        <v>64</v>
      </c>
      <c r="V7" s="93" t="s">
        <v>40</v>
      </c>
      <c r="W7" s="93" t="s">
        <v>121</v>
      </c>
      <c r="X7" s="93" t="s">
        <v>1373</v>
      </c>
      <c r="Y7" s="93">
        <v>1</v>
      </c>
      <c r="Z7" s="97">
        <f>IF(T7="SOPORTE_TELEFÓNICO",'TARIFAS 2025'!$B$14,IF(V7="PRINCIPAL",'TARIFAS 2025'!$B$8,IF(V7="INTERMEDIA",'TARIFAS 2025'!$C$8,IF(V7="LEJANA",'TARIFAS 2025'!$D$8))))</f>
        <v>51282</v>
      </c>
      <c r="AA7" s="97">
        <f t="shared" si="0"/>
        <v>51282</v>
      </c>
    </row>
    <row r="8" spans="1:27" s="91" customFormat="1" x14ac:dyDescent="0.3">
      <c r="A8" s="93" t="s">
        <v>88</v>
      </c>
      <c r="B8" s="93" t="str">
        <f>VLOOKUP(A8,'CENTROS DE COSTOS'!A:D,2,0)</f>
        <v>0036-0005</v>
      </c>
      <c r="C8" s="93" t="str">
        <f>VLOOKUP(A8,'CENTROS DE COSTOS'!A:D,3,0)</f>
        <v>Wompi Noroccidente</v>
      </c>
      <c r="D8" s="93">
        <v>5001</v>
      </c>
      <c r="E8" s="93">
        <v>2964523</v>
      </c>
      <c r="F8" s="93">
        <v>29381</v>
      </c>
      <c r="G8" s="93" t="s">
        <v>31</v>
      </c>
      <c r="H8" s="93" t="s">
        <v>120</v>
      </c>
      <c r="I8" s="93" t="s">
        <v>1269</v>
      </c>
      <c r="J8" s="93" t="s">
        <v>3096</v>
      </c>
      <c r="K8" s="93" t="s">
        <v>1170</v>
      </c>
      <c r="L8" s="93" t="s">
        <v>3756</v>
      </c>
      <c r="M8" s="95">
        <v>45961.599999999999</v>
      </c>
      <c r="N8" s="95">
        <v>45962.577777777777</v>
      </c>
      <c r="O8" s="93" t="s">
        <v>31</v>
      </c>
      <c r="P8" s="93" t="s">
        <v>1247</v>
      </c>
      <c r="Q8" s="93" t="s">
        <v>1311</v>
      </c>
      <c r="R8" s="93" t="s">
        <v>1312</v>
      </c>
      <c r="S8" s="93" t="s">
        <v>4425</v>
      </c>
      <c r="T8" s="93" t="s">
        <v>1254</v>
      </c>
      <c r="U8" s="93">
        <v>48</v>
      </c>
      <c r="V8" s="93" t="s">
        <v>40</v>
      </c>
      <c r="W8" s="93" t="s">
        <v>121</v>
      </c>
      <c r="X8" s="93" t="s">
        <v>1230</v>
      </c>
      <c r="Y8" s="93">
        <v>1</v>
      </c>
      <c r="Z8" s="97">
        <f>IF(T8="SOPORTE_TELEFÓNICO",'TARIFAS 2025'!$B$14,IF(V8="PRINCIPAL",'TARIFAS 2025'!$B$8,IF(V8="INTERMEDIA",'TARIFAS 2025'!$C$8,IF(V8="LEJANA",'TARIFAS 2025'!$D$8))))</f>
        <v>22000</v>
      </c>
      <c r="AA8" s="97">
        <f t="shared" si="0"/>
        <v>22000</v>
      </c>
    </row>
    <row r="9" spans="1:27" s="91" customFormat="1" x14ac:dyDescent="0.3">
      <c r="A9" s="93" t="s">
        <v>91</v>
      </c>
      <c r="B9" s="93" t="str">
        <f>VLOOKUP(A9,'CENTROS DE COSTOS'!A:D,2,0)</f>
        <v>0036-0003</v>
      </c>
      <c r="C9" s="93" t="str">
        <f>VLOOKUP(A9,'CENTROS DE COSTOS'!A:D,3,0)</f>
        <v>Wompi Suroccidente</v>
      </c>
      <c r="D9" s="93">
        <v>52683</v>
      </c>
      <c r="E9" s="93">
        <v>2960758</v>
      </c>
      <c r="F9" s="93">
        <v>37746</v>
      </c>
      <c r="G9" s="93" t="s">
        <v>31</v>
      </c>
      <c r="H9" s="93" t="s">
        <v>133</v>
      </c>
      <c r="I9" s="93" t="s">
        <v>884</v>
      </c>
      <c r="J9" s="93" t="s">
        <v>3097</v>
      </c>
      <c r="K9" s="93" t="s">
        <v>1170</v>
      </c>
      <c r="L9" s="93" t="s">
        <v>3757</v>
      </c>
      <c r="M9" s="95">
        <v>45960.697916666664</v>
      </c>
      <c r="N9" s="95">
        <v>45962.581944444442</v>
      </c>
      <c r="O9" s="93" t="s">
        <v>31</v>
      </c>
      <c r="P9" s="93" t="s">
        <v>1247</v>
      </c>
      <c r="Q9" s="93" t="s">
        <v>1311</v>
      </c>
      <c r="R9" s="93" t="s">
        <v>1370</v>
      </c>
      <c r="S9" s="93" t="s">
        <v>4426</v>
      </c>
      <c r="T9" s="93" t="s">
        <v>1254</v>
      </c>
      <c r="U9" s="93">
        <v>0</v>
      </c>
      <c r="V9" s="93" t="s">
        <v>41</v>
      </c>
      <c r="W9" s="93" t="s">
        <v>121</v>
      </c>
      <c r="X9" s="93" t="s">
        <v>1290</v>
      </c>
      <c r="Y9" s="93">
        <v>1</v>
      </c>
      <c r="Z9" s="97">
        <f>IF(T9="SOPORTE_TELEFÓNICO",'TARIFAS 2025'!$B$14,IF(V9="PRINCIPAL",'TARIFAS 2025'!$B$8,IF(V9="INTERMEDIA",'TARIFAS 2025'!$C$8,IF(V9="LEJANA",'TARIFAS 2025'!$D$8))))</f>
        <v>22000</v>
      </c>
      <c r="AA9" s="97">
        <f t="shared" si="0"/>
        <v>22000</v>
      </c>
    </row>
    <row r="10" spans="1:27" s="91" customFormat="1" x14ac:dyDescent="0.3">
      <c r="A10" s="93" t="s">
        <v>88</v>
      </c>
      <c r="B10" s="93" t="str">
        <f>VLOOKUP(A10,'CENTROS DE COSTOS'!A:D,2,0)</f>
        <v>0036-0005</v>
      </c>
      <c r="C10" s="93" t="str">
        <f>VLOOKUP(A10,'CENTROS DE COSTOS'!A:D,3,0)</f>
        <v>Wompi Noroccidente</v>
      </c>
      <c r="D10" s="93">
        <v>5088</v>
      </c>
      <c r="E10" s="93">
        <v>2966575</v>
      </c>
      <c r="F10" s="93">
        <v>71700</v>
      </c>
      <c r="G10" s="93" t="s">
        <v>31</v>
      </c>
      <c r="H10" s="93" t="s">
        <v>120</v>
      </c>
      <c r="I10" s="93" t="s">
        <v>155</v>
      </c>
      <c r="J10" s="93" t="s">
        <v>3098</v>
      </c>
      <c r="K10" s="93" t="s">
        <v>1170</v>
      </c>
      <c r="L10" s="93" t="s">
        <v>3758</v>
      </c>
      <c r="M10" s="95">
        <v>45962.451388888891</v>
      </c>
      <c r="N10" s="95">
        <v>45962.584722222222</v>
      </c>
      <c r="O10" s="93" t="s">
        <v>31</v>
      </c>
      <c r="P10" s="93" t="s">
        <v>1359</v>
      </c>
      <c r="Q10" s="93" t="s">
        <v>1360</v>
      </c>
      <c r="R10" s="93" t="s">
        <v>1413</v>
      </c>
      <c r="S10" s="93" t="s">
        <v>4427</v>
      </c>
      <c r="T10" s="93" t="s">
        <v>1254</v>
      </c>
      <c r="U10" s="93">
        <v>40</v>
      </c>
      <c r="V10" s="93" t="s">
        <v>40</v>
      </c>
      <c r="W10" s="93" t="s">
        <v>121</v>
      </c>
      <c r="X10" s="93" t="s">
        <v>1220</v>
      </c>
      <c r="Y10" s="93">
        <v>1</v>
      </c>
      <c r="Z10" s="97">
        <f>IF(T10="SOPORTE_TELEFÓNICO",'TARIFAS 2025'!$B$14,IF(V10="PRINCIPAL",'TARIFAS 2025'!$B$8,IF(V10="INTERMEDIA",'TARIFAS 2025'!$C$8,IF(V10="LEJANA",'TARIFAS 2025'!$D$8))))</f>
        <v>22000</v>
      </c>
      <c r="AA10" s="97">
        <f t="shared" si="0"/>
        <v>22000</v>
      </c>
    </row>
    <row r="11" spans="1:27" s="91" customFormat="1" x14ac:dyDescent="0.3">
      <c r="A11" s="93" t="s">
        <v>68</v>
      </c>
      <c r="B11" s="93" t="str">
        <f>VLOOKUP(A11,'CENTROS DE COSTOS'!A:D,2,0)</f>
        <v>0036-0001</v>
      </c>
      <c r="C11" s="93" t="str">
        <f>VLOOKUP(A11,'CENTROS DE COSTOS'!A:D,3,0)</f>
        <v>Wompi Costa</v>
      </c>
      <c r="D11" s="93">
        <v>8606</v>
      </c>
      <c r="E11" s="93">
        <v>2965883</v>
      </c>
      <c r="F11" s="93">
        <v>75354</v>
      </c>
      <c r="G11" s="93" t="s">
        <v>31</v>
      </c>
      <c r="H11" s="93" t="s">
        <v>253</v>
      </c>
      <c r="I11" s="93" t="s">
        <v>266</v>
      </c>
      <c r="J11" s="93" t="s">
        <v>1464</v>
      </c>
      <c r="K11" s="93" t="s">
        <v>1170</v>
      </c>
      <c r="L11" s="93" t="s">
        <v>3759</v>
      </c>
      <c r="M11" s="95">
        <v>45962.375</v>
      </c>
      <c r="N11" s="95">
        <v>45963.392361111109</v>
      </c>
      <c r="O11" s="93" t="s">
        <v>31</v>
      </c>
      <c r="P11" s="93" t="s">
        <v>1255</v>
      </c>
      <c r="Q11" s="93" t="s">
        <v>1256</v>
      </c>
      <c r="R11" s="93" t="s">
        <v>1257</v>
      </c>
      <c r="S11" s="93" t="s">
        <v>4428</v>
      </c>
      <c r="T11" s="93" t="s">
        <v>1254</v>
      </c>
      <c r="U11" s="93">
        <v>0</v>
      </c>
      <c r="V11" s="93" t="s">
        <v>41</v>
      </c>
      <c r="W11" s="93" t="s">
        <v>121</v>
      </c>
      <c r="X11" s="93" t="s">
        <v>1196</v>
      </c>
      <c r="Y11" s="93">
        <v>1</v>
      </c>
      <c r="Z11" s="97">
        <f>IF(T11="SOPORTE_TELEFÓNICO",'TARIFAS 2025'!$B$14,IF(V11="PRINCIPAL",'TARIFAS 2025'!$B$8,IF(V11="INTERMEDIA",'TARIFAS 2025'!$C$8,IF(V11="LEJANA",'TARIFAS 2025'!$D$8))))</f>
        <v>22000</v>
      </c>
      <c r="AA11" s="97">
        <f t="shared" si="0"/>
        <v>22000</v>
      </c>
    </row>
    <row r="12" spans="1:27" s="91" customFormat="1" x14ac:dyDescent="0.3">
      <c r="A12" s="93" t="s">
        <v>88</v>
      </c>
      <c r="B12" s="93" t="str">
        <f>VLOOKUP(A12,'CENTROS DE COSTOS'!A:D,2,0)</f>
        <v>0036-0005</v>
      </c>
      <c r="C12" s="93" t="str">
        <f>VLOOKUP(A12,'CENTROS DE COSTOS'!A:D,3,0)</f>
        <v>Wompi Noroccidente</v>
      </c>
      <c r="D12" s="93">
        <v>5001</v>
      </c>
      <c r="E12" s="93">
        <v>2967212</v>
      </c>
      <c r="F12" s="93">
        <v>70713</v>
      </c>
      <c r="G12" s="93" t="s">
        <v>31</v>
      </c>
      <c r="H12" s="93" t="s">
        <v>120</v>
      </c>
      <c r="I12" s="93" t="s">
        <v>1269</v>
      </c>
      <c r="J12" s="93" t="s">
        <v>3099</v>
      </c>
      <c r="K12" s="93" t="s">
        <v>1170</v>
      </c>
      <c r="L12" s="93" t="s">
        <v>3760</v>
      </c>
      <c r="M12" s="95">
        <v>45963.375</v>
      </c>
      <c r="N12" s="95">
        <v>45963.540277777778</v>
      </c>
      <c r="O12" s="93" t="s">
        <v>31</v>
      </c>
      <c r="P12" s="93" t="s">
        <v>1314</v>
      </c>
      <c r="Q12" s="93" t="s">
        <v>1315</v>
      </c>
      <c r="R12" s="93" t="s">
        <v>1316</v>
      </c>
      <c r="S12" s="93" t="s">
        <v>4429</v>
      </c>
      <c r="T12" s="93" t="s">
        <v>1254</v>
      </c>
      <c r="U12" s="93">
        <v>32</v>
      </c>
      <c r="V12" s="93" t="s">
        <v>40</v>
      </c>
      <c r="W12" s="93" t="s">
        <v>121</v>
      </c>
      <c r="X12" s="93" t="s">
        <v>1201</v>
      </c>
      <c r="Y12" s="93">
        <v>1</v>
      </c>
      <c r="Z12" s="97">
        <f>IF(T12="SOPORTE_TELEFÓNICO",'TARIFAS 2025'!$B$14,IF(V12="PRINCIPAL",'TARIFAS 2025'!$B$8,IF(V12="INTERMEDIA",'TARIFAS 2025'!$C$8,IF(V12="LEJANA",'TARIFAS 2025'!$D$8))))</f>
        <v>22000</v>
      </c>
      <c r="AA12" s="97">
        <f t="shared" si="0"/>
        <v>22000</v>
      </c>
    </row>
    <row r="13" spans="1:27" s="91" customFormat="1" x14ac:dyDescent="0.3">
      <c r="A13" s="93" t="s">
        <v>77</v>
      </c>
      <c r="B13" s="93" t="str">
        <f>VLOOKUP(A13,'CENTROS DE COSTOS'!A:D,2,0)</f>
        <v>0036-0003</v>
      </c>
      <c r="C13" s="93" t="str">
        <f>VLOOKUP(A13,'CENTROS DE COSTOS'!A:D,3,0)</f>
        <v>Wompi Suroccidente</v>
      </c>
      <c r="D13" s="93">
        <v>19001</v>
      </c>
      <c r="E13" s="93">
        <v>2957028</v>
      </c>
      <c r="F13" s="93">
        <v>80291</v>
      </c>
      <c r="G13" s="93" t="s">
        <v>31</v>
      </c>
      <c r="H13" s="93" t="s">
        <v>498</v>
      </c>
      <c r="I13" s="93" t="s">
        <v>93</v>
      </c>
      <c r="J13" s="93" t="s">
        <v>3100</v>
      </c>
      <c r="K13" s="93" t="s">
        <v>1170</v>
      </c>
      <c r="L13" s="93" t="s">
        <v>3761</v>
      </c>
      <c r="M13" s="95">
        <v>45960.376388888886</v>
      </c>
      <c r="N13" s="95">
        <v>45964.365277777775</v>
      </c>
      <c r="O13" s="93" t="s">
        <v>31</v>
      </c>
      <c r="P13" s="93" t="s">
        <v>1251</v>
      </c>
      <c r="Q13" s="93" t="s">
        <v>1282</v>
      </c>
      <c r="R13" s="93" t="s">
        <v>1285</v>
      </c>
      <c r="S13" s="93" t="s">
        <v>4430</v>
      </c>
      <c r="T13" s="93" t="s">
        <v>1254</v>
      </c>
      <c r="U13" s="93">
        <v>8</v>
      </c>
      <c r="V13" s="93" t="s">
        <v>42</v>
      </c>
      <c r="W13" s="93" t="s">
        <v>121</v>
      </c>
      <c r="X13" s="93" t="s">
        <v>1290</v>
      </c>
      <c r="Y13" s="93">
        <v>1</v>
      </c>
      <c r="Z13" s="97">
        <f>IF(T13="SOPORTE_TELEFÓNICO",'TARIFAS 2025'!$B$14,IF(V13="PRINCIPAL",'TARIFAS 2025'!$B$8,IF(V13="INTERMEDIA",'TARIFAS 2025'!$C$8,IF(V13="LEJANA",'TARIFAS 2025'!$D$8))))</f>
        <v>22000</v>
      </c>
      <c r="AA13" s="97">
        <f t="shared" si="0"/>
        <v>22000</v>
      </c>
    </row>
    <row r="14" spans="1:27" s="91" customFormat="1" x14ac:dyDescent="0.3">
      <c r="A14" s="93" t="s">
        <v>98</v>
      </c>
      <c r="B14" s="93" t="str">
        <f>VLOOKUP(A14,'CENTROS DE COSTOS'!A:D,2,0)</f>
        <v>0036-0006</v>
      </c>
      <c r="C14" s="93" t="str">
        <f>VLOOKUP(A14,'CENTROS DE COSTOS'!A:D,3,0)</f>
        <v>Wompi Oriente</v>
      </c>
      <c r="D14" s="93">
        <v>50001</v>
      </c>
      <c r="E14" s="93">
        <v>2967563</v>
      </c>
      <c r="F14" s="93">
        <v>47798</v>
      </c>
      <c r="G14" s="93" t="s">
        <v>31</v>
      </c>
      <c r="H14" s="93" t="s">
        <v>814</v>
      </c>
      <c r="I14" s="93" t="s">
        <v>98</v>
      </c>
      <c r="J14" s="93" t="s">
        <v>3101</v>
      </c>
      <c r="K14" s="93" t="s">
        <v>1170</v>
      </c>
      <c r="L14" s="93" t="s">
        <v>3762</v>
      </c>
      <c r="M14" s="95">
        <v>45963.518750000003</v>
      </c>
      <c r="N14" s="95">
        <v>45965.434027777781</v>
      </c>
      <c r="O14" s="93" t="s">
        <v>31</v>
      </c>
      <c r="P14" s="93" t="s">
        <v>1263</v>
      </c>
      <c r="Q14" s="93" t="s">
        <v>1264</v>
      </c>
      <c r="R14" s="93" t="s">
        <v>1265</v>
      </c>
      <c r="S14" s="93" t="s">
        <v>4431</v>
      </c>
      <c r="T14" s="93" t="s">
        <v>1172</v>
      </c>
      <c r="U14" s="93">
        <v>48</v>
      </c>
      <c r="V14" s="93" t="s">
        <v>40</v>
      </c>
      <c r="W14" s="93" t="s">
        <v>121</v>
      </c>
      <c r="X14" s="93" t="s">
        <v>1180</v>
      </c>
      <c r="Y14" s="93">
        <v>1</v>
      </c>
      <c r="Z14" s="97">
        <f>IF(T14="SOPORTE_TELEFÓNICO",'TARIFAS 2025'!$B$14,IF(V14="PRINCIPAL",'TARIFAS 2025'!$B$8,IF(V14="INTERMEDIA",'TARIFAS 2025'!$C$8,IF(V14="LEJANA",'TARIFAS 2025'!$D$8))))</f>
        <v>51282</v>
      </c>
      <c r="AA14" s="97">
        <f t="shared" si="0"/>
        <v>51282</v>
      </c>
    </row>
    <row r="15" spans="1:27" s="91" customFormat="1" x14ac:dyDescent="0.3">
      <c r="A15" s="93" t="s">
        <v>88</v>
      </c>
      <c r="B15" s="93" t="str">
        <f>VLOOKUP(A15,'CENTROS DE COSTOS'!A:D,2,0)</f>
        <v>0036-0005</v>
      </c>
      <c r="C15" s="93" t="str">
        <f>VLOOKUP(A15,'CENTROS DE COSTOS'!A:D,3,0)</f>
        <v>Wompi Noroccidente</v>
      </c>
      <c r="D15" s="93">
        <v>5368</v>
      </c>
      <c r="E15" s="93">
        <v>2968215</v>
      </c>
      <c r="F15" s="93">
        <v>35618</v>
      </c>
      <c r="G15" s="93" t="s">
        <v>31</v>
      </c>
      <c r="H15" s="93" t="s">
        <v>120</v>
      </c>
      <c r="I15" s="93" t="s">
        <v>131</v>
      </c>
      <c r="J15" s="93" t="s">
        <v>3102</v>
      </c>
      <c r="K15" s="93" t="s">
        <v>1170</v>
      </c>
      <c r="L15" s="93" t="s">
        <v>3763</v>
      </c>
      <c r="M15" s="95">
        <v>45965.333333333336</v>
      </c>
      <c r="N15" s="95">
        <v>45965.440972222219</v>
      </c>
      <c r="O15" s="93" t="s">
        <v>31</v>
      </c>
      <c r="P15" s="93" t="s">
        <v>1255</v>
      </c>
      <c r="Q15" s="93" t="s">
        <v>1256</v>
      </c>
      <c r="R15" s="93" t="s">
        <v>1257</v>
      </c>
      <c r="S15" s="93" t="s">
        <v>4432</v>
      </c>
      <c r="T15" s="93" t="s">
        <v>1254</v>
      </c>
      <c r="U15" s="93">
        <v>0</v>
      </c>
      <c r="V15" s="93" t="s">
        <v>42</v>
      </c>
      <c r="W15" s="93" t="s">
        <v>121</v>
      </c>
      <c r="X15" s="93" t="s">
        <v>1275</v>
      </c>
      <c r="Y15" s="93">
        <v>1</v>
      </c>
      <c r="Z15" s="97">
        <f>IF(T15="SOPORTE_TELEFÓNICO",'TARIFAS 2025'!$B$14,IF(V15="PRINCIPAL",'TARIFAS 2025'!$B$8,IF(V15="INTERMEDIA",'TARIFAS 2025'!$C$8,IF(V15="LEJANA",'TARIFAS 2025'!$D$8))))</f>
        <v>22000</v>
      </c>
      <c r="AA15" s="97">
        <f t="shared" si="0"/>
        <v>22000</v>
      </c>
    </row>
    <row r="16" spans="1:27" s="91" customFormat="1" x14ac:dyDescent="0.3">
      <c r="A16" s="93" t="s">
        <v>92</v>
      </c>
      <c r="B16" s="93" t="str">
        <f>VLOOKUP(A16,'CENTROS DE COSTOS'!A:D,2,0)</f>
        <v>0036-0002</v>
      </c>
      <c r="C16" s="93" t="str">
        <f>VLOOKUP(A16,'CENTROS DE COSTOS'!A:D,3,0)</f>
        <v>Wompi Eje Cafetero</v>
      </c>
      <c r="D16" s="93">
        <v>63001</v>
      </c>
      <c r="E16" s="93">
        <v>2966960</v>
      </c>
      <c r="F16" s="93">
        <v>31072</v>
      </c>
      <c r="G16" s="93" t="s">
        <v>31</v>
      </c>
      <c r="H16" s="93" t="s">
        <v>939</v>
      </c>
      <c r="I16" s="93" t="s">
        <v>122</v>
      </c>
      <c r="J16" s="93" t="s">
        <v>3103</v>
      </c>
      <c r="K16" s="93" t="s">
        <v>1170</v>
      </c>
      <c r="L16" s="93" t="s">
        <v>3764</v>
      </c>
      <c r="M16" s="95">
        <v>45963.375</v>
      </c>
      <c r="N16" s="95">
        <v>45965.459722222222</v>
      </c>
      <c r="O16" s="93" t="s">
        <v>31</v>
      </c>
      <c r="P16" s="93" t="s">
        <v>1251</v>
      </c>
      <c r="Q16" s="93" t="s">
        <v>1252</v>
      </c>
      <c r="R16" s="93" t="s">
        <v>1326</v>
      </c>
      <c r="S16" s="93" t="s">
        <v>4433</v>
      </c>
      <c r="T16" s="93" t="s">
        <v>1254</v>
      </c>
      <c r="U16" s="93">
        <v>16</v>
      </c>
      <c r="V16" s="93" t="s">
        <v>41</v>
      </c>
      <c r="W16" s="93" t="s">
        <v>121</v>
      </c>
      <c r="X16" s="93" t="s">
        <v>1231</v>
      </c>
      <c r="Y16" s="93">
        <v>1</v>
      </c>
      <c r="Z16" s="97">
        <f>IF(T16="SOPORTE_TELEFÓNICO",'TARIFAS 2025'!$B$14,IF(V16="PRINCIPAL",'TARIFAS 2025'!$B$8,IF(V16="INTERMEDIA",'TARIFAS 2025'!$C$8,IF(V16="LEJANA",'TARIFAS 2025'!$D$8))))</f>
        <v>22000</v>
      </c>
      <c r="AA16" s="97">
        <f t="shared" si="0"/>
        <v>22000</v>
      </c>
    </row>
    <row r="17" spans="1:27" s="91" customFormat="1" x14ac:dyDescent="0.3">
      <c r="A17" s="93" t="s">
        <v>89</v>
      </c>
      <c r="B17" s="93" t="str">
        <f>VLOOKUP(A17,'CENTROS DE COSTOS'!A:D,2,0)</f>
        <v>0036-0001</v>
      </c>
      <c r="C17" s="93" t="str">
        <f>VLOOKUP(A17,'CENTROS DE COSTOS'!A:D,3,0)</f>
        <v>Wompi Costa</v>
      </c>
      <c r="D17" s="93">
        <v>23001</v>
      </c>
      <c r="E17" s="93">
        <v>2967990</v>
      </c>
      <c r="F17" s="93">
        <v>74940</v>
      </c>
      <c r="G17" s="93" t="s">
        <v>31</v>
      </c>
      <c r="H17" s="93" t="s">
        <v>276</v>
      </c>
      <c r="I17" s="93" t="s">
        <v>89</v>
      </c>
      <c r="J17" s="93" t="s">
        <v>1666</v>
      </c>
      <c r="K17" s="93" t="s">
        <v>1170</v>
      </c>
      <c r="L17" s="93" t="s">
        <v>3765</v>
      </c>
      <c r="M17" s="95">
        <v>45964.484027777777</v>
      </c>
      <c r="N17" s="95">
        <v>45965.481944444444</v>
      </c>
      <c r="O17" s="93" t="s">
        <v>31</v>
      </c>
      <c r="P17" s="93" t="s">
        <v>1258</v>
      </c>
      <c r="Q17" s="93" t="s">
        <v>1287</v>
      </c>
      <c r="R17" s="93" t="s">
        <v>1273</v>
      </c>
      <c r="S17" s="93" t="s">
        <v>4434</v>
      </c>
      <c r="T17" s="93" t="s">
        <v>1172</v>
      </c>
      <c r="U17" s="93">
        <v>32</v>
      </c>
      <c r="V17" s="93" t="s">
        <v>40</v>
      </c>
      <c r="W17" s="93" t="s">
        <v>121</v>
      </c>
      <c r="X17" s="93" t="s">
        <v>1209</v>
      </c>
      <c r="Y17" s="93">
        <v>1</v>
      </c>
      <c r="Z17" s="97">
        <f>IF(T17="SOPORTE_TELEFÓNICO",'TARIFAS 2025'!$B$14,IF(V17="PRINCIPAL",'TARIFAS 2025'!$B$8,IF(V17="INTERMEDIA",'TARIFAS 2025'!$C$8,IF(V17="LEJANA",'TARIFAS 2025'!$D$8))))</f>
        <v>51282</v>
      </c>
      <c r="AA17" s="97">
        <f t="shared" si="0"/>
        <v>51282</v>
      </c>
    </row>
    <row r="18" spans="1:27" s="91" customFormat="1" x14ac:dyDescent="0.3">
      <c r="A18" s="93" t="s">
        <v>99</v>
      </c>
      <c r="B18" s="93" t="str">
        <f>VLOOKUP(A18,'CENTROS DE COSTOS'!A:D,2,0)</f>
        <v>0036-0006</v>
      </c>
      <c r="C18" s="93" t="str">
        <f>VLOOKUP(A18,'CENTROS DE COSTOS'!A:D,3,0)</f>
        <v>Wompi Oriente</v>
      </c>
      <c r="D18" s="93">
        <v>85001</v>
      </c>
      <c r="E18" s="93">
        <v>2967993</v>
      </c>
      <c r="F18" s="93">
        <v>70212</v>
      </c>
      <c r="G18" s="93" t="s">
        <v>31</v>
      </c>
      <c r="H18" s="93" t="s">
        <v>481</v>
      </c>
      <c r="I18" s="93" t="s">
        <v>99</v>
      </c>
      <c r="J18" s="93" t="s">
        <v>1767</v>
      </c>
      <c r="K18" s="93" t="s">
        <v>1170</v>
      </c>
      <c r="L18" s="93" t="s">
        <v>3766</v>
      </c>
      <c r="M18" s="95">
        <v>45964.488888888889</v>
      </c>
      <c r="N18" s="95">
        <v>45965.486805555556</v>
      </c>
      <c r="O18" s="93" t="s">
        <v>31</v>
      </c>
      <c r="P18" s="93" t="s">
        <v>1293</v>
      </c>
      <c r="Q18" s="93" t="s">
        <v>1294</v>
      </c>
      <c r="R18" s="93" t="s">
        <v>1295</v>
      </c>
      <c r="S18" s="93" t="s">
        <v>4435</v>
      </c>
      <c r="T18" s="93" t="s">
        <v>1172</v>
      </c>
      <c r="U18" s="93">
        <v>32</v>
      </c>
      <c r="V18" s="93" t="s">
        <v>40</v>
      </c>
      <c r="W18" s="93" t="s">
        <v>121</v>
      </c>
      <c r="X18" s="93" t="s">
        <v>1219</v>
      </c>
      <c r="Y18" s="93">
        <v>1</v>
      </c>
      <c r="Z18" s="97">
        <f>IF(T18="SOPORTE_TELEFÓNICO",'TARIFAS 2025'!$B$14,IF(V18="PRINCIPAL",'TARIFAS 2025'!$B$8,IF(V18="INTERMEDIA",'TARIFAS 2025'!$C$8,IF(V18="LEJANA",'TARIFAS 2025'!$D$8))))</f>
        <v>51282</v>
      </c>
      <c r="AA18" s="97">
        <f t="shared" si="0"/>
        <v>51282</v>
      </c>
    </row>
    <row r="19" spans="1:27" s="91" customFormat="1" x14ac:dyDescent="0.3">
      <c r="A19" s="93" t="s">
        <v>91</v>
      </c>
      <c r="B19" s="93" t="str">
        <f>VLOOKUP(A19,'CENTROS DE COSTOS'!A:D,2,0)</f>
        <v>0036-0003</v>
      </c>
      <c r="C19" s="93" t="str">
        <f>VLOOKUP(A19,'CENTROS DE COSTOS'!A:D,3,0)</f>
        <v>Wompi Suroccidente</v>
      </c>
      <c r="D19" s="93">
        <v>52001</v>
      </c>
      <c r="E19" s="93">
        <v>2967996</v>
      </c>
      <c r="F19" s="93">
        <v>31317</v>
      </c>
      <c r="G19" s="93" t="s">
        <v>31</v>
      </c>
      <c r="H19" s="93" t="s">
        <v>133</v>
      </c>
      <c r="I19" s="93" t="s">
        <v>91</v>
      </c>
      <c r="J19" s="93" t="s">
        <v>1534</v>
      </c>
      <c r="K19" s="93" t="s">
        <v>1170</v>
      </c>
      <c r="L19" s="93" t="s">
        <v>3767</v>
      </c>
      <c r="M19" s="95">
        <v>45964.493750000001</v>
      </c>
      <c r="N19" s="95">
        <v>45965.490972222222</v>
      </c>
      <c r="O19" s="93" t="s">
        <v>31</v>
      </c>
      <c r="P19" s="93" t="s">
        <v>1263</v>
      </c>
      <c r="Q19" s="93" t="s">
        <v>1264</v>
      </c>
      <c r="R19" s="93" t="s">
        <v>1265</v>
      </c>
      <c r="S19" s="93" t="s">
        <v>4436</v>
      </c>
      <c r="T19" s="93" t="s">
        <v>1254</v>
      </c>
      <c r="U19" s="93">
        <v>64</v>
      </c>
      <c r="V19" s="93" t="s">
        <v>40</v>
      </c>
      <c r="W19" s="93" t="s">
        <v>121</v>
      </c>
      <c r="X19" s="93" t="s">
        <v>1290</v>
      </c>
      <c r="Y19" s="93">
        <v>1</v>
      </c>
      <c r="Z19" s="97">
        <f>IF(T19="SOPORTE_TELEFÓNICO",'TARIFAS 2025'!$B$14,IF(V19="PRINCIPAL",'TARIFAS 2025'!$B$8,IF(V19="INTERMEDIA",'TARIFAS 2025'!$C$8,IF(V19="LEJANA",'TARIFAS 2025'!$D$8))))</f>
        <v>22000</v>
      </c>
      <c r="AA19" s="97">
        <f t="shared" si="0"/>
        <v>22000</v>
      </c>
    </row>
    <row r="20" spans="1:27" s="91" customFormat="1" x14ac:dyDescent="0.3">
      <c r="A20" s="93" t="s">
        <v>92</v>
      </c>
      <c r="B20" s="93" t="str">
        <f>VLOOKUP(A20,'CENTROS DE COSTOS'!A:D,2,0)</f>
        <v>0036-0002</v>
      </c>
      <c r="C20" s="93" t="str">
        <f>VLOOKUP(A20,'CENTROS DE COSTOS'!A:D,3,0)</f>
        <v>Wompi Eje Cafetero</v>
      </c>
      <c r="D20" s="93">
        <v>63001</v>
      </c>
      <c r="E20" s="93">
        <v>2966483</v>
      </c>
      <c r="F20" s="93">
        <v>27813</v>
      </c>
      <c r="G20" s="93" t="s">
        <v>31</v>
      </c>
      <c r="H20" s="93" t="s">
        <v>939</v>
      </c>
      <c r="I20" s="93" t="s">
        <v>122</v>
      </c>
      <c r="J20" s="93" t="s">
        <v>1579</v>
      </c>
      <c r="K20" s="93" t="s">
        <v>1170</v>
      </c>
      <c r="L20" s="93" t="s">
        <v>3768</v>
      </c>
      <c r="M20" s="95">
        <v>45962.443749999999</v>
      </c>
      <c r="N20" s="95">
        <v>45965.497916666667</v>
      </c>
      <c r="O20" s="93" t="s">
        <v>31</v>
      </c>
      <c r="P20" s="93" t="s">
        <v>1306</v>
      </c>
      <c r="Q20" s="93" t="s">
        <v>1297</v>
      </c>
      <c r="R20" s="93" t="s">
        <v>1307</v>
      </c>
      <c r="S20" s="93" t="s">
        <v>4437</v>
      </c>
      <c r="T20" s="93" t="s">
        <v>1254</v>
      </c>
      <c r="U20" s="93">
        <v>32</v>
      </c>
      <c r="V20" s="93" t="s">
        <v>41</v>
      </c>
      <c r="W20" s="93" t="s">
        <v>121</v>
      </c>
      <c r="X20" s="93" t="s">
        <v>1290</v>
      </c>
      <c r="Y20" s="93">
        <v>1</v>
      </c>
      <c r="Z20" s="97">
        <f>IF(T20="SOPORTE_TELEFÓNICO",'TARIFAS 2025'!$B$14,IF(V20="PRINCIPAL",'TARIFAS 2025'!$B$8,IF(V20="INTERMEDIA",'TARIFAS 2025'!$C$8,IF(V20="LEJANA",'TARIFAS 2025'!$D$8))))</f>
        <v>22000</v>
      </c>
      <c r="AA20" s="97">
        <f t="shared" si="0"/>
        <v>22000</v>
      </c>
    </row>
    <row r="21" spans="1:27" s="91" customFormat="1" x14ac:dyDescent="0.3">
      <c r="A21" s="93" t="s">
        <v>98</v>
      </c>
      <c r="B21" s="93" t="str">
        <f>VLOOKUP(A21,'CENTROS DE COSTOS'!A:D,2,0)</f>
        <v>0036-0006</v>
      </c>
      <c r="C21" s="93" t="str">
        <f>VLOOKUP(A21,'CENTROS DE COSTOS'!A:D,3,0)</f>
        <v>Wompi Oriente</v>
      </c>
      <c r="D21" s="93">
        <v>50001</v>
      </c>
      <c r="E21" s="93">
        <v>2966984</v>
      </c>
      <c r="F21" s="93">
        <v>75888</v>
      </c>
      <c r="G21" s="93" t="s">
        <v>31</v>
      </c>
      <c r="H21" s="93" t="s">
        <v>814</v>
      </c>
      <c r="I21" s="93" t="s">
        <v>98</v>
      </c>
      <c r="J21" s="93" t="s">
        <v>3104</v>
      </c>
      <c r="K21" s="93" t="s">
        <v>1170</v>
      </c>
      <c r="L21" s="93" t="s">
        <v>3769</v>
      </c>
      <c r="M21" s="95">
        <v>45963.375</v>
      </c>
      <c r="N21" s="95">
        <v>45965.517361111109</v>
      </c>
      <c r="O21" s="93" t="s">
        <v>31</v>
      </c>
      <c r="P21" s="93" t="s">
        <v>1359</v>
      </c>
      <c r="Q21" s="93" t="s">
        <v>1394</v>
      </c>
      <c r="R21" s="93" t="s">
        <v>1456</v>
      </c>
      <c r="S21" s="93" t="s">
        <v>4438</v>
      </c>
      <c r="T21" s="93" t="s">
        <v>1172</v>
      </c>
      <c r="U21" s="93">
        <v>32</v>
      </c>
      <c r="V21" s="93" t="s">
        <v>40</v>
      </c>
      <c r="W21" s="93" t="s">
        <v>121</v>
      </c>
      <c r="X21" s="93" t="s">
        <v>1180</v>
      </c>
      <c r="Y21" s="93">
        <v>1</v>
      </c>
      <c r="Z21" s="97">
        <f>IF(T21="SOPORTE_TELEFÓNICO",'TARIFAS 2025'!$B$14,IF(V21="PRINCIPAL",'TARIFAS 2025'!$B$8,IF(V21="INTERMEDIA",'TARIFAS 2025'!$C$8,IF(V21="LEJANA",'TARIFAS 2025'!$D$8))))</f>
        <v>51282</v>
      </c>
      <c r="AA21" s="97">
        <f t="shared" si="0"/>
        <v>51282</v>
      </c>
    </row>
    <row r="22" spans="1:27" s="91" customFormat="1" x14ac:dyDescent="0.3">
      <c r="A22" s="93" t="s">
        <v>68</v>
      </c>
      <c r="B22" s="93" t="str">
        <f>VLOOKUP(A22,'CENTROS DE COSTOS'!A:D,2,0)</f>
        <v>0036-0001</v>
      </c>
      <c r="C22" s="93" t="str">
        <f>VLOOKUP(A22,'CENTROS DE COSTOS'!A:D,3,0)</f>
        <v>Wompi Costa</v>
      </c>
      <c r="D22" s="93">
        <v>8001</v>
      </c>
      <c r="E22" s="93">
        <v>2967042</v>
      </c>
      <c r="F22" s="93">
        <v>41635</v>
      </c>
      <c r="G22" s="93" t="s">
        <v>31</v>
      </c>
      <c r="H22" s="93" t="s">
        <v>253</v>
      </c>
      <c r="I22" s="93" t="s">
        <v>68</v>
      </c>
      <c r="J22" s="93" t="s">
        <v>3105</v>
      </c>
      <c r="K22" s="93" t="s">
        <v>1170</v>
      </c>
      <c r="L22" s="93" t="s">
        <v>3770</v>
      </c>
      <c r="M22" s="95">
        <v>45963.375</v>
      </c>
      <c r="N22" s="95">
        <v>45965.525000000001</v>
      </c>
      <c r="O22" s="93" t="s">
        <v>31</v>
      </c>
      <c r="P22" s="93" t="s">
        <v>1263</v>
      </c>
      <c r="Q22" s="93" t="s">
        <v>1264</v>
      </c>
      <c r="R22" s="93" t="s">
        <v>1265</v>
      </c>
      <c r="S22" s="93" t="s">
        <v>4439</v>
      </c>
      <c r="T22" s="93" t="s">
        <v>1254</v>
      </c>
      <c r="U22" s="93">
        <v>64</v>
      </c>
      <c r="V22" s="93" t="s">
        <v>40</v>
      </c>
      <c r="W22" s="93" t="s">
        <v>121</v>
      </c>
      <c r="X22" s="93" t="s">
        <v>1339</v>
      </c>
      <c r="Y22" s="93">
        <v>1</v>
      </c>
      <c r="Z22" s="97">
        <f>IF(T22="SOPORTE_TELEFÓNICO",'TARIFAS 2025'!$B$14,IF(V22="PRINCIPAL",'TARIFAS 2025'!$B$8,IF(V22="INTERMEDIA",'TARIFAS 2025'!$C$8,IF(V22="LEJANA",'TARIFAS 2025'!$D$8))))</f>
        <v>22000</v>
      </c>
      <c r="AA22" s="97">
        <f t="shared" si="0"/>
        <v>22000</v>
      </c>
    </row>
    <row r="23" spans="1:27" s="91" customFormat="1" x14ac:dyDescent="0.3">
      <c r="A23" s="93" t="s">
        <v>74</v>
      </c>
      <c r="B23" s="93" t="str">
        <f>VLOOKUP(A23,'CENTROS DE COSTOS'!A:D,2,0)</f>
        <v>0036-0007</v>
      </c>
      <c r="C23" s="93" t="str">
        <f>VLOOKUP(A23,'CENTROS DE COSTOS'!A:D,3,0)</f>
        <v>Wompi Santander</v>
      </c>
      <c r="D23" s="93">
        <v>68001</v>
      </c>
      <c r="E23" s="93">
        <v>2968180</v>
      </c>
      <c r="F23" s="93">
        <v>17122</v>
      </c>
      <c r="G23" s="93" t="s">
        <v>31</v>
      </c>
      <c r="H23" s="93" t="s">
        <v>963</v>
      </c>
      <c r="I23" s="93" t="s">
        <v>74</v>
      </c>
      <c r="J23" s="93" t="s">
        <v>3106</v>
      </c>
      <c r="K23" s="93" t="s">
        <v>1170</v>
      </c>
      <c r="L23" s="93" t="s">
        <v>3771</v>
      </c>
      <c r="M23" s="95">
        <v>45964.525694444441</v>
      </c>
      <c r="N23" s="95">
        <v>45965.545138888891</v>
      </c>
      <c r="O23" s="93" t="s">
        <v>31</v>
      </c>
      <c r="P23" s="93" t="s">
        <v>1258</v>
      </c>
      <c r="Q23" s="93" t="s">
        <v>1259</v>
      </c>
      <c r="R23" s="93" t="s">
        <v>1273</v>
      </c>
      <c r="S23" s="93" t="s">
        <v>4440</v>
      </c>
      <c r="T23" s="93" t="s">
        <v>1254</v>
      </c>
      <c r="U23" s="93">
        <v>40</v>
      </c>
      <c r="V23" s="93" t="s">
        <v>40</v>
      </c>
      <c r="W23" s="93" t="s">
        <v>121</v>
      </c>
      <c r="X23" s="93" t="s">
        <v>1182</v>
      </c>
      <c r="Y23" s="93">
        <v>1</v>
      </c>
      <c r="Z23" s="97">
        <f>IF(T23="SOPORTE_TELEFÓNICO",'TARIFAS 2025'!$B$14,IF(V23="PRINCIPAL",'TARIFAS 2025'!$B$8,IF(V23="INTERMEDIA",'TARIFAS 2025'!$C$8,IF(V23="LEJANA",'TARIFAS 2025'!$D$8))))</f>
        <v>22000</v>
      </c>
      <c r="AA23" s="97">
        <f t="shared" si="0"/>
        <v>22000</v>
      </c>
    </row>
    <row r="24" spans="1:27" s="91" customFormat="1" x14ac:dyDescent="0.3">
      <c r="A24" s="93" t="s">
        <v>68</v>
      </c>
      <c r="B24" s="93" t="str">
        <f>VLOOKUP(A24,'CENTROS DE COSTOS'!A:D,2,0)</f>
        <v>0036-0001</v>
      </c>
      <c r="C24" s="93" t="str">
        <f>VLOOKUP(A24,'CENTROS DE COSTOS'!A:D,3,0)</f>
        <v>Wompi Costa</v>
      </c>
      <c r="D24" s="93">
        <v>8001</v>
      </c>
      <c r="E24" s="93">
        <v>2967610</v>
      </c>
      <c r="F24" s="93">
        <v>18786</v>
      </c>
      <c r="G24" s="93" t="s">
        <v>31</v>
      </c>
      <c r="H24" s="93" t="s">
        <v>253</v>
      </c>
      <c r="I24" s="93" t="s">
        <v>68</v>
      </c>
      <c r="J24" s="93" t="s">
        <v>3107</v>
      </c>
      <c r="K24" s="93" t="s">
        <v>1170</v>
      </c>
      <c r="L24" s="93" t="s">
        <v>3772</v>
      </c>
      <c r="M24" s="95">
        <v>45963.538194444445</v>
      </c>
      <c r="N24" s="95">
        <v>45965.561111111114</v>
      </c>
      <c r="O24" s="93" t="s">
        <v>31</v>
      </c>
      <c r="P24" s="93" t="s">
        <v>1263</v>
      </c>
      <c r="Q24" s="93" t="s">
        <v>1264</v>
      </c>
      <c r="R24" s="93" t="s">
        <v>1265</v>
      </c>
      <c r="S24" s="93" t="s">
        <v>4441</v>
      </c>
      <c r="T24" s="93" t="s">
        <v>1172</v>
      </c>
      <c r="U24" s="93">
        <v>64</v>
      </c>
      <c r="V24" s="93" t="s">
        <v>40</v>
      </c>
      <c r="W24" s="93" t="s">
        <v>121</v>
      </c>
      <c r="X24" s="93" t="s">
        <v>1339</v>
      </c>
      <c r="Y24" s="93">
        <v>1</v>
      </c>
      <c r="Z24" s="97">
        <f>IF(T24="SOPORTE_TELEFÓNICO",'TARIFAS 2025'!$B$14,IF(V24="PRINCIPAL",'TARIFAS 2025'!$B$8,IF(V24="INTERMEDIA",'TARIFAS 2025'!$C$8,IF(V24="LEJANA",'TARIFAS 2025'!$D$8))))</f>
        <v>51282</v>
      </c>
      <c r="AA24" s="97">
        <f t="shared" si="0"/>
        <v>51282</v>
      </c>
    </row>
    <row r="25" spans="1:27" s="91" customFormat="1" x14ac:dyDescent="0.3">
      <c r="A25" s="93" t="s">
        <v>88</v>
      </c>
      <c r="B25" s="93" t="str">
        <f>VLOOKUP(A25,'CENTROS DE COSTOS'!A:D,2,0)</f>
        <v>0036-0005</v>
      </c>
      <c r="C25" s="93" t="str">
        <f>VLOOKUP(A25,'CENTROS DE COSTOS'!A:D,3,0)</f>
        <v>Wompi Noroccidente</v>
      </c>
      <c r="D25" s="93">
        <v>5856</v>
      </c>
      <c r="E25" s="93">
        <v>2966964</v>
      </c>
      <c r="F25" s="93">
        <v>38263</v>
      </c>
      <c r="G25" s="93" t="s">
        <v>31</v>
      </c>
      <c r="H25" s="93" t="s">
        <v>120</v>
      </c>
      <c r="I25" s="93" t="s">
        <v>142</v>
      </c>
      <c r="J25" s="93" t="s">
        <v>3108</v>
      </c>
      <c r="K25" s="93" t="s">
        <v>1170</v>
      </c>
      <c r="L25" s="93" t="s">
        <v>3773</v>
      </c>
      <c r="M25" s="95">
        <v>45963.375</v>
      </c>
      <c r="N25" s="95">
        <v>45965.56527777778</v>
      </c>
      <c r="O25" s="93" t="s">
        <v>31</v>
      </c>
      <c r="P25" s="93" t="s">
        <v>1255</v>
      </c>
      <c r="Q25" s="93" t="s">
        <v>1256</v>
      </c>
      <c r="R25" s="93" t="s">
        <v>1257</v>
      </c>
      <c r="S25" s="93" t="s">
        <v>4442</v>
      </c>
      <c r="T25" s="93" t="s">
        <v>1172</v>
      </c>
      <c r="U25" s="93">
        <v>0</v>
      </c>
      <c r="V25" s="93" t="s">
        <v>42</v>
      </c>
      <c r="W25" s="93" t="s">
        <v>121</v>
      </c>
      <c r="X25" s="93" t="s">
        <v>1284</v>
      </c>
      <c r="Y25" s="93">
        <v>1</v>
      </c>
      <c r="Z25" s="97">
        <f>IF(T25="SOPORTE_TELEFÓNICO",'TARIFAS 2025'!$B$14,IF(V25="PRINCIPAL",'TARIFAS 2025'!$B$8,IF(V25="INTERMEDIA",'TARIFAS 2025'!$C$8,IF(V25="LEJANA",'TARIFAS 2025'!$D$8))))</f>
        <v>452148</v>
      </c>
      <c r="AA25" s="97">
        <f t="shared" si="0"/>
        <v>452148</v>
      </c>
    </row>
    <row r="26" spans="1:27" s="91" customFormat="1" x14ac:dyDescent="0.3">
      <c r="A26" s="93" t="s">
        <v>71</v>
      </c>
      <c r="B26" s="93" t="str">
        <f>VLOOKUP(A26,'CENTROS DE COSTOS'!A:D,2,0)</f>
        <v>0036-0004</v>
      </c>
      <c r="C26" s="93" t="str">
        <f>VLOOKUP(A26,'CENTROS DE COSTOS'!A:D,3,0)</f>
        <v>Wompi Centro</v>
      </c>
      <c r="D26" s="93">
        <v>25899</v>
      </c>
      <c r="E26" s="93">
        <v>2952049</v>
      </c>
      <c r="F26" s="93">
        <v>79338</v>
      </c>
      <c r="G26" s="93" t="s">
        <v>31</v>
      </c>
      <c r="H26" s="93" t="s">
        <v>618</v>
      </c>
      <c r="I26" s="93" t="s">
        <v>727</v>
      </c>
      <c r="J26" s="93" t="s">
        <v>3109</v>
      </c>
      <c r="K26" s="93" t="s">
        <v>1170</v>
      </c>
      <c r="L26" s="93" t="s">
        <v>3774</v>
      </c>
      <c r="M26" s="95">
        <v>45959.431944444441</v>
      </c>
      <c r="N26" s="95">
        <v>45965.571527777778</v>
      </c>
      <c r="O26" s="93" t="s">
        <v>31</v>
      </c>
      <c r="P26" s="93" t="s">
        <v>1279</v>
      </c>
      <c r="Q26" s="93" t="s">
        <v>1280</v>
      </c>
      <c r="R26" s="93" t="s">
        <v>1281</v>
      </c>
      <c r="S26" s="93" t="s">
        <v>4443</v>
      </c>
      <c r="T26" s="93" t="s">
        <v>1172</v>
      </c>
      <c r="U26" s="93">
        <v>0</v>
      </c>
      <c r="V26" s="93" t="s">
        <v>41</v>
      </c>
      <c r="W26" s="93" t="s">
        <v>121</v>
      </c>
      <c r="X26" s="93" t="s">
        <v>1349</v>
      </c>
      <c r="Y26" s="93">
        <v>2</v>
      </c>
      <c r="Z26" s="97">
        <f>IF(T26="SOPORTE_TELEFÓNICO",'TARIFAS 2025'!$B$14,IF(V26="PRINCIPAL",'TARIFAS 2025'!$B$8,IF(V26="INTERMEDIA",'TARIFAS 2025'!$C$8,IF(V26="LEJANA",'TARIFAS 2025'!$D$8))))</f>
        <v>172989</v>
      </c>
      <c r="AA26" s="97">
        <f t="shared" si="0"/>
        <v>345978</v>
      </c>
    </row>
    <row r="27" spans="1:27" s="91" customFormat="1" x14ac:dyDescent="0.3">
      <c r="A27" s="93" t="s">
        <v>71</v>
      </c>
      <c r="B27" s="93" t="str">
        <f>VLOOKUP(A27,'CENTROS DE COSTOS'!A:D,2,0)</f>
        <v>0036-0004</v>
      </c>
      <c r="C27" s="93" t="str">
        <f>VLOOKUP(A27,'CENTROS DE COSTOS'!A:D,3,0)</f>
        <v>Wompi Centro</v>
      </c>
      <c r="D27" s="93">
        <v>25286</v>
      </c>
      <c r="E27" s="93">
        <v>2967152</v>
      </c>
      <c r="F27" s="93">
        <v>31372</v>
      </c>
      <c r="G27" s="93" t="s">
        <v>31</v>
      </c>
      <c r="H27" s="93" t="s">
        <v>618</v>
      </c>
      <c r="I27" s="93" t="s">
        <v>650</v>
      </c>
      <c r="J27" s="93" t="s">
        <v>1382</v>
      </c>
      <c r="K27" s="93" t="s">
        <v>1170</v>
      </c>
      <c r="L27" s="93" t="s">
        <v>3775</v>
      </c>
      <c r="M27" s="95">
        <v>45963.375</v>
      </c>
      <c r="N27" s="95">
        <v>45965.649305555555</v>
      </c>
      <c r="O27" s="93" t="s">
        <v>31</v>
      </c>
      <c r="P27" s="93" t="s">
        <v>1306</v>
      </c>
      <c r="Q27" s="93" t="s">
        <v>1297</v>
      </c>
      <c r="R27" s="93" t="s">
        <v>1307</v>
      </c>
      <c r="S27" s="93" t="s">
        <v>4444</v>
      </c>
      <c r="T27" s="93" t="s">
        <v>1254</v>
      </c>
      <c r="U27" s="93">
        <v>56</v>
      </c>
      <c r="V27" s="93" t="s">
        <v>41</v>
      </c>
      <c r="W27" s="93" t="s">
        <v>121</v>
      </c>
      <c r="X27" s="93" t="s">
        <v>1317</v>
      </c>
      <c r="Y27" s="93">
        <v>2</v>
      </c>
      <c r="Z27" s="97">
        <f>IF(T27="SOPORTE_TELEFÓNICO",'TARIFAS 2025'!$B$14,IF(V27="PRINCIPAL",'TARIFAS 2025'!$B$8,IF(V27="INTERMEDIA",'TARIFAS 2025'!$C$8,IF(V27="LEJANA",'TARIFAS 2025'!$D$8))))</f>
        <v>22000</v>
      </c>
      <c r="AA27" s="97">
        <f t="shared" si="0"/>
        <v>44000</v>
      </c>
    </row>
    <row r="28" spans="1:27" s="91" customFormat="1" x14ac:dyDescent="0.3">
      <c r="A28" s="93" t="s">
        <v>88</v>
      </c>
      <c r="B28" s="93" t="str">
        <f>VLOOKUP(A28,'CENTROS DE COSTOS'!A:D,2,0)</f>
        <v>0036-0005</v>
      </c>
      <c r="C28" s="93" t="str">
        <f>VLOOKUP(A28,'CENTROS DE COSTOS'!A:D,3,0)</f>
        <v>Wompi Noroccidente</v>
      </c>
      <c r="D28" s="93">
        <v>5190</v>
      </c>
      <c r="E28" s="93">
        <v>2885375</v>
      </c>
      <c r="F28" s="93">
        <v>27117</v>
      </c>
      <c r="G28" s="93" t="s">
        <v>31</v>
      </c>
      <c r="H28" s="93" t="s">
        <v>120</v>
      </c>
      <c r="I28" s="93" t="s">
        <v>169</v>
      </c>
      <c r="J28" s="93" t="s">
        <v>1722</v>
      </c>
      <c r="K28" s="93" t="s">
        <v>1170</v>
      </c>
      <c r="L28" s="93" t="s">
        <v>3776</v>
      </c>
      <c r="M28" s="95">
        <v>45945.515277777777</v>
      </c>
      <c r="N28" s="95">
        <v>45965.661805555559</v>
      </c>
      <c r="O28" s="93" t="s">
        <v>31</v>
      </c>
      <c r="P28" s="93" t="s">
        <v>1247</v>
      </c>
      <c r="Q28" s="93" t="s">
        <v>1248</v>
      </c>
      <c r="R28" s="93" t="s">
        <v>1312</v>
      </c>
      <c r="S28" s="93" t="s">
        <v>4445</v>
      </c>
      <c r="T28" s="93" t="s">
        <v>1172</v>
      </c>
      <c r="U28" s="93">
        <v>64</v>
      </c>
      <c r="V28" s="93" t="s">
        <v>41</v>
      </c>
      <c r="W28" s="93" t="s">
        <v>121</v>
      </c>
      <c r="X28" s="93" t="s">
        <v>1288</v>
      </c>
      <c r="Y28" s="93">
        <v>2</v>
      </c>
      <c r="Z28" s="97">
        <f>IF(T28="SOPORTE_TELEFÓNICO",'TARIFAS 2025'!$B$14,IF(V28="PRINCIPAL",'TARIFAS 2025'!$B$8,IF(V28="INTERMEDIA",'TARIFAS 2025'!$C$8,IF(V28="LEJANA",'TARIFAS 2025'!$D$8))))</f>
        <v>172989</v>
      </c>
      <c r="AA28" s="97">
        <f t="shared" si="0"/>
        <v>345978</v>
      </c>
    </row>
    <row r="29" spans="1:27" s="91" customFormat="1" x14ac:dyDescent="0.3">
      <c r="A29" s="93" t="s">
        <v>74</v>
      </c>
      <c r="B29" s="93" t="str">
        <f>VLOOKUP(A29,'CENTROS DE COSTOS'!A:D,2,0)</f>
        <v>0036-0007</v>
      </c>
      <c r="C29" s="93" t="str">
        <f>VLOOKUP(A29,'CENTROS DE COSTOS'!A:D,3,0)</f>
        <v>Wompi Santander</v>
      </c>
      <c r="D29" s="93">
        <v>68276</v>
      </c>
      <c r="E29" s="93">
        <v>2896566</v>
      </c>
      <c r="F29" s="93">
        <v>28916</v>
      </c>
      <c r="G29" s="93" t="s">
        <v>31</v>
      </c>
      <c r="H29" s="93" t="s">
        <v>963</v>
      </c>
      <c r="I29" s="93" t="s">
        <v>987</v>
      </c>
      <c r="J29" s="93" t="s">
        <v>1635</v>
      </c>
      <c r="K29" s="93" t="s">
        <v>1170</v>
      </c>
      <c r="L29" s="93" t="s">
        <v>3777</v>
      </c>
      <c r="M29" s="95">
        <v>45947.479166666664</v>
      </c>
      <c r="N29" s="95">
        <v>45965.697222222225</v>
      </c>
      <c r="O29" s="93" t="s">
        <v>31</v>
      </c>
      <c r="P29" s="93" t="s">
        <v>1255</v>
      </c>
      <c r="Q29" s="93" t="s">
        <v>1256</v>
      </c>
      <c r="R29" s="93" t="s">
        <v>1257</v>
      </c>
      <c r="S29" s="93" t="s">
        <v>4446</v>
      </c>
      <c r="T29" s="93" t="s">
        <v>1172</v>
      </c>
      <c r="U29" s="93">
        <v>0</v>
      </c>
      <c r="V29" s="93" t="s">
        <v>40</v>
      </c>
      <c r="W29" s="93" t="s">
        <v>121</v>
      </c>
      <c r="X29" s="93" t="s">
        <v>1393</v>
      </c>
      <c r="Y29" s="93">
        <v>1</v>
      </c>
      <c r="Z29" s="97">
        <f>IF(T29="SOPORTE_TELEFÓNICO",'TARIFAS 2025'!$B$14,IF(V29="PRINCIPAL",'TARIFAS 2025'!$B$8,IF(V29="INTERMEDIA",'TARIFAS 2025'!$C$8,IF(V29="LEJANA",'TARIFAS 2025'!$D$8))))</f>
        <v>51282</v>
      </c>
      <c r="AA29" s="97">
        <f t="shared" si="0"/>
        <v>51282</v>
      </c>
    </row>
    <row r="30" spans="1:27" s="91" customFormat="1" x14ac:dyDescent="0.3">
      <c r="A30" s="93" t="s">
        <v>88</v>
      </c>
      <c r="B30" s="93" t="str">
        <f>VLOOKUP(A30,'CENTROS DE COSTOS'!A:D,2,0)</f>
        <v>0036-0005</v>
      </c>
      <c r="C30" s="93" t="str">
        <f>VLOOKUP(A30,'CENTROS DE COSTOS'!A:D,3,0)</f>
        <v>Wompi Noroccidente</v>
      </c>
      <c r="D30" s="93">
        <v>5376</v>
      </c>
      <c r="E30" s="93">
        <v>2958678</v>
      </c>
      <c r="F30" s="93">
        <v>70719</v>
      </c>
      <c r="G30" s="93" t="s">
        <v>31</v>
      </c>
      <c r="H30" s="93" t="s">
        <v>120</v>
      </c>
      <c r="I30" s="93" t="s">
        <v>193</v>
      </c>
      <c r="J30" s="93" t="s">
        <v>3110</v>
      </c>
      <c r="K30" s="93" t="s">
        <v>1170</v>
      </c>
      <c r="L30" s="93" t="s">
        <v>3778</v>
      </c>
      <c r="M30" s="95">
        <v>45960.484722222223</v>
      </c>
      <c r="N30" s="95">
        <v>45965.704861111109</v>
      </c>
      <c r="O30" s="93" t="s">
        <v>31</v>
      </c>
      <c r="P30" s="93" t="s">
        <v>1258</v>
      </c>
      <c r="Q30" s="93" t="s">
        <v>1287</v>
      </c>
      <c r="R30" s="93" t="s">
        <v>1273</v>
      </c>
      <c r="S30" s="93" t="s">
        <v>4447</v>
      </c>
      <c r="T30" s="93" t="s">
        <v>1254</v>
      </c>
      <c r="U30" s="93">
        <v>0</v>
      </c>
      <c r="V30" s="93" t="s">
        <v>41</v>
      </c>
      <c r="W30" s="93" t="s">
        <v>121</v>
      </c>
      <c r="X30" s="93" t="s">
        <v>1325</v>
      </c>
      <c r="Y30" s="93">
        <v>1</v>
      </c>
      <c r="Z30" s="97">
        <f>IF(T30="SOPORTE_TELEFÓNICO",'TARIFAS 2025'!$B$14,IF(V30="PRINCIPAL",'TARIFAS 2025'!$B$8,IF(V30="INTERMEDIA",'TARIFAS 2025'!$C$8,IF(V30="LEJANA",'TARIFAS 2025'!$D$8))))</f>
        <v>22000</v>
      </c>
      <c r="AA30" s="97">
        <f t="shared" si="0"/>
        <v>22000</v>
      </c>
    </row>
    <row r="31" spans="1:27" s="91" customFormat="1" x14ac:dyDescent="0.3">
      <c r="A31" s="93" t="s">
        <v>74</v>
      </c>
      <c r="B31" s="93" t="str">
        <f>VLOOKUP(A31,'CENTROS DE COSTOS'!A:D,2,0)</f>
        <v>0036-0007</v>
      </c>
      <c r="C31" s="93" t="str">
        <f>VLOOKUP(A31,'CENTROS DE COSTOS'!A:D,3,0)</f>
        <v>Wompi Santander</v>
      </c>
      <c r="D31" s="93">
        <v>20770</v>
      </c>
      <c r="E31" s="93">
        <v>2959973</v>
      </c>
      <c r="F31" s="93">
        <v>61361</v>
      </c>
      <c r="G31" s="93" t="s">
        <v>31</v>
      </c>
      <c r="H31" s="93" t="s">
        <v>536</v>
      </c>
      <c r="I31" s="93" t="s">
        <v>538</v>
      </c>
      <c r="J31" s="93" t="s">
        <v>3111</v>
      </c>
      <c r="K31" s="93" t="s">
        <v>1170</v>
      </c>
      <c r="L31" s="93" t="s">
        <v>3779</v>
      </c>
      <c r="M31" s="95">
        <v>45960.64166666667</v>
      </c>
      <c r="N31" s="95">
        <v>45965.712500000001</v>
      </c>
      <c r="O31" s="93" t="s">
        <v>31</v>
      </c>
      <c r="P31" s="93" t="s">
        <v>1255</v>
      </c>
      <c r="Q31" s="93" t="s">
        <v>1256</v>
      </c>
      <c r="R31" s="93" t="s">
        <v>1257</v>
      </c>
      <c r="S31" s="93" t="s">
        <v>4448</v>
      </c>
      <c r="T31" s="93" t="s">
        <v>1172</v>
      </c>
      <c r="U31" s="93">
        <v>0</v>
      </c>
      <c r="V31" s="93" t="s">
        <v>42</v>
      </c>
      <c r="W31" s="93" t="s">
        <v>121</v>
      </c>
      <c r="X31" s="93" t="s">
        <v>1178</v>
      </c>
      <c r="Y31" s="93">
        <v>1</v>
      </c>
      <c r="Z31" s="97">
        <f>IF(T31="SOPORTE_TELEFÓNICO",'TARIFAS 2025'!$B$14,IF(V31="PRINCIPAL",'TARIFAS 2025'!$B$8,IF(V31="INTERMEDIA",'TARIFAS 2025'!$C$8,IF(V31="LEJANA",'TARIFAS 2025'!$D$8))))</f>
        <v>452148</v>
      </c>
      <c r="AA31" s="97">
        <f t="shared" si="0"/>
        <v>452148</v>
      </c>
    </row>
    <row r="32" spans="1:27" s="91" customFormat="1" x14ac:dyDescent="0.3">
      <c r="A32" s="93" t="s">
        <v>71</v>
      </c>
      <c r="B32" s="93" t="str">
        <f>VLOOKUP(A32,'CENTROS DE COSTOS'!A:D,2,0)</f>
        <v>0036-0004</v>
      </c>
      <c r="C32" s="93" t="str">
        <f>VLOOKUP(A32,'CENTROS DE COSTOS'!A:D,3,0)</f>
        <v>Wompi Centro</v>
      </c>
      <c r="D32" s="93">
        <v>25322</v>
      </c>
      <c r="E32" s="93">
        <v>2963573</v>
      </c>
      <c r="F32" s="93">
        <v>31566</v>
      </c>
      <c r="G32" s="93" t="s">
        <v>31</v>
      </c>
      <c r="H32" s="93" t="s">
        <v>618</v>
      </c>
      <c r="I32" s="93" t="s">
        <v>660</v>
      </c>
      <c r="J32" s="93" t="s">
        <v>3112</v>
      </c>
      <c r="K32" s="93" t="s">
        <v>1170</v>
      </c>
      <c r="L32" s="93" t="s">
        <v>3780</v>
      </c>
      <c r="M32" s="95">
        <v>45961.496527777781</v>
      </c>
      <c r="N32" s="95">
        <v>45965.716666666667</v>
      </c>
      <c r="O32" s="93" t="s">
        <v>31</v>
      </c>
      <c r="P32" s="93" t="s">
        <v>1263</v>
      </c>
      <c r="Q32" s="93" t="s">
        <v>1264</v>
      </c>
      <c r="R32" s="93" t="s">
        <v>1265</v>
      </c>
      <c r="S32" s="93" t="s">
        <v>4449</v>
      </c>
      <c r="T32" s="93" t="s">
        <v>1254</v>
      </c>
      <c r="U32" s="93">
        <v>40</v>
      </c>
      <c r="V32" s="93" t="s">
        <v>41</v>
      </c>
      <c r="W32" s="93" t="s">
        <v>121</v>
      </c>
      <c r="X32" s="93" t="s">
        <v>1317</v>
      </c>
      <c r="Y32" s="93">
        <v>2</v>
      </c>
      <c r="Z32" s="97">
        <f>IF(T32="SOPORTE_TELEFÓNICO",'TARIFAS 2025'!$B$14,IF(V32="PRINCIPAL",'TARIFAS 2025'!$B$8,IF(V32="INTERMEDIA",'TARIFAS 2025'!$C$8,IF(V32="LEJANA",'TARIFAS 2025'!$D$8))))</f>
        <v>22000</v>
      </c>
      <c r="AA32" s="97">
        <f t="shared" si="0"/>
        <v>44000</v>
      </c>
    </row>
    <row r="33" spans="1:27" s="91" customFormat="1" x14ac:dyDescent="0.3">
      <c r="A33" s="93" t="s">
        <v>68</v>
      </c>
      <c r="B33" s="93" t="str">
        <f>VLOOKUP(A33,'CENTROS DE COSTOS'!A:D,2,0)</f>
        <v>0036-0001</v>
      </c>
      <c r="C33" s="93" t="str">
        <f>VLOOKUP(A33,'CENTROS DE COSTOS'!A:D,3,0)</f>
        <v>Wompi Costa</v>
      </c>
      <c r="D33" s="93">
        <v>8001</v>
      </c>
      <c r="E33" s="93">
        <v>2964181</v>
      </c>
      <c r="F33" s="93">
        <v>70606</v>
      </c>
      <c r="G33" s="93" t="s">
        <v>31</v>
      </c>
      <c r="H33" s="93" t="s">
        <v>253</v>
      </c>
      <c r="I33" s="93" t="s">
        <v>68</v>
      </c>
      <c r="J33" s="93" t="s">
        <v>3113</v>
      </c>
      <c r="K33" s="93" t="s">
        <v>1170</v>
      </c>
      <c r="L33" s="93" t="s">
        <v>3781</v>
      </c>
      <c r="M33" s="95">
        <v>45961.571527777778</v>
      </c>
      <c r="N33" s="95">
        <v>45965.736111111109</v>
      </c>
      <c r="O33" s="93" t="s">
        <v>31</v>
      </c>
      <c r="P33" s="93" t="s">
        <v>1359</v>
      </c>
      <c r="Q33" s="93" t="s">
        <v>1360</v>
      </c>
      <c r="R33" s="93" t="s">
        <v>1456</v>
      </c>
      <c r="S33" s="93" t="s">
        <v>4450</v>
      </c>
      <c r="T33" s="93" t="s">
        <v>1172</v>
      </c>
      <c r="U33" s="93">
        <v>40</v>
      </c>
      <c r="V33" s="93" t="s">
        <v>40</v>
      </c>
      <c r="W33" s="93" t="s">
        <v>121</v>
      </c>
      <c r="X33" s="93" t="s">
        <v>1196</v>
      </c>
      <c r="Y33" s="93">
        <v>2</v>
      </c>
      <c r="Z33" s="97">
        <f>IF(T33="SOPORTE_TELEFÓNICO",'TARIFAS 2025'!$B$14,IF(V33="PRINCIPAL",'TARIFAS 2025'!$B$8,IF(V33="INTERMEDIA",'TARIFAS 2025'!$C$8,IF(V33="LEJANA",'TARIFAS 2025'!$D$8))))</f>
        <v>51282</v>
      </c>
      <c r="AA33" s="97">
        <f t="shared" si="0"/>
        <v>102564</v>
      </c>
    </row>
    <row r="34" spans="1:27" s="91" customFormat="1" x14ac:dyDescent="0.3">
      <c r="A34" s="93" t="s">
        <v>71</v>
      </c>
      <c r="B34" s="93" t="str">
        <f>VLOOKUP(A34,'CENTROS DE COSTOS'!A:D,2,0)</f>
        <v>0036-0004</v>
      </c>
      <c r="C34" s="93" t="str">
        <f>VLOOKUP(A34,'CENTROS DE COSTOS'!A:D,3,0)</f>
        <v>Wompi Centro</v>
      </c>
      <c r="D34" s="93">
        <v>25269</v>
      </c>
      <c r="E34" s="93">
        <v>2964259</v>
      </c>
      <c r="F34" s="93">
        <v>46743</v>
      </c>
      <c r="G34" s="93" t="s">
        <v>31</v>
      </c>
      <c r="H34" s="93" t="s">
        <v>618</v>
      </c>
      <c r="I34" s="93" t="s">
        <v>647</v>
      </c>
      <c r="J34" s="93" t="s">
        <v>3114</v>
      </c>
      <c r="K34" s="93" t="s">
        <v>1170</v>
      </c>
      <c r="L34" s="93" t="s">
        <v>3782</v>
      </c>
      <c r="M34" s="95">
        <v>45961.581944444442</v>
      </c>
      <c r="N34" s="95">
        <v>45965.740972222222</v>
      </c>
      <c r="O34" s="93" t="s">
        <v>31</v>
      </c>
      <c r="P34" s="93" t="s">
        <v>1266</v>
      </c>
      <c r="Q34" s="93" t="s">
        <v>1271</v>
      </c>
      <c r="R34" s="93" t="s">
        <v>1268</v>
      </c>
      <c r="S34" s="93" t="s">
        <v>4451</v>
      </c>
      <c r="T34" s="93" t="s">
        <v>1254</v>
      </c>
      <c r="U34" s="93">
        <v>0</v>
      </c>
      <c r="V34" s="93" t="s">
        <v>41</v>
      </c>
      <c r="W34" s="93" t="s">
        <v>121</v>
      </c>
      <c r="X34" s="93" t="s">
        <v>1317</v>
      </c>
      <c r="Y34" s="93">
        <v>1</v>
      </c>
      <c r="Z34" s="97">
        <f>IF(T34="SOPORTE_TELEFÓNICO",'TARIFAS 2025'!$B$14,IF(V34="PRINCIPAL",'TARIFAS 2025'!$B$8,IF(V34="INTERMEDIA",'TARIFAS 2025'!$C$8,IF(V34="LEJANA",'TARIFAS 2025'!$D$8))))</f>
        <v>22000</v>
      </c>
      <c r="AA34" s="97">
        <f t="shared" si="0"/>
        <v>22000</v>
      </c>
    </row>
    <row r="35" spans="1:27" s="91" customFormat="1" x14ac:dyDescent="0.3">
      <c r="A35" s="93" t="s">
        <v>71</v>
      </c>
      <c r="B35" s="93" t="str">
        <f>VLOOKUP(A35,'CENTROS DE COSTOS'!A:D,2,0)</f>
        <v>0036-0004</v>
      </c>
      <c r="C35" s="93" t="str">
        <f>VLOOKUP(A35,'CENTROS DE COSTOS'!A:D,3,0)</f>
        <v>Wompi Centro</v>
      </c>
      <c r="D35" s="93">
        <v>11001</v>
      </c>
      <c r="E35" s="93">
        <v>2968324</v>
      </c>
      <c r="F35" s="93">
        <v>50845</v>
      </c>
      <c r="G35" s="93" t="s">
        <v>31</v>
      </c>
      <c r="H35" s="93" t="s">
        <v>618</v>
      </c>
      <c r="I35" s="93" t="s">
        <v>71</v>
      </c>
      <c r="J35" s="93" t="s">
        <v>3115</v>
      </c>
      <c r="K35" s="93" t="s">
        <v>1170</v>
      </c>
      <c r="L35" s="93" t="s">
        <v>3783</v>
      </c>
      <c r="M35" s="95">
        <v>45965.333333333336</v>
      </c>
      <c r="N35" s="95">
        <v>45965.748611111114</v>
      </c>
      <c r="O35" s="93" t="s">
        <v>31</v>
      </c>
      <c r="P35" s="93" t="s">
        <v>1266</v>
      </c>
      <c r="Q35" s="93" t="s">
        <v>1403</v>
      </c>
      <c r="R35" s="93" t="s">
        <v>1268</v>
      </c>
      <c r="S35" s="93" t="s">
        <v>4452</v>
      </c>
      <c r="T35" s="93" t="s">
        <v>1254</v>
      </c>
      <c r="U35" s="93">
        <v>24</v>
      </c>
      <c r="V35" s="93" t="s">
        <v>40</v>
      </c>
      <c r="W35" s="93" t="s">
        <v>121</v>
      </c>
      <c r="X35" s="93" t="s">
        <v>1632</v>
      </c>
      <c r="Y35" s="93">
        <v>1</v>
      </c>
      <c r="Z35" s="97">
        <f>IF(T35="SOPORTE_TELEFÓNICO",'TARIFAS 2025'!$B$14,IF(V35="PRINCIPAL",'TARIFAS 2025'!$B$8,IF(V35="INTERMEDIA",'TARIFAS 2025'!$C$8,IF(V35="LEJANA",'TARIFAS 2025'!$D$8))))</f>
        <v>22000</v>
      </c>
      <c r="AA35" s="97">
        <f t="shared" si="0"/>
        <v>22000</v>
      </c>
    </row>
    <row r="36" spans="1:27" s="91" customFormat="1" x14ac:dyDescent="0.3">
      <c r="A36" s="93" t="s">
        <v>92</v>
      </c>
      <c r="B36" s="93" t="str">
        <f>VLOOKUP(A36,'CENTROS DE COSTOS'!A:D,2,0)</f>
        <v>0036-0002</v>
      </c>
      <c r="C36" s="93" t="str">
        <f>VLOOKUP(A36,'CENTROS DE COSTOS'!A:D,3,0)</f>
        <v>Wompi Eje Cafetero</v>
      </c>
      <c r="D36" s="93">
        <v>66001</v>
      </c>
      <c r="E36" s="93">
        <v>2969641</v>
      </c>
      <c r="F36" s="93">
        <v>80907</v>
      </c>
      <c r="G36" s="93" t="s">
        <v>31</v>
      </c>
      <c r="H36" s="93" t="s">
        <v>458</v>
      </c>
      <c r="I36" s="93" t="s">
        <v>92</v>
      </c>
      <c r="J36" s="93" t="s">
        <v>1379</v>
      </c>
      <c r="K36" s="93" t="s">
        <v>1170</v>
      </c>
      <c r="L36" s="93" t="s">
        <v>3784</v>
      </c>
      <c r="M36" s="95">
        <v>45965.385416666664</v>
      </c>
      <c r="N36" s="95">
        <v>45965.754166666666</v>
      </c>
      <c r="O36" s="93" t="s">
        <v>31</v>
      </c>
      <c r="P36" s="93" t="s">
        <v>1359</v>
      </c>
      <c r="Q36" s="93" t="s">
        <v>1360</v>
      </c>
      <c r="R36" s="93" t="s">
        <v>1413</v>
      </c>
      <c r="S36" s="93" t="s">
        <v>4453</v>
      </c>
      <c r="T36" s="93" t="s">
        <v>1254</v>
      </c>
      <c r="U36" s="93">
        <v>0</v>
      </c>
      <c r="V36" s="93" t="s">
        <v>40</v>
      </c>
      <c r="W36" s="93" t="s">
        <v>121</v>
      </c>
      <c r="X36" s="93" t="s">
        <v>1290</v>
      </c>
      <c r="Y36" s="93">
        <v>1</v>
      </c>
      <c r="Z36" s="97">
        <f>IF(T36="SOPORTE_TELEFÓNICO",'TARIFAS 2025'!$B$14,IF(V36="PRINCIPAL",'TARIFAS 2025'!$B$8,IF(V36="INTERMEDIA",'TARIFAS 2025'!$C$8,IF(V36="LEJANA",'TARIFAS 2025'!$D$8))))</f>
        <v>22000</v>
      </c>
      <c r="AA36" s="97">
        <f t="shared" si="0"/>
        <v>22000</v>
      </c>
    </row>
    <row r="37" spans="1:27" s="91" customFormat="1" x14ac:dyDescent="0.3">
      <c r="A37" s="93" t="s">
        <v>90</v>
      </c>
      <c r="B37" s="93" t="str">
        <f>VLOOKUP(A37,'CENTROS DE COSTOS'!A:D,2,0)</f>
        <v>0036-0006</v>
      </c>
      <c r="C37" s="93" t="str">
        <f>VLOOKUP(A37,'CENTROS DE COSTOS'!A:D,3,0)</f>
        <v>Wompi Oriente</v>
      </c>
      <c r="D37" s="93">
        <v>41001</v>
      </c>
      <c r="E37" s="93">
        <v>2970467</v>
      </c>
      <c r="F37" s="93">
        <v>35988</v>
      </c>
      <c r="G37" s="93" t="s">
        <v>31</v>
      </c>
      <c r="H37" s="93" t="s">
        <v>740</v>
      </c>
      <c r="I37" s="93" t="s">
        <v>90</v>
      </c>
      <c r="J37" s="93" t="s">
        <v>3116</v>
      </c>
      <c r="K37" s="93" t="s">
        <v>1170</v>
      </c>
      <c r="L37" s="93" t="s">
        <v>3785</v>
      </c>
      <c r="M37" s="95">
        <v>45965.429166666669</v>
      </c>
      <c r="N37" s="95">
        <v>45965.759027777778</v>
      </c>
      <c r="O37" s="93" t="s">
        <v>31</v>
      </c>
      <c r="P37" s="93" t="s">
        <v>1258</v>
      </c>
      <c r="Q37" s="93" t="s">
        <v>1259</v>
      </c>
      <c r="R37" s="93" t="s">
        <v>1260</v>
      </c>
      <c r="S37" s="93" t="s">
        <v>4454</v>
      </c>
      <c r="T37" s="93" t="s">
        <v>1254</v>
      </c>
      <c r="U37" s="93">
        <v>32</v>
      </c>
      <c r="V37" s="93" t="s">
        <v>40</v>
      </c>
      <c r="W37" s="93" t="s">
        <v>121</v>
      </c>
      <c r="X37" s="93" t="s">
        <v>1214</v>
      </c>
      <c r="Y37" s="93">
        <v>1</v>
      </c>
      <c r="Z37" s="97">
        <f>IF(T37="SOPORTE_TELEFÓNICO",'TARIFAS 2025'!$B$14,IF(V37="PRINCIPAL",'TARIFAS 2025'!$B$8,IF(V37="INTERMEDIA",'TARIFAS 2025'!$C$8,IF(V37="LEJANA",'TARIFAS 2025'!$D$8))))</f>
        <v>22000</v>
      </c>
      <c r="AA37" s="97">
        <f t="shared" si="0"/>
        <v>22000</v>
      </c>
    </row>
    <row r="38" spans="1:27" s="91" customFormat="1" x14ac:dyDescent="0.3">
      <c r="A38" s="93" t="s">
        <v>88</v>
      </c>
      <c r="B38" s="93" t="str">
        <f>VLOOKUP(A38,'CENTROS DE COSTOS'!A:D,2,0)</f>
        <v>0036-0005</v>
      </c>
      <c r="C38" s="93" t="str">
        <f>VLOOKUP(A38,'CENTROS DE COSTOS'!A:D,3,0)</f>
        <v>Wompi Noroccidente</v>
      </c>
      <c r="D38" s="93">
        <v>5001</v>
      </c>
      <c r="E38" s="93">
        <v>2970697</v>
      </c>
      <c r="F38" s="93">
        <v>30285</v>
      </c>
      <c r="G38" s="93" t="s">
        <v>31</v>
      </c>
      <c r="H38" s="93" t="s">
        <v>120</v>
      </c>
      <c r="I38" s="93" t="s">
        <v>88</v>
      </c>
      <c r="J38" s="93" t="s">
        <v>3117</v>
      </c>
      <c r="K38" s="93" t="s">
        <v>1170</v>
      </c>
      <c r="L38" s="93" t="s">
        <v>3786</v>
      </c>
      <c r="M38" s="95">
        <v>45965.440972222219</v>
      </c>
      <c r="N38" s="95">
        <v>45965.763194444444</v>
      </c>
      <c r="O38" s="93" t="s">
        <v>31</v>
      </c>
      <c r="P38" s="93" t="s">
        <v>1255</v>
      </c>
      <c r="Q38" s="93" t="s">
        <v>1256</v>
      </c>
      <c r="R38" s="93" t="s">
        <v>1257</v>
      </c>
      <c r="S38" s="93" t="s">
        <v>4455</v>
      </c>
      <c r="T38" s="93" t="s">
        <v>1254</v>
      </c>
      <c r="U38" s="93">
        <v>64</v>
      </c>
      <c r="V38" s="93" t="s">
        <v>40</v>
      </c>
      <c r="W38" s="93" t="s">
        <v>121</v>
      </c>
      <c r="X38" s="93" t="s">
        <v>1275</v>
      </c>
      <c r="Y38" s="93">
        <v>1</v>
      </c>
      <c r="Z38" s="97">
        <f>IF(T38="SOPORTE_TELEFÓNICO",'TARIFAS 2025'!$B$14,IF(V38="PRINCIPAL",'TARIFAS 2025'!$B$8,IF(V38="INTERMEDIA",'TARIFAS 2025'!$C$8,IF(V38="LEJANA",'TARIFAS 2025'!$D$8))))</f>
        <v>22000</v>
      </c>
      <c r="AA38" s="97">
        <f t="shared" si="0"/>
        <v>22000</v>
      </c>
    </row>
    <row r="39" spans="1:27" s="91" customFormat="1" x14ac:dyDescent="0.3">
      <c r="A39" s="93" t="s">
        <v>96</v>
      </c>
      <c r="B39" s="93" t="str">
        <f>VLOOKUP(A39,'CENTROS DE COSTOS'!A:D,2,0)</f>
        <v>0036-0007</v>
      </c>
      <c r="C39" s="93" t="str">
        <f>VLOOKUP(A39,'CENTROS DE COSTOS'!A:D,3,0)</f>
        <v>Wompi Santander</v>
      </c>
      <c r="D39" s="93">
        <v>15238</v>
      </c>
      <c r="E39" s="93">
        <v>2971559</v>
      </c>
      <c r="F39" s="93">
        <v>59686</v>
      </c>
      <c r="G39" s="93" t="s">
        <v>31</v>
      </c>
      <c r="H39" s="93" t="s">
        <v>322</v>
      </c>
      <c r="I39" s="93" t="s">
        <v>352</v>
      </c>
      <c r="J39" s="93" t="s">
        <v>1678</v>
      </c>
      <c r="K39" s="93" t="s">
        <v>1170</v>
      </c>
      <c r="L39" s="93" t="s">
        <v>3787</v>
      </c>
      <c r="M39" s="95">
        <v>45965.482638888891</v>
      </c>
      <c r="N39" s="95">
        <v>45965.767361111109</v>
      </c>
      <c r="O39" s="93" t="s">
        <v>31</v>
      </c>
      <c r="P39" s="93" t="s">
        <v>1258</v>
      </c>
      <c r="Q39" s="93" t="s">
        <v>1259</v>
      </c>
      <c r="R39" s="93" t="s">
        <v>1260</v>
      </c>
      <c r="S39" s="93" t="s">
        <v>4456</v>
      </c>
      <c r="T39" s="93" t="s">
        <v>1254</v>
      </c>
      <c r="U39" s="93">
        <v>64</v>
      </c>
      <c r="V39" s="93" t="s">
        <v>41</v>
      </c>
      <c r="W39" s="93" t="s">
        <v>121</v>
      </c>
      <c r="X39" s="93" t="s">
        <v>1184</v>
      </c>
      <c r="Y39" s="93">
        <v>1</v>
      </c>
      <c r="Z39" s="97">
        <f>IF(T39="SOPORTE_TELEFÓNICO",'TARIFAS 2025'!$B$14,IF(V39="PRINCIPAL",'TARIFAS 2025'!$B$8,IF(V39="INTERMEDIA",'TARIFAS 2025'!$C$8,IF(V39="LEJANA",'TARIFAS 2025'!$D$8))))</f>
        <v>22000</v>
      </c>
      <c r="AA39" s="97">
        <f t="shared" si="0"/>
        <v>22000</v>
      </c>
    </row>
    <row r="40" spans="1:27" s="91" customFormat="1" x14ac:dyDescent="0.3">
      <c r="A40" s="93" t="s">
        <v>90</v>
      </c>
      <c r="B40" s="93" t="str">
        <f>VLOOKUP(A40,'CENTROS DE COSTOS'!A:D,2,0)</f>
        <v>0036-0006</v>
      </c>
      <c r="C40" s="93" t="str">
        <f>VLOOKUP(A40,'CENTROS DE COSTOS'!A:D,3,0)</f>
        <v>Wompi Oriente</v>
      </c>
      <c r="D40" s="93">
        <v>18001</v>
      </c>
      <c r="E40" s="93">
        <v>2966480</v>
      </c>
      <c r="F40" s="93">
        <v>53168</v>
      </c>
      <c r="G40" s="93" t="s">
        <v>31</v>
      </c>
      <c r="H40" s="93" t="s">
        <v>466</v>
      </c>
      <c r="I40" s="93" t="s">
        <v>82</v>
      </c>
      <c r="J40" s="93" t="s">
        <v>3118</v>
      </c>
      <c r="K40" s="93" t="s">
        <v>1170</v>
      </c>
      <c r="L40" s="93" t="s">
        <v>3788</v>
      </c>
      <c r="M40" s="95">
        <v>45962.440972222219</v>
      </c>
      <c r="N40" s="95">
        <v>45966.359722222223</v>
      </c>
      <c r="O40" s="93" t="s">
        <v>31</v>
      </c>
      <c r="P40" s="93" t="s">
        <v>1263</v>
      </c>
      <c r="Q40" s="93" t="s">
        <v>1264</v>
      </c>
      <c r="R40" s="93" t="s">
        <v>1265</v>
      </c>
      <c r="S40" s="93" t="s">
        <v>4457</v>
      </c>
      <c r="T40" s="93" t="s">
        <v>1254</v>
      </c>
      <c r="U40" s="93">
        <v>64</v>
      </c>
      <c r="V40" s="93" t="s">
        <v>42</v>
      </c>
      <c r="W40" s="93" t="s">
        <v>121</v>
      </c>
      <c r="X40" s="93" t="s">
        <v>1217</v>
      </c>
      <c r="Y40" s="93">
        <v>1</v>
      </c>
      <c r="Z40" s="97">
        <f>IF(T40="SOPORTE_TELEFÓNICO",'TARIFAS 2025'!$B$14,IF(V40="PRINCIPAL",'TARIFAS 2025'!$B$8,IF(V40="INTERMEDIA",'TARIFAS 2025'!$C$8,IF(V40="LEJANA",'TARIFAS 2025'!$D$8))))</f>
        <v>22000</v>
      </c>
      <c r="AA40" s="97">
        <f t="shared" si="0"/>
        <v>22000</v>
      </c>
    </row>
    <row r="41" spans="1:27" s="91" customFormat="1" x14ac:dyDescent="0.3">
      <c r="A41" s="93" t="s">
        <v>96</v>
      </c>
      <c r="B41" s="93" t="str">
        <f>VLOOKUP(A41,'CENTROS DE COSTOS'!A:D,2,0)</f>
        <v>0036-0007</v>
      </c>
      <c r="C41" s="93" t="str">
        <f>VLOOKUP(A41,'CENTROS DE COSTOS'!A:D,3,0)</f>
        <v>Wompi Santander</v>
      </c>
      <c r="D41" s="93">
        <v>15676</v>
      </c>
      <c r="E41" s="93">
        <v>2959856</v>
      </c>
      <c r="F41" s="93">
        <v>12137</v>
      </c>
      <c r="G41" s="93" t="s">
        <v>31</v>
      </c>
      <c r="H41" s="93" t="s">
        <v>322</v>
      </c>
      <c r="I41" s="93" t="s">
        <v>401</v>
      </c>
      <c r="J41" s="93" t="s">
        <v>3119</v>
      </c>
      <c r="K41" s="93" t="s">
        <v>1170</v>
      </c>
      <c r="L41" s="93" t="s">
        <v>3789</v>
      </c>
      <c r="M41" s="95">
        <v>45960.622916666667</v>
      </c>
      <c r="N41" s="95">
        <v>45966.372916666667</v>
      </c>
      <c r="O41" s="93" t="s">
        <v>31</v>
      </c>
      <c r="P41" s="93" t="s">
        <v>1247</v>
      </c>
      <c r="Q41" s="93" t="s">
        <v>1248</v>
      </c>
      <c r="R41" s="93" t="s">
        <v>1312</v>
      </c>
      <c r="S41" s="93" t="s">
        <v>4458</v>
      </c>
      <c r="T41" s="93" t="s">
        <v>1254</v>
      </c>
      <c r="U41" s="93">
        <v>64</v>
      </c>
      <c r="V41" s="93" t="s">
        <v>42</v>
      </c>
      <c r="W41" s="93" t="s">
        <v>121</v>
      </c>
      <c r="X41" s="93" t="s">
        <v>1234</v>
      </c>
      <c r="Y41" s="93">
        <v>1</v>
      </c>
      <c r="Z41" s="97">
        <f>IF(T41="SOPORTE_TELEFÓNICO",'TARIFAS 2025'!$B$14,IF(V41="PRINCIPAL",'TARIFAS 2025'!$B$8,IF(V41="INTERMEDIA",'TARIFAS 2025'!$C$8,IF(V41="LEJANA",'TARIFAS 2025'!$D$8))))</f>
        <v>22000</v>
      </c>
      <c r="AA41" s="97">
        <f t="shared" si="0"/>
        <v>22000</v>
      </c>
    </row>
    <row r="42" spans="1:27" s="91" customFormat="1" x14ac:dyDescent="0.3">
      <c r="A42" s="93" t="s">
        <v>74</v>
      </c>
      <c r="B42" s="93" t="str">
        <f>VLOOKUP(A42,'CENTROS DE COSTOS'!A:D,2,0)</f>
        <v>0036-0007</v>
      </c>
      <c r="C42" s="93" t="str">
        <f>VLOOKUP(A42,'CENTROS DE COSTOS'!A:D,3,0)</f>
        <v>Wompi Santander</v>
      </c>
      <c r="D42" s="93">
        <v>68547</v>
      </c>
      <c r="E42" s="93">
        <v>2877795</v>
      </c>
      <c r="F42" s="93">
        <v>59644</v>
      </c>
      <c r="G42" s="93" t="s">
        <v>31</v>
      </c>
      <c r="H42" s="93" t="s">
        <v>963</v>
      </c>
      <c r="I42" s="93" t="s">
        <v>1013</v>
      </c>
      <c r="J42" s="93" t="s">
        <v>1395</v>
      </c>
      <c r="K42" s="93" t="s">
        <v>1170</v>
      </c>
      <c r="L42" s="93" t="s">
        <v>3790</v>
      </c>
      <c r="M42" s="95">
        <v>45944.479861111111</v>
      </c>
      <c r="N42" s="95">
        <v>45966.378472222219</v>
      </c>
      <c r="O42" s="93" t="s">
        <v>31</v>
      </c>
      <c r="P42" s="93" t="s">
        <v>1266</v>
      </c>
      <c r="Q42" s="93" t="s">
        <v>1403</v>
      </c>
      <c r="R42" s="93" t="s">
        <v>1268</v>
      </c>
      <c r="S42" s="93" t="s">
        <v>4459</v>
      </c>
      <c r="T42" s="93" t="s">
        <v>1172</v>
      </c>
      <c r="U42" s="93">
        <v>0</v>
      </c>
      <c r="V42" s="93" t="s">
        <v>41</v>
      </c>
      <c r="W42" s="93" t="s">
        <v>121</v>
      </c>
      <c r="X42" s="93" t="s">
        <v>1203</v>
      </c>
      <c r="Y42" s="93">
        <v>1</v>
      </c>
      <c r="Z42" s="97">
        <f>IF(T42="SOPORTE_TELEFÓNICO",'TARIFAS 2025'!$B$14,IF(V42="PRINCIPAL",'TARIFAS 2025'!$B$8,IF(V42="INTERMEDIA",'TARIFAS 2025'!$C$8,IF(V42="LEJANA",'TARIFAS 2025'!$D$8))))</f>
        <v>172989</v>
      </c>
      <c r="AA42" s="97">
        <f t="shared" si="0"/>
        <v>172989</v>
      </c>
    </row>
    <row r="43" spans="1:27" s="91" customFormat="1" x14ac:dyDescent="0.3">
      <c r="A43" s="93" t="s">
        <v>71</v>
      </c>
      <c r="B43" s="93" t="str">
        <f>VLOOKUP(A43,'CENTROS DE COSTOS'!A:D,2,0)</f>
        <v>0036-0004</v>
      </c>
      <c r="C43" s="93" t="str">
        <f>VLOOKUP(A43,'CENTROS DE COSTOS'!A:D,3,0)</f>
        <v>Wompi Centro</v>
      </c>
      <c r="D43" s="93">
        <v>11001</v>
      </c>
      <c r="E43" s="93">
        <v>2868229</v>
      </c>
      <c r="F43" s="93">
        <v>31442</v>
      </c>
      <c r="G43" s="93" t="s">
        <v>31</v>
      </c>
      <c r="H43" s="93" t="s">
        <v>618</v>
      </c>
      <c r="I43" s="93" t="s">
        <v>71</v>
      </c>
      <c r="J43" s="93" t="s">
        <v>1833</v>
      </c>
      <c r="K43" s="93" t="s">
        <v>1170</v>
      </c>
      <c r="L43" s="93" t="s">
        <v>3791</v>
      </c>
      <c r="M43" s="95">
        <v>45940.432638888888</v>
      </c>
      <c r="N43" s="95">
        <v>45966.39166666667</v>
      </c>
      <c r="O43" s="93" t="s">
        <v>31</v>
      </c>
      <c r="P43" s="93" t="s">
        <v>1255</v>
      </c>
      <c r="Q43" s="93" t="s">
        <v>1256</v>
      </c>
      <c r="R43" s="93" t="s">
        <v>1257</v>
      </c>
      <c r="S43" s="93" t="s">
        <v>4460</v>
      </c>
      <c r="T43" s="93" t="s">
        <v>1172</v>
      </c>
      <c r="U43" s="93">
        <v>40</v>
      </c>
      <c r="V43" s="93" t="s">
        <v>40</v>
      </c>
      <c r="W43" s="93" t="s">
        <v>121</v>
      </c>
      <c r="X43" s="93" t="s">
        <v>5083</v>
      </c>
      <c r="Y43" s="93">
        <v>2</v>
      </c>
      <c r="Z43" s="97">
        <f>IF(T43="SOPORTE_TELEFÓNICO",'TARIFAS 2025'!$B$14,IF(V43="PRINCIPAL",'TARIFAS 2025'!$B$8,IF(V43="INTERMEDIA",'TARIFAS 2025'!$C$8,IF(V43="LEJANA",'TARIFAS 2025'!$D$8))))</f>
        <v>51282</v>
      </c>
      <c r="AA43" s="97">
        <f t="shared" si="0"/>
        <v>102564</v>
      </c>
    </row>
    <row r="44" spans="1:27" s="91" customFormat="1" x14ac:dyDescent="0.3">
      <c r="A44" s="93" t="s">
        <v>88</v>
      </c>
      <c r="B44" s="93" t="str">
        <f>VLOOKUP(A44,'CENTROS DE COSTOS'!A:D,2,0)</f>
        <v>0036-0005</v>
      </c>
      <c r="C44" s="93" t="str">
        <f>VLOOKUP(A44,'CENTROS DE COSTOS'!A:D,3,0)</f>
        <v>Wompi Noroccidente</v>
      </c>
      <c r="D44" s="93">
        <v>5001</v>
      </c>
      <c r="E44" s="93">
        <v>2974043</v>
      </c>
      <c r="F44" s="93">
        <v>17090</v>
      </c>
      <c r="G44" s="93" t="s">
        <v>31</v>
      </c>
      <c r="H44" s="93" t="s">
        <v>120</v>
      </c>
      <c r="I44" s="93" t="s">
        <v>88</v>
      </c>
      <c r="J44" s="93" t="s">
        <v>3120</v>
      </c>
      <c r="K44" s="93" t="s">
        <v>1170</v>
      </c>
      <c r="L44" s="93" t="s">
        <v>3792</v>
      </c>
      <c r="M44" s="95">
        <v>45965.654861111114</v>
      </c>
      <c r="N44" s="95">
        <v>45966.393750000003</v>
      </c>
      <c r="O44" s="93" t="s">
        <v>31</v>
      </c>
      <c r="P44" s="93" t="s">
        <v>1263</v>
      </c>
      <c r="Q44" s="93" t="s">
        <v>1264</v>
      </c>
      <c r="R44" s="93" t="s">
        <v>1265</v>
      </c>
      <c r="S44" s="93" t="s">
        <v>4461</v>
      </c>
      <c r="T44" s="93" t="s">
        <v>1172</v>
      </c>
      <c r="U44" s="93">
        <v>64</v>
      </c>
      <c r="V44" s="93" t="s">
        <v>40</v>
      </c>
      <c r="W44" s="93" t="s">
        <v>121</v>
      </c>
      <c r="X44" s="93" t="s">
        <v>1288</v>
      </c>
      <c r="Y44" s="93">
        <v>1</v>
      </c>
      <c r="Z44" s="97">
        <f>IF(T44="SOPORTE_TELEFÓNICO",'TARIFAS 2025'!$B$14,IF(V44="PRINCIPAL",'TARIFAS 2025'!$B$8,IF(V44="INTERMEDIA",'TARIFAS 2025'!$C$8,IF(V44="LEJANA",'TARIFAS 2025'!$D$8))))</f>
        <v>51282</v>
      </c>
      <c r="AA44" s="97">
        <f t="shared" si="0"/>
        <v>51282</v>
      </c>
    </row>
    <row r="45" spans="1:27" s="91" customFormat="1" x14ac:dyDescent="0.3">
      <c r="A45" s="93" t="s">
        <v>71</v>
      </c>
      <c r="B45" s="93" t="str">
        <f>VLOOKUP(A45,'CENTROS DE COSTOS'!A:D,2,0)</f>
        <v>0036-0004</v>
      </c>
      <c r="C45" s="93" t="str">
        <f>VLOOKUP(A45,'CENTROS DE COSTOS'!A:D,3,0)</f>
        <v>Wompi Centro</v>
      </c>
      <c r="D45" s="93">
        <v>11001</v>
      </c>
      <c r="E45" s="93">
        <v>2970856</v>
      </c>
      <c r="F45" s="93">
        <v>79613</v>
      </c>
      <c r="G45" s="93" t="s">
        <v>31</v>
      </c>
      <c r="H45" s="93" t="s">
        <v>618</v>
      </c>
      <c r="I45" s="93" t="s">
        <v>71</v>
      </c>
      <c r="J45" s="93" t="s">
        <v>3121</v>
      </c>
      <c r="K45" s="93" t="s">
        <v>1170</v>
      </c>
      <c r="L45" s="93" t="s">
        <v>3793</v>
      </c>
      <c r="M45" s="95">
        <v>45965.441666666666</v>
      </c>
      <c r="N45" s="95">
        <v>45966.4375</v>
      </c>
      <c r="O45" s="93" t="s">
        <v>31</v>
      </c>
      <c r="P45" s="93" t="s">
        <v>1263</v>
      </c>
      <c r="Q45" s="93" t="s">
        <v>1264</v>
      </c>
      <c r="R45" s="93" t="s">
        <v>1265</v>
      </c>
      <c r="S45" s="93" t="s">
        <v>4462</v>
      </c>
      <c r="T45" s="93" t="s">
        <v>1172</v>
      </c>
      <c r="U45" s="93">
        <v>16</v>
      </c>
      <c r="V45" s="93" t="s">
        <v>40</v>
      </c>
      <c r="W45" s="93" t="s">
        <v>121</v>
      </c>
      <c r="X45" s="93" t="s">
        <v>1202</v>
      </c>
      <c r="Y45" s="93">
        <v>1</v>
      </c>
      <c r="Z45" s="97">
        <f>IF(T45="SOPORTE_TELEFÓNICO",'TARIFAS 2025'!$B$14,IF(V45="PRINCIPAL",'TARIFAS 2025'!$B$8,IF(V45="INTERMEDIA",'TARIFAS 2025'!$C$8,IF(V45="LEJANA",'TARIFAS 2025'!$D$8))))</f>
        <v>51282</v>
      </c>
      <c r="AA45" s="97">
        <f t="shared" si="0"/>
        <v>51282</v>
      </c>
    </row>
    <row r="46" spans="1:27" s="91" customFormat="1" x14ac:dyDescent="0.3">
      <c r="A46" s="93" t="s">
        <v>71</v>
      </c>
      <c r="B46" s="93" t="str">
        <f>VLOOKUP(A46,'CENTROS DE COSTOS'!A:D,2,0)</f>
        <v>0036-0004</v>
      </c>
      <c r="C46" s="93" t="str">
        <f>VLOOKUP(A46,'CENTROS DE COSTOS'!A:D,3,0)</f>
        <v>Wompi Centro</v>
      </c>
      <c r="D46" s="93">
        <v>25740</v>
      </c>
      <c r="E46" s="93">
        <v>2967995</v>
      </c>
      <c r="F46" s="93">
        <v>65880</v>
      </c>
      <c r="G46" s="93" t="s">
        <v>31</v>
      </c>
      <c r="H46" s="93" t="s">
        <v>618</v>
      </c>
      <c r="I46" s="93" t="s">
        <v>695</v>
      </c>
      <c r="J46" s="93" t="s">
        <v>1786</v>
      </c>
      <c r="K46" s="93" t="s">
        <v>1170</v>
      </c>
      <c r="L46" s="93" t="s">
        <v>3794</v>
      </c>
      <c r="M46" s="95">
        <v>45964.492361111108</v>
      </c>
      <c r="N46" s="95">
        <v>45966.446527777778</v>
      </c>
      <c r="O46" s="93" t="s">
        <v>31</v>
      </c>
      <c r="P46" s="93" t="s">
        <v>1255</v>
      </c>
      <c r="Q46" s="93" t="s">
        <v>1256</v>
      </c>
      <c r="R46" s="93" t="s">
        <v>1257</v>
      </c>
      <c r="S46" s="93" t="s">
        <v>4463</v>
      </c>
      <c r="T46" s="93" t="s">
        <v>1254</v>
      </c>
      <c r="U46" s="93">
        <v>56</v>
      </c>
      <c r="V46" s="93" t="s">
        <v>41</v>
      </c>
      <c r="W46" s="93" t="s">
        <v>121</v>
      </c>
      <c r="X46" s="93" t="s">
        <v>1305</v>
      </c>
      <c r="Y46" s="93">
        <v>2</v>
      </c>
      <c r="Z46" s="97">
        <f>IF(T46="SOPORTE_TELEFÓNICO",'TARIFAS 2025'!$B$14,IF(V46="PRINCIPAL",'TARIFAS 2025'!$B$8,IF(V46="INTERMEDIA",'TARIFAS 2025'!$C$8,IF(V46="LEJANA",'TARIFAS 2025'!$D$8))))</f>
        <v>22000</v>
      </c>
      <c r="AA46" s="97">
        <f t="shared" si="0"/>
        <v>44000</v>
      </c>
    </row>
    <row r="47" spans="1:27" s="91" customFormat="1" x14ac:dyDescent="0.3">
      <c r="A47" s="93" t="s">
        <v>74</v>
      </c>
      <c r="B47" s="93" t="str">
        <f>VLOOKUP(A47,'CENTROS DE COSTOS'!A:D,2,0)</f>
        <v>0036-0007</v>
      </c>
      <c r="C47" s="93" t="str">
        <f>VLOOKUP(A47,'CENTROS DE COSTOS'!A:D,3,0)</f>
        <v>Wompi Santander</v>
      </c>
      <c r="D47" s="93">
        <v>68547</v>
      </c>
      <c r="E47" s="93">
        <v>2967987</v>
      </c>
      <c r="F47" s="93">
        <v>63385</v>
      </c>
      <c r="G47" s="93" t="s">
        <v>31</v>
      </c>
      <c r="H47" s="93" t="s">
        <v>963</v>
      </c>
      <c r="I47" s="93" t="s">
        <v>1013</v>
      </c>
      <c r="J47" s="93" t="s">
        <v>3122</v>
      </c>
      <c r="K47" s="93" t="s">
        <v>1170</v>
      </c>
      <c r="L47" s="93" t="s">
        <v>3795</v>
      </c>
      <c r="M47" s="95">
        <v>45964.481249999997</v>
      </c>
      <c r="N47" s="95">
        <v>45966.459722222222</v>
      </c>
      <c r="O47" s="93" t="s">
        <v>31</v>
      </c>
      <c r="P47" s="93" t="s">
        <v>1255</v>
      </c>
      <c r="Q47" s="93" t="s">
        <v>1256</v>
      </c>
      <c r="R47" s="93" t="s">
        <v>1257</v>
      </c>
      <c r="S47" s="93" t="s">
        <v>4464</v>
      </c>
      <c r="T47" s="93" t="s">
        <v>1254</v>
      </c>
      <c r="U47" s="93">
        <v>0</v>
      </c>
      <c r="V47" s="93" t="s">
        <v>41</v>
      </c>
      <c r="W47" s="93" t="s">
        <v>121</v>
      </c>
      <c r="X47" s="93" t="s">
        <v>1401</v>
      </c>
      <c r="Y47" s="93">
        <v>1</v>
      </c>
      <c r="Z47" s="97">
        <f>IF(T47="SOPORTE_TELEFÓNICO",'TARIFAS 2025'!$B$14,IF(V47="PRINCIPAL",'TARIFAS 2025'!$B$8,IF(V47="INTERMEDIA",'TARIFAS 2025'!$C$8,IF(V47="LEJANA",'TARIFAS 2025'!$D$8))))</f>
        <v>22000</v>
      </c>
      <c r="AA47" s="97">
        <f t="shared" si="0"/>
        <v>22000</v>
      </c>
    </row>
    <row r="48" spans="1:27" s="91" customFormat="1" x14ac:dyDescent="0.3">
      <c r="A48" s="93" t="s">
        <v>68</v>
      </c>
      <c r="B48" s="93" t="str">
        <f>VLOOKUP(A48,'CENTROS DE COSTOS'!A:D,2,0)</f>
        <v>0036-0001</v>
      </c>
      <c r="C48" s="93" t="str">
        <f>VLOOKUP(A48,'CENTROS DE COSTOS'!A:D,3,0)</f>
        <v>Wompi Costa</v>
      </c>
      <c r="D48" s="93">
        <v>8758</v>
      </c>
      <c r="E48" s="93">
        <v>2974880</v>
      </c>
      <c r="F48" s="93">
        <v>76921</v>
      </c>
      <c r="G48" s="93" t="s">
        <v>31</v>
      </c>
      <c r="H48" s="93" t="s">
        <v>253</v>
      </c>
      <c r="I48" s="93" t="s">
        <v>270</v>
      </c>
      <c r="J48" s="93" t="s">
        <v>3123</v>
      </c>
      <c r="K48" s="93" t="s">
        <v>1170</v>
      </c>
      <c r="L48" s="93" t="s">
        <v>3796</v>
      </c>
      <c r="M48" s="95">
        <v>45966.333333333336</v>
      </c>
      <c r="N48" s="95">
        <v>45966.47152777778</v>
      </c>
      <c r="O48" s="93" t="s">
        <v>31</v>
      </c>
      <c r="P48" s="93" t="s">
        <v>1266</v>
      </c>
      <c r="Q48" s="93" t="s">
        <v>1271</v>
      </c>
      <c r="R48" s="93" t="s">
        <v>1268</v>
      </c>
      <c r="S48" s="93" t="s">
        <v>4465</v>
      </c>
      <c r="T48" s="93" t="s">
        <v>1172</v>
      </c>
      <c r="U48" s="93">
        <v>24</v>
      </c>
      <c r="V48" s="93" t="s">
        <v>40</v>
      </c>
      <c r="W48" s="93" t="s">
        <v>121</v>
      </c>
      <c r="X48" s="93" t="s">
        <v>1196</v>
      </c>
      <c r="Y48" s="93">
        <v>1</v>
      </c>
      <c r="Z48" s="97">
        <f>IF(T48="SOPORTE_TELEFÓNICO",'TARIFAS 2025'!$B$14,IF(V48="PRINCIPAL",'TARIFAS 2025'!$B$8,IF(V48="INTERMEDIA",'TARIFAS 2025'!$C$8,IF(V48="LEJANA",'TARIFAS 2025'!$D$8))))</f>
        <v>51282</v>
      </c>
      <c r="AA48" s="97">
        <f t="shared" si="0"/>
        <v>51282</v>
      </c>
    </row>
    <row r="49" spans="1:27" s="91" customFormat="1" x14ac:dyDescent="0.3">
      <c r="A49" s="93" t="s">
        <v>71</v>
      </c>
      <c r="B49" s="93" t="str">
        <f>VLOOKUP(A49,'CENTROS DE COSTOS'!A:D,2,0)</f>
        <v>0036-0004</v>
      </c>
      <c r="C49" s="93" t="str">
        <f>VLOOKUP(A49,'CENTROS DE COSTOS'!A:D,3,0)</f>
        <v>Wompi Centro</v>
      </c>
      <c r="D49" s="93">
        <v>11001</v>
      </c>
      <c r="E49" s="93">
        <v>2974004</v>
      </c>
      <c r="F49" s="93">
        <v>79525</v>
      </c>
      <c r="G49" s="93" t="s">
        <v>31</v>
      </c>
      <c r="H49" s="93" t="s">
        <v>618</v>
      </c>
      <c r="I49" s="93" t="s">
        <v>71</v>
      </c>
      <c r="J49" s="93" t="s">
        <v>3124</v>
      </c>
      <c r="K49" s="93" t="s">
        <v>1170</v>
      </c>
      <c r="L49" s="93" t="s">
        <v>3797</v>
      </c>
      <c r="M49" s="95">
        <v>45965.647222222222</v>
      </c>
      <c r="N49" s="95">
        <v>45966.472916666666</v>
      </c>
      <c r="O49" s="93" t="s">
        <v>31</v>
      </c>
      <c r="P49" s="93" t="s">
        <v>1247</v>
      </c>
      <c r="Q49" s="93" t="s">
        <v>1248</v>
      </c>
      <c r="R49" s="93" t="s">
        <v>1312</v>
      </c>
      <c r="S49" s="93" t="s">
        <v>4466</v>
      </c>
      <c r="T49" s="93" t="s">
        <v>1172</v>
      </c>
      <c r="U49" s="93">
        <v>16</v>
      </c>
      <c r="V49" s="93" t="s">
        <v>40</v>
      </c>
      <c r="W49" s="93" t="s">
        <v>121</v>
      </c>
      <c r="X49" s="93" t="s">
        <v>1223</v>
      </c>
      <c r="Y49" s="93">
        <v>1</v>
      </c>
      <c r="Z49" s="97">
        <f>IF(T49="SOPORTE_TELEFÓNICO",'TARIFAS 2025'!$B$14,IF(V49="PRINCIPAL",'TARIFAS 2025'!$B$8,IF(V49="INTERMEDIA",'TARIFAS 2025'!$C$8,IF(V49="LEJANA",'TARIFAS 2025'!$D$8))))</f>
        <v>51282</v>
      </c>
      <c r="AA49" s="97">
        <f t="shared" si="0"/>
        <v>51282</v>
      </c>
    </row>
    <row r="50" spans="1:27" s="91" customFormat="1" x14ac:dyDescent="0.3">
      <c r="A50" s="93" t="s">
        <v>71</v>
      </c>
      <c r="B50" s="93" t="str">
        <f>VLOOKUP(A50,'CENTROS DE COSTOS'!A:D,2,0)</f>
        <v>0036-0004</v>
      </c>
      <c r="C50" s="93" t="str">
        <f>VLOOKUP(A50,'CENTROS DE COSTOS'!A:D,3,0)</f>
        <v>Wompi Centro</v>
      </c>
      <c r="D50" s="93">
        <v>11001</v>
      </c>
      <c r="E50" s="93">
        <v>2971930</v>
      </c>
      <c r="F50" s="93">
        <v>68467</v>
      </c>
      <c r="G50" s="93" t="s">
        <v>31</v>
      </c>
      <c r="H50" s="93" t="s">
        <v>618</v>
      </c>
      <c r="I50" s="93" t="s">
        <v>71</v>
      </c>
      <c r="J50" s="93" t="s">
        <v>3125</v>
      </c>
      <c r="K50" s="93" t="s">
        <v>1170</v>
      </c>
      <c r="L50" s="93" t="s">
        <v>3798</v>
      </c>
      <c r="M50" s="95">
        <v>45965.495833333334</v>
      </c>
      <c r="N50" s="95">
        <v>45966.484027777777</v>
      </c>
      <c r="O50" s="93" t="s">
        <v>31</v>
      </c>
      <c r="P50" s="93" t="s">
        <v>1293</v>
      </c>
      <c r="Q50" s="93" t="s">
        <v>1294</v>
      </c>
      <c r="R50" s="93" t="s">
        <v>1295</v>
      </c>
      <c r="S50" s="93" t="s">
        <v>4467</v>
      </c>
      <c r="T50" s="93" t="s">
        <v>1172</v>
      </c>
      <c r="U50" s="93">
        <v>24</v>
      </c>
      <c r="V50" s="93" t="s">
        <v>40</v>
      </c>
      <c r="W50" s="93" t="s">
        <v>121</v>
      </c>
      <c r="X50" s="93" t="s">
        <v>1223</v>
      </c>
      <c r="Y50" s="93">
        <v>1</v>
      </c>
      <c r="Z50" s="97">
        <f>IF(T50="SOPORTE_TELEFÓNICO",'TARIFAS 2025'!$B$14,IF(V50="PRINCIPAL",'TARIFAS 2025'!$B$8,IF(V50="INTERMEDIA",'TARIFAS 2025'!$C$8,IF(V50="LEJANA",'TARIFAS 2025'!$D$8))))</f>
        <v>51282</v>
      </c>
      <c r="AA50" s="97">
        <f t="shared" si="0"/>
        <v>51282</v>
      </c>
    </row>
    <row r="51" spans="1:27" s="91" customFormat="1" x14ac:dyDescent="0.3">
      <c r="A51" s="93" t="s">
        <v>88</v>
      </c>
      <c r="B51" s="93" t="str">
        <f>VLOOKUP(A51,'CENTROS DE COSTOS'!A:D,2,0)</f>
        <v>0036-0005</v>
      </c>
      <c r="C51" s="93" t="str">
        <f>VLOOKUP(A51,'CENTROS DE COSTOS'!A:D,3,0)</f>
        <v>Wompi Noroccidente</v>
      </c>
      <c r="D51" s="93">
        <v>5001</v>
      </c>
      <c r="E51" s="93">
        <v>2961183</v>
      </c>
      <c r="F51" s="93">
        <v>37968</v>
      </c>
      <c r="G51" s="93" t="s">
        <v>31</v>
      </c>
      <c r="H51" s="93" t="s">
        <v>120</v>
      </c>
      <c r="I51" s="93" t="s">
        <v>88</v>
      </c>
      <c r="J51" s="93" t="s">
        <v>3126</v>
      </c>
      <c r="K51" s="93" t="s">
        <v>1170</v>
      </c>
      <c r="L51" s="93" t="s">
        <v>3799</v>
      </c>
      <c r="M51" s="95">
        <v>45961.333333333336</v>
      </c>
      <c r="N51" s="95">
        <v>45966.486805555556</v>
      </c>
      <c r="O51" s="93" t="s">
        <v>31</v>
      </c>
      <c r="P51" s="93" t="s">
        <v>1255</v>
      </c>
      <c r="Q51" s="93" t="s">
        <v>1256</v>
      </c>
      <c r="R51" s="93" t="s">
        <v>1257</v>
      </c>
      <c r="S51" s="93" t="s">
        <v>4468</v>
      </c>
      <c r="T51" s="93" t="s">
        <v>1254</v>
      </c>
      <c r="U51" s="93">
        <v>64</v>
      </c>
      <c r="V51" s="93" t="s">
        <v>40</v>
      </c>
      <c r="W51" s="93" t="s">
        <v>121</v>
      </c>
      <c r="X51" s="93" t="s">
        <v>1327</v>
      </c>
      <c r="Y51" s="93">
        <v>1</v>
      </c>
      <c r="Z51" s="97">
        <f>IF(T51="SOPORTE_TELEFÓNICO",'TARIFAS 2025'!$B$14,IF(V51="PRINCIPAL",'TARIFAS 2025'!$B$8,IF(V51="INTERMEDIA",'TARIFAS 2025'!$C$8,IF(V51="LEJANA",'TARIFAS 2025'!$D$8))))</f>
        <v>22000</v>
      </c>
      <c r="AA51" s="97">
        <f t="shared" si="0"/>
        <v>22000</v>
      </c>
    </row>
    <row r="52" spans="1:27" s="91" customFormat="1" x14ac:dyDescent="0.3">
      <c r="A52" s="93" t="s">
        <v>68</v>
      </c>
      <c r="B52" s="93" t="str">
        <f>VLOOKUP(A52,'CENTROS DE COSTOS'!A:D,2,0)</f>
        <v>0036-0001</v>
      </c>
      <c r="C52" s="93" t="str">
        <f>VLOOKUP(A52,'CENTROS DE COSTOS'!A:D,3,0)</f>
        <v>Wompi Costa</v>
      </c>
      <c r="D52" s="93">
        <v>8758</v>
      </c>
      <c r="E52" s="93">
        <v>2909484</v>
      </c>
      <c r="F52" s="93">
        <v>78829</v>
      </c>
      <c r="G52" s="93" t="s">
        <v>31</v>
      </c>
      <c r="H52" s="93" t="s">
        <v>253</v>
      </c>
      <c r="I52" s="93" t="s">
        <v>270</v>
      </c>
      <c r="J52" s="93" t="s">
        <v>1300</v>
      </c>
      <c r="K52" s="93" t="s">
        <v>1170</v>
      </c>
      <c r="L52" s="93" t="s">
        <v>3800</v>
      </c>
      <c r="M52" s="95">
        <v>45951.333333333336</v>
      </c>
      <c r="N52" s="95">
        <v>45966.490972222222</v>
      </c>
      <c r="O52" s="93" t="s">
        <v>31</v>
      </c>
      <c r="P52" s="93" t="s">
        <v>1359</v>
      </c>
      <c r="Q52" s="93" t="s">
        <v>1360</v>
      </c>
      <c r="R52" s="93" t="s">
        <v>1456</v>
      </c>
      <c r="S52" s="93" t="s">
        <v>4469</v>
      </c>
      <c r="T52" s="93" t="s">
        <v>1172</v>
      </c>
      <c r="U52" s="93">
        <v>48</v>
      </c>
      <c r="V52" s="93" t="s">
        <v>40</v>
      </c>
      <c r="W52" s="93" t="s">
        <v>121</v>
      </c>
      <c r="X52" s="93" t="s">
        <v>1196</v>
      </c>
      <c r="Y52" s="93">
        <v>2</v>
      </c>
      <c r="Z52" s="97">
        <f>IF(T52="SOPORTE_TELEFÓNICO",'TARIFAS 2025'!$B$14,IF(V52="PRINCIPAL",'TARIFAS 2025'!$B$8,IF(V52="INTERMEDIA",'TARIFAS 2025'!$C$8,IF(V52="LEJANA",'TARIFAS 2025'!$D$8))))</f>
        <v>51282</v>
      </c>
      <c r="AA52" s="97">
        <f t="shared" si="0"/>
        <v>102564</v>
      </c>
    </row>
    <row r="53" spans="1:27" s="91" customFormat="1" x14ac:dyDescent="0.3">
      <c r="A53" s="93" t="s">
        <v>81</v>
      </c>
      <c r="B53" s="93" t="str">
        <f>VLOOKUP(A53,'CENTROS DE COSTOS'!A:D,2,0)</f>
        <v>0036-0007</v>
      </c>
      <c r="C53" s="93" t="str">
        <f>VLOOKUP(A53,'CENTROS DE COSTOS'!A:D,3,0)</f>
        <v>Wompi Santander</v>
      </c>
      <c r="D53" s="93">
        <v>54498</v>
      </c>
      <c r="E53" s="93">
        <v>2919360</v>
      </c>
      <c r="F53" s="93">
        <v>56776</v>
      </c>
      <c r="G53" s="93" t="s">
        <v>31</v>
      </c>
      <c r="H53" s="93" t="s">
        <v>891</v>
      </c>
      <c r="I53" s="93" t="s">
        <v>916</v>
      </c>
      <c r="J53" s="93" t="s">
        <v>1642</v>
      </c>
      <c r="K53" s="93" t="s">
        <v>1170</v>
      </c>
      <c r="L53" s="93" t="s">
        <v>3801</v>
      </c>
      <c r="M53" s="95">
        <v>45952.475694444445</v>
      </c>
      <c r="N53" s="95">
        <v>45966.559027777781</v>
      </c>
      <c r="O53" s="93" t="s">
        <v>31</v>
      </c>
      <c r="P53" s="93" t="s">
        <v>1255</v>
      </c>
      <c r="Q53" s="93" t="s">
        <v>1256</v>
      </c>
      <c r="R53" s="93" t="s">
        <v>1257</v>
      </c>
      <c r="S53" s="93" t="s">
        <v>4470</v>
      </c>
      <c r="T53" s="93" t="s">
        <v>1254</v>
      </c>
      <c r="U53" s="93">
        <v>48</v>
      </c>
      <c r="V53" s="93" t="s">
        <v>42</v>
      </c>
      <c r="W53" s="93" t="s">
        <v>121</v>
      </c>
      <c r="X53" s="93" t="s">
        <v>1178</v>
      </c>
      <c r="Y53" s="93">
        <v>1</v>
      </c>
      <c r="Z53" s="97">
        <f>IF(T53="SOPORTE_TELEFÓNICO",'TARIFAS 2025'!$B$14,IF(V53="PRINCIPAL",'TARIFAS 2025'!$B$8,IF(V53="INTERMEDIA",'TARIFAS 2025'!$C$8,IF(V53="LEJANA",'TARIFAS 2025'!$D$8))))</f>
        <v>22000</v>
      </c>
      <c r="AA53" s="97">
        <f t="shared" si="0"/>
        <v>22000</v>
      </c>
    </row>
    <row r="54" spans="1:27" s="91" customFormat="1" x14ac:dyDescent="0.3">
      <c r="A54" s="93" t="s">
        <v>88</v>
      </c>
      <c r="B54" s="93" t="str">
        <f>VLOOKUP(A54,'CENTROS DE COSTOS'!A:D,2,0)</f>
        <v>0036-0005</v>
      </c>
      <c r="C54" s="93" t="str">
        <f>VLOOKUP(A54,'CENTROS DE COSTOS'!A:D,3,0)</f>
        <v>Wompi Noroccidente</v>
      </c>
      <c r="D54" s="93">
        <v>5001</v>
      </c>
      <c r="E54" s="93">
        <v>2972706</v>
      </c>
      <c r="F54" s="93">
        <v>52213</v>
      </c>
      <c r="G54" s="93" t="s">
        <v>31</v>
      </c>
      <c r="H54" s="93" t="s">
        <v>120</v>
      </c>
      <c r="I54" s="93" t="s">
        <v>88</v>
      </c>
      <c r="J54" s="93" t="s">
        <v>3127</v>
      </c>
      <c r="K54" s="93" t="s">
        <v>1170</v>
      </c>
      <c r="L54" s="93" t="s">
        <v>3802</v>
      </c>
      <c r="M54" s="95">
        <v>45965.581250000003</v>
      </c>
      <c r="N54" s="95">
        <v>45966.568749999999</v>
      </c>
      <c r="O54" s="93" t="s">
        <v>31</v>
      </c>
      <c r="P54" s="93" t="s">
        <v>1255</v>
      </c>
      <c r="Q54" s="93" t="s">
        <v>1256</v>
      </c>
      <c r="R54" s="93" t="s">
        <v>1257</v>
      </c>
      <c r="S54" s="93" t="s">
        <v>4471</v>
      </c>
      <c r="T54" s="93" t="s">
        <v>1254</v>
      </c>
      <c r="U54" s="93">
        <v>32</v>
      </c>
      <c r="V54" s="93" t="s">
        <v>40</v>
      </c>
      <c r="W54" s="93" t="s">
        <v>121</v>
      </c>
      <c r="X54" s="93" t="s">
        <v>1230</v>
      </c>
      <c r="Y54" s="93">
        <v>1</v>
      </c>
      <c r="Z54" s="97">
        <f>IF(T54="SOPORTE_TELEFÓNICO",'TARIFAS 2025'!$B$14,IF(V54="PRINCIPAL",'TARIFAS 2025'!$B$8,IF(V54="INTERMEDIA",'TARIFAS 2025'!$C$8,IF(V54="LEJANA",'TARIFAS 2025'!$D$8))))</f>
        <v>22000</v>
      </c>
      <c r="AA54" s="97">
        <f t="shared" si="0"/>
        <v>22000</v>
      </c>
    </row>
    <row r="55" spans="1:27" s="91" customFormat="1" x14ac:dyDescent="0.3">
      <c r="A55" s="93" t="s">
        <v>88</v>
      </c>
      <c r="B55" s="93" t="str">
        <f>VLOOKUP(A55,'CENTROS DE COSTOS'!A:D,2,0)</f>
        <v>0036-0005</v>
      </c>
      <c r="C55" s="93" t="str">
        <f>VLOOKUP(A55,'CENTROS DE COSTOS'!A:D,3,0)</f>
        <v>Wompi Noroccidente</v>
      </c>
      <c r="D55" s="93">
        <v>5088</v>
      </c>
      <c r="E55" s="93">
        <v>2975620</v>
      </c>
      <c r="F55" s="93">
        <v>71700</v>
      </c>
      <c r="G55" s="93" t="s">
        <v>31</v>
      </c>
      <c r="H55" s="93" t="s">
        <v>120</v>
      </c>
      <c r="I55" s="93" t="s">
        <v>155</v>
      </c>
      <c r="J55" s="93" t="s">
        <v>3098</v>
      </c>
      <c r="K55" s="93" t="s">
        <v>1170</v>
      </c>
      <c r="L55" s="93" t="s">
        <v>3803</v>
      </c>
      <c r="M55" s="95">
        <v>45966.333333333336</v>
      </c>
      <c r="N55" s="95">
        <v>45966.580555555556</v>
      </c>
      <c r="O55" s="93" t="s">
        <v>31</v>
      </c>
      <c r="P55" s="93" t="s">
        <v>1359</v>
      </c>
      <c r="Q55" s="93" t="s">
        <v>4406</v>
      </c>
      <c r="R55" s="93" t="s">
        <v>1413</v>
      </c>
      <c r="S55" s="93" t="s">
        <v>4472</v>
      </c>
      <c r="T55" s="93" t="s">
        <v>1172</v>
      </c>
      <c r="U55" s="93">
        <v>40</v>
      </c>
      <c r="V55" s="93" t="s">
        <v>40</v>
      </c>
      <c r="W55" s="93" t="s">
        <v>121</v>
      </c>
      <c r="X55" s="93" t="s">
        <v>1270</v>
      </c>
      <c r="Y55" s="93">
        <v>1</v>
      </c>
      <c r="Z55" s="97">
        <f>IF(T55="SOPORTE_TELEFÓNICO",'TARIFAS 2025'!$B$14,IF(V55="PRINCIPAL",'TARIFAS 2025'!$B$8,IF(V55="INTERMEDIA",'TARIFAS 2025'!$C$8,IF(V55="LEJANA",'TARIFAS 2025'!$D$8))))</f>
        <v>51282</v>
      </c>
      <c r="AA55" s="97">
        <f t="shared" si="0"/>
        <v>51282</v>
      </c>
    </row>
    <row r="56" spans="1:27" s="91" customFormat="1" x14ac:dyDescent="0.3">
      <c r="A56" s="93" t="s">
        <v>92</v>
      </c>
      <c r="B56" s="93" t="str">
        <f>VLOOKUP(A56,'CENTROS DE COSTOS'!A:D,2,0)</f>
        <v>0036-0002</v>
      </c>
      <c r="C56" s="93" t="str">
        <f>VLOOKUP(A56,'CENTROS DE COSTOS'!A:D,3,0)</f>
        <v>Wompi Eje Cafetero</v>
      </c>
      <c r="D56" s="93">
        <v>63001</v>
      </c>
      <c r="E56" s="93">
        <v>2975212</v>
      </c>
      <c r="F56" s="93">
        <v>46942</v>
      </c>
      <c r="G56" s="93" t="s">
        <v>31</v>
      </c>
      <c r="H56" s="93" t="s">
        <v>939</v>
      </c>
      <c r="I56" s="93" t="s">
        <v>122</v>
      </c>
      <c r="J56" s="93" t="s">
        <v>1443</v>
      </c>
      <c r="K56" s="93" t="s">
        <v>1170</v>
      </c>
      <c r="L56" s="93" t="s">
        <v>3804</v>
      </c>
      <c r="M56" s="95">
        <v>45966.333333333336</v>
      </c>
      <c r="N56" s="95">
        <v>45966.588888888888</v>
      </c>
      <c r="O56" s="93" t="s">
        <v>31</v>
      </c>
      <c r="P56" s="93" t="s">
        <v>1359</v>
      </c>
      <c r="Q56" s="93" t="s">
        <v>1360</v>
      </c>
      <c r="R56" s="93" t="s">
        <v>1413</v>
      </c>
      <c r="S56" s="93" t="s">
        <v>4473</v>
      </c>
      <c r="T56" s="93" t="s">
        <v>1254</v>
      </c>
      <c r="U56" s="93">
        <v>64</v>
      </c>
      <c r="V56" s="93" t="s">
        <v>41</v>
      </c>
      <c r="W56" s="93" t="s">
        <v>121</v>
      </c>
      <c r="X56" s="93" t="s">
        <v>1290</v>
      </c>
      <c r="Y56" s="93">
        <v>1</v>
      </c>
      <c r="Z56" s="97">
        <f>IF(T56="SOPORTE_TELEFÓNICO",'TARIFAS 2025'!$B$14,IF(V56="PRINCIPAL",'TARIFAS 2025'!$B$8,IF(V56="INTERMEDIA",'TARIFAS 2025'!$C$8,IF(V56="LEJANA",'TARIFAS 2025'!$D$8))))</f>
        <v>22000</v>
      </c>
      <c r="AA56" s="97">
        <f t="shared" si="0"/>
        <v>22000</v>
      </c>
    </row>
    <row r="57" spans="1:27" s="91" customFormat="1" x14ac:dyDescent="0.3">
      <c r="A57" s="93" t="s">
        <v>71</v>
      </c>
      <c r="B57" s="93" t="str">
        <f>VLOOKUP(A57,'CENTROS DE COSTOS'!A:D,2,0)</f>
        <v>0036-0004</v>
      </c>
      <c r="C57" s="93" t="str">
        <f>VLOOKUP(A57,'CENTROS DE COSTOS'!A:D,3,0)</f>
        <v>Wompi Centro</v>
      </c>
      <c r="D57" s="93">
        <v>25817</v>
      </c>
      <c r="E57" s="93">
        <v>2974996</v>
      </c>
      <c r="F57" s="93">
        <v>71121</v>
      </c>
      <c r="G57" s="93" t="s">
        <v>31</v>
      </c>
      <c r="H57" s="93" t="s">
        <v>618</v>
      </c>
      <c r="I57" s="93" t="s">
        <v>712</v>
      </c>
      <c r="J57" s="93" t="s">
        <v>3128</v>
      </c>
      <c r="K57" s="93" t="s">
        <v>1170</v>
      </c>
      <c r="L57" s="93" t="s">
        <v>3805</v>
      </c>
      <c r="M57" s="95">
        <v>45966.333333333336</v>
      </c>
      <c r="N57" s="95">
        <v>45966.597222222219</v>
      </c>
      <c r="O57" s="93" t="s">
        <v>31</v>
      </c>
      <c r="P57" s="93" t="s">
        <v>1263</v>
      </c>
      <c r="Q57" s="93" t="s">
        <v>1264</v>
      </c>
      <c r="R57" s="93" t="s">
        <v>1265</v>
      </c>
      <c r="S57" s="93" t="s">
        <v>4474</v>
      </c>
      <c r="T57" s="93" t="s">
        <v>1172</v>
      </c>
      <c r="U57" s="93">
        <v>0</v>
      </c>
      <c r="V57" s="93" t="s">
        <v>41</v>
      </c>
      <c r="W57" s="93" t="s">
        <v>121</v>
      </c>
      <c r="X57" s="93" t="s">
        <v>1179</v>
      </c>
      <c r="Y57" s="93">
        <v>1</v>
      </c>
      <c r="Z57" s="97">
        <f>IF(T57="SOPORTE_TELEFÓNICO",'TARIFAS 2025'!$B$14,IF(V57="PRINCIPAL",'TARIFAS 2025'!$B$8,IF(V57="INTERMEDIA",'TARIFAS 2025'!$C$8,IF(V57="LEJANA",'TARIFAS 2025'!$D$8))))</f>
        <v>172989</v>
      </c>
      <c r="AA57" s="97">
        <f t="shared" si="0"/>
        <v>172989</v>
      </c>
    </row>
    <row r="58" spans="1:27" s="91" customFormat="1" x14ac:dyDescent="0.3">
      <c r="A58" s="93" t="s">
        <v>71</v>
      </c>
      <c r="B58" s="93" t="str">
        <f>VLOOKUP(A58,'CENTROS DE COSTOS'!A:D,2,0)</f>
        <v>0036-0004</v>
      </c>
      <c r="C58" s="93" t="str">
        <f>VLOOKUP(A58,'CENTROS DE COSTOS'!A:D,3,0)</f>
        <v>Wompi Centro</v>
      </c>
      <c r="D58" s="93">
        <v>11001</v>
      </c>
      <c r="E58" s="93">
        <v>2973427</v>
      </c>
      <c r="F58" s="93">
        <v>61286</v>
      </c>
      <c r="G58" s="93" t="s">
        <v>31</v>
      </c>
      <c r="H58" s="93" t="s">
        <v>618</v>
      </c>
      <c r="I58" s="93" t="s">
        <v>71</v>
      </c>
      <c r="J58" s="93" t="s">
        <v>3129</v>
      </c>
      <c r="K58" s="93" t="s">
        <v>1170</v>
      </c>
      <c r="L58" s="93" t="s">
        <v>3806</v>
      </c>
      <c r="M58" s="95">
        <v>45965.617361111108</v>
      </c>
      <c r="N58" s="95">
        <v>45966.6</v>
      </c>
      <c r="O58" s="93" t="s">
        <v>31</v>
      </c>
      <c r="P58" s="93" t="s">
        <v>1258</v>
      </c>
      <c r="Q58" s="93" t="s">
        <v>1287</v>
      </c>
      <c r="R58" s="93" t="s">
        <v>1273</v>
      </c>
      <c r="S58" s="93" t="s">
        <v>4475</v>
      </c>
      <c r="T58" s="93" t="s">
        <v>1172</v>
      </c>
      <c r="U58" s="93">
        <v>32</v>
      </c>
      <c r="V58" s="93" t="s">
        <v>40</v>
      </c>
      <c r="W58" s="93" t="s">
        <v>121</v>
      </c>
      <c r="X58" s="93" t="s">
        <v>1208</v>
      </c>
      <c r="Y58" s="93">
        <v>1</v>
      </c>
      <c r="Z58" s="97">
        <f>IF(T58="SOPORTE_TELEFÓNICO",'TARIFAS 2025'!$B$14,IF(V58="PRINCIPAL",'TARIFAS 2025'!$B$8,IF(V58="INTERMEDIA",'TARIFAS 2025'!$C$8,IF(V58="LEJANA",'TARIFAS 2025'!$D$8))))</f>
        <v>51282</v>
      </c>
      <c r="AA58" s="97">
        <f t="shared" si="0"/>
        <v>51282</v>
      </c>
    </row>
    <row r="59" spans="1:27" s="91" customFormat="1" x14ac:dyDescent="0.3">
      <c r="A59" s="93" t="s">
        <v>96</v>
      </c>
      <c r="B59" s="93" t="str">
        <f>VLOOKUP(A59,'CENTROS DE COSTOS'!A:D,2,0)</f>
        <v>0036-0007</v>
      </c>
      <c r="C59" s="93" t="str">
        <f>VLOOKUP(A59,'CENTROS DE COSTOS'!A:D,3,0)</f>
        <v>Wompi Santander</v>
      </c>
      <c r="D59" s="93">
        <v>15759</v>
      </c>
      <c r="E59" s="93">
        <v>2973883</v>
      </c>
      <c r="F59" s="93">
        <v>35074</v>
      </c>
      <c r="G59" s="93" t="s">
        <v>31</v>
      </c>
      <c r="H59" s="93" t="s">
        <v>322</v>
      </c>
      <c r="I59" s="93" t="s">
        <v>412</v>
      </c>
      <c r="J59" s="93" t="s">
        <v>1459</v>
      </c>
      <c r="K59" s="93" t="s">
        <v>1170</v>
      </c>
      <c r="L59" s="93" t="s">
        <v>3807</v>
      </c>
      <c r="M59" s="95">
        <v>45965.658333333333</v>
      </c>
      <c r="N59" s="95">
        <v>45966.601388888892</v>
      </c>
      <c r="O59" s="93" t="s">
        <v>31</v>
      </c>
      <c r="P59" s="93" t="s">
        <v>1359</v>
      </c>
      <c r="Q59" s="93" t="s">
        <v>1360</v>
      </c>
      <c r="R59" s="93" t="s">
        <v>1413</v>
      </c>
      <c r="S59" s="93" t="s">
        <v>4476</v>
      </c>
      <c r="T59" s="93" t="s">
        <v>1254</v>
      </c>
      <c r="U59" s="93">
        <v>48</v>
      </c>
      <c r="V59" s="93" t="s">
        <v>41</v>
      </c>
      <c r="W59" s="93" t="s">
        <v>121</v>
      </c>
      <c r="X59" s="93" t="s">
        <v>1218</v>
      </c>
      <c r="Y59" s="93">
        <v>1</v>
      </c>
      <c r="Z59" s="97">
        <f>IF(T59="SOPORTE_TELEFÓNICO",'TARIFAS 2025'!$B$14,IF(V59="PRINCIPAL",'TARIFAS 2025'!$B$8,IF(V59="INTERMEDIA",'TARIFAS 2025'!$C$8,IF(V59="LEJANA",'TARIFAS 2025'!$D$8))))</f>
        <v>22000</v>
      </c>
      <c r="AA59" s="97">
        <f t="shared" si="0"/>
        <v>22000</v>
      </c>
    </row>
    <row r="60" spans="1:27" s="91" customFormat="1" x14ac:dyDescent="0.3">
      <c r="A60" s="93" t="s">
        <v>81</v>
      </c>
      <c r="B60" s="93" t="str">
        <f>VLOOKUP(A60,'CENTROS DE COSTOS'!A:D,2,0)</f>
        <v>0036-0007</v>
      </c>
      <c r="C60" s="93" t="str">
        <f>VLOOKUP(A60,'CENTROS DE COSTOS'!A:D,3,0)</f>
        <v>Wompi Santander</v>
      </c>
      <c r="D60" s="93">
        <v>54001</v>
      </c>
      <c r="E60" s="93">
        <v>2966569</v>
      </c>
      <c r="F60" s="93">
        <v>52016</v>
      </c>
      <c r="G60" s="93" t="s">
        <v>31</v>
      </c>
      <c r="H60" s="93" t="s">
        <v>891</v>
      </c>
      <c r="I60" s="93" t="s">
        <v>81</v>
      </c>
      <c r="J60" s="93" t="s">
        <v>3130</v>
      </c>
      <c r="K60" s="93" t="s">
        <v>1170</v>
      </c>
      <c r="L60" s="93" t="s">
        <v>3808</v>
      </c>
      <c r="M60" s="95">
        <v>45962.445138888892</v>
      </c>
      <c r="N60" s="95">
        <v>45966.618055555555</v>
      </c>
      <c r="O60" s="93" t="s">
        <v>31</v>
      </c>
      <c r="P60" s="93" t="s">
        <v>1263</v>
      </c>
      <c r="Q60" s="93" t="s">
        <v>1264</v>
      </c>
      <c r="R60" s="93" t="s">
        <v>1265</v>
      </c>
      <c r="S60" s="93" t="s">
        <v>4477</v>
      </c>
      <c r="T60" s="93" t="s">
        <v>1254</v>
      </c>
      <c r="U60" s="93">
        <v>40</v>
      </c>
      <c r="V60" s="93" t="s">
        <v>40</v>
      </c>
      <c r="W60" s="93" t="s">
        <v>121</v>
      </c>
      <c r="X60" s="93" t="s">
        <v>1205</v>
      </c>
      <c r="Y60" s="93">
        <v>3</v>
      </c>
      <c r="Z60" s="97">
        <f>IF(T60="SOPORTE_TELEFÓNICO",'TARIFAS 2025'!$B$14,IF(V60="PRINCIPAL",'TARIFAS 2025'!$B$8,IF(V60="INTERMEDIA",'TARIFAS 2025'!$C$8,IF(V60="LEJANA",'TARIFAS 2025'!$D$8))))</f>
        <v>22000</v>
      </c>
      <c r="AA60" s="97">
        <f t="shared" si="0"/>
        <v>66000</v>
      </c>
    </row>
    <row r="61" spans="1:27" s="91" customFormat="1" x14ac:dyDescent="0.3">
      <c r="A61" s="93" t="s">
        <v>86</v>
      </c>
      <c r="B61" s="93" t="str">
        <f>VLOOKUP(A61,'CENTROS DE COSTOS'!A:D,2,0)</f>
        <v>0036-0002</v>
      </c>
      <c r="C61" s="93" t="str">
        <f>VLOOKUP(A61,'CENTROS DE COSTOS'!A:D,3,0)</f>
        <v>Wompi Eje Cafetero</v>
      </c>
      <c r="D61" s="93">
        <v>17001</v>
      </c>
      <c r="E61" s="93">
        <v>2973840</v>
      </c>
      <c r="F61" s="93">
        <v>46403</v>
      </c>
      <c r="G61" s="93" t="s">
        <v>31</v>
      </c>
      <c r="H61" s="93" t="s">
        <v>126</v>
      </c>
      <c r="I61" s="93" t="s">
        <v>86</v>
      </c>
      <c r="J61" s="93" t="s">
        <v>3131</v>
      </c>
      <c r="K61" s="93" t="s">
        <v>1170</v>
      </c>
      <c r="L61" s="93" t="s">
        <v>3809</v>
      </c>
      <c r="M61" s="95">
        <v>45965.645138888889</v>
      </c>
      <c r="N61" s="95">
        <v>45966.631249999999</v>
      </c>
      <c r="O61" s="93" t="s">
        <v>31</v>
      </c>
      <c r="P61" s="93" t="s">
        <v>1255</v>
      </c>
      <c r="Q61" s="93" t="s">
        <v>1256</v>
      </c>
      <c r="R61" s="93" t="s">
        <v>1257</v>
      </c>
      <c r="S61" s="93" t="s">
        <v>4478</v>
      </c>
      <c r="T61" s="93" t="s">
        <v>1254</v>
      </c>
      <c r="U61" s="93">
        <v>24</v>
      </c>
      <c r="V61" s="93" t="s">
        <v>40</v>
      </c>
      <c r="W61" s="93" t="s">
        <v>121</v>
      </c>
      <c r="X61" s="93" t="s">
        <v>1290</v>
      </c>
      <c r="Y61" s="93">
        <v>1</v>
      </c>
      <c r="Z61" s="97">
        <f>IF(T61="SOPORTE_TELEFÓNICO",'TARIFAS 2025'!$B$14,IF(V61="PRINCIPAL",'TARIFAS 2025'!$B$8,IF(V61="INTERMEDIA",'TARIFAS 2025'!$C$8,IF(V61="LEJANA",'TARIFAS 2025'!$D$8))))</f>
        <v>22000</v>
      </c>
      <c r="AA61" s="97">
        <f t="shared" ref="AA61:AA122" si="1">Z61*Y61</f>
        <v>22000</v>
      </c>
    </row>
    <row r="62" spans="1:27" s="91" customFormat="1" x14ac:dyDescent="0.3">
      <c r="A62" s="93" t="s">
        <v>91</v>
      </c>
      <c r="B62" s="93" t="str">
        <f>VLOOKUP(A62,'CENTROS DE COSTOS'!A:D,2,0)</f>
        <v>0036-0003</v>
      </c>
      <c r="C62" s="93" t="str">
        <f>VLOOKUP(A62,'CENTROS DE COSTOS'!A:D,3,0)</f>
        <v>Wompi Suroccidente</v>
      </c>
      <c r="D62" s="93">
        <v>52001</v>
      </c>
      <c r="E62" s="93">
        <v>2978004</v>
      </c>
      <c r="F62" s="93">
        <v>52533</v>
      </c>
      <c r="G62" s="93" t="s">
        <v>31</v>
      </c>
      <c r="H62" s="93" t="s">
        <v>133</v>
      </c>
      <c r="I62" s="93" t="s">
        <v>91</v>
      </c>
      <c r="J62" s="93" t="s">
        <v>3132</v>
      </c>
      <c r="K62" s="93" t="s">
        <v>1170</v>
      </c>
      <c r="L62" s="93" t="s">
        <v>3810</v>
      </c>
      <c r="M62" s="95">
        <v>45966.470138888886</v>
      </c>
      <c r="N62" s="95">
        <v>45966.706944444442</v>
      </c>
      <c r="O62" s="93" t="s">
        <v>31</v>
      </c>
      <c r="P62" s="93" t="s">
        <v>1247</v>
      </c>
      <c r="Q62" s="93" t="s">
        <v>1248</v>
      </c>
      <c r="R62" s="93" t="s">
        <v>1312</v>
      </c>
      <c r="S62" s="93" t="s">
        <v>4479</v>
      </c>
      <c r="T62" s="93" t="s">
        <v>1172</v>
      </c>
      <c r="U62" s="93">
        <v>32</v>
      </c>
      <c r="V62" s="93" t="s">
        <v>40</v>
      </c>
      <c r="W62" s="93" t="s">
        <v>121</v>
      </c>
      <c r="X62" s="93" t="s">
        <v>1229</v>
      </c>
      <c r="Y62" s="93">
        <v>1</v>
      </c>
      <c r="Z62" s="97">
        <f>IF(T62="SOPORTE_TELEFÓNICO",'TARIFAS 2025'!$B$14,IF(V62="PRINCIPAL",'TARIFAS 2025'!$B$8,IF(V62="INTERMEDIA",'TARIFAS 2025'!$C$8,IF(V62="LEJANA",'TARIFAS 2025'!$D$8))))</f>
        <v>51282</v>
      </c>
      <c r="AA62" s="97">
        <f t="shared" si="1"/>
        <v>51282</v>
      </c>
    </row>
    <row r="63" spans="1:27" s="91" customFormat="1" x14ac:dyDescent="0.3">
      <c r="A63" s="93" t="s">
        <v>77</v>
      </c>
      <c r="B63" s="93" t="str">
        <f>VLOOKUP(A63,'CENTROS DE COSTOS'!A:D,2,0)</f>
        <v>0036-0003</v>
      </c>
      <c r="C63" s="93" t="str">
        <f>VLOOKUP(A63,'CENTROS DE COSTOS'!A:D,3,0)</f>
        <v>Wompi Suroccidente</v>
      </c>
      <c r="D63" s="93">
        <v>76001</v>
      </c>
      <c r="E63" s="93">
        <v>2976986</v>
      </c>
      <c r="F63" s="93">
        <v>51961</v>
      </c>
      <c r="G63" s="93" t="s">
        <v>31</v>
      </c>
      <c r="H63" s="93" t="s">
        <v>1101</v>
      </c>
      <c r="I63" s="93" t="s">
        <v>77</v>
      </c>
      <c r="J63" s="93" t="s">
        <v>3133</v>
      </c>
      <c r="K63" s="93" t="s">
        <v>1170</v>
      </c>
      <c r="L63" s="93" t="s">
        <v>3811</v>
      </c>
      <c r="M63" s="95">
        <v>45966.423611111109</v>
      </c>
      <c r="N63" s="95">
        <v>45966.709722222222</v>
      </c>
      <c r="O63" s="93" t="s">
        <v>31</v>
      </c>
      <c r="P63" s="93" t="s">
        <v>1258</v>
      </c>
      <c r="Q63" s="93" t="s">
        <v>1287</v>
      </c>
      <c r="R63" s="93" t="s">
        <v>1273</v>
      </c>
      <c r="S63" s="93" t="s">
        <v>4480</v>
      </c>
      <c r="T63" s="93" t="s">
        <v>1172</v>
      </c>
      <c r="U63" s="93">
        <v>16</v>
      </c>
      <c r="V63" s="93" t="s">
        <v>40</v>
      </c>
      <c r="W63" s="93" t="s">
        <v>121</v>
      </c>
      <c r="X63" s="93" t="s">
        <v>1261</v>
      </c>
      <c r="Y63" s="93">
        <v>1</v>
      </c>
      <c r="Z63" s="97">
        <f>IF(T63="SOPORTE_TELEFÓNICO",'TARIFAS 2025'!$B$14,IF(V63="PRINCIPAL",'TARIFAS 2025'!$B$8,IF(V63="INTERMEDIA",'TARIFAS 2025'!$C$8,IF(V63="LEJANA",'TARIFAS 2025'!$D$8))))</f>
        <v>51282</v>
      </c>
      <c r="AA63" s="97">
        <f t="shared" si="1"/>
        <v>51282</v>
      </c>
    </row>
    <row r="64" spans="1:27" s="91" customFormat="1" x14ac:dyDescent="0.3">
      <c r="A64" s="93" t="s">
        <v>95</v>
      </c>
      <c r="B64" s="93" t="str">
        <f>VLOOKUP(A64,'CENTROS DE COSTOS'!A:D,2,0)</f>
        <v>0036-0001</v>
      </c>
      <c r="C64" s="93" t="str">
        <f>VLOOKUP(A64,'CENTROS DE COSTOS'!A:D,3,0)</f>
        <v>Wompi Costa</v>
      </c>
      <c r="D64" s="93">
        <v>70001</v>
      </c>
      <c r="E64" s="93">
        <v>2976791</v>
      </c>
      <c r="F64" s="93">
        <v>36105</v>
      </c>
      <c r="G64" s="93" t="s">
        <v>31</v>
      </c>
      <c r="H64" s="93" t="s">
        <v>504</v>
      </c>
      <c r="I64" s="93" t="s">
        <v>95</v>
      </c>
      <c r="J64" s="93" t="s">
        <v>1706</v>
      </c>
      <c r="K64" s="93" t="s">
        <v>1170</v>
      </c>
      <c r="L64" s="93" t="s">
        <v>3812</v>
      </c>
      <c r="M64" s="95">
        <v>45966.407638888886</v>
      </c>
      <c r="N64" s="95">
        <v>45966.714583333334</v>
      </c>
      <c r="O64" s="93" t="s">
        <v>31</v>
      </c>
      <c r="P64" s="93" t="s">
        <v>1359</v>
      </c>
      <c r="Q64" s="93" t="s">
        <v>1360</v>
      </c>
      <c r="R64" s="93" t="s">
        <v>4407</v>
      </c>
      <c r="S64" s="93" t="s">
        <v>4481</v>
      </c>
      <c r="T64" s="93" t="s">
        <v>1254</v>
      </c>
      <c r="U64" s="93">
        <v>32</v>
      </c>
      <c r="V64" s="93" t="s">
        <v>40</v>
      </c>
      <c r="W64" s="93" t="s">
        <v>121</v>
      </c>
      <c r="X64" s="93" t="s">
        <v>1322</v>
      </c>
      <c r="Y64" s="93">
        <v>1</v>
      </c>
      <c r="Z64" s="97">
        <f>IF(T64="SOPORTE_TELEFÓNICO",'TARIFAS 2025'!$B$14,IF(V64="PRINCIPAL",'TARIFAS 2025'!$B$8,IF(V64="INTERMEDIA",'TARIFAS 2025'!$C$8,IF(V64="LEJANA",'TARIFAS 2025'!$D$8))))</f>
        <v>22000</v>
      </c>
      <c r="AA64" s="97">
        <f t="shared" si="1"/>
        <v>22000</v>
      </c>
    </row>
    <row r="65" spans="1:27" s="91" customFormat="1" x14ac:dyDescent="0.3">
      <c r="A65" s="93" t="s">
        <v>74</v>
      </c>
      <c r="B65" s="93" t="str">
        <f>VLOOKUP(A65,'CENTROS DE COSTOS'!A:D,2,0)</f>
        <v>0036-0007</v>
      </c>
      <c r="C65" s="93" t="str">
        <f>VLOOKUP(A65,'CENTROS DE COSTOS'!A:D,3,0)</f>
        <v>Wompi Santander</v>
      </c>
      <c r="D65" s="93">
        <v>68001</v>
      </c>
      <c r="E65" s="93">
        <v>2976659</v>
      </c>
      <c r="F65" s="93">
        <v>74094</v>
      </c>
      <c r="G65" s="93" t="s">
        <v>31</v>
      </c>
      <c r="H65" s="93" t="s">
        <v>963</v>
      </c>
      <c r="I65" s="93" t="s">
        <v>74</v>
      </c>
      <c r="J65" s="93" t="s">
        <v>1744</v>
      </c>
      <c r="K65" s="93" t="s">
        <v>1170</v>
      </c>
      <c r="L65" s="93" t="s">
        <v>3813</v>
      </c>
      <c r="M65" s="95">
        <v>45966.400000000001</v>
      </c>
      <c r="N65" s="95">
        <v>45966.717361111114</v>
      </c>
      <c r="O65" s="93" t="s">
        <v>31</v>
      </c>
      <c r="P65" s="93" t="s">
        <v>1247</v>
      </c>
      <c r="Q65" s="93" t="s">
        <v>1248</v>
      </c>
      <c r="R65" s="93" t="s">
        <v>1312</v>
      </c>
      <c r="S65" s="93" t="s">
        <v>4482</v>
      </c>
      <c r="T65" s="93" t="s">
        <v>1172</v>
      </c>
      <c r="U65" s="93">
        <v>24</v>
      </c>
      <c r="V65" s="93" t="s">
        <v>40</v>
      </c>
      <c r="W65" s="93" t="s">
        <v>121</v>
      </c>
      <c r="X65" s="93" t="s">
        <v>1189</v>
      </c>
      <c r="Y65" s="93">
        <v>1</v>
      </c>
      <c r="Z65" s="97">
        <f>IF(T65="SOPORTE_TELEFÓNICO",'TARIFAS 2025'!$B$14,IF(V65="PRINCIPAL",'TARIFAS 2025'!$B$8,IF(V65="INTERMEDIA",'TARIFAS 2025'!$C$8,IF(V65="LEJANA",'TARIFAS 2025'!$D$8))))</f>
        <v>51282</v>
      </c>
      <c r="AA65" s="97">
        <f t="shared" si="1"/>
        <v>51282</v>
      </c>
    </row>
    <row r="66" spans="1:27" s="91" customFormat="1" x14ac:dyDescent="0.3">
      <c r="A66" s="93" t="s">
        <v>96</v>
      </c>
      <c r="B66" s="93" t="str">
        <f>VLOOKUP(A66,'CENTROS DE COSTOS'!A:D,2,0)</f>
        <v>0036-0007</v>
      </c>
      <c r="C66" s="93" t="str">
        <f>VLOOKUP(A66,'CENTROS DE COSTOS'!A:D,3,0)</f>
        <v>Wompi Santander</v>
      </c>
      <c r="D66" s="93">
        <v>15001</v>
      </c>
      <c r="E66" s="93">
        <v>2974895</v>
      </c>
      <c r="F66" s="93">
        <v>69888</v>
      </c>
      <c r="G66" s="93" t="s">
        <v>31</v>
      </c>
      <c r="H66" s="93" t="s">
        <v>322</v>
      </c>
      <c r="I66" s="93" t="s">
        <v>96</v>
      </c>
      <c r="J66" s="93" t="s">
        <v>3134</v>
      </c>
      <c r="K66" s="93" t="s">
        <v>1170</v>
      </c>
      <c r="L66" s="93" t="s">
        <v>3814</v>
      </c>
      <c r="M66" s="95">
        <v>45966.333333333336</v>
      </c>
      <c r="N66" s="95">
        <v>45967.332638888889</v>
      </c>
      <c r="O66" s="93" t="s">
        <v>31</v>
      </c>
      <c r="P66" s="93" t="s">
        <v>1266</v>
      </c>
      <c r="Q66" s="93" t="s">
        <v>1424</v>
      </c>
      <c r="R66" s="93" t="s">
        <v>1268</v>
      </c>
      <c r="S66" s="93" t="s">
        <v>4483</v>
      </c>
      <c r="T66" s="93" t="s">
        <v>1172</v>
      </c>
      <c r="U66" s="93">
        <v>16</v>
      </c>
      <c r="V66" s="93" t="s">
        <v>40</v>
      </c>
      <c r="W66" s="93" t="s">
        <v>121</v>
      </c>
      <c r="X66" s="93" t="s">
        <v>1234</v>
      </c>
      <c r="Y66" s="93">
        <v>1</v>
      </c>
      <c r="Z66" s="97">
        <f>IF(T66="SOPORTE_TELEFÓNICO",'TARIFAS 2025'!$B$14,IF(V66="PRINCIPAL",'TARIFAS 2025'!$B$8,IF(V66="INTERMEDIA",'TARIFAS 2025'!$C$8,IF(V66="LEJANA",'TARIFAS 2025'!$D$8))))</f>
        <v>51282</v>
      </c>
      <c r="AA66" s="97">
        <f t="shared" si="1"/>
        <v>51282</v>
      </c>
    </row>
    <row r="67" spans="1:27" s="91" customFormat="1" x14ac:dyDescent="0.3">
      <c r="A67" s="93" t="s">
        <v>81</v>
      </c>
      <c r="B67" s="93" t="str">
        <f>VLOOKUP(A67,'CENTROS DE COSTOS'!A:D,2,0)</f>
        <v>0036-0007</v>
      </c>
      <c r="C67" s="93" t="str">
        <f>VLOOKUP(A67,'CENTROS DE COSTOS'!A:D,3,0)</f>
        <v>Wompi Santander</v>
      </c>
      <c r="D67" s="93">
        <v>54001</v>
      </c>
      <c r="E67" s="93">
        <v>2975061</v>
      </c>
      <c r="F67" s="93">
        <v>65384</v>
      </c>
      <c r="G67" s="93" t="s">
        <v>31</v>
      </c>
      <c r="H67" s="93" t="s">
        <v>891</v>
      </c>
      <c r="I67" s="93" t="s">
        <v>81</v>
      </c>
      <c r="J67" s="93" t="s">
        <v>1466</v>
      </c>
      <c r="K67" s="93" t="s">
        <v>1170</v>
      </c>
      <c r="L67" s="93" t="s">
        <v>3815</v>
      </c>
      <c r="M67" s="95">
        <v>45966.333333333336</v>
      </c>
      <c r="N67" s="95">
        <v>45967.333333333336</v>
      </c>
      <c r="O67" s="93" t="s">
        <v>31</v>
      </c>
      <c r="P67" s="93" t="s">
        <v>1255</v>
      </c>
      <c r="Q67" s="93" t="s">
        <v>1256</v>
      </c>
      <c r="R67" s="93" t="s">
        <v>1257</v>
      </c>
      <c r="S67" s="93" t="s">
        <v>4484</v>
      </c>
      <c r="T67" s="93" t="s">
        <v>1254</v>
      </c>
      <c r="U67" s="93">
        <v>32</v>
      </c>
      <c r="V67" s="93" t="s">
        <v>40</v>
      </c>
      <c r="W67" s="93" t="s">
        <v>121</v>
      </c>
      <c r="X67" s="93" t="s">
        <v>1205</v>
      </c>
      <c r="Y67" s="93">
        <v>1</v>
      </c>
      <c r="Z67" s="97">
        <f>IF(T67="SOPORTE_TELEFÓNICO",'TARIFAS 2025'!$B$14,IF(V67="PRINCIPAL",'TARIFAS 2025'!$B$8,IF(V67="INTERMEDIA",'TARIFAS 2025'!$C$8,IF(V67="LEJANA",'TARIFAS 2025'!$D$8))))</f>
        <v>22000</v>
      </c>
      <c r="AA67" s="97">
        <f t="shared" si="1"/>
        <v>22000</v>
      </c>
    </row>
    <row r="68" spans="1:27" s="91" customFormat="1" x14ac:dyDescent="0.3">
      <c r="A68" s="93" t="s">
        <v>88</v>
      </c>
      <c r="B68" s="93" t="str">
        <f>VLOOKUP(A68,'CENTROS DE COSTOS'!A:D,2,0)</f>
        <v>0036-0005</v>
      </c>
      <c r="C68" s="93" t="str">
        <f>VLOOKUP(A68,'CENTROS DE COSTOS'!A:D,3,0)</f>
        <v>Wompi Noroccidente</v>
      </c>
      <c r="D68" s="93">
        <v>5001</v>
      </c>
      <c r="E68" s="93">
        <v>2975829</v>
      </c>
      <c r="F68" s="93">
        <v>12110</v>
      </c>
      <c r="G68" s="93" t="s">
        <v>31</v>
      </c>
      <c r="H68" s="93" t="s">
        <v>120</v>
      </c>
      <c r="I68" s="93" t="s">
        <v>88</v>
      </c>
      <c r="J68" s="93" t="s">
        <v>3135</v>
      </c>
      <c r="K68" s="93" t="s">
        <v>1170</v>
      </c>
      <c r="L68" s="93" t="s">
        <v>3816</v>
      </c>
      <c r="M68" s="95">
        <v>45966.343055555553</v>
      </c>
      <c r="N68" s="95">
        <v>45967.337500000001</v>
      </c>
      <c r="O68" s="93" t="s">
        <v>31</v>
      </c>
      <c r="P68" s="93" t="s">
        <v>1258</v>
      </c>
      <c r="Q68" s="93" t="s">
        <v>1287</v>
      </c>
      <c r="R68" s="93" t="s">
        <v>1273</v>
      </c>
      <c r="S68" s="93" t="s">
        <v>4485</v>
      </c>
      <c r="T68" s="93" t="s">
        <v>1254</v>
      </c>
      <c r="U68" s="93">
        <v>48</v>
      </c>
      <c r="V68" s="93" t="s">
        <v>40</v>
      </c>
      <c r="W68" s="93" t="s">
        <v>121</v>
      </c>
      <c r="X68" s="93" t="s">
        <v>1327</v>
      </c>
      <c r="Y68" s="93">
        <v>1</v>
      </c>
      <c r="Z68" s="97">
        <f>IF(T68="SOPORTE_TELEFÓNICO",'TARIFAS 2025'!$B$14,IF(V68="PRINCIPAL",'TARIFAS 2025'!$B$8,IF(V68="INTERMEDIA",'TARIFAS 2025'!$C$8,IF(V68="LEJANA",'TARIFAS 2025'!$D$8))))</f>
        <v>22000</v>
      </c>
      <c r="AA68" s="97">
        <f t="shared" si="1"/>
        <v>22000</v>
      </c>
    </row>
    <row r="69" spans="1:27" s="91" customFormat="1" x14ac:dyDescent="0.3">
      <c r="A69" s="93" t="s">
        <v>68</v>
      </c>
      <c r="B69" s="93" t="str">
        <f>VLOOKUP(A69,'CENTROS DE COSTOS'!A:D,2,0)</f>
        <v>0036-0001</v>
      </c>
      <c r="C69" s="93" t="str">
        <f>VLOOKUP(A69,'CENTROS DE COSTOS'!A:D,3,0)</f>
        <v>Wompi Costa</v>
      </c>
      <c r="D69" s="93">
        <v>8758</v>
      </c>
      <c r="E69" s="93">
        <v>2976037</v>
      </c>
      <c r="F69" s="93">
        <v>79419</v>
      </c>
      <c r="G69" s="93" t="s">
        <v>31</v>
      </c>
      <c r="H69" s="93" t="s">
        <v>253</v>
      </c>
      <c r="I69" s="93" t="s">
        <v>270</v>
      </c>
      <c r="J69" s="93" t="s">
        <v>1628</v>
      </c>
      <c r="K69" s="93" t="s">
        <v>1170</v>
      </c>
      <c r="L69" s="93" t="s">
        <v>3817</v>
      </c>
      <c r="M69" s="95">
        <v>45966.361805555556</v>
      </c>
      <c r="N69" s="95">
        <v>45967.338888888888</v>
      </c>
      <c r="O69" s="93" t="s">
        <v>31</v>
      </c>
      <c r="P69" s="93" t="s">
        <v>1279</v>
      </c>
      <c r="Q69" s="93" t="s">
        <v>1280</v>
      </c>
      <c r="R69" s="93" t="s">
        <v>1281</v>
      </c>
      <c r="S69" s="93" t="s">
        <v>4486</v>
      </c>
      <c r="T69" s="93" t="s">
        <v>1172</v>
      </c>
      <c r="U69" s="93">
        <v>24</v>
      </c>
      <c r="V69" s="93" t="s">
        <v>40</v>
      </c>
      <c r="W69" s="93" t="s">
        <v>121</v>
      </c>
      <c r="X69" s="93" t="s">
        <v>1196</v>
      </c>
      <c r="Y69" s="93">
        <v>1</v>
      </c>
      <c r="Z69" s="97">
        <f>IF(T69="SOPORTE_TELEFÓNICO",'TARIFAS 2025'!$B$14,IF(V69="PRINCIPAL",'TARIFAS 2025'!$B$8,IF(V69="INTERMEDIA",'TARIFAS 2025'!$C$8,IF(V69="LEJANA",'TARIFAS 2025'!$D$8))))</f>
        <v>51282</v>
      </c>
      <c r="AA69" s="97">
        <f t="shared" si="1"/>
        <v>51282</v>
      </c>
    </row>
    <row r="70" spans="1:27" s="91" customFormat="1" x14ac:dyDescent="0.3">
      <c r="A70" s="93" t="s">
        <v>85</v>
      </c>
      <c r="B70" s="93" t="str">
        <f>VLOOKUP(A70,'CENTROS DE COSTOS'!A:D,2,0)</f>
        <v>0036-0006</v>
      </c>
      <c r="C70" s="93" t="str">
        <f>VLOOKUP(A70,'CENTROS DE COSTOS'!A:D,3,0)</f>
        <v>Wompi Oriente</v>
      </c>
      <c r="D70" s="93">
        <v>17380</v>
      </c>
      <c r="E70" s="93">
        <v>2967076</v>
      </c>
      <c r="F70" s="93">
        <v>27134</v>
      </c>
      <c r="G70" s="93" t="s">
        <v>31</v>
      </c>
      <c r="H70" s="93" t="s">
        <v>126</v>
      </c>
      <c r="I70" s="93" t="s">
        <v>448</v>
      </c>
      <c r="J70" s="93" t="s">
        <v>3136</v>
      </c>
      <c r="K70" s="93" t="s">
        <v>1170</v>
      </c>
      <c r="L70" s="93" t="s">
        <v>3818</v>
      </c>
      <c r="M70" s="95">
        <v>45963.375</v>
      </c>
      <c r="N70" s="95">
        <v>45967.340277777781</v>
      </c>
      <c r="O70" s="93" t="s">
        <v>31</v>
      </c>
      <c r="P70" s="93" t="s">
        <v>1258</v>
      </c>
      <c r="Q70" s="93" t="s">
        <v>1259</v>
      </c>
      <c r="R70" s="93" t="s">
        <v>1260</v>
      </c>
      <c r="S70" s="93" t="s">
        <v>4487</v>
      </c>
      <c r="T70" s="93" t="s">
        <v>1172</v>
      </c>
      <c r="U70" s="93">
        <v>0</v>
      </c>
      <c r="V70" s="93" t="s">
        <v>42</v>
      </c>
      <c r="W70" s="93" t="s">
        <v>121</v>
      </c>
      <c r="X70" s="93" t="s">
        <v>1213</v>
      </c>
      <c r="Y70" s="93">
        <v>1</v>
      </c>
      <c r="Z70" s="97">
        <f>IF(T70="SOPORTE_TELEFÓNICO",'TARIFAS 2025'!$B$14,IF(V70="PRINCIPAL",'TARIFAS 2025'!$B$8,IF(V70="INTERMEDIA",'TARIFAS 2025'!$C$8,IF(V70="LEJANA",'TARIFAS 2025'!$D$8))))</f>
        <v>452148</v>
      </c>
      <c r="AA70" s="97">
        <f t="shared" si="1"/>
        <v>452148</v>
      </c>
    </row>
    <row r="71" spans="1:27" s="91" customFormat="1" x14ac:dyDescent="0.3">
      <c r="A71" s="93" t="s">
        <v>71</v>
      </c>
      <c r="B71" s="93" t="str">
        <f>VLOOKUP(A71,'CENTROS DE COSTOS'!A:D,2,0)</f>
        <v>0036-0004</v>
      </c>
      <c r="C71" s="93" t="str">
        <f>VLOOKUP(A71,'CENTROS DE COSTOS'!A:D,3,0)</f>
        <v>Wompi Centro</v>
      </c>
      <c r="D71" s="93">
        <v>11001</v>
      </c>
      <c r="E71" s="93">
        <v>2975397</v>
      </c>
      <c r="F71" s="93">
        <v>62965</v>
      </c>
      <c r="G71" s="93" t="s">
        <v>31</v>
      </c>
      <c r="H71" s="93" t="s">
        <v>618</v>
      </c>
      <c r="I71" s="93" t="s">
        <v>71</v>
      </c>
      <c r="J71" s="93" t="s">
        <v>1488</v>
      </c>
      <c r="K71" s="93" t="s">
        <v>1170</v>
      </c>
      <c r="L71" s="93" t="s">
        <v>3819</v>
      </c>
      <c r="M71" s="95">
        <v>45966.333333333336</v>
      </c>
      <c r="N71" s="95">
        <v>45967.344444444447</v>
      </c>
      <c r="O71" s="93" t="s">
        <v>31</v>
      </c>
      <c r="P71" s="93" t="s">
        <v>1293</v>
      </c>
      <c r="Q71" s="93" t="s">
        <v>1294</v>
      </c>
      <c r="R71" s="93" t="s">
        <v>1295</v>
      </c>
      <c r="S71" s="93" t="s">
        <v>4488</v>
      </c>
      <c r="T71" s="93" t="s">
        <v>1254</v>
      </c>
      <c r="U71" s="93">
        <v>32</v>
      </c>
      <c r="V71" s="93" t="s">
        <v>40</v>
      </c>
      <c r="W71" s="93" t="s">
        <v>121</v>
      </c>
      <c r="X71" s="93" t="s">
        <v>1455</v>
      </c>
      <c r="Y71" s="93">
        <v>1</v>
      </c>
      <c r="Z71" s="97">
        <f>IF(T71="SOPORTE_TELEFÓNICO",'TARIFAS 2025'!$B$14,IF(V71="PRINCIPAL",'TARIFAS 2025'!$B$8,IF(V71="INTERMEDIA",'TARIFAS 2025'!$C$8,IF(V71="LEJANA",'TARIFAS 2025'!$D$8))))</f>
        <v>22000</v>
      </c>
      <c r="AA71" s="97">
        <f t="shared" si="1"/>
        <v>22000</v>
      </c>
    </row>
    <row r="72" spans="1:27" s="91" customFormat="1" x14ac:dyDescent="0.3">
      <c r="A72" s="93" t="s">
        <v>81</v>
      </c>
      <c r="B72" s="93" t="str">
        <f>VLOOKUP(A72,'CENTROS DE COSTOS'!A:D,2,0)</f>
        <v>0036-0007</v>
      </c>
      <c r="C72" s="93" t="str">
        <f>VLOOKUP(A72,'CENTROS DE COSTOS'!A:D,3,0)</f>
        <v>Wompi Santander</v>
      </c>
      <c r="D72" s="93">
        <v>54001</v>
      </c>
      <c r="E72" s="93">
        <v>2975585</v>
      </c>
      <c r="F72" s="93">
        <v>43196</v>
      </c>
      <c r="G72" s="93" t="s">
        <v>31</v>
      </c>
      <c r="H72" s="93" t="s">
        <v>891</v>
      </c>
      <c r="I72" s="93" t="s">
        <v>81</v>
      </c>
      <c r="J72" s="93" t="s">
        <v>1472</v>
      </c>
      <c r="K72" s="93" t="s">
        <v>1170</v>
      </c>
      <c r="L72" s="93" t="s">
        <v>3820</v>
      </c>
      <c r="M72" s="95">
        <v>45966.333333333336</v>
      </c>
      <c r="N72" s="95">
        <v>45967.345833333333</v>
      </c>
      <c r="O72" s="93" t="s">
        <v>31</v>
      </c>
      <c r="P72" s="93" t="s">
        <v>1359</v>
      </c>
      <c r="Q72" s="93" t="s">
        <v>1469</v>
      </c>
      <c r="R72" s="93" t="s">
        <v>1413</v>
      </c>
      <c r="S72" s="93" t="s">
        <v>4489</v>
      </c>
      <c r="T72" s="93" t="s">
        <v>1172</v>
      </c>
      <c r="U72" s="93">
        <v>56</v>
      </c>
      <c r="V72" s="93" t="s">
        <v>40</v>
      </c>
      <c r="W72" s="93" t="s">
        <v>121</v>
      </c>
      <c r="X72" s="93" t="s">
        <v>1205</v>
      </c>
      <c r="Y72" s="93">
        <v>1</v>
      </c>
      <c r="Z72" s="97">
        <f>IF(T72="SOPORTE_TELEFÓNICO",'TARIFAS 2025'!$B$14,IF(V72="PRINCIPAL",'TARIFAS 2025'!$B$8,IF(V72="INTERMEDIA",'TARIFAS 2025'!$C$8,IF(V72="LEJANA",'TARIFAS 2025'!$D$8))))</f>
        <v>51282</v>
      </c>
      <c r="AA72" s="97">
        <f t="shared" si="1"/>
        <v>51282</v>
      </c>
    </row>
    <row r="73" spans="1:27" s="91" customFormat="1" x14ac:dyDescent="0.3">
      <c r="A73" s="93" t="s">
        <v>88</v>
      </c>
      <c r="B73" s="93" t="str">
        <f>VLOOKUP(A73,'CENTROS DE COSTOS'!A:D,2,0)</f>
        <v>0036-0005</v>
      </c>
      <c r="C73" s="93" t="str">
        <f>VLOOKUP(A73,'CENTROS DE COSTOS'!A:D,3,0)</f>
        <v>Wompi Noroccidente</v>
      </c>
      <c r="D73" s="93">
        <v>5001</v>
      </c>
      <c r="E73" s="93">
        <v>2966584</v>
      </c>
      <c r="F73" s="93">
        <v>16543</v>
      </c>
      <c r="G73" s="93" t="s">
        <v>31</v>
      </c>
      <c r="H73" s="93" t="s">
        <v>120</v>
      </c>
      <c r="I73" s="93" t="s">
        <v>88</v>
      </c>
      <c r="J73" s="93" t="s">
        <v>3137</v>
      </c>
      <c r="K73" s="93" t="s">
        <v>1170</v>
      </c>
      <c r="L73" s="93" t="s">
        <v>3821</v>
      </c>
      <c r="M73" s="95">
        <v>45962.462500000001</v>
      </c>
      <c r="N73" s="95">
        <v>45967.368750000001</v>
      </c>
      <c r="O73" s="93" t="s">
        <v>31</v>
      </c>
      <c r="P73" s="93" t="s">
        <v>1263</v>
      </c>
      <c r="Q73" s="93" t="s">
        <v>1264</v>
      </c>
      <c r="R73" s="93" t="s">
        <v>1265</v>
      </c>
      <c r="S73" s="93" t="s">
        <v>4490</v>
      </c>
      <c r="T73" s="93" t="s">
        <v>1254</v>
      </c>
      <c r="U73" s="93">
        <v>48</v>
      </c>
      <c r="V73" s="93" t="s">
        <v>40</v>
      </c>
      <c r="W73" s="93" t="s">
        <v>121</v>
      </c>
      <c r="X73" s="93" t="s">
        <v>1327</v>
      </c>
      <c r="Y73" s="93">
        <v>2</v>
      </c>
      <c r="Z73" s="97">
        <f>IF(T73="SOPORTE_TELEFÓNICO",'TARIFAS 2025'!$B$14,IF(V73="PRINCIPAL",'TARIFAS 2025'!$B$8,IF(V73="INTERMEDIA",'TARIFAS 2025'!$C$8,IF(V73="LEJANA",'TARIFAS 2025'!$D$8))))</f>
        <v>22000</v>
      </c>
      <c r="AA73" s="97">
        <f t="shared" si="1"/>
        <v>44000</v>
      </c>
    </row>
    <row r="74" spans="1:27" s="91" customFormat="1" x14ac:dyDescent="0.3">
      <c r="A74" s="93" t="s">
        <v>88</v>
      </c>
      <c r="B74" s="93" t="str">
        <f>VLOOKUP(A74,'CENTROS DE COSTOS'!A:D,2,0)</f>
        <v>0036-0005</v>
      </c>
      <c r="C74" s="93" t="str">
        <f>VLOOKUP(A74,'CENTROS DE COSTOS'!A:D,3,0)</f>
        <v>Wompi Noroccidente</v>
      </c>
      <c r="D74" s="93">
        <v>5674</v>
      </c>
      <c r="E74" s="93">
        <v>2959307</v>
      </c>
      <c r="F74" s="93">
        <v>18335</v>
      </c>
      <c r="G74" s="93" t="s">
        <v>31</v>
      </c>
      <c r="H74" s="93" t="s">
        <v>120</v>
      </c>
      <c r="I74" s="93" t="s">
        <v>1384</v>
      </c>
      <c r="J74" s="93" t="s">
        <v>3138</v>
      </c>
      <c r="K74" s="93" t="s">
        <v>1170</v>
      </c>
      <c r="L74" s="93" t="s">
        <v>3822</v>
      </c>
      <c r="M74" s="95">
        <v>45960.564583333333</v>
      </c>
      <c r="N74" s="95">
        <v>45967.37222222222</v>
      </c>
      <c r="O74" s="93" t="s">
        <v>31</v>
      </c>
      <c r="P74" s="93" t="s">
        <v>1266</v>
      </c>
      <c r="Q74" s="93" t="s">
        <v>1368</v>
      </c>
      <c r="R74" s="93" t="s">
        <v>1268</v>
      </c>
      <c r="S74" s="93" t="s">
        <v>4491</v>
      </c>
      <c r="T74" s="93" t="s">
        <v>1254</v>
      </c>
      <c r="U74" s="93">
        <v>24</v>
      </c>
      <c r="V74" s="93" t="s">
        <v>41</v>
      </c>
      <c r="W74" s="93" t="s">
        <v>121</v>
      </c>
      <c r="X74" s="93" t="s">
        <v>1275</v>
      </c>
      <c r="Y74" s="93">
        <v>1</v>
      </c>
      <c r="Z74" s="97">
        <f>IF(T74="SOPORTE_TELEFÓNICO",'TARIFAS 2025'!$B$14,IF(V74="PRINCIPAL",'TARIFAS 2025'!$B$8,IF(V74="INTERMEDIA",'TARIFAS 2025'!$C$8,IF(V74="LEJANA",'TARIFAS 2025'!$D$8))))</f>
        <v>22000</v>
      </c>
      <c r="AA74" s="97">
        <f t="shared" si="1"/>
        <v>22000</v>
      </c>
    </row>
    <row r="75" spans="1:27" s="91" customFormat="1" x14ac:dyDescent="0.3">
      <c r="A75" s="93" t="s">
        <v>96</v>
      </c>
      <c r="B75" s="93" t="str">
        <f>VLOOKUP(A75,'CENTROS DE COSTOS'!A:D,2,0)</f>
        <v>0036-0007</v>
      </c>
      <c r="C75" s="93" t="str">
        <f>VLOOKUP(A75,'CENTROS DE COSTOS'!A:D,3,0)</f>
        <v>Wompi Santander</v>
      </c>
      <c r="D75" s="93">
        <v>15176</v>
      </c>
      <c r="E75" s="93">
        <v>2972061</v>
      </c>
      <c r="F75" s="93">
        <v>48650</v>
      </c>
      <c r="G75" s="93" t="s">
        <v>31</v>
      </c>
      <c r="H75" s="93" t="s">
        <v>322</v>
      </c>
      <c r="I75" s="93" t="s">
        <v>338</v>
      </c>
      <c r="J75" s="93" t="s">
        <v>3139</v>
      </c>
      <c r="K75" s="93" t="s">
        <v>1170</v>
      </c>
      <c r="L75" s="93" t="s">
        <v>3823</v>
      </c>
      <c r="M75" s="95">
        <v>45965.517361111109</v>
      </c>
      <c r="N75" s="95">
        <v>45967.377083333333</v>
      </c>
      <c r="O75" s="93" t="s">
        <v>31</v>
      </c>
      <c r="P75" s="93" t="s">
        <v>1258</v>
      </c>
      <c r="Q75" s="93" t="s">
        <v>1259</v>
      </c>
      <c r="R75" s="93" t="s">
        <v>1260</v>
      </c>
      <c r="S75" s="93" t="s">
        <v>4492</v>
      </c>
      <c r="T75" s="93" t="s">
        <v>1172</v>
      </c>
      <c r="U75" s="93">
        <v>0</v>
      </c>
      <c r="V75" s="93" t="s">
        <v>42</v>
      </c>
      <c r="W75" s="93" t="s">
        <v>121</v>
      </c>
      <c r="X75" s="93" t="s">
        <v>1354</v>
      </c>
      <c r="Y75" s="93">
        <v>1</v>
      </c>
      <c r="Z75" s="97">
        <f>IF(T75="SOPORTE_TELEFÓNICO",'TARIFAS 2025'!$B$14,IF(V75="PRINCIPAL",'TARIFAS 2025'!$B$8,IF(V75="INTERMEDIA",'TARIFAS 2025'!$C$8,IF(V75="LEJANA",'TARIFAS 2025'!$D$8))))</f>
        <v>452148</v>
      </c>
      <c r="AA75" s="97">
        <f t="shared" si="1"/>
        <v>452148</v>
      </c>
    </row>
    <row r="76" spans="1:27" s="91" customFormat="1" x14ac:dyDescent="0.3">
      <c r="A76" s="93" t="s">
        <v>88</v>
      </c>
      <c r="B76" s="93" t="str">
        <f>VLOOKUP(A76,'CENTROS DE COSTOS'!A:D,2,0)</f>
        <v>0036-0005</v>
      </c>
      <c r="C76" s="93" t="str">
        <f>VLOOKUP(A76,'CENTROS DE COSTOS'!A:D,3,0)</f>
        <v>Wompi Noroccidente</v>
      </c>
      <c r="D76" s="93">
        <v>5642</v>
      </c>
      <c r="E76" s="93">
        <v>2973784</v>
      </c>
      <c r="F76" s="93">
        <v>57360</v>
      </c>
      <c r="G76" s="93" t="s">
        <v>31</v>
      </c>
      <c r="H76" s="93" t="s">
        <v>120</v>
      </c>
      <c r="I76" s="93" t="s">
        <v>215</v>
      </c>
      <c r="J76" s="93" t="s">
        <v>1416</v>
      </c>
      <c r="K76" s="93" t="s">
        <v>1170</v>
      </c>
      <c r="L76" s="93" t="s">
        <v>3824</v>
      </c>
      <c r="M76" s="95">
        <v>45965.640972222223</v>
      </c>
      <c r="N76" s="95">
        <v>45967.378472222219</v>
      </c>
      <c r="O76" s="93" t="s">
        <v>31</v>
      </c>
      <c r="P76" s="93" t="s">
        <v>1255</v>
      </c>
      <c r="Q76" s="93" t="s">
        <v>1256</v>
      </c>
      <c r="R76" s="93" t="s">
        <v>1257</v>
      </c>
      <c r="S76" s="93" t="s">
        <v>4493</v>
      </c>
      <c r="T76" s="93" t="s">
        <v>1254</v>
      </c>
      <c r="U76" s="93">
        <v>16</v>
      </c>
      <c r="V76" s="93" t="s">
        <v>41</v>
      </c>
      <c r="W76" s="93" t="s">
        <v>121</v>
      </c>
      <c r="X76" s="93" t="s">
        <v>1284</v>
      </c>
      <c r="Y76" s="93">
        <v>1</v>
      </c>
      <c r="Z76" s="97">
        <f>IF(T76="SOPORTE_TELEFÓNICO",'TARIFAS 2025'!$B$14,IF(V76="PRINCIPAL",'TARIFAS 2025'!$B$8,IF(V76="INTERMEDIA",'TARIFAS 2025'!$C$8,IF(V76="LEJANA",'TARIFAS 2025'!$D$8))))</f>
        <v>22000</v>
      </c>
      <c r="AA76" s="97">
        <f t="shared" si="1"/>
        <v>22000</v>
      </c>
    </row>
    <row r="77" spans="1:27" s="91" customFormat="1" x14ac:dyDescent="0.3">
      <c r="A77" s="93" t="s">
        <v>92</v>
      </c>
      <c r="B77" s="93" t="str">
        <f>VLOOKUP(A77,'CENTROS DE COSTOS'!A:D,2,0)</f>
        <v>0036-0002</v>
      </c>
      <c r="C77" s="93" t="str">
        <f>VLOOKUP(A77,'CENTROS DE COSTOS'!A:D,3,0)</f>
        <v>Wompi Eje Cafetero</v>
      </c>
      <c r="D77" s="93">
        <v>63001</v>
      </c>
      <c r="E77" s="93">
        <v>2972652</v>
      </c>
      <c r="F77" s="93">
        <v>68390</v>
      </c>
      <c r="G77" s="93" t="s">
        <v>31</v>
      </c>
      <c r="H77" s="93" t="s">
        <v>939</v>
      </c>
      <c r="I77" s="93" t="s">
        <v>122</v>
      </c>
      <c r="J77" s="93" t="s">
        <v>1615</v>
      </c>
      <c r="K77" s="93" t="s">
        <v>1170</v>
      </c>
      <c r="L77" s="93" t="s">
        <v>3825</v>
      </c>
      <c r="M77" s="95">
        <v>45965.585416666669</v>
      </c>
      <c r="N77" s="95">
        <v>45967.382638888892</v>
      </c>
      <c r="O77" s="93" t="s">
        <v>31</v>
      </c>
      <c r="P77" s="93" t="s">
        <v>1359</v>
      </c>
      <c r="Q77" s="93" t="s">
        <v>1360</v>
      </c>
      <c r="R77" s="93" t="s">
        <v>1413</v>
      </c>
      <c r="S77" s="93" t="s">
        <v>4494</v>
      </c>
      <c r="T77" s="93" t="s">
        <v>1254</v>
      </c>
      <c r="U77" s="93">
        <v>32</v>
      </c>
      <c r="V77" s="93" t="s">
        <v>41</v>
      </c>
      <c r="W77" s="93" t="s">
        <v>121</v>
      </c>
      <c r="X77" s="93" t="s">
        <v>1290</v>
      </c>
      <c r="Y77" s="93">
        <v>1</v>
      </c>
      <c r="Z77" s="97">
        <f>IF(T77="SOPORTE_TELEFÓNICO",'TARIFAS 2025'!$B$14,IF(V77="PRINCIPAL",'TARIFAS 2025'!$B$8,IF(V77="INTERMEDIA",'TARIFAS 2025'!$C$8,IF(V77="LEJANA",'TARIFAS 2025'!$D$8))))</f>
        <v>22000</v>
      </c>
      <c r="AA77" s="97">
        <f t="shared" si="1"/>
        <v>22000</v>
      </c>
    </row>
    <row r="78" spans="1:27" s="91" customFormat="1" x14ac:dyDescent="0.3">
      <c r="A78" s="93" t="s">
        <v>68</v>
      </c>
      <c r="B78" s="93" t="str">
        <f>VLOOKUP(A78,'CENTROS DE COSTOS'!A:D,2,0)</f>
        <v>0036-0001</v>
      </c>
      <c r="C78" s="93" t="str">
        <f>VLOOKUP(A78,'CENTROS DE COSTOS'!A:D,3,0)</f>
        <v>Wompi Costa</v>
      </c>
      <c r="D78" s="93">
        <v>8001</v>
      </c>
      <c r="E78" s="93">
        <v>2977869</v>
      </c>
      <c r="F78" s="93">
        <v>70043</v>
      </c>
      <c r="G78" s="93" t="s">
        <v>31</v>
      </c>
      <c r="H78" s="93" t="s">
        <v>253</v>
      </c>
      <c r="I78" s="93" t="s">
        <v>68</v>
      </c>
      <c r="J78" s="93" t="s">
        <v>3140</v>
      </c>
      <c r="K78" s="93" t="s">
        <v>1170</v>
      </c>
      <c r="L78" s="93" t="s">
        <v>3826</v>
      </c>
      <c r="M78" s="95">
        <v>45966.475694444445</v>
      </c>
      <c r="N78" s="95">
        <v>45967.385416666664</v>
      </c>
      <c r="O78" s="93" t="s">
        <v>31</v>
      </c>
      <c r="P78" s="93" t="s">
        <v>1255</v>
      </c>
      <c r="Q78" s="93" t="s">
        <v>1256</v>
      </c>
      <c r="R78" s="93" t="s">
        <v>1257</v>
      </c>
      <c r="S78" s="93" t="s">
        <v>4495</v>
      </c>
      <c r="T78" s="93" t="s">
        <v>1172</v>
      </c>
      <c r="U78" s="93">
        <v>40</v>
      </c>
      <c r="V78" s="93" t="s">
        <v>40</v>
      </c>
      <c r="W78" s="93" t="s">
        <v>121</v>
      </c>
      <c r="X78" s="93" t="s">
        <v>1196</v>
      </c>
      <c r="Y78" s="93">
        <v>1</v>
      </c>
      <c r="Z78" s="97">
        <f>IF(T78="SOPORTE_TELEFÓNICO",'TARIFAS 2025'!$B$14,IF(V78="PRINCIPAL",'TARIFAS 2025'!$B$8,IF(V78="INTERMEDIA",'TARIFAS 2025'!$C$8,IF(V78="LEJANA",'TARIFAS 2025'!$D$8))))</f>
        <v>51282</v>
      </c>
      <c r="AA78" s="97">
        <f t="shared" si="1"/>
        <v>51282</v>
      </c>
    </row>
    <row r="79" spans="1:27" s="91" customFormat="1" x14ac:dyDescent="0.3">
      <c r="A79" s="93" t="s">
        <v>86</v>
      </c>
      <c r="B79" s="93" t="str">
        <f>VLOOKUP(A79,'CENTROS DE COSTOS'!A:D,2,0)</f>
        <v>0036-0002</v>
      </c>
      <c r="C79" s="93" t="str">
        <f>VLOOKUP(A79,'CENTROS DE COSTOS'!A:D,3,0)</f>
        <v>Wompi Eje Cafetero</v>
      </c>
      <c r="D79" s="93">
        <v>17001</v>
      </c>
      <c r="E79" s="93">
        <v>2958556</v>
      </c>
      <c r="F79" s="93">
        <v>68885</v>
      </c>
      <c r="G79" s="93" t="s">
        <v>31</v>
      </c>
      <c r="H79" s="93" t="s">
        <v>126</v>
      </c>
      <c r="I79" s="93" t="s">
        <v>86</v>
      </c>
      <c r="J79" s="93" t="s">
        <v>1410</v>
      </c>
      <c r="K79" s="93" t="s">
        <v>1170</v>
      </c>
      <c r="L79" s="93" t="s">
        <v>3827</v>
      </c>
      <c r="M79" s="95">
        <v>45960.481944444444</v>
      </c>
      <c r="N79" s="95">
        <v>45967.39166666667</v>
      </c>
      <c r="O79" s="93" t="s">
        <v>31</v>
      </c>
      <c r="P79" s="93" t="s">
        <v>1251</v>
      </c>
      <c r="Q79" s="93" t="s">
        <v>1282</v>
      </c>
      <c r="R79" s="93" t="s">
        <v>1285</v>
      </c>
      <c r="S79" s="93" t="s">
        <v>4496</v>
      </c>
      <c r="T79" s="93" t="s">
        <v>1254</v>
      </c>
      <c r="U79" s="93">
        <v>40</v>
      </c>
      <c r="V79" s="93" t="s">
        <v>40</v>
      </c>
      <c r="W79" s="93" t="s">
        <v>121</v>
      </c>
      <c r="X79" s="93" t="s">
        <v>1290</v>
      </c>
      <c r="Y79" s="93">
        <v>1</v>
      </c>
      <c r="Z79" s="97">
        <f>IF(T79="SOPORTE_TELEFÓNICO",'TARIFAS 2025'!$B$14,IF(V79="PRINCIPAL",'TARIFAS 2025'!$B$8,IF(V79="INTERMEDIA",'TARIFAS 2025'!$C$8,IF(V79="LEJANA",'TARIFAS 2025'!$D$8))))</f>
        <v>22000</v>
      </c>
      <c r="AA79" s="97">
        <f t="shared" si="1"/>
        <v>22000</v>
      </c>
    </row>
    <row r="80" spans="1:27" s="91" customFormat="1" x14ac:dyDescent="0.3">
      <c r="A80" s="93" t="s">
        <v>81</v>
      </c>
      <c r="B80" s="93" t="str">
        <f>VLOOKUP(A80,'CENTROS DE COSTOS'!A:D,2,0)</f>
        <v>0036-0007</v>
      </c>
      <c r="C80" s="93" t="str">
        <f>VLOOKUP(A80,'CENTROS DE COSTOS'!A:D,3,0)</f>
        <v>Wompi Santander</v>
      </c>
      <c r="D80" s="93">
        <v>54001</v>
      </c>
      <c r="E80" s="93">
        <v>2972642</v>
      </c>
      <c r="F80" s="93">
        <v>80136</v>
      </c>
      <c r="G80" s="93" t="s">
        <v>31</v>
      </c>
      <c r="H80" s="93" t="s">
        <v>891</v>
      </c>
      <c r="I80" s="93" t="s">
        <v>81</v>
      </c>
      <c r="J80" s="93" t="s">
        <v>3141</v>
      </c>
      <c r="K80" s="93" t="s">
        <v>1170</v>
      </c>
      <c r="L80" s="93" t="s">
        <v>3828</v>
      </c>
      <c r="M80" s="95">
        <v>45965.583333333336</v>
      </c>
      <c r="N80" s="95">
        <v>45967.4</v>
      </c>
      <c r="O80" s="93" t="s">
        <v>31</v>
      </c>
      <c r="P80" s="93" t="s">
        <v>1255</v>
      </c>
      <c r="Q80" s="93" t="s">
        <v>1256</v>
      </c>
      <c r="R80" s="93" t="s">
        <v>1338</v>
      </c>
      <c r="S80" s="93" t="s">
        <v>4497</v>
      </c>
      <c r="T80" s="93" t="s">
        <v>1254</v>
      </c>
      <c r="U80" s="93">
        <v>0</v>
      </c>
      <c r="V80" s="93" t="s">
        <v>40</v>
      </c>
      <c r="W80" s="93" t="s">
        <v>121</v>
      </c>
      <c r="X80" s="93" t="s">
        <v>1313</v>
      </c>
      <c r="Y80" s="93">
        <v>1</v>
      </c>
      <c r="Z80" s="97">
        <f>IF(T80="SOPORTE_TELEFÓNICO",'TARIFAS 2025'!$B$14,IF(V80="PRINCIPAL",'TARIFAS 2025'!$B$8,IF(V80="INTERMEDIA",'TARIFAS 2025'!$C$8,IF(V80="LEJANA",'TARIFAS 2025'!$D$8))))</f>
        <v>22000</v>
      </c>
      <c r="AA80" s="97">
        <f t="shared" si="1"/>
        <v>22000</v>
      </c>
    </row>
    <row r="81" spans="1:27" s="91" customFormat="1" x14ac:dyDescent="0.3">
      <c r="A81" s="93" t="s">
        <v>88</v>
      </c>
      <c r="B81" s="93" t="str">
        <f>VLOOKUP(A81,'CENTROS DE COSTOS'!A:D,2,0)</f>
        <v>0036-0005</v>
      </c>
      <c r="C81" s="93" t="str">
        <f>VLOOKUP(A81,'CENTROS DE COSTOS'!A:D,3,0)</f>
        <v>Wompi Noroccidente</v>
      </c>
      <c r="D81" s="93">
        <v>5088</v>
      </c>
      <c r="E81" s="93">
        <v>2952099</v>
      </c>
      <c r="F81" s="93">
        <v>30300</v>
      </c>
      <c r="G81" s="93" t="s">
        <v>31</v>
      </c>
      <c r="H81" s="93" t="s">
        <v>120</v>
      </c>
      <c r="I81" s="93" t="s">
        <v>155</v>
      </c>
      <c r="J81" s="93" t="s">
        <v>3142</v>
      </c>
      <c r="K81" s="93" t="s">
        <v>1170</v>
      </c>
      <c r="L81" s="93" t="s">
        <v>3829</v>
      </c>
      <c r="M81" s="95">
        <v>45959.4375</v>
      </c>
      <c r="N81" s="95">
        <v>45967.402777777781</v>
      </c>
      <c r="O81" s="93" t="s">
        <v>31</v>
      </c>
      <c r="P81" s="93" t="s">
        <v>1255</v>
      </c>
      <c r="Q81" s="93" t="s">
        <v>1256</v>
      </c>
      <c r="R81" s="93" t="s">
        <v>1338</v>
      </c>
      <c r="S81" s="93" t="s">
        <v>4498</v>
      </c>
      <c r="T81" s="93" t="s">
        <v>1254</v>
      </c>
      <c r="U81" s="93">
        <v>64</v>
      </c>
      <c r="V81" s="93" t="s">
        <v>40</v>
      </c>
      <c r="W81" s="93" t="s">
        <v>121</v>
      </c>
      <c r="X81" s="93" t="s">
        <v>1327</v>
      </c>
      <c r="Y81" s="93">
        <v>2</v>
      </c>
      <c r="Z81" s="97">
        <f>IF(T81="SOPORTE_TELEFÓNICO",'TARIFAS 2025'!$B$14,IF(V81="PRINCIPAL",'TARIFAS 2025'!$B$8,IF(V81="INTERMEDIA",'TARIFAS 2025'!$C$8,IF(V81="LEJANA",'TARIFAS 2025'!$D$8))))</f>
        <v>22000</v>
      </c>
      <c r="AA81" s="97">
        <f t="shared" si="1"/>
        <v>44000</v>
      </c>
    </row>
    <row r="82" spans="1:27" s="91" customFormat="1" x14ac:dyDescent="0.3">
      <c r="A82" s="93" t="s">
        <v>88</v>
      </c>
      <c r="B82" s="93" t="str">
        <f>VLOOKUP(A82,'CENTROS DE COSTOS'!A:D,2,0)</f>
        <v>0036-0005</v>
      </c>
      <c r="C82" s="93" t="str">
        <f>VLOOKUP(A82,'CENTROS DE COSTOS'!A:D,3,0)</f>
        <v>Wompi Noroccidente</v>
      </c>
      <c r="D82" s="93">
        <v>5001</v>
      </c>
      <c r="E82" s="93">
        <v>2934850</v>
      </c>
      <c r="F82" s="93">
        <v>12867</v>
      </c>
      <c r="G82" s="93" t="s">
        <v>31</v>
      </c>
      <c r="H82" s="93" t="s">
        <v>120</v>
      </c>
      <c r="I82" s="93" t="s">
        <v>88</v>
      </c>
      <c r="J82" s="93" t="s">
        <v>3143</v>
      </c>
      <c r="K82" s="93" t="s">
        <v>1170</v>
      </c>
      <c r="L82" s="93" t="s">
        <v>3830</v>
      </c>
      <c r="M82" s="95">
        <v>45955.53402777778</v>
      </c>
      <c r="N82" s="95">
        <v>45967.404861111114</v>
      </c>
      <c r="O82" s="93" t="s">
        <v>31</v>
      </c>
      <c r="P82" s="93" t="s">
        <v>1255</v>
      </c>
      <c r="Q82" s="93" t="s">
        <v>1256</v>
      </c>
      <c r="R82" s="93" t="s">
        <v>1257</v>
      </c>
      <c r="S82" s="93" t="s">
        <v>4499</v>
      </c>
      <c r="T82" s="93" t="s">
        <v>1254</v>
      </c>
      <c r="U82" s="93">
        <v>64</v>
      </c>
      <c r="V82" s="93" t="s">
        <v>40</v>
      </c>
      <c r="W82" s="93" t="s">
        <v>121</v>
      </c>
      <c r="X82" s="93" t="s">
        <v>1288</v>
      </c>
      <c r="Y82" s="93">
        <v>1</v>
      </c>
      <c r="Z82" s="97">
        <f>IF(T82="SOPORTE_TELEFÓNICO",'TARIFAS 2025'!$B$14,IF(V82="PRINCIPAL",'TARIFAS 2025'!$B$8,IF(V82="INTERMEDIA",'TARIFAS 2025'!$C$8,IF(V82="LEJANA",'TARIFAS 2025'!$D$8))))</f>
        <v>22000</v>
      </c>
      <c r="AA82" s="97">
        <f t="shared" si="1"/>
        <v>22000</v>
      </c>
    </row>
    <row r="83" spans="1:27" s="91" customFormat="1" x14ac:dyDescent="0.3">
      <c r="A83" s="93" t="s">
        <v>81</v>
      </c>
      <c r="B83" s="93" t="str">
        <f>VLOOKUP(A83,'CENTROS DE COSTOS'!A:D,2,0)</f>
        <v>0036-0007</v>
      </c>
      <c r="C83" s="93" t="str">
        <f>VLOOKUP(A83,'CENTROS DE COSTOS'!A:D,3,0)</f>
        <v>Wompi Santander</v>
      </c>
      <c r="D83" s="93">
        <v>54001</v>
      </c>
      <c r="E83" s="93">
        <v>2922181</v>
      </c>
      <c r="F83" s="93">
        <v>77167</v>
      </c>
      <c r="G83" s="93" t="s">
        <v>31</v>
      </c>
      <c r="H83" s="93" t="s">
        <v>891</v>
      </c>
      <c r="I83" s="93" t="s">
        <v>81</v>
      </c>
      <c r="J83" s="93" t="s">
        <v>3144</v>
      </c>
      <c r="K83" s="93" t="s">
        <v>1170</v>
      </c>
      <c r="L83" s="93" t="s">
        <v>3831</v>
      </c>
      <c r="M83" s="95">
        <v>45953.333333333336</v>
      </c>
      <c r="N83" s="95">
        <v>45967.411111111112</v>
      </c>
      <c r="O83" s="93" t="s">
        <v>31</v>
      </c>
      <c r="P83" s="93" t="s">
        <v>1255</v>
      </c>
      <c r="Q83" s="93" t="s">
        <v>1256</v>
      </c>
      <c r="R83" s="93" t="s">
        <v>1338</v>
      </c>
      <c r="S83" s="93" t="s">
        <v>4500</v>
      </c>
      <c r="T83" s="93" t="s">
        <v>1172</v>
      </c>
      <c r="U83" s="93">
        <v>24</v>
      </c>
      <c r="V83" s="93" t="s">
        <v>40</v>
      </c>
      <c r="W83" s="93" t="s">
        <v>121</v>
      </c>
      <c r="X83" s="93" t="s">
        <v>1313</v>
      </c>
      <c r="Y83" s="93">
        <v>1</v>
      </c>
      <c r="Z83" s="97">
        <f>IF(T83="SOPORTE_TELEFÓNICO",'TARIFAS 2025'!$B$14,IF(V83="PRINCIPAL",'TARIFAS 2025'!$B$8,IF(V83="INTERMEDIA",'TARIFAS 2025'!$C$8,IF(V83="LEJANA",'TARIFAS 2025'!$D$8))))</f>
        <v>51282</v>
      </c>
      <c r="AA83" s="97">
        <f t="shared" si="1"/>
        <v>51282</v>
      </c>
    </row>
    <row r="84" spans="1:27" s="91" customFormat="1" x14ac:dyDescent="0.3">
      <c r="A84" s="93" t="s">
        <v>74</v>
      </c>
      <c r="B84" s="93" t="str">
        <f>VLOOKUP(A84,'CENTROS DE COSTOS'!A:D,2,0)</f>
        <v>0036-0007</v>
      </c>
      <c r="C84" s="93" t="str">
        <f>VLOOKUP(A84,'CENTROS DE COSTOS'!A:D,3,0)</f>
        <v>Wompi Santander</v>
      </c>
      <c r="D84" s="93">
        <v>68547</v>
      </c>
      <c r="E84" s="93">
        <v>2917190</v>
      </c>
      <c r="F84" s="93">
        <v>81776</v>
      </c>
      <c r="G84" s="93" t="s">
        <v>31</v>
      </c>
      <c r="H84" s="93" t="s">
        <v>963</v>
      </c>
      <c r="I84" s="93" t="s">
        <v>1013</v>
      </c>
      <c r="J84" s="93" t="s">
        <v>3145</v>
      </c>
      <c r="K84" s="93" t="s">
        <v>1170</v>
      </c>
      <c r="L84" s="93" t="s">
        <v>3832</v>
      </c>
      <c r="M84" s="95">
        <v>45952.333333333336</v>
      </c>
      <c r="N84" s="95">
        <v>45967.415972222225</v>
      </c>
      <c r="O84" s="93" t="s">
        <v>31</v>
      </c>
      <c r="P84" s="93" t="s">
        <v>1255</v>
      </c>
      <c r="Q84" s="93" t="s">
        <v>1256</v>
      </c>
      <c r="R84" s="93" t="s">
        <v>1257</v>
      </c>
      <c r="S84" s="93" t="s">
        <v>4501</v>
      </c>
      <c r="T84" s="93" t="s">
        <v>1172</v>
      </c>
      <c r="U84" s="93">
        <v>0</v>
      </c>
      <c r="V84" s="93" t="s">
        <v>41</v>
      </c>
      <c r="W84" s="93" t="s">
        <v>121</v>
      </c>
      <c r="X84" s="93" t="s">
        <v>1393</v>
      </c>
      <c r="Y84" s="93">
        <v>1</v>
      </c>
      <c r="Z84" s="97">
        <f>IF(T84="SOPORTE_TELEFÓNICO",'TARIFAS 2025'!$B$14,IF(V84="PRINCIPAL",'TARIFAS 2025'!$B$8,IF(V84="INTERMEDIA",'TARIFAS 2025'!$C$8,IF(V84="LEJANA",'TARIFAS 2025'!$D$8))))</f>
        <v>172989</v>
      </c>
      <c r="AA84" s="97">
        <f t="shared" si="1"/>
        <v>172989</v>
      </c>
    </row>
    <row r="85" spans="1:27" s="91" customFormat="1" x14ac:dyDescent="0.3">
      <c r="A85" s="93" t="s">
        <v>88</v>
      </c>
      <c r="B85" s="93" t="str">
        <f>VLOOKUP(A85,'CENTROS DE COSTOS'!A:D,2,0)</f>
        <v>0036-0005</v>
      </c>
      <c r="C85" s="93" t="str">
        <f>VLOOKUP(A85,'CENTROS DE COSTOS'!A:D,3,0)</f>
        <v>Wompi Noroccidente</v>
      </c>
      <c r="D85" s="93">
        <v>5079</v>
      </c>
      <c r="E85" s="93">
        <v>2914211</v>
      </c>
      <c r="F85" s="93">
        <v>29131</v>
      </c>
      <c r="G85" s="93" t="s">
        <v>31</v>
      </c>
      <c r="H85" s="93" t="s">
        <v>120</v>
      </c>
      <c r="I85" s="93" t="s">
        <v>123</v>
      </c>
      <c r="J85" s="93" t="s">
        <v>3146</v>
      </c>
      <c r="K85" s="93" t="s">
        <v>1170</v>
      </c>
      <c r="L85" s="93" t="s">
        <v>3833</v>
      </c>
      <c r="M85" s="95">
        <v>45951.5625</v>
      </c>
      <c r="N85" s="95">
        <v>45967.42291666667</v>
      </c>
      <c r="O85" s="93" t="s">
        <v>31</v>
      </c>
      <c r="P85" s="93" t="s">
        <v>1255</v>
      </c>
      <c r="Q85" s="93" t="s">
        <v>1256</v>
      </c>
      <c r="R85" s="93" t="s">
        <v>1338</v>
      </c>
      <c r="S85" s="93" t="s">
        <v>4502</v>
      </c>
      <c r="T85" s="93" t="s">
        <v>1254</v>
      </c>
      <c r="U85" s="93">
        <v>32</v>
      </c>
      <c r="V85" s="93" t="s">
        <v>41</v>
      </c>
      <c r="W85" s="93" t="s">
        <v>121</v>
      </c>
      <c r="X85" s="93" t="s">
        <v>1327</v>
      </c>
      <c r="Y85" s="93">
        <v>1</v>
      </c>
      <c r="Z85" s="97">
        <f>IF(T85="SOPORTE_TELEFÓNICO",'TARIFAS 2025'!$B$14,IF(V85="PRINCIPAL",'TARIFAS 2025'!$B$8,IF(V85="INTERMEDIA",'TARIFAS 2025'!$C$8,IF(V85="LEJANA",'TARIFAS 2025'!$D$8))))</f>
        <v>22000</v>
      </c>
      <c r="AA85" s="97">
        <f t="shared" si="1"/>
        <v>22000</v>
      </c>
    </row>
    <row r="86" spans="1:27" s="91" customFormat="1" x14ac:dyDescent="0.3">
      <c r="A86" s="93" t="s">
        <v>68</v>
      </c>
      <c r="B86" s="93" t="str">
        <f>VLOOKUP(A86,'CENTROS DE COSTOS'!A:D,2,0)</f>
        <v>0036-0001</v>
      </c>
      <c r="C86" s="93" t="str">
        <f>VLOOKUP(A86,'CENTROS DE COSTOS'!A:D,3,0)</f>
        <v>Wompi Costa</v>
      </c>
      <c r="D86" s="93">
        <v>8758</v>
      </c>
      <c r="E86" s="93">
        <v>2900254</v>
      </c>
      <c r="F86" s="93">
        <v>33104</v>
      </c>
      <c r="G86" s="93" t="s">
        <v>31</v>
      </c>
      <c r="H86" s="93" t="s">
        <v>253</v>
      </c>
      <c r="I86" s="93" t="s">
        <v>270</v>
      </c>
      <c r="J86" s="93" t="s">
        <v>3147</v>
      </c>
      <c r="K86" s="93" t="s">
        <v>1170</v>
      </c>
      <c r="L86" s="93" t="s">
        <v>3834</v>
      </c>
      <c r="M86" s="95">
        <v>45949.375</v>
      </c>
      <c r="N86" s="95">
        <v>45967.425694444442</v>
      </c>
      <c r="O86" s="93" t="s">
        <v>31</v>
      </c>
      <c r="P86" s="93" t="s">
        <v>1255</v>
      </c>
      <c r="Q86" s="93" t="s">
        <v>1256</v>
      </c>
      <c r="R86" s="93" t="s">
        <v>1257</v>
      </c>
      <c r="S86" s="93" t="s">
        <v>4503</v>
      </c>
      <c r="T86" s="93" t="s">
        <v>1254</v>
      </c>
      <c r="U86" s="93">
        <v>40</v>
      </c>
      <c r="V86" s="93" t="s">
        <v>40</v>
      </c>
      <c r="W86" s="93" t="s">
        <v>121</v>
      </c>
      <c r="X86" s="93" t="s">
        <v>1346</v>
      </c>
      <c r="Y86" s="93">
        <v>1</v>
      </c>
      <c r="Z86" s="97">
        <f>IF(T86="SOPORTE_TELEFÓNICO",'TARIFAS 2025'!$B$14,IF(V86="PRINCIPAL",'TARIFAS 2025'!$B$8,IF(V86="INTERMEDIA",'TARIFAS 2025'!$C$8,IF(V86="LEJANA",'TARIFAS 2025'!$D$8))))</f>
        <v>22000</v>
      </c>
      <c r="AA86" s="97">
        <f t="shared" si="1"/>
        <v>22000</v>
      </c>
    </row>
    <row r="87" spans="1:27" s="91" customFormat="1" x14ac:dyDescent="0.3">
      <c r="A87" s="93" t="s">
        <v>92</v>
      </c>
      <c r="B87" s="93" t="str">
        <f>VLOOKUP(A87,'CENTROS DE COSTOS'!A:D,2,0)</f>
        <v>0036-0002</v>
      </c>
      <c r="C87" s="93" t="str">
        <f>VLOOKUP(A87,'CENTROS DE COSTOS'!A:D,3,0)</f>
        <v>Wompi Eje Cafetero</v>
      </c>
      <c r="D87" s="93">
        <v>66001</v>
      </c>
      <c r="E87" s="93">
        <v>2862484</v>
      </c>
      <c r="F87" s="93">
        <v>45609</v>
      </c>
      <c r="G87" s="93" t="s">
        <v>31</v>
      </c>
      <c r="H87" s="93" t="s">
        <v>458</v>
      </c>
      <c r="I87" s="93" t="s">
        <v>92</v>
      </c>
      <c r="J87" s="93" t="s">
        <v>3148</v>
      </c>
      <c r="K87" s="93" t="s">
        <v>1170</v>
      </c>
      <c r="L87" s="93" t="s">
        <v>3835</v>
      </c>
      <c r="M87" s="95">
        <v>45939.438194444447</v>
      </c>
      <c r="N87" s="95">
        <v>45967.431250000001</v>
      </c>
      <c r="O87" s="93" t="s">
        <v>31</v>
      </c>
      <c r="P87" s="93" t="s">
        <v>1255</v>
      </c>
      <c r="Q87" s="93" t="s">
        <v>1256</v>
      </c>
      <c r="R87" s="93" t="s">
        <v>1257</v>
      </c>
      <c r="S87" s="93" t="s">
        <v>4504</v>
      </c>
      <c r="T87" s="93" t="s">
        <v>1172</v>
      </c>
      <c r="U87" s="93">
        <v>16</v>
      </c>
      <c r="V87" s="93" t="s">
        <v>40</v>
      </c>
      <c r="W87" s="93" t="s">
        <v>121</v>
      </c>
      <c r="X87" s="93" t="s">
        <v>1290</v>
      </c>
      <c r="Y87" s="93">
        <v>2</v>
      </c>
      <c r="Z87" s="97">
        <f>IF(T87="SOPORTE_TELEFÓNICO",'TARIFAS 2025'!$B$14,IF(V87="PRINCIPAL",'TARIFAS 2025'!$B$8,IF(V87="INTERMEDIA",'TARIFAS 2025'!$C$8,IF(V87="LEJANA",'TARIFAS 2025'!$D$8))))</f>
        <v>51282</v>
      </c>
      <c r="AA87" s="97">
        <f t="shared" si="1"/>
        <v>102564</v>
      </c>
    </row>
    <row r="88" spans="1:27" s="91" customFormat="1" x14ac:dyDescent="0.3">
      <c r="A88" s="93" t="s">
        <v>68</v>
      </c>
      <c r="B88" s="93" t="str">
        <f>VLOOKUP(A88,'CENTROS DE COSTOS'!A:D,2,0)</f>
        <v>0036-0001</v>
      </c>
      <c r="C88" s="93" t="str">
        <f>VLOOKUP(A88,'CENTROS DE COSTOS'!A:D,3,0)</f>
        <v>Wompi Costa</v>
      </c>
      <c r="D88" s="93">
        <v>8758</v>
      </c>
      <c r="E88" s="93">
        <v>2863942</v>
      </c>
      <c r="F88" s="93">
        <v>23632</v>
      </c>
      <c r="G88" s="93" t="s">
        <v>31</v>
      </c>
      <c r="H88" s="93" t="s">
        <v>253</v>
      </c>
      <c r="I88" s="93" t="s">
        <v>270</v>
      </c>
      <c r="J88" s="93" t="s">
        <v>1729</v>
      </c>
      <c r="K88" s="93" t="s">
        <v>1170</v>
      </c>
      <c r="L88" s="93" t="s">
        <v>3836</v>
      </c>
      <c r="M88" s="95">
        <v>45939.54583333333</v>
      </c>
      <c r="N88" s="95">
        <v>45967.436805555553</v>
      </c>
      <c r="O88" s="93" t="s">
        <v>31</v>
      </c>
      <c r="P88" s="93" t="s">
        <v>1255</v>
      </c>
      <c r="Q88" s="93" t="s">
        <v>1256</v>
      </c>
      <c r="R88" s="93" t="s">
        <v>1257</v>
      </c>
      <c r="S88" s="93" t="s">
        <v>4505</v>
      </c>
      <c r="T88" s="93" t="s">
        <v>1254</v>
      </c>
      <c r="U88" s="93">
        <v>64</v>
      </c>
      <c r="V88" s="93" t="s">
        <v>40</v>
      </c>
      <c r="W88" s="93" t="s">
        <v>121</v>
      </c>
      <c r="X88" s="93" t="s">
        <v>1196</v>
      </c>
      <c r="Y88" s="93">
        <v>2</v>
      </c>
      <c r="Z88" s="97">
        <f>IF(T88="SOPORTE_TELEFÓNICO",'TARIFAS 2025'!$B$14,IF(V88="PRINCIPAL",'TARIFAS 2025'!$B$8,IF(V88="INTERMEDIA",'TARIFAS 2025'!$C$8,IF(V88="LEJANA",'TARIFAS 2025'!$D$8))))</f>
        <v>22000</v>
      </c>
      <c r="AA88" s="97">
        <f t="shared" si="1"/>
        <v>44000</v>
      </c>
    </row>
    <row r="89" spans="1:27" s="91" customFormat="1" x14ac:dyDescent="0.3">
      <c r="A89" s="93" t="s">
        <v>68</v>
      </c>
      <c r="B89" s="93" t="str">
        <f>VLOOKUP(A89,'CENTROS DE COSTOS'!A:D,2,0)</f>
        <v>0036-0001</v>
      </c>
      <c r="C89" s="93" t="str">
        <f>VLOOKUP(A89,'CENTROS DE COSTOS'!A:D,3,0)</f>
        <v>Wompi Costa</v>
      </c>
      <c r="D89" s="93">
        <v>8758</v>
      </c>
      <c r="E89" s="93">
        <v>2864908</v>
      </c>
      <c r="F89" s="93">
        <v>32067</v>
      </c>
      <c r="G89" s="93" t="s">
        <v>31</v>
      </c>
      <c r="H89" s="93" t="s">
        <v>253</v>
      </c>
      <c r="I89" s="93" t="s">
        <v>270</v>
      </c>
      <c r="J89" s="93" t="s">
        <v>3149</v>
      </c>
      <c r="K89" s="93" t="s">
        <v>1170</v>
      </c>
      <c r="L89" s="93" t="s">
        <v>3837</v>
      </c>
      <c r="M89" s="95">
        <v>45939.638888888891</v>
      </c>
      <c r="N89" s="95">
        <v>45967.443055555559</v>
      </c>
      <c r="O89" s="93" t="s">
        <v>31</v>
      </c>
      <c r="P89" s="93" t="s">
        <v>1255</v>
      </c>
      <c r="Q89" s="93" t="s">
        <v>1256</v>
      </c>
      <c r="R89" s="93" t="s">
        <v>1257</v>
      </c>
      <c r="S89" s="93" t="s">
        <v>4506</v>
      </c>
      <c r="T89" s="93" t="s">
        <v>1254</v>
      </c>
      <c r="U89" s="93">
        <v>56</v>
      </c>
      <c r="V89" s="93" t="s">
        <v>40</v>
      </c>
      <c r="W89" s="93" t="s">
        <v>121</v>
      </c>
      <c r="X89" s="93" t="s">
        <v>1196</v>
      </c>
      <c r="Y89" s="93">
        <v>2</v>
      </c>
      <c r="Z89" s="97">
        <f>IF(T89="SOPORTE_TELEFÓNICO",'TARIFAS 2025'!$B$14,IF(V89="PRINCIPAL",'TARIFAS 2025'!$B$8,IF(V89="INTERMEDIA",'TARIFAS 2025'!$C$8,IF(V89="LEJANA",'TARIFAS 2025'!$D$8))))</f>
        <v>22000</v>
      </c>
      <c r="AA89" s="97">
        <f t="shared" si="1"/>
        <v>44000</v>
      </c>
    </row>
    <row r="90" spans="1:27" s="91" customFormat="1" x14ac:dyDescent="0.3">
      <c r="A90" s="93" t="s">
        <v>88</v>
      </c>
      <c r="B90" s="93" t="str">
        <f>VLOOKUP(A90,'CENTROS DE COSTOS'!A:D,2,0)</f>
        <v>0036-0005</v>
      </c>
      <c r="C90" s="93" t="str">
        <f>VLOOKUP(A90,'CENTROS DE COSTOS'!A:D,3,0)</f>
        <v>Wompi Noroccidente</v>
      </c>
      <c r="D90" s="93">
        <v>5001</v>
      </c>
      <c r="E90" s="93">
        <v>2897772</v>
      </c>
      <c r="F90" s="93">
        <v>78164</v>
      </c>
      <c r="G90" s="93" t="s">
        <v>31</v>
      </c>
      <c r="H90" s="93" t="s">
        <v>120</v>
      </c>
      <c r="I90" s="93" t="s">
        <v>88</v>
      </c>
      <c r="J90" s="93" t="s">
        <v>1718</v>
      </c>
      <c r="K90" s="93" t="s">
        <v>1170</v>
      </c>
      <c r="L90" s="93" t="s">
        <v>3838</v>
      </c>
      <c r="M90" s="95">
        <v>45947.613194444442</v>
      </c>
      <c r="N90" s="95">
        <v>45967.456250000003</v>
      </c>
      <c r="O90" s="93" t="s">
        <v>31</v>
      </c>
      <c r="P90" s="93" t="s">
        <v>1255</v>
      </c>
      <c r="Q90" s="93" t="s">
        <v>1256</v>
      </c>
      <c r="R90" s="93" t="s">
        <v>1257</v>
      </c>
      <c r="S90" s="93" t="s">
        <v>4507</v>
      </c>
      <c r="T90" s="93" t="s">
        <v>1254</v>
      </c>
      <c r="U90" s="93">
        <v>40</v>
      </c>
      <c r="V90" s="93" t="s">
        <v>40</v>
      </c>
      <c r="W90" s="93" t="s">
        <v>121</v>
      </c>
      <c r="X90" s="93" t="s">
        <v>1331</v>
      </c>
      <c r="Y90" s="93">
        <v>1</v>
      </c>
      <c r="Z90" s="97">
        <f>IF(T90="SOPORTE_TELEFÓNICO",'TARIFAS 2025'!$B$14,IF(V90="PRINCIPAL",'TARIFAS 2025'!$B$8,IF(V90="INTERMEDIA",'TARIFAS 2025'!$C$8,IF(V90="LEJANA",'TARIFAS 2025'!$D$8))))</f>
        <v>22000</v>
      </c>
      <c r="AA90" s="97">
        <f t="shared" si="1"/>
        <v>22000</v>
      </c>
    </row>
    <row r="91" spans="1:27" s="91" customFormat="1" x14ac:dyDescent="0.3">
      <c r="A91" s="93" t="s">
        <v>88</v>
      </c>
      <c r="B91" s="93" t="str">
        <f>VLOOKUP(A91,'CENTROS DE COSTOS'!A:D,2,0)</f>
        <v>0036-0005</v>
      </c>
      <c r="C91" s="93" t="str">
        <f>VLOOKUP(A91,'CENTROS DE COSTOS'!A:D,3,0)</f>
        <v>Wompi Noroccidente</v>
      </c>
      <c r="D91" s="93">
        <v>5001</v>
      </c>
      <c r="E91" s="93">
        <v>2978115</v>
      </c>
      <c r="F91" s="93">
        <v>43004</v>
      </c>
      <c r="G91" s="93" t="s">
        <v>31</v>
      </c>
      <c r="H91" s="93" t="s">
        <v>120</v>
      </c>
      <c r="I91" s="93" t="s">
        <v>88</v>
      </c>
      <c r="J91" s="93" t="s">
        <v>3150</v>
      </c>
      <c r="K91" s="93" t="s">
        <v>1170</v>
      </c>
      <c r="L91" s="93" t="s">
        <v>3839</v>
      </c>
      <c r="M91" s="95">
        <v>45966.481944444444</v>
      </c>
      <c r="N91" s="95">
        <v>45967.459027777775</v>
      </c>
      <c r="O91" s="93" t="s">
        <v>31</v>
      </c>
      <c r="P91" s="93" t="s">
        <v>1266</v>
      </c>
      <c r="Q91" s="93" t="s">
        <v>1403</v>
      </c>
      <c r="R91" s="93" t="s">
        <v>1268</v>
      </c>
      <c r="S91" s="93" t="s">
        <v>4508</v>
      </c>
      <c r="T91" s="93" t="s">
        <v>1172</v>
      </c>
      <c r="U91" s="93">
        <v>32</v>
      </c>
      <c r="V91" s="93" t="s">
        <v>40</v>
      </c>
      <c r="W91" s="93" t="s">
        <v>121</v>
      </c>
      <c r="X91" s="93" t="s">
        <v>1327</v>
      </c>
      <c r="Y91" s="93">
        <v>1</v>
      </c>
      <c r="Z91" s="97">
        <f>IF(T91="SOPORTE_TELEFÓNICO",'TARIFAS 2025'!$B$14,IF(V91="PRINCIPAL",'TARIFAS 2025'!$B$8,IF(V91="INTERMEDIA",'TARIFAS 2025'!$C$8,IF(V91="LEJANA",'TARIFAS 2025'!$D$8))))</f>
        <v>51282</v>
      </c>
      <c r="AA91" s="97">
        <f t="shared" si="1"/>
        <v>51282</v>
      </c>
    </row>
    <row r="92" spans="1:27" s="91" customFormat="1" x14ac:dyDescent="0.3">
      <c r="A92" s="93" t="s">
        <v>68</v>
      </c>
      <c r="B92" s="93" t="str">
        <f>VLOOKUP(A92,'CENTROS DE COSTOS'!A:D,2,0)</f>
        <v>0036-0001</v>
      </c>
      <c r="C92" s="93" t="str">
        <f>VLOOKUP(A92,'CENTROS DE COSTOS'!A:D,3,0)</f>
        <v>Wompi Costa</v>
      </c>
      <c r="D92" s="93">
        <v>8001</v>
      </c>
      <c r="E92" s="93">
        <v>2978914</v>
      </c>
      <c r="F92" s="93">
        <v>66128</v>
      </c>
      <c r="G92" s="93" t="s">
        <v>31</v>
      </c>
      <c r="H92" s="93" t="s">
        <v>253</v>
      </c>
      <c r="I92" s="93" t="s">
        <v>68</v>
      </c>
      <c r="J92" s="93" t="s">
        <v>3151</v>
      </c>
      <c r="K92" s="93" t="s">
        <v>1170</v>
      </c>
      <c r="L92" s="93" t="s">
        <v>3840</v>
      </c>
      <c r="M92" s="95">
        <v>45966.561111111114</v>
      </c>
      <c r="N92" s="95">
        <v>45967.51458333333</v>
      </c>
      <c r="O92" s="93" t="s">
        <v>31</v>
      </c>
      <c r="P92" s="93" t="s">
        <v>1258</v>
      </c>
      <c r="Q92" s="93" t="s">
        <v>1259</v>
      </c>
      <c r="R92" s="93" t="s">
        <v>1260</v>
      </c>
      <c r="S92" s="93" t="s">
        <v>4509</v>
      </c>
      <c r="T92" s="93" t="s">
        <v>1172</v>
      </c>
      <c r="U92" s="93">
        <v>24</v>
      </c>
      <c r="V92" s="93" t="s">
        <v>40</v>
      </c>
      <c r="W92" s="93" t="s">
        <v>121</v>
      </c>
      <c r="X92" s="93" t="s">
        <v>1196</v>
      </c>
      <c r="Y92" s="93">
        <v>1</v>
      </c>
      <c r="Z92" s="97">
        <f>IF(T92="SOPORTE_TELEFÓNICO",'TARIFAS 2025'!$B$14,IF(V92="PRINCIPAL",'TARIFAS 2025'!$B$8,IF(V92="INTERMEDIA",'TARIFAS 2025'!$C$8,IF(V92="LEJANA",'TARIFAS 2025'!$D$8))))</f>
        <v>51282</v>
      </c>
      <c r="AA92" s="97">
        <f t="shared" si="1"/>
        <v>51282</v>
      </c>
    </row>
    <row r="93" spans="1:27" s="91" customFormat="1" x14ac:dyDescent="0.3">
      <c r="A93" s="93" t="s">
        <v>68</v>
      </c>
      <c r="B93" s="93" t="str">
        <f>VLOOKUP(A93,'CENTROS DE COSTOS'!A:D,2,0)</f>
        <v>0036-0001</v>
      </c>
      <c r="C93" s="93" t="str">
        <f>VLOOKUP(A93,'CENTROS DE COSTOS'!A:D,3,0)</f>
        <v>Wompi Costa</v>
      </c>
      <c r="D93" s="93">
        <v>8001</v>
      </c>
      <c r="E93" s="93">
        <v>2978997</v>
      </c>
      <c r="F93" s="93">
        <v>28098</v>
      </c>
      <c r="G93" s="93" t="s">
        <v>31</v>
      </c>
      <c r="H93" s="93" t="s">
        <v>253</v>
      </c>
      <c r="I93" s="93" t="s">
        <v>68</v>
      </c>
      <c r="J93" s="93" t="s">
        <v>3152</v>
      </c>
      <c r="K93" s="93" t="s">
        <v>1170</v>
      </c>
      <c r="L93" s="93" t="s">
        <v>3841</v>
      </c>
      <c r="M93" s="95">
        <v>45966.590277777781</v>
      </c>
      <c r="N93" s="95">
        <v>45967.519444444442</v>
      </c>
      <c r="O93" s="93" t="s">
        <v>31</v>
      </c>
      <c r="P93" s="93" t="s">
        <v>1255</v>
      </c>
      <c r="Q93" s="93" t="s">
        <v>1256</v>
      </c>
      <c r="R93" s="93" t="s">
        <v>1257</v>
      </c>
      <c r="S93" s="93" t="s">
        <v>4510</v>
      </c>
      <c r="T93" s="93" t="s">
        <v>1172</v>
      </c>
      <c r="U93" s="93">
        <v>40</v>
      </c>
      <c r="V93" s="93" t="s">
        <v>40</v>
      </c>
      <c r="W93" s="93" t="s">
        <v>121</v>
      </c>
      <c r="X93" s="93" t="s">
        <v>1196</v>
      </c>
      <c r="Y93" s="93">
        <v>1</v>
      </c>
      <c r="Z93" s="97">
        <f>IF(T93="SOPORTE_TELEFÓNICO",'TARIFAS 2025'!$B$14,IF(V93="PRINCIPAL",'TARIFAS 2025'!$B$8,IF(V93="INTERMEDIA",'TARIFAS 2025'!$C$8,IF(V93="LEJANA",'TARIFAS 2025'!$D$8))))</f>
        <v>51282</v>
      </c>
      <c r="AA93" s="97">
        <f t="shared" si="1"/>
        <v>51282</v>
      </c>
    </row>
    <row r="94" spans="1:27" s="91" customFormat="1" x14ac:dyDescent="0.3">
      <c r="A94" s="93" t="s">
        <v>88</v>
      </c>
      <c r="B94" s="93" t="str">
        <f>VLOOKUP(A94,'CENTROS DE COSTOS'!A:D,2,0)</f>
        <v>0036-0005</v>
      </c>
      <c r="C94" s="93" t="str">
        <f>VLOOKUP(A94,'CENTROS DE COSTOS'!A:D,3,0)</f>
        <v>Wompi Noroccidente</v>
      </c>
      <c r="D94" s="93">
        <v>5001</v>
      </c>
      <c r="E94" s="93">
        <v>2979839</v>
      </c>
      <c r="F94" s="93">
        <v>73916</v>
      </c>
      <c r="G94" s="93" t="s">
        <v>31</v>
      </c>
      <c r="H94" s="93" t="s">
        <v>120</v>
      </c>
      <c r="I94" s="93" t="s">
        <v>88</v>
      </c>
      <c r="J94" s="93" t="s">
        <v>1499</v>
      </c>
      <c r="K94" s="93" t="s">
        <v>1170</v>
      </c>
      <c r="L94" s="93" t="s">
        <v>3842</v>
      </c>
      <c r="M94" s="95">
        <v>45966.636805555558</v>
      </c>
      <c r="N94" s="95">
        <v>45967.525000000001</v>
      </c>
      <c r="O94" s="93" t="s">
        <v>31</v>
      </c>
      <c r="P94" s="93" t="s">
        <v>1258</v>
      </c>
      <c r="Q94" s="93" t="s">
        <v>1259</v>
      </c>
      <c r="R94" s="93" t="s">
        <v>1260</v>
      </c>
      <c r="S94" s="93" t="s">
        <v>4511</v>
      </c>
      <c r="T94" s="93" t="s">
        <v>1254</v>
      </c>
      <c r="U94" s="93">
        <v>64</v>
      </c>
      <c r="V94" s="93" t="s">
        <v>40</v>
      </c>
      <c r="W94" s="93" t="s">
        <v>121</v>
      </c>
      <c r="X94" s="93" t="s">
        <v>1250</v>
      </c>
      <c r="Y94" s="93">
        <v>1</v>
      </c>
      <c r="Z94" s="97">
        <f>IF(T94="SOPORTE_TELEFÓNICO",'TARIFAS 2025'!$B$14,IF(V94="PRINCIPAL",'TARIFAS 2025'!$B$8,IF(V94="INTERMEDIA",'TARIFAS 2025'!$C$8,IF(V94="LEJANA",'TARIFAS 2025'!$D$8))))</f>
        <v>22000</v>
      </c>
      <c r="AA94" s="97">
        <f t="shared" si="1"/>
        <v>22000</v>
      </c>
    </row>
    <row r="95" spans="1:27" s="91" customFormat="1" x14ac:dyDescent="0.3">
      <c r="A95" s="93" t="s">
        <v>88</v>
      </c>
      <c r="B95" s="93" t="str">
        <f>VLOOKUP(A95,'CENTROS DE COSTOS'!A:D,2,0)</f>
        <v>0036-0005</v>
      </c>
      <c r="C95" s="93" t="str">
        <f>VLOOKUP(A95,'CENTROS DE COSTOS'!A:D,3,0)</f>
        <v>Wompi Noroccidente</v>
      </c>
      <c r="D95" s="93">
        <v>5001</v>
      </c>
      <c r="E95" s="93">
        <v>2891577</v>
      </c>
      <c r="F95" s="93">
        <v>71697</v>
      </c>
      <c r="G95" s="93" t="s">
        <v>31</v>
      </c>
      <c r="H95" s="93" t="s">
        <v>120</v>
      </c>
      <c r="I95" s="93" t="s">
        <v>88</v>
      </c>
      <c r="J95" s="93" t="s">
        <v>3153</v>
      </c>
      <c r="K95" s="93" t="s">
        <v>1170</v>
      </c>
      <c r="L95" s="93" t="s">
        <v>3843</v>
      </c>
      <c r="M95" s="95">
        <v>45946.551388888889</v>
      </c>
      <c r="N95" s="95">
        <v>45967.527083333334</v>
      </c>
      <c r="O95" s="93" t="s">
        <v>31</v>
      </c>
      <c r="P95" s="93" t="s">
        <v>1258</v>
      </c>
      <c r="Q95" s="93" t="s">
        <v>1378</v>
      </c>
      <c r="R95" s="93" t="s">
        <v>4408</v>
      </c>
      <c r="S95" s="93" t="s">
        <v>4512</v>
      </c>
      <c r="T95" s="93" t="s">
        <v>1254</v>
      </c>
      <c r="U95" s="93">
        <v>16</v>
      </c>
      <c r="V95" s="93" t="s">
        <v>40</v>
      </c>
      <c r="W95" s="93" t="s">
        <v>121</v>
      </c>
      <c r="X95" s="93" t="s">
        <v>1331</v>
      </c>
      <c r="Y95" s="93">
        <v>2</v>
      </c>
      <c r="Z95" s="97">
        <f>IF(T95="SOPORTE_TELEFÓNICO",'TARIFAS 2025'!$B$14,IF(V95="PRINCIPAL",'TARIFAS 2025'!$B$8,IF(V95="INTERMEDIA",'TARIFAS 2025'!$C$8,IF(V95="LEJANA",'TARIFAS 2025'!$D$8))))</f>
        <v>22000</v>
      </c>
      <c r="AA95" s="97">
        <f t="shared" si="1"/>
        <v>44000</v>
      </c>
    </row>
    <row r="96" spans="1:27" s="91" customFormat="1" x14ac:dyDescent="0.3">
      <c r="A96" s="93" t="s">
        <v>88</v>
      </c>
      <c r="B96" s="93" t="str">
        <f>VLOOKUP(A96,'CENTROS DE COSTOS'!A:D,2,0)</f>
        <v>0036-0005</v>
      </c>
      <c r="C96" s="93" t="str">
        <f>VLOOKUP(A96,'CENTROS DE COSTOS'!A:D,3,0)</f>
        <v>Wompi Noroccidente</v>
      </c>
      <c r="D96" s="93">
        <v>5001</v>
      </c>
      <c r="E96" s="93">
        <v>2887541</v>
      </c>
      <c r="F96" s="93">
        <v>67471</v>
      </c>
      <c r="G96" s="93" t="s">
        <v>31</v>
      </c>
      <c r="H96" s="93" t="s">
        <v>120</v>
      </c>
      <c r="I96" s="93" t="s">
        <v>88</v>
      </c>
      <c r="J96" s="93" t="s">
        <v>3154</v>
      </c>
      <c r="K96" s="93" t="s">
        <v>1170</v>
      </c>
      <c r="L96" s="93" t="s">
        <v>3844</v>
      </c>
      <c r="M96" s="95">
        <v>45945.685416666667</v>
      </c>
      <c r="N96" s="95">
        <v>45967.52847222222</v>
      </c>
      <c r="O96" s="93" t="s">
        <v>31</v>
      </c>
      <c r="P96" s="93" t="s">
        <v>1255</v>
      </c>
      <c r="Q96" s="93" t="s">
        <v>1256</v>
      </c>
      <c r="R96" s="93" t="s">
        <v>1257</v>
      </c>
      <c r="S96" s="93" t="s">
        <v>4513</v>
      </c>
      <c r="T96" s="93" t="s">
        <v>1254</v>
      </c>
      <c r="U96" s="93">
        <v>24</v>
      </c>
      <c r="V96" s="93" t="s">
        <v>40</v>
      </c>
      <c r="W96" s="93" t="s">
        <v>121</v>
      </c>
      <c r="X96" s="93" t="s">
        <v>1270</v>
      </c>
      <c r="Y96" s="93">
        <v>2</v>
      </c>
      <c r="Z96" s="97">
        <f>IF(T96="SOPORTE_TELEFÓNICO",'TARIFAS 2025'!$B$14,IF(V96="PRINCIPAL",'TARIFAS 2025'!$B$8,IF(V96="INTERMEDIA",'TARIFAS 2025'!$C$8,IF(V96="LEJANA",'TARIFAS 2025'!$D$8))))</f>
        <v>22000</v>
      </c>
      <c r="AA96" s="97">
        <f t="shared" si="1"/>
        <v>44000</v>
      </c>
    </row>
    <row r="97" spans="1:27" s="91" customFormat="1" x14ac:dyDescent="0.3">
      <c r="A97" s="93" t="s">
        <v>98</v>
      </c>
      <c r="B97" s="93" t="str">
        <f>VLOOKUP(A97,'CENTROS DE COSTOS'!A:D,2,0)</f>
        <v>0036-0006</v>
      </c>
      <c r="C97" s="93" t="str">
        <f>VLOOKUP(A97,'CENTROS DE COSTOS'!A:D,3,0)</f>
        <v>Wompi Oriente</v>
      </c>
      <c r="D97" s="93">
        <v>50001</v>
      </c>
      <c r="E97" s="93">
        <v>2979965</v>
      </c>
      <c r="F97" s="93">
        <v>74867</v>
      </c>
      <c r="G97" s="93" t="s">
        <v>31</v>
      </c>
      <c r="H97" s="93" t="s">
        <v>814</v>
      </c>
      <c r="I97" s="93" t="s">
        <v>98</v>
      </c>
      <c r="J97" s="93" t="s">
        <v>3155</v>
      </c>
      <c r="K97" s="93" t="s">
        <v>1170</v>
      </c>
      <c r="L97" s="93" t="s">
        <v>3845</v>
      </c>
      <c r="M97" s="95">
        <v>45966.665277777778</v>
      </c>
      <c r="N97" s="95">
        <v>45967.53125</v>
      </c>
      <c r="O97" s="93" t="s">
        <v>31</v>
      </c>
      <c r="P97" s="93" t="s">
        <v>1258</v>
      </c>
      <c r="Q97" s="93" t="s">
        <v>1259</v>
      </c>
      <c r="R97" s="93" t="s">
        <v>1260</v>
      </c>
      <c r="S97" s="93" t="s">
        <v>4514</v>
      </c>
      <c r="T97" s="93" t="s">
        <v>1172</v>
      </c>
      <c r="U97" s="93">
        <v>32</v>
      </c>
      <c r="V97" s="93" t="s">
        <v>40</v>
      </c>
      <c r="W97" s="93" t="s">
        <v>121</v>
      </c>
      <c r="X97" s="93" t="s">
        <v>1289</v>
      </c>
      <c r="Y97" s="93">
        <v>1</v>
      </c>
      <c r="Z97" s="97">
        <f>IF(T97="SOPORTE_TELEFÓNICO",'TARIFAS 2025'!$B$14,IF(V97="PRINCIPAL",'TARIFAS 2025'!$B$8,IF(V97="INTERMEDIA",'TARIFAS 2025'!$C$8,IF(V97="LEJANA",'TARIFAS 2025'!$D$8))))</f>
        <v>51282</v>
      </c>
      <c r="AA97" s="97">
        <f t="shared" si="1"/>
        <v>51282</v>
      </c>
    </row>
    <row r="98" spans="1:27" s="91" customFormat="1" x14ac:dyDescent="0.3">
      <c r="A98" s="93" t="s">
        <v>88</v>
      </c>
      <c r="B98" s="93" t="str">
        <f>VLOOKUP(A98,'CENTROS DE COSTOS'!A:D,2,0)</f>
        <v>0036-0005</v>
      </c>
      <c r="C98" s="93" t="str">
        <f>VLOOKUP(A98,'CENTROS DE COSTOS'!A:D,3,0)</f>
        <v>Wompi Noroccidente</v>
      </c>
      <c r="D98" s="93">
        <v>5001</v>
      </c>
      <c r="E98" s="93">
        <v>2885470</v>
      </c>
      <c r="F98" s="93">
        <v>16966</v>
      </c>
      <c r="G98" s="93" t="s">
        <v>31</v>
      </c>
      <c r="H98" s="93" t="s">
        <v>120</v>
      </c>
      <c r="I98" s="93" t="s">
        <v>88</v>
      </c>
      <c r="J98" s="93" t="s">
        <v>3156</v>
      </c>
      <c r="K98" s="93" t="s">
        <v>1170</v>
      </c>
      <c r="L98" s="93" t="s">
        <v>3846</v>
      </c>
      <c r="M98" s="95">
        <v>45945.518055555556</v>
      </c>
      <c r="N98" s="95">
        <v>45967.533333333333</v>
      </c>
      <c r="O98" s="93" t="s">
        <v>31</v>
      </c>
      <c r="P98" s="93" t="s">
        <v>1255</v>
      </c>
      <c r="Q98" s="93" t="s">
        <v>1256</v>
      </c>
      <c r="R98" s="93" t="s">
        <v>1257</v>
      </c>
      <c r="S98" s="93" t="s">
        <v>4515</v>
      </c>
      <c r="T98" s="93" t="s">
        <v>1254</v>
      </c>
      <c r="U98" s="93">
        <v>64</v>
      </c>
      <c r="V98" s="93" t="s">
        <v>40</v>
      </c>
      <c r="W98" s="93" t="s">
        <v>121</v>
      </c>
      <c r="X98" s="93" t="s">
        <v>1270</v>
      </c>
      <c r="Y98" s="93">
        <v>2</v>
      </c>
      <c r="Z98" s="97">
        <f>IF(T98="SOPORTE_TELEFÓNICO",'TARIFAS 2025'!$B$14,IF(V98="PRINCIPAL",'TARIFAS 2025'!$B$8,IF(V98="INTERMEDIA",'TARIFAS 2025'!$C$8,IF(V98="LEJANA",'TARIFAS 2025'!$D$8))))</f>
        <v>22000</v>
      </c>
      <c r="AA98" s="97">
        <f t="shared" si="1"/>
        <v>44000</v>
      </c>
    </row>
    <row r="99" spans="1:27" s="91" customFormat="1" x14ac:dyDescent="0.3">
      <c r="A99" s="93" t="s">
        <v>74</v>
      </c>
      <c r="B99" s="93" t="str">
        <f>VLOOKUP(A99,'CENTROS DE COSTOS'!A:D,2,0)</f>
        <v>0036-0007</v>
      </c>
      <c r="C99" s="93" t="str">
        <f>VLOOKUP(A99,'CENTROS DE COSTOS'!A:D,3,0)</f>
        <v>Wompi Santander</v>
      </c>
      <c r="D99" s="93">
        <v>68547</v>
      </c>
      <c r="E99" s="93">
        <v>2897110</v>
      </c>
      <c r="F99" s="93">
        <v>75280</v>
      </c>
      <c r="G99" s="93" t="s">
        <v>31</v>
      </c>
      <c r="H99" s="93" t="s">
        <v>963</v>
      </c>
      <c r="I99" s="93" t="s">
        <v>1013</v>
      </c>
      <c r="J99" s="93" t="s">
        <v>3157</v>
      </c>
      <c r="K99" s="93" t="s">
        <v>1170</v>
      </c>
      <c r="L99" s="93" t="s">
        <v>3847</v>
      </c>
      <c r="M99" s="95">
        <v>45947.511805555558</v>
      </c>
      <c r="N99" s="95">
        <v>45967.534722222219</v>
      </c>
      <c r="O99" s="93" t="s">
        <v>31</v>
      </c>
      <c r="P99" s="93" t="s">
        <v>1255</v>
      </c>
      <c r="Q99" s="93" t="s">
        <v>1256</v>
      </c>
      <c r="R99" s="93" t="s">
        <v>1257</v>
      </c>
      <c r="S99" s="93" t="s">
        <v>4516</v>
      </c>
      <c r="T99" s="93" t="s">
        <v>1254</v>
      </c>
      <c r="U99" s="93">
        <v>0</v>
      </c>
      <c r="V99" s="93" t="s">
        <v>41</v>
      </c>
      <c r="W99" s="93" t="s">
        <v>121</v>
      </c>
      <c r="X99" s="93" t="s">
        <v>1393</v>
      </c>
      <c r="Y99" s="93">
        <v>1</v>
      </c>
      <c r="Z99" s="97">
        <f>IF(T99="SOPORTE_TELEFÓNICO",'TARIFAS 2025'!$B$14,IF(V99="PRINCIPAL",'TARIFAS 2025'!$B$8,IF(V99="INTERMEDIA",'TARIFAS 2025'!$C$8,IF(V99="LEJANA",'TARIFAS 2025'!$D$8))))</f>
        <v>22000</v>
      </c>
      <c r="AA99" s="97">
        <f t="shared" si="1"/>
        <v>22000</v>
      </c>
    </row>
    <row r="100" spans="1:27" s="91" customFormat="1" x14ac:dyDescent="0.3">
      <c r="A100" s="93" t="s">
        <v>71</v>
      </c>
      <c r="B100" s="93" t="str">
        <f>VLOOKUP(A100,'CENTROS DE COSTOS'!A:D,2,0)</f>
        <v>0036-0004</v>
      </c>
      <c r="C100" s="93" t="str">
        <f>VLOOKUP(A100,'CENTROS DE COSTOS'!A:D,3,0)</f>
        <v>Wompi Centro</v>
      </c>
      <c r="D100" s="93">
        <v>25175</v>
      </c>
      <c r="E100" s="93">
        <v>2979745</v>
      </c>
      <c r="F100" s="93">
        <v>69981</v>
      </c>
      <c r="G100" s="93" t="s">
        <v>31</v>
      </c>
      <c r="H100" s="93" t="s">
        <v>618</v>
      </c>
      <c r="I100" s="93" t="s">
        <v>638</v>
      </c>
      <c r="J100" s="93" t="s">
        <v>1807</v>
      </c>
      <c r="K100" s="93" t="s">
        <v>1170</v>
      </c>
      <c r="L100" s="93" t="s">
        <v>3848</v>
      </c>
      <c r="M100" s="95">
        <v>45966.635416666664</v>
      </c>
      <c r="N100" s="95">
        <v>45967.537499999999</v>
      </c>
      <c r="O100" s="93" t="s">
        <v>31</v>
      </c>
      <c r="P100" s="93" t="s">
        <v>1251</v>
      </c>
      <c r="Q100" s="93" t="s">
        <v>1282</v>
      </c>
      <c r="R100" s="93" t="s">
        <v>1253</v>
      </c>
      <c r="S100" s="93" t="s">
        <v>4517</v>
      </c>
      <c r="T100" s="93" t="s">
        <v>1172</v>
      </c>
      <c r="U100" s="93">
        <v>24</v>
      </c>
      <c r="V100" s="93" t="s">
        <v>41</v>
      </c>
      <c r="W100" s="93" t="s">
        <v>121</v>
      </c>
      <c r="X100" s="93" t="s">
        <v>1349</v>
      </c>
      <c r="Y100" s="93">
        <v>1</v>
      </c>
      <c r="Z100" s="97">
        <f>IF(T100="SOPORTE_TELEFÓNICO",'TARIFAS 2025'!$B$14,IF(V100="PRINCIPAL",'TARIFAS 2025'!$B$8,IF(V100="INTERMEDIA",'TARIFAS 2025'!$C$8,IF(V100="LEJANA",'TARIFAS 2025'!$D$8))))</f>
        <v>172989</v>
      </c>
      <c r="AA100" s="97">
        <f t="shared" si="1"/>
        <v>172989</v>
      </c>
    </row>
    <row r="101" spans="1:27" s="91" customFormat="1" x14ac:dyDescent="0.3">
      <c r="A101" s="93" t="s">
        <v>85</v>
      </c>
      <c r="B101" s="93" t="str">
        <f>VLOOKUP(A101,'CENTROS DE COSTOS'!A:D,2,0)</f>
        <v>0036-0006</v>
      </c>
      <c r="C101" s="93" t="str">
        <f>VLOOKUP(A101,'CENTROS DE COSTOS'!A:D,3,0)</f>
        <v>Wompi Oriente</v>
      </c>
      <c r="D101" s="93">
        <v>73001</v>
      </c>
      <c r="E101" s="93">
        <v>2980582</v>
      </c>
      <c r="F101" s="93">
        <v>71412</v>
      </c>
      <c r="G101" s="93" t="s">
        <v>31</v>
      </c>
      <c r="H101" s="93" t="s">
        <v>1056</v>
      </c>
      <c r="I101" s="93" t="s">
        <v>85</v>
      </c>
      <c r="J101" s="93" t="s">
        <v>3158</v>
      </c>
      <c r="K101" s="93" t="s">
        <v>1170</v>
      </c>
      <c r="L101" s="93" t="s">
        <v>3849</v>
      </c>
      <c r="M101" s="95">
        <v>45967.333333333336</v>
      </c>
      <c r="N101" s="95">
        <v>45967.540972222225</v>
      </c>
      <c r="O101" s="93" t="s">
        <v>31</v>
      </c>
      <c r="P101" s="93" t="s">
        <v>1266</v>
      </c>
      <c r="Q101" s="93" t="s">
        <v>1271</v>
      </c>
      <c r="R101" s="93" t="s">
        <v>1268</v>
      </c>
      <c r="S101" s="93" t="s">
        <v>4518</v>
      </c>
      <c r="T101" s="93" t="s">
        <v>1172</v>
      </c>
      <c r="U101" s="93">
        <v>24</v>
      </c>
      <c r="V101" s="93" t="s">
        <v>40</v>
      </c>
      <c r="W101" s="93" t="s">
        <v>121</v>
      </c>
      <c r="X101" s="93" t="s">
        <v>1319</v>
      </c>
      <c r="Y101" s="93">
        <v>1</v>
      </c>
      <c r="Z101" s="97">
        <f>IF(T101="SOPORTE_TELEFÓNICO",'TARIFAS 2025'!$B$14,IF(V101="PRINCIPAL",'TARIFAS 2025'!$B$8,IF(V101="INTERMEDIA",'TARIFAS 2025'!$C$8,IF(V101="LEJANA",'TARIFAS 2025'!$D$8))))</f>
        <v>51282</v>
      </c>
      <c r="AA101" s="97">
        <f t="shared" si="1"/>
        <v>51282</v>
      </c>
    </row>
    <row r="102" spans="1:27" s="91" customFormat="1" x14ac:dyDescent="0.3">
      <c r="A102" s="93" t="s">
        <v>88</v>
      </c>
      <c r="B102" s="93" t="str">
        <f>VLOOKUP(A102,'CENTROS DE COSTOS'!A:D,2,0)</f>
        <v>0036-0005</v>
      </c>
      <c r="C102" s="93" t="str">
        <f>VLOOKUP(A102,'CENTROS DE COSTOS'!A:D,3,0)</f>
        <v>Wompi Noroccidente</v>
      </c>
      <c r="D102" s="93">
        <v>5001</v>
      </c>
      <c r="E102" s="93">
        <v>2881616</v>
      </c>
      <c r="F102" s="93">
        <v>29489</v>
      </c>
      <c r="G102" s="93" t="s">
        <v>31</v>
      </c>
      <c r="H102" s="93" t="s">
        <v>120</v>
      </c>
      <c r="I102" s="93" t="s">
        <v>88</v>
      </c>
      <c r="J102" s="93" t="s">
        <v>1381</v>
      </c>
      <c r="K102" s="93" t="s">
        <v>1170</v>
      </c>
      <c r="L102" s="93" t="s">
        <v>3850</v>
      </c>
      <c r="M102" s="95">
        <v>45945.333333333336</v>
      </c>
      <c r="N102" s="95">
        <v>45967.540972222225</v>
      </c>
      <c r="O102" s="93" t="s">
        <v>31</v>
      </c>
      <c r="P102" s="93" t="s">
        <v>1255</v>
      </c>
      <c r="Q102" s="93" t="s">
        <v>1256</v>
      </c>
      <c r="R102" s="93" t="s">
        <v>1257</v>
      </c>
      <c r="S102" s="93" t="s">
        <v>4519</v>
      </c>
      <c r="T102" s="93" t="s">
        <v>1254</v>
      </c>
      <c r="U102" s="93">
        <v>64</v>
      </c>
      <c r="V102" s="93" t="s">
        <v>40</v>
      </c>
      <c r="W102" s="93" t="s">
        <v>121</v>
      </c>
      <c r="X102" s="93" t="s">
        <v>1288</v>
      </c>
      <c r="Y102" s="93">
        <v>2</v>
      </c>
      <c r="Z102" s="97">
        <f>IF(T102="SOPORTE_TELEFÓNICO",'TARIFAS 2025'!$B$14,IF(V102="PRINCIPAL",'TARIFAS 2025'!$B$8,IF(V102="INTERMEDIA",'TARIFAS 2025'!$C$8,IF(V102="LEJANA",'TARIFAS 2025'!$D$8))))</f>
        <v>22000</v>
      </c>
      <c r="AA102" s="97">
        <f t="shared" si="1"/>
        <v>44000</v>
      </c>
    </row>
    <row r="103" spans="1:27" s="91" customFormat="1" x14ac:dyDescent="0.3">
      <c r="A103" s="93" t="s">
        <v>91</v>
      </c>
      <c r="B103" s="93" t="str">
        <f>VLOOKUP(A103,'CENTROS DE COSTOS'!A:D,2,0)</f>
        <v>0036-0003</v>
      </c>
      <c r="C103" s="93" t="str">
        <f>VLOOKUP(A103,'CENTROS DE COSTOS'!A:D,3,0)</f>
        <v>Wompi Suroccidente</v>
      </c>
      <c r="D103" s="93">
        <v>52001</v>
      </c>
      <c r="E103" s="93">
        <v>2980904</v>
      </c>
      <c r="F103" s="93">
        <v>74119</v>
      </c>
      <c r="G103" s="93" t="s">
        <v>31</v>
      </c>
      <c r="H103" s="93" t="s">
        <v>133</v>
      </c>
      <c r="I103" s="93" t="s">
        <v>91</v>
      </c>
      <c r="J103" s="93" t="s">
        <v>1399</v>
      </c>
      <c r="K103" s="93" t="s">
        <v>1170</v>
      </c>
      <c r="L103" s="93" t="s">
        <v>3851</v>
      </c>
      <c r="M103" s="95">
        <v>45967.333333333336</v>
      </c>
      <c r="N103" s="95">
        <v>45967.543749999997</v>
      </c>
      <c r="O103" s="93" t="s">
        <v>31</v>
      </c>
      <c r="P103" s="93" t="s">
        <v>1247</v>
      </c>
      <c r="Q103" s="93" t="s">
        <v>1311</v>
      </c>
      <c r="R103" s="93" t="s">
        <v>1312</v>
      </c>
      <c r="S103" s="93" t="s">
        <v>4520</v>
      </c>
      <c r="T103" s="93" t="s">
        <v>1172</v>
      </c>
      <c r="U103" s="93">
        <v>32</v>
      </c>
      <c r="V103" s="93" t="s">
        <v>40</v>
      </c>
      <c r="W103" s="93" t="s">
        <v>121</v>
      </c>
      <c r="X103" s="93" t="s">
        <v>1233</v>
      </c>
      <c r="Y103" s="93">
        <v>1</v>
      </c>
      <c r="Z103" s="97">
        <f>IF(T103="SOPORTE_TELEFÓNICO",'TARIFAS 2025'!$B$14,IF(V103="PRINCIPAL",'TARIFAS 2025'!$B$8,IF(V103="INTERMEDIA",'TARIFAS 2025'!$C$8,IF(V103="LEJANA",'TARIFAS 2025'!$D$8))))</f>
        <v>51282</v>
      </c>
      <c r="AA103" s="97">
        <f t="shared" si="1"/>
        <v>51282</v>
      </c>
    </row>
    <row r="104" spans="1:27" s="91" customFormat="1" x14ac:dyDescent="0.3">
      <c r="A104" s="93" t="s">
        <v>81</v>
      </c>
      <c r="B104" s="93" t="str">
        <f>VLOOKUP(A104,'CENTROS DE COSTOS'!A:D,2,0)</f>
        <v>0036-0007</v>
      </c>
      <c r="C104" s="93" t="str">
        <f>VLOOKUP(A104,'CENTROS DE COSTOS'!A:D,3,0)</f>
        <v>Wompi Santander</v>
      </c>
      <c r="D104" s="93">
        <v>54001</v>
      </c>
      <c r="E104" s="93">
        <v>2981654</v>
      </c>
      <c r="F104" s="93">
        <v>47569</v>
      </c>
      <c r="G104" s="93" t="s">
        <v>31</v>
      </c>
      <c r="H104" s="93" t="s">
        <v>891</v>
      </c>
      <c r="I104" s="93" t="s">
        <v>81</v>
      </c>
      <c r="J104" s="93" t="s">
        <v>3159</v>
      </c>
      <c r="K104" s="93" t="s">
        <v>1170</v>
      </c>
      <c r="L104" s="93" t="s">
        <v>3852</v>
      </c>
      <c r="M104" s="95">
        <v>45967.345138888886</v>
      </c>
      <c r="N104" s="95">
        <v>45967.54791666667</v>
      </c>
      <c r="O104" s="93" t="s">
        <v>31</v>
      </c>
      <c r="P104" s="93" t="s">
        <v>1359</v>
      </c>
      <c r="Q104" s="93" t="s">
        <v>4405</v>
      </c>
      <c r="R104" s="93" t="s">
        <v>1413</v>
      </c>
      <c r="S104" s="93" t="s">
        <v>4521</v>
      </c>
      <c r="T104" s="93" t="s">
        <v>1254</v>
      </c>
      <c r="U104" s="93">
        <v>24</v>
      </c>
      <c r="V104" s="93" t="s">
        <v>40</v>
      </c>
      <c r="W104" s="93" t="s">
        <v>121</v>
      </c>
      <c r="X104" s="93" t="s">
        <v>1313</v>
      </c>
      <c r="Y104" s="93">
        <v>1</v>
      </c>
      <c r="Z104" s="97">
        <f>IF(T104="SOPORTE_TELEFÓNICO",'TARIFAS 2025'!$B$14,IF(V104="PRINCIPAL",'TARIFAS 2025'!$B$8,IF(V104="INTERMEDIA",'TARIFAS 2025'!$C$8,IF(V104="LEJANA",'TARIFAS 2025'!$D$8))))</f>
        <v>22000</v>
      </c>
      <c r="AA104" s="97">
        <f t="shared" si="1"/>
        <v>22000</v>
      </c>
    </row>
    <row r="105" spans="1:27" s="91" customFormat="1" x14ac:dyDescent="0.3">
      <c r="A105" s="93" t="s">
        <v>88</v>
      </c>
      <c r="B105" s="93" t="str">
        <f>VLOOKUP(A105,'CENTROS DE COSTOS'!A:D,2,0)</f>
        <v>0036-0005</v>
      </c>
      <c r="C105" s="93" t="str">
        <f>VLOOKUP(A105,'CENTROS DE COSTOS'!A:D,3,0)</f>
        <v>Wompi Noroccidente</v>
      </c>
      <c r="D105" s="93">
        <v>5001</v>
      </c>
      <c r="E105" s="93">
        <v>2878688</v>
      </c>
      <c r="F105" s="93">
        <v>73717</v>
      </c>
      <c r="G105" s="93" t="s">
        <v>31</v>
      </c>
      <c r="H105" s="93" t="s">
        <v>120</v>
      </c>
      <c r="I105" s="93" t="s">
        <v>88</v>
      </c>
      <c r="J105" s="93" t="s">
        <v>1503</v>
      </c>
      <c r="K105" s="93" t="s">
        <v>1170</v>
      </c>
      <c r="L105" s="93" t="s">
        <v>3853</v>
      </c>
      <c r="M105" s="95">
        <v>45944.535416666666</v>
      </c>
      <c r="N105" s="95">
        <v>45967.551388888889</v>
      </c>
      <c r="O105" s="93" t="s">
        <v>31</v>
      </c>
      <c r="P105" s="93" t="s">
        <v>1255</v>
      </c>
      <c r="Q105" s="93" t="s">
        <v>1256</v>
      </c>
      <c r="R105" s="93" t="s">
        <v>1257</v>
      </c>
      <c r="S105" s="93" t="s">
        <v>4522</v>
      </c>
      <c r="T105" s="93" t="s">
        <v>1254</v>
      </c>
      <c r="U105" s="93">
        <v>56</v>
      </c>
      <c r="V105" s="93" t="s">
        <v>40</v>
      </c>
      <c r="W105" s="93" t="s">
        <v>121</v>
      </c>
      <c r="X105" s="93" t="s">
        <v>1331</v>
      </c>
      <c r="Y105" s="93">
        <v>2</v>
      </c>
      <c r="Z105" s="97">
        <f>IF(T105="SOPORTE_TELEFÓNICO",'TARIFAS 2025'!$B$14,IF(V105="PRINCIPAL",'TARIFAS 2025'!$B$8,IF(V105="INTERMEDIA",'TARIFAS 2025'!$C$8,IF(V105="LEJANA",'TARIFAS 2025'!$D$8))))</f>
        <v>22000</v>
      </c>
      <c r="AA105" s="97">
        <f t="shared" si="1"/>
        <v>44000</v>
      </c>
    </row>
    <row r="106" spans="1:27" s="91" customFormat="1" x14ac:dyDescent="0.3">
      <c r="A106" s="93" t="s">
        <v>74</v>
      </c>
      <c r="B106" s="93" t="str">
        <f>VLOOKUP(A106,'CENTROS DE COSTOS'!A:D,2,0)</f>
        <v>0036-0007</v>
      </c>
      <c r="C106" s="93" t="str">
        <f>VLOOKUP(A106,'CENTROS DE COSTOS'!A:D,3,0)</f>
        <v>Wompi Santander</v>
      </c>
      <c r="D106" s="93">
        <v>20710</v>
      </c>
      <c r="E106" s="93">
        <v>2975632</v>
      </c>
      <c r="F106" s="93">
        <v>64355</v>
      </c>
      <c r="G106" s="93" t="s">
        <v>31</v>
      </c>
      <c r="H106" s="93" t="s">
        <v>536</v>
      </c>
      <c r="I106" s="93" t="s">
        <v>557</v>
      </c>
      <c r="J106" s="93" t="s">
        <v>3160</v>
      </c>
      <c r="K106" s="93" t="s">
        <v>1170</v>
      </c>
      <c r="L106" s="93" t="s">
        <v>3854</v>
      </c>
      <c r="M106" s="95">
        <v>45966.335416666669</v>
      </c>
      <c r="N106" s="95">
        <v>45967.554861111108</v>
      </c>
      <c r="O106" s="93" t="s">
        <v>31</v>
      </c>
      <c r="P106" s="93" t="s">
        <v>1255</v>
      </c>
      <c r="Q106" s="93" t="s">
        <v>1256</v>
      </c>
      <c r="R106" s="93" t="s">
        <v>1257</v>
      </c>
      <c r="S106" s="93" t="s">
        <v>4523</v>
      </c>
      <c r="T106" s="93" t="s">
        <v>1172</v>
      </c>
      <c r="U106" s="93">
        <v>0</v>
      </c>
      <c r="V106" s="93" t="s">
        <v>42</v>
      </c>
      <c r="W106" s="93" t="s">
        <v>121</v>
      </c>
      <c r="X106" s="93" t="s">
        <v>1178</v>
      </c>
      <c r="Y106" s="93">
        <v>1</v>
      </c>
      <c r="Z106" s="97">
        <f>IF(T106="SOPORTE_TELEFÓNICO",'TARIFAS 2025'!$B$14,IF(V106="PRINCIPAL",'TARIFAS 2025'!$B$8,IF(V106="INTERMEDIA",'TARIFAS 2025'!$C$8,IF(V106="LEJANA",'TARIFAS 2025'!$D$8))))</f>
        <v>452148</v>
      </c>
      <c r="AA106" s="97">
        <f t="shared" si="1"/>
        <v>452148</v>
      </c>
    </row>
    <row r="107" spans="1:27" s="91" customFormat="1" x14ac:dyDescent="0.3">
      <c r="A107" s="93" t="s">
        <v>85</v>
      </c>
      <c r="B107" s="93" t="str">
        <f>VLOOKUP(A107,'CENTROS DE COSTOS'!A:D,2,0)</f>
        <v>0036-0006</v>
      </c>
      <c r="C107" s="93" t="str">
        <f>VLOOKUP(A107,'CENTROS DE COSTOS'!A:D,3,0)</f>
        <v>Wompi Oriente</v>
      </c>
      <c r="D107" s="93">
        <v>73001</v>
      </c>
      <c r="E107" s="93">
        <v>2975183</v>
      </c>
      <c r="F107" s="93">
        <v>53220</v>
      </c>
      <c r="G107" s="93" t="s">
        <v>31</v>
      </c>
      <c r="H107" s="93" t="s">
        <v>1056</v>
      </c>
      <c r="I107" s="93" t="s">
        <v>85</v>
      </c>
      <c r="J107" s="93" t="s">
        <v>3161</v>
      </c>
      <c r="K107" s="93" t="s">
        <v>1170</v>
      </c>
      <c r="L107" s="93" t="s">
        <v>3855</v>
      </c>
      <c r="M107" s="95">
        <v>45966.333333333336</v>
      </c>
      <c r="N107" s="95">
        <v>45967.55972222222</v>
      </c>
      <c r="O107" s="93" t="s">
        <v>31</v>
      </c>
      <c r="P107" s="93" t="s">
        <v>1263</v>
      </c>
      <c r="Q107" s="93" t="s">
        <v>1264</v>
      </c>
      <c r="R107" s="93" t="s">
        <v>1265</v>
      </c>
      <c r="S107" s="93" t="s">
        <v>4524</v>
      </c>
      <c r="T107" s="93" t="s">
        <v>1254</v>
      </c>
      <c r="U107" s="93">
        <v>64</v>
      </c>
      <c r="V107" s="93" t="s">
        <v>40</v>
      </c>
      <c r="W107" s="93" t="s">
        <v>121</v>
      </c>
      <c r="X107" s="93" t="s">
        <v>1319</v>
      </c>
      <c r="Y107" s="93">
        <v>1</v>
      </c>
      <c r="Z107" s="97">
        <f>IF(T107="SOPORTE_TELEFÓNICO",'TARIFAS 2025'!$B$14,IF(V107="PRINCIPAL",'TARIFAS 2025'!$B$8,IF(V107="INTERMEDIA",'TARIFAS 2025'!$C$8,IF(V107="LEJANA",'TARIFAS 2025'!$D$8))))</f>
        <v>22000</v>
      </c>
      <c r="AA107" s="97">
        <f t="shared" si="1"/>
        <v>22000</v>
      </c>
    </row>
    <row r="108" spans="1:27" s="91" customFormat="1" x14ac:dyDescent="0.3">
      <c r="A108" s="93" t="s">
        <v>86</v>
      </c>
      <c r="B108" s="93" t="str">
        <f>VLOOKUP(A108,'CENTROS DE COSTOS'!A:D,2,0)</f>
        <v>0036-0002</v>
      </c>
      <c r="C108" s="93" t="str">
        <f>VLOOKUP(A108,'CENTROS DE COSTOS'!A:D,3,0)</f>
        <v>Wompi Eje Cafetero</v>
      </c>
      <c r="D108" s="93">
        <v>17486</v>
      </c>
      <c r="E108" s="93">
        <v>2975136</v>
      </c>
      <c r="F108" s="93">
        <v>47048</v>
      </c>
      <c r="G108" s="93" t="s">
        <v>31</v>
      </c>
      <c r="H108" s="93" t="s">
        <v>126</v>
      </c>
      <c r="I108" s="93" t="s">
        <v>454</v>
      </c>
      <c r="J108" s="93" t="s">
        <v>3162</v>
      </c>
      <c r="K108" s="93" t="s">
        <v>1170</v>
      </c>
      <c r="L108" s="93" t="s">
        <v>3856</v>
      </c>
      <c r="M108" s="95">
        <v>45966.333333333336</v>
      </c>
      <c r="N108" s="95">
        <v>45967.568749999999</v>
      </c>
      <c r="O108" s="93" t="s">
        <v>31</v>
      </c>
      <c r="P108" s="93" t="s">
        <v>1247</v>
      </c>
      <c r="Q108" s="93" t="s">
        <v>1248</v>
      </c>
      <c r="R108" s="93" t="s">
        <v>1312</v>
      </c>
      <c r="S108" s="93" t="s">
        <v>4525</v>
      </c>
      <c r="T108" s="93" t="s">
        <v>1172</v>
      </c>
      <c r="U108" s="93">
        <v>0</v>
      </c>
      <c r="V108" s="93" t="s">
        <v>41</v>
      </c>
      <c r="W108" s="93" t="s">
        <v>121</v>
      </c>
      <c r="X108" s="93" t="s">
        <v>1224</v>
      </c>
      <c r="Y108" s="93">
        <v>1</v>
      </c>
      <c r="Z108" s="97">
        <f>IF(T108="SOPORTE_TELEFÓNICO",'TARIFAS 2025'!$B$14,IF(V108="PRINCIPAL",'TARIFAS 2025'!$B$8,IF(V108="INTERMEDIA",'TARIFAS 2025'!$C$8,IF(V108="LEJANA",'TARIFAS 2025'!$D$8))))</f>
        <v>172989</v>
      </c>
      <c r="AA108" s="97">
        <f t="shared" si="1"/>
        <v>172989</v>
      </c>
    </row>
    <row r="109" spans="1:27" s="91" customFormat="1" x14ac:dyDescent="0.3">
      <c r="A109" s="93" t="s">
        <v>88</v>
      </c>
      <c r="B109" s="93" t="str">
        <f>VLOOKUP(A109,'CENTROS DE COSTOS'!A:D,2,0)</f>
        <v>0036-0005</v>
      </c>
      <c r="C109" s="93" t="str">
        <f>VLOOKUP(A109,'CENTROS DE COSTOS'!A:D,3,0)</f>
        <v>Wompi Noroccidente</v>
      </c>
      <c r="D109" s="93">
        <v>5674</v>
      </c>
      <c r="E109" s="93">
        <v>2874356</v>
      </c>
      <c r="F109" s="93">
        <v>29144</v>
      </c>
      <c r="G109" s="93" t="s">
        <v>31</v>
      </c>
      <c r="H109" s="93" t="s">
        <v>120</v>
      </c>
      <c r="I109" s="93" t="s">
        <v>223</v>
      </c>
      <c r="J109" s="93" t="s">
        <v>1695</v>
      </c>
      <c r="K109" s="93" t="s">
        <v>1170</v>
      </c>
      <c r="L109" s="93" t="s">
        <v>3857</v>
      </c>
      <c r="M109" s="95">
        <v>45943.493750000001</v>
      </c>
      <c r="N109" s="95">
        <v>45967.568749999999</v>
      </c>
      <c r="O109" s="93" t="s">
        <v>31</v>
      </c>
      <c r="P109" s="93" t="s">
        <v>1255</v>
      </c>
      <c r="Q109" s="93" t="s">
        <v>1256</v>
      </c>
      <c r="R109" s="93" t="s">
        <v>1257</v>
      </c>
      <c r="S109" s="93" t="s">
        <v>4526</v>
      </c>
      <c r="T109" s="93" t="s">
        <v>1254</v>
      </c>
      <c r="U109" s="93">
        <v>64</v>
      </c>
      <c r="V109" s="93" t="s">
        <v>41</v>
      </c>
      <c r="W109" s="93" t="s">
        <v>121</v>
      </c>
      <c r="X109" s="93" t="s">
        <v>1325</v>
      </c>
      <c r="Y109" s="93">
        <v>2</v>
      </c>
      <c r="Z109" s="97">
        <f>IF(T109="SOPORTE_TELEFÓNICO",'TARIFAS 2025'!$B$14,IF(V109="PRINCIPAL",'TARIFAS 2025'!$B$8,IF(V109="INTERMEDIA",'TARIFAS 2025'!$C$8,IF(V109="LEJANA",'TARIFAS 2025'!$D$8))))</f>
        <v>22000</v>
      </c>
      <c r="AA109" s="97">
        <f t="shared" si="1"/>
        <v>44000</v>
      </c>
    </row>
    <row r="110" spans="1:27" s="91" customFormat="1" x14ac:dyDescent="0.3">
      <c r="A110" s="93" t="s">
        <v>88</v>
      </c>
      <c r="B110" s="93" t="str">
        <f>VLOOKUP(A110,'CENTROS DE COSTOS'!A:D,2,0)</f>
        <v>0036-0005</v>
      </c>
      <c r="C110" s="93" t="str">
        <f>VLOOKUP(A110,'CENTROS DE COSTOS'!A:D,3,0)</f>
        <v>Wompi Noroccidente</v>
      </c>
      <c r="D110" s="93">
        <v>5266</v>
      </c>
      <c r="E110" s="93">
        <v>2873622</v>
      </c>
      <c r="F110" s="93">
        <v>52286</v>
      </c>
      <c r="G110" s="93" t="s">
        <v>31</v>
      </c>
      <c r="H110" s="93" t="s">
        <v>120</v>
      </c>
      <c r="I110" s="93" t="s">
        <v>180</v>
      </c>
      <c r="J110" s="93" t="s">
        <v>3163</v>
      </c>
      <c r="K110" s="93" t="s">
        <v>1170</v>
      </c>
      <c r="L110" s="93" t="s">
        <v>3858</v>
      </c>
      <c r="M110" s="95">
        <v>45943.375</v>
      </c>
      <c r="N110" s="95">
        <v>45967.574305555558</v>
      </c>
      <c r="O110" s="93" t="s">
        <v>31</v>
      </c>
      <c r="P110" s="93" t="s">
        <v>1255</v>
      </c>
      <c r="Q110" s="93" t="s">
        <v>1256</v>
      </c>
      <c r="R110" s="93" t="s">
        <v>1257</v>
      </c>
      <c r="S110" s="93" t="s">
        <v>4527</v>
      </c>
      <c r="T110" s="93" t="s">
        <v>1254</v>
      </c>
      <c r="U110" s="93">
        <v>32</v>
      </c>
      <c r="V110" s="93" t="s">
        <v>40</v>
      </c>
      <c r="W110" s="93" t="s">
        <v>121</v>
      </c>
      <c r="X110" s="93" t="s">
        <v>1325</v>
      </c>
      <c r="Y110" s="93">
        <v>2</v>
      </c>
      <c r="Z110" s="97">
        <f>IF(T110="SOPORTE_TELEFÓNICO",'TARIFAS 2025'!$B$14,IF(V110="PRINCIPAL",'TARIFAS 2025'!$B$8,IF(V110="INTERMEDIA",'TARIFAS 2025'!$C$8,IF(V110="LEJANA",'TARIFAS 2025'!$D$8))))</f>
        <v>22000</v>
      </c>
      <c r="AA110" s="97">
        <f t="shared" si="1"/>
        <v>44000</v>
      </c>
    </row>
    <row r="111" spans="1:27" s="91" customFormat="1" x14ac:dyDescent="0.3">
      <c r="A111" s="93" t="s">
        <v>71</v>
      </c>
      <c r="B111" s="93" t="str">
        <f>VLOOKUP(A111,'CENTROS DE COSTOS'!A:D,2,0)</f>
        <v>0036-0004</v>
      </c>
      <c r="C111" s="93" t="str">
        <f>VLOOKUP(A111,'CENTROS DE COSTOS'!A:D,3,0)</f>
        <v>Wompi Centro</v>
      </c>
      <c r="D111" s="93">
        <v>25290</v>
      </c>
      <c r="E111" s="93">
        <v>2973693</v>
      </c>
      <c r="F111" s="93">
        <v>34197</v>
      </c>
      <c r="G111" s="93" t="s">
        <v>31</v>
      </c>
      <c r="H111" s="93" t="s">
        <v>618</v>
      </c>
      <c r="I111" s="93" t="s">
        <v>652</v>
      </c>
      <c r="J111" s="93" t="s">
        <v>1478</v>
      </c>
      <c r="K111" s="93" t="s">
        <v>1170</v>
      </c>
      <c r="L111" s="93" t="s">
        <v>3859</v>
      </c>
      <c r="M111" s="95">
        <v>45965.643750000003</v>
      </c>
      <c r="N111" s="95">
        <v>45967.584722222222</v>
      </c>
      <c r="O111" s="93" t="s">
        <v>31</v>
      </c>
      <c r="P111" s="93" t="s">
        <v>1266</v>
      </c>
      <c r="Q111" s="93" t="s">
        <v>1271</v>
      </c>
      <c r="R111" s="93" t="s">
        <v>1268</v>
      </c>
      <c r="S111" s="93" t="s">
        <v>4528</v>
      </c>
      <c r="T111" s="93" t="s">
        <v>1172</v>
      </c>
      <c r="U111" s="93">
        <v>56</v>
      </c>
      <c r="V111" s="93" t="s">
        <v>41</v>
      </c>
      <c r="W111" s="93" t="s">
        <v>121</v>
      </c>
      <c r="X111" s="93" t="s">
        <v>1223</v>
      </c>
      <c r="Y111" s="93">
        <v>1</v>
      </c>
      <c r="Z111" s="97">
        <f>IF(T111="SOPORTE_TELEFÓNICO",'TARIFAS 2025'!$B$14,IF(V111="PRINCIPAL",'TARIFAS 2025'!$B$8,IF(V111="INTERMEDIA",'TARIFAS 2025'!$C$8,IF(V111="LEJANA",'TARIFAS 2025'!$D$8))))</f>
        <v>172989</v>
      </c>
      <c r="AA111" s="97">
        <f t="shared" si="1"/>
        <v>172989</v>
      </c>
    </row>
    <row r="112" spans="1:27" s="91" customFormat="1" x14ac:dyDescent="0.3">
      <c r="A112" s="93" t="s">
        <v>68</v>
      </c>
      <c r="B112" s="93" t="str">
        <f>VLOOKUP(A112,'CENTROS DE COSTOS'!A:D,2,0)</f>
        <v>0036-0001</v>
      </c>
      <c r="C112" s="93" t="str">
        <f>VLOOKUP(A112,'CENTROS DE COSTOS'!A:D,3,0)</f>
        <v>Wompi Costa</v>
      </c>
      <c r="D112" s="93">
        <v>8078</v>
      </c>
      <c r="E112" s="93">
        <v>2974528</v>
      </c>
      <c r="F112" s="93">
        <v>71090</v>
      </c>
      <c r="G112" s="93" t="s">
        <v>31</v>
      </c>
      <c r="H112" s="93" t="s">
        <v>253</v>
      </c>
      <c r="I112" s="93" t="s">
        <v>255</v>
      </c>
      <c r="J112" s="93" t="s">
        <v>1425</v>
      </c>
      <c r="K112" s="93" t="s">
        <v>1170</v>
      </c>
      <c r="L112" s="93" t="s">
        <v>3860</v>
      </c>
      <c r="M112" s="95">
        <v>45965.693055555559</v>
      </c>
      <c r="N112" s="95">
        <v>45967.618750000001</v>
      </c>
      <c r="O112" s="93" t="s">
        <v>31</v>
      </c>
      <c r="P112" s="93" t="s">
        <v>1266</v>
      </c>
      <c r="Q112" s="93" t="s">
        <v>1403</v>
      </c>
      <c r="R112" s="93" t="s">
        <v>1268</v>
      </c>
      <c r="S112" s="93" t="s">
        <v>4529</v>
      </c>
      <c r="T112" s="93" t="s">
        <v>1172</v>
      </c>
      <c r="U112" s="93">
        <v>64</v>
      </c>
      <c r="V112" s="93" t="s">
        <v>41</v>
      </c>
      <c r="W112" s="93" t="s">
        <v>121</v>
      </c>
      <c r="X112" s="93" t="s">
        <v>1374</v>
      </c>
      <c r="Y112" s="93">
        <v>1</v>
      </c>
      <c r="Z112" s="97">
        <f>IF(T112="SOPORTE_TELEFÓNICO",'TARIFAS 2025'!$B$14,IF(V112="PRINCIPAL",'TARIFAS 2025'!$B$8,IF(V112="INTERMEDIA",'TARIFAS 2025'!$C$8,IF(V112="LEJANA",'TARIFAS 2025'!$D$8))))</f>
        <v>172989</v>
      </c>
      <c r="AA112" s="97">
        <f t="shared" si="1"/>
        <v>172989</v>
      </c>
    </row>
    <row r="113" spans="1:27" s="91" customFormat="1" x14ac:dyDescent="0.3">
      <c r="A113" s="93" t="s">
        <v>98</v>
      </c>
      <c r="B113" s="93" t="str">
        <f>VLOOKUP(A113,'CENTROS DE COSTOS'!A:D,2,0)</f>
        <v>0036-0006</v>
      </c>
      <c r="C113" s="93" t="str">
        <f>VLOOKUP(A113,'CENTROS DE COSTOS'!A:D,3,0)</f>
        <v>Wompi Oriente</v>
      </c>
      <c r="D113" s="93">
        <v>50001</v>
      </c>
      <c r="E113" s="93">
        <v>2980299</v>
      </c>
      <c r="F113" s="93">
        <v>68824</v>
      </c>
      <c r="G113" s="93" t="s">
        <v>31</v>
      </c>
      <c r="H113" s="93" t="s">
        <v>814</v>
      </c>
      <c r="I113" s="93" t="s">
        <v>98</v>
      </c>
      <c r="J113" s="93" t="s">
        <v>3164</v>
      </c>
      <c r="K113" s="93" t="s">
        <v>1170</v>
      </c>
      <c r="L113" s="93" t="s">
        <v>3861</v>
      </c>
      <c r="M113" s="95">
        <v>45966.693749999999</v>
      </c>
      <c r="N113" s="95">
        <v>45967.631944444445</v>
      </c>
      <c r="O113" s="93" t="s">
        <v>31</v>
      </c>
      <c r="P113" s="93" t="s">
        <v>1255</v>
      </c>
      <c r="Q113" s="93" t="s">
        <v>1256</v>
      </c>
      <c r="R113" s="93" t="s">
        <v>1257</v>
      </c>
      <c r="S113" s="93" t="s">
        <v>4530</v>
      </c>
      <c r="T113" s="93" t="s">
        <v>1254</v>
      </c>
      <c r="U113" s="93">
        <v>32</v>
      </c>
      <c r="V113" s="93" t="s">
        <v>40</v>
      </c>
      <c r="W113" s="93" t="s">
        <v>121</v>
      </c>
      <c r="X113" s="93" t="s">
        <v>1262</v>
      </c>
      <c r="Y113" s="93">
        <v>1</v>
      </c>
      <c r="Z113" s="97">
        <f>IF(T113="SOPORTE_TELEFÓNICO",'TARIFAS 2025'!$B$14,IF(V113="PRINCIPAL",'TARIFAS 2025'!$B$8,IF(V113="INTERMEDIA",'TARIFAS 2025'!$C$8,IF(V113="LEJANA",'TARIFAS 2025'!$D$8))))</f>
        <v>22000</v>
      </c>
      <c r="AA113" s="97">
        <f t="shared" si="1"/>
        <v>22000</v>
      </c>
    </row>
    <row r="114" spans="1:27" s="91" customFormat="1" x14ac:dyDescent="0.3">
      <c r="A114" s="93" t="s">
        <v>71</v>
      </c>
      <c r="B114" s="93" t="str">
        <f>VLOOKUP(A114,'CENTROS DE COSTOS'!A:D,2,0)</f>
        <v>0036-0004</v>
      </c>
      <c r="C114" s="93" t="str">
        <f>VLOOKUP(A114,'CENTROS DE COSTOS'!A:D,3,0)</f>
        <v>Wompi Centro</v>
      </c>
      <c r="D114" s="93">
        <v>25126</v>
      </c>
      <c r="E114" s="93">
        <v>2983733</v>
      </c>
      <c r="F114" s="93">
        <v>57533</v>
      </c>
      <c r="G114" s="93" t="s">
        <v>31</v>
      </c>
      <c r="H114" s="93" t="s">
        <v>618</v>
      </c>
      <c r="I114" s="93" t="s">
        <v>633</v>
      </c>
      <c r="J114" s="93" t="s">
        <v>1768</v>
      </c>
      <c r="K114" s="93" t="s">
        <v>1170</v>
      </c>
      <c r="L114" s="93" t="s">
        <v>3862</v>
      </c>
      <c r="M114" s="95">
        <v>45967.468055555553</v>
      </c>
      <c r="N114" s="95">
        <v>45967.640277777777</v>
      </c>
      <c r="O114" s="93" t="s">
        <v>31</v>
      </c>
      <c r="P114" s="93" t="s">
        <v>1293</v>
      </c>
      <c r="Q114" s="93" t="s">
        <v>1294</v>
      </c>
      <c r="R114" s="93" t="s">
        <v>1295</v>
      </c>
      <c r="S114" s="93" t="s">
        <v>4531</v>
      </c>
      <c r="T114" s="93" t="s">
        <v>1172</v>
      </c>
      <c r="U114" s="93">
        <v>64</v>
      </c>
      <c r="V114" s="93" t="s">
        <v>41</v>
      </c>
      <c r="W114" s="93" t="s">
        <v>121</v>
      </c>
      <c r="X114" s="93" t="s">
        <v>1349</v>
      </c>
      <c r="Y114" s="93">
        <v>1</v>
      </c>
      <c r="Z114" s="97">
        <f>IF(T114="SOPORTE_TELEFÓNICO",'TARIFAS 2025'!$B$14,IF(V114="PRINCIPAL",'TARIFAS 2025'!$B$8,IF(V114="INTERMEDIA",'TARIFAS 2025'!$C$8,IF(V114="LEJANA",'TARIFAS 2025'!$D$8))))</f>
        <v>172989</v>
      </c>
      <c r="AA114" s="97">
        <f t="shared" si="1"/>
        <v>172989</v>
      </c>
    </row>
    <row r="115" spans="1:27" s="91" customFormat="1" x14ac:dyDescent="0.3">
      <c r="A115" s="93" t="s">
        <v>71</v>
      </c>
      <c r="B115" s="93" t="str">
        <f>VLOOKUP(A115,'CENTROS DE COSTOS'!A:D,2,0)</f>
        <v>0036-0004</v>
      </c>
      <c r="C115" s="93" t="str">
        <f>VLOOKUP(A115,'CENTROS DE COSTOS'!A:D,3,0)</f>
        <v>Wompi Centro</v>
      </c>
      <c r="D115" s="93">
        <v>11001</v>
      </c>
      <c r="E115" s="93">
        <v>2982014</v>
      </c>
      <c r="F115" s="93">
        <v>20851</v>
      </c>
      <c r="G115" s="93" t="s">
        <v>31</v>
      </c>
      <c r="H115" s="93" t="s">
        <v>618</v>
      </c>
      <c r="I115" s="93" t="s">
        <v>71</v>
      </c>
      <c r="J115" s="93" t="s">
        <v>3165</v>
      </c>
      <c r="K115" s="93" t="s">
        <v>1170</v>
      </c>
      <c r="L115" s="93" t="s">
        <v>3863</v>
      </c>
      <c r="M115" s="95">
        <v>45967.370138888888</v>
      </c>
      <c r="N115" s="95">
        <v>45967.65902777778</v>
      </c>
      <c r="O115" s="93" t="s">
        <v>31</v>
      </c>
      <c r="P115" s="93" t="s">
        <v>1258</v>
      </c>
      <c r="Q115" s="93" t="s">
        <v>1259</v>
      </c>
      <c r="R115" s="93" t="s">
        <v>1260</v>
      </c>
      <c r="S115" s="93" t="s">
        <v>4532</v>
      </c>
      <c r="T115" s="93" t="s">
        <v>1172</v>
      </c>
      <c r="U115" s="93">
        <v>64</v>
      </c>
      <c r="V115" s="93" t="s">
        <v>40</v>
      </c>
      <c r="W115" s="93" t="s">
        <v>121</v>
      </c>
      <c r="X115" s="93" t="s">
        <v>1444</v>
      </c>
      <c r="Y115" s="93">
        <v>1</v>
      </c>
      <c r="Z115" s="97">
        <f>IF(T115="SOPORTE_TELEFÓNICO",'TARIFAS 2025'!$B$14,IF(V115="PRINCIPAL",'TARIFAS 2025'!$B$8,IF(V115="INTERMEDIA",'TARIFAS 2025'!$C$8,IF(V115="LEJANA",'TARIFAS 2025'!$D$8))))</f>
        <v>51282</v>
      </c>
      <c r="AA115" s="97">
        <f t="shared" si="1"/>
        <v>51282</v>
      </c>
    </row>
    <row r="116" spans="1:27" s="91" customFormat="1" x14ac:dyDescent="0.3">
      <c r="A116" s="93" t="s">
        <v>74</v>
      </c>
      <c r="B116" s="93" t="str">
        <f>VLOOKUP(A116,'CENTROS DE COSTOS'!A:D,2,0)</f>
        <v>0036-0007</v>
      </c>
      <c r="C116" s="93" t="str">
        <f>VLOOKUP(A116,'CENTROS DE COSTOS'!A:D,3,0)</f>
        <v>Wompi Santander</v>
      </c>
      <c r="D116" s="93">
        <v>68079</v>
      </c>
      <c r="E116" s="93">
        <v>2975762</v>
      </c>
      <c r="F116" s="93">
        <v>30264</v>
      </c>
      <c r="G116" s="93" t="s">
        <v>31</v>
      </c>
      <c r="H116" s="93" t="s">
        <v>963</v>
      </c>
      <c r="I116" s="93" t="s">
        <v>966</v>
      </c>
      <c r="J116" s="93" t="s">
        <v>3166</v>
      </c>
      <c r="K116" s="93" t="s">
        <v>1170</v>
      </c>
      <c r="L116" s="93" t="s">
        <v>3864</v>
      </c>
      <c r="M116" s="95">
        <v>45966.345138888886</v>
      </c>
      <c r="N116" s="95">
        <v>45967.666666666664</v>
      </c>
      <c r="O116" s="93" t="s">
        <v>31</v>
      </c>
      <c r="P116" s="93" t="s">
        <v>1359</v>
      </c>
      <c r="Q116" s="93" t="s">
        <v>1469</v>
      </c>
      <c r="R116" s="93" t="s">
        <v>1456</v>
      </c>
      <c r="S116" s="93" t="s">
        <v>4533</v>
      </c>
      <c r="T116" s="93" t="s">
        <v>1172</v>
      </c>
      <c r="U116" s="93">
        <v>0</v>
      </c>
      <c r="V116" s="93" t="s">
        <v>42</v>
      </c>
      <c r="W116" s="93" t="s">
        <v>121</v>
      </c>
      <c r="X116" s="93" t="s">
        <v>1355</v>
      </c>
      <c r="Y116" s="93">
        <v>1</v>
      </c>
      <c r="Z116" s="97">
        <f>IF(T116="SOPORTE_TELEFÓNICO",'TARIFAS 2025'!$B$14,IF(V116="PRINCIPAL",'TARIFAS 2025'!$B$8,IF(V116="INTERMEDIA",'TARIFAS 2025'!$C$8,IF(V116="LEJANA",'TARIFAS 2025'!$D$8))))</f>
        <v>452148</v>
      </c>
      <c r="AA116" s="97">
        <f t="shared" si="1"/>
        <v>452148</v>
      </c>
    </row>
    <row r="117" spans="1:27" s="91" customFormat="1" x14ac:dyDescent="0.3">
      <c r="A117" s="93" t="s">
        <v>71</v>
      </c>
      <c r="B117" s="93" t="str">
        <f>VLOOKUP(A117,'CENTROS DE COSTOS'!A:D,2,0)</f>
        <v>0036-0004</v>
      </c>
      <c r="C117" s="93" t="str">
        <f>VLOOKUP(A117,'CENTROS DE COSTOS'!A:D,3,0)</f>
        <v>Wompi Centro</v>
      </c>
      <c r="D117" s="93">
        <v>25754</v>
      </c>
      <c r="E117" s="93">
        <v>2975121</v>
      </c>
      <c r="F117" s="93">
        <v>63278</v>
      </c>
      <c r="G117" s="93" t="s">
        <v>31</v>
      </c>
      <c r="H117" s="93" t="s">
        <v>618</v>
      </c>
      <c r="I117" s="93" t="s">
        <v>698</v>
      </c>
      <c r="J117" s="93" t="s">
        <v>3167</v>
      </c>
      <c r="K117" s="93" t="s">
        <v>1170</v>
      </c>
      <c r="L117" s="93" t="s">
        <v>3865</v>
      </c>
      <c r="M117" s="95">
        <v>45966.333333333336</v>
      </c>
      <c r="N117" s="95">
        <v>45967.683333333334</v>
      </c>
      <c r="O117" s="93" t="s">
        <v>31</v>
      </c>
      <c r="P117" s="93" t="s">
        <v>1251</v>
      </c>
      <c r="Q117" s="93" t="s">
        <v>1252</v>
      </c>
      <c r="R117" s="93" t="s">
        <v>1326</v>
      </c>
      <c r="S117" s="93" t="s">
        <v>4534</v>
      </c>
      <c r="T117" s="93" t="s">
        <v>1172</v>
      </c>
      <c r="U117" s="93">
        <v>0</v>
      </c>
      <c r="V117" s="93" t="s">
        <v>40</v>
      </c>
      <c r="W117" s="93" t="s">
        <v>121</v>
      </c>
      <c r="X117" s="93" t="s">
        <v>1208</v>
      </c>
      <c r="Y117" s="93">
        <v>1</v>
      </c>
      <c r="Z117" s="97">
        <f>IF(T117="SOPORTE_TELEFÓNICO",'TARIFAS 2025'!$B$14,IF(V117="PRINCIPAL",'TARIFAS 2025'!$B$8,IF(V117="INTERMEDIA",'TARIFAS 2025'!$C$8,IF(V117="LEJANA",'TARIFAS 2025'!$D$8))))</f>
        <v>51282</v>
      </c>
      <c r="AA117" s="97">
        <f t="shared" si="1"/>
        <v>51282</v>
      </c>
    </row>
    <row r="118" spans="1:27" s="91" customFormat="1" x14ac:dyDescent="0.3">
      <c r="A118" s="93" t="s">
        <v>88</v>
      </c>
      <c r="B118" s="93" t="str">
        <f>VLOOKUP(A118,'CENTROS DE COSTOS'!A:D,2,0)</f>
        <v>0036-0005</v>
      </c>
      <c r="C118" s="93" t="str">
        <f>VLOOKUP(A118,'CENTROS DE COSTOS'!A:D,3,0)</f>
        <v>Wompi Noroccidente</v>
      </c>
      <c r="D118" s="93">
        <v>5376</v>
      </c>
      <c r="E118" s="93">
        <v>2974855</v>
      </c>
      <c r="F118" s="93">
        <v>70719</v>
      </c>
      <c r="G118" s="93" t="s">
        <v>31</v>
      </c>
      <c r="H118" s="93" t="s">
        <v>120</v>
      </c>
      <c r="I118" s="93" t="s">
        <v>193</v>
      </c>
      <c r="J118" s="93" t="s">
        <v>3110</v>
      </c>
      <c r="K118" s="93" t="s">
        <v>1170</v>
      </c>
      <c r="L118" s="93" t="s">
        <v>3866</v>
      </c>
      <c r="M118" s="95">
        <v>45966.333333333336</v>
      </c>
      <c r="N118" s="95">
        <v>45967.690972222219</v>
      </c>
      <c r="O118" s="93" t="s">
        <v>31</v>
      </c>
      <c r="P118" s="93" t="s">
        <v>1258</v>
      </c>
      <c r="Q118" s="93" t="s">
        <v>1259</v>
      </c>
      <c r="R118" s="93" t="s">
        <v>1273</v>
      </c>
      <c r="S118" s="93" t="s">
        <v>4535</v>
      </c>
      <c r="T118" s="93" t="s">
        <v>1172</v>
      </c>
      <c r="U118" s="93">
        <v>0</v>
      </c>
      <c r="V118" s="93" t="s">
        <v>41</v>
      </c>
      <c r="W118" s="93" t="s">
        <v>121</v>
      </c>
      <c r="X118" s="93" t="s">
        <v>1331</v>
      </c>
      <c r="Y118" s="93">
        <v>1</v>
      </c>
      <c r="Z118" s="97">
        <f>IF(T118="SOPORTE_TELEFÓNICO",'TARIFAS 2025'!$B$14,IF(V118="PRINCIPAL",'TARIFAS 2025'!$B$8,IF(V118="INTERMEDIA",'TARIFAS 2025'!$C$8,IF(V118="LEJANA",'TARIFAS 2025'!$D$8))))</f>
        <v>172989</v>
      </c>
      <c r="AA118" s="97">
        <f t="shared" si="1"/>
        <v>172989</v>
      </c>
    </row>
    <row r="119" spans="1:27" s="91" customFormat="1" x14ac:dyDescent="0.3">
      <c r="A119" s="93" t="s">
        <v>88</v>
      </c>
      <c r="B119" s="93" t="str">
        <f>VLOOKUP(A119,'CENTROS DE COSTOS'!A:D,2,0)</f>
        <v>0036-0005</v>
      </c>
      <c r="C119" s="93" t="str">
        <f>VLOOKUP(A119,'CENTROS DE COSTOS'!A:D,3,0)</f>
        <v>Wompi Noroccidente</v>
      </c>
      <c r="D119" s="93">
        <v>5001</v>
      </c>
      <c r="E119" s="93">
        <v>2983107</v>
      </c>
      <c r="F119" s="93">
        <v>30280</v>
      </c>
      <c r="G119" s="93" t="s">
        <v>31</v>
      </c>
      <c r="H119" s="93" t="s">
        <v>120</v>
      </c>
      <c r="I119" s="93" t="s">
        <v>88</v>
      </c>
      <c r="J119" s="93" t="s">
        <v>3168</v>
      </c>
      <c r="K119" s="93" t="s">
        <v>1170</v>
      </c>
      <c r="L119" s="93" t="s">
        <v>3867</v>
      </c>
      <c r="M119" s="95">
        <v>45967.42291666667</v>
      </c>
      <c r="N119" s="95">
        <v>45967.710416666669</v>
      </c>
      <c r="O119" s="93" t="s">
        <v>31</v>
      </c>
      <c r="P119" s="93" t="s">
        <v>1351</v>
      </c>
      <c r="Q119" s="93" t="s">
        <v>1365</v>
      </c>
      <c r="R119" s="93" t="s">
        <v>1352</v>
      </c>
      <c r="S119" s="93" t="s">
        <v>4536</v>
      </c>
      <c r="T119" s="93" t="s">
        <v>1254</v>
      </c>
      <c r="U119" s="93">
        <v>64</v>
      </c>
      <c r="V119" s="93" t="s">
        <v>40</v>
      </c>
      <c r="W119" s="93" t="s">
        <v>121</v>
      </c>
      <c r="X119" s="93" t="s">
        <v>1327</v>
      </c>
      <c r="Y119" s="93">
        <v>1</v>
      </c>
      <c r="Z119" s="97">
        <f>IF(T119="SOPORTE_TELEFÓNICO",'TARIFAS 2025'!$B$14,IF(V119="PRINCIPAL",'TARIFAS 2025'!$B$8,IF(V119="INTERMEDIA",'TARIFAS 2025'!$C$8,IF(V119="LEJANA",'TARIFAS 2025'!$D$8))))</f>
        <v>22000</v>
      </c>
      <c r="AA119" s="97">
        <f t="shared" si="1"/>
        <v>22000</v>
      </c>
    </row>
    <row r="120" spans="1:27" s="91" customFormat="1" x14ac:dyDescent="0.3">
      <c r="A120" s="93" t="s">
        <v>92</v>
      </c>
      <c r="B120" s="93" t="str">
        <f>VLOOKUP(A120,'CENTROS DE COSTOS'!A:D,2,0)</f>
        <v>0036-0002</v>
      </c>
      <c r="C120" s="93" t="str">
        <f>VLOOKUP(A120,'CENTROS DE COSTOS'!A:D,3,0)</f>
        <v>Wompi Eje Cafetero</v>
      </c>
      <c r="D120" s="93">
        <v>66001</v>
      </c>
      <c r="E120" s="93">
        <v>2982858</v>
      </c>
      <c r="F120" s="93">
        <v>63378</v>
      </c>
      <c r="G120" s="93" t="s">
        <v>31</v>
      </c>
      <c r="H120" s="93" t="s">
        <v>458</v>
      </c>
      <c r="I120" s="93" t="s">
        <v>92</v>
      </c>
      <c r="J120" s="93" t="s">
        <v>1804</v>
      </c>
      <c r="K120" s="93" t="s">
        <v>1170</v>
      </c>
      <c r="L120" s="93" t="s">
        <v>3868</v>
      </c>
      <c r="M120" s="95">
        <v>45967.415277777778</v>
      </c>
      <c r="N120" s="95">
        <v>45967.718055555553</v>
      </c>
      <c r="O120" s="93" t="s">
        <v>31</v>
      </c>
      <c r="P120" s="93" t="s">
        <v>1314</v>
      </c>
      <c r="Q120" s="93" t="s">
        <v>1315</v>
      </c>
      <c r="R120" s="93" t="s">
        <v>1316</v>
      </c>
      <c r="S120" s="93" t="s">
        <v>4537</v>
      </c>
      <c r="T120" s="93" t="s">
        <v>1254</v>
      </c>
      <c r="U120" s="93">
        <v>48</v>
      </c>
      <c r="V120" s="93" t="s">
        <v>40</v>
      </c>
      <c r="W120" s="93" t="s">
        <v>121</v>
      </c>
      <c r="X120" s="93" t="s">
        <v>1175</v>
      </c>
      <c r="Y120" s="93">
        <v>1</v>
      </c>
      <c r="Z120" s="97">
        <f>IF(T120="SOPORTE_TELEFÓNICO",'TARIFAS 2025'!$B$14,IF(V120="PRINCIPAL",'TARIFAS 2025'!$B$8,IF(V120="INTERMEDIA",'TARIFAS 2025'!$C$8,IF(V120="LEJANA",'TARIFAS 2025'!$D$8))))</f>
        <v>22000</v>
      </c>
      <c r="AA120" s="97">
        <f t="shared" si="1"/>
        <v>22000</v>
      </c>
    </row>
    <row r="121" spans="1:27" s="91" customFormat="1" x14ac:dyDescent="0.3">
      <c r="A121" s="93" t="s">
        <v>81</v>
      </c>
      <c r="B121" s="93" t="str">
        <f>VLOOKUP(A121,'CENTROS DE COSTOS'!A:D,2,0)</f>
        <v>0036-0007</v>
      </c>
      <c r="C121" s="93" t="str">
        <f>VLOOKUP(A121,'CENTROS DE COSTOS'!A:D,3,0)</f>
        <v>Wompi Santander</v>
      </c>
      <c r="D121" s="93">
        <v>54001</v>
      </c>
      <c r="E121" s="93">
        <v>2958541</v>
      </c>
      <c r="F121" s="93">
        <v>73175</v>
      </c>
      <c r="G121" s="93" t="s">
        <v>31</v>
      </c>
      <c r="H121" s="93" t="s">
        <v>891</v>
      </c>
      <c r="I121" s="93" t="s">
        <v>81</v>
      </c>
      <c r="J121" s="93" t="s">
        <v>1434</v>
      </c>
      <c r="K121" s="93" t="s">
        <v>1170</v>
      </c>
      <c r="L121" s="93" t="s">
        <v>3869</v>
      </c>
      <c r="M121" s="95">
        <v>45960.479166666664</v>
      </c>
      <c r="N121" s="95">
        <v>45967.730555555558</v>
      </c>
      <c r="O121" s="93" t="s">
        <v>31</v>
      </c>
      <c r="P121" s="93" t="s">
        <v>1251</v>
      </c>
      <c r="Q121" s="93" t="s">
        <v>1252</v>
      </c>
      <c r="R121" s="93" t="s">
        <v>1285</v>
      </c>
      <c r="S121" s="93" t="s">
        <v>4538</v>
      </c>
      <c r="T121" s="93" t="s">
        <v>1172</v>
      </c>
      <c r="U121" s="93">
        <v>40</v>
      </c>
      <c r="V121" s="93" t="s">
        <v>40</v>
      </c>
      <c r="W121" s="93" t="s">
        <v>121</v>
      </c>
      <c r="X121" s="93" t="s">
        <v>1205</v>
      </c>
      <c r="Y121" s="93">
        <v>2</v>
      </c>
      <c r="Z121" s="97">
        <f>IF(T121="SOPORTE_TELEFÓNICO",'TARIFAS 2025'!$B$14,IF(V121="PRINCIPAL",'TARIFAS 2025'!$B$8,IF(V121="INTERMEDIA",'TARIFAS 2025'!$C$8,IF(V121="LEJANA",'TARIFAS 2025'!$D$8))))</f>
        <v>51282</v>
      </c>
      <c r="AA121" s="97">
        <f t="shared" si="1"/>
        <v>102564</v>
      </c>
    </row>
    <row r="122" spans="1:27" s="91" customFormat="1" x14ac:dyDescent="0.3">
      <c r="A122" s="93" t="s">
        <v>68</v>
      </c>
      <c r="B122" s="93" t="str">
        <f>VLOOKUP(A122,'CENTROS DE COSTOS'!A:D,2,0)</f>
        <v>0036-0001</v>
      </c>
      <c r="C122" s="93" t="str">
        <f>VLOOKUP(A122,'CENTROS DE COSTOS'!A:D,3,0)</f>
        <v>Wompi Costa</v>
      </c>
      <c r="D122" s="93">
        <v>8638</v>
      </c>
      <c r="E122" s="93">
        <v>2977938</v>
      </c>
      <c r="F122" s="93">
        <v>68883</v>
      </c>
      <c r="G122" s="93" t="s">
        <v>31</v>
      </c>
      <c r="H122" s="93" t="s">
        <v>253</v>
      </c>
      <c r="I122" s="93" t="s">
        <v>135</v>
      </c>
      <c r="J122" s="93" t="s">
        <v>3169</v>
      </c>
      <c r="K122" s="93" t="s">
        <v>1170</v>
      </c>
      <c r="L122" s="93" t="s">
        <v>3870</v>
      </c>
      <c r="M122" s="95">
        <v>45966.47152777778</v>
      </c>
      <c r="N122" s="95">
        <v>45967.740277777775</v>
      </c>
      <c r="O122" s="93" t="s">
        <v>31</v>
      </c>
      <c r="P122" s="93" t="s">
        <v>1251</v>
      </c>
      <c r="Q122" s="93" t="s">
        <v>1282</v>
      </c>
      <c r="R122" s="93" t="s">
        <v>1285</v>
      </c>
      <c r="S122" s="93" t="s">
        <v>4539</v>
      </c>
      <c r="T122" s="93" t="s">
        <v>1172</v>
      </c>
      <c r="U122" s="93">
        <v>0</v>
      </c>
      <c r="V122" s="93" t="s">
        <v>41</v>
      </c>
      <c r="W122" s="93" t="s">
        <v>121</v>
      </c>
      <c r="X122" s="93" t="s">
        <v>1374</v>
      </c>
      <c r="Y122" s="93">
        <v>1</v>
      </c>
      <c r="Z122" s="97">
        <f>IF(T122="SOPORTE_TELEFÓNICO",'TARIFAS 2025'!$B$14,IF(V122="PRINCIPAL",'TARIFAS 2025'!$B$8,IF(V122="INTERMEDIA",'TARIFAS 2025'!$C$8,IF(V122="LEJANA",'TARIFAS 2025'!$D$8))))</f>
        <v>172989</v>
      </c>
      <c r="AA122" s="97">
        <f t="shared" si="1"/>
        <v>172989</v>
      </c>
    </row>
    <row r="123" spans="1:27" s="91" customFormat="1" x14ac:dyDescent="0.3">
      <c r="A123" s="93" t="s">
        <v>91</v>
      </c>
      <c r="B123" s="93" t="str">
        <f>VLOOKUP(A123,'CENTROS DE COSTOS'!A:D,2,0)</f>
        <v>0036-0003</v>
      </c>
      <c r="C123" s="93" t="str">
        <f>VLOOKUP(A123,'CENTROS DE COSTOS'!A:D,3,0)</f>
        <v>Wompi Suroccidente</v>
      </c>
      <c r="D123" s="93">
        <v>52001</v>
      </c>
      <c r="E123" s="93">
        <v>2865283</v>
      </c>
      <c r="F123" s="93">
        <v>39916</v>
      </c>
      <c r="G123" s="93" t="s">
        <v>31</v>
      </c>
      <c r="H123" s="93" t="s">
        <v>133</v>
      </c>
      <c r="I123" s="93" t="s">
        <v>91</v>
      </c>
      <c r="J123" s="93" t="s">
        <v>3170</v>
      </c>
      <c r="K123" s="93" t="s">
        <v>1170</v>
      </c>
      <c r="L123" s="93" t="s">
        <v>3871</v>
      </c>
      <c r="M123" s="95">
        <v>45939.67083333333</v>
      </c>
      <c r="N123" s="95">
        <v>45967.74722222222</v>
      </c>
      <c r="O123" s="93" t="s">
        <v>31</v>
      </c>
      <c r="P123" s="93" t="s">
        <v>1263</v>
      </c>
      <c r="Q123" s="93" t="s">
        <v>1264</v>
      </c>
      <c r="R123" s="93" t="s">
        <v>1265</v>
      </c>
      <c r="S123" s="93" t="s">
        <v>4540</v>
      </c>
      <c r="T123" s="93" t="s">
        <v>1172</v>
      </c>
      <c r="U123" s="93">
        <v>56</v>
      </c>
      <c r="V123" s="93" t="s">
        <v>40</v>
      </c>
      <c r="W123" s="93" t="s">
        <v>121</v>
      </c>
      <c r="X123" s="93" t="s">
        <v>1229</v>
      </c>
      <c r="Y123" s="93">
        <v>1</v>
      </c>
      <c r="Z123" s="97">
        <f>IF(T123="SOPORTE_TELEFÓNICO",'TARIFAS 2025'!$B$14,IF(V123="PRINCIPAL",'TARIFAS 2025'!$B$8,IF(V123="INTERMEDIA",'TARIFAS 2025'!$C$8,IF(V123="LEJANA",'TARIFAS 2025'!$D$8))))</f>
        <v>51282</v>
      </c>
      <c r="AA123" s="97">
        <f t="shared" ref="AA123:AA183" si="2">Z123*Y123</f>
        <v>51282</v>
      </c>
    </row>
    <row r="124" spans="1:27" s="91" customFormat="1" x14ac:dyDescent="0.3">
      <c r="A124" s="93" t="s">
        <v>88</v>
      </c>
      <c r="B124" s="93" t="str">
        <f>VLOOKUP(A124,'CENTROS DE COSTOS'!A:D,2,0)</f>
        <v>0036-0005</v>
      </c>
      <c r="C124" s="93" t="str">
        <f>VLOOKUP(A124,'CENTROS DE COSTOS'!A:D,3,0)</f>
        <v>Wompi Noroccidente</v>
      </c>
      <c r="D124" s="93">
        <v>5376</v>
      </c>
      <c r="E124" s="93">
        <v>2928744</v>
      </c>
      <c r="F124" s="93">
        <v>66213</v>
      </c>
      <c r="G124" s="93" t="s">
        <v>31</v>
      </c>
      <c r="H124" s="93" t="s">
        <v>120</v>
      </c>
      <c r="I124" s="93" t="s">
        <v>193</v>
      </c>
      <c r="J124" s="93" t="s">
        <v>3171</v>
      </c>
      <c r="K124" s="93" t="s">
        <v>1170</v>
      </c>
      <c r="L124" s="93" t="s">
        <v>3872</v>
      </c>
      <c r="M124" s="95">
        <v>45954.333333333336</v>
      </c>
      <c r="N124" s="95">
        <v>45967.751388888886</v>
      </c>
      <c r="O124" s="93" t="s">
        <v>31</v>
      </c>
      <c r="P124" s="93" t="s">
        <v>1258</v>
      </c>
      <c r="Q124" s="93" t="s">
        <v>1259</v>
      </c>
      <c r="R124" s="93" t="s">
        <v>1260</v>
      </c>
      <c r="S124" s="93" t="s">
        <v>4541</v>
      </c>
      <c r="T124" s="93" t="s">
        <v>1172</v>
      </c>
      <c r="U124" s="93">
        <v>32</v>
      </c>
      <c r="V124" s="93" t="s">
        <v>41</v>
      </c>
      <c r="W124" s="93" t="s">
        <v>121</v>
      </c>
      <c r="X124" s="93" t="s">
        <v>1331</v>
      </c>
      <c r="Y124" s="93">
        <v>2</v>
      </c>
      <c r="Z124" s="97">
        <f>IF(T124="SOPORTE_TELEFÓNICO",'TARIFAS 2025'!$B$14,IF(V124="PRINCIPAL",'TARIFAS 2025'!$B$8,IF(V124="INTERMEDIA",'TARIFAS 2025'!$C$8,IF(V124="LEJANA",'TARIFAS 2025'!$D$8))))</f>
        <v>172989</v>
      </c>
      <c r="AA124" s="97">
        <f t="shared" si="2"/>
        <v>345978</v>
      </c>
    </row>
    <row r="125" spans="1:27" s="91" customFormat="1" x14ac:dyDescent="0.3">
      <c r="A125" s="93" t="s">
        <v>77</v>
      </c>
      <c r="B125" s="93" t="str">
        <f>VLOOKUP(A125,'CENTROS DE COSTOS'!A:D,2,0)</f>
        <v>0036-0003</v>
      </c>
      <c r="C125" s="93" t="str">
        <f>VLOOKUP(A125,'CENTROS DE COSTOS'!A:D,3,0)</f>
        <v>Wompi Suroccidente</v>
      </c>
      <c r="D125" s="93">
        <v>76520</v>
      </c>
      <c r="E125" s="93">
        <v>2926053</v>
      </c>
      <c r="F125" s="93">
        <v>62346</v>
      </c>
      <c r="G125" s="93" t="s">
        <v>31</v>
      </c>
      <c r="H125" s="93" t="s">
        <v>1101</v>
      </c>
      <c r="I125" s="93" t="s">
        <v>1122</v>
      </c>
      <c r="J125" s="93" t="s">
        <v>1658</v>
      </c>
      <c r="K125" s="93" t="s">
        <v>1170</v>
      </c>
      <c r="L125" s="93" t="s">
        <v>3873</v>
      </c>
      <c r="M125" s="95">
        <v>45953.520138888889</v>
      </c>
      <c r="N125" s="95">
        <v>45967.756249999999</v>
      </c>
      <c r="O125" s="93" t="s">
        <v>31</v>
      </c>
      <c r="P125" s="93" t="s">
        <v>1266</v>
      </c>
      <c r="Q125" s="93" t="s">
        <v>1403</v>
      </c>
      <c r="R125" s="93" t="s">
        <v>1268</v>
      </c>
      <c r="S125" s="93" t="s">
        <v>4542</v>
      </c>
      <c r="T125" s="93" t="s">
        <v>1172</v>
      </c>
      <c r="U125" s="93">
        <v>0</v>
      </c>
      <c r="V125" s="93" t="s">
        <v>40</v>
      </c>
      <c r="W125" s="93" t="s">
        <v>121</v>
      </c>
      <c r="X125" s="93" t="s">
        <v>1342</v>
      </c>
      <c r="Y125" s="93">
        <v>2</v>
      </c>
      <c r="Z125" s="97">
        <f>IF(T125="SOPORTE_TELEFÓNICO",'TARIFAS 2025'!$B$14,IF(V125="PRINCIPAL",'TARIFAS 2025'!$B$8,IF(V125="INTERMEDIA",'TARIFAS 2025'!$C$8,IF(V125="LEJANA",'TARIFAS 2025'!$D$8))))</f>
        <v>51282</v>
      </c>
      <c r="AA125" s="97">
        <f t="shared" si="2"/>
        <v>102564</v>
      </c>
    </row>
    <row r="126" spans="1:27" s="91" customFormat="1" x14ac:dyDescent="0.3">
      <c r="A126" s="93" t="s">
        <v>98</v>
      </c>
      <c r="B126" s="93" t="str">
        <f>VLOOKUP(A126,'CENTROS DE COSTOS'!A:D,2,0)</f>
        <v>0036-0006</v>
      </c>
      <c r="C126" s="93" t="str">
        <f>VLOOKUP(A126,'CENTROS DE COSTOS'!A:D,3,0)</f>
        <v>Wompi Oriente</v>
      </c>
      <c r="D126" s="93">
        <v>50001</v>
      </c>
      <c r="E126" s="93">
        <v>2980654</v>
      </c>
      <c r="F126" s="93">
        <v>68825</v>
      </c>
      <c r="G126" s="93" t="s">
        <v>31</v>
      </c>
      <c r="H126" s="93" t="s">
        <v>814</v>
      </c>
      <c r="I126" s="93" t="s">
        <v>98</v>
      </c>
      <c r="J126" s="93" t="s">
        <v>3172</v>
      </c>
      <c r="K126" s="93" t="s">
        <v>1170</v>
      </c>
      <c r="L126" s="93" t="s">
        <v>3874</v>
      </c>
      <c r="M126" s="95">
        <v>45967.333333333336</v>
      </c>
      <c r="N126" s="95">
        <v>45967.786805555559</v>
      </c>
      <c r="O126" s="93" t="s">
        <v>31</v>
      </c>
      <c r="P126" s="93" t="s">
        <v>1255</v>
      </c>
      <c r="Q126" s="93" t="s">
        <v>1256</v>
      </c>
      <c r="R126" s="93" t="s">
        <v>1257</v>
      </c>
      <c r="S126" s="93" t="s">
        <v>4543</v>
      </c>
      <c r="T126" s="93" t="s">
        <v>1254</v>
      </c>
      <c r="U126" s="93">
        <v>24</v>
      </c>
      <c r="V126" s="93" t="s">
        <v>40</v>
      </c>
      <c r="W126" s="93" t="s">
        <v>121</v>
      </c>
      <c r="X126" s="93" t="s">
        <v>1262</v>
      </c>
      <c r="Y126" s="93">
        <v>1</v>
      </c>
      <c r="Z126" s="97">
        <f>IF(T126="SOPORTE_TELEFÓNICO",'TARIFAS 2025'!$B$14,IF(V126="PRINCIPAL",'TARIFAS 2025'!$B$8,IF(V126="INTERMEDIA",'TARIFAS 2025'!$C$8,IF(V126="LEJANA",'TARIFAS 2025'!$D$8))))</f>
        <v>22000</v>
      </c>
      <c r="AA126" s="97">
        <f t="shared" si="2"/>
        <v>22000</v>
      </c>
    </row>
    <row r="127" spans="1:27" s="91" customFormat="1" x14ac:dyDescent="0.3">
      <c r="A127" s="93" t="s">
        <v>90</v>
      </c>
      <c r="B127" s="93" t="str">
        <f>VLOOKUP(A127,'CENTROS DE COSTOS'!A:D,2,0)</f>
        <v>0036-0006</v>
      </c>
      <c r="C127" s="93" t="str">
        <f>VLOOKUP(A127,'CENTROS DE COSTOS'!A:D,3,0)</f>
        <v>Wompi Oriente</v>
      </c>
      <c r="D127" s="93">
        <v>41001</v>
      </c>
      <c r="E127" s="93">
        <v>2958878</v>
      </c>
      <c r="F127" s="93">
        <v>64148</v>
      </c>
      <c r="G127" s="93" t="s">
        <v>31</v>
      </c>
      <c r="H127" s="93" t="s">
        <v>740</v>
      </c>
      <c r="I127" s="93" t="s">
        <v>90</v>
      </c>
      <c r="J127" s="93" t="s">
        <v>1291</v>
      </c>
      <c r="K127" s="93" t="s">
        <v>1170</v>
      </c>
      <c r="L127" s="93" t="s">
        <v>3875</v>
      </c>
      <c r="M127" s="95">
        <v>45960.509027777778</v>
      </c>
      <c r="N127" s="95">
        <v>45967.791666666664</v>
      </c>
      <c r="O127" s="93" t="s">
        <v>31</v>
      </c>
      <c r="P127" s="93" t="s">
        <v>1255</v>
      </c>
      <c r="Q127" s="93" t="s">
        <v>1256</v>
      </c>
      <c r="R127" s="93" t="s">
        <v>1257</v>
      </c>
      <c r="S127" s="93" t="s">
        <v>4544</v>
      </c>
      <c r="T127" s="93" t="s">
        <v>1254</v>
      </c>
      <c r="U127" s="93">
        <v>48</v>
      </c>
      <c r="V127" s="93" t="s">
        <v>40</v>
      </c>
      <c r="W127" s="93" t="s">
        <v>121</v>
      </c>
      <c r="X127" s="93" t="s">
        <v>1309</v>
      </c>
      <c r="Y127" s="93">
        <v>2</v>
      </c>
      <c r="Z127" s="97">
        <f>IF(T127="SOPORTE_TELEFÓNICO",'TARIFAS 2025'!$B$14,IF(V127="PRINCIPAL",'TARIFAS 2025'!$B$8,IF(V127="INTERMEDIA",'TARIFAS 2025'!$C$8,IF(V127="LEJANA",'TARIFAS 2025'!$D$8))))</f>
        <v>22000</v>
      </c>
      <c r="AA127" s="97">
        <f t="shared" si="2"/>
        <v>44000</v>
      </c>
    </row>
    <row r="128" spans="1:27" s="91" customFormat="1" x14ac:dyDescent="0.3">
      <c r="A128" s="93" t="s">
        <v>97</v>
      </c>
      <c r="B128" s="93" t="str">
        <f>VLOOKUP(A128,'CENTROS DE COSTOS'!A:D,2,0)</f>
        <v>0036-0001</v>
      </c>
      <c r="C128" s="93" t="str">
        <f>VLOOKUP(A128,'CENTROS DE COSTOS'!A:D,3,0)</f>
        <v>Wompi Costa</v>
      </c>
      <c r="D128" s="93">
        <v>20001</v>
      </c>
      <c r="E128" s="93">
        <v>2868537</v>
      </c>
      <c r="F128" s="93">
        <v>26090</v>
      </c>
      <c r="G128" s="93" t="s">
        <v>31</v>
      </c>
      <c r="H128" s="93" t="s">
        <v>536</v>
      </c>
      <c r="I128" s="93" t="s">
        <v>97</v>
      </c>
      <c r="J128" s="93" t="s">
        <v>3173</v>
      </c>
      <c r="K128" s="93" t="s">
        <v>1170</v>
      </c>
      <c r="L128" s="93" t="s">
        <v>3876</v>
      </c>
      <c r="M128" s="95">
        <v>45940.452777777777</v>
      </c>
      <c r="N128" s="95">
        <v>45967.799305555556</v>
      </c>
      <c r="O128" s="93" t="s">
        <v>31</v>
      </c>
      <c r="P128" s="93" t="s">
        <v>1255</v>
      </c>
      <c r="Q128" s="93" t="s">
        <v>1256</v>
      </c>
      <c r="R128" s="93" t="s">
        <v>1338</v>
      </c>
      <c r="S128" s="93" t="s">
        <v>4545</v>
      </c>
      <c r="T128" s="93" t="s">
        <v>1254</v>
      </c>
      <c r="U128" s="93">
        <v>64</v>
      </c>
      <c r="V128" s="93" t="s">
        <v>40</v>
      </c>
      <c r="W128" s="93" t="s">
        <v>121</v>
      </c>
      <c r="X128" s="93" t="s">
        <v>1185</v>
      </c>
      <c r="Y128" s="93">
        <v>2</v>
      </c>
      <c r="Z128" s="97">
        <f>IF(T128="SOPORTE_TELEFÓNICO",'TARIFAS 2025'!$B$14,IF(V128="PRINCIPAL",'TARIFAS 2025'!$B$8,IF(V128="INTERMEDIA",'TARIFAS 2025'!$C$8,IF(V128="LEJANA",'TARIFAS 2025'!$D$8))))</f>
        <v>22000</v>
      </c>
      <c r="AA128" s="97">
        <f t="shared" si="2"/>
        <v>44000</v>
      </c>
    </row>
    <row r="129" spans="1:27" s="91" customFormat="1" x14ac:dyDescent="0.3">
      <c r="A129" s="93" t="s">
        <v>80</v>
      </c>
      <c r="B129" s="93" t="str">
        <f>VLOOKUP(A129,'CENTROS DE COSTOS'!A:D,2,0)</f>
        <v>0036-0001</v>
      </c>
      <c r="C129" s="93" t="str">
        <f>VLOOKUP(A129,'CENTROS DE COSTOS'!A:D,3,0)</f>
        <v>Wompi Costa</v>
      </c>
      <c r="D129" s="93">
        <v>13001</v>
      </c>
      <c r="E129" s="93">
        <v>2869621</v>
      </c>
      <c r="F129" s="93">
        <v>54818</v>
      </c>
      <c r="G129" s="93" t="s">
        <v>31</v>
      </c>
      <c r="H129" s="93" t="s">
        <v>275</v>
      </c>
      <c r="I129" s="93" t="s">
        <v>80</v>
      </c>
      <c r="J129" s="93" t="s">
        <v>1820</v>
      </c>
      <c r="K129" s="93" t="s">
        <v>1170</v>
      </c>
      <c r="L129" s="93" t="s">
        <v>3877</v>
      </c>
      <c r="M129" s="95">
        <v>45940.527777777781</v>
      </c>
      <c r="N129" s="95">
        <v>45968.35</v>
      </c>
      <c r="O129" s="93" t="s">
        <v>31</v>
      </c>
      <c r="P129" s="93" t="s">
        <v>1255</v>
      </c>
      <c r="Q129" s="93" t="s">
        <v>1256</v>
      </c>
      <c r="R129" s="93" t="s">
        <v>1257</v>
      </c>
      <c r="S129" s="93" t="s">
        <v>4546</v>
      </c>
      <c r="T129" s="93" t="s">
        <v>1254</v>
      </c>
      <c r="U129" s="93">
        <v>64</v>
      </c>
      <c r="V129" s="93" t="s">
        <v>40</v>
      </c>
      <c r="W129" s="93" t="s">
        <v>121</v>
      </c>
      <c r="X129" s="93" t="s">
        <v>1299</v>
      </c>
      <c r="Y129" s="93">
        <v>2</v>
      </c>
      <c r="Z129" s="97">
        <f>IF(T129="SOPORTE_TELEFÓNICO",'TARIFAS 2025'!$B$14,IF(V129="PRINCIPAL",'TARIFAS 2025'!$B$8,IF(V129="INTERMEDIA",'TARIFAS 2025'!$C$8,IF(V129="LEJANA",'TARIFAS 2025'!$D$8))))</f>
        <v>22000</v>
      </c>
      <c r="AA129" s="97">
        <f t="shared" si="2"/>
        <v>44000</v>
      </c>
    </row>
    <row r="130" spans="1:27" s="91" customFormat="1" x14ac:dyDescent="0.3">
      <c r="A130" s="93" t="s">
        <v>74</v>
      </c>
      <c r="B130" s="93" t="str">
        <f>VLOOKUP(A130,'CENTROS DE COSTOS'!A:D,2,0)</f>
        <v>0036-0007</v>
      </c>
      <c r="C130" s="93" t="str">
        <f>VLOOKUP(A130,'CENTROS DE COSTOS'!A:D,3,0)</f>
        <v>Wompi Santander</v>
      </c>
      <c r="D130" s="93">
        <v>68001</v>
      </c>
      <c r="E130" s="93">
        <v>2973670</v>
      </c>
      <c r="F130" s="93">
        <v>30809</v>
      </c>
      <c r="G130" s="93" t="s">
        <v>31</v>
      </c>
      <c r="H130" s="93" t="s">
        <v>963</v>
      </c>
      <c r="I130" s="93" t="s">
        <v>74</v>
      </c>
      <c r="J130" s="93" t="s">
        <v>3174</v>
      </c>
      <c r="K130" s="93" t="s">
        <v>1170</v>
      </c>
      <c r="L130" s="93" t="s">
        <v>3878</v>
      </c>
      <c r="M130" s="95">
        <v>45965.63958333333</v>
      </c>
      <c r="N130" s="95">
        <v>45968.382638888892</v>
      </c>
      <c r="O130" s="93" t="s">
        <v>31</v>
      </c>
      <c r="P130" s="93" t="s">
        <v>1258</v>
      </c>
      <c r="Q130" s="93" t="s">
        <v>1282</v>
      </c>
      <c r="R130" s="93" t="s">
        <v>1273</v>
      </c>
      <c r="S130" s="93" t="s">
        <v>4547</v>
      </c>
      <c r="T130" s="93" t="s">
        <v>1172</v>
      </c>
      <c r="U130" s="93">
        <v>16</v>
      </c>
      <c r="V130" s="93" t="s">
        <v>40</v>
      </c>
      <c r="W130" s="93" t="s">
        <v>121</v>
      </c>
      <c r="X130" s="93" t="s">
        <v>1192</v>
      </c>
      <c r="Y130" s="93">
        <v>1</v>
      </c>
      <c r="Z130" s="97">
        <f>IF(T130="SOPORTE_TELEFÓNICO",'TARIFAS 2025'!$B$14,IF(V130="PRINCIPAL",'TARIFAS 2025'!$B$8,IF(V130="INTERMEDIA",'TARIFAS 2025'!$C$8,IF(V130="LEJANA",'TARIFAS 2025'!$D$8))))</f>
        <v>51282</v>
      </c>
      <c r="AA130" s="97">
        <f t="shared" si="2"/>
        <v>51282</v>
      </c>
    </row>
    <row r="131" spans="1:27" s="91" customFormat="1" x14ac:dyDescent="0.3">
      <c r="A131" s="93" t="s">
        <v>88</v>
      </c>
      <c r="B131" s="93" t="str">
        <f>VLOOKUP(A131,'CENTROS DE COSTOS'!A:D,2,0)</f>
        <v>0036-0005</v>
      </c>
      <c r="C131" s="93" t="str">
        <f>VLOOKUP(A131,'CENTROS DE COSTOS'!A:D,3,0)</f>
        <v>Wompi Noroccidente</v>
      </c>
      <c r="D131" s="93">
        <v>5001</v>
      </c>
      <c r="E131" s="93">
        <v>2983717</v>
      </c>
      <c r="F131" s="93">
        <v>68652</v>
      </c>
      <c r="G131" s="93" t="s">
        <v>31</v>
      </c>
      <c r="H131" s="93" t="s">
        <v>120</v>
      </c>
      <c r="I131" s="93" t="s">
        <v>88</v>
      </c>
      <c r="J131" s="93" t="s">
        <v>3092</v>
      </c>
      <c r="K131" s="93" t="s">
        <v>1170</v>
      </c>
      <c r="L131" s="93" t="s">
        <v>3879</v>
      </c>
      <c r="M131" s="95">
        <v>45967.459027777782</v>
      </c>
      <c r="N131" s="95">
        <v>45968.399305555547</v>
      </c>
      <c r="O131" s="93" t="s">
        <v>31</v>
      </c>
      <c r="P131" s="93" t="s">
        <v>1263</v>
      </c>
      <c r="Q131" s="93" t="s">
        <v>1347</v>
      </c>
      <c r="R131" s="93" t="s">
        <v>1277</v>
      </c>
      <c r="S131" s="93" t="s">
        <v>4548</v>
      </c>
      <c r="T131" s="93" t="s">
        <v>1172</v>
      </c>
      <c r="U131" s="93">
        <v>32</v>
      </c>
      <c r="V131" s="93" t="s">
        <v>40</v>
      </c>
      <c r="W131" s="93" t="s">
        <v>121</v>
      </c>
      <c r="X131" s="93" t="s">
        <v>1250</v>
      </c>
      <c r="Y131" s="93">
        <v>1</v>
      </c>
      <c r="Z131" s="97">
        <f>IF(T131="SOPORTE_TELEFÓNICO",'TARIFAS 2025'!$B$14,IF(V131="PRINCIPAL",'TARIFAS 2025'!$B$8,IF(V131="INTERMEDIA",'TARIFAS 2025'!$C$8,IF(V131="LEJANA",'TARIFAS 2025'!$D$8))))</f>
        <v>51282</v>
      </c>
      <c r="AA131" s="97">
        <f t="shared" si="2"/>
        <v>51282</v>
      </c>
    </row>
    <row r="132" spans="1:27" s="91" customFormat="1" x14ac:dyDescent="0.3">
      <c r="A132" s="93" t="s">
        <v>88</v>
      </c>
      <c r="B132" s="93" t="str">
        <f>VLOOKUP(A132,'CENTROS DE COSTOS'!A:D,2,0)</f>
        <v>0036-0005</v>
      </c>
      <c r="C132" s="93" t="str">
        <f>VLOOKUP(A132,'CENTROS DE COSTOS'!A:D,3,0)</f>
        <v>Wompi Noroccidente</v>
      </c>
      <c r="D132" s="93">
        <v>5266</v>
      </c>
      <c r="E132" s="93">
        <v>2984524</v>
      </c>
      <c r="F132" s="93">
        <v>52714</v>
      </c>
      <c r="G132" s="93" t="s">
        <v>31</v>
      </c>
      <c r="H132" s="93" t="s">
        <v>120</v>
      </c>
      <c r="I132" s="93" t="s">
        <v>180</v>
      </c>
      <c r="J132" s="93" t="s">
        <v>3175</v>
      </c>
      <c r="K132" s="93" t="s">
        <v>1170</v>
      </c>
      <c r="L132" s="93" t="s">
        <v>3880</v>
      </c>
      <c r="M132" s="95">
        <v>45967.50277777778</v>
      </c>
      <c r="N132" s="95">
        <v>45968.445138888892</v>
      </c>
      <c r="O132" s="93" t="s">
        <v>31</v>
      </c>
      <c r="P132" s="93" t="s">
        <v>1279</v>
      </c>
      <c r="Q132" s="93" t="s">
        <v>1280</v>
      </c>
      <c r="R132" s="93" t="s">
        <v>1446</v>
      </c>
      <c r="S132" s="93" t="s">
        <v>4549</v>
      </c>
      <c r="T132" s="93" t="s">
        <v>1254</v>
      </c>
      <c r="U132" s="93">
        <v>40</v>
      </c>
      <c r="V132" s="93" t="s">
        <v>40</v>
      </c>
      <c r="W132" s="93" t="s">
        <v>121</v>
      </c>
      <c r="X132" s="93" t="s">
        <v>1327</v>
      </c>
      <c r="Y132" s="93">
        <v>1</v>
      </c>
      <c r="Z132" s="97">
        <f>IF(T132="SOPORTE_TELEFÓNICO",'TARIFAS 2025'!$B$14,IF(V132="PRINCIPAL",'TARIFAS 2025'!$B$8,IF(V132="INTERMEDIA",'TARIFAS 2025'!$C$8,IF(V132="LEJANA",'TARIFAS 2025'!$D$8))))</f>
        <v>22000</v>
      </c>
      <c r="AA132" s="97">
        <f t="shared" si="2"/>
        <v>22000</v>
      </c>
    </row>
    <row r="133" spans="1:27" s="91" customFormat="1" x14ac:dyDescent="0.3">
      <c r="A133" s="93" t="s">
        <v>71</v>
      </c>
      <c r="B133" s="93" t="str">
        <f>VLOOKUP(A133,'CENTROS DE COSTOS'!A:D,2,0)</f>
        <v>0036-0004</v>
      </c>
      <c r="C133" s="93" t="str">
        <f>VLOOKUP(A133,'CENTROS DE COSTOS'!A:D,3,0)</f>
        <v>Wompi Centro</v>
      </c>
      <c r="D133" s="93">
        <v>25793</v>
      </c>
      <c r="E133" s="93">
        <v>2981499</v>
      </c>
      <c r="F133" s="93">
        <v>76917</v>
      </c>
      <c r="G133" s="93" t="s">
        <v>31</v>
      </c>
      <c r="H133" s="93" t="s">
        <v>618</v>
      </c>
      <c r="I133" s="93" t="s">
        <v>706</v>
      </c>
      <c r="J133" s="93" t="s">
        <v>1817</v>
      </c>
      <c r="K133" s="93" t="s">
        <v>1170</v>
      </c>
      <c r="L133" s="93" t="s">
        <v>3881</v>
      </c>
      <c r="M133" s="95">
        <v>45967.347222222219</v>
      </c>
      <c r="N133" s="95">
        <v>45968.452777777777</v>
      </c>
      <c r="O133" s="93" t="s">
        <v>31</v>
      </c>
      <c r="P133" s="93" t="s">
        <v>1263</v>
      </c>
      <c r="Q133" s="93" t="s">
        <v>1276</v>
      </c>
      <c r="R133" s="93" t="s">
        <v>1277</v>
      </c>
      <c r="S133" s="93" t="s">
        <v>4550</v>
      </c>
      <c r="T133" s="93" t="s">
        <v>1254</v>
      </c>
      <c r="U133" s="93">
        <v>16</v>
      </c>
      <c r="V133" s="93" t="s">
        <v>41</v>
      </c>
      <c r="W133" s="93" t="s">
        <v>121</v>
      </c>
      <c r="X133" s="93" t="s">
        <v>1179</v>
      </c>
      <c r="Y133" s="93">
        <v>1</v>
      </c>
      <c r="Z133" s="97">
        <f>IF(T133="SOPORTE_TELEFÓNICO",'TARIFAS 2025'!$B$14,IF(V133="PRINCIPAL",'TARIFAS 2025'!$B$8,IF(V133="INTERMEDIA",'TARIFAS 2025'!$C$8,IF(V133="LEJANA",'TARIFAS 2025'!$D$8))))</f>
        <v>22000</v>
      </c>
      <c r="AA133" s="97">
        <f t="shared" si="2"/>
        <v>22000</v>
      </c>
    </row>
    <row r="134" spans="1:27" s="91" customFormat="1" x14ac:dyDescent="0.3">
      <c r="A134" s="93" t="s">
        <v>77</v>
      </c>
      <c r="B134" s="93" t="str">
        <f>VLOOKUP(A134,'CENTROS DE COSTOS'!A:D,2,0)</f>
        <v>0036-0003</v>
      </c>
      <c r="C134" s="93" t="str">
        <f>VLOOKUP(A134,'CENTROS DE COSTOS'!A:D,3,0)</f>
        <v>Wompi Suroccidente</v>
      </c>
      <c r="D134" s="93">
        <v>76001</v>
      </c>
      <c r="E134" s="93">
        <v>2985522</v>
      </c>
      <c r="F134" s="93">
        <v>75109</v>
      </c>
      <c r="G134" s="93" t="s">
        <v>31</v>
      </c>
      <c r="H134" s="93" t="s">
        <v>1101</v>
      </c>
      <c r="I134" s="93" t="s">
        <v>77</v>
      </c>
      <c r="J134" s="93" t="s">
        <v>3176</v>
      </c>
      <c r="K134" s="93" t="s">
        <v>1170</v>
      </c>
      <c r="L134" s="93" t="s">
        <v>3882</v>
      </c>
      <c r="M134" s="95">
        <v>45967.616666666669</v>
      </c>
      <c r="N134" s="95">
        <v>45968.468055555553</v>
      </c>
      <c r="O134" s="93" t="s">
        <v>31</v>
      </c>
      <c r="P134" s="93" t="s">
        <v>1251</v>
      </c>
      <c r="Q134" s="93" t="s">
        <v>1282</v>
      </c>
      <c r="R134" s="93" t="s">
        <v>1253</v>
      </c>
      <c r="S134" s="93" t="s">
        <v>4551</v>
      </c>
      <c r="T134" s="93" t="s">
        <v>1172</v>
      </c>
      <c r="U134" s="93">
        <v>32</v>
      </c>
      <c r="V134" s="93" t="s">
        <v>40</v>
      </c>
      <c r="W134" s="93" t="s">
        <v>121</v>
      </c>
      <c r="X134" s="93" t="s">
        <v>1261</v>
      </c>
      <c r="Y134" s="93">
        <v>1</v>
      </c>
      <c r="Z134" s="97">
        <f>IF(T134="SOPORTE_TELEFÓNICO",'TARIFAS 2025'!$B$14,IF(V134="PRINCIPAL",'TARIFAS 2025'!$B$8,IF(V134="INTERMEDIA",'TARIFAS 2025'!$C$8,IF(V134="LEJANA",'TARIFAS 2025'!$D$8))))</f>
        <v>51282</v>
      </c>
      <c r="AA134" s="97">
        <f t="shared" si="2"/>
        <v>51282</v>
      </c>
    </row>
    <row r="135" spans="1:27" s="91" customFormat="1" x14ac:dyDescent="0.3">
      <c r="A135" s="93" t="s">
        <v>77</v>
      </c>
      <c r="B135" s="93" t="str">
        <f>VLOOKUP(A135,'CENTROS DE COSTOS'!A:D,2,0)</f>
        <v>0036-0003</v>
      </c>
      <c r="C135" s="93" t="str">
        <f>VLOOKUP(A135,'CENTROS DE COSTOS'!A:D,3,0)</f>
        <v>Wompi Suroccidente</v>
      </c>
      <c r="D135" s="93">
        <v>76306</v>
      </c>
      <c r="E135" s="93">
        <v>2986516</v>
      </c>
      <c r="F135" s="93">
        <v>54283</v>
      </c>
      <c r="G135" s="93" t="s">
        <v>31</v>
      </c>
      <c r="H135" s="93" t="s">
        <v>1101</v>
      </c>
      <c r="I135" s="93" t="s">
        <v>1116</v>
      </c>
      <c r="J135" s="93" t="s">
        <v>3177</v>
      </c>
      <c r="K135" s="93" t="s">
        <v>1170</v>
      </c>
      <c r="L135" s="93" t="s">
        <v>3883</v>
      </c>
      <c r="M135" s="95">
        <v>45967.682638888888</v>
      </c>
      <c r="N135" s="95">
        <v>45968.482638888891</v>
      </c>
      <c r="O135" s="93" t="s">
        <v>31</v>
      </c>
      <c r="P135" s="93" t="s">
        <v>1255</v>
      </c>
      <c r="Q135" s="93" t="s">
        <v>1256</v>
      </c>
      <c r="R135" s="93" t="s">
        <v>1257</v>
      </c>
      <c r="S135" s="93" t="s">
        <v>4552</v>
      </c>
      <c r="T135" s="93" t="s">
        <v>1172</v>
      </c>
      <c r="U135" s="93">
        <v>24</v>
      </c>
      <c r="V135" s="93" t="s">
        <v>41</v>
      </c>
      <c r="W135" s="93" t="s">
        <v>121</v>
      </c>
      <c r="X135" s="93" t="s">
        <v>1278</v>
      </c>
      <c r="Y135" s="93">
        <v>1</v>
      </c>
      <c r="Z135" s="97">
        <f>IF(T135="SOPORTE_TELEFÓNICO",'TARIFAS 2025'!$B$14,IF(V135="PRINCIPAL",'TARIFAS 2025'!$B$8,IF(V135="INTERMEDIA",'TARIFAS 2025'!$C$8,IF(V135="LEJANA",'TARIFAS 2025'!$D$8))))</f>
        <v>172989</v>
      </c>
      <c r="AA135" s="97">
        <f t="shared" si="2"/>
        <v>172989</v>
      </c>
    </row>
    <row r="136" spans="1:27" s="91" customFormat="1" x14ac:dyDescent="0.3">
      <c r="A136" s="93" t="s">
        <v>99</v>
      </c>
      <c r="B136" s="93" t="str">
        <f>VLOOKUP(A136,'CENTROS DE COSTOS'!A:D,2,0)</f>
        <v>0036-0006</v>
      </c>
      <c r="C136" s="93" t="str">
        <f>VLOOKUP(A136,'CENTROS DE COSTOS'!A:D,3,0)</f>
        <v>Wompi Oriente</v>
      </c>
      <c r="D136" s="93" t="s">
        <v>2944</v>
      </c>
      <c r="E136" s="93" t="s">
        <v>3547</v>
      </c>
      <c r="F136" s="93" t="s">
        <v>2582</v>
      </c>
      <c r="G136" s="93" t="s">
        <v>31</v>
      </c>
      <c r="H136" s="93" t="s">
        <v>481</v>
      </c>
      <c r="I136" s="93" t="s">
        <v>99</v>
      </c>
      <c r="J136" s="93" t="s">
        <v>3178</v>
      </c>
      <c r="K136" s="93" t="s">
        <v>1170</v>
      </c>
      <c r="L136" s="93" t="s">
        <v>3884</v>
      </c>
      <c r="M136" s="95">
        <v>45968.384027777778</v>
      </c>
      <c r="N136" s="95">
        <v>45968.486805555563</v>
      </c>
      <c r="O136" s="93" t="s">
        <v>31</v>
      </c>
      <c r="P136" s="93" t="s">
        <v>1266</v>
      </c>
      <c r="Q136" s="93" t="s">
        <v>1403</v>
      </c>
      <c r="R136" s="93" t="s">
        <v>1268</v>
      </c>
      <c r="S136" s="93" t="s">
        <v>4553</v>
      </c>
      <c r="T136" s="93" t="s">
        <v>1254</v>
      </c>
      <c r="U136" s="93" t="s">
        <v>5071</v>
      </c>
      <c r="V136" s="93" t="s">
        <v>40</v>
      </c>
      <c r="W136" s="93" t="s">
        <v>121</v>
      </c>
      <c r="X136" s="93" t="s">
        <v>1219</v>
      </c>
      <c r="Y136" s="93">
        <v>1</v>
      </c>
      <c r="Z136" s="97">
        <f>IF(T136="SOPORTE_TELEFÓNICO",'TARIFAS 2025'!$B$14,IF(V136="PRINCIPAL",'TARIFAS 2025'!$B$8,IF(V136="INTERMEDIA",'TARIFAS 2025'!$C$8,IF(V136="LEJANA",'TARIFAS 2025'!$D$8))))</f>
        <v>22000</v>
      </c>
      <c r="AA136" s="97">
        <f t="shared" si="2"/>
        <v>22000</v>
      </c>
    </row>
    <row r="137" spans="1:27" s="91" customFormat="1" x14ac:dyDescent="0.3">
      <c r="A137" s="93" t="s">
        <v>88</v>
      </c>
      <c r="B137" s="93" t="str">
        <f>VLOOKUP(A137,'CENTROS DE COSTOS'!A:D,2,0)</f>
        <v>0036-0005</v>
      </c>
      <c r="C137" s="93" t="str">
        <f>VLOOKUP(A137,'CENTROS DE COSTOS'!A:D,3,0)</f>
        <v>Wompi Noroccidente</v>
      </c>
      <c r="D137" s="93">
        <v>5001</v>
      </c>
      <c r="E137" s="93">
        <v>2984953</v>
      </c>
      <c r="F137" s="93">
        <v>38038</v>
      </c>
      <c r="G137" s="93" t="s">
        <v>31</v>
      </c>
      <c r="H137" s="93" t="s">
        <v>120</v>
      </c>
      <c r="I137" s="93" t="s">
        <v>88</v>
      </c>
      <c r="J137" s="93" t="s">
        <v>3179</v>
      </c>
      <c r="K137" s="93" t="s">
        <v>1170</v>
      </c>
      <c r="L137" s="93" t="s">
        <v>3885</v>
      </c>
      <c r="M137" s="95">
        <v>45967.581250000003</v>
      </c>
      <c r="N137" s="95">
        <v>45968.512499999997</v>
      </c>
      <c r="O137" s="93" t="s">
        <v>31</v>
      </c>
      <c r="P137" s="93" t="s">
        <v>1255</v>
      </c>
      <c r="Q137" s="93" t="s">
        <v>1256</v>
      </c>
      <c r="R137" s="93" t="s">
        <v>1257</v>
      </c>
      <c r="S137" s="93" t="s">
        <v>4554</v>
      </c>
      <c r="T137" s="93" t="s">
        <v>1254</v>
      </c>
      <c r="U137" s="93">
        <v>56</v>
      </c>
      <c r="V137" s="93" t="s">
        <v>40</v>
      </c>
      <c r="W137" s="93" t="s">
        <v>121</v>
      </c>
      <c r="X137" s="93" t="s">
        <v>1250</v>
      </c>
      <c r="Y137" s="93">
        <v>1</v>
      </c>
      <c r="Z137" s="97">
        <f>IF(T137="SOPORTE_TELEFÓNICO",'TARIFAS 2025'!$B$14,IF(V137="PRINCIPAL",'TARIFAS 2025'!$B$8,IF(V137="INTERMEDIA",'TARIFAS 2025'!$C$8,IF(V137="LEJANA",'TARIFAS 2025'!$D$8))))</f>
        <v>22000</v>
      </c>
      <c r="AA137" s="97">
        <f t="shared" si="2"/>
        <v>22000</v>
      </c>
    </row>
    <row r="138" spans="1:27" s="91" customFormat="1" x14ac:dyDescent="0.3">
      <c r="A138" s="93" t="s">
        <v>96</v>
      </c>
      <c r="B138" s="93" t="str">
        <f>VLOOKUP(A138,'CENTROS DE COSTOS'!A:D,2,0)</f>
        <v>0036-0007</v>
      </c>
      <c r="C138" s="93" t="str">
        <f>VLOOKUP(A138,'CENTROS DE COSTOS'!A:D,3,0)</f>
        <v>Wompi Santander</v>
      </c>
      <c r="D138" s="93">
        <v>15176</v>
      </c>
      <c r="E138" s="93">
        <v>2986738</v>
      </c>
      <c r="F138" s="93">
        <v>69859</v>
      </c>
      <c r="G138" s="93" t="s">
        <v>31</v>
      </c>
      <c r="H138" s="93" t="s">
        <v>322</v>
      </c>
      <c r="I138" s="93" t="s">
        <v>338</v>
      </c>
      <c r="J138" s="93" t="s">
        <v>3180</v>
      </c>
      <c r="K138" s="93" t="s">
        <v>1170</v>
      </c>
      <c r="L138" s="93" t="s">
        <v>3886</v>
      </c>
      <c r="M138" s="95">
        <v>45967.691666666673</v>
      </c>
      <c r="N138" s="95">
        <v>45968.515277777777</v>
      </c>
      <c r="O138" s="93" t="s">
        <v>31</v>
      </c>
      <c r="P138" s="93" t="s">
        <v>1255</v>
      </c>
      <c r="Q138" s="93" t="s">
        <v>1256</v>
      </c>
      <c r="R138" s="93" t="s">
        <v>1257</v>
      </c>
      <c r="S138" s="93" t="s">
        <v>4555</v>
      </c>
      <c r="T138" s="93" t="s">
        <v>1254</v>
      </c>
      <c r="U138" s="93">
        <v>32</v>
      </c>
      <c r="V138" s="93" t="s">
        <v>42</v>
      </c>
      <c r="W138" s="93" t="s">
        <v>121</v>
      </c>
      <c r="X138" s="93" t="s">
        <v>1218</v>
      </c>
      <c r="Y138" s="93">
        <v>1</v>
      </c>
      <c r="Z138" s="97">
        <f>IF(T138="SOPORTE_TELEFÓNICO",'TARIFAS 2025'!$B$14,IF(V138="PRINCIPAL",'TARIFAS 2025'!$B$8,IF(V138="INTERMEDIA",'TARIFAS 2025'!$C$8,IF(V138="LEJANA",'TARIFAS 2025'!$D$8))))</f>
        <v>22000</v>
      </c>
      <c r="AA138" s="97">
        <f t="shared" si="2"/>
        <v>22000</v>
      </c>
    </row>
    <row r="139" spans="1:27" s="91" customFormat="1" x14ac:dyDescent="0.3">
      <c r="A139" s="93" t="s">
        <v>89</v>
      </c>
      <c r="B139" s="93" t="str">
        <f>VLOOKUP(A139,'CENTROS DE COSTOS'!A:D,2,0)</f>
        <v>0036-0001</v>
      </c>
      <c r="C139" s="93" t="str">
        <f>VLOOKUP(A139,'CENTROS DE COSTOS'!A:D,3,0)</f>
        <v>Wompi Costa</v>
      </c>
      <c r="D139" s="93">
        <v>23417</v>
      </c>
      <c r="E139" s="93">
        <v>2981462</v>
      </c>
      <c r="F139" s="93">
        <v>59132</v>
      </c>
      <c r="G139" s="93" t="s">
        <v>31</v>
      </c>
      <c r="H139" s="93" t="s">
        <v>276</v>
      </c>
      <c r="I139" s="93" t="s">
        <v>600</v>
      </c>
      <c r="J139" s="93" t="s">
        <v>3181</v>
      </c>
      <c r="K139" s="93" t="s">
        <v>1170</v>
      </c>
      <c r="L139" s="93" t="s">
        <v>3887</v>
      </c>
      <c r="M139" s="95">
        <v>45967.336805555547</v>
      </c>
      <c r="N139" s="95">
        <v>45968.520138888889</v>
      </c>
      <c r="O139" s="93" t="s">
        <v>31</v>
      </c>
      <c r="P139" s="93" t="s">
        <v>1359</v>
      </c>
      <c r="Q139" s="93" t="s">
        <v>1484</v>
      </c>
      <c r="R139" s="93" t="s">
        <v>1361</v>
      </c>
      <c r="S139" s="93" t="s">
        <v>4556</v>
      </c>
      <c r="T139" s="93" t="s">
        <v>1254</v>
      </c>
      <c r="U139" s="93">
        <v>0</v>
      </c>
      <c r="V139" s="93" t="s">
        <v>41</v>
      </c>
      <c r="W139" s="93" t="s">
        <v>121</v>
      </c>
      <c r="X139" s="93" t="s">
        <v>1226</v>
      </c>
      <c r="Y139" s="93">
        <v>1</v>
      </c>
      <c r="Z139" s="97">
        <f>IF(T139="SOPORTE_TELEFÓNICO",'TARIFAS 2025'!$B$14,IF(V139="PRINCIPAL",'TARIFAS 2025'!$B$8,IF(V139="INTERMEDIA",'TARIFAS 2025'!$C$8,IF(V139="LEJANA",'TARIFAS 2025'!$D$8))))</f>
        <v>22000</v>
      </c>
      <c r="AA139" s="97">
        <f t="shared" si="2"/>
        <v>22000</v>
      </c>
    </row>
    <row r="140" spans="1:27" s="91" customFormat="1" x14ac:dyDescent="0.3">
      <c r="A140" s="93" t="s">
        <v>92</v>
      </c>
      <c r="B140" s="93" t="str">
        <f>VLOOKUP(A140,'CENTROS DE COSTOS'!A:D,2,0)</f>
        <v>0036-0002</v>
      </c>
      <c r="C140" s="93" t="str">
        <f>VLOOKUP(A140,'CENTROS DE COSTOS'!A:D,3,0)</f>
        <v>Wompi Eje Cafetero</v>
      </c>
      <c r="D140" s="93">
        <v>66001</v>
      </c>
      <c r="E140" s="93">
        <v>2980856</v>
      </c>
      <c r="F140" s="93">
        <v>63031</v>
      </c>
      <c r="G140" s="93" t="s">
        <v>31</v>
      </c>
      <c r="H140" s="93" t="s">
        <v>458</v>
      </c>
      <c r="I140" s="93" t="s">
        <v>92</v>
      </c>
      <c r="J140" s="93" t="s">
        <v>1748</v>
      </c>
      <c r="K140" s="93" t="s">
        <v>1170</v>
      </c>
      <c r="L140" s="93" t="s">
        <v>3888</v>
      </c>
      <c r="M140" s="95">
        <v>45967.333333333343</v>
      </c>
      <c r="N140" s="95">
        <v>45968.525000000001</v>
      </c>
      <c r="O140" s="93" t="s">
        <v>31</v>
      </c>
      <c r="P140" s="93" t="s">
        <v>1263</v>
      </c>
      <c r="Q140" s="93" t="s">
        <v>1264</v>
      </c>
      <c r="R140" s="93" t="s">
        <v>1265</v>
      </c>
      <c r="S140" s="93" t="s">
        <v>4557</v>
      </c>
      <c r="T140" s="93" t="s">
        <v>1254</v>
      </c>
      <c r="U140" s="93">
        <v>32</v>
      </c>
      <c r="V140" s="93" t="s">
        <v>40</v>
      </c>
      <c r="W140" s="93" t="s">
        <v>121</v>
      </c>
      <c r="X140" s="93" t="s">
        <v>1193</v>
      </c>
      <c r="Y140" s="93">
        <v>1</v>
      </c>
      <c r="Z140" s="97">
        <f>IF(T140="SOPORTE_TELEFÓNICO",'TARIFAS 2025'!$B$14,IF(V140="PRINCIPAL",'TARIFAS 2025'!$B$8,IF(V140="INTERMEDIA",'TARIFAS 2025'!$C$8,IF(V140="LEJANA",'TARIFAS 2025'!$D$8))))</f>
        <v>22000</v>
      </c>
      <c r="AA140" s="97">
        <f t="shared" si="2"/>
        <v>22000</v>
      </c>
    </row>
    <row r="141" spans="1:27" s="91" customFormat="1" x14ac:dyDescent="0.3">
      <c r="A141" s="93" t="s">
        <v>96</v>
      </c>
      <c r="B141" s="93" t="str">
        <f>VLOOKUP(A141,'CENTROS DE COSTOS'!A:D,2,0)</f>
        <v>0036-0007</v>
      </c>
      <c r="C141" s="93" t="str">
        <f>VLOOKUP(A141,'CENTROS DE COSTOS'!A:D,3,0)</f>
        <v>Wompi Santander</v>
      </c>
      <c r="D141" s="93">
        <v>15176</v>
      </c>
      <c r="E141" s="93">
        <v>2978928</v>
      </c>
      <c r="F141" s="93">
        <v>57782</v>
      </c>
      <c r="G141" s="93" t="s">
        <v>31</v>
      </c>
      <c r="H141" s="93" t="s">
        <v>322</v>
      </c>
      <c r="I141" s="93" t="s">
        <v>338</v>
      </c>
      <c r="J141" s="93" t="s">
        <v>3182</v>
      </c>
      <c r="K141" s="93" t="s">
        <v>1170</v>
      </c>
      <c r="L141" s="93" t="s">
        <v>3889</v>
      </c>
      <c r="M141" s="95">
        <v>45966.569444444453</v>
      </c>
      <c r="N141" s="95">
        <v>45968.536805555559</v>
      </c>
      <c r="O141" s="93" t="s">
        <v>31</v>
      </c>
      <c r="P141" s="93" t="s">
        <v>1359</v>
      </c>
      <c r="Q141" s="93" t="s">
        <v>1360</v>
      </c>
      <c r="R141" s="93" t="s">
        <v>1413</v>
      </c>
      <c r="S141" s="93" t="s">
        <v>4558</v>
      </c>
      <c r="T141" s="93" t="s">
        <v>1254</v>
      </c>
      <c r="U141" s="93">
        <v>32</v>
      </c>
      <c r="V141" s="93" t="s">
        <v>42</v>
      </c>
      <c r="W141" s="93" t="s">
        <v>121</v>
      </c>
      <c r="X141" s="93" t="s">
        <v>1218</v>
      </c>
      <c r="Y141" s="93">
        <v>1</v>
      </c>
      <c r="Z141" s="97">
        <f>IF(T141="SOPORTE_TELEFÓNICO",'TARIFAS 2025'!$B$14,IF(V141="PRINCIPAL",'TARIFAS 2025'!$B$8,IF(V141="INTERMEDIA",'TARIFAS 2025'!$C$8,IF(V141="LEJANA",'TARIFAS 2025'!$D$8))))</f>
        <v>22000</v>
      </c>
      <c r="AA141" s="97">
        <f t="shared" si="2"/>
        <v>22000</v>
      </c>
    </row>
    <row r="142" spans="1:27" s="91" customFormat="1" x14ac:dyDescent="0.3">
      <c r="A142" s="93" t="s">
        <v>96</v>
      </c>
      <c r="B142" s="93" t="str">
        <f>VLOOKUP(A142,'CENTROS DE COSTOS'!A:D,2,0)</f>
        <v>0036-0007</v>
      </c>
      <c r="C142" s="93" t="str">
        <f>VLOOKUP(A142,'CENTROS DE COSTOS'!A:D,3,0)</f>
        <v>Wompi Santander</v>
      </c>
      <c r="D142" s="93">
        <v>15646</v>
      </c>
      <c r="E142" s="93">
        <v>2978689</v>
      </c>
      <c r="F142" s="93">
        <v>52924</v>
      </c>
      <c r="G142" s="93" t="s">
        <v>31</v>
      </c>
      <c r="H142" s="93" t="s">
        <v>322</v>
      </c>
      <c r="I142" s="93" t="s">
        <v>396</v>
      </c>
      <c r="J142" s="93" t="s">
        <v>1387</v>
      </c>
      <c r="K142" s="93" t="s">
        <v>1170</v>
      </c>
      <c r="L142" s="93" t="s">
        <v>3890</v>
      </c>
      <c r="M142" s="95">
        <v>45966.555555555547</v>
      </c>
      <c r="N142" s="95">
        <v>45968.540277777778</v>
      </c>
      <c r="O142" s="93" t="s">
        <v>31</v>
      </c>
      <c r="P142" s="93" t="s">
        <v>1293</v>
      </c>
      <c r="Q142" s="93" t="s">
        <v>1294</v>
      </c>
      <c r="R142" s="93" t="s">
        <v>1295</v>
      </c>
      <c r="S142" s="93" t="s">
        <v>4559</v>
      </c>
      <c r="T142" s="93" t="s">
        <v>1172</v>
      </c>
      <c r="U142" s="93">
        <v>64</v>
      </c>
      <c r="V142" s="93" t="s">
        <v>41</v>
      </c>
      <c r="W142" s="93" t="s">
        <v>121</v>
      </c>
      <c r="X142" s="93" t="s">
        <v>1236</v>
      </c>
      <c r="Y142" s="93">
        <v>1</v>
      </c>
      <c r="Z142" s="97">
        <f>IF(T142="SOPORTE_TELEFÓNICO",'TARIFAS 2025'!$B$14,IF(V142="PRINCIPAL",'TARIFAS 2025'!$B$8,IF(V142="INTERMEDIA",'TARIFAS 2025'!$C$8,IF(V142="LEJANA",'TARIFAS 2025'!$D$8))))</f>
        <v>172989</v>
      </c>
      <c r="AA142" s="97">
        <f t="shared" si="2"/>
        <v>172989</v>
      </c>
    </row>
    <row r="143" spans="1:27" s="91" customFormat="1" x14ac:dyDescent="0.3">
      <c r="A143" s="93" t="s">
        <v>88</v>
      </c>
      <c r="B143" s="93" t="str">
        <f>VLOOKUP(A143,'CENTROS DE COSTOS'!A:D,2,0)</f>
        <v>0036-0005</v>
      </c>
      <c r="C143" s="93" t="str">
        <f>VLOOKUP(A143,'CENTROS DE COSTOS'!A:D,3,0)</f>
        <v>Wompi Noroccidente</v>
      </c>
      <c r="D143" s="93">
        <v>5079</v>
      </c>
      <c r="E143" s="93">
        <v>2863040</v>
      </c>
      <c r="F143" s="93">
        <v>13055</v>
      </c>
      <c r="G143" s="93" t="s">
        <v>31</v>
      </c>
      <c r="H143" s="93" t="s">
        <v>120</v>
      </c>
      <c r="I143" s="93" t="s">
        <v>123</v>
      </c>
      <c r="J143" s="93" t="s">
        <v>3183</v>
      </c>
      <c r="K143" s="93" t="s">
        <v>1170</v>
      </c>
      <c r="L143" s="93" t="s">
        <v>3891</v>
      </c>
      <c r="M143" s="95">
        <v>45939.468055555553</v>
      </c>
      <c r="N143" s="95">
        <v>45968.556944444441</v>
      </c>
      <c r="O143" s="93" t="s">
        <v>31</v>
      </c>
      <c r="P143" s="93" t="s">
        <v>1258</v>
      </c>
      <c r="Q143" s="93" t="s">
        <v>1259</v>
      </c>
      <c r="R143" s="93" t="s">
        <v>1273</v>
      </c>
      <c r="S143" s="93" t="s">
        <v>4560</v>
      </c>
      <c r="T143" s="93" t="s">
        <v>1172</v>
      </c>
      <c r="U143" s="93">
        <v>64</v>
      </c>
      <c r="V143" s="93" t="s">
        <v>41</v>
      </c>
      <c r="W143" s="93" t="s">
        <v>121</v>
      </c>
      <c r="X143" s="93" t="s">
        <v>1288</v>
      </c>
      <c r="Y143" s="93">
        <v>2</v>
      </c>
      <c r="Z143" s="97">
        <f>IF(T143="SOPORTE_TELEFÓNICO",'TARIFAS 2025'!$B$14,IF(V143="PRINCIPAL",'TARIFAS 2025'!$B$8,IF(V143="INTERMEDIA",'TARIFAS 2025'!$C$8,IF(V143="LEJANA",'TARIFAS 2025'!$D$8))))</f>
        <v>172989</v>
      </c>
      <c r="AA143" s="97">
        <f t="shared" si="2"/>
        <v>345978</v>
      </c>
    </row>
    <row r="144" spans="1:27" s="91" customFormat="1" x14ac:dyDescent="0.3">
      <c r="A144" s="93" t="s">
        <v>98</v>
      </c>
      <c r="B144" s="93" t="str">
        <f>VLOOKUP(A144,'CENTROS DE COSTOS'!A:D,2,0)</f>
        <v>0036-0006</v>
      </c>
      <c r="C144" s="93" t="str">
        <f>VLOOKUP(A144,'CENTROS DE COSTOS'!A:D,3,0)</f>
        <v>Wompi Oriente</v>
      </c>
      <c r="D144" s="93" t="s">
        <v>2945</v>
      </c>
      <c r="E144" s="93" t="s">
        <v>3548</v>
      </c>
      <c r="F144" s="93" t="s">
        <v>2583</v>
      </c>
      <c r="G144" s="93" t="s">
        <v>31</v>
      </c>
      <c r="H144" s="93" t="s">
        <v>814</v>
      </c>
      <c r="I144" s="93" t="s">
        <v>98</v>
      </c>
      <c r="J144" s="93" t="s">
        <v>3184</v>
      </c>
      <c r="K144" s="93" t="s">
        <v>1170</v>
      </c>
      <c r="L144" s="93" t="s">
        <v>3892</v>
      </c>
      <c r="M144" s="95">
        <v>45968.333333333343</v>
      </c>
      <c r="N144" s="95">
        <v>45968.589583333327</v>
      </c>
      <c r="O144" s="93" t="s">
        <v>31</v>
      </c>
      <c r="P144" s="93" t="s">
        <v>1258</v>
      </c>
      <c r="Q144" s="93" t="s">
        <v>1287</v>
      </c>
      <c r="R144" s="93" t="s">
        <v>1260</v>
      </c>
      <c r="S144" s="93" t="s">
        <v>4561</v>
      </c>
      <c r="T144" s="93" t="s">
        <v>1172</v>
      </c>
      <c r="U144" s="93" t="s">
        <v>5072</v>
      </c>
      <c r="V144" s="93" t="s">
        <v>40</v>
      </c>
      <c r="W144" s="93" t="s">
        <v>121</v>
      </c>
      <c r="X144" s="93" t="s">
        <v>1376</v>
      </c>
      <c r="Y144" s="93" t="s">
        <v>5090</v>
      </c>
      <c r="Z144" s="97">
        <f>IF(T144="SOPORTE_TELEFÓNICO",'TARIFAS 2025'!$B$14,IF(V144="PRINCIPAL",'TARIFAS 2025'!$B$8,IF(V144="INTERMEDIA",'TARIFAS 2025'!$C$8,IF(V144="LEJANA",'TARIFAS 2025'!$D$8))))</f>
        <v>51282</v>
      </c>
      <c r="AA144" s="97">
        <f t="shared" si="2"/>
        <v>51282</v>
      </c>
    </row>
    <row r="145" spans="1:27" s="91" customFormat="1" x14ac:dyDescent="0.3">
      <c r="A145" s="93" t="s">
        <v>71</v>
      </c>
      <c r="B145" s="93" t="str">
        <f>VLOOKUP(A145,'CENTROS DE COSTOS'!A:D,2,0)</f>
        <v>0036-0004</v>
      </c>
      <c r="C145" s="93" t="str">
        <f>VLOOKUP(A145,'CENTROS DE COSTOS'!A:D,3,0)</f>
        <v>Wompi Centro</v>
      </c>
      <c r="D145" s="93" t="s">
        <v>2946</v>
      </c>
      <c r="E145" s="93" t="s">
        <v>3549</v>
      </c>
      <c r="F145" s="93" t="s">
        <v>2584</v>
      </c>
      <c r="G145" s="93" t="s">
        <v>31</v>
      </c>
      <c r="H145" s="93" t="s">
        <v>618</v>
      </c>
      <c r="I145" s="93" t="s">
        <v>71</v>
      </c>
      <c r="J145" s="93" t="s">
        <v>1603</v>
      </c>
      <c r="K145" s="93" t="s">
        <v>1170</v>
      </c>
      <c r="L145" s="93" t="s">
        <v>3893</v>
      </c>
      <c r="M145" s="95">
        <v>45968.333333333343</v>
      </c>
      <c r="N145" s="95">
        <v>45968.595138888893</v>
      </c>
      <c r="O145" s="93" t="s">
        <v>31</v>
      </c>
      <c r="P145" s="93" t="s">
        <v>1258</v>
      </c>
      <c r="Q145" s="93" t="s">
        <v>1259</v>
      </c>
      <c r="R145" s="93" t="s">
        <v>1260</v>
      </c>
      <c r="S145" s="93" t="s">
        <v>4562</v>
      </c>
      <c r="T145" s="93" t="s">
        <v>1172</v>
      </c>
      <c r="U145" s="93" t="s">
        <v>5073</v>
      </c>
      <c r="V145" s="93" t="s">
        <v>40</v>
      </c>
      <c r="W145" s="93" t="s">
        <v>121</v>
      </c>
      <c r="X145" s="93" t="s">
        <v>1455</v>
      </c>
      <c r="Y145" s="93" t="s">
        <v>5090</v>
      </c>
      <c r="Z145" s="97">
        <f>IF(T145="SOPORTE_TELEFÓNICO",'TARIFAS 2025'!$B$14,IF(V145="PRINCIPAL",'TARIFAS 2025'!$B$8,IF(V145="INTERMEDIA",'TARIFAS 2025'!$C$8,IF(V145="LEJANA",'TARIFAS 2025'!$D$8))))</f>
        <v>51282</v>
      </c>
      <c r="AA145" s="97">
        <f t="shared" si="2"/>
        <v>51282</v>
      </c>
    </row>
    <row r="146" spans="1:27" s="91" customFormat="1" x14ac:dyDescent="0.3">
      <c r="A146" s="93" t="s">
        <v>86</v>
      </c>
      <c r="B146" s="93" t="str">
        <f>VLOOKUP(A146,'CENTROS DE COSTOS'!A:D,2,0)</f>
        <v>0036-0002</v>
      </c>
      <c r="C146" s="93" t="str">
        <f>VLOOKUP(A146,'CENTROS DE COSTOS'!A:D,3,0)</f>
        <v>Wompi Eje Cafetero</v>
      </c>
      <c r="D146" s="93">
        <v>17001</v>
      </c>
      <c r="E146" s="93">
        <v>2982412</v>
      </c>
      <c r="F146" s="93">
        <v>68804</v>
      </c>
      <c r="G146" s="93" t="s">
        <v>31</v>
      </c>
      <c r="H146" s="93" t="s">
        <v>126</v>
      </c>
      <c r="I146" s="93" t="s">
        <v>86</v>
      </c>
      <c r="J146" s="93" t="s">
        <v>3185</v>
      </c>
      <c r="K146" s="93" t="s">
        <v>1170</v>
      </c>
      <c r="L146" s="93" t="s">
        <v>3894</v>
      </c>
      <c r="M146" s="95">
        <v>45967.384722222218</v>
      </c>
      <c r="N146" s="95">
        <v>45968.598611111112</v>
      </c>
      <c r="O146" s="93" t="s">
        <v>31</v>
      </c>
      <c r="P146" s="93" t="s">
        <v>1251</v>
      </c>
      <c r="Q146" s="93" t="s">
        <v>1282</v>
      </c>
      <c r="R146" s="93" t="s">
        <v>1285</v>
      </c>
      <c r="S146" s="93" t="s">
        <v>4563</v>
      </c>
      <c r="T146" s="93" t="s">
        <v>1254</v>
      </c>
      <c r="U146" s="93">
        <v>40</v>
      </c>
      <c r="V146" s="93" t="s">
        <v>40</v>
      </c>
      <c r="W146" s="93" t="s">
        <v>121</v>
      </c>
      <c r="X146" s="93" t="s">
        <v>1290</v>
      </c>
      <c r="Y146" s="93">
        <v>1</v>
      </c>
      <c r="Z146" s="97">
        <f>IF(T146="SOPORTE_TELEFÓNICO",'TARIFAS 2025'!$B$14,IF(V146="PRINCIPAL",'TARIFAS 2025'!$B$8,IF(V146="INTERMEDIA",'TARIFAS 2025'!$C$8,IF(V146="LEJANA",'TARIFAS 2025'!$D$8))))</f>
        <v>22000</v>
      </c>
      <c r="AA146" s="97">
        <f t="shared" si="2"/>
        <v>22000</v>
      </c>
    </row>
    <row r="147" spans="1:27" s="91" customFormat="1" x14ac:dyDescent="0.3">
      <c r="A147" s="93" t="s">
        <v>91</v>
      </c>
      <c r="B147" s="93" t="str">
        <f>VLOOKUP(A147,'CENTROS DE COSTOS'!A:D,2,0)</f>
        <v>0036-0003</v>
      </c>
      <c r="C147" s="93" t="str">
        <f>VLOOKUP(A147,'CENTROS DE COSTOS'!A:D,3,0)</f>
        <v>Wompi Suroccidente</v>
      </c>
      <c r="D147" s="93" t="s">
        <v>2947</v>
      </c>
      <c r="E147" s="93" t="s">
        <v>3550</v>
      </c>
      <c r="F147" s="93" t="s">
        <v>2585</v>
      </c>
      <c r="G147" s="93" t="s">
        <v>31</v>
      </c>
      <c r="H147" s="93" t="s">
        <v>133</v>
      </c>
      <c r="I147" s="93" t="s">
        <v>91</v>
      </c>
      <c r="J147" s="93" t="s">
        <v>1724</v>
      </c>
      <c r="K147" s="93" t="s">
        <v>1170</v>
      </c>
      <c r="L147" s="93" t="s">
        <v>3895</v>
      </c>
      <c r="M147" s="95">
        <v>45968.381249999999</v>
      </c>
      <c r="N147" s="95">
        <v>45968.615972222222</v>
      </c>
      <c r="O147" s="93" t="s">
        <v>31</v>
      </c>
      <c r="P147" s="93" t="s">
        <v>1263</v>
      </c>
      <c r="Q147" s="93" t="s">
        <v>1276</v>
      </c>
      <c r="R147" s="93" t="s">
        <v>1277</v>
      </c>
      <c r="S147" s="93" t="s">
        <v>4564</v>
      </c>
      <c r="T147" s="93" t="s">
        <v>1172</v>
      </c>
      <c r="U147" s="93" t="s">
        <v>5071</v>
      </c>
      <c r="V147" s="93" t="s">
        <v>40</v>
      </c>
      <c r="W147" s="93" t="s">
        <v>121</v>
      </c>
      <c r="X147" s="93" t="s">
        <v>1206</v>
      </c>
      <c r="Y147" s="93" t="s">
        <v>5090</v>
      </c>
      <c r="Z147" s="97">
        <f>IF(T147="SOPORTE_TELEFÓNICO",'TARIFAS 2025'!$B$14,IF(V147="PRINCIPAL",'TARIFAS 2025'!$B$8,IF(V147="INTERMEDIA",'TARIFAS 2025'!$C$8,IF(V147="LEJANA",'TARIFAS 2025'!$D$8))))</f>
        <v>51282</v>
      </c>
      <c r="AA147" s="97">
        <f t="shared" si="2"/>
        <v>51282</v>
      </c>
    </row>
    <row r="148" spans="1:27" s="91" customFormat="1" x14ac:dyDescent="0.3">
      <c r="A148" s="93" t="s">
        <v>74</v>
      </c>
      <c r="B148" s="93" t="str">
        <f>VLOOKUP(A148,'CENTROS DE COSTOS'!A:D,2,0)</f>
        <v>0036-0007</v>
      </c>
      <c r="C148" s="93" t="str">
        <f>VLOOKUP(A148,'CENTROS DE COSTOS'!A:D,3,0)</f>
        <v>Wompi Santander</v>
      </c>
      <c r="D148" s="93">
        <v>68001</v>
      </c>
      <c r="E148" s="93">
        <v>2985755</v>
      </c>
      <c r="F148" s="93">
        <v>71344</v>
      </c>
      <c r="G148" s="93" t="s">
        <v>31</v>
      </c>
      <c r="H148" s="93" t="s">
        <v>963</v>
      </c>
      <c r="I148" s="93" t="s">
        <v>74</v>
      </c>
      <c r="J148" s="93" t="s">
        <v>3186</v>
      </c>
      <c r="K148" s="93" t="s">
        <v>1170</v>
      </c>
      <c r="L148" s="93" t="s">
        <v>3896</v>
      </c>
      <c r="M148" s="95">
        <v>45967.630555555559</v>
      </c>
      <c r="N148" s="95">
        <v>45968.625694444447</v>
      </c>
      <c r="O148" s="93" t="s">
        <v>31</v>
      </c>
      <c r="P148" s="93" t="s">
        <v>1247</v>
      </c>
      <c r="Q148" s="93" t="s">
        <v>1248</v>
      </c>
      <c r="R148" s="93" t="s">
        <v>1312</v>
      </c>
      <c r="S148" s="93" t="s">
        <v>4565</v>
      </c>
      <c r="T148" s="93" t="s">
        <v>1254</v>
      </c>
      <c r="U148" s="93">
        <v>24</v>
      </c>
      <c r="V148" s="93" t="s">
        <v>40</v>
      </c>
      <c r="W148" s="93" t="s">
        <v>121</v>
      </c>
      <c r="X148" s="93" t="s">
        <v>1393</v>
      </c>
      <c r="Y148" s="93">
        <v>1</v>
      </c>
      <c r="Z148" s="97">
        <f>IF(T148="SOPORTE_TELEFÓNICO",'TARIFAS 2025'!$B$14,IF(V148="PRINCIPAL",'TARIFAS 2025'!$B$8,IF(V148="INTERMEDIA",'TARIFAS 2025'!$C$8,IF(V148="LEJANA",'TARIFAS 2025'!$D$8))))</f>
        <v>22000</v>
      </c>
      <c r="AA148" s="97">
        <f t="shared" si="2"/>
        <v>22000</v>
      </c>
    </row>
    <row r="149" spans="1:27" s="91" customFormat="1" x14ac:dyDescent="0.3">
      <c r="A149" s="93" t="s">
        <v>71</v>
      </c>
      <c r="B149" s="93" t="str">
        <f>VLOOKUP(A149,'CENTROS DE COSTOS'!A:D,2,0)</f>
        <v>0036-0004</v>
      </c>
      <c r="C149" s="93" t="str">
        <f>VLOOKUP(A149,'CENTROS DE COSTOS'!A:D,3,0)</f>
        <v>Wompi Centro</v>
      </c>
      <c r="D149" s="93" t="s">
        <v>2946</v>
      </c>
      <c r="E149" s="93" t="s">
        <v>3551</v>
      </c>
      <c r="F149" s="93" t="s">
        <v>2586</v>
      </c>
      <c r="G149" s="93" t="s">
        <v>31</v>
      </c>
      <c r="H149" s="93" t="s">
        <v>618</v>
      </c>
      <c r="I149" s="93" t="s">
        <v>1272</v>
      </c>
      <c r="J149" s="93" t="s">
        <v>3187</v>
      </c>
      <c r="K149" s="93" t="s">
        <v>1170</v>
      </c>
      <c r="L149" s="93" t="s">
        <v>3897</v>
      </c>
      <c r="M149" s="95">
        <v>45968.441666666673</v>
      </c>
      <c r="N149" s="95">
        <v>45968.654861111107</v>
      </c>
      <c r="O149" s="93" t="s">
        <v>31</v>
      </c>
      <c r="P149" s="93" t="s">
        <v>1263</v>
      </c>
      <c r="Q149" s="93" t="s">
        <v>1264</v>
      </c>
      <c r="R149" s="93" t="s">
        <v>1265</v>
      </c>
      <c r="S149" s="93" t="s">
        <v>4566</v>
      </c>
      <c r="T149" s="93" t="s">
        <v>1254</v>
      </c>
      <c r="U149" s="93" t="s">
        <v>5071</v>
      </c>
      <c r="V149" s="93" t="s">
        <v>40</v>
      </c>
      <c r="W149" s="93" t="s">
        <v>121</v>
      </c>
      <c r="X149" s="93" t="s">
        <v>1317</v>
      </c>
      <c r="Y149" s="93">
        <v>1</v>
      </c>
      <c r="Z149" s="97">
        <f>IF(T149="SOPORTE_TELEFÓNICO",'TARIFAS 2025'!$B$14,IF(V149="PRINCIPAL",'TARIFAS 2025'!$B$8,IF(V149="INTERMEDIA",'TARIFAS 2025'!$C$8,IF(V149="LEJANA",'TARIFAS 2025'!$D$8))))</f>
        <v>22000</v>
      </c>
      <c r="AA149" s="97">
        <f t="shared" si="2"/>
        <v>22000</v>
      </c>
    </row>
    <row r="150" spans="1:27" s="91" customFormat="1" x14ac:dyDescent="0.3">
      <c r="A150" s="93" t="s">
        <v>77</v>
      </c>
      <c r="B150" s="93" t="str">
        <f>VLOOKUP(A150,'CENTROS DE COSTOS'!A:D,2,0)</f>
        <v>0036-0003</v>
      </c>
      <c r="C150" s="93" t="str">
        <f>VLOOKUP(A150,'CENTROS DE COSTOS'!A:D,3,0)</f>
        <v>Wompi Suroccidente</v>
      </c>
      <c r="D150" s="93" t="s">
        <v>2948</v>
      </c>
      <c r="E150" s="93" t="s">
        <v>3552</v>
      </c>
      <c r="F150" s="93" t="s">
        <v>2587</v>
      </c>
      <c r="G150" s="93" t="s">
        <v>31</v>
      </c>
      <c r="H150" s="93" t="s">
        <v>1101</v>
      </c>
      <c r="I150" s="93" t="s">
        <v>77</v>
      </c>
      <c r="J150" s="93" t="s">
        <v>3188</v>
      </c>
      <c r="K150" s="93" t="s">
        <v>1170</v>
      </c>
      <c r="L150" s="93" t="s">
        <v>3898</v>
      </c>
      <c r="M150" s="95">
        <v>45968.438888888893</v>
      </c>
      <c r="N150" s="95">
        <v>45968.656944444447</v>
      </c>
      <c r="O150" s="93" t="s">
        <v>31</v>
      </c>
      <c r="P150" s="93" t="s">
        <v>1263</v>
      </c>
      <c r="Q150" s="93" t="s">
        <v>1264</v>
      </c>
      <c r="R150" s="93" t="s">
        <v>1265</v>
      </c>
      <c r="S150" s="93" t="s">
        <v>4567</v>
      </c>
      <c r="T150" s="93" t="s">
        <v>1254</v>
      </c>
      <c r="U150" s="93" t="s">
        <v>5074</v>
      </c>
      <c r="V150" s="93" t="s">
        <v>40</v>
      </c>
      <c r="W150" s="93" t="s">
        <v>121</v>
      </c>
      <c r="X150" s="93" t="s">
        <v>1290</v>
      </c>
      <c r="Y150" s="93">
        <v>1</v>
      </c>
      <c r="Z150" s="97">
        <f>IF(T150="SOPORTE_TELEFÓNICO",'TARIFAS 2025'!$B$14,IF(V150="PRINCIPAL",'TARIFAS 2025'!$B$8,IF(V150="INTERMEDIA",'TARIFAS 2025'!$C$8,IF(V150="LEJANA",'TARIFAS 2025'!$D$8))))</f>
        <v>22000</v>
      </c>
      <c r="AA150" s="97">
        <f t="shared" si="2"/>
        <v>22000</v>
      </c>
    </row>
    <row r="151" spans="1:27" s="91" customFormat="1" x14ac:dyDescent="0.3">
      <c r="A151" s="93" t="s">
        <v>68</v>
      </c>
      <c r="B151" s="93" t="str">
        <f>VLOOKUP(A151,'CENTROS DE COSTOS'!A:D,2,0)</f>
        <v>0036-0001</v>
      </c>
      <c r="C151" s="93" t="str">
        <f>VLOOKUP(A151,'CENTROS DE COSTOS'!A:D,3,0)</f>
        <v>Wompi Costa</v>
      </c>
      <c r="D151" s="93" t="s">
        <v>2949</v>
      </c>
      <c r="E151" s="93" t="s">
        <v>3553</v>
      </c>
      <c r="F151" s="93" t="s">
        <v>2588</v>
      </c>
      <c r="G151" s="93" t="s">
        <v>31</v>
      </c>
      <c r="H151" s="93" t="s">
        <v>253</v>
      </c>
      <c r="I151" s="93" t="s">
        <v>252</v>
      </c>
      <c r="J151" s="93" t="s">
        <v>3189</v>
      </c>
      <c r="K151" s="93" t="s">
        <v>1170</v>
      </c>
      <c r="L151" s="93" t="s">
        <v>3899</v>
      </c>
      <c r="M151" s="95">
        <v>45968.359027777777</v>
      </c>
      <c r="N151" s="95">
        <v>45968.659722222219</v>
      </c>
      <c r="O151" s="93" t="s">
        <v>31</v>
      </c>
      <c r="P151" s="93" t="s">
        <v>1258</v>
      </c>
      <c r="Q151" s="93" t="s">
        <v>1287</v>
      </c>
      <c r="R151" s="93" t="s">
        <v>1273</v>
      </c>
      <c r="S151" s="93" t="s">
        <v>4568</v>
      </c>
      <c r="T151" s="93" t="s">
        <v>1254</v>
      </c>
      <c r="U151" s="93" t="s">
        <v>5075</v>
      </c>
      <c r="V151" s="93" t="s">
        <v>41</v>
      </c>
      <c r="W151" s="93" t="s">
        <v>121</v>
      </c>
      <c r="X151" s="93" t="s">
        <v>1339</v>
      </c>
      <c r="Y151" s="93">
        <v>1</v>
      </c>
      <c r="Z151" s="97">
        <f>IF(T151="SOPORTE_TELEFÓNICO",'TARIFAS 2025'!$B$14,IF(V151="PRINCIPAL",'TARIFAS 2025'!$B$8,IF(V151="INTERMEDIA",'TARIFAS 2025'!$C$8,IF(V151="LEJANA",'TARIFAS 2025'!$D$8))))</f>
        <v>22000</v>
      </c>
      <c r="AA151" s="97">
        <f t="shared" si="2"/>
        <v>22000</v>
      </c>
    </row>
    <row r="152" spans="1:27" s="91" customFormat="1" x14ac:dyDescent="0.3">
      <c r="A152" s="93" t="s">
        <v>85</v>
      </c>
      <c r="B152" s="93" t="str">
        <f>VLOOKUP(A152,'CENTROS DE COSTOS'!A:D,2,0)</f>
        <v>0036-0006</v>
      </c>
      <c r="C152" s="93" t="str">
        <f>VLOOKUP(A152,'CENTROS DE COSTOS'!A:D,3,0)</f>
        <v>Wompi Oriente</v>
      </c>
      <c r="D152" s="93" t="s">
        <v>2950</v>
      </c>
      <c r="E152" s="93" t="s">
        <v>3554</v>
      </c>
      <c r="F152" s="93" t="s">
        <v>2589</v>
      </c>
      <c r="G152" s="93" t="s">
        <v>31</v>
      </c>
      <c r="H152" s="93" t="s">
        <v>1056</v>
      </c>
      <c r="I152" s="93" t="s">
        <v>85</v>
      </c>
      <c r="J152" s="93" t="s">
        <v>1616</v>
      </c>
      <c r="K152" s="93" t="s">
        <v>1170</v>
      </c>
      <c r="L152" s="93" t="s">
        <v>3900</v>
      </c>
      <c r="M152" s="95">
        <v>45968.333333333343</v>
      </c>
      <c r="N152" s="95">
        <v>45968.6875</v>
      </c>
      <c r="O152" s="93" t="s">
        <v>31</v>
      </c>
      <c r="P152" s="93" t="s">
        <v>1263</v>
      </c>
      <c r="Q152" s="93" t="s">
        <v>1347</v>
      </c>
      <c r="R152" s="93" t="s">
        <v>1277</v>
      </c>
      <c r="S152" s="93" t="s">
        <v>4569</v>
      </c>
      <c r="T152" s="93" t="s">
        <v>1172</v>
      </c>
      <c r="U152" s="93" t="s">
        <v>5076</v>
      </c>
      <c r="V152" s="93" t="s">
        <v>40</v>
      </c>
      <c r="W152" s="93" t="s">
        <v>121</v>
      </c>
      <c r="X152" s="93" t="s">
        <v>1319</v>
      </c>
      <c r="Y152" s="93" t="s">
        <v>5090</v>
      </c>
      <c r="Z152" s="97">
        <f>IF(T152="SOPORTE_TELEFÓNICO",'TARIFAS 2025'!$B$14,IF(V152="PRINCIPAL",'TARIFAS 2025'!$B$8,IF(V152="INTERMEDIA",'TARIFAS 2025'!$C$8,IF(V152="LEJANA",'TARIFAS 2025'!$D$8))))</f>
        <v>51282</v>
      </c>
      <c r="AA152" s="97">
        <f t="shared" si="2"/>
        <v>51282</v>
      </c>
    </row>
    <row r="153" spans="1:27" s="91" customFormat="1" x14ac:dyDescent="0.3">
      <c r="A153" s="93" t="s">
        <v>71</v>
      </c>
      <c r="B153" s="93" t="str">
        <f>VLOOKUP(A153,'CENTROS DE COSTOS'!A:D,2,0)</f>
        <v>0036-0004</v>
      </c>
      <c r="C153" s="93" t="str">
        <f>VLOOKUP(A153,'CENTROS DE COSTOS'!A:D,3,0)</f>
        <v>Wompi Centro</v>
      </c>
      <c r="D153" s="93">
        <v>11001</v>
      </c>
      <c r="E153" s="93">
        <v>2987071</v>
      </c>
      <c r="F153" s="93">
        <v>47172</v>
      </c>
      <c r="G153" s="93" t="s">
        <v>31</v>
      </c>
      <c r="H153" s="93" t="s">
        <v>618</v>
      </c>
      <c r="I153" s="93" t="s">
        <v>71</v>
      </c>
      <c r="J153" s="93" t="s">
        <v>3190</v>
      </c>
      <c r="K153" s="93" t="s">
        <v>1170</v>
      </c>
      <c r="L153" s="93" t="s">
        <v>3901</v>
      </c>
      <c r="M153" s="95">
        <v>45968.333333333343</v>
      </c>
      <c r="N153" s="95">
        <v>45968.690972222219</v>
      </c>
      <c r="O153" s="93" t="s">
        <v>31</v>
      </c>
      <c r="P153" s="93" t="s">
        <v>1258</v>
      </c>
      <c r="Q153" s="93" t="s">
        <v>1259</v>
      </c>
      <c r="R153" s="93" t="s">
        <v>1273</v>
      </c>
      <c r="S153" s="93" t="s">
        <v>4570</v>
      </c>
      <c r="T153" s="93" t="s">
        <v>1254</v>
      </c>
      <c r="U153" s="93">
        <v>64</v>
      </c>
      <c r="V153" s="93" t="s">
        <v>40</v>
      </c>
      <c r="W153" s="93" t="s">
        <v>121</v>
      </c>
      <c r="X153" s="93" t="s">
        <v>1632</v>
      </c>
      <c r="Y153" s="93">
        <v>1</v>
      </c>
      <c r="Z153" s="97">
        <f>IF(T153="SOPORTE_TELEFÓNICO",'TARIFAS 2025'!$B$14,IF(V153="PRINCIPAL",'TARIFAS 2025'!$B$8,IF(V153="INTERMEDIA",'TARIFAS 2025'!$C$8,IF(V153="LEJANA",'TARIFAS 2025'!$D$8))))</f>
        <v>22000</v>
      </c>
      <c r="AA153" s="97">
        <f t="shared" si="2"/>
        <v>22000</v>
      </c>
    </row>
    <row r="154" spans="1:27" s="91" customFormat="1" x14ac:dyDescent="0.3">
      <c r="A154" s="93" t="s">
        <v>88</v>
      </c>
      <c r="B154" s="93" t="str">
        <f>VLOOKUP(A154,'CENTROS DE COSTOS'!A:D,2,0)</f>
        <v>0036-0005</v>
      </c>
      <c r="C154" s="93" t="str">
        <f>VLOOKUP(A154,'CENTROS DE COSTOS'!A:D,3,0)</f>
        <v>Wompi Noroccidente</v>
      </c>
      <c r="D154" s="93" t="s">
        <v>2951</v>
      </c>
      <c r="E154" s="93" t="s">
        <v>3555</v>
      </c>
      <c r="F154" s="93" t="s">
        <v>2590</v>
      </c>
      <c r="G154" s="93" t="s">
        <v>31</v>
      </c>
      <c r="H154" s="93" t="s">
        <v>120</v>
      </c>
      <c r="I154" s="93" t="s">
        <v>155</v>
      </c>
      <c r="J154" s="93" t="s">
        <v>3098</v>
      </c>
      <c r="K154" s="93" t="s">
        <v>1170</v>
      </c>
      <c r="L154" s="93" t="s">
        <v>3902</v>
      </c>
      <c r="M154" s="95">
        <v>45968.504861111112</v>
      </c>
      <c r="N154" s="95">
        <v>45968.695833333331</v>
      </c>
      <c r="O154" s="93" t="s">
        <v>31</v>
      </c>
      <c r="P154" s="93" t="s">
        <v>1351</v>
      </c>
      <c r="Q154" s="93" t="s">
        <v>1318</v>
      </c>
      <c r="R154" s="93" t="s">
        <v>1352</v>
      </c>
      <c r="S154" s="93" t="s">
        <v>4571</v>
      </c>
      <c r="T154" s="93" t="s">
        <v>1172</v>
      </c>
      <c r="U154" s="93" t="s">
        <v>5075</v>
      </c>
      <c r="V154" s="93" t="s">
        <v>40</v>
      </c>
      <c r="W154" s="93" t="s">
        <v>121</v>
      </c>
      <c r="X154" s="93" t="s">
        <v>1220</v>
      </c>
      <c r="Y154" s="93" t="s">
        <v>5090</v>
      </c>
      <c r="Z154" s="97">
        <f>IF(T154="SOPORTE_TELEFÓNICO",'TARIFAS 2025'!$B$14,IF(V154="PRINCIPAL",'TARIFAS 2025'!$B$8,IF(V154="INTERMEDIA",'TARIFAS 2025'!$C$8,IF(V154="LEJANA",'TARIFAS 2025'!$D$8))))</f>
        <v>51282</v>
      </c>
      <c r="AA154" s="97">
        <f t="shared" si="2"/>
        <v>51282</v>
      </c>
    </row>
    <row r="155" spans="1:27" s="91" customFormat="1" x14ac:dyDescent="0.3">
      <c r="A155" s="93" t="s">
        <v>77</v>
      </c>
      <c r="B155" s="93" t="str">
        <f>VLOOKUP(A155,'CENTROS DE COSTOS'!A:D,2,0)</f>
        <v>0036-0003</v>
      </c>
      <c r="C155" s="93" t="str">
        <f>VLOOKUP(A155,'CENTROS DE COSTOS'!A:D,3,0)</f>
        <v>Wompi Suroccidente</v>
      </c>
      <c r="D155" s="93">
        <v>19001</v>
      </c>
      <c r="E155" s="93">
        <v>2986478</v>
      </c>
      <c r="F155" s="93">
        <v>79829</v>
      </c>
      <c r="G155" s="93" t="s">
        <v>31</v>
      </c>
      <c r="H155" s="93" t="s">
        <v>498</v>
      </c>
      <c r="I155" s="93" t="s">
        <v>93</v>
      </c>
      <c r="J155" s="93" t="s">
        <v>3191</v>
      </c>
      <c r="K155" s="93" t="s">
        <v>1170</v>
      </c>
      <c r="L155" s="93" t="s">
        <v>3903</v>
      </c>
      <c r="M155" s="95">
        <v>45967.679166666669</v>
      </c>
      <c r="N155" s="95">
        <v>45968.703472222223</v>
      </c>
      <c r="O155" s="93" t="s">
        <v>31</v>
      </c>
      <c r="P155" s="93" t="s">
        <v>1263</v>
      </c>
      <c r="Q155" s="93" t="s">
        <v>1264</v>
      </c>
      <c r="R155" s="93" t="s">
        <v>1265</v>
      </c>
      <c r="S155" s="93" t="s">
        <v>4572</v>
      </c>
      <c r="T155" s="93" t="s">
        <v>1254</v>
      </c>
      <c r="U155" s="93">
        <v>16</v>
      </c>
      <c r="V155" s="93" t="s">
        <v>42</v>
      </c>
      <c r="W155" s="93" t="s">
        <v>121</v>
      </c>
      <c r="X155" s="93" t="s">
        <v>1290</v>
      </c>
      <c r="Y155" s="93">
        <v>1</v>
      </c>
      <c r="Z155" s="97">
        <f>IF(T155="SOPORTE_TELEFÓNICO",'TARIFAS 2025'!$B$14,IF(V155="PRINCIPAL",'TARIFAS 2025'!$B$8,IF(V155="INTERMEDIA",'TARIFAS 2025'!$C$8,IF(V155="LEJANA",'TARIFAS 2025'!$D$8))))</f>
        <v>22000</v>
      </c>
      <c r="AA155" s="97">
        <f t="shared" si="2"/>
        <v>22000</v>
      </c>
    </row>
    <row r="156" spans="1:27" s="91" customFormat="1" x14ac:dyDescent="0.3">
      <c r="A156" s="93" t="s">
        <v>92</v>
      </c>
      <c r="B156" s="93" t="str">
        <f>VLOOKUP(A156,'CENTROS DE COSTOS'!A:D,2,0)</f>
        <v>0036-0002</v>
      </c>
      <c r="C156" s="93" t="str">
        <f>VLOOKUP(A156,'CENTROS DE COSTOS'!A:D,3,0)</f>
        <v>Wompi Eje Cafetero</v>
      </c>
      <c r="D156" s="93">
        <v>63001</v>
      </c>
      <c r="E156" s="93">
        <v>2984711</v>
      </c>
      <c r="F156" s="93">
        <v>52799</v>
      </c>
      <c r="G156" s="93" t="s">
        <v>31</v>
      </c>
      <c r="H156" s="93" t="s">
        <v>939</v>
      </c>
      <c r="I156" s="93" t="s">
        <v>122</v>
      </c>
      <c r="J156" s="93" t="s">
        <v>1588</v>
      </c>
      <c r="K156" s="93" t="s">
        <v>1170</v>
      </c>
      <c r="L156" s="93" t="s">
        <v>3904</v>
      </c>
      <c r="M156" s="95">
        <v>45967.522916666669</v>
      </c>
      <c r="N156" s="95">
        <v>45968.706944444442</v>
      </c>
      <c r="O156" s="93" t="s">
        <v>31</v>
      </c>
      <c r="P156" s="93" t="s">
        <v>1266</v>
      </c>
      <c r="Q156" s="93" t="s">
        <v>1271</v>
      </c>
      <c r="R156" s="93" t="s">
        <v>1268</v>
      </c>
      <c r="S156" s="93" t="s">
        <v>4573</v>
      </c>
      <c r="T156" s="93" t="s">
        <v>1172</v>
      </c>
      <c r="U156" s="93">
        <v>24</v>
      </c>
      <c r="V156" s="93" t="s">
        <v>41</v>
      </c>
      <c r="W156" s="93" t="s">
        <v>121</v>
      </c>
      <c r="X156" s="93" t="s">
        <v>1231</v>
      </c>
      <c r="Y156" s="93">
        <v>1</v>
      </c>
      <c r="Z156" s="97">
        <f>IF(T156="SOPORTE_TELEFÓNICO",'TARIFAS 2025'!$B$14,IF(V156="PRINCIPAL",'TARIFAS 2025'!$B$8,IF(V156="INTERMEDIA",'TARIFAS 2025'!$C$8,IF(V156="LEJANA",'TARIFAS 2025'!$D$8))))</f>
        <v>172989</v>
      </c>
      <c r="AA156" s="97">
        <f t="shared" si="2"/>
        <v>172989</v>
      </c>
    </row>
    <row r="157" spans="1:27" s="91" customFormat="1" x14ac:dyDescent="0.3">
      <c r="A157" s="93" t="s">
        <v>74</v>
      </c>
      <c r="B157" s="93" t="str">
        <f>VLOOKUP(A157,'CENTROS DE COSTOS'!A:D,2,0)</f>
        <v>0036-0007</v>
      </c>
      <c r="C157" s="93" t="str">
        <f>VLOOKUP(A157,'CENTROS DE COSTOS'!A:D,3,0)</f>
        <v>Wompi Santander</v>
      </c>
      <c r="D157" s="93" t="s">
        <v>2952</v>
      </c>
      <c r="E157" s="93" t="s">
        <v>3556</v>
      </c>
      <c r="F157" s="93" t="s">
        <v>2591</v>
      </c>
      <c r="G157" s="93" t="s">
        <v>31</v>
      </c>
      <c r="H157" s="93" t="s">
        <v>963</v>
      </c>
      <c r="I157" s="93" t="s">
        <v>74</v>
      </c>
      <c r="J157" s="93" t="s">
        <v>1369</v>
      </c>
      <c r="K157" s="93" t="s">
        <v>1170</v>
      </c>
      <c r="L157" s="93" t="s">
        <v>3905</v>
      </c>
      <c r="M157" s="95">
        <v>45968.333333333343</v>
      </c>
      <c r="N157" s="95">
        <v>45969.398611111108</v>
      </c>
      <c r="O157" s="93" t="s">
        <v>31</v>
      </c>
      <c r="P157" s="93" t="s">
        <v>1258</v>
      </c>
      <c r="Q157" s="93" t="s">
        <v>1259</v>
      </c>
      <c r="R157" s="93" t="s">
        <v>1260</v>
      </c>
      <c r="S157" s="93" t="s">
        <v>4574</v>
      </c>
      <c r="T157" s="93" t="s">
        <v>1254</v>
      </c>
      <c r="U157" s="93" t="s">
        <v>5077</v>
      </c>
      <c r="V157" s="93" t="s">
        <v>40</v>
      </c>
      <c r="W157" s="93" t="s">
        <v>121</v>
      </c>
      <c r="X157" s="93" t="s">
        <v>1393</v>
      </c>
      <c r="Y157" s="93">
        <v>1</v>
      </c>
      <c r="Z157" s="97">
        <f>IF(T157="SOPORTE_TELEFÓNICO",'TARIFAS 2025'!$B$14,IF(V157="PRINCIPAL",'TARIFAS 2025'!$B$8,IF(V157="INTERMEDIA",'TARIFAS 2025'!$C$8,IF(V157="LEJANA",'TARIFAS 2025'!$D$8))))</f>
        <v>22000</v>
      </c>
      <c r="AA157" s="97">
        <f t="shared" si="2"/>
        <v>22000</v>
      </c>
    </row>
    <row r="158" spans="1:27" s="91" customFormat="1" x14ac:dyDescent="0.3">
      <c r="A158" s="93" t="s">
        <v>71</v>
      </c>
      <c r="B158" s="93" t="str">
        <f>VLOOKUP(A158,'CENTROS DE COSTOS'!A:D,2,0)</f>
        <v>0036-0004</v>
      </c>
      <c r="C158" s="93" t="str">
        <f>VLOOKUP(A158,'CENTROS DE COSTOS'!A:D,3,0)</f>
        <v>Wompi Centro</v>
      </c>
      <c r="D158" s="93" t="s">
        <v>2953</v>
      </c>
      <c r="E158" s="93" t="s">
        <v>3557</v>
      </c>
      <c r="F158" s="93" t="s">
        <v>2592</v>
      </c>
      <c r="G158" s="93" t="s">
        <v>31</v>
      </c>
      <c r="H158" s="93" t="s">
        <v>618</v>
      </c>
      <c r="I158" s="93" t="s">
        <v>709</v>
      </c>
      <c r="J158" s="93" t="s">
        <v>3192</v>
      </c>
      <c r="K158" s="93" t="s">
        <v>1170</v>
      </c>
      <c r="L158" s="93" t="s">
        <v>3906</v>
      </c>
      <c r="M158" s="95">
        <v>45968.333333333343</v>
      </c>
      <c r="N158" s="95">
        <v>45969.410416666673</v>
      </c>
      <c r="O158" s="93" t="s">
        <v>31</v>
      </c>
      <c r="P158" s="93" t="s">
        <v>1279</v>
      </c>
      <c r="Q158" s="93" t="s">
        <v>1280</v>
      </c>
      <c r="R158" s="93" t="s">
        <v>1446</v>
      </c>
      <c r="S158" s="93" t="s">
        <v>4575</v>
      </c>
      <c r="T158" s="93" t="s">
        <v>1254</v>
      </c>
      <c r="U158" s="93" t="s">
        <v>5078</v>
      </c>
      <c r="V158" s="93" t="s">
        <v>41</v>
      </c>
      <c r="W158" s="93" t="s">
        <v>121</v>
      </c>
      <c r="X158" s="93" t="s">
        <v>1349</v>
      </c>
      <c r="Y158" s="93">
        <v>1</v>
      </c>
      <c r="Z158" s="97">
        <f>IF(T158="SOPORTE_TELEFÓNICO",'TARIFAS 2025'!$B$14,IF(V158="PRINCIPAL",'TARIFAS 2025'!$B$8,IF(V158="INTERMEDIA",'TARIFAS 2025'!$C$8,IF(V158="LEJANA",'TARIFAS 2025'!$D$8))))</f>
        <v>22000</v>
      </c>
      <c r="AA158" s="97">
        <f t="shared" si="2"/>
        <v>22000</v>
      </c>
    </row>
    <row r="159" spans="1:27" s="91" customFormat="1" x14ac:dyDescent="0.3">
      <c r="A159" s="93" t="s">
        <v>74</v>
      </c>
      <c r="B159" s="93" t="str">
        <f>VLOOKUP(A159,'CENTROS DE COSTOS'!A:D,2,0)</f>
        <v>0036-0007</v>
      </c>
      <c r="C159" s="93" t="str">
        <f>VLOOKUP(A159,'CENTROS DE COSTOS'!A:D,3,0)</f>
        <v>Wompi Santander</v>
      </c>
      <c r="D159" s="93" t="s">
        <v>2954</v>
      </c>
      <c r="E159" s="93" t="s">
        <v>3558</v>
      </c>
      <c r="F159" s="93" t="s">
        <v>2593</v>
      </c>
      <c r="G159" s="93" t="s">
        <v>31</v>
      </c>
      <c r="H159" s="93" t="s">
        <v>891</v>
      </c>
      <c r="I159" s="93" t="s">
        <v>910</v>
      </c>
      <c r="J159" s="93" t="s">
        <v>3193</v>
      </c>
      <c r="K159" s="93" t="s">
        <v>1170</v>
      </c>
      <c r="L159" s="93" t="s">
        <v>3907</v>
      </c>
      <c r="M159" s="95">
        <v>45968.370833333327</v>
      </c>
      <c r="N159" s="95">
        <v>45969.415277777778</v>
      </c>
      <c r="O159" s="93" t="s">
        <v>31</v>
      </c>
      <c r="P159" s="93" t="s">
        <v>1255</v>
      </c>
      <c r="Q159" s="93" t="s">
        <v>1256</v>
      </c>
      <c r="R159" s="93" t="s">
        <v>1257</v>
      </c>
      <c r="S159" s="93" t="s">
        <v>4576</v>
      </c>
      <c r="T159" s="93" t="s">
        <v>1254</v>
      </c>
      <c r="U159" s="93" t="s">
        <v>5077</v>
      </c>
      <c r="V159" s="93" t="s">
        <v>42</v>
      </c>
      <c r="W159" s="93" t="s">
        <v>121</v>
      </c>
      <c r="X159" s="93" t="s">
        <v>1178</v>
      </c>
      <c r="Y159" s="93">
        <v>1</v>
      </c>
      <c r="Z159" s="97">
        <f>IF(T159="SOPORTE_TELEFÓNICO",'TARIFAS 2025'!$B$14,IF(V159="PRINCIPAL",'TARIFAS 2025'!$B$8,IF(V159="INTERMEDIA",'TARIFAS 2025'!$C$8,IF(V159="LEJANA",'TARIFAS 2025'!$D$8))))</f>
        <v>22000</v>
      </c>
      <c r="AA159" s="97">
        <f t="shared" si="2"/>
        <v>22000</v>
      </c>
    </row>
    <row r="160" spans="1:27" s="91" customFormat="1" x14ac:dyDescent="0.3">
      <c r="A160" s="93" t="s">
        <v>91</v>
      </c>
      <c r="B160" s="93" t="str">
        <f>VLOOKUP(A160,'CENTROS DE COSTOS'!A:D,2,0)</f>
        <v>0036-0003</v>
      </c>
      <c r="C160" s="93" t="str">
        <f>VLOOKUP(A160,'CENTROS DE COSTOS'!A:D,3,0)</f>
        <v>Wompi Suroccidente</v>
      </c>
      <c r="D160" s="93" t="s">
        <v>2955</v>
      </c>
      <c r="E160" s="93" t="s">
        <v>3559</v>
      </c>
      <c r="F160" s="93" t="s">
        <v>2594</v>
      </c>
      <c r="G160" s="93" t="s">
        <v>31</v>
      </c>
      <c r="H160" s="93" t="s">
        <v>133</v>
      </c>
      <c r="I160" s="93" t="s">
        <v>132</v>
      </c>
      <c r="J160" s="93" t="s">
        <v>3194</v>
      </c>
      <c r="K160" s="93" t="s">
        <v>1170</v>
      </c>
      <c r="L160" s="93" t="s">
        <v>3908</v>
      </c>
      <c r="M160" s="95">
        <v>45968.453472222223</v>
      </c>
      <c r="N160" s="95">
        <v>45969.419444444437</v>
      </c>
      <c r="O160" s="93" t="s">
        <v>31</v>
      </c>
      <c r="P160" s="93" t="s">
        <v>1266</v>
      </c>
      <c r="Q160" s="93" t="s">
        <v>1271</v>
      </c>
      <c r="R160" s="93" t="s">
        <v>1268</v>
      </c>
      <c r="S160" s="93" t="s">
        <v>4577</v>
      </c>
      <c r="T160" s="93" t="s">
        <v>1254</v>
      </c>
      <c r="U160" s="93" t="s">
        <v>5078</v>
      </c>
      <c r="V160" s="93" t="s">
        <v>42</v>
      </c>
      <c r="W160" s="93" t="s">
        <v>121</v>
      </c>
      <c r="X160" s="93" t="s">
        <v>1290</v>
      </c>
      <c r="Y160" s="93">
        <v>1</v>
      </c>
      <c r="Z160" s="97">
        <f>IF(T160="SOPORTE_TELEFÓNICO",'TARIFAS 2025'!$B$14,IF(V160="PRINCIPAL",'TARIFAS 2025'!$B$8,IF(V160="INTERMEDIA",'TARIFAS 2025'!$C$8,IF(V160="LEJANA",'TARIFAS 2025'!$D$8))))</f>
        <v>22000</v>
      </c>
      <c r="AA160" s="97">
        <f t="shared" si="2"/>
        <v>22000</v>
      </c>
    </row>
    <row r="161" spans="1:27" s="91" customFormat="1" x14ac:dyDescent="0.3">
      <c r="A161" s="93" t="s">
        <v>88</v>
      </c>
      <c r="B161" s="93" t="str">
        <f>VLOOKUP(A161,'CENTROS DE COSTOS'!A:D,2,0)</f>
        <v>0036-0005</v>
      </c>
      <c r="C161" s="93" t="str">
        <f>VLOOKUP(A161,'CENTROS DE COSTOS'!A:D,3,0)</f>
        <v>Wompi Noroccidente</v>
      </c>
      <c r="D161" s="93" t="s">
        <v>2956</v>
      </c>
      <c r="E161" s="93" t="s">
        <v>3560</v>
      </c>
      <c r="F161" s="93" t="s">
        <v>2595</v>
      </c>
      <c r="G161" s="93" t="s">
        <v>31</v>
      </c>
      <c r="H161" s="93" t="s">
        <v>120</v>
      </c>
      <c r="I161" s="93" t="s">
        <v>230</v>
      </c>
      <c r="J161" s="93" t="s">
        <v>1681</v>
      </c>
      <c r="K161" s="93" t="s">
        <v>1170</v>
      </c>
      <c r="L161" s="93" t="s">
        <v>3909</v>
      </c>
      <c r="M161" s="95">
        <v>45953.669444444437</v>
      </c>
      <c r="N161" s="95">
        <v>45969.428472222222</v>
      </c>
      <c r="O161" s="93" t="s">
        <v>31</v>
      </c>
      <c r="P161" s="93" t="s">
        <v>1255</v>
      </c>
      <c r="Q161" s="93" t="s">
        <v>1256</v>
      </c>
      <c r="R161" s="93" t="s">
        <v>1257</v>
      </c>
      <c r="S161" s="93" t="s">
        <v>4578</v>
      </c>
      <c r="T161" s="93" t="s">
        <v>1254</v>
      </c>
      <c r="U161" s="93" t="s">
        <v>5076</v>
      </c>
      <c r="V161" s="93" t="s">
        <v>42</v>
      </c>
      <c r="W161" s="93" t="s">
        <v>121</v>
      </c>
      <c r="X161" s="93" t="s">
        <v>1284</v>
      </c>
      <c r="Y161" s="93">
        <v>1</v>
      </c>
      <c r="Z161" s="97">
        <f>IF(T161="SOPORTE_TELEFÓNICO",'TARIFAS 2025'!$B$14,IF(V161="PRINCIPAL",'TARIFAS 2025'!$B$8,IF(V161="INTERMEDIA",'TARIFAS 2025'!$C$8,IF(V161="LEJANA",'TARIFAS 2025'!$D$8))))</f>
        <v>22000</v>
      </c>
      <c r="AA161" s="97">
        <f t="shared" si="2"/>
        <v>22000</v>
      </c>
    </row>
    <row r="162" spans="1:27" s="91" customFormat="1" x14ac:dyDescent="0.3">
      <c r="A162" s="93" t="s">
        <v>71</v>
      </c>
      <c r="B162" s="93" t="str">
        <f>VLOOKUP(A162,'CENTROS DE COSTOS'!A:D,2,0)</f>
        <v>0036-0004</v>
      </c>
      <c r="C162" s="93" t="str">
        <f>VLOOKUP(A162,'CENTROS DE COSTOS'!A:D,3,0)</f>
        <v>Wompi Centro</v>
      </c>
      <c r="D162" s="93" t="s">
        <v>2946</v>
      </c>
      <c r="E162" s="93">
        <v>2977589</v>
      </c>
      <c r="F162" s="93" t="s">
        <v>2596</v>
      </c>
      <c r="G162" s="93" t="s">
        <v>31</v>
      </c>
      <c r="H162" s="93" t="s">
        <v>618</v>
      </c>
      <c r="I162" s="93" t="s">
        <v>1272</v>
      </c>
      <c r="J162" s="93" t="s">
        <v>3195</v>
      </c>
      <c r="K162" s="93" t="s">
        <v>1170</v>
      </c>
      <c r="L162" s="93" t="s">
        <v>3910</v>
      </c>
      <c r="M162" s="95">
        <v>45966.460416666669</v>
      </c>
      <c r="N162" s="95">
        <v>45969.446527777778</v>
      </c>
      <c r="O162" s="93" t="s">
        <v>31</v>
      </c>
      <c r="P162" s="93" t="s">
        <v>1258</v>
      </c>
      <c r="Q162" s="93" t="s">
        <v>1287</v>
      </c>
      <c r="R162" s="93" t="s">
        <v>1273</v>
      </c>
      <c r="S162" s="93" t="s">
        <v>4579</v>
      </c>
      <c r="T162" s="93" t="s">
        <v>1172</v>
      </c>
      <c r="U162" s="93" t="s">
        <v>5072</v>
      </c>
      <c r="V162" s="93" t="s">
        <v>40</v>
      </c>
      <c r="W162" s="93" t="s">
        <v>121</v>
      </c>
      <c r="X162" s="93" t="s">
        <v>1305</v>
      </c>
      <c r="Y162" s="93">
        <v>2</v>
      </c>
      <c r="Z162" s="97">
        <f>IF(T162="SOPORTE_TELEFÓNICO",'TARIFAS 2025'!$B$14,IF(V162="PRINCIPAL",'TARIFAS 2025'!$B$8,IF(V162="INTERMEDIA",'TARIFAS 2025'!$C$8,IF(V162="LEJANA",'TARIFAS 2025'!$D$8))))</f>
        <v>51282</v>
      </c>
      <c r="AA162" s="97">
        <f t="shared" si="2"/>
        <v>102564</v>
      </c>
    </row>
    <row r="163" spans="1:27" s="91" customFormat="1" x14ac:dyDescent="0.3">
      <c r="A163" s="93" t="s">
        <v>74</v>
      </c>
      <c r="B163" s="93" t="str">
        <f>VLOOKUP(A163,'CENTROS DE COSTOS'!A:D,2,0)</f>
        <v>0036-0007</v>
      </c>
      <c r="C163" s="93" t="str">
        <f>VLOOKUP(A163,'CENTROS DE COSTOS'!A:D,3,0)</f>
        <v>Wompi Santander</v>
      </c>
      <c r="D163" s="93" t="s">
        <v>2957</v>
      </c>
      <c r="E163" s="93" t="s">
        <v>3561</v>
      </c>
      <c r="F163" s="93" t="s">
        <v>2597</v>
      </c>
      <c r="G163" s="93" t="s">
        <v>31</v>
      </c>
      <c r="H163" s="93" t="s">
        <v>963</v>
      </c>
      <c r="I163" s="93" t="s">
        <v>987</v>
      </c>
      <c r="J163" s="93" t="s">
        <v>3196</v>
      </c>
      <c r="K163" s="93" t="s">
        <v>1170</v>
      </c>
      <c r="L163" s="93" t="s">
        <v>3911</v>
      </c>
      <c r="M163" s="95">
        <v>45967.356249999997</v>
      </c>
      <c r="N163" s="95">
        <v>45969.459027777782</v>
      </c>
      <c r="O163" s="93" t="s">
        <v>31</v>
      </c>
      <c r="P163" s="93" t="s">
        <v>1251</v>
      </c>
      <c r="Q163" s="93" t="s">
        <v>1282</v>
      </c>
      <c r="R163" s="93" t="s">
        <v>1285</v>
      </c>
      <c r="S163" s="93" t="s">
        <v>4580</v>
      </c>
      <c r="T163" s="93" t="s">
        <v>1254</v>
      </c>
      <c r="U163" s="93" t="s">
        <v>5072</v>
      </c>
      <c r="V163" s="93" t="s">
        <v>40</v>
      </c>
      <c r="W163" s="93" t="s">
        <v>121</v>
      </c>
      <c r="X163" s="93" t="s">
        <v>1393</v>
      </c>
      <c r="Y163" s="93">
        <v>1</v>
      </c>
      <c r="Z163" s="97">
        <f>IF(T163="SOPORTE_TELEFÓNICO",'TARIFAS 2025'!$B$14,IF(V163="PRINCIPAL",'TARIFAS 2025'!$B$8,IF(V163="INTERMEDIA",'TARIFAS 2025'!$C$8,IF(V163="LEJANA",'TARIFAS 2025'!$D$8))))</f>
        <v>22000</v>
      </c>
      <c r="AA163" s="97">
        <f t="shared" si="2"/>
        <v>22000</v>
      </c>
    </row>
    <row r="164" spans="1:27" s="91" customFormat="1" x14ac:dyDescent="0.3">
      <c r="A164" s="93" t="s">
        <v>88</v>
      </c>
      <c r="B164" s="93" t="str">
        <f>VLOOKUP(A164,'CENTROS DE COSTOS'!A:D,2,0)</f>
        <v>0036-0005</v>
      </c>
      <c r="C164" s="93" t="str">
        <f>VLOOKUP(A164,'CENTROS DE COSTOS'!A:D,3,0)</f>
        <v>Wompi Noroccidente</v>
      </c>
      <c r="D164" s="93" t="s">
        <v>2958</v>
      </c>
      <c r="E164" s="93" t="s">
        <v>3562</v>
      </c>
      <c r="F164" s="93" t="s">
        <v>2598</v>
      </c>
      <c r="G164" s="93" t="s">
        <v>31</v>
      </c>
      <c r="H164" s="93" t="s">
        <v>120</v>
      </c>
      <c r="I164" s="93" t="s">
        <v>88</v>
      </c>
      <c r="J164" s="93" t="s">
        <v>3197</v>
      </c>
      <c r="K164" s="93" t="s">
        <v>1170</v>
      </c>
      <c r="L164" s="93" t="s">
        <v>3912</v>
      </c>
      <c r="M164" s="95">
        <v>45969.375</v>
      </c>
      <c r="N164" s="95">
        <v>45969.46875</v>
      </c>
      <c r="O164" s="93" t="s">
        <v>31</v>
      </c>
      <c r="P164" s="93" t="s">
        <v>1258</v>
      </c>
      <c r="Q164" s="93" t="s">
        <v>1259</v>
      </c>
      <c r="R164" s="93" t="s">
        <v>1273</v>
      </c>
      <c r="S164" s="93" t="s">
        <v>4581</v>
      </c>
      <c r="T164" s="93" t="s">
        <v>1254</v>
      </c>
      <c r="U164" s="93" t="s">
        <v>5073</v>
      </c>
      <c r="V164" s="93" t="s">
        <v>40</v>
      </c>
      <c r="W164" s="93" t="s">
        <v>121</v>
      </c>
      <c r="X164" s="93" t="s">
        <v>1327</v>
      </c>
      <c r="Y164" s="93">
        <v>1</v>
      </c>
      <c r="Z164" s="97">
        <f>IF(T164="SOPORTE_TELEFÓNICO",'TARIFAS 2025'!$B$14,IF(V164="PRINCIPAL",'TARIFAS 2025'!$B$8,IF(V164="INTERMEDIA",'TARIFAS 2025'!$C$8,IF(V164="LEJANA",'TARIFAS 2025'!$D$8))))</f>
        <v>22000</v>
      </c>
      <c r="AA164" s="97">
        <f t="shared" si="2"/>
        <v>22000</v>
      </c>
    </row>
    <row r="165" spans="1:27" s="91" customFormat="1" x14ac:dyDescent="0.3">
      <c r="A165" s="93" t="s">
        <v>74</v>
      </c>
      <c r="B165" s="93" t="str">
        <f>VLOOKUP(A165,'CENTROS DE COSTOS'!A:D,2,0)</f>
        <v>0036-0007</v>
      </c>
      <c r="C165" s="93" t="str">
        <f>VLOOKUP(A165,'CENTROS DE COSTOS'!A:D,3,0)</f>
        <v>Wompi Santander</v>
      </c>
      <c r="D165" s="93" t="s">
        <v>2952</v>
      </c>
      <c r="E165" s="93" t="s">
        <v>3563</v>
      </c>
      <c r="F165" s="93" t="s">
        <v>2599</v>
      </c>
      <c r="G165" s="93" t="s">
        <v>31</v>
      </c>
      <c r="H165" s="93" t="s">
        <v>963</v>
      </c>
      <c r="I165" s="93" t="s">
        <v>74</v>
      </c>
      <c r="J165" s="93" t="s">
        <v>3198</v>
      </c>
      <c r="K165" s="93" t="s">
        <v>1170</v>
      </c>
      <c r="L165" s="93" t="s">
        <v>3913</v>
      </c>
      <c r="M165" s="95">
        <v>45969.375</v>
      </c>
      <c r="N165" s="95">
        <v>45969.47152777778</v>
      </c>
      <c r="O165" s="93" t="s">
        <v>31</v>
      </c>
      <c r="P165" s="93" t="s">
        <v>1258</v>
      </c>
      <c r="Q165" s="93" t="s">
        <v>1259</v>
      </c>
      <c r="R165" s="93" t="s">
        <v>1260</v>
      </c>
      <c r="S165" s="93" t="s">
        <v>4582</v>
      </c>
      <c r="T165" s="93" t="s">
        <v>1254</v>
      </c>
      <c r="U165" s="93" t="s">
        <v>5072</v>
      </c>
      <c r="V165" s="93" t="s">
        <v>40</v>
      </c>
      <c r="W165" s="93" t="s">
        <v>121</v>
      </c>
      <c r="X165" s="93" t="s">
        <v>1418</v>
      </c>
      <c r="Y165" s="93">
        <v>1</v>
      </c>
      <c r="Z165" s="97">
        <f>IF(T165="SOPORTE_TELEFÓNICO",'TARIFAS 2025'!$B$14,IF(V165="PRINCIPAL",'TARIFAS 2025'!$B$8,IF(V165="INTERMEDIA",'TARIFAS 2025'!$C$8,IF(V165="LEJANA",'TARIFAS 2025'!$D$8))))</f>
        <v>22000</v>
      </c>
      <c r="AA165" s="97">
        <f t="shared" si="2"/>
        <v>22000</v>
      </c>
    </row>
    <row r="166" spans="1:27" s="91" customFormat="1" x14ac:dyDescent="0.3">
      <c r="A166" s="93" t="s">
        <v>88</v>
      </c>
      <c r="B166" s="93" t="str">
        <f>VLOOKUP(A166,'CENTROS DE COSTOS'!A:D,2,0)</f>
        <v>0036-0005</v>
      </c>
      <c r="C166" s="93" t="str">
        <f>VLOOKUP(A166,'CENTROS DE COSTOS'!A:D,3,0)</f>
        <v>Wompi Noroccidente</v>
      </c>
      <c r="D166" s="93" t="s">
        <v>2958</v>
      </c>
      <c r="E166" s="93" t="s">
        <v>3564</v>
      </c>
      <c r="F166" s="93" t="s">
        <v>2600</v>
      </c>
      <c r="G166" s="93" t="s">
        <v>31</v>
      </c>
      <c r="H166" s="93" t="s">
        <v>120</v>
      </c>
      <c r="I166" s="93" t="s">
        <v>88</v>
      </c>
      <c r="J166" s="93" t="s">
        <v>3199</v>
      </c>
      <c r="K166" s="93" t="s">
        <v>1170</v>
      </c>
      <c r="L166" s="93" t="s">
        <v>3914</v>
      </c>
      <c r="M166" s="95">
        <v>45969.375</v>
      </c>
      <c r="N166" s="95">
        <v>45969.477777777778</v>
      </c>
      <c r="O166" s="93" t="s">
        <v>31</v>
      </c>
      <c r="P166" s="93" t="s">
        <v>1266</v>
      </c>
      <c r="Q166" s="93" t="s">
        <v>1271</v>
      </c>
      <c r="R166" s="93" t="s">
        <v>1268</v>
      </c>
      <c r="S166" s="93" t="s">
        <v>4583</v>
      </c>
      <c r="T166" s="93" t="s">
        <v>1254</v>
      </c>
      <c r="U166" s="93" t="s">
        <v>5071</v>
      </c>
      <c r="V166" s="93" t="s">
        <v>40</v>
      </c>
      <c r="W166" s="93" t="s">
        <v>121</v>
      </c>
      <c r="X166" s="93" t="s">
        <v>1230</v>
      </c>
      <c r="Y166" s="93">
        <v>1</v>
      </c>
      <c r="Z166" s="97">
        <f>IF(T166="SOPORTE_TELEFÓNICO",'TARIFAS 2025'!$B$14,IF(V166="PRINCIPAL",'TARIFAS 2025'!$B$8,IF(V166="INTERMEDIA",'TARIFAS 2025'!$C$8,IF(V166="LEJANA",'TARIFAS 2025'!$D$8))))</f>
        <v>22000</v>
      </c>
      <c r="AA166" s="97">
        <f t="shared" si="2"/>
        <v>22000</v>
      </c>
    </row>
    <row r="167" spans="1:27" s="91" customFormat="1" x14ac:dyDescent="0.3">
      <c r="A167" s="93" t="s">
        <v>91</v>
      </c>
      <c r="B167" s="93" t="str">
        <f>VLOOKUP(A167,'CENTROS DE COSTOS'!A:D,2,0)</f>
        <v>0036-0003</v>
      </c>
      <c r="C167" s="93" t="str">
        <f>VLOOKUP(A167,'CENTROS DE COSTOS'!A:D,3,0)</f>
        <v>Wompi Suroccidente</v>
      </c>
      <c r="D167" s="93" t="s">
        <v>2959</v>
      </c>
      <c r="E167" s="93" t="s">
        <v>3565</v>
      </c>
      <c r="F167" s="93" t="s">
        <v>2601</v>
      </c>
      <c r="G167" s="93" t="s">
        <v>31</v>
      </c>
      <c r="H167" s="93" t="s">
        <v>133</v>
      </c>
      <c r="I167" s="93" t="s">
        <v>850</v>
      </c>
      <c r="J167" s="93" t="s">
        <v>3200</v>
      </c>
      <c r="K167" s="93" t="s">
        <v>1170</v>
      </c>
      <c r="L167" s="93" t="s">
        <v>3915</v>
      </c>
      <c r="M167" s="95">
        <v>45968.704861111109</v>
      </c>
      <c r="N167" s="95">
        <v>45969.482638888891</v>
      </c>
      <c r="O167" s="93" t="s">
        <v>31</v>
      </c>
      <c r="P167" s="93" t="s">
        <v>1258</v>
      </c>
      <c r="Q167" s="93" t="s">
        <v>1287</v>
      </c>
      <c r="R167" s="93" t="s">
        <v>1273</v>
      </c>
      <c r="S167" s="93" t="s">
        <v>4584</v>
      </c>
      <c r="T167" s="93" t="s">
        <v>1254</v>
      </c>
      <c r="U167" s="93" t="s">
        <v>5073</v>
      </c>
      <c r="V167" s="93" t="s">
        <v>42</v>
      </c>
      <c r="W167" s="93" t="s">
        <v>121</v>
      </c>
      <c r="X167" s="93" t="s">
        <v>1290</v>
      </c>
      <c r="Y167" s="93">
        <v>1</v>
      </c>
      <c r="Z167" s="97">
        <f>IF(T167="SOPORTE_TELEFÓNICO",'TARIFAS 2025'!$B$14,IF(V167="PRINCIPAL",'TARIFAS 2025'!$B$8,IF(V167="INTERMEDIA",'TARIFAS 2025'!$C$8,IF(V167="LEJANA",'TARIFAS 2025'!$D$8))))</f>
        <v>22000</v>
      </c>
      <c r="AA167" s="97">
        <f t="shared" si="2"/>
        <v>22000</v>
      </c>
    </row>
    <row r="168" spans="1:27" s="91" customFormat="1" x14ac:dyDescent="0.3">
      <c r="A168" s="93" t="s">
        <v>71</v>
      </c>
      <c r="B168" s="93" t="str">
        <f>VLOOKUP(A168,'CENTROS DE COSTOS'!A:D,2,0)</f>
        <v>0036-0004</v>
      </c>
      <c r="C168" s="93" t="str">
        <f>VLOOKUP(A168,'CENTROS DE COSTOS'!A:D,3,0)</f>
        <v>Wompi Centro</v>
      </c>
      <c r="D168" s="93" t="s">
        <v>2960</v>
      </c>
      <c r="E168" s="93" t="s">
        <v>3566</v>
      </c>
      <c r="F168" s="93" t="s">
        <v>2602</v>
      </c>
      <c r="G168" s="93" t="s">
        <v>31</v>
      </c>
      <c r="H168" s="93" t="s">
        <v>618</v>
      </c>
      <c r="I168" s="93" t="s">
        <v>706</v>
      </c>
      <c r="J168" s="93" t="s">
        <v>1817</v>
      </c>
      <c r="K168" s="93" t="s">
        <v>1170</v>
      </c>
      <c r="L168" s="93" t="s">
        <v>3916</v>
      </c>
      <c r="M168" s="95">
        <v>45969.394444444442</v>
      </c>
      <c r="N168" s="95">
        <v>45969.48541666667</v>
      </c>
      <c r="O168" s="93" t="s">
        <v>31</v>
      </c>
      <c r="P168" s="93" t="s">
        <v>1258</v>
      </c>
      <c r="Q168" s="93" t="s">
        <v>1259</v>
      </c>
      <c r="R168" s="93" t="s">
        <v>1260</v>
      </c>
      <c r="S168" s="93" t="s">
        <v>4585</v>
      </c>
      <c r="T168" s="93" t="s">
        <v>1254</v>
      </c>
      <c r="U168" s="93" t="s">
        <v>5071</v>
      </c>
      <c r="V168" s="93" t="s">
        <v>41</v>
      </c>
      <c r="W168" s="93" t="s">
        <v>121</v>
      </c>
      <c r="X168" s="93" t="s">
        <v>1317</v>
      </c>
      <c r="Y168" s="93">
        <v>1</v>
      </c>
      <c r="Z168" s="97">
        <f>IF(T168="SOPORTE_TELEFÓNICO",'TARIFAS 2025'!$B$14,IF(V168="PRINCIPAL",'TARIFAS 2025'!$B$8,IF(V168="INTERMEDIA",'TARIFAS 2025'!$C$8,IF(V168="LEJANA",'TARIFAS 2025'!$D$8))))</f>
        <v>22000</v>
      </c>
      <c r="AA168" s="97">
        <f t="shared" si="2"/>
        <v>22000</v>
      </c>
    </row>
    <row r="169" spans="1:27" s="91" customFormat="1" x14ac:dyDescent="0.3">
      <c r="A169" s="93" t="s">
        <v>88</v>
      </c>
      <c r="B169" s="93" t="str">
        <f>VLOOKUP(A169,'CENTROS DE COSTOS'!A:D,2,0)</f>
        <v>0036-0005</v>
      </c>
      <c r="C169" s="93" t="str">
        <f>VLOOKUP(A169,'CENTROS DE COSTOS'!A:D,3,0)</f>
        <v>Wompi Noroccidente</v>
      </c>
      <c r="D169" s="93" t="s">
        <v>2951</v>
      </c>
      <c r="E169" s="93" t="s">
        <v>3567</v>
      </c>
      <c r="F169" s="93" t="s">
        <v>2603</v>
      </c>
      <c r="G169" s="93" t="s">
        <v>31</v>
      </c>
      <c r="H169" s="93" t="s">
        <v>120</v>
      </c>
      <c r="I169" s="93" t="s">
        <v>155</v>
      </c>
      <c r="J169" s="93" t="s">
        <v>3201</v>
      </c>
      <c r="K169" s="93" t="s">
        <v>1170</v>
      </c>
      <c r="L169" s="93" t="s">
        <v>3917</v>
      </c>
      <c r="M169" s="95">
        <v>45968.666666666657</v>
      </c>
      <c r="N169" s="95">
        <v>45969.488888888889</v>
      </c>
      <c r="O169" s="93" t="s">
        <v>31</v>
      </c>
      <c r="P169" s="93" t="s">
        <v>1263</v>
      </c>
      <c r="Q169" s="93" t="s">
        <v>1276</v>
      </c>
      <c r="R169" s="93" t="s">
        <v>1277</v>
      </c>
      <c r="S169" s="93" t="s">
        <v>4586</v>
      </c>
      <c r="T169" s="93" t="s">
        <v>1254</v>
      </c>
      <c r="U169" s="93" t="s">
        <v>5073</v>
      </c>
      <c r="V169" s="93" t="s">
        <v>40</v>
      </c>
      <c r="W169" s="93" t="s">
        <v>121</v>
      </c>
      <c r="X169" s="93" t="s">
        <v>1332</v>
      </c>
      <c r="Y169" s="93">
        <v>1</v>
      </c>
      <c r="Z169" s="97">
        <f>IF(T169="SOPORTE_TELEFÓNICO",'TARIFAS 2025'!$B$14,IF(V169="PRINCIPAL",'TARIFAS 2025'!$B$8,IF(V169="INTERMEDIA",'TARIFAS 2025'!$C$8,IF(V169="LEJANA",'TARIFAS 2025'!$D$8))))</f>
        <v>22000</v>
      </c>
      <c r="AA169" s="97">
        <f t="shared" si="2"/>
        <v>22000</v>
      </c>
    </row>
    <row r="170" spans="1:27" s="91" customFormat="1" x14ac:dyDescent="0.3">
      <c r="A170" s="93" t="s">
        <v>88</v>
      </c>
      <c r="B170" s="93" t="str">
        <f>VLOOKUP(A170,'CENTROS DE COSTOS'!A:D,2,0)</f>
        <v>0036-0005</v>
      </c>
      <c r="C170" s="93" t="str">
        <f>VLOOKUP(A170,'CENTROS DE COSTOS'!A:D,3,0)</f>
        <v>Wompi Noroccidente</v>
      </c>
      <c r="D170" s="93" t="s">
        <v>2961</v>
      </c>
      <c r="E170" s="93" t="s">
        <v>3568</v>
      </c>
      <c r="F170" s="93" t="s">
        <v>2604</v>
      </c>
      <c r="G170" s="93" t="s">
        <v>31</v>
      </c>
      <c r="H170" s="93" t="s">
        <v>120</v>
      </c>
      <c r="I170" s="93" t="s">
        <v>225</v>
      </c>
      <c r="J170" s="93" t="s">
        <v>1800</v>
      </c>
      <c r="K170" s="93" t="s">
        <v>1170</v>
      </c>
      <c r="L170" s="93" t="s">
        <v>3918</v>
      </c>
      <c r="M170" s="95">
        <v>45969.404166666667</v>
      </c>
      <c r="N170" s="95">
        <v>45969.499305555553</v>
      </c>
      <c r="O170" s="93" t="s">
        <v>31</v>
      </c>
      <c r="P170" s="93" t="s">
        <v>1255</v>
      </c>
      <c r="Q170" s="93" t="s">
        <v>1256</v>
      </c>
      <c r="R170" s="93" t="s">
        <v>1257</v>
      </c>
      <c r="S170" s="93" t="s">
        <v>4587</v>
      </c>
      <c r="T170" s="93" t="s">
        <v>1254</v>
      </c>
      <c r="U170" s="93" t="s">
        <v>5076</v>
      </c>
      <c r="V170" s="93" t="s">
        <v>41</v>
      </c>
      <c r="W170" s="93" t="s">
        <v>121</v>
      </c>
      <c r="X170" s="93" t="s">
        <v>1284</v>
      </c>
      <c r="Y170" s="93">
        <v>1</v>
      </c>
      <c r="Z170" s="97">
        <f>IF(T170="SOPORTE_TELEFÓNICO",'TARIFAS 2025'!$B$14,IF(V170="PRINCIPAL",'TARIFAS 2025'!$B$8,IF(V170="INTERMEDIA",'TARIFAS 2025'!$C$8,IF(V170="LEJANA",'TARIFAS 2025'!$D$8))))</f>
        <v>22000</v>
      </c>
      <c r="AA170" s="97">
        <f t="shared" si="2"/>
        <v>22000</v>
      </c>
    </row>
    <row r="171" spans="1:27" s="91" customFormat="1" x14ac:dyDescent="0.3">
      <c r="A171" s="93" t="s">
        <v>97</v>
      </c>
      <c r="B171" s="93" t="str">
        <f>VLOOKUP(A171,'CENTROS DE COSTOS'!A:D,2,0)</f>
        <v>0036-0001</v>
      </c>
      <c r="C171" s="93" t="str">
        <f>VLOOKUP(A171,'CENTROS DE COSTOS'!A:D,3,0)</f>
        <v>Wompi Costa</v>
      </c>
      <c r="D171" s="93" t="s">
        <v>2962</v>
      </c>
      <c r="E171" s="93" t="s">
        <v>3569</v>
      </c>
      <c r="F171" s="93" t="s">
        <v>2605</v>
      </c>
      <c r="G171" s="93" t="s">
        <v>31</v>
      </c>
      <c r="H171" s="93" t="s">
        <v>536</v>
      </c>
      <c r="I171" s="93" t="s">
        <v>97</v>
      </c>
      <c r="J171" s="93" t="s">
        <v>3202</v>
      </c>
      <c r="K171" s="93" t="s">
        <v>1170</v>
      </c>
      <c r="L171" s="93" t="s">
        <v>3919</v>
      </c>
      <c r="M171" s="95">
        <v>45968.454861111109</v>
      </c>
      <c r="N171" s="95">
        <v>45969.509722222218</v>
      </c>
      <c r="O171" s="93" t="s">
        <v>31</v>
      </c>
      <c r="P171" s="93" t="s">
        <v>1247</v>
      </c>
      <c r="Q171" s="93" t="s">
        <v>1248</v>
      </c>
      <c r="R171" s="93" t="s">
        <v>1312</v>
      </c>
      <c r="S171" s="93" t="s">
        <v>4588</v>
      </c>
      <c r="T171" s="93" t="s">
        <v>1172</v>
      </c>
      <c r="U171" s="93" t="s">
        <v>5072</v>
      </c>
      <c r="V171" s="93" t="s">
        <v>40</v>
      </c>
      <c r="W171" s="93" t="s">
        <v>121</v>
      </c>
      <c r="X171" s="93" t="s">
        <v>1204</v>
      </c>
      <c r="Y171" s="93" t="s">
        <v>5090</v>
      </c>
      <c r="Z171" s="97">
        <f>IF(T171="SOPORTE_TELEFÓNICO",'TARIFAS 2025'!$B$14,IF(V171="PRINCIPAL",'TARIFAS 2025'!$B$8,IF(V171="INTERMEDIA",'TARIFAS 2025'!$C$8,IF(V171="LEJANA",'TARIFAS 2025'!$D$8))))</f>
        <v>51282</v>
      </c>
      <c r="AA171" s="97">
        <f t="shared" si="2"/>
        <v>51282</v>
      </c>
    </row>
    <row r="172" spans="1:27" s="91" customFormat="1" x14ac:dyDescent="0.3">
      <c r="A172" s="93" t="s">
        <v>88</v>
      </c>
      <c r="B172" s="93" t="str">
        <f>VLOOKUP(A172,'CENTROS DE COSTOS'!A:D,2,0)</f>
        <v>0036-0005</v>
      </c>
      <c r="C172" s="93" t="str">
        <f>VLOOKUP(A172,'CENTROS DE COSTOS'!A:D,3,0)</f>
        <v>Wompi Noroccidente</v>
      </c>
      <c r="D172" s="93" t="s">
        <v>2958</v>
      </c>
      <c r="E172" s="93" t="s">
        <v>3570</v>
      </c>
      <c r="F172" s="93" t="s">
        <v>2606</v>
      </c>
      <c r="G172" s="93" t="s">
        <v>31</v>
      </c>
      <c r="H172" s="93" t="s">
        <v>120</v>
      </c>
      <c r="I172" s="93" t="s">
        <v>88</v>
      </c>
      <c r="J172" s="93" t="s">
        <v>3203</v>
      </c>
      <c r="K172" s="93" t="s">
        <v>1170</v>
      </c>
      <c r="L172" s="93" t="s">
        <v>3920</v>
      </c>
      <c r="M172" s="95">
        <v>45968.693749999999</v>
      </c>
      <c r="N172" s="95">
        <v>45969.51458333333</v>
      </c>
      <c r="O172" s="93" t="s">
        <v>31</v>
      </c>
      <c r="P172" s="93" t="s">
        <v>1255</v>
      </c>
      <c r="Q172" s="93" t="s">
        <v>1256</v>
      </c>
      <c r="R172" s="93" t="s">
        <v>1257</v>
      </c>
      <c r="S172" s="93" t="s">
        <v>4589</v>
      </c>
      <c r="T172" s="93" t="s">
        <v>1172</v>
      </c>
      <c r="U172" s="93" t="s">
        <v>5075</v>
      </c>
      <c r="V172" s="93" t="s">
        <v>40</v>
      </c>
      <c r="W172" s="93" t="s">
        <v>121</v>
      </c>
      <c r="X172" s="93" t="s">
        <v>1356</v>
      </c>
      <c r="Y172" s="93" t="s">
        <v>5090</v>
      </c>
      <c r="Z172" s="97">
        <f>IF(T172="SOPORTE_TELEFÓNICO",'TARIFAS 2025'!$B$14,IF(V172="PRINCIPAL",'TARIFAS 2025'!$B$8,IF(V172="INTERMEDIA",'TARIFAS 2025'!$C$8,IF(V172="LEJANA",'TARIFAS 2025'!$D$8))))</f>
        <v>51282</v>
      </c>
      <c r="AA172" s="97">
        <f t="shared" si="2"/>
        <v>51282</v>
      </c>
    </row>
    <row r="173" spans="1:27" s="91" customFormat="1" x14ac:dyDescent="0.3">
      <c r="A173" s="93" t="s">
        <v>95</v>
      </c>
      <c r="B173" s="93" t="str">
        <f>VLOOKUP(A173,'CENTROS DE COSTOS'!A:D,2,0)</f>
        <v>0036-0001</v>
      </c>
      <c r="C173" s="93" t="str">
        <f>VLOOKUP(A173,'CENTROS DE COSTOS'!A:D,3,0)</f>
        <v>Wompi Costa</v>
      </c>
      <c r="D173" s="93" t="s">
        <v>2963</v>
      </c>
      <c r="E173" s="93" t="s">
        <v>3571</v>
      </c>
      <c r="F173" s="93" t="s">
        <v>2607</v>
      </c>
      <c r="G173" s="93" t="s">
        <v>31</v>
      </c>
      <c r="H173" s="93" t="s">
        <v>504</v>
      </c>
      <c r="I173" s="93" t="s">
        <v>1055</v>
      </c>
      <c r="J173" s="93" t="s">
        <v>3204</v>
      </c>
      <c r="K173" s="93" t="s">
        <v>1170</v>
      </c>
      <c r="L173" s="93" t="s">
        <v>3921</v>
      </c>
      <c r="M173" s="95">
        <v>45966.388888888891</v>
      </c>
      <c r="N173" s="95">
        <v>45969.51458333333</v>
      </c>
      <c r="O173" s="93" t="s">
        <v>31</v>
      </c>
      <c r="P173" s="93" t="s">
        <v>1266</v>
      </c>
      <c r="Q173" s="93" t="s">
        <v>1403</v>
      </c>
      <c r="R173" s="93" t="s">
        <v>1268</v>
      </c>
      <c r="S173" s="93" t="s">
        <v>4590</v>
      </c>
      <c r="T173" s="93" t="s">
        <v>1172</v>
      </c>
      <c r="U173" s="93" t="s">
        <v>5078</v>
      </c>
      <c r="V173" s="93" t="s">
        <v>41</v>
      </c>
      <c r="W173" s="93" t="s">
        <v>121</v>
      </c>
      <c r="X173" s="93" t="s">
        <v>1322</v>
      </c>
      <c r="Y173" s="93" t="s">
        <v>5090</v>
      </c>
      <c r="Z173" s="97">
        <f>IF(T173="SOPORTE_TELEFÓNICO",'TARIFAS 2025'!$B$14,IF(V173="PRINCIPAL",'TARIFAS 2025'!$B$8,IF(V173="INTERMEDIA",'TARIFAS 2025'!$C$8,IF(V173="LEJANA",'TARIFAS 2025'!$D$8))))</f>
        <v>172989</v>
      </c>
      <c r="AA173" s="97">
        <f t="shared" si="2"/>
        <v>172989</v>
      </c>
    </row>
    <row r="174" spans="1:27" s="91" customFormat="1" x14ac:dyDescent="0.3">
      <c r="A174" s="93" t="s">
        <v>90</v>
      </c>
      <c r="B174" s="93" t="str">
        <f>VLOOKUP(A174,'CENTROS DE COSTOS'!A:D,2,0)</f>
        <v>0036-0006</v>
      </c>
      <c r="C174" s="93" t="str">
        <f>VLOOKUP(A174,'CENTROS DE COSTOS'!A:D,3,0)</f>
        <v>Wompi Oriente</v>
      </c>
      <c r="D174" s="93" t="s">
        <v>2964</v>
      </c>
      <c r="E174" s="93" t="s">
        <v>3572</v>
      </c>
      <c r="F174" s="93" t="s">
        <v>2608</v>
      </c>
      <c r="G174" s="93" t="s">
        <v>31</v>
      </c>
      <c r="H174" s="93" t="s">
        <v>740</v>
      </c>
      <c r="I174" s="93" t="s">
        <v>750</v>
      </c>
      <c r="J174" s="93" t="s">
        <v>3205</v>
      </c>
      <c r="K174" s="93" t="s">
        <v>1170</v>
      </c>
      <c r="L174" s="93" t="s">
        <v>3922</v>
      </c>
      <c r="M174" s="95">
        <v>45968.333333333343</v>
      </c>
      <c r="N174" s="95">
        <v>45969.51666666667</v>
      </c>
      <c r="O174" s="93" t="s">
        <v>31</v>
      </c>
      <c r="P174" s="93" t="s">
        <v>1351</v>
      </c>
      <c r="Q174" s="93" t="s">
        <v>1365</v>
      </c>
      <c r="R174" s="93" t="s">
        <v>1352</v>
      </c>
      <c r="S174" s="93" t="s">
        <v>4591</v>
      </c>
      <c r="T174" s="93" t="s">
        <v>1172</v>
      </c>
      <c r="U174" s="93" t="s">
        <v>5072</v>
      </c>
      <c r="V174" s="93" t="s">
        <v>42</v>
      </c>
      <c r="W174" s="93" t="s">
        <v>121</v>
      </c>
      <c r="X174" s="93" t="s">
        <v>1187</v>
      </c>
      <c r="Y174" s="93" t="s">
        <v>5090</v>
      </c>
      <c r="Z174" s="97">
        <f>IF(T174="SOPORTE_TELEFÓNICO",'TARIFAS 2025'!$B$14,IF(V174="PRINCIPAL",'TARIFAS 2025'!$B$8,IF(V174="INTERMEDIA",'TARIFAS 2025'!$C$8,IF(V174="LEJANA",'TARIFAS 2025'!$D$8))))</f>
        <v>452148</v>
      </c>
      <c r="AA174" s="97">
        <f t="shared" si="2"/>
        <v>452148</v>
      </c>
    </row>
    <row r="175" spans="1:27" s="91" customFormat="1" x14ac:dyDescent="0.3">
      <c r="A175" s="93" t="s">
        <v>71</v>
      </c>
      <c r="B175" s="93" t="str">
        <f>VLOOKUP(A175,'CENTROS DE COSTOS'!A:D,2,0)</f>
        <v>0036-0004</v>
      </c>
      <c r="C175" s="93" t="str">
        <f>VLOOKUP(A175,'CENTROS DE COSTOS'!A:D,3,0)</f>
        <v>Wompi Centro</v>
      </c>
      <c r="D175" s="93" t="s">
        <v>2946</v>
      </c>
      <c r="E175" s="93" t="s">
        <v>3573</v>
      </c>
      <c r="F175" s="93" t="s">
        <v>2609</v>
      </c>
      <c r="G175" s="93" t="s">
        <v>31</v>
      </c>
      <c r="H175" s="93" t="s">
        <v>618</v>
      </c>
      <c r="I175" s="93" t="s">
        <v>71</v>
      </c>
      <c r="J175" s="93" t="s">
        <v>3206</v>
      </c>
      <c r="K175" s="93" t="s">
        <v>1170</v>
      </c>
      <c r="L175" s="93" t="s">
        <v>3923</v>
      </c>
      <c r="M175" s="95">
        <v>45969.375</v>
      </c>
      <c r="N175" s="95">
        <v>45969.519444444442</v>
      </c>
      <c r="O175" s="93" t="s">
        <v>31</v>
      </c>
      <c r="P175" s="93" t="s">
        <v>1258</v>
      </c>
      <c r="Q175" s="93" t="s">
        <v>1259</v>
      </c>
      <c r="R175" s="93" t="s">
        <v>1260</v>
      </c>
      <c r="S175" s="93" t="s">
        <v>4592</v>
      </c>
      <c r="T175" s="93" t="s">
        <v>1254</v>
      </c>
      <c r="U175" s="93" t="s">
        <v>5071</v>
      </c>
      <c r="V175" s="93" t="s">
        <v>40</v>
      </c>
      <c r="W175" s="93" t="s">
        <v>121</v>
      </c>
      <c r="X175" s="93" t="s">
        <v>1317</v>
      </c>
      <c r="Y175" s="93">
        <v>1</v>
      </c>
      <c r="Z175" s="97">
        <f>IF(T175="SOPORTE_TELEFÓNICO",'TARIFAS 2025'!$B$14,IF(V175="PRINCIPAL",'TARIFAS 2025'!$B$8,IF(V175="INTERMEDIA",'TARIFAS 2025'!$C$8,IF(V175="LEJANA",'TARIFAS 2025'!$D$8))))</f>
        <v>22000</v>
      </c>
      <c r="AA175" s="97">
        <f t="shared" si="2"/>
        <v>22000</v>
      </c>
    </row>
    <row r="176" spans="1:27" s="91" customFormat="1" x14ac:dyDescent="0.3">
      <c r="A176" s="93" t="s">
        <v>88</v>
      </c>
      <c r="B176" s="93" t="str">
        <f>VLOOKUP(A176,'CENTROS DE COSTOS'!A:D,2,0)</f>
        <v>0036-0005</v>
      </c>
      <c r="C176" s="93" t="str">
        <f>VLOOKUP(A176,'CENTROS DE COSTOS'!A:D,3,0)</f>
        <v>Wompi Noroccidente</v>
      </c>
      <c r="D176" s="93" t="s">
        <v>2958</v>
      </c>
      <c r="E176" s="93" t="s">
        <v>3574</v>
      </c>
      <c r="F176" s="93" t="s">
        <v>2610</v>
      </c>
      <c r="G176" s="93" t="s">
        <v>31</v>
      </c>
      <c r="H176" s="93" t="s">
        <v>120</v>
      </c>
      <c r="I176" s="93" t="s">
        <v>88</v>
      </c>
      <c r="J176" s="93" t="s">
        <v>3207</v>
      </c>
      <c r="K176" s="93" t="s">
        <v>1170</v>
      </c>
      <c r="L176" s="93" t="s">
        <v>3924</v>
      </c>
      <c r="M176" s="95">
        <v>45968.660416666673</v>
      </c>
      <c r="N176" s="95">
        <v>45969.522916666669</v>
      </c>
      <c r="O176" s="93" t="s">
        <v>31</v>
      </c>
      <c r="P176" s="93" t="s">
        <v>1314</v>
      </c>
      <c r="Q176" s="93" t="s">
        <v>1315</v>
      </c>
      <c r="R176" s="93" t="s">
        <v>1316</v>
      </c>
      <c r="S176" s="93" t="s">
        <v>4593</v>
      </c>
      <c r="T176" s="93" t="s">
        <v>1254</v>
      </c>
      <c r="U176" s="93" t="s">
        <v>5076</v>
      </c>
      <c r="V176" s="93" t="s">
        <v>40</v>
      </c>
      <c r="W176" s="93" t="s">
        <v>121</v>
      </c>
      <c r="X176" s="93" t="s">
        <v>1331</v>
      </c>
      <c r="Y176" s="93">
        <v>1</v>
      </c>
      <c r="Z176" s="97">
        <f>IF(T176="SOPORTE_TELEFÓNICO",'TARIFAS 2025'!$B$14,IF(V176="PRINCIPAL",'TARIFAS 2025'!$B$8,IF(V176="INTERMEDIA",'TARIFAS 2025'!$C$8,IF(V176="LEJANA",'TARIFAS 2025'!$D$8))))</f>
        <v>22000</v>
      </c>
      <c r="AA176" s="97">
        <f t="shared" si="2"/>
        <v>22000</v>
      </c>
    </row>
    <row r="177" spans="1:27" s="91" customFormat="1" x14ac:dyDescent="0.3">
      <c r="A177" s="93" t="s">
        <v>71</v>
      </c>
      <c r="B177" s="93" t="str">
        <f>VLOOKUP(A177,'CENTROS DE COSTOS'!A:D,2,0)</f>
        <v>0036-0004</v>
      </c>
      <c r="C177" s="93" t="str">
        <f>VLOOKUP(A177,'CENTROS DE COSTOS'!A:D,3,0)</f>
        <v>Wompi Centro</v>
      </c>
      <c r="D177" s="93" t="s">
        <v>2946</v>
      </c>
      <c r="E177" s="93" t="s">
        <v>3575</v>
      </c>
      <c r="F177" s="93" t="s">
        <v>2611</v>
      </c>
      <c r="G177" s="93" t="s">
        <v>31</v>
      </c>
      <c r="H177" s="93" t="s">
        <v>618</v>
      </c>
      <c r="I177" s="93" t="s">
        <v>71</v>
      </c>
      <c r="J177" s="93" t="s">
        <v>3208</v>
      </c>
      <c r="K177" s="93" t="s">
        <v>1170</v>
      </c>
      <c r="L177" s="93" t="s">
        <v>3925</v>
      </c>
      <c r="M177" s="95">
        <v>45969.375</v>
      </c>
      <c r="N177" s="95">
        <v>45969.529166666667</v>
      </c>
      <c r="O177" s="93" t="s">
        <v>31</v>
      </c>
      <c r="P177" s="93" t="s">
        <v>1296</v>
      </c>
      <c r="Q177" s="93" t="s">
        <v>1296</v>
      </c>
      <c r="R177" s="93" t="s">
        <v>1329</v>
      </c>
      <c r="S177" s="93" t="s">
        <v>4594</v>
      </c>
      <c r="T177" s="93" t="s">
        <v>1172</v>
      </c>
      <c r="U177" s="93" t="s">
        <v>5071</v>
      </c>
      <c r="V177" s="93" t="s">
        <v>40</v>
      </c>
      <c r="W177" s="93" t="s">
        <v>121</v>
      </c>
      <c r="X177" s="93" t="s">
        <v>1223</v>
      </c>
      <c r="Y177" s="93" t="s">
        <v>5090</v>
      </c>
      <c r="Z177" s="97">
        <f>IF(T177="SOPORTE_TELEFÓNICO",'TARIFAS 2025'!$B$14,IF(V177="PRINCIPAL",'TARIFAS 2025'!$B$8,IF(V177="INTERMEDIA",'TARIFAS 2025'!$C$8,IF(V177="LEJANA",'TARIFAS 2025'!$D$8))))</f>
        <v>51282</v>
      </c>
      <c r="AA177" s="97">
        <f t="shared" si="2"/>
        <v>51282</v>
      </c>
    </row>
    <row r="178" spans="1:27" s="91" customFormat="1" x14ac:dyDescent="0.3">
      <c r="A178" s="93" t="s">
        <v>88</v>
      </c>
      <c r="B178" s="93" t="str">
        <f>VLOOKUP(A178,'CENTROS DE COSTOS'!A:D,2,0)</f>
        <v>0036-0005</v>
      </c>
      <c r="C178" s="93" t="str">
        <f>VLOOKUP(A178,'CENTROS DE COSTOS'!A:D,3,0)</f>
        <v>Wompi Noroccidente</v>
      </c>
      <c r="D178" s="93" t="s">
        <v>2958</v>
      </c>
      <c r="E178" s="93" t="s">
        <v>3576</v>
      </c>
      <c r="F178" s="93" t="s">
        <v>2612</v>
      </c>
      <c r="G178" s="93" t="s">
        <v>31</v>
      </c>
      <c r="H178" s="93" t="s">
        <v>120</v>
      </c>
      <c r="I178" s="93" t="s">
        <v>88</v>
      </c>
      <c r="J178" s="93" t="s">
        <v>1573</v>
      </c>
      <c r="K178" s="93" t="s">
        <v>1170</v>
      </c>
      <c r="L178" s="93" t="s">
        <v>3926</v>
      </c>
      <c r="M178" s="95">
        <v>45967.333333333343</v>
      </c>
      <c r="N178" s="95">
        <v>45969.531944444447</v>
      </c>
      <c r="O178" s="93" t="s">
        <v>31</v>
      </c>
      <c r="P178" s="93" t="s">
        <v>1247</v>
      </c>
      <c r="Q178" s="93" t="s">
        <v>1311</v>
      </c>
      <c r="R178" s="93" t="s">
        <v>1312</v>
      </c>
      <c r="S178" s="93" t="s">
        <v>4595</v>
      </c>
      <c r="T178" s="93" t="s">
        <v>1172</v>
      </c>
      <c r="U178" s="93" t="s">
        <v>5077</v>
      </c>
      <c r="V178" s="93" t="s">
        <v>40</v>
      </c>
      <c r="W178" s="93" t="s">
        <v>121</v>
      </c>
      <c r="X178" s="93" t="s">
        <v>1327</v>
      </c>
      <c r="Y178" s="93" t="s">
        <v>5090</v>
      </c>
      <c r="Z178" s="97">
        <f>IF(T178="SOPORTE_TELEFÓNICO",'TARIFAS 2025'!$B$14,IF(V178="PRINCIPAL",'TARIFAS 2025'!$B$8,IF(V178="INTERMEDIA",'TARIFAS 2025'!$C$8,IF(V178="LEJANA",'TARIFAS 2025'!$D$8))))</f>
        <v>51282</v>
      </c>
      <c r="AA178" s="97">
        <f t="shared" si="2"/>
        <v>51282</v>
      </c>
    </row>
    <row r="179" spans="1:27" s="91" customFormat="1" x14ac:dyDescent="0.3">
      <c r="A179" s="93" t="s">
        <v>88</v>
      </c>
      <c r="B179" s="93" t="str">
        <f>VLOOKUP(A179,'CENTROS DE COSTOS'!A:D,2,0)</f>
        <v>0036-0005</v>
      </c>
      <c r="C179" s="93" t="str">
        <f>VLOOKUP(A179,'CENTROS DE COSTOS'!A:D,3,0)</f>
        <v>Wompi Noroccidente</v>
      </c>
      <c r="D179" s="93" t="s">
        <v>2958</v>
      </c>
      <c r="E179" s="93" t="s">
        <v>3577</v>
      </c>
      <c r="F179" s="93" t="s">
        <v>2613</v>
      </c>
      <c r="G179" s="93" t="s">
        <v>31</v>
      </c>
      <c r="H179" s="93" t="s">
        <v>120</v>
      </c>
      <c r="I179" s="93" t="s">
        <v>1269</v>
      </c>
      <c r="J179" s="93" t="s">
        <v>3209</v>
      </c>
      <c r="K179" s="93" t="s">
        <v>1170</v>
      </c>
      <c r="L179" s="93" t="s">
        <v>3927</v>
      </c>
      <c r="M179" s="95">
        <v>45969.427777777782</v>
      </c>
      <c r="N179" s="95">
        <v>45969.53402777778</v>
      </c>
      <c r="O179" s="93" t="s">
        <v>31</v>
      </c>
      <c r="P179" s="93" t="s">
        <v>1258</v>
      </c>
      <c r="Q179" s="93" t="s">
        <v>1287</v>
      </c>
      <c r="R179" s="93" t="s">
        <v>1273</v>
      </c>
      <c r="S179" s="93" t="s">
        <v>4596</v>
      </c>
      <c r="T179" s="93" t="s">
        <v>1254</v>
      </c>
      <c r="U179" s="93" t="s">
        <v>5074</v>
      </c>
      <c r="V179" s="93" t="s">
        <v>40</v>
      </c>
      <c r="W179" s="93" t="s">
        <v>121</v>
      </c>
      <c r="X179" s="93" t="s">
        <v>1230</v>
      </c>
      <c r="Y179" s="93">
        <v>1</v>
      </c>
      <c r="Z179" s="97">
        <f>IF(T179="SOPORTE_TELEFÓNICO",'TARIFAS 2025'!$B$14,IF(V179="PRINCIPAL",'TARIFAS 2025'!$B$8,IF(V179="INTERMEDIA",'TARIFAS 2025'!$C$8,IF(V179="LEJANA",'TARIFAS 2025'!$D$8))))</f>
        <v>22000</v>
      </c>
      <c r="AA179" s="97">
        <f t="shared" si="2"/>
        <v>22000</v>
      </c>
    </row>
    <row r="180" spans="1:27" s="91" customFormat="1" x14ac:dyDescent="0.3">
      <c r="A180" s="93" t="s">
        <v>74</v>
      </c>
      <c r="B180" s="93" t="str">
        <f>VLOOKUP(A180,'CENTROS DE COSTOS'!A:D,2,0)</f>
        <v>0036-0007</v>
      </c>
      <c r="C180" s="93" t="str">
        <f>VLOOKUP(A180,'CENTROS DE COSTOS'!A:D,3,0)</f>
        <v>Wompi Santander</v>
      </c>
      <c r="D180" s="93" t="s">
        <v>2952</v>
      </c>
      <c r="E180" s="93" t="s">
        <v>3578</v>
      </c>
      <c r="F180" s="93" t="s">
        <v>2614</v>
      </c>
      <c r="G180" s="93" t="s">
        <v>31</v>
      </c>
      <c r="H180" s="93" t="s">
        <v>963</v>
      </c>
      <c r="I180" s="93" t="s">
        <v>74</v>
      </c>
      <c r="J180" s="93" t="s">
        <v>3210</v>
      </c>
      <c r="K180" s="93" t="s">
        <v>1170</v>
      </c>
      <c r="L180" s="93" t="s">
        <v>3928</v>
      </c>
      <c r="M180" s="95">
        <v>45968.493750000001</v>
      </c>
      <c r="N180" s="95">
        <v>45969.536111111112</v>
      </c>
      <c r="O180" s="93" t="s">
        <v>31</v>
      </c>
      <c r="P180" s="93" t="s">
        <v>1351</v>
      </c>
      <c r="Q180" s="93" t="s">
        <v>1365</v>
      </c>
      <c r="R180" s="93" t="s">
        <v>1352</v>
      </c>
      <c r="S180" s="93" t="s">
        <v>4597</v>
      </c>
      <c r="T180" s="93" t="s">
        <v>1172</v>
      </c>
      <c r="U180" s="93" t="s">
        <v>5078</v>
      </c>
      <c r="V180" s="93" t="s">
        <v>40</v>
      </c>
      <c r="W180" s="93" t="s">
        <v>121</v>
      </c>
      <c r="X180" s="93" t="s">
        <v>1203</v>
      </c>
      <c r="Y180" s="93" t="s">
        <v>5090</v>
      </c>
      <c r="Z180" s="97">
        <f>IF(T180="SOPORTE_TELEFÓNICO",'TARIFAS 2025'!$B$14,IF(V180="PRINCIPAL",'TARIFAS 2025'!$B$8,IF(V180="INTERMEDIA",'TARIFAS 2025'!$C$8,IF(V180="LEJANA",'TARIFAS 2025'!$D$8))))</f>
        <v>51282</v>
      </c>
      <c r="AA180" s="97">
        <f t="shared" si="2"/>
        <v>51282</v>
      </c>
    </row>
    <row r="181" spans="1:27" s="91" customFormat="1" x14ac:dyDescent="0.3">
      <c r="A181" s="93" t="s">
        <v>81</v>
      </c>
      <c r="B181" s="93" t="str">
        <f>VLOOKUP(A181,'CENTROS DE COSTOS'!A:D,2,0)</f>
        <v>0036-0007</v>
      </c>
      <c r="C181" s="93" t="str">
        <f>VLOOKUP(A181,'CENTROS DE COSTOS'!A:D,3,0)</f>
        <v>Wompi Santander</v>
      </c>
      <c r="D181" s="93" t="s">
        <v>2965</v>
      </c>
      <c r="E181" s="93" t="s">
        <v>3579</v>
      </c>
      <c r="F181" s="93" t="s">
        <v>2615</v>
      </c>
      <c r="G181" s="93" t="s">
        <v>31</v>
      </c>
      <c r="H181" s="93" t="s">
        <v>891</v>
      </c>
      <c r="I181" s="93" t="s">
        <v>81</v>
      </c>
      <c r="J181" s="93" t="s">
        <v>3211</v>
      </c>
      <c r="K181" s="93" t="s">
        <v>1170</v>
      </c>
      <c r="L181" s="93" t="s">
        <v>3929</v>
      </c>
      <c r="M181" s="95">
        <v>45968.68472222222</v>
      </c>
      <c r="N181" s="95">
        <v>45969.616666666669</v>
      </c>
      <c r="O181" s="93" t="s">
        <v>31</v>
      </c>
      <c r="P181" s="93" t="s">
        <v>1255</v>
      </c>
      <c r="Q181" s="93" t="s">
        <v>1256</v>
      </c>
      <c r="R181" s="93" t="s">
        <v>1338</v>
      </c>
      <c r="S181" s="93" t="s">
        <v>4598</v>
      </c>
      <c r="T181" s="93" t="s">
        <v>1254</v>
      </c>
      <c r="U181" s="93" t="s">
        <v>5077</v>
      </c>
      <c r="V181" s="93" t="s">
        <v>40</v>
      </c>
      <c r="W181" s="93" t="s">
        <v>121</v>
      </c>
      <c r="X181" s="93" t="s">
        <v>1313</v>
      </c>
      <c r="Y181" s="93">
        <v>1</v>
      </c>
      <c r="Z181" s="97">
        <f>IF(T181="SOPORTE_TELEFÓNICO",'TARIFAS 2025'!$B$14,IF(V181="PRINCIPAL",'TARIFAS 2025'!$B$8,IF(V181="INTERMEDIA",'TARIFAS 2025'!$C$8,IF(V181="LEJANA",'TARIFAS 2025'!$D$8))))</f>
        <v>22000</v>
      </c>
      <c r="AA181" s="97">
        <f t="shared" si="2"/>
        <v>22000</v>
      </c>
    </row>
    <row r="182" spans="1:27" s="91" customFormat="1" x14ac:dyDescent="0.3">
      <c r="A182" s="93" t="s">
        <v>88</v>
      </c>
      <c r="B182" s="93" t="str">
        <f>VLOOKUP(A182,'CENTROS DE COSTOS'!A:D,2,0)</f>
        <v>0036-0005</v>
      </c>
      <c r="C182" s="93" t="str">
        <f>VLOOKUP(A182,'CENTROS DE COSTOS'!A:D,3,0)</f>
        <v>Wompi Noroccidente</v>
      </c>
      <c r="D182" s="93" t="s">
        <v>2958</v>
      </c>
      <c r="E182" s="93" t="s">
        <v>3580</v>
      </c>
      <c r="F182" s="93" t="s">
        <v>2616</v>
      </c>
      <c r="G182" s="93" t="s">
        <v>31</v>
      </c>
      <c r="H182" s="93" t="s">
        <v>120</v>
      </c>
      <c r="I182" s="93" t="s">
        <v>88</v>
      </c>
      <c r="J182" s="93" t="s">
        <v>3212</v>
      </c>
      <c r="K182" s="93" t="s">
        <v>1170</v>
      </c>
      <c r="L182" s="93" t="s">
        <v>3930</v>
      </c>
      <c r="M182" s="95">
        <v>45968.556250000001</v>
      </c>
      <c r="N182" s="95">
        <v>45969.62222222222</v>
      </c>
      <c r="O182" s="93" t="s">
        <v>31</v>
      </c>
      <c r="P182" s="93" t="s">
        <v>1258</v>
      </c>
      <c r="Q182" s="93" t="s">
        <v>1259</v>
      </c>
      <c r="R182" s="93" t="s">
        <v>1273</v>
      </c>
      <c r="S182" s="93" t="s">
        <v>4599</v>
      </c>
      <c r="T182" s="93" t="s">
        <v>1254</v>
      </c>
      <c r="U182" s="93" t="s">
        <v>5073</v>
      </c>
      <c r="V182" s="93" t="s">
        <v>40</v>
      </c>
      <c r="W182" s="93" t="s">
        <v>121</v>
      </c>
      <c r="X182" s="93" t="s">
        <v>1325</v>
      </c>
      <c r="Y182" s="93">
        <v>1</v>
      </c>
      <c r="Z182" s="97">
        <f>IF(T182="SOPORTE_TELEFÓNICO",'TARIFAS 2025'!$B$14,IF(V182="PRINCIPAL",'TARIFAS 2025'!$B$8,IF(V182="INTERMEDIA",'TARIFAS 2025'!$C$8,IF(V182="LEJANA",'TARIFAS 2025'!$D$8))))</f>
        <v>22000</v>
      </c>
      <c r="AA182" s="97">
        <f t="shared" si="2"/>
        <v>22000</v>
      </c>
    </row>
    <row r="183" spans="1:27" s="91" customFormat="1" x14ac:dyDescent="0.3">
      <c r="A183" s="93" t="s">
        <v>81</v>
      </c>
      <c r="B183" s="93" t="str">
        <f>VLOOKUP(A183,'CENTROS DE COSTOS'!A:D,2,0)</f>
        <v>0036-0007</v>
      </c>
      <c r="C183" s="93" t="str">
        <f>VLOOKUP(A183,'CENTROS DE COSTOS'!A:D,3,0)</f>
        <v>Wompi Santander</v>
      </c>
      <c r="D183" s="93" t="s">
        <v>2966</v>
      </c>
      <c r="E183" s="93" t="s">
        <v>3581</v>
      </c>
      <c r="F183" s="93" t="s">
        <v>2617</v>
      </c>
      <c r="G183" s="93" t="s">
        <v>31</v>
      </c>
      <c r="H183" s="93" t="s">
        <v>891</v>
      </c>
      <c r="I183" s="93" t="s">
        <v>907</v>
      </c>
      <c r="J183" s="93" t="s">
        <v>3213</v>
      </c>
      <c r="K183" s="93" t="s">
        <v>1170</v>
      </c>
      <c r="L183" s="93" t="s">
        <v>3931</v>
      </c>
      <c r="M183" s="95">
        <v>45968.333333333343</v>
      </c>
      <c r="N183" s="95">
        <v>45969.625</v>
      </c>
      <c r="O183" s="93" t="s">
        <v>31</v>
      </c>
      <c r="P183" s="93" t="s">
        <v>1255</v>
      </c>
      <c r="Q183" s="93" t="s">
        <v>1256</v>
      </c>
      <c r="R183" s="93" t="s">
        <v>1338</v>
      </c>
      <c r="S183" s="93" t="s">
        <v>4600</v>
      </c>
      <c r="T183" s="93" t="s">
        <v>1254</v>
      </c>
      <c r="U183" s="93" t="s">
        <v>5072</v>
      </c>
      <c r="V183" s="93" t="s">
        <v>41</v>
      </c>
      <c r="W183" s="93" t="s">
        <v>121</v>
      </c>
      <c r="X183" s="93" t="s">
        <v>1313</v>
      </c>
      <c r="Y183" s="93">
        <v>1</v>
      </c>
      <c r="Z183" s="97">
        <f>IF(T183="SOPORTE_TELEFÓNICO",'TARIFAS 2025'!$B$14,IF(V183="PRINCIPAL",'TARIFAS 2025'!$B$8,IF(V183="INTERMEDIA",'TARIFAS 2025'!$C$8,IF(V183="LEJANA",'TARIFAS 2025'!$D$8))))</f>
        <v>22000</v>
      </c>
      <c r="AA183" s="97">
        <f t="shared" si="2"/>
        <v>22000</v>
      </c>
    </row>
    <row r="184" spans="1:27" s="91" customFormat="1" x14ac:dyDescent="0.3">
      <c r="A184" s="93" t="s">
        <v>81</v>
      </c>
      <c r="B184" s="93" t="str">
        <f>VLOOKUP(A184,'CENTROS DE COSTOS'!A:D,2,0)</f>
        <v>0036-0007</v>
      </c>
      <c r="C184" s="93" t="str">
        <f>VLOOKUP(A184,'CENTROS DE COSTOS'!A:D,3,0)</f>
        <v>Wompi Santander</v>
      </c>
      <c r="D184" s="93" t="s">
        <v>2965</v>
      </c>
      <c r="E184" s="93" t="s">
        <v>3582</v>
      </c>
      <c r="F184" s="93" t="s">
        <v>2618</v>
      </c>
      <c r="G184" s="93" t="s">
        <v>31</v>
      </c>
      <c r="H184" s="93" t="s">
        <v>891</v>
      </c>
      <c r="I184" s="93" t="s">
        <v>81</v>
      </c>
      <c r="J184" s="93" t="s">
        <v>3214</v>
      </c>
      <c r="K184" s="93" t="s">
        <v>1170</v>
      </c>
      <c r="L184" s="93" t="s">
        <v>3932</v>
      </c>
      <c r="M184" s="95">
        <v>45968.455555555563</v>
      </c>
      <c r="N184" s="95">
        <v>45969.648611111108</v>
      </c>
      <c r="O184" s="93" t="s">
        <v>31</v>
      </c>
      <c r="P184" s="93" t="s">
        <v>1258</v>
      </c>
      <c r="Q184" s="93" t="s">
        <v>1259</v>
      </c>
      <c r="R184" s="93" t="s">
        <v>1260</v>
      </c>
      <c r="S184" s="93" t="s">
        <v>4601</v>
      </c>
      <c r="T184" s="93" t="s">
        <v>1254</v>
      </c>
      <c r="U184" s="93" t="s">
        <v>5074</v>
      </c>
      <c r="V184" s="93" t="s">
        <v>40</v>
      </c>
      <c r="W184" s="93" t="s">
        <v>121</v>
      </c>
      <c r="X184" s="93" t="s">
        <v>1188</v>
      </c>
      <c r="Y184" s="93">
        <v>1</v>
      </c>
      <c r="Z184" s="97">
        <f>IF(T184="SOPORTE_TELEFÓNICO",'TARIFAS 2025'!$B$14,IF(V184="PRINCIPAL",'TARIFAS 2025'!$B$8,IF(V184="INTERMEDIA",'TARIFAS 2025'!$C$8,IF(V184="LEJANA",'TARIFAS 2025'!$D$8))))</f>
        <v>22000</v>
      </c>
      <c r="AA184" s="97">
        <f t="shared" ref="AA184:AA240" si="3">Z184*Y184</f>
        <v>22000</v>
      </c>
    </row>
    <row r="185" spans="1:27" s="91" customFormat="1" x14ac:dyDescent="0.3">
      <c r="A185" s="93" t="s">
        <v>96</v>
      </c>
      <c r="B185" s="93" t="str">
        <f>VLOOKUP(A185,'CENTROS DE COSTOS'!A:D,2,0)</f>
        <v>0036-0007</v>
      </c>
      <c r="C185" s="93" t="str">
        <f>VLOOKUP(A185,'CENTROS DE COSTOS'!A:D,3,0)</f>
        <v>Wompi Santander</v>
      </c>
      <c r="D185" s="93" t="s">
        <v>2967</v>
      </c>
      <c r="E185" s="93" t="s">
        <v>3583</v>
      </c>
      <c r="F185" s="93" t="s">
        <v>2619</v>
      </c>
      <c r="G185" s="93" t="s">
        <v>31</v>
      </c>
      <c r="H185" s="93" t="s">
        <v>322</v>
      </c>
      <c r="I185" s="93" t="s">
        <v>367</v>
      </c>
      <c r="J185" s="93" t="s">
        <v>3215</v>
      </c>
      <c r="K185" s="93" t="s">
        <v>1170</v>
      </c>
      <c r="L185" s="93" t="s">
        <v>3933</v>
      </c>
      <c r="M185" s="95">
        <v>45969.375</v>
      </c>
      <c r="N185" s="95">
        <v>45970.412499999999</v>
      </c>
      <c r="O185" s="93" t="s">
        <v>31</v>
      </c>
      <c r="P185" s="93" t="s">
        <v>1452</v>
      </c>
      <c r="Q185" s="93" t="s">
        <v>4409</v>
      </c>
      <c r="R185" s="93" t="s">
        <v>1454</v>
      </c>
      <c r="S185" s="93" t="s">
        <v>4602</v>
      </c>
      <c r="T185" s="93" t="s">
        <v>1254</v>
      </c>
      <c r="U185" s="93" t="s">
        <v>5072</v>
      </c>
      <c r="V185" s="93" t="s">
        <v>42</v>
      </c>
      <c r="W185" s="93" t="s">
        <v>121</v>
      </c>
      <c r="X185" s="93" t="s">
        <v>1218</v>
      </c>
      <c r="Y185" s="93">
        <v>1</v>
      </c>
      <c r="Z185" s="97">
        <f>IF(T185="SOPORTE_TELEFÓNICO",'TARIFAS 2025'!$B$14,IF(V185="PRINCIPAL",'TARIFAS 2025'!$B$8,IF(V185="INTERMEDIA",'TARIFAS 2025'!$C$8,IF(V185="LEJANA",'TARIFAS 2025'!$D$8))))</f>
        <v>22000</v>
      </c>
      <c r="AA185" s="97">
        <f t="shared" si="3"/>
        <v>22000</v>
      </c>
    </row>
    <row r="186" spans="1:27" s="91" customFormat="1" x14ac:dyDescent="0.3">
      <c r="A186" s="93" t="s">
        <v>88</v>
      </c>
      <c r="B186" s="93" t="str">
        <f>VLOOKUP(A186,'CENTROS DE COSTOS'!A:D,2,0)</f>
        <v>0036-0005</v>
      </c>
      <c r="C186" s="93" t="str">
        <f>VLOOKUP(A186,'CENTROS DE COSTOS'!A:D,3,0)</f>
        <v>Wompi Noroccidente</v>
      </c>
      <c r="D186" s="93" t="s">
        <v>2951</v>
      </c>
      <c r="E186" s="93" t="s">
        <v>3584</v>
      </c>
      <c r="F186" s="93" t="s">
        <v>2620</v>
      </c>
      <c r="G186" s="93" t="s">
        <v>31</v>
      </c>
      <c r="H186" s="93" t="s">
        <v>120</v>
      </c>
      <c r="I186" s="93" t="s">
        <v>155</v>
      </c>
      <c r="J186" s="93" t="s">
        <v>1438</v>
      </c>
      <c r="K186" s="93" t="s">
        <v>1170</v>
      </c>
      <c r="L186" s="93" t="s">
        <v>3934</v>
      </c>
      <c r="M186" s="95">
        <v>45969.431944444441</v>
      </c>
      <c r="N186" s="95">
        <v>45970.481249999997</v>
      </c>
      <c r="O186" s="93" t="s">
        <v>31</v>
      </c>
      <c r="P186" s="93" t="s">
        <v>1247</v>
      </c>
      <c r="Q186" s="93" t="s">
        <v>1248</v>
      </c>
      <c r="R186" s="93" t="s">
        <v>1249</v>
      </c>
      <c r="S186" s="93" t="s">
        <v>4603</v>
      </c>
      <c r="T186" s="93" t="s">
        <v>1172</v>
      </c>
      <c r="U186" s="93" t="s">
        <v>5071</v>
      </c>
      <c r="V186" s="93" t="s">
        <v>40</v>
      </c>
      <c r="W186" s="93" t="s">
        <v>121</v>
      </c>
      <c r="X186" s="93" t="s">
        <v>1250</v>
      </c>
      <c r="Y186" s="93" t="s">
        <v>5090</v>
      </c>
      <c r="Z186" s="97">
        <f>IF(T186="SOPORTE_TELEFÓNICO",'TARIFAS 2025'!$B$14,IF(V186="PRINCIPAL",'TARIFAS 2025'!$B$8,IF(V186="INTERMEDIA",'TARIFAS 2025'!$C$8,IF(V186="LEJANA",'TARIFAS 2025'!$D$8))))</f>
        <v>51282</v>
      </c>
      <c r="AA186" s="97">
        <f t="shared" si="3"/>
        <v>51282</v>
      </c>
    </row>
    <row r="187" spans="1:27" s="91" customFormat="1" x14ac:dyDescent="0.3">
      <c r="A187" s="93" t="s">
        <v>88</v>
      </c>
      <c r="B187" s="93" t="str">
        <f>VLOOKUP(A187,'CENTROS DE COSTOS'!A:D,2,0)</f>
        <v>0036-0005</v>
      </c>
      <c r="C187" s="93" t="str">
        <f>VLOOKUP(A187,'CENTROS DE COSTOS'!A:D,3,0)</f>
        <v>Wompi Noroccidente</v>
      </c>
      <c r="D187" s="93" t="s">
        <v>2958</v>
      </c>
      <c r="E187" s="93" t="s">
        <v>3585</v>
      </c>
      <c r="F187" s="93" t="s">
        <v>2621</v>
      </c>
      <c r="G187" s="93" t="s">
        <v>31</v>
      </c>
      <c r="H187" s="93" t="s">
        <v>120</v>
      </c>
      <c r="I187" s="93" t="s">
        <v>88</v>
      </c>
      <c r="J187" s="93" t="s">
        <v>3216</v>
      </c>
      <c r="K187" s="93" t="s">
        <v>1170</v>
      </c>
      <c r="L187" s="93" t="s">
        <v>3935</v>
      </c>
      <c r="M187" s="95">
        <v>45970.375</v>
      </c>
      <c r="N187" s="95">
        <v>45970.486805555563</v>
      </c>
      <c r="O187" s="93" t="s">
        <v>31</v>
      </c>
      <c r="P187" s="93" t="s">
        <v>1255</v>
      </c>
      <c r="Q187" s="93" t="s">
        <v>1256</v>
      </c>
      <c r="R187" s="93" t="s">
        <v>1257</v>
      </c>
      <c r="S187" s="93" t="s">
        <v>4604</v>
      </c>
      <c r="T187" s="93" t="s">
        <v>1172</v>
      </c>
      <c r="U187" s="93" t="s">
        <v>5076</v>
      </c>
      <c r="V187" s="93" t="s">
        <v>40</v>
      </c>
      <c r="W187" s="93" t="s">
        <v>121</v>
      </c>
      <c r="X187" s="93" t="s">
        <v>1250</v>
      </c>
      <c r="Y187" s="93" t="s">
        <v>5090</v>
      </c>
      <c r="Z187" s="97">
        <f>IF(T187="SOPORTE_TELEFÓNICO",'TARIFAS 2025'!$B$14,IF(V187="PRINCIPAL",'TARIFAS 2025'!$B$8,IF(V187="INTERMEDIA",'TARIFAS 2025'!$C$8,IF(V187="LEJANA",'TARIFAS 2025'!$D$8))))</f>
        <v>51282</v>
      </c>
      <c r="AA187" s="97">
        <f t="shared" si="3"/>
        <v>51282</v>
      </c>
    </row>
    <row r="188" spans="1:27" s="91" customFormat="1" x14ac:dyDescent="0.3">
      <c r="A188" s="93" t="s">
        <v>88</v>
      </c>
      <c r="B188" s="93" t="str">
        <f>VLOOKUP(A188,'CENTROS DE COSTOS'!A:D,2,0)</f>
        <v>0036-0005</v>
      </c>
      <c r="C188" s="93" t="str">
        <f>VLOOKUP(A188,'CENTROS DE COSTOS'!A:D,3,0)</f>
        <v>Wompi Noroccidente</v>
      </c>
      <c r="D188" s="93" t="s">
        <v>2958</v>
      </c>
      <c r="E188" s="93" t="s">
        <v>3586</v>
      </c>
      <c r="F188" s="93" t="s">
        <v>2622</v>
      </c>
      <c r="G188" s="93" t="s">
        <v>31</v>
      </c>
      <c r="H188" s="93" t="s">
        <v>120</v>
      </c>
      <c r="I188" s="93" t="s">
        <v>88</v>
      </c>
      <c r="J188" s="93" t="s">
        <v>3135</v>
      </c>
      <c r="K188" s="93" t="s">
        <v>1170</v>
      </c>
      <c r="L188" s="93" t="s">
        <v>3936</v>
      </c>
      <c r="M188" s="95">
        <v>45970.375</v>
      </c>
      <c r="N188" s="95">
        <v>45971.395833333343</v>
      </c>
      <c r="O188" s="93" t="s">
        <v>31</v>
      </c>
      <c r="P188" s="93" t="s">
        <v>1251</v>
      </c>
      <c r="Q188" s="93" t="s">
        <v>1282</v>
      </c>
      <c r="R188" s="93" t="s">
        <v>1285</v>
      </c>
      <c r="S188" s="93" t="s">
        <v>4605</v>
      </c>
      <c r="T188" s="93" t="s">
        <v>1254</v>
      </c>
      <c r="U188" s="93" t="s">
        <v>5079</v>
      </c>
      <c r="V188" s="93" t="s">
        <v>40</v>
      </c>
      <c r="W188" s="93" t="s">
        <v>121</v>
      </c>
      <c r="X188" s="93" t="s">
        <v>1327</v>
      </c>
      <c r="Y188" s="93">
        <v>1</v>
      </c>
      <c r="Z188" s="97">
        <f>IF(T188="SOPORTE_TELEFÓNICO",'TARIFAS 2025'!$B$14,IF(V188="PRINCIPAL",'TARIFAS 2025'!$B$8,IF(V188="INTERMEDIA",'TARIFAS 2025'!$C$8,IF(V188="LEJANA",'TARIFAS 2025'!$D$8))))</f>
        <v>22000</v>
      </c>
      <c r="AA188" s="97">
        <f t="shared" si="3"/>
        <v>22000</v>
      </c>
    </row>
    <row r="189" spans="1:27" s="91" customFormat="1" x14ac:dyDescent="0.3">
      <c r="A189" s="93" t="s">
        <v>88</v>
      </c>
      <c r="B189" s="93" t="str">
        <f>VLOOKUP(A189,'CENTROS DE COSTOS'!A:D,2,0)</f>
        <v>0036-0005</v>
      </c>
      <c r="C189" s="93" t="str">
        <f>VLOOKUP(A189,'CENTROS DE COSTOS'!A:D,3,0)</f>
        <v>Wompi Noroccidente</v>
      </c>
      <c r="D189" s="93" t="s">
        <v>2968</v>
      </c>
      <c r="E189" s="93" t="s">
        <v>3587</v>
      </c>
      <c r="F189" s="93" t="s">
        <v>2623</v>
      </c>
      <c r="G189" s="93" t="s">
        <v>31</v>
      </c>
      <c r="H189" s="93" t="s">
        <v>120</v>
      </c>
      <c r="I189" s="93" t="s">
        <v>1358</v>
      </c>
      <c r="J189" s="93" t="s">
        <v>3217</v>
      </c>
      <c r="K189" s="93" t="s">
        <v>1170</v>
      </c>
      <c r="L189" s="93" t="s">
        <v>3937</v>
      </c>
      <c r="M189" s="95">
        <v>45970.375</v>
      </c>
      <c r="N189" s="95">
        <v>45971.480555555558</v>
      </c>
      <c r="O189" s="93" t="s">
        <v>31</v>
      </c>
      <c r="P189" s="93" t="s">
        <v>1351</v>
      </c>
      <c r="Q189" s="93" t="s">
        <v>1318</v>
      </c>
      <c r="R189" s="93" t="s">
        <v>1352</v>
      </c>
      <c r="S189" s="93" t="s">
        <v>4606</v>
      </c>
      <c r="T189" s="93" t="s">
        <v>1172</v>
      </c>
      <c r="U189" s="93" t="s">
        <v>5078</v>
      </c>
      <c r="V189" s="93" t="s">
        <v>40</v>
      </c>
      <c r="W189" s="93" t="s">
        <v>121</v>
      </c>
      <c r="X189" s="93" t="s">
        <v>1275</v>
      </c>
      <c r="Y189" s="93">
        <v>2</v>
      </c>
      <c r="Z189" s="97">
        <f>IF(T189="SOPORTE_TELEFÓNICO",'TARIFAS 2025'!$B$14,IF(V189="PRINCIPAL",'TARIFAS 2025'!$B$8,IF(V189="INTERMEDIA",'TARIFAS 2025'!$C$8,IF(V189="LEJANA",'TARIFAS 2025'!$D$8))))</f>
        <v>51282</v>
      </c>
      <c r="AA189" s="97">
        <f t="shared" si="3"/>
        <v>102564</v>
      </c>
    </row>
    <row r="190" spans="1:27" s="91" customFormat="1" x14ac:dyDescent="0.3">
      <c r="A190" s="93" t="s">
        <v>95</v>
      </c>
      <c r="B190" s="93" t="str">
        <f>VLOOKUP(A190,'CENTROS DE COSTOS'!A:D,2,0)</f>
        <v>0036-0001</v>
      </c>
      <c r="C190" s="93" t="str">
        <f>VLOOKUP(A190,'CENTROS DE COSTOS'!A:D,3,0)</f>
        <v>Wompi Costa</v>
      </c>
      <c r="D190" s="93" t="s">
        <v>2969</v>
      </c>
      <c r="E190" s="93" t="s">
        <v>3588</v>
      </c>
      <c r="F190" s="93" t="s">
        <v>2624</v>
      </c>
      <c r="G190" s="93" t="s">
        <v>31</v>
      </c>
      <c r="H190" s="93" t="s">
        <v>504</v>
      </c>
      <c r="I190" s="93" t="s">
        <v>1034</v>
      </c>
      <c r="J190" s="93" t="s">
        <v>3218</v>
      </c>
      <c r="K190" s="93" t="s">
        <v>1170</v>
      </c>
      <c r="L190" s="93" t="s">
        <v>3938</v>
      </c>
      <c r="M190" s="95">
        <v>45969.390277777777</v>
      </c>
      <c r="N190" s="95">
        <v>45971.494444444441</v>
      </c>
      <c r="O190" s="93" t="s">
        <v>31</v>
      </c>
      <c r="P190" s="93" t="s">
        <v>1258</v>
      </c>
      <c r="Q190" s="93" t="s">
        <v>1287</v>
      </c>
      <c r="R190" s="93" t="s">
        <v>1260</v>
      </c>
      <c r="S190" s="93" t="s">
        <v>4607</v>
      </c>
      <c r="T190" s="93" t="s">
        <v>1254</v>
      </c>
      <c r="U190" s="93" t="s">
        <v>5072</v>
      </c>
      <c r="V190" s="93" t="s">
        <v>41</v>
      </c>
      <c r="W190" s="93" t="s">
        <v>121</v>
      </c>
      <c r="X190" s="93" t="s">
        <v>1176</v>
      </c>
      <c r="Y190" s="93">
        <v>1</v>
      </c>
      <c r="Z190" s="97">
        <f>IF(T190="SOPORTE_TELEFÓNICO",'TARIFAS 2025'!$B$14,IF(V190="PRINCIPAL",'TARIFAS 2025'!$B$8,IF(V190="INTERMEDIA",'TARIFAS 2025'!$C$8,IF(V190="LEJANA",'TARIFAS 2025'!$D$8))))</f>
        <v>22000</v>
      </c>
      <c r="AA190" s="97">
        <f t="shared" si="3"/>
        <v>22000</v>
      </c>
    </row>
    <row r="191" spans="1:27" s="91" customFormat="1" x14ac:dyDescent="0.3">
      <c r="A191" s="93" t="s">
        <v>89</v>
      </c>
      <c r="B191" s="93" t="str">
        <f>VLOOKUP(A191,'CENTROS DE COSTOS'!A:D,2,0)</f>
        <v>0036-0001</v>
      </c>
      <c r="C191" s="93" t="str">
        <f>VLOOKUP(A191,'CENTROS DE COSTOS'!A:D,3,0)</f>
        <v>Wompi Costa</v>
      </c>
      <c r="D191" s="93" t="s">
        <v>2970</v>
      </c>
      <c r="E191" s="93" t="s">
        <v>3589</v>
      </c>
      <c r="F191" s="93" t="s">
        <v>2625</v>
      </c>
      <c r="G191" s="93" t="s">
        <v>31</v>
      </c>
      <c r="H191" s="93" t="s">
        <v>276</v>
      </c>
      <c r="I191" s="93" t="s">
        <v>89</v>
      </c>
      <c r="J191" s="93" t="s">
        <v>1535</v>
      </c>
      <c r="K191" s="93" t="s">
        <v>1170</v>
      </c>
      <c r="L191" s="93" t="s">
        <v>3939</v>
      </c>
      <c r="M191" s="95">
        <v>45969.431250000001</v>
      </c>
      <c r="N191" s="95">
        <v>45971.49722222222</v>
      </c>
      <c r="O191" s="93" t="s">
        <v>31</v>
      </c>
      <c r="P191" s="93" t="s">
        <v>1258</v>
      </c>
      <c r="Q191" s="93" t="s">
        <v>1259</v>
      </c>
      <c r="R191" s="93" t="s">
        <v>1260</v>
      </c>
      <c r="S191" s="93" t="s">
        <v>4608</v>
      </c>
      <c r="T191" s="93" t="s">
        <v>1172</v>
      </c>
      <c r="U191" s="93" t="s">
        <v>5077</v>
      </c>
      <c r="V191" s="93" t="s">
        <v>40</v>
      </c>
      <c r="W191" s="93" t="s">
        <v>121</v>
      </c>
      <c r="X191" s="93" t="s">
        <v>1226</v>
      </c>
      <c r="Y191" s="93" t="s">
        <v>5090</v>
      </c>
      <c r="Z191" s="97">
        <f>IF(T191="SOPORTE_TELEFÓNICO",'TARIFAS 2025'!$B$14,IF(V191="PRINCIPAL",'TARIFAS 2025'!$B$8,IF(V191="INTERMEDIA",'TARIFAS 2025'!$C$8,IF(V191="LEJANA",'TARIFAS 2025'!$D$8))))</f>
        <v>51282</v>
      </c>
      <c r="AA191" s="97">
        <f t="shared" si="3"/>
        <v>51282</v>
      </c>
    </row>
    <row r="192" spans="1:27" s="91" customFormat="1" x14ac:dyDescent="0.3">
      <c r="A192" s="93" t="s">
        <v>81</v>
      </c>
      <c r="B192" s="93" t="str">
        <f>VLOOKUP(A192,'CENTROS DE COSTOS'!A:D,2,0)</f>
        <v>0036-0007</v>
      </c>
      <c r="C192" s="93" t="str">
        <f>VLOOKUP(A192,'CENTROS DE COSTOS'!A:D,3,0)</f>
        <v>Wompi Santander</v>
      </c>
      <c r="D192" s="93" t="s">
        <v>2971</v>
      </c>
      <c r="E192" s="93" t="s">
        <v>3590</v>
      </c>
      <c r="F192" s="93" t="s">
        <v>2626</v>
      </c>
      <c r="G192" s="93" t="s">
        <v>31</v>
      </c>
      <c r="H192" s="93" t="s">
        <v>891</v>
      </c>
      <c r="I192" s="93" t="s">
        <v>916</v>
      </c>
      <c r="J192" s="93" t="s">
        <v>3219</v>
      </c>
      <c r="K192" s="93" t="s">
        <v>1170</v>
      </c>
      <c r="L192" s="93" t="s">
        <v>3940</v>
      </c>
      <c r="M192" s="95">
        <v>45968.333333333343</v>
      </c>
      <c r="N192" s="95">
        <v>45971.530555555553</v>
      </c>
      <c r="O192" s="93" t="s">
        <v>31</v>
      </c>
      <c r="P192" s="93" t="s">
        <v>1258</v>
      </c>
      <c r="Q192" s="93" t="s">
        <v>1287</v>
      </c>
      <c r="R192" s="93" t="s">
        <v>1260</v>
      </c>
      <c r="S192" s="93" t="s">
        <v>4609</v>
      </c>
      <c r="T192" s="93" t="s">
        <v>1254</v>
      </c>
      <c r="U192" s="93" t="s">
        <v>5072</v>
      </c>
      <c r="V192" s="93" t="s">
        <v>42</v>
      </c>
      <c r="W192" s="93" t="s">
        <v>121</v>
      </c>
      <c r="X192" s="93" t="s">
        <v>1205</v>
      </c>
      <c r="Y192" s="93">
        <v>1</v>
      </c>
      <c r="Z192" s="97">
        <f>IF(T192="SOPORTE_TELEFÓNICO",'TARIFAS 2025'!$B$14,IF(V192="PRINCIPAL",'TARIFAS 2025'!$B$8,IF(V192="INTERMEDIA",'TARIFAS 2025'!$C$8,IF(V192="LEJANA",'TARIFAS 2025'!$D$8))))</f>
        <v>22000</v>
      </c>
      <c r="AA192" s="97">
        <f t="shared" si="3"/>
        <v>22000</v>
      </c>
    </row>
    <row r="193" spans="1:27" s="91" customFormat="1" x14ac:dyDescent="0.3">
      <c r="A193" s="93" t="s">
        <v>88</v>
      </c>
      <c r="B193" s="93" t="str">
        <f>VLOOKUP(A193,'CENTROS DE COSTOS'!A:D,2,0)</f>
        <v>0036-0005</v>
      </c>
      <c r="C193" s="93" t="str">
        <f>VLOOKUP(A193,'CENTROS DE COSTOS'!A:D,3,0)</f>
        <v>Wompi Noroccidente</v>
      </c>
      <c r="D193" s="93" t="s">
        <v>2972</v>
      </c>
      <c r="E193" s="93" t="s">
        <v>3591</v>
      </c>
      <c r="F193" s="93" t="s">
        <v>2627</v>
      </c>
      <c r="G193" s="93" t="s">
        <v>31</v>
      </c>
      <c r="H193" s="93" t="s">
        <v>120</v>
      </c>
      <c r="I193" s="93" t="s">
        <v>171</v>
      </c>
      <c r="J193" s="93" t="s">
        <v>3220</v>
      </c>
      <c r="K193" s="93" t="s">
        <v>1170</v>
      </c>
      <c r="L193" s="93" t="s">
        <v>3941</v>
      </c>
      <c r="M193" s="95">
        <v>45968.456944444442</v>
      </c>
      <c r="N193" s="95">
        <v>45971.537499999999</v>
      </c>
      <c r="O193" s="93" t="s">
        <v>31</v>
      </c>
      <c r="P193" s="93" t="s">
        <v>1263</v>
      </c>
      <c r="Q193" s="93" t="s">
        <v>1276</v>
      </c>
      <c r="R193" s="93" t="s">
        <v>1277</v>
      </c>
      <c r="S193" s="93" t="s">
        <v>4610</v>
      </c>
      <c r="T193" s="93" t="s">
        <v>1172</v>
      </c>
      <c r="U193" s="93" t="s">
        <v>5072</v>
      </c>
      <c r="V193" s="93" t="s">
        <v>41</v>
      </c>
      <c r="W193" s="93" t="s">
        <v>121</v>
      </c>
      <c r="X193" s="93" t="s">
        <v>1331</v>
      </c>
      <c r="Y193" s="93" t="s">
        <v>5090</v>
      </c>
      <c r="Z193" s="97">
        <f>IF(T193="SOPORTE_TELEFÓNICO",'TARIFAS 2025'!$B$14,IF(V193="PRINCIPAL",'TARIFAS 2025'!$B$8,IF(V193="INTERMEDIA",'TARIFAS 2025'!$C$8,IF(V193="LEJANA",'TARIFAS 2025'!$D$8))))</f>
        <v>172989</v>
      </c>
      <c r="AA193" s="97">
        <f t="shared" si="3"/>
        <v>172989</v>
      </c>
    </row>
    <row r="194" spans="1:27" s="91" customFormat="1" x14ac:dyDescent="0.3">
      <c r="A194" s="93" t="s">
        <v>71</v>
      </c>
      <c r="B194" s="93" t="str">
        <f>VLOOKUP(A194,'CENTROS DE COSTOS'!A:D,2,0)</f>
        <v>0036-0004</v>
      </c>
      <c r="C194" s="93" t="str">
        <f>VLOOKUP(A194,'CENTROS DE COSTOS'!A:D,3,0)</f>
        <v>Wompi Centro</v>
      </c>
      <c r="D194" s="93" t="s">
        <v>2946</v>
      </c>
      <c r="E194" s="93" t="s">
        <v>3592</v>
      </c>
      <c r="F194" s="93" t="s">
        <v>2628</v>
      </c>
      <c r="G194" s="93" t="s">
        <v>31</v>
      </c>
      <c r="H194" s="93" t="s">
        <v>618</v>
      </c>
      <c r="I194" s="93" t="s">
        <v>71</v>
      </c>
      <c r="J194" s="93" t="s">
        <v>3221</v>
      </c>
      <c r="K194" s="93" t="s">
        <v>1170</v>
      </c>
      <c r="L194" s="93" t="s">
        <v>3942</v>
      </c>
      <c r="M194" s="95">
        <v>45938.661805555559</v>
      </c>
      <c r="N194" s="95">
        <v>45971.5625</v>
      </c>
      <c r="O194" s="93" t="s">
        <v>31</v>
      </c>
      <c r="P194" s="93" t="s">
        <v>1255</v>
      </c>
      <c r="Q194" s="93" t="s">
        <v>1256</v>
      </c>
      <c r="R194" s="93" t="s">
        <v>1257</v>
      </c>
      <c r="S194" s="93" t="s">
        <v>4611</v>
      </c>
      <c r="T194" s="93" t="s">
        <v>1172</v>
      </c>
      <c r="U194" s="93" t="s">
        <v>5076</v>
      </c>
      <c r="V194" s="93" t="s">
        <v>40</v>
      </c>
      <c r="W194" s="93" t="s">
        <v>121</v>
      </c>
      <c r="X194" s="93" t="s">
        <v>1323</v>
      </c>
      <c r="Y194" s="93">
        <v>2</v>
      </c>
      <c r="Z194" s="97">
        <f>IF(T194="SOPORTE_TELEFÓNICO",'TARIFAS 2025'!$B$14,IF(V194="PRINCIPAL",'TARIFAS 2025'!$B$8,IF(V194="INTERMEDIA",'TARIFAS 2025'!$C$8,IF(V194="LEJANA",'TARIFAS 2025'!$D$8))))</f>
        <v>51282</v>
      </c>
      <c r="AA194" s="97">
        <f t="shared" si="3"/>
        <v>102564</v>
      </c>
    </row>
    <row r="195" spans="1:27" s="91" customFormat="1" x14ac:dyDescent="0.3">
      <c r="A195" s="93" t="s">
        <v>96</v>
      </c>
      <c r="B195" s="93" t="str">
        <f>VLOOKUP(A195,'CENTROS DE COSTOS'!A:D,2,0)</f>
        <v>0036-0007</v>
      </c>
      <c r="C195" s="93" t="str">
        <f>VLOOKUP(A195,'CENTROS DE COSTOS'!A:D,3,0)</f>
        <v>Wompi Santander</v>
      </c>
      <c r="D195" s="93" t="s">
        <v>2973</v>
      </c>
      <c r="E195" s="93" t="s">
        <v>3593</v>
      </c>
      <c r="F195" s="93" t="s">
        <v>2629</v>
      </c>
      <c r="G195" s="93" t="s">
        <v>31</v>
      </c>
      <c r="H195" s="93" t="s">
        <v>322</v>
      </c>
      <c r="I195" s="93" t="s">
        <v>412</v>
      </c>
      <c r="J195" s="93" t="s">
        <v>3222</v>
      </c>
      <c r="K195" s="93" t="s">
        <v>1170</v>
      </c>
      <c r="L195" s="93" t="s">
        <v>3943</v>
      </c>
      <c r="M195" s="95">
        <v>45968.38958333333</v>
      </c>
      <c r="N195" s="95">
        <v>45971.602083333331</v>
      </c>
      <c r="O195" s="93" t="s">
        <v>31</v>
      </c>
      <c r="P195" s="93" t="s">
        <v>1258</v>
      </c>
      <c r="Q195" s="93" t="s">
        <v>1259</v>
      </c>
      <c r="R195" s="93" t="s">
        <v>1273</v>
      </c>
      <c r="S195" s="93" t="s">
        <v>4612</v>
      </c>
      <c r="T195" s="93" t="s">
        <v>1172</v>
      </c>
      <c r="U195" s="93" t="s">
        <v>5072</v>
      </c>
      <c r="V195" s="93" t="s">
        <v>41</v>
      </c>
      <c r="W195" s="93" t="s">
        <v>121</v>
      </c>
      <c r="X195" s="93" t="s">
        <v>1354</v>
      </c>
      <c r="Y195" s="93" t="s">
        <v>5090</v>
      </c>
      <c r="Z195" s="97">
        <f>IF(T195="SOPORTE_TELEFÓNICO",'TARIFAS 2025'!$B$14,IF(V195="PRINCIPAL",'TARIFAS 2025'!$B$8,IF(V195="INTERMEDIA",'TARIFAS 2025'!$C$8,IF(V195="LEJANA",'TARIFAS 2025'!$D$8))))</f>
        <v>172989</v>
      </c>
      <c r="AA195" s="97">
        <f t="shared" si="3"/>
        <v>172989</v>
      </c>
    </row>
    <row r="196" spans="1:27" s="91" customFormat="1" x14ac:dyDescent="0.3">
      <c r="A196" s="93" t="s">
        <v>71</v>
      </c>
      <c r="B196" s="93" t="str">
        <f>VLOOKUP(A196,'CENTROS DE COSTOS'!A:D,2,0)</f>
        <v>0036-0004</v>
      </c>
      <c r="C196" s="93" t="str">
        <f>VLOOKUP(A196,'CENTROS DE COSTOS'!A:D,3,0)</f>
        <v>Wompi Centro</v>
      </c>
      <c r="D196" s="93" t="s">
        <v>2946</v>
      </c>
      <c r="E196" s="93" t="s">
        <v>3594</v>
      </c>
      <c r="F196" s="93" t="s">
        <v>2630</v>
      </c>
      <c r="G196" s="93" t="s">
        <v>31</v>
      </c>
      <c r="H196" s="93" t="s">
        <v>618</v>
      </c>
      <c r="I196" s="93" t="s">
        <v>71</v>
      </c>
      <c r="J196" s="93" t="s">
        <v>3223</v>
      </c>
      <c r="K196" s="93" t="s">
        <v>1170</v>
      </c>
      <c r="L196" s="93" t="s">
        <v>3944</v>
      </c>
      <c r="M196" s="95">
        <v>45968.659722222219</v>
      </c>
      <c r="N196" s="95">
        <v>45971.607638888891</v>
      </c>
      <c r="O196" s="93" t="s">
        <v>31</v>
      </c>
      <c r="P196" s="93" t="s">
        <v>1255</v>
      </c>
      <c r="Q196" s="93" t="s">
        <v>1256</v>
      </c>
      <c r="R196" s="93" t="s">
        <v>1257</v>
      </c>
      <c r="S196" s="93" t="s">
        <v>4613</v>
      </c>
      <c r="T196" s="93" t="s">
        <v>1172</v>
      </c>
      <c r="U196" s="93" t="s">
        <v>5078</v>
      </c>
      <c r="V196" s="93" t="s">
        <v>40</v>
      </c>
      <c r="W196" s="93" t="s">
        <v>121</v>
      </c>
      <c r="X196" s="93" t="s">
        <v>1216</v>
      </c>
      <c r="Y196" s="93" t="s">
        <v>5090</v>
      </c>
      <c r="Z196" s="97">
        <f>IF(T196="SOPORTE_TELEFÓNICO",'TARIFAS 2025'!$B$14,IF(V196="PRINCIPAL",'TARIFAS 2025'!$B$8,IF(V196="INTERMEDIA",'TARIFAS 2025'!$C$8,IF(V196="LEJANA",'TARIFAS 2025'!$D$8))))</f>
        <v>51282</v>
      </c>
      <c r="AA196" s="97">
        <f t="shared" si="3"/>
        <v>51282</v>
      </c>
    </row>
    <row r="197" spans="1:27" s="91" customFormat="1" x14ac:dyDescent="0.3">
      <c r="A197" s="93" t="s">
        <v>88</v>
      </c>
      <c r="B197" s="93" t="str">
        <f>VLOOKUP(A197,'CENTROS DE COSTOS'!A:D,2,0)</f>
        <v>0036-0005</v>
      </c>
      <c r="C197" s="93" t="str">
        <f>VLOOKUP(A197,'CENTROS DE COSTOS'!A:D,3,0)</f>
        <v>Wompi Noroccidente</v>
      </c>
      <c r="D197" s="93" t="s">
        <v>2958</v>
      </c>
      <c r="E197" s="93" t="s">
        <v>3595</v>
      </c>
      <c r="F197" s="93" t="s">
        <v>2631</v>
      </c>
      <c r="G197" s="93" t="s">
        <v>31</v>
      </c>
      <c r="H197" s="93" t="s">
        <v>120</v>
      </c>
      <c r="I197" s="93" t="s">
        <v>88</v>
      </c>
      <c r="J197" s="93" t="s">
        <v>3224</v>
      </c>
      <c r="K197" s="93" t="s">
        <v>1170</v>
      </c>
      <c r="L197" s="93" t="s">
        <v>3945</v>
      </c>
      <c r="M197" s="95">
        <v>45971.429861111108</v>
      </c>
      <c r="N197" s="95">
        <v>45971.611805555563</v>
      </c>
      <c r="O197" s="93" t="s">
        <v>31</v>
      </c>
      <c r="P197" s="93" t="s">
        <v>1266</v>
      </c>
      <c r="Q197" s="93" t="s">
        <v>1400</v>
      </c>
      <c r="R197" s="93" t="s">
        <v>1268</v>
      </c>
      <c r="S197" s="93" t="s">
        <v>4614</v>
      </c>
      <c r="T197" s="93" t="s">
        <v>1254</v>
      </c>
      <c r="U197" s="93" t="s">
        <v>5076</v>
      </c>
      <c r="V197" s="93" t="s">
        <v>40</v>
      </c>
      <c r="W197" s="93" t="s">
        <v>121</v>
      </c>
      <c r="X197" s="93" t="s">
        <v>1288</v>
      </c>
      <c r="Y197" s="93">
        <v>1</v>
      </c>
      <c r="Z197" s="97">
        <f>IF(T197="SOPORTE_TELEFÓNICO",'TARIFAS 2025'!$B$14,IF(V197="PRINCIPAL",'TARIFAS 2025'!$B$8,IF(V197="INTERMEDIA",'TARIFAS 2025'!$C$8,IF(V197="LEJANA",'TARIFAS 2025'!$D$8))))</f>
        <v>22000</v>
      </c>
      <c r="AA197" s="97">
        <f t="shared" si="3"/>
        <v>22000</v>
      </c>
    </row>
    <row r="198" spans="1:27" s="91" customFormat="1" x14ac:dyDescent="0.3">
      <c r="A198" s="93" t="s">
        <v>77</v>
      </c>
      <c r="B198" s="93" t="str">
        <f>VLOOKUP(A198,'CENTROS DE COSTOS'!A:D,2,0)</f>
        <v>0036-0003</v>
      </c>
      <c r="C198" s="93" t="str">
        <f>VLOOKUP(A198,'CENTROS DE COSTOS'!A:D,3,0)</f>
        <v>Wompi Suroccidente</v>
      </c>
      <c r="D198" s="93" t="s">
        <v>2948</v>
      </c>
      <c r="E198" s="93" t="s">
        <v>3596</v>
      </c>
      <c r="F198" s="93" t="s">
        <v>2632</v>
      </c>
      <c r="G198" s="93" t="s">
        <v>31</v>
      </c>
      <c r="H198" s="93" t="s">
        <v>1101</v>
      </c>
      <c r="I198" s="93" t="s">
        <v>77</v>
      </c>
      <c r="J198" s="93" t="s">
        <v>3225</v>
      </c>
      <c r="K198" s="93" t="s">
        <v>1170</v>
      </c>
      <c r="L198" s="93" t="s">
        <v>3946</v>
      </c>
      <c r="M198" s="95">
        <v>45971.423611111109</v>
      </c>
      <c r="N198" s="95">
        <v>45971.623611111107</v>
      </c>
      <c r="O198" s="93" t="s">
        <v>31</v>
      </c>
      <c r="P198" s="93" t="s">
        <v>1258</v>
      </c>
      <c r="Q198" s="93" t="s">
        <v>1259</v>
      </c>
      <c r="R198" s="93" t="s">
        <v>1273</v>
      </c>
      <c r="S198" s="93" t="s">
        <v>4615</v>
      </c>
      <c r="T198" s="93" t="s">
        <v>1172</v>
      </c>
      <c r="U198" s="93" t="s">
        <v>5074</v>
      </c>
      <c r="V198" s="93" t="s">
        <v>40</v>
      </c>
      <c r="W198" s="93" t="s">
        <v>121</v>
      </c>
      <c r="X198" s="93" t="s">
        <v>1261</v>
      </c>
      <c r="Y198" s="93" t="s">
        <v>5090</v>
      </c>
      <c r="Z198" s="97">
        <f>IF(T198="SOPORTE_TELEFÓNICO",'TARIFAS 2025'!$B$14,IF(V198="PRINCIPAL",'TARIFAS 2025'!$B$8,IF(V198="INTERMEDIA",'TARIFAS 2025'!$C$8,IF(V198="LEJANA",'TARIFAS 2025'!$D$8))))</f>
        <v>51282</v>
      </c>
      <c r="AA198" s="97">
        <f t="shared" si="3"/>
        <v>51282</v>
      </c>
    </row>
    <row r="199" spans="1:27" s="91" customFormat="1" x14ac:dyDescent="0.3">
      <c r="A199" s="93" t="s">
        <v>71</v>
      </c>
      <c r="B199" s="93" t="str">
        <f>VLOOKUP(A199,'CENTROS DE COSTOS'!A:D,2,0)</f>
        <v>0036-0004</v>
      </c>
      <c r="C199" s="93" t="str">
        <f>VLOOKUP(A199,'CENTROS DE COSTOS'!A:D,3,0)</f>
        <v>Wompi Centro</v>
      </c>
      <c r="D199" s="93" t="s">
        <v>2946</v>
      </c>
      <c r="E199" s="93" t="s">
        <v>3597</v>
      </c>
      <c r="F199" s="93" t="s">
        <v>2633</v>
      </c>
      <c r="G199" s="93" t="s">
        <v>31</v>
      </c>
      <c r="H199" s="93" t="s">
        <v>618</v>
      </c>
      <c r="I199" s="93" t="s">
        <v>71</v>
      </c>
      <c r="J199" s="93" t="s">
        <v>3125</v>
      </c>
      <c r="K199" s="93" t="s">
        <v>1170</v>
      </c>
      <c r="L199" s="93" t="s">
        <v>3947</v>
      </c>
      <c r="M199" s="95">
        <v>45971.484027777777</v>
      </c>
      <c r="N199" s="95">
        <v>45971.672222222223</v>
      </c>
      <c r="O199" s="93" t="s">
        <v>31</v>
      </c>
      <c r="P199" s="93" t="s">
        <v>1251</v>
      </c>
      <c r="Q199" s="93" t="s">
        <v>1256</v>
      </c>
      <c r="R199" s="93" t="s">
        <v>1330</v>
      </c>
      <c r="S199" s="93" t="s">
        <v>4616</v>
      </c>
      <c r="T199" s="93" t="s">
        <v>1172</v>
      </c>
      <c r="U199" s="93" t="s">
        <v>5078</v>
      </c>
      <c r="V199" s="93" t="s">
        <v>40</v>
      </c>
      <c r="W199" s="93" t="s">
        <v>121</v>
      </c>
      <c r="X199" s="93" t="s">
        <v>1455</v>
      </c>
      <c r="Y199" s="93" t="s">
        <v>5090</v>
      </c>
      <c r="Z199" s="97">
        <f>IF(T199="SOPORTE_TELEFÓNICO",'TARIFAS 2025'!$B$14,IF(V199="PRINCIPAL",'TARIFAS 2025'!$B$8,IF(V199="INTERMEDIA",'TARIFAS 2025'!$C$8,IF(V199="LEJANA",'TARIFAS 2025'!$D$8))))</f>
        <v>51282</v>
      </c>
      <c r="AA199" s="97">
        <f t="shared" si="3"/>
        <v>51282</v>
      </c>
    </row>
    <row r="200" spans="1:27" s="91" customFormat="1" x14ac:dyDescent="0.3">
      <c r="A200" s="93" t="s">
        <v>71</v>
      </c>
      <c r="B200" s="93" t="str">
        <f>VLOOKUP(A200,'CENTROS DE COSTOS'!A:D,2,0)</f>
        <v>0036-0004</v>
      </c>
      <c r="C200" s="93" t="str">
        <f>VLOOKUP(A200,'CENTROS DE COSTOS'!A:D,3,0)</f>
        <v>Wompi Centro</v>
      </c>
      <c r="D200" s="93" t="s">
        <v>2974</v>
      </c>
      <c r="E200" s="93" t="s">
        <v>3598</v>
      </c>
      <c r="F200" s="93" t="s">
        <v>2634</v>
      </c>
      <c r="G200" s="93" t="s">
        <v>31</v>
      </c>
      <c r="H200" s="93" t="s">
        <v>618</v>
      </c>
      <c r="I200" s="93" t="s">
        <v>698</v>
      </c>
      <c r="J200" s="93" t="s">
        <v>1375</v>
      </c>
      <c r="K200" s="93" t="s">
        <v>1170</v>
      </c>
      <c r="L200" s="93" t="s">
        <v>3948</v>
      </c>
      <c r="M200" s="95">
        <v>45971.333333333343</v>
      </c>
      <c r="N200" s="95">
        <v>45971.676388888889</v>
      </c>
      <c r="O200" s="93" t="s">
        <v>31</v>
      </c>
      <c r="P200" s="93" t="s">
        <v>1255</v>
      </c>
      <c r="Q200" s="93" t="s">
        <v>1256</v>
      </c>
      <c r="R200" s="93" t="s">
        <v>1257</v>
      </c>
      <c r="S200" s="93" t="s">
        <v>4617</v>
      </c>
      <c r="T200" s="93" t="s">
        <v>1254</v>
      </c>
      <c r="U200" s="93" t="s">
        <v>5072</v>
      </c>
      <c r="V200" s="93" t="s">
        <v>40</v>
      </c>
      <c r="W200" s="93" t="s">
        <v>121</v>
      </c>
      <c r="X200" s="93" t="s">
        <v>1208</v>
      </c>
      <c r="Y200" s="93">
        <v>1</v>
      </c>
      <c r="Z200" s="97">
        <f>IF(T200="SOPORTE_TELEFÓNICO",'TARIFAS 2025'!$B$14,IF(V200="PRINCIPAL",'TARIFAS 2025'!$B$8,IF(V200="INTERMEDIA",'TARIFAS 2025'!$C$8,IF(V200="LEJANA",'TARIFAS 2025'!$D$8))))</f>
        <v>22000</v>
      </c>
      <c r="AA200" s="97">
        <f t="shared" si="3"/>
        <v>22000</v>
      </c>
    </row>
    <row r="201" spans="1:27" s="91" customFormat="1" x14ac:dyDescent="0.3">
      <c r="A201" s="93" t="s">
        <v>88</v>
      </c>
      <c r="B201" s="93" t="str">
        <f>VLOOKUP(A201,'CENTROS DE COSTOS'!A:D,2,0)</f>
        <v>0036-0005</v>
      </c>
      <c r="C201" s="93" t="str">
        <f>VLOOKUP(A201,'CENTROS DE COSTOS'!A:D,3,0)</f>
        <v>Wompi Noroccidente</v>
      </c>
      <c r="D201" s="93" t="s">
        <v>2956</v>
      </c>
      <c r="E201" s="93" t="s">
        <v>3599</v>
      </c>
      <c r="F201" s="93" t="s">
        <v>2635</v>
      </c>
      <c r="G201" s="93" t="s">
        <v>31</v>
      </c>
      <c r="H201" s="93" t="s">
        <v>120</v>
      </c>
      <c r="I201" s="93" t="s">
        <v>230</v>
      </c>
      <c r="J201" s="93" t="s">
        <v>1694</v>
      </c>
      <c r="K201" s="93" t="s">
        <v>1170</v>
      </c>
      <c r="L201" s="93" t="s">
        <v>3949</v>
      </c>
      <c r="M201" s="95">
        <v>45969.478472222218</v>
      </c>
      <c r="N201" s="95">
        <v>45971.678472222222</v>
      </c>
      <c r="O201" s="93" t="s">
        <v>31</v>
      </c>
      <c r="P201" s="93" t="s">
        <v>1258</v>
      </c>
      <c r="Q201" s="93" t="s">
        <v>1259</v>
      </c>
      <c r="R201" s="93" t="s">
        <v>1260</v>
      </c>
      <c r="S201" s="93" t="s">
        <v>4618</v>
      </c>
      <c r="T201" s="93" t="s">
        <v>1254</v>
      </c>
      <c r="U201" s="93" t="s">
        <v>5071</v>
      </c>
      <c r="V201" s="93" t="s">
        <v>42</v>
      </c>
      <c r="W201" s="93" t="s">
        <v>121</v>
      </c>
      <c r="X201" s="93" t="s">
        <v>1275</v>
      </c>
      <c r="Y201" s="93">
        <v>1</v>
      </c>
      <c r="Z201" s="97">
        <f>IF(T201="SOPORTE_TELEFÓNICO",'TARIFAS 2025'!$B$14,IF(V201="PRINCIPAL",'TARIFAS 2025'!$B$8,IF(V201="INTERMEDIA",'TARIFAS 2025'!$C$8,IF(V201="LEJANA",'TARIFAS 2025'!$D$8))))</f>
        <v>22000</v>
      </c>
      <c r="AA201" s="97">
        <f t="shared" si="3"/>
        <v>22000</v>
      </c>
    </row>
    <row r="202" spans="1:27" s="91" customFormat="1" x14ac:dyDescent="0.3">
      <c r="A202" s="93" t="s">
        <v>71</v>
      </c>
      <c r="B202" s="93" t="str">
        <f>VLOOKUP(A202,'CENTROS DE COSTOS'!A:D,2,0)</f>
        <v>0036-0004</v>
      </c>
      <c r="C202" s="93" t="str">
        <f>VLOOKUP(A202,'CENTROS DE COSTOS'!A:D,3,0)</f>
        <v>Wompi Centro</v>
      </c>
      <c r="D202" s="93" t="s">
        <v>2975</v>
      </c>
      <c r="E202" s="93" t="s">
        <v>3600</v>
      </c>
      <c r="F202" s="93" t="s">
        <v>2636</v>
      </c>
      <c r="G202" s="93" t="s">
        <v>31</v>
      </c>
      <c r="H202" s="93" t="s">
        <v>618</v>
      </c>
      <c r="I202" s="93" t="s">
        <v>652</v>
      </c>
      <c r="J202" s="93" t="s">
        <v>3226</v>
      </c>
      <c r="K202" s="93" t="s">
        <v>1170</v>
      </c>
      <c r="L202" s="93" t="s">
        <v>3950</v>
      </c>
      <c r="M202" s="95">
        <v>45969.529861111107</v>
      </c>
      <c r="N202" s="95">
        <v>45971.686805555553</v>
      </c>
      <c r="O202" s="93" t="s">
        <v>31</v>
      </c>
      <c r="P202" s="93" t="s">
        <v>1266</v>
      </c>
      <c r="Q202" s="93" t="s">
        <v>1256</v>
      </c>
      <c r="R202" s="93" t="s">
        <v>1268</v>
      </c>
      <c r="S202" s="93" t="s">
        <v>4619</v>
      </c>
      <c r="T202" s="93" t="s">
        <v>1254</v>
      </c>
      <c r="U202" s="93" t="s">
        <v>5072</v>
      </c>
      <c r="V202" s="93" t="s">
        <v>41</v>
      </c>
      <c r="W202" s="93" t="s">
        <v>121</v>
      </c>
      <c r="X202" s="93" t="s">
        <v>1179</v>
      </c>
      <c r="Y202" s="93">
        <v>1</v>
      </c>
      <c r="Z202" s="97">
        <f>IF(T202="SOPORTE_TELEFÓNICO",'TARIFAS 2025'!$B$14,IF(V202="PRINCIPAL",'TARIFAS 2025'!$B$8,IF(V202="INTERMEDIA",'TARIFAS 2025'!$C$8,IF(V202="LEJANA",'TARIFAS 2025'!$D$8))))</f>
        <v>22000</v>
      </c>
      <c r="AA202" s="97">
        <f t="shared" si="3"/>
        <v>22000</v>
      </c>
    </row>
    <row r="203" spans="1:27" s="91" customFormat="1" x14ac:dyDescent="0.3">
      <c r="A203" s="93" t="s">
        <v>91</v>
      </c>
      <c r="B203" s="93" t="str">
        <f>VLOOKUP(A203,'CENTROS DE COSTOS'!A:D,2,0)</f>
        <v>0036-0003</v>
      </c>
      <c r="C203" s="93" t="str">
        <f>VLOOKUP(A203,'CENTROS DE COSTOS'!A:D,3,0)</f>
        <v>Wompi Suroccidente</v>
      </c>
      <c r="D203" s="93" t="s">
        <v>2976</v>
      </c>
      <c r="E203" s="93" t="s">
        <v>3601</v>
      </c>
      <c r="F203" s="93" t="s">
        <v>2637</v>
      </c>
      <c r="G203" s="93" t="s">
        <v>31</v>
      </c>
      <c r="H203" s="93" t="s">
        <v>133</v>
      </c>
      <c r="I203" s="93" t="s">
        <v>844</v>
      </c>
      <c r="J203" s="93" t="s">
        <v>3227</v>
      </c>
      <c r="K203" s="93" t="s">
        <v>1170</v>
      </c>
      <c r="L203" s="93" t="s">
        <v>3951</v>
      </c>
      <c r="M203" s="95">
        <v>45969.430555555547</v>
      </c>
      <c r="N203" s="95">
        <v>45971.7</v>
      </c>
      <c r="O203" s="93" t="s">
        <v>31</v>
      </c>
      <c r="P203" s="93" t="s">
        <v>1255</v>
      </c>
      <c r="Q203" s="93" t="s">
        <v>1256</v>
      </c>
      <c r="R203" s="93" t="s">
        <v>1257</v>
      </c>
      <c r="S203" s="93" t="s">
        <v>4620</v>
      </c>
      <c r="T203" s="93" t="s">
        <v>1254</v>
      </c>
      <c r="U203" s="93" t="s">
        <v>5072</v>
      </c>
      <c r="V203" s="93" t="s">
        <v>42</v>
      </c>
      <c r="W203" s="93" t="s">
        <v>121</v>
      </c>
      <c r="X203" s="93" t="s">
        <v>1290</v>
      </c>
      <c r="Y203" s="93">
        <v>1</v>
      </c>
      <c r="Z203" s="97">
        <f>IF(T203="SOPORTE_TELEFÓNICO",'TARIFAS 2025'!$B$14,IF(V203="PRINCIPAL",'TARIFAS 2025'!$B$8,IF(V203="INTERMEDIA",'TARIFAS 2025'!$C$8,IF(V203="LEJANA",'TARIFAS 2025'!$D$8))))</f>
        <v>22000</v>
      </c>
      <c r="AA203" s="97">
        <f t="shared" si="3"/>
        <v>22000</v>
      </c>
    </row>
    <row r="204" spans="1:27" s="91" customFormat="1" x14ac:dyDescent="0.3">
      <c r="A204" s="93" t="s">
        <v>92</v>
      </c>
      <c r="B204" s="93" t="str">
        <f>VLOOKUP(A204,'CENTROS DE COSTOS'!A:D,2,0)</f>
        <v>0036-0002</v>
      </c>
      <c r="C204" s="93" t="str">
        <f>VLOOKUP(A204,'CENTROS DE COSTOS'!A:D,3,0)</f>
        <v>Wompi Eje Cafetero</v>
      </c>
      <c r="D204" s="93" t="s">
        <v>2977</v>
      </c>
      <c r="E204" s="93" t="s">
        <v>3602</v>
      </c>
      <c r="F204" s="93" t="s">
        <v>2638</v>
      </c>
      <c r="G204" s="93" t="s">
        <v>31</v>
      </c>
      <c r="H204" s="93" t="s">
        <v>458</v>
      </c>
      <c r="I204" s="93" t="s">
        <v>92</v>
      </c>
      <c r="J204" s="93" t="s">
        <v>1379</v>
      </c>
      <c r="K204" s="93" t="s">
        <v>1170</v>
      </c>
      <c r="L204" s="93" t="s">
        <v>3952</v>
      </c>
      <c r="M204" s="95">
        <v>45971.372916666667</v>
      </c>
      <c r="N204" s="95">
        <v>45971.708333333343</v>
      </c>
      <c r="O204" s="93" t="s">
        <v>31</v>
      </c>
      <c r="P204" s="93" t="s">
        <v>1359</v>
      </c>
      <c r="Q204" s="93" t="s">
        <v>1360</v>
      </c>
      <c r="R204" s="93" t="s">
        <v>1413</v>
      </c>
      <c r="S204" s="93" t="s">
        <v>4621</v>
      </c>
      <c r="T204" s="93" t="s">
        <v>1254</v>
      </c>
      <c r="U204" s="93" t="s">
        <v>5072</v>
      </c>
      <c r="V204" s="93" t="s">
        <v>40</v>
      </c>
      <c r="W204" s="93" t="s">
        <v>121</v>
      </c>
      <c r="X204" s="93" t="s">
        <v>1290</v>
      </c>
      <c r="Y204" s="93">
        <v>1</v>
      </c>
      <c r="Z204" s="97">
        <f>IF(T204="SOPORTE_TELEFÓNICO",'TARIFAS 2025'!$B$14,IF(V204="PRINCIPAL",'TARIFAS 2025'!$B$8,IF(V204="INTERMEDIA",'TARIFAS 2025'!$C$8,IF(V204="LEJANA",'TARIFAS 2025'!$D$8))))</f>
        <v>22000</v>
      </c>
      <c r="AA204" s="97">
        <f t="shared" si="3"/>
        <v>22000</v>
      </c>
    </row>
    <row r="205" spans="1:27" s="91" customFormat="1" x14ac:dyDescent="0.3">
      <c r="A205" s="93" t="s">
        <v>88</v>
      </c>
      <c r="B205" s="93" t="str">
        <f>VLOOKUP(A205,'CENTROS DE COSTOS'!A:D,2,0)</f>
        <v>0036-0005</v>
      </c>
      <c r="C205" s="93" t="str">
        <f>VLOOKUP(A205,'CENTROS DE COSTOS'!A:D,3,0)</f>
        <v>Wompi Noroccidente</v>
      </c>
      <c r="D205" s="93" t="s">
        <v>2958</v>
      </c>
      <c r="E205" s="93" t="s">
        <v>3603</v>
      </c>
      <c r="F205" s="93" t="s">
        <v>2639</v>
      </c>
      <c r="G205" s="93" t="s">
        <v>31</v>
      </c>
      <c r="H205" s="93" t="s">
        <v>120</v>
      </c>
      <c r="I205" s="93" t="s">
        <v>88</v>
      </c>
      <c r="J205" s="93" t="s">
        <v>3228</v>
      </c>
      <c r="K205" s="93" t="s">
        <v>1170</v>
      </c>
      <c r="L205" s="93" t="s">
        <v>3953</v>
      </c>
      <c r="M205" s="95">
        <v>45969.375</v>
      </c>
      <c r="N205" s="95">
        <v>45971.711111111108</v>
      </c>
      <c r="O205" s="93" t="s">
        <v>31</v>
      </c>
      <c r="P205" s="93" t="s">
        <v>1263</v>
      </c>
      <c r="Q205" s="93" t="s">
        <v>1264</v>
      </c>
      <c r="R205" s="93" t="s">
        <v>1265</v>
      </c>
      <c r="S205" s="93" t="s">
        <v>4622</v>
      </c>
      <c r="T205" s="93" t="s">
        <v>1254</v>
      </c>
      <c r="U205" s="93" t="s">
        <v>5073</v>
      </c>
      <c r="V205" s="93" t="s">
        <v>40</v>
      </c>
      <c r="W205" s="93" t="s">
        <v>121</v>
      </c>
      <c r="X205" s="93" t="s">
        <v>1284</v>
      </c>
      <c r="Y205" s="93">
        <v>2</v>
      </c>
      <c r="Z205" s="97">
        <f>IF(T205="SOPORTE_TELEFÓNICO",'TARIFAS 2025'!$B$14,IF(V205="PRINCIPAL",'TARIFAS 2025'!$B$8,IF(V205="INTERMEDIA",'TARIFAS 2025'!$C$8,IF(V205="LEJANA",'TARIFAS 2025'!$D$8))))</f>
        <v>22000</v>
      </c>
      <c r="AA205" s="97">
        <f t="shared" si="3"/>
        <v>44000</v>
      </c>
    </row>
    <row r="206" spans="1:27" s="91" customFormat="1" x14ac:dyDescent="0.3">
      <c r="A206" s="93" t="s">
        <v>71</v>
      </c>
      <c r="B206" s="93" t="str">
        <f>VLOOKUP(A206,'CENTROS DE COSTOS'!A:D,2,0)</f>
        <v>0036-0004</v>
      </c>
      <c r="C206" s="93" t="str">
        <f>VLOOKUP(A206,'CENTROS DE COSTOS'!A:D,3,0)</f>
        <v>Wompi Centro</v>
      </c>
      <c r="D206" s="93" t="s">
        <v>2978</v>
      </c>
      <c r="E206" s="93" t="s">
        <v>3604</v>
      </c>
      <c r="F206" s="93" t="s">
        <v>2640</v>
      </c>
      <c r="G206" s="93" t="s">
        <v>31</v>
      </c>
      <c r="H206" s="93" t="s">
        <v>618</v>
      </c>
      <c r="I206" s="93" t="s">
        <v>647</v>
      </c>
      <c r="J206" s="93" t="s">
        <v>1715</v>
      </c>
      <c r="K206" s="93" t="s">
        <v>1170</v>
      </c>
      <c r="L206" s="93" t="s">
        <v>3954</v>
      </c>
      <c r="M206" s="95">
        <v>45968.67291666667</v>
      </c>
      <c r="N206" s="95">
        <v>45971.713888888888</v>
      </c>
      <c r="O206" s="93" t="s">
        <v>31</v>
      </c>
      <c r="P206" s="93" t="s">
        <v>1263</v>
      </c>
      <c r="Q206" s="93" t="s">
        <v>1264</v>
      </c>
      <c r="R206" s="93" t="s">
        <v>1265</v>
      </c>
      <c r="S206" s="93" t="s">
        <v>4623</v>
      </c>
      <c r="T206" s="93" t="s">
        <v>1254</v>
      </c>
      <c r="U206" s="93" t="s">
        <v>5079</v>
      </c>
      <c r="V206" s="93" t="s">
        <v>41</v>
      </c>
      <c r="W206" s="93" t="s">
        <v>121</v>
      </c>
      <c r="X206" s="93" t="s">
        <v>1317</v>
      </c>
      <c r="Y206" s="93">
        <v>2</v>
      </c>
      <c r="Z206" s="97">
        <f>IF(T206="SOPORTE_TELEFÓNICO",'TARIFAS 2025'!$B$14,IF(V206="PRINCIPAL",'TARIFAS 2025'!$B$8,IF(V206="INTERMEDIA",'TARIFAS 2025'!$C$8,IF(V206="LEJANA",'TARIFAS 2025'!$D$8))))</f>
        <v>22000</v>
      </c>
      <c r="AA206" s="97">
        <f t="shared" si="3"/>
        <v>44000</v>
      </c>
    </row>
    <row r="207" spans="1:27" s="91" customFormat="1" x14ac:dyDescent="0.3">
      <c r="A207" s="93" t="s">
        <v>74</v>
      </c>
      <c r="B207" s="93" t="str">
        <f>VLOOKUP(A207,'CENTROS DE COSTOS'!A:D,2,0)</f>
        <v>0036-0007</v>
      </c>
      <c r="C207" s="93" t="str">
        <f>VLOOKUP(A207,'CENTROS DE COSTOS'!A:D,3,0)</f>
        <v>Wompi Santander</v>
      </c>
      <c r="D207" s="93" t="s">
        <v>2952</v>
      </c>
      <c r="E207" s="93" t="s">
        <v>3605</v>
      </c>
      <c r="F207" s="93" t="s">
        <v>2641</v>
      </c>
      <c r="G207" s="93" t="s">
        <v>31</v>
      </c>
      <c r="H207" s="93" t="s">
        <v>963</v>
      </c>
      <c r="I207" s="93" t="s">
        <v>74</v>
      </c>
      <c r="J207" s="93" t="s">
        <v>3229</v>
      </c>
      <c r="K207" s="93" t="s">
        <v>1170</v>
      </c>
      <c r="L207" s="93" t="s">
        <v>3955</v>
      </c>
      <c r="M207" s="95">
        <v>45968.658333333333</v>
      </c>
      <c r="N207" s="95">
        <v>45971.716666666667</v>
      </c>
      <c r="O207" s="93" t="s">
        <v>31</v>
      </c>
      <c r="P207" s="93" t="s">
        <v>1263</v>
      </c>
      <c r="Q207" s="93" t="s">
        <v>1264</v>
      </c>
      <c r="R207" s="93" t="s">
        <v>1265</v>
      </c>
      <c r="S207" s="93" t="s">
        <v>4624</v>
      </c>
      <c r="T207" s="93" t="s">
        <v>1254</v>
      </c>
      <c r="U207" s="93" t="s">
        <v>5077</v>
      </c>
      <c r="V207" s="93" t="s">
        <v>40</v>
      </c>
      <c r="W207" s="93" t="s">
        <v>121</v>
      </c>
      <c r="X207" s="93" t="s">
        <v>1274</v>
      </c>
      <c r="Y207" s="93">
        <v>2</v>
      </c>
      <c r="Z207" s="97">
        <f>IF(T207="SOPORTE_TELEFÓNICO",'TARIFAS 2025'!$B$14,IF(V207="PRINCIPAL",'TARIFAS 2025'!$B$8,IF(V207="INTERMEDIA",'TARIFAS 2025'!$C$8,IF(V207="LEJANA",'TARIFAS 2025'!$D$8))))</f>
        <v>22000</v>
      </c>
      <c r="AA207" s="97">
        <f t="shared" si="3"/>
        <v>44000</v>
      </c>
    </row>
    <row r="208" spans="1:27" s="91" customFormat="1" x14ac:dyDescent="0.3">
      <c r="A208" s="93" t="s">
        <v>90</v>
      </c>
      <c r="B208" s="93" t="str">
        <f>VLOOKUP(A208,'CENTROS DE COSTOS'!A:D,2,0)</f>
        <v>0036-0006</v>
      </c>
      <c r="C208" s="93" t="str">
        <f>VLOOKUP(A208,'CENTROS DE COSTOS'!A:D,3,0)</f>
        <v>Wompi Oriente</v>
      </c>
      <c r="D208" s="93" t="s">
        <v>2979</v>
      </c>
      <c r="E208" s="93" t="s">
        <v>3606</v>
      </c>
      <c r="F208" s="93" t="s">
        <v>2642</v>
      </c>
      <c r="G208" s="93" t="s">
        <v>31</v>
      </c>
      <c r="H208" s="93" t="s">
        <v>740</v>
      </c>
      <c r="I208" s="93" t="s">
        <v>744</v>
      </c>
      <c r="J208" s="93" t="s">
        <v>3230</v>
      </c>
      <c r="K208" s="93" t="s">
        <v>1170</v>
      </c>
      <c r="L208" s="93" t="s">
        <v>3956</v>
      </c>
      <c r="M208" s="95">
        <v>45968.523611111108</v>
      </c>
      <c r="N208" s="95">
        <v>45971.722916666673</v>
      </c>
      <c r="O208" s="93" t="s">
        <v>31</v>
      </c>
      <c r="P208" s="93" t="s">
        <v>1279</v>
      </c>
      <c r="Q208" s="93" t="s">
        <v>1280</v>
      </c>
      <c r="R208" s="93" t="s">
        <v>1281</v>
      </c>
      <c r="S208" s="93" t="s">
        <v>4625</v>
      </c>
      <c r="T208" s="93" t="s">
        <v>1172</v>
      </c>
      <c r="U208" s="93" t="s">
        <v>5072</v>
      </c>
      <c r="V208" s="93" t="s">
        <v>41</v>
      </c>
      <c r="W208" s="93" t="s">
        <v>121</v>
      </c>
      <c r="X208" s="93" t="s">
        <v>1309</v>
      </c>
      <c r="Y208" s="93">
        <v>2</v>
      </c>
      <c r="Z208" s="97">
        <f>IF(T208="SOPORTE_TELEFÓNICO",'TARIFAS 2025'!$B$14,IF(V208="PRINCIPAL",'TARIFAS 2025'!$B$8,IF(V208="INTERMEDIA",'TARIFAS 2025'!$C$8,IF(V208="LEJANA",'TARIFAS 2025'!$D$8))))</f>
        <v>172989</v>
      </c>
      <c r="AA208" s="97">
        <f t="shared" si="3"/>
        <v>345978</v>
      </c>
    </row>
    <row r="209" spans="1:27" s="91" customFormat="1" x14ac:dyDescent="0.3">
      <c r="A209" s="93" t="s">
        <v>71</v>
      </c>
      <c r="B209" s="93" t="str">
        <f>VLOOKUP(A209,'CENTROS DE COSTOS'!A:D,2,0)</f>
        <v>0036-0004</v>
      </c>
      <c r="C209" s="93" t="str">
        <f>VLOOKUP(A209,'CENTROS DE COSTOS'!A:D,3,0)</f>
        <v>Wompi Centro</v>
      </c>
      <c r="D209" s="93" t="s">
        <v>2975</v>
      </c>
      <c r="E209" s="93" t="s">
        <v>3607</v>
      </c>
      <c r="F209" s="93" t="s">
        <v>2643</v>
      </c>
      <c r="G209" s="93" t="s">
        <v>31</v>
      </c>
      <c r="H209" s="93" t="s">
        <v>618</v>
      </c>
      <c r="I209" s="93" t="s">
        <v>652</v>
      </c>
      <c r="J209" s="93" t="s">
        <v>1823</v>
      </c>
      <c r="K209" s="93" t="s">
        <v>1170</v>
      </c>
      <c r="L209" s="93" t="s">
        <v>3957</v>
      </c>
      <c r="M209" s="95">
        <v>45971.333333333343</v>
      </c>
      <c r="N209" s="95">
        <v>45971.737500000003</v>
      </c>
      <c r="O209" s="93" t="s">
        <v>31</v>
      </c>
      <c r="P209" s="93" t="s">
        <v>1266</v>
      </c>
      <c r="Q209" s="93" t="s">
        <v>1271</v>
      </c>
      <c r="R209" s="93" t="s">
        <v>1268</v>
      </c>
      <c r="S209" s="93" t="s">
        <v>4626</v>
      </c>
      <c r="T209" s="93" t="s">
        <v>1172</v>
      </c>
      <c r="U209" s="93" t="s">
        <v>5073</v>
      </c>
      <c r="V209" s="93" t="s">
        <v>41</v>
      </c>
      <c r="W209" s="93" t="s">
        <v>121</v>
      </c>
      <c r="X209" s="93" t="s">
        <v>1179</v>
      </c>
      <c r="Y209" s="93" t="s">
        <v>5090</v>
      </c>
      <c r="Z209" s="97">
        <f>IF(T209="SOPORTE_TELEFÓNICO",'TARIFAS 2025'!$B$14,IF(V209="PRINCIPAL",'TARIFAS 2025'!$B$8,IF(V209="INTERMEDIA",'TARIFAS 2025'!$C$8,IF(V209="LEJANA",'TARIFAS 2025'!$D$8))))</f>
        <v>172989</v>
      </c>
      <c r="AA209" s="97">
        <f t="shared" si="3"/>
        <v>172989</v>
      </c>
    </row>
    <row r="210" spans="1:27" s="91" customFormat="1" x14ac:dyDescent="0.3">
      <c r="A210" s="93" t="s">
        <v>71</v>
      </c>
      <c r="B210" s="93" t="str">
        <f>VLOOKUP(A210,'CENTROS DE COSTOS'!A:D,2,0)</f>
        <v>0036-0004</v>
      </c>
      <c r="C210" s="93" t="str">
        <f>VLOOKUP(A210,'CENTROS DE COSTOS'!A:D,3,0)</f>
        <v>Wompi Centro</v>
      </c>
      <c r="D210" s="93" t="s">
        <v>2980</v>
      </c>
      <c r="E210" s="93" t="s">
        <v>3608</v>
      </c>
      <c r="F210" s="93" t="s">
        <v>2644</v>
      </c>
      <c r="G210" s="93" t="s">
        <v>31</v>
      </c>
      <c r="H210" s="93" t="s">
        <v>618</v>
      </c>
      <c r="I210" s="93" t="s">
        <v>723</v>
      </c>
      <c r="J210" s="93" t="s">
        <v>1822</v>
      </c>
      <c r="K210" s="93" t="s">
        <v>1170</v>
      </c>
      <c r="L210" s="93" t="s">
        <v>3958</v>
      </c>
      <c r="M210" s="95">
        <v>45971.333333333343</v>
      </c>
      <c r="N210" s="95">
        <v>45971.740972222222</v>
      </c>
      <c r="O210" s="93" t="s">
        <v>31</v>
      </c>
      <c r="P210" s="93" t="s">
        <v>1263</v>
      </c>
      <c r="Q210" s="93" t="s">
        <v>1264</v>
      </c>
      <c r="R210" s="93" t="s">
        <v>1265</v>
      </c>
      <c r="S210" s="93" t="s">
        <v>4627</v>
      </c>
      <c r="T210" s="93" t="s">
        <v>1172</v>
      </c>
      <c r="U210" s="93" t="s">
        <v>5079</v>
      </c>
      <c r="V210" s="93" t="s">
        <v>41</v>
      </c>
      <c r="W210" s="93" t="s">
        <v>121</v>
      </c>
      <c r="X210" s="93" t="s">
        <v>1383</v>
      </c>
      <c r="Y210" s="93" t="s">
        <v>5090</v>
      </c>
      <c r="Z210" s="97">
        <f>IF(T210="SOPORTE_TELEFÓNICO",'TARIFAS 2025'!$B$14,IF(V210="PRINCIPAL",'TARIFAS 2025'!$B$8,IF(V210="INTERMEDIA",'TARIFAS 2025'!$C$8,IF(V210="LEJANA",'TARIFAS 2025'!$D$8))))</f>
        <v>172989</v>
      </c>
      <c r="AA210" s="97">
        <f t="shared" si="3"/>
        <v>172989</v>
      </c>
    </row>
    <row r="211" spans="1:27" s="91" customFormat="1" x14ac:dyDescent="0.3">
      <c r="A211" s="93" t="s">
        <v>74</v>
      </c>
      <c r="B211" s="93" t="str">
        <f>VLOOKUP(A211,'CENTROS DE COSTOS'!A:D,2,0)</f>
        <v>0036-0007</v>
      </c>
      <c r="C211" s="93" t="str">
        <f>VLOOKUP(A211,'CENTROS DE COSTOS'!A:D,3,0)</f>
        <v>Wompi Santander</v>
      </c>
      <c r="D211" s="93" t="s">
        <v>2952</v>
      </c>
      <c r="E211" s="93" t="s">
        <v>3609</v>
      </c>
      <c r="F211" s="93" t="s">
        <v>2645</v>
      </c>
      <c r="G211" s="93" t="s">
        <v>31</v>
      </c>
      <c r="H211" s="93" t="s">
        <v>963</v>
      </c>
      <c r="I211" s="93" t="s">
        <v>74</v>
      </c>
      <c r="J211" s="93" t="s">
        <v>3174</v>
      </c>
      <c r="K211" s="93" t="s">
        <v>1170</v>
      </c>
      <c r="L211" s="93" t="s">
        <v>3959</v>
      </c>
      <c r="M211" s="95">
        <v>45969.479166666657</v>
      </c>
      <c r="N211" s="95">
        <v>45971.745833333327</v>
      </c>
      <c r="O211" s="93" t="s">
        <v>31</v>
      </c>
      <c r="P211" s="93" t="s">
        <v>1251</v>
      </c>
      <c r="Q211" s="93" t="s">
        <v>1282</v>
      </c>
      <c r="R211" s="93" t="s">
        <v>1285</v>
      </c>
      <c r="S211" s="93" t="s">
        <v>4628</v>
      </c>
      <c r="T211" s="93" t="s">
        <v>1172</v>
      </c>
      <c r="U211" s="93" t="s">
        <v>5071</v>
      </c>
      <c r="V211" s="93" t="s">
        <v>40</v>
      </c>
      <c r="W211" s="93" t="s">
        <v>121</v>
      </c>
      <c r="X211" s="93" t="s">
        <v>1274</v>
      </c>
      <c r="Y211" s="93">
        <v>2</v>
      </c>
      <c r="Z211" s="97">
        <f>IF(T211="SOPORTE_TELEFÓNICO",'TARIFAS 2025'!$B$14,IF(V211="PRINCIPAL",'TARIFAS 2025'!$B$8,IF(V211="INTERMEDIA",'TARIFAS 2025'!$C$8,IF(V211="LEJANA",'TARIFAS 2025'!$D$8))))</f>
        <v>51282</v>
      </c>
      <c r="AA211" s="97">
        <f t="shared" si="3"/>
        <v>102564</v>
      </c>
    </row>
    <row r="212" spans="1:27" s="91" customFormat="1" x14ac:dyDescent="0.3">
      <c r="A212" s="93" t="s">
        <v>81</v>
      </c>
      <c r="B212" s="93" t="str">
        <f>VLOOKUP(A212,'CENTROS DE COSTOS'!A:D,2,0)</f>
        <v>0036-0007</v>
      </c>
      <c r="C212" s="93" t="str">
        <f>VLOOKUP(A212,'CENTROS DE COSTOS'!A:D,3,0)</f>
        <v>Wompi Santander</v>
      </c>
      <c r="D212" s="93" t="s">
        <v>2971</v>
      </c>
      <c r="E212" s="93" t="s">
        <v>3610</v>
      </c>
      <c r="F212" s="93" t="s">
        <v>2646</v>
      </c>
      <c r="G212" s="93" t="s">
        <v>31</v>
      </c>
      <c r="H212" s="93" t="s">
        <v>891</v>
      </c>
      <c r="I212" s="93" t="s">
        <v>916</v>
      </c>
      <c r="J212" s="93" t="s">
        <v>3231</v>
      </c>
      <c r="K212" s="93" t="s">
        <v>1170</v>
      </c>
      <c r="L212" s="93" t="s">
        <v>3960</v>
      </c>
      <c r="M212" s="95">
        <v>45968.396527777782</v>
      </c>
      <c r="N212" s="95">
        <v>45971.759027777778</v>
      </c>
      <c r="O212" s="93" t="s">
        <v>31</v>
      </c>
      <c r="P212" s="93" t="s">
        <v>1263</v>
      </c>
      <c r="Q212" s="93" t="s">
        <v>1276</v>
      </c>
      <c r="R212" s="93" t="s">
        <v>1277</v>
      </c>
      <c r="S212" s="93" t="s">
        <v>4629</v>
      </c>
      <c r="T212" s="93" t="s">
        <v>1254</v>
      </c>
      <c r="U212" s="93" t="s">
        <v>5072</v>
      </c>
      <c r="V212" s="93" t="s">
        <v>42</v>
      </c>
      <c r="W212" s="93" t="s">
        <v>121</v>
      </c>
      <c r="X212" s="93" t="s">
        <v>1205</v>
      </c>
      <c r="Y212" s="93">
        <v>1</v>
      </c>
      <c r="Z212" s="97">
        <f>IF(T212="SOPORTE_TELEFÓNICO",'TARIFAS 2025'!$B$14,IF(V212="PRINCIPAL",'TARIFAS 2025'!$B$8,IF(V212="INTERMEDIA",'TARIFAS 2025'!$C$8,IF(V212="LEJANA",'TARIFAS 2025'!$D$8))))</f>
        <v>22000</v>
      </c>
      <c r="AA212" s="97">
        <f t="shared" si="3"/>
        <v>22000</v>
      </c>
    </row>
    <row r="213" spans="1:27" s="91" customFormat="1" x14ac:dyDescent="0.3">
      <c r="A213" s="93" t="s">
        <v>71</v>
      </c>
      <c r="B213" s="93" t="str">
        <f>VLOOKUP(A213,'CENTROS DE COSTOS'!A:D,2,0)</f>
        <v>0036-0004</v>
      </c>
      <c r="C213" s="93" t="str">
        <f>VLOOKUP(A213,'CENTROS DE COSTOS'!A:D,3,0)</f>
        <v>Wompi Centro</v>
      </c>
      <c r="D213" s="93" t="s">
        <v>2981</v>
      </c>
      <c r="E213" s="93" t="s">
        <v>3611</v>
      </c>
      <c r="F213" s="93" t="s">
        <v>2647</v>
      </c>
      <c r="G213" s="93" t="s">
        <v>31</v>
      </c>
      <c r="H213" s="93" t="s">
        <v>618</v>
      </c>
      <c r="I213" s="93" t="s">
        <v>696</v>
      </c>
      <c r="J213" s="93" t="s">
        <v>3232</v>
      </c>
      <c r="K213" s="93" t="s">
        <v>1170</v>
      </c>
      <c r="L213" s="93" t="s">
        <v>3961</v>
      </c>
      <c r="M213" s="95">
        <v>45968.350694444453</v>
      </c>
      <c r="N213" s="95">
        <v>45971.763888888891</v>
      </c>
      <c r="O213" s="93" t="s">
        <v>31</v>
      </c>
      <c r="P213" s="93" t="s">
        <v>1263</v>
      </c>
      <c r="Q213" s="93" t="s">
        <v>1264</v>
      </c>
      <c r="R213" s="93" t="s">
        <v>1265</v>
      </c>
      <c r="S213" s="93" t="s">
        <v>4630</v>
      </c>
      <c r="T213" s="93" t="s">
        <v>1172</v>
      </c>
      <c r="U213" s="93" t="s">
        <v>5075</v>
      </c>
      <c r="V213" s="93" t="s">
        <v>41</v>
      </c>
      <c r="W213" s="93" t="s">
        <v>121</v>
      </c>
      <c r="X213" s="93" t="s">
        <v>1317</v>
      </c>
      <c r="Y213" s="93">
        <v>2</v>
      </c>
      <c r="Z213" s="97">
        <f>IF(T213="SOPORTE_TELEFÓNICO",'TARIFAS 2025'!$B$14,IF(V213="PRINCIPAL",'TARIFAS 2025'!$B$8,IF(V213="INTERMEDIA",'TARIFAS 2025'!$C$8,IF(V213="LEJANA",'TARIFAS 2025'!$D$8))))</f>
        <v>172989</v>
      </c>
      <c r="AA213" s="97">
        <f t="shared" si="3"/>
        <v>345978</v>
      </c>
    </row>
    <row r="214" spans="1:27" s="91" customFormat="1" x14ac:dyDescent="0.3">
      <c r="A214" s="93" t="s">
        <v>71</v>
      </c>
      <c r="B214" s="93" t="str">
        <f>VLOOKUP(A214,'CENTROS DE COSTOS'!A:D,2,0)</f>
        <v>0036-0004</v>
      </c>
      <c r="C214" s="93" t="str">
        <f>VLOOKUP(A214,'CENTROS DE COSTOS'!A:D,3,0)</f>
        <v>Wompi Centro</v>
      </c>
      <c r="D214" s="93" t="s">
        <v>2946</v>
      </c>
      <c r="E214" s="93" t="s">
        <v>2523</v>
      </c>
      <c r="F214" s="93" t="s">
        <v>2648</v>
      </c>
      <c r="G214" s="93" t="s">
        <v>31</v>
      </c>
      <c r="H214" s="93" t="s">
        <v>618</v>
      </c>
      <c r="I214" s="93" t="s">
        <v>71</v>
      </c>
      <c r="J214" s="93" t="s">
        <v>3233</v>
      </c>
      <c r="K214" s="93" t="s">
        <v>1170</v>
      </c>
      <c r="L214" s="93" t="s">
        <v>3962</v>
      </c>
      <c r="M214" s="95">
        <v>45972.339583333327</v>
      </c>
      <c r="N214" s="95">
        <v>45972.361111111109</v>
      </c>
      <c r="O214" s="93" t="s">
        <v>31</v>
      </c>
      <c r="P214" s="93" t="s">
        <v>1258</v>
      </c>
      <c r="Q214" s="93" t="s">
        <v>1287</v>
      </c>
      <c r="R214" s="93" t="s">
        <v>1273</v>
      </c>
      <c r="S214" s="93" t="s">
        <v>4631</v>
      </c>
      <c r="T214" s="93" t="s">
        <v>1172</v>
      </c>
      <c r="U214" s="93" t="s">
        <v>5071</v>
      </c>
      <c r="V214" s="93" t="s">
        <v>40</v>
      </c>
      <c r="W214" s="93" t="s">
        <v>121</v>
      </c>
      <c r="X214" s="93" t="s">
        <v>5083</v>
      </c>
      <c r="Y214" s="93" t="s">
        <v>5090</v>
      </c>
      <c r="Z214" s="97">
        <f>IF(T214="SOPORTE_TELEFÓNICO",'TARIFAS 2025'!$B$14,IF(V214="PRINCIPAL",'TARIFAS 2025'!$B$8,IF(V214="INTERMEDIA",'TARIFAS 2025'!$C$8,IF(V214="LEJANA",'TARIFAS 2025'!$D$8))))</f>
        <v>51282</v>
      </c>
      <c r="AA214" s="97">
        <f t="shared" si="3"/>
        <v>51282</v>
      </c>
    </row>
    <row r="215" spans="1:27" s="91" customFormat="1" x14ac:dyDescent="0.3">
      <c r="A215" s="93" t="s">
        <v>90</v>
      </c>
      <c r="B215" s="93" t="str">
        <f>VLOOKUP(A215,'CENTROS DE COSTOS'!A:D,2,0)</f>
        <v>0036-0006</v>
      </c>
      <c r="C215" s="93" t="str">
        <f>VLOOKUP(A215,'CENTROS DE COSTOS'!A:D,3,0)</f>
        <v>Wompi Oriente</v>
      </c>
      <c r="D215" s="93" t="s">
        <v>2982</v>
      </c>
      <c r="E215" s="93" t="s">
        <v>3612</v>
      </c>
      <c r="F215" s="93" t="s">
        <v>2649</v>
      </c>
      <c r="G215" s="93" t="s">
        <v>31</v>
      </c>
      <c r="H215" s="93" t="s">
        <v>466</v>
      </c>
      <c r="I215" s="93" t="s">
        <v>82</v>
      </c>
      <c r="J215" s="93" t="s">
        <v>3234</v>
      </c>
      <c r="K215" s="93" t="s">
        <v>1170</v>
      </c>
      <c r="L215" s="93" t="s">
        <v>3963</v>
      </c>
      <c r="M215" s="95">
        <v>45972.333333333343</v>
      </c>
      <c r="N215" s="95">
        <v>45972.447916666657</v>
      </c>
      <c r="O215" s="93" t="s">
        <v>31</v>
      </c>
      <c r="P215" s="93" t="s">
        <v>1293</v>
      </c>
      <c r="Q215" s="93" t="s">
        <v>1294</v>
      </c>
      <c r="R215" s="93" t="s">
        <v>1295</v>
      </c>
      <c r="S215" s="93" t="s">
        <v>4632</v>
      </c>
      <c r="T215" s="93" t="s">
        <v>1172</v>
      </c>
      <c r="U215" s="93" t="s">
        <v>5071</v>
      </c>
      <c r="V215" s="93" t="s">
        <v>42</v>
      </c>
      <c r="W215" s="93" t="s">
        <v>121</v>
      </c>
      <c r="X215" s="93" t="s">
        <v>1217</v>
      </c>
      <c r="Y215" s="93" t="s">
        <v>5090</v>
      </c>
      <c r="Z215" s="97">
        <f>IF(T215="SOPORTE_TELEFÓNICO",'TARIFAS 2025'!$B$14,IF(V215="PRINCIPAL",'TARIFAS 2025'!$B$8,IF(V215="INTERMEDIA",'TARIFAS 2025'!$C$8,IF(V215="LEJANA",'TARIFAS 2025'!$D$8))))</f>
        <v>452148</v>
      </c>
      <c r="AA215" s="97">
        <f t="shared" si="3"/>
        <v>452148</v>
      </c>
    </row>
    <row r="216" spans="1:27" s="91" customFormat="1" x14ac:dyDescent="0.3">
      <c r="A216" s="93" t="s">
        <v>81</v>
      </c>
      <c r="B216" s="93" t="str">
        <f>VLOOKUP(A216,'CENTROS DE COSTOS'!A:D,2,0)</f>
        <v>0036-0007</v>
      </c>
      <c r="C216" s="93" t="str">
        <f>VLOOKUP(A216,'CENTROS DE COSTOS'!A:D,3,0)</f>
        <v>Wompi Santander</v>
      </c>
      <c r="D216" s="93" t="s">
        <v>2965</v>
      </c>
      <c r="E216" s="93" t="s">
        <v>3613</v>
      </c>
      <c r="F216" s="93" t="s">
        <v>2650</v>
      </c>
      <c r="G216" s="93" t="s">
        <v>31</v>
      </c>
      <c r="H216" s="93" t="s">
        <v>891</v>
      </c>
      <c r="I216" s="93" t="s">
        <v>81</v>
      </c>
      <c r="J216" s="93" t="s">
        <v>3235</v>
      </c>
      <c r="K216" s="93" t="s">
        <v>1170</v>
      </c>
      <c r="L216" s="93" t="s">
        <v>3964</v>
      </c>
      <c r="M216" s="95">
        <v>45971.404861111107</v>
      </c>
      <c r="N216" s="95">
        <v>45972.453472222223</v>
      </c>
      <c r="O216" s="93" t="s">
        <v>31</v>
      </c>
      <c r="P216" s="93" t="s">
        <v>1351</v>
      </c>
      <c r="Q216" s="93" t="s">
        <v>1365</v>
      </c>
      <c r="R216" s="93" t="s">
        <v>1352</v>
      </c>
      <c r="S216" s="93" t="s">
        <v>4633</v>
      </c>
      <c r="T216" s="93" t="s">
        <v>1254</v>
      </c>
      <c r="U216" s="93" t="s">
        <v>5072</v>
      </c>
      <c r="V216" s="93" t="s">
        <v>40</v>
      </c>
      <c r="W216" s="93" t="s">
        <v>121</v>
      </c>
      <c r="X216" s="93" t="s">
        <v>1211</v>
      </c>
      <c r="Y216" s="93">
        <v>1</v>
      </c>
      <c r="Z216" s="97">
        <f>IF(T216="SOPORTE_TELEFÓNICO",'TARIFAS 2025'!$B$14,IF(V216="PRINCIPAL",'TARIFAS 2025'!$B$8,IF(V216="INTERMEDIA",'TARIFAS 2025'!$C$8,IF(V216="LEJANA",'TARIFAS 2025'!$D$8))))</f>
        <v>22000</v>
      </c>
      <c r="AA216" s="97">
        <f t="shared" si="3"/>
        <v>22000</v>
      </c>
    </row>
    <row r="217" spans="1:27" s="91" customFormat="1" x14ac:dyDescent="0.3">
      <c r="A217" s="93" t="s">
        <v>85</v>
      </c>
      <c r="B217" s="93" t="str">
        <f>VLOOKUP(A217,'CENTROS DE COSTOS'!A:D,2,0)</f>
        <v>0036-0006</v>
      </c>
      <c r="C217" s="93" t="str">
        <f>VLOOKUP(A217,'CENTROS DE COSTOS'!A:D,3,0)</f>
        <v>Wompi Oriente</v>
      </c>
      <c r="D217" s="93" t="s">
        <v>2950</v>
      </c>
      <c r="E217" s="93" t="s">
        <v>3614</v>
      </c>
      <c r="F217" s="93" t="s">
        <v>2651</v>
      </c>
      <c r="G217" s="93" t="s">
        <v>31</v>
      </c>
      <c r="H217" s="93" t="s">
        <v>1056</v>
      </c>
      <c r="I217" s="93" t="s">
        <v>85</v>
      </c>
      <c r="J217" s="93" t="s">
        <v>3236</v>
      </c>
      <c r="K217" s="93" t="s">
        <v>1170</v>
      </c>
      <c r="L217" s="93" t="s">
        <v>3965</v>
      </c>
      <c r="M217" s="95">
        <v>45972.333333333343</v>
      </c>
      <c r="N217" s="95">
        <v>45972.469444444447</v>
      </c>
      <c r="O217" s="93" t="s">
        <v>31</v>
      </c>
      <c r="P217" s="93" t="s">
        <v>1251</v>
      </c>
      <c r="Q217" s="93" t="s">
        <v>1282</v>
      </c>
      <c r="R217" s="93" t="s">
        <v>1253</v>
      </c>
      <c r="S217" s="93" t="s">
        <v>4634</v>
      </c>
      <c r="T217" s="93" t="s">
        <v>1172</v>
      </c>
      <c r="U217" s="93" t="s">
        <v>5072</v>
      </c>
      <c r="V217" s="93" t="s">
        <v>40</v>
      </c>
      <c r="W217" s="93" t="s">
        <v>121</v>
      </c>
      <c r="X217" s="93" t="s">
        <v>1319</v>
      </c>
      <c r="Y217" s="93" t="s">
        <v>5090</v>
      </c>
      <c r="Z217" s="97">
        <f>IF(T217="SOPORTE_TELEFÓNICO",'TARIFAS 2025'!$B$14,IF(V217="PRINCIPAL",'TARIFAS 2025'!$B$8,IF(V217="INTERMEDIA",'TARIFAS 2025'!$C$8,IF(V217="LEJANA",'TARIFAS 2025'!$D$8))))</f>
        <v>51282</v>
      </c>
      <c r="AA217" s="97">
        <f t="shared" si="3"/>
        <v>51282</v>
      </c>
    </row>
    <row r="218" spans="1:27" s="91" customFormat="1" x14ac:dyDescent="0.3">
      <c r="A218" s="93" t="s">
        <v>71</v>
      </c>
      <c r="B218" s="93" t="str">
        <f>VLOOKUP(A218,'CENTROS DE COSTOS'!A:D,2,0)</f>
        <v>0036-0004</v>
      </c>
      <c r="C218" s="93" t="str">
        <f>VLOOKUP(A218,'CENTROS DE COSTOS'!A:D,3,0)</f>
        <v>Wompi Centro</v>
      </c>
      <c r="D218" s="93" t="s">
        <v>2946</v>
      </c>
      <c r="E218" s="93" t="s">
        <v>3615</v>
      </c>
      <c r="F218" s="93" t="s">
        <v>2652</v>
      </c>
      <c r="G218" s="93" t="s">
        <v>31</v>
      </c>
      <c r="H218" s="93" t="s">
        <v>618</v>
      </c>
      <c r="I218" s="93" t="s">
        <v>71</v>
      </c>
      <c r="J218" s="93" t="s">
        <v>1827</v>
      </c>
      <c r="K218" s="93" t="s">
        <v>1170</v>
      </c>
      <c r="L218" s="93" t="s">
        <v>3966</v>
      </c>
      <c r="M218" s="95">
        <v>45971.507638888892</v>
      </c>
      <c r="N218" s="95">
        <v>45972.492361111108</v>
      </c>
      <c r="O218" s="93" t="s">
        <v>31</v>
      </c>
      <c r="P218" s="93" t="s">
        <v>1255</v>
      </c>
      <c r="Q218" s="93" t="s">
        <v>1256</v>
      </c>
      <c r="R218" s="93" t="s">
        <v>1257</v>
      </c>
      <c r="S218" s="93" t="s">
        <v>4635</v>
      </c>
      <c r="T218" s="93" t="s">
        <v>1172</v>
      </c>
      <c r="U218" s="93" t="s">
        <v>5078</v>
      </c>
      <c r="V218" s="93" t="s">
        <v>40</v>
      </c>
      <c r="W218" s="93" t="s">
        <v>121</v>
      </c>
      <c r="X218" s="93" t="s">
        <v>1323</v>
      </c>
      <c r="Y218" s="93" t="s">
        <v>5090</v>
      </c>
      <c r="Z218" s="97">
        <f>IF(T218="SOPORTE_TELEFÓNICO",'TARIFAS 2025'!$B$14,IF(V218="PRINCIPAL",'TARIFAS 2025'!$B$8,IF(V218="INTERMEDIA",'TARIFAS 2025'!$C$8,IF(V218="LEJANA",'TARIFAS 2025'!$D$8))))</f>
        <v>51282</v>
      </c>
      <c r="AA218" s="97">
        <f t="shared" si="3"/>
        <v>51282</v>
      </c>
    </row>
    <row r="219" spans="1:27" s="91" customFormat="1" x14ac:dyDescent="0.3">
      <c r="A219" s="93" t="s">
        <v>71</v>
      </c>
      <c r="B219" s="93" t="str">
        <f>VLOOKUP(A219,'CENTROS DE COSTOS'!A:D,2,0)</f>
        <v>0036-0004</v>
      </c>
      <c r="C219" s="93" t="str">
        <f>VLOOKUP(A219,'CENTROS DE COSTOS'!A:D,3,0)</f>
        <v>Wompi Centro</v>
      </c>
      <c r="D219" s="93" t="s">
        <v>2975</v>
      </c>
      <c r="E219" s="93" t="s">
        <v>3616</v>
      </c>
      <c r="F219" s="93" t="s">
        <v>2653</v>
      </c>
      <c r="G219" s="93" t="s">
        <v>31</v>
      </c>
      <c r="H219" s="93" t="s">
        <v>618</v>
      </c>
      <c r="I219" s="93" t="s">
        <v>652</v>
      </c>
      <c r="J219" s="93" t="s">
        <v>1776</v>
      </c>
      <c r="K219" s="93" t="s">
        <v>1170</v>
      </c>
      <c r="L219" s="93" t="s">
        <v>3967</v>
      </c>
      <c r="M219" s="95">
        <v>45972.333333333343</v>
      </c>
      <c r="N219" s="95">
        <v>45972.529166666667</v>
      </c>
      <c r="O219" s="93" t="s">
        <v>31</v>
      </c>
      <c r="P219" s="93" t="s">
        <v>1255</v>
      </c>
      <c r="Q219" s="93" t="s">
        <v>1256</v>
      </c>
      <c r="R219" s="93" t="s">
        <v>1330</v>
      </c>
      <c r="S219" s="93" t="s">
        <v>4636</v>
      </c>
      <c r="T219" s="93" t="s">
        <v>1254</v>
      </c>
      <c r="U219" s="93" t="s">
        <v>5075</v>
      </c>
      <c r="V219" s="93" t="s">
        <v>41</v>
      </c>
      <c r="W219" s="93" t="s">
        <v>121</v>
      </c>
      <c r="X219" s="93" t="s">
        <v>1216</v>
      </c>
      <c r="Y219" s="93">
        <v>1</v>
      </c>
      <c r="Z219" s="97">
        <f>IF(T219="SOPORTE_TELEFÓNICO",'TARIFAS 2025'!$B$14,IF(V219="PRINCIPAL",'TARIFAS 2025'!$B$8,IF(V219="INTERMEDIA",'TARIFAS 2025'!$C$8,IF(V219="LEJANA",'TARIFAS 2025'!$D$8))))</f>
        <v>22000</v>
      </c>
      <c r="AA219" s="97">
        <f t="shared" si="3"/>
        <v>22000</v>
      </c>
    </row>
    <row r="220" spans="1:27" s="91" customFormat="1" x14ac:dyDescent="0.3">
      <c r="A220" s="93" t="s">
        <v>91</v>
      </c>
      <c r="B220" s="93" t="str">
        <f>VLOOKUP(A220,'CENTROS DE COSTOS'!A:D,2,0)</f>
        <v>0036-0003</v>
      </c>
      <c r="C220" s="93" t="str">
        <f>VLOOKUP(A220,'CENTROS DE COSTOS'!A:D,3,0)</f>
        <v>Wompi Suroccidente</v>
      </c>
      <c r="D220" s="93" t="s">
        <v>2947</v>
      </c>
      <c r="E220" s="93" t="s">
        <v>3617</v>
      </c>
      <c r="F220" s="93" t="s">
        <v>2654</v>
      </c>
      <c r="G220" s="93" t="s">
        <v>31</v>
      </c>
      <c r="H220" s="93" t="s">
        <v>133</v>
      </c>
      <c r="I220" s="93" t="s">
        <v>91</v>
      </c>
      <c r="J220" s="93" t="s">
        <v>3237</v>
      </c>
      <c r="K220" s="93" t="s">
        <v>1170</v>
      </c>
      <c r="L220" s="93" t="s">
        <v>3968</v>
      </c>
      <c r="M220" s="95">
        <v>45971.614583333343</v>
      </c>
      <c r="N220" s="95">
        <v>45972.538888888892</v>
      </c>
      <c r="O220" s="93" t="s">
        <v>31</v>
      </c>
      <c r="P220" s="93" t="s">
        <v>1263</v>
      </c>
      <c r="Q220" s="93" t="s">
        <v>1347</v>
      </c>
      <c r="R220" s="93" t="s">
        <v>1372</v>
      </c>
      <c r="S220" s="93" t="s">
        <v>4637</v>
      </c>
      <c r="T220" s="93" t="s">
        <v>1172</v>
      </c>
      <c r="U220" s="93" t="s">
        <v>5073</v>
      </c>
      <c r="V220" s="93" t="s">
        <v>40</v>
      </c>
      <c r="W220" s="93" t="s">
        <v>121</v>
      </c>
      <c r="X220" s="93" t="s">
        <v>1229</v>
      </c>
      <c r="Y220" s="93" t="s">
        <v>5090</v>
      </c>
      <c r="Z220" s="97">
        <f>IF(T220="SOPORTE_TELEFÓNICO",'TARIFAS 2025'!$B$14,IF(V220="PRINCIPAL",'TARIFAS 2025'!$B$8,IF(V220="INTERMEDIA",'TARIFAS 2025'!$C$8,IF(V220="LEJANA",'TARIFAS 2025'!$D$8))))</f>
        <v>51282</v>
      </c>
      <c r="AA220" s="97">
        <f t="shared" si="3"/>
        <v>51282</v>
      </c>
    </row>
    <row r="221" spans="1:27" s="91" customFormat="1" x14ac:dyDescent="0.3">
      <c r="A221" s="93" t="s">
        <v>91</v>
      </c>
      <c r="B221" s="93" t="str">
        <f>VLOOKUP(A221,'CENTROS DE COSTOS'!A:D,2,0)</f>
        <v>0036-0003</v>
      </c>
      <c r="C221" s="93" t="str">
        <f>VLOOKUP(A221,'CENTROS DE COSTOS'!A:D,3,0)</f>
        <v>Wompi Suroccidente</v>
      </c>
      <c r="D221" s="93" t="s">
        <v>2947</v>
      </c>
      <c r="E221" s="93" t="s">
        <v>3618</v>
      </c>
      <c r="F221" s="93" t="s">
        <v>2655</v>
      </c>
      <c r="G221" s="93" t="s">
        <v>31</v>
      </c>
      <c r="H221" s="93" t="s">
        <v>133</v>
      </c>
      <c r="I221" s="93" t="s">
        <v>91</v>
      </c>
      <c r="J221" s="93" t="s">
        <v>3238</v>
      </c>
      <c r="K221" s="93" t="s">
        <v>1170</v>
      </c>
      <c r="L221" s="93" t="s">
        <v>3969</v>
      </c>
      <c r="M221" s="95">
        <v>45971.604166666657</v>
      </c>
      <c r="N221" s="95">
        <v>45972.540972222218</v>
      </c>
      <c r="O221" s="93" t="s">
        <v>31</v>
      </c>
      <c r="P221" s="93" t="s">
        <v>1266</v>
      </c>
      <c r="Q221" s="93" t="s">
        <v>1424</v>
      </c>
      <c r="R221" s="93" t="s">
        <v>1268</v>
      </c>
      <c r="S221" s="93" t="s">
        <v>4638</v>
      </c>
      <c r="T221" s="93" t="s">
        <v>1172</v>
      </c>
      <c r="U221" s="93" t="s">
        <v>5076</v>
      </c>
      <c r="V221" s="93" t="s">
        <v>40</v>
      </c>
      <c r="W221" s="93" t="s">
        <v>121</v>
      </c>
      <c r="X221" s="93" t="s">
        <v>1229</v>
      </c>
      <c r="Y221" s="93" t="s">
        <v>5090</v>
      </c>
      <c r="Z221" s="97">
        <f>IF(T221="SOPORTE_TELEFÓNICO",'TARIFAS 2025'!$B$14,IF(V221="PRINCIPAL",'TARIFAS 2025'!$B$8,IF(V221="INTERMEDIA",'TARIFAS 2025'!$C$8,IF(V221="LEJANA",'TARIFAS 2025'!$D$8))))</f>
        <v>51282</v>
      </c>
      <c r="AA221" s="97">
        <f t="shared" si="3"/>
        <v>51282</v>
      </c>
    </row>
    <row r="222" spans="1:27" s="91" customFormat="1" x14ac:dyDescent="0.3">
      <c r="A222" s="93" t="s">
        <v>71</v>
      </c>
      <c r="B222" s="93" t="str">
        <f>VLOOKUP(A222,'CENTROS DE COSTOS'!A:D,2,0)</f>
        <v>0036-0004</v>
      </c>
      <c r="C222" s="93" t="str">
        <f>VLOOKUP(A222,'CENTROS DE COSTOS'!A:D,3,0)</f>
        <v>Wompi Centro</v>
      </c>
      <c r="D222" s="93" t="s">
        <v>2983</v>
      </c>
      <c r="E222" s="93" t="s">
        <v>3619</v>
      </c>
      <c r="F222" s="93" t="s">
        <v>2656</v>
      </c>
      <c r="G222" s="93" t="s">
        <v>31</v>
      </c>
      <c r="H222" s="93" t="s">
        <v>618</v>
      </c>
      <c r="I222" s="93" t="s">
        <v>677</v>
      </c>
      <c r="J222" s="93" t="s">
        <v>1826</v>
      </c>
      <c r="K222" s="93" t="s">
        <v>1170</v>
      </c>
      <c r="L222" s="93" t="s">
        <v>3970</v>
      </c>
      <c r="M222" s="95">
        <v>45971.365277777782</v>
      </c>
      <c r="N222" s="95">
        <v>45972.54791666667</v>
      </c>
      <c r="O222" s="93" t="s">
        <v>31</v>
      </c>
      <c r="P222" s="93" t="s">
        <v>1263</v>
      </c>
      <c r="Q222" s="93" t="s">
        <v>1276</v>
      </c>
      <c r="R222" s="93" t="s">
        <v>1277</v>
      </c>
      <c r="S222" s="93" t="s">
        <v>4639</v>
      </c>
      <c r="T222" s="93" t="s">
        <v>1172</v>
      </c>
      <c r="U222" s="93" t="s">
        <v>5077</v>
      </c>
      <c r="V222" s="93" t="s">
        <v>41</v>
      </c>
      <c r="W222" s="93" t="s">
        <v>121</v>
      </c>
      <c r="X222" s="93" t="s">
        <v>1208</v>
      </c>
      <c r="Y222" s="93" t="s">
        <v>5090</v>
      </c>
      <c r="Z222" s="97">
        <f>IF(T222="SOPORTE_TELEFÓNICO",'TARIFAS 2025'!$B$14,IF(V222="PRINCIPAL",'TARIFAS 2025'!$B$8,IF(V222="INTERMEDIA",'TARIFAS 2025'!$C$8,IF(V222="LEJANA",'TARIFAS 2025'!$D$8))))</f>
        <v>172989</v>
      </c>
      <c r="AA222" s="97">
        <f t="shared" si="3"/>
        <v>172989</v>
      </c>
    </row>
    <row r="223" spans="1:27" s="91" customFormat="1" x14ac:dyDescent="0.3">
      <c r="A223" s="93" t="s">
        <v>77</v>
      </c>
      <c r="B223" s="93" t="str">
        <f>VLOOKUP(A223,'CENTROS DE COSTOS'!A:D,2,0)</f>
        <v>0036-0003</v>
      </c>
      <c r="C223" s="93" t="str">
        <f>VLOOKUP(A223,'CENTROS DE COSTOS'!A:D,3,0)</f>
        <v>Wompi Suroccidente</v>
      </c>
      <c r="D223" s="93" t="s">
        <v>2948</v>
      </c>
      <c r="E223" s="93" t="s">
        <v>3620</v>
      </c>
      <c r="F223" s="93" t="s">
        <v>2657</v>
      </c>
      <c r="G223" s="93" t="s">
        <v>31</v>
      </c>
      <c r="H223" s="93" t="s">
        <v>1101</v>
      </c>
      <c r="I223" s="93" t="s">
        <v>77</v>
      </c>
      <c r="J223" s="93" t="s">
        <v>3239</v>
      </c>
      <c r="K223" s="93" t="s">
        <v>1170</v>
      </c>
      <c r="L223" s="93" t="s">
        <v>3971</v>
      </c>
      <c r="M223" s="95">
        <v>45971.333333333343</v>
      </c>
      <c r="N223" s="95">
        <v>45972.554166666669</v>
      </c>
      <c r="O223" s="93" t="s">
        <v>31</v>
      </c>
      <c r="P223" s="93" t="s">
        <v>1263</v>
      </c>
      <c r="Q223" s="93" t="s">
        <v>1276</v>
      </c>
      <c r="R223" s="93" t="s">
        <v>1277</v>
      </c>
      <c r="S223" s="93" t="s">
        <v>4640</v>
      </c>
      <c r="T223" s="93" t="s">
        <v>1172</v>
      </c>
      <c r="U223" s="93" t="s">
        <v>5072</v>
      </c>
      <c r="V223" s="93" t="s">
        <v>40</v>
      </c>
      <c r="W223" s="93" t="s">
        <v>121</v>
      </c>
      <c r="X223" s="93" t="s">
        <v>1528</v>
      </c>
      <c r="Y223" s="93" t="s">
        <v>5090</v>
      </c>
      <c r="Z223" s="97">
        <f>IF(T223="SOPORTE_TELEFÓNICO",'TARIFAS 2025'!$B$14,IF(V223="PRINCIPAL",'TARIFAS 2025'!$B$8,IF(V223="INTERMEDIA",'TARIFAS 2025'!$C$8,IF(V223="LEJANA",'TARIFAS 2025'!$D$8))))</f>
        <v>51282</v>
      </c>
      <c r="AA223" s="97">
        <f t="shared" si="3"/>
        <v>51282</v>
      </c>
    </row>
    <row r="224" spans="1:27" s="91" customFormat="1" x14ac:dyDescent="0.3">
      <c r="A224" s="93" t="s">
        <v>74</v>
      </c>
      <c r="B224" s="93" t="str">
        <f>VLOOKUP(A224,'CENTROS DE COSTOS'!A:D,2,0)</f>
        <v>0036-0007</v>
      </c>
      <c r="C224" s="93" t="str">
        <f>VLOOKUP(A224,'CENTROS DE COSTOS'!A:D,3,0)</f>
        <v>Wompi Santander</v>
      </c>
      <c r="D224" s="93" t="s">
        <v>2952</v>
      </c>
      <c r="E224" s="93" t="s">
        <v>3621</v>
      </c>
      <c r="F224" s="93" t="s">
        <v>2658</v>
      </c>
      <c r="G224" s="93" t="s">
        <v>31</v>
      </c>
      <c r="H224" s="93" t="s">
        <v>963</v>
      </c>
      <c r="I224" s="93" t="s">
        <v>74</v>
      </c>
      <c r="J224" s="93" t="s">
        <v>1783</v>
      </c>
      <c r="K224" s="93" t="s">
        <v>1170</v>
      </c>
      <c r="L224" s="93" t="s">
        <v>3972</v>
      </c>
      <c r="M224" s="95">
        <v>45971.654166666667</v>
      </c>
      <c r="N224" s="95">
        <v>45972.645138888889</v>
      </c>
      <c r="O224" s="93" t="s">
        <v>31</v>
      </c>
      <c r="P224" s="93" t="s">
        <v>1263</v>
      </c>
      <c r="Q224" s="93" t="s">
        <v>1276</v>
      </c>
      <c r="R224" s="93" t="s">
        <v>1277</v>
      </c>
      <c r="S224" s="93" t="s">
        <v>4641</v>
      </c>
      <c r="T224" s="93" t="s">
        <v>1172</v>
      </c>
      <c r="U224" s="93" t="s">
        <v>5078</v>
      </c>
      <c r="V224" s="93" t="s">
        <v>40</v>
      </c>
      <c r="W224" s="93" t="s">
        <v>121</v>
      </c>
      <c r="X224" s="93" t="s">
        <v>1192</v>
      </c>
      <c r="Y224" s="93" t="s">
        <v>5090</v>
      </c>
      <c r="Z224" s="97">
        <f>IF(T224="SOPORTE_TELEFÓNICO",'TARIFAS 2025'!$B$14,IF(V224="PRINCIPAL",'TARIFAS 2025'!$B$8,IF(V224="INTERMEDIA",'TARIFAS 2025'!$C$8,IF(V224="LEJANA",'TARIFAS 2025'!$D$8))))</f>
        <v>51282</v>
      </c>
      <c r="AA224" s="97">
        <f t="shared" si="3"/>
        <v>51282</v>
      </c>
    </row>
    <row r="225" spans="1:27" s="91" customFormat="1" x14ac:dyDescent="0.3">
      <c r="A225" s="93" t="s">
        <v>71</v>
      </c>
      <c r="B225" s="93" t="str">
        <f>VLOOKUP(A225,'CENTROS DE COSTOS'!A:D,2,0)</f>
        <v>0036-0004</v>
      </c>
      <c r="C225" s="93" t="str">
        <f>VLOOKUP(A225,'CENTROS DE COSTOS'!A:D,3,0)</f>
        <v>Wompi Centro</v>
      </c>
      <c r="D225" s="93" t="s">
        <v>2984</v>
      </c>
      <c r="E225" s="93" t="s">
        <v>3622</v>
      </c>
      <c r="F225" s="93" t="s">
        <v>2659</v>
      </c>
      <c r="G225" s="93" t="s">
        <v>31</v>
      </c>
      <c r="H225" s="93" t="s">
        <v>618</v>
      </c>
      <c r="I225" s="93" t="s">
        <v>694</v>
      </c>
      <c r="J225" s="93" t="s">
        <v>3240</v>
      </c>
      <c r="K225" s="93" t="s">
        <v>1170</v>
      </c>
      <c r="L225" s="93" t="s">
        <v>3973</v>
      </c>
      <c r="M225" s="95">
        <v>45972.375</v>
      </c>
      <c r="N225" s="95">
        <v>45972.654166666667</v>
      </c>
      <c r="O225" s="93" t="s">
        <v>31</v>
      </c>
      <c r="P225" s="93" t="s">
        <v>1247</v>
      </c>
      <c r="Q225" s="93" t="s">
        <v>1311</v>
      </c>
      <c r="R225" s="93" t="s">
        <v>1312</v>
      </c>
      <c r="S225" s="93" t="s">
        <v>4642</v>
      </c>
      <c r="T225" s="93" t="s">
        <v>1172</v>
      </c>
      <c r="U225" s="93" t="s">
        <v>5072</v>
      </c>
      <c r="V225" s="93" t="s">
        <v>41</v>
      </c>
      <c r="W225" s="93" t="s">
        <v>121</v>
      </c>
      <c r="X225" s="93" t="s">
        <v>1216</v>
      </c>
      <c r="Y225" s="93" t="s">
        <v>5090</v>
      </c>
      <c r="Z225" s="97">
        <f>IF(T225="SOPORTE_TELEFÓNICO",'TARIFAS 2025'!$B$14,IF(V225="PRINCIPAL",'TARIFAS 2025'!$B$8,IF(V225="INTERMEDIA",'TARIFAS 2025'!$C$8,IF(V225="LEJANA",'TARIFAS 2025'!$D$8))))</f>
        <v>172989</v>
      </c>
      <c r="AA225" s="97">
        <f t="shared" si="3"/>
        <v>172989</v>
      </c>
    </row>
    <row r="226" spans="1:27" s="91" customFormat="1" x14ac:dyDescent="0.3">
      <c r="A226" s="93" t="s">
        <v>77</v>
      </c>
      <c r="B226" s="93" t="str">
        <f>VLOOKUP(A226,'CENTROS DE COSTOS'!A:D,2,0)</f>
        <v>0036-0003</v>
      </c>
      <c r="C226" s="93" t="str">
        <f>VLOOKUP(A226,'CENTROS DE COSTOS'!A:D,3,0)</f>
        <v>Wompi Suroccidente</v>
      </c>
      <c r="D226" s="93" t="s">
        <v>2948</v>
      </c>
      <c r="E226" s="93" t="s">
        <v>3623</v>
      </c>
      <c r="F226" s="93" t="s">
        <v>2660</v>
      </c>
      <c r="G226" s="93" t="s">
        <v>31</v>
      </c>
      <c r="H226" s="93" t="s">
        <v>1101</v>
      </c>
      <c r="I226" s="93" t="s">
        <v>77</v>
      </c>
      <c r="J226" s="93" t="s">
        <v>3241</v>
      </c>
      <c r="K226" s="93" t="s">
        <v>1170</v>
      </c>
      <c r="L226" s="93" t="s">
        <v>3974</v>
      </c>
      <c r="M226" s="95">
        <v>45972.337500000001</v>
      </c>
      <c r="N226" s="95">
        <v>45972.658333333333</v>
      </c>
      <c r="O226" s="93" t="s">
        <v>31</v>
      </c>
      <c r="P226" s="93" t="s">
        <v>1263</v>
      </c>
      <c r="Q226" s="93" t="s">
        <v>1264</v>
      </c>
      <c r="R226" s="93" t="s">
        <v>1265</v>
      </c>
      <c r="S226" s="93" t="s">
        <v>4643</v>
      </c>
      <c r="T226" s="93" t="s">
        <v>1254</v>
      </c>
      <c r="U226" s="93" t="s">
        <v>5078</v>
      </c>
      <c r="V226" s="93" t="s">
        <v>40</v>
      </c>
      <c r="W226" s="93" t="s">
        <v>121</v>
      </c>
      <c r="X226" s="93" t="s">
        <v>1290</v>
      </c>
      <c r="Y226" s="93">
        <v>1</v>
      </c>
      <c r="Z226" s="97">
        <f>IF(T226="SOPORTE_TELEFÓNICO",'TARIFAS 2025'!$B$14,IF(V226="PRINCIPAL",'TARIFAS 2025'!$B$8,IF(V226="INTERMEDIA",'TARIFAS 2025'!$C$8,IF(V226="LEJANA",'TARIFAS 2025'!$D$8))))</f>
        <v>22000</v>
      </c>
      <c r="AA226" s="97">
        <f t="shared" si="3"/>
        <v>22000</v>
      </c>
    </row>
    <row r="227" spans="1:27" s="91" customFormat="1" x14ac:dyDescent="0.3">
      <c r="A227" s="93" t="s">
        <v>71</v>
      </c>
      <c r="B227" s="93" t="str">
        <f>VLOOKUP(A227,'CENTROS DE COSTOS'!A:D,2,0)</f>
        <v>0036-0004</v>
      </c>
      <c r="C227" s="93" t="str">
        <f>VLOOKUP(A227,'CENTROS DE COSTOS'!A:D,3,0)</f>
        <v>Wompi Centro</v>
      </c>
      <c r="D227" s="93" t="s">
        <v>2985</v>
      </c>
      <c r="E227" s="93" t="s">
        <v>3624</v>
      </c>
      <c r="F227" s="93" t="s">
        <v>2661</v>
      </c>
      <c r="G227" s="93" t="s">
        <v>31</v>
      </c>
      <c r="H227" s="93" t="s">
        <v>618</v>
      </c>
      <c r="I227" s="93" t="s">
        <v>640</v>
      </c>
      <c r="J227" s="93" t="s">
        <v>3242</v>
      </c>
      <c r="K227" s="93" t="s">
        <v>1170</v>
      </c>
      <c r="L227" s="93" t="s">
        <v>3975</v>
      </c>
      <c r="M227" s="95">
        <v>45971.509722222218</v>
      </c>
      <c r="N227" s="95">
        <v>45972.661805555559</v>
      </c>
      <c r="O227" s="93" t="s">
        <v>31</v>
      </c>
      <c r="P227" s="93" t="s">
        <v>1263</v>
      </c>
      <c r="Q227" s="93" t="s">
        <v>1264</v>
      </c>
      <c r="R227" s="93" t="s">
        <v>1265</v>
      </c>
      <c r="S227" s="93" t="s">
        <v>4644</v>
      </c>
      <c r="T227" s="93" t="s">
        <v>1254</v>
      </c>
      <c r="U227" s="93" t="s">
        <v>5072</v>
      </c>
      <c r="V227" s="93" t="s">
        <v>41</v>
      </c>
      <c r="W227" s="93" t="s">
        <v>121</v>
      </c>
      <c r="X227" s="93" t="s">
        <v>1216</v>
      </c>
      <c r="Y227" s="93">
        <v>2</v>
      </c>
      <c r="Z227" s="97">
        <f>IF(T227="SOPORTE_TELEFÓNICO",'TARIFAS 2025'!$B$14,IF(V227="PRINCIPAL",'TARIFAS 2025'!$B$8,IF(V227="INTERMEDIA",'TARIFAS 2025'!$C$8,IF(V227="LEJANA",'TARIFAS 2025'!$D$8))))</f>
        <v>22000</v>
      </c>
      <c r="AA227" s="97">
        <f t="shared" si="3"/>
        <v>44000</v>
      </c>
    </row>
    <row r="228" spans="1:27" s="91" customFormat="1" x14ac:dyDescent="0.3">
      <c r="A228" s="93" t="s">
        <v>88</v>
      </c>
      <c r="B228" s="93" t="str">
        <f>VLOOKUP(A228,'CENTROS DE COSTOS'!A:D,2,0)</f>
        <v>0036-0005</v>
      </c>
      <c r="C228" s="93" t="str">
        <f>VLOOKUP(A228,'CENTROS DE COSTOS'!A:D,3,0)</f>
        <v>Wompi Noroccidente</v>
      </c>
      <c r="D228" s="93" t="s">
        <v>2986</v>
      </c>
      <c r="E228" s="93" t="s">
        <v>3625</v>
      </c>
      <c r="F228" s="93" t="s">
        <v>2662</v>
      </c>
      <c r="G228" s="93" t="s">
        <v>31</v>
      </c>
      <c r="H228" s="93" t="s">
        <v>120</v>
      </c>
      <c r="I228" s="93" t="s">
        <v>193</v>
      </c>
      <c r="J228" s="93" t="s">
        <v>3243</v>
      </c>
      <c r="K228" s="93" t="s">
        <v>1170</v>
      </c>
      <c r="L228" s="93" t="s">
        <v>3976</v>
      </c>
      <c r="M228" s="95">
        <v>45972.559027777781</v>
      </c>
      <c r="N228" s="95">
        <v>45972.706944444442</v>
      </c>
      <c r="O228" s="93" t="s">
        <v>31</v>
      </c>
      <c r="P228" s="93" t="s">
        <v>1258</v>
      </c>
      <c r="Q228" s="93" t="s">
        <v>1259</v>
      </c>
      <c r="R228" s="93" t="s">
        <v>1273</v>
      </c>
      <c r="S228" s="93" t="s">
        <v>4645</v>
      </c>
      <c r="T228" s="93" t="s">
        <v>1254</v>
      </c>
      <c r="U228" s="93" t="s">
        <v>5072</v>
      </c>
      <c r="V228" s="93" t="s">
        <v>41</v>
      </c>
      <c r="W228" s="93" t="s">
        <v>121</v>
      </c>
      <c r="X228" s="93" t="s">
        <v>1331</v>
      </c>
      <c r="Y228" s="93">
        <v>1</v>
      </c>
      <c r="Z228" s="97">
        <f>IF(T228="SOPORTE_TELEFÓNICO",'TARIFAS 2025'!$B$14,IF(V228="PRINCIPAL",'TARIFAS 2025'!$B$8,IF(V228="INTERMEDIA",'TARIFAS 2025'!$C$8,IF(V228="LEJANA",'TARIFAS 2025'!$D$8))))</f>
        <v>22000</v>
      </c>
      <c r="AA228" s="97">
        <f t="shared" si="3"/>
        <v>22000</v>
      </c>
    </row>
    <row r="229" spans="1:27" s="91" customFormat="1" x14ac:dyDescent="0.3">
      <c r="A229" s="93" t="s">
        <v>88</v>
      </c>
      <c r="B229" s="93" t="str">
        <f>VLOOKUP(A229,'CENTROS DE COSTOS'!A:D,2,0)</f>
        <v>0036-0005</v>
      </c>
      <c r="C229" s="93" t="str">
        <f>VLOOKUP(A229,'CENTROS DE COSTOS'!A:D,3,0)</f>
        <v>Wompi Noroccidente</v>
      </c>
      <c r="D229" s="93" t="s">
        <v>2951</v>
      </c>
      <c r="E229" s="93" t="s">
        <v>3626</v>
      </c>
      <c r="F229" s="93" t="s">
        <v>2663</v>
      </c>
      <c r="G229" s="93" t="s">
        <v>31</v>
      </c>
      <c r="H229" s="93" t="s">
        <v>120</v>
      </c>
      <c r="I229" s="93" t="s">
        <v>155</v>
      </c>
      <c r="J229" s="93" t="s">
        <v>3244</v>
      </c>
      <c r="K229" s="93" t="s">
        <v>1170</v>
      </c>
      <c r="L229" s="93" t="s">
        <v>3977</v>
      </c>
      <c r="M229" s="95">
        <v>45972.466666666667</v>
      </c>
      <c r="N229" s="95">
        <v>45972.71597222222</v>
      </c>
      <c r="O229" s="93" t="s">
        <v>31</v>
      </c>
      <c r="P229" s="93" t="s">
        <v>1255</v>
      </c>
      <c r="Q229" s="93" t="s">
        <v>1256</v>
      </c>
      <c r="R229" s="93" t="s">
        <v>1257</v>
      </c>
      <c r="S229" s="93" t="s">
        <v>4646</v>
      </c>
      <c r="T229" s="93" t="s">
        <v>1172</v>
      </c>
      <c r="U229" s="93" t="s">
        <v>5073</v>
      </c>
      <c r="V229" s="93" t="s">
        <v>40</v>
      </c>
      <c r="W229" s="93" t="s">
        <v>121</v>
      </c>
      <c r="X229" s="93" t="s">
        <v>1220</v>
      </c>
      <c r="Y229" s="93" t="s">
        <v>5090</v>
      </c>
      <c r="Z229" s="97">
        <f>IF(T229="SOPORTE_TELEFÓNICO",'TARIFAS 2025'!$B$14,IF(V229="PRINCIPAL",'TARIFAS 2025'!$B$8,IF(V229="INTERMEDIA",'TARIFAS 2025'!$C$8,IF(V229="LEJANA",'TARIFAS 2025'!$D$8))))</f>
        <v>51282</v>
      </c>
      <c r="AA229" s="97">
        <f t="shared" si="3"/>
        <v>51282</v>
      </c>
    </row>
    <row r="230" spans="1:27" s="91" customFormat="1" x14ac:dyDescent="0.3">
      <c r="A230" s="93" t="s">
        <v>98</v>
      </c>
      <c r="B230" s="93" t="str">
        <f>VLOOKUP(A230,'CENTROS DE COSTOS'!A:D,2,0)</f>
        <v>0036-0006</v>
      </c>
      <c r="C230" s="93" t="str">
        <f>VLOOKUP(A230,'CENTROS DE COSTOS'!A:D,3,0)</f>
        <v>Wompi Oriente</v>
      </c>
      <c r="D230" s="93" t="s">
        <v>2987</v>
      </c>
      <c r="E230" s="93" t="s">
        <v>3627</v>
      </c>
      <c r="F230" s="93" t="s">
        <v>2664</v>
      </c>
      <c r="G230" s="93" t="s">
        <v>31</v>
      </c>
      <c r="H230" s="93" t="s">
        <v>814</v>
      </c>
      <c r="I230" s="93" t="s">
        <v>833</v>
      </c>
      <c r="J230" s="93" t="s">
        <v>3245</v>
      </c>
      <c r="K230" s="93" t="s">
        <v>1170</v>
      </c>
      <c r="L230" s="93" t="s">
        <v>3978</v>
      </c>
      <c r="M230" s="95">
        <v>45972.333333333343</v>
      </c>
      <c r="N230" s="95">
        <v>45972.72152777778</v>
      </c>
      <c r="O230" s="93" t="s">
        <v>31</v>
      </c>
      <c r="P230" s="93" t="s">
        <v>1258</v>
      </c>
      <c r="Q230" s="93" t="s">
        <v>1259</v>
      </c>
      <c r="R230" s="93" t="s">
        <v>1273</v>
      </c>
      <c r="S230" s="93" t="s">
        <v>4647</v>
      </c>
      <c r="T230" s="93" t="s">
        <v>1172</v>
      </c>
      <c r="U230" s="93" t="s">
        <v>5072</v>
      </c>
      <c r="V230" s="93" t="s">
        <v>41</v>
      </c>
      <c r="W230" s="93" t="s">
        <v>121</v>
      </c>
      <c r="X230" s="93" t="s">
        <v>1262</v>
      </c>
      <c r="Y230" s="93" t="s">
        <v>5090</v>
      </c>
      <c r="Z230" s="97">
        <f>IF(T230="SOPORTE_TELEFÓNICO",'TARIFAS 2025'!$B$14,IF(V230="PRINCIPAL",'TARIFAS 2025'!$B$8,IF(V230="INTERMEDIA",'TARIFAS 2025'!$C$8,IF(V230="LEJANA",'TARIFAS 2025'!$D$8))))</f>
        <v>172989</v>
      </c>
      <c r="AA230" s="97">
        <f t="shared" si="3"/>
        <v>172989</v>
      </c>
    </row>
    <row r="231" spans="1:27" s="91" customFormat="1" x14ac:dyDescent="0.3">
      <c r="A231" s="93" t="s">
        <v>90</v>
      </c>
      <c r="B231" s="93" t="str">
        <f>VLOOKUP(A231,'CENTROS DE COSTOS'!A:D,2,0)</f>
        <v>0036-0006</v>
      </c>
      <c r="C231" s="93" t="str">
        <f>VLOOKUP(A231,'CENTROS DE COSTOS'!A:D,3,0)</f>
        <v>Wompi Oriente</v>
      </c>
      <c r="D231" s="93" t="s">
        <v>2988</v>
      </c>
      <c r="E231" s="93" t="s">
        <v>3628</v>
      </c>
      <c r="F231" s="93" t="s">
        <v>2665</v>
      </c>
      <c r="G231" s="93" t="s">
        <v>31</v>
      </c>
      <c r="H231" s="93" t="s">
        <v>740</v>
      </c>
      <c r="I231" s="93" t="s">
        <v>90</v>
      </c>
      <c r="J231" s="93" t="s">
        <v>3246</v>
      </c>
      <c r="K231" s="93" t="s">
        <v>1170</v>
      </c>
      <c r="L231" s="93" t="s">
        <v>3979</v>
      </c>
      <c r="M231" s="95">
        <v>45972.333333333343</v>
      </c>
      <c r="N231" s="95">
        <v>45973.322916666657</v>
      </c>
      <c r="O231" s="93" t="s">
        <v>31</v>
      </c>
      <c r="P231" s="93" t="s">
        <v>1258</v>
      </c>
      <c r="Q231" s="93" t="s">
        <v>1259</v>
      </c>
      <c r="R231" s="93" t="s">
        <v>1273</v>
      </c>
      <c r="S231" s="93" t="s">
        <v>4648</v>
      </c>
      <c r="T231" s="93" t="s">
        <v>1172</v>
      </c>
      <c r="U231" s="93" t="s">
        <v>5071</v>
      </c>
      <c r="V231" s="93" t="s">
        <v>40</v>
      </c>
      <c r="W231" s="93" t="s">
        <v>121</v>
      </c>
      <c r="X231" s="93" t="s">
        <v>1214</v>
      </c>
      <c r="Y231" s="93" t="s">
        <v>5090</v>
      </c>
      <c r="Z231" s="97">
        <f>IF(T231="SOPORTE_TELEFÓNICO",'TARIFAS 2025'!$B$14,IF(V231="PRINCIPAL",'TARIFAS 2025'!$B$8,IF(V231="INTERMEDIA",'TARIFAS 2025'!$C$8,IF(V231="LEJANA",'TARIFAS 2025'!$D$8))))</f>
        <v>51282</v>
      </c>
      <c r="AA231" s="97">
        <f t="shared" si="3"/>
        <v>51282</v>
      </c>
    </row>
    <row r="232" spans="1:27" s="91" customFormat="1" x14ac:dyDescent="0.3">
      <c r="A232" s="93" t="s">
        <v>71</v>
      </c>
      <c r="B232" s="93" t="str">
        <f>VLOOKUP(A232,'CENTROS DE COSTOS'!A:D,2,0)</f>
        <v>0036-0004</v>
      </c>
      <c r="C232" s="93" t="str">
        <f>VLOOKUP(A232,'CENTROS DE COSTOS'!A:D,3,0)</f>
        <v>Wompi Centro</v>
      </c>
      <c r="D232" s="93" t="s">
        <v>2989</v>
      </c>
      <c r="E232" s="93" t="s">
        <v>3629</v>
      </c>
      <c r="F232" s="93" t="s">
        <v>2666</v>
      </c>
      <c r="G232" s="93" t="s">
        <v>31</v>
      </c>
      <c r="H232" s="93" t="s">
        <v>618</v>
      </c>
      <c r="I232" s="93" t="s">
        <v>693</v>
      </c>
      <c r="J232" s="93" t="s">
        <v>3247</v>
      </c>
      <c r="K232" s="93" t="s">
        <v>1170</v>
      </c>
      <c r="L232" s="93" t="s">
        <v>3980</v>
      </c>
      <c r="M232" s="95">
        <v>45971.333333333343</v>
      </c>
      <c r="N232" s="95">
        <v>45973.324999999997</v>
      </c>
      <c r="O232" s="93" t="s">
        <v>31</v>
      </c>
      <c r="P232" s="93" t="s">
        <v>1263</v>
      </c>
      <c r="Q232" s="93" t="s">
        <v>1264</v>
      </c>
      <c r="R232" s="93" t="s">
        <v>1265</v>
      </c>
      <c r="S232" s="93" t="s">
        <v>4649</v>
      </c>
      <c r="T232" s="93" t="s">
        <v>1254</v>
      </c>
      <c r="U232" s="93" t="s">
        <v>5072</v>
      </c>
      <c r="V232" s="93" t="s">
        <v>41</v>
      </c>
      <c r="W232" s="93" t="s">
        <v>121</v>
      </c>
      <c r="X232" s="93" t="s">
        <v>1225</v>
      </c>
      <c r="Y232" s="93">
        <v>1</v>
      </c>
      <c r="Z232" s="97">
        <f>IF(T232="SOPORTE_TELEFÓNICO",'TARIFAS 2025'!$B$14,IF(V232="PRINCIPAL",'TARIFAS 2025'!$B$8,IF(V232="INTERMEDIA",'TARIFAS 2025'!$C$8,IF(V232="LEJANA",'TARIFAS 2025'!$D$8))))</f>
        <v>22000</v>
      </c>
      <c r="AA232" s="97">
        <f t="shared" si="3"/>
        <v>22000</v>
      </c>
    </row>
    <row r="233" spans="1:27" s="91" customFormat="1" x14ac:dyDescent="0.3">
      <c r="A233" s="93" t="s">
        <v>88</v>
      </c>
      <c r="B233" s="93" t="str">
        <f>VLOOKUP(A233,'CENTROS DE COSTOS'!A:D,2,0)</f>
        <v>0036-0005</v>
      </c>
      <c r="C233" s="93" t="str">
        <f>VLOOKUP(A233,'CENTROS DE COSTOS'!A:D,3,0)</f>
        <v>Wompi Noroccidente</v>
      </c>
      <c r="D233" s="93" t="s">
        <v>2990</v>
      </c>
      <c r="E233" s="93" t="s">
        <v>3630</v>
      </c>
      <c r="F233" s="93" t="s">
        <v>2667</v>
      </c>
      <c r="G233" s="93" t="s">
        <v>31</v>
      </c>
      <c r="H233" s="93" t="s">
        <v>120</v>
      </c>
      <c r="I233" s="93" t="s">
        <v>134</v>
      </c>
      <c r="J233" s="93" t="s">
        <v>3248</v>
      </c>
      <c r="K233" s="93" t="s">
        <v>1170</v>
      </c>
      <c r="L233" s="93" t="s">
        <v>3981</v>
      </c>
      <c r="M233" s="95">
        <v>45971.623611111107</v>
      </c>
      <c r="N233" s="95">
        <v>45973.32708333333</v>
      </c>
      <c r="O233" s="93" t="s">
        <v>31</v>
      </c>
      <c r="P233" s="93" t="s">
        <v>1263</v>
      </c>
      <c r="Q233" s="93" t="s">
        <v>1347</v>
      </c>
      <c r="R233" s="93" t="s">
        <v>1277</v>
      </c>
      <c r="S233" s="93" t="s">
        <v>4650</v>
      </c>
      <c r="T233" s="93" t="s">
        <v>1254</v>
      </c>
      <c r="U233" s="93" t="s">
        <v>5077</v>
      </c>
      <c r="V233" s="93" t="s">
        <v>41</v>
      </c>
      <c r="W233" s="93" t="s">
        <v>121</v>
      </c>
      <c r="X233" s="93" t="s">
        <v>1327</v>
      </c>
      <c r="Y233" s="93">
        <v>1</v>
      </c>
      <c r="Z233" s="97">
        <f>IF(T233="SOPORTE_TELEFÓNICO",'TARIFAS 2025'!$B$14,IF(V233="PRINCIPAL",'TARIFAS 2025'!$B$8,IF(V233="INTERMEDIA",'TARIFAS 2025'!$C$8,IF(V233="LEJANA",'TARIFAS 2025'!$D$8))))</f>
        <v>22000</v>
      </c>
      <c r="AA233" s="97">
        <f t="shared" si="3"/>
        <v>22000</v>
      </c>
    </row>
    <row r="234" spans="1:27" s="91" customFormat="1" x14ac:dyDescent="0.3">
      <c r="A234" s="93" t="s">
        <v>77</v>
      </c>
      <c r="B234" s="93" t="str">
        <f>VLOOKUP(A234,'CENTROS DE COSTOS'!A:D,2,0)</f>
        <v>0036-0003</v>
      </c>
      <c r="C234" s="93" t="str">
        <f>VLOOKUP(A234,'CENTROS DE COSTOS'!A:D,3,0)</f>
        <v>Wompi Suroccidente</v>
      </c>
      <c r="D234" s="93" t="s">
        <v>2991</v>
      </c>
      <c r="E234" s="93" t="s">
        <v>3631</v>
      </c>
      <c r="F234" s="93" t="s">
        <v>2668</v>
      </c>
      <c r="G234" s="93" t="s">
        <v>31</v>
      </c>
      <c r="H234" s="93" t="s">
        <v>498</v>
      </c>
      <c r="I234" s="93" t="s">
        <v>93</v>
      </c>
      <c r="J234" s="93" t="s">
        <v>3249</v>
      </c>
      <c r="K234" s="93" t="s">
        <v>1170</v>
      </c>
      <c r="L234" s="93" t="s">
        <v>3982</v>
      </c>
      <c r="M234" s="95">
        <v>45968.697222222218</v>
      </c>
      <c r="N234" s="95">
        <v>45973.341666666667</v>
      </c>
      <c r="O234" s="93" t="s">
        <v>31</v>
      </c>
      <c r="P234" s="93" t="s">
        <v>1251</v>
      </c>
      <c r="Q234" s="93" t="s">
        <v>1282</v>
      </c>
      <c r="R234" s="93" t="s">
        <v>1285</v>
      </c>
      <c r="S234" s="93" t="s">
        <v>4651</v>
      </c>
      <c r="T234" s="93" t="s">
        <v>1254</v>
      </c>
      <c r="U234" s="93" t="s">
        <v>5071</v>
      </c>
      <c r="V234" s="93" t="s">
        <v>42</v>
      </c>
      <c r="W234" s="93" t="s">
        <v>121</v>
      </c>
      <c r="X234" s="93" t="s">
        <v>1290</v>
      </c>
      <c r="Y234" s="93">
        <v>1</v>
      </c>
      <c r="Z234" s="97">
        <f>IF(T234="SOPORTE_TELEFÓNICO",'TARIFAS 2025'!$B$14,IF(V234="PRINCIPAL",'TARIFAS 2025'!$B$8,IF(V234="INTERMEDIA",'TARIFAS 2025'!$C$8,IF(V234="LEJANA",'TARIFAS 2025'!$D$8))))</f>
        <v>22000</v>
      </c>
      <c r="AA234" s="97">
        <f t="shared" si="3"/>
        <v>22000</v>
      </c>
    </row>
    <row r="235" spans="1:27" s="91" customFormat="1" x14ac:dyDescent="0.3">
      <c r="A235" s="93" t="s">
        <v>77</v>
      </c>
      <c r="B235" s="93" t="str">
        <f>VLOOKUP(A235,'CENTROS DE COSTOS'!A:D,2,0)</f>
        <v>0036-0003</v>
      </c>
      <c r="C235" s="93" t="str">
        <f>VLOOKUP(A235,'CENTROS DE COSTOS'!A:D,3,0)</f>
        <v>Wompi Suroccidente</v>
      </c>
      <c r="D235" s="93" t="s">
        <v>2948</v>
      </c>
      <c r="E235" s="93" t="s">
        <v>3632</v>
      </c>
      <c r="F235" s="93" t="s">
        <v>2669</v>
      </c>
      <c r="G235" s="93" t="s">
        <v>31</v>
      </c>
      <c r="H235" s="93" t="s">
        <v>1101</v>
      </c>
      <c r="I235" s="93" t="s">
        <v>77</v>
      </c>
      <c r="J235" s="93" t="s">
        <v>3250</v>
      </c>
      <c r="K235" s="93" t="s">
        <v>1170</v>
      </c>
      <c r="L235" s="93" t="s">
        <v>3983</v>
      </c>
      <c r="M235" s="95">
        <v>45942.375</v>
      </c>
      <c r="N235" s="95">
        <v>45973.35</v>
      </c>
      <c r="O235" s="93" t="s">
        <v>31</v>
      </c>
      <c r="P235" s="93" t="s">
        <v>1255</v>
      </c>
      <c r="Q235" s="93" t="s">
        <v>1256</v>
      </c>
      <c r="R235" s="93" t="s">
        <v>1257</v>
      </c>
      <c r="S235" s="93" t="s">
        <v>4652</v>
      </c>
      <c r="T235" s="93" t="s">
        <v>1254</v>
      </c>
      <c r="U235" s="93" t="s">
        <v>5077</v>
      </c>
      <c r="V235" s="93" t="s">
        <v>40</v>
      </c>
      <c r="W235" s="93" t="s">
        <v>121</v>
      </c>
      <c r="X235" s="93" t="s">
        <v>1673</v>
      </c>
      <c r="Y235" s="93">
        <v>1</v>
      </c>
      <c r="Z235" s="97">
        <f>IF(T235="SOPORTE_TELEFÓNICO",'TARIFAS 2025'!$B$14,IF(V235="PRINCIPAL",'TARIFAS 2025'!$B$8,IF(V235="INTERMEDIA",'TARIFAS 2025'!$C$8,IF(V235="LEJANA",'TARIFAS 2025'!$D$8))))</f>
        <v>22000</v>
      </c>
      <c r="AA235" s="97">
        <f t="shared" si="3"/>
        <v>22000</v>
      </c>
    </row>
    <row r="236" spans="1:27" s="91" customFormat="1" x14ac:dyDescent="0.3">
      <c r="A236" s="93" t="s">
        <v>74</v>
      </c>
      <c r="B236" s="93" t="str">
        <f>VLOOKUP(A236,'CENTROS DE COSTOS'!A:D,2,0)</f>
        <v>0036-0007</v>
      </c>
      <c r="C236" s="93" t="str">
        <f>VLOOKUP(A236,'CENTROS DE COSTOS'!A:D,3,0)</f>
        <v>Wompi Santander</v>
      </c>
      <c r="D236" s="93" t="s">
        <v>2952</v>
      </c>
      <c r="E236" s="93" t="s">
        <v>3633</v>
      </c>
      <c r="F236" s="93" t="s">
        <v>2670</v>
      </c>
      <c r="G236" s="93" t="s">
        <v>31</v>
      </c>
      <c r="H236" s="93" t="s">
        <v>963</v>
      </c>
      <c r="I236" s="93" t="s">
        <v>74</v>
      </c>
      <c r="J236" s="93" t="s">
        <v>3251</v>
      </c>
      <c r="K236" s="93" t="s">
        <v>1170</v>
      </c>
      <c r="L236" s="93" t="s">
        <v>3984</v>
      </c>
      <c r="M236" s="95">
        <v>45971.694444444453</v>
      </c>
      <c r="N236" s="95">
        <v>45973.35833333333</v>
      </c>
      <c r="O236" s="93" t="s">
        <v>31</v>
      </c>
      <c r="P236" s="93" t="s">
        <v>1351</v>
      </c>
      <c r="Q236" s="93" t="s">
        <v>1365</v>
      </c>
      <c r="R236" s="93" t="s">
        <v>1352</v>
      </c>
      <c r="S236" s="93" t="s">
        <v>4653</v>
      </c>
      <c r="T236" s="93" t="s">
        <v>1254</v>
      </c>
      <c r="U236" s="93" t="s">
        <v>5072</v>
      </c>
      <c r="V236" s="93" t="s">
        <v>40</v>
      </c>
      <c r="W236" s="93" t="s">
        <v>121</v>
      </c>
      <c r="X236" s="93" t="s">
        <v>1192</v>
      </c>
      <c r="Y236" s="93">
        <v>1</v>
      </c>
      <c r="Z236" s="97">
        <f>IF(T236="SOPORTE_TELEFÓNICO",'TARIFAS 2025'!$B$14,IF(V236="PRINCIPAL",'TARIFAS 2025'!$B$8,IF(V236="INTERMEDIA",'TARIFAS 2025'!$C$8,IF(V236="LEJANA",'TARIFAS 2025'!$D$8))))</f>
        <v>22000</v>
      </c>
      <c r="AA236" s="97">
        <f t="shared" si="3"/>
        <v>22000</v>
      </c>
    </row>
    <row r="237" spans="1:27" s="91" customFormat="1" x14ac:dyDescent="0.3">
      <c r="A237" s="93" t="s">
        <v>88</v>
      </c>
      <c r="B237" s="93" t="str">
        <f>VLOOKUP(A237,'CENTROS DE COSTOS'!A:D,2,0)</f>
        <v>0036-0005</v>
      </c>
      <c r="C237" s="93" t="str">
        <f>VLOOKUP(A237,'CENTROS DE COSTOS'!A:D,3,0)</f>
        <v>Wompi Noroccidente</v>
      </c>
      <c r="D237" s="93" t="s">
        <v>2992</v>
      </c>
      <c r="E237" s="93" t="s">
        <v>3634</v>
      </c>
      <c r="F237" s="93" t="s">
        <v>2671</v>
      </c>
      <c r="G237" s="93" t="s">
        <v>31</v>
      </c>
      <c r="H237" s="93" t="s">
        <v>120</v>
      </c>
      <c r="I237" s="93" t="s">
        <v>180</v>
      </c>
      <c r="J237" s="93" t="s">
        <v>3252</v>
      </c>
      <c r="K237" s="93" t="s">
        <v>1170</v>
      </c>
      <c r="L237" s="93" t="s">
        <v>3985</v>
      </c>
      <c r="M237" s="95">
        <v>45972.68472222222</v>
      </c>
      <c r="N237" s="95">
        <v>45973.431944444441</v>
      </c>
      <c r="O237" s="93" t="s">
        <v>31</v>
      </c>
      <c r="P237" s="93" t="s">
        <v>1359</v>
      </c>
      <c r="Q237" s="93" t="s">
        <v>1360</v>
      </c>
      <c r="R237" s="93" t="s">
        <v>1413</v>
      </c>
      <c r="S237" s="93" t="s">
        <v>4654</v>
      </c>
      <c r="T237" s="93" t="s">
        <v>1254</v>
      </c>
      <c r="U237" s="93" t="s">
        <v>5077</v>
      </c>
      <c r="V237" s="93" t="s">
        <v>40</v>
      </c>
      <c r="W237" s="93" t="s">
        <v>121</v>
      </c>
      <c r="X237" s="93" t="s">
        <v>1284</v>
      </c>
      <c r="Y237" s="93">
        <v>1</v>
      </c>
      <c r="Z237" s="97">
        <f>IF(T237="SOPORTE_TELEFÓNICO",'TARIFAS 2025'!$B$14,IF(V237="PRINCIPAL",'TARIFAS 2025'!$B$8,IF(V237="INTERMEDIA",'TARIFAS 2025'!$C$8,IF(V237="LEJANA",'TARIFAS 2025'!$D$8))))</f>
        <v>22000</v>
      </c>
      <c r="AA237" s="97">
        <f t="shared" si="3"/>
        <v>22000</v>
      </c>
    </row>
    <row r="238" spans="1:27" s="91" customFormat="1" x14ac:dyDescent="0.3">
      <c r="A238" s="93" t="s">
        <v>71</v>
      </c>
      <c r="B238" s="93" t="str">
        <f>VLOOKUP(A238,'CENTROS DE COSTOS'!A:D,2,0)</f>
        <v>0036-0004</v>
      </c>
      <c r="C238" s="93" t="str">
        <f>VLOOKUP(A238,'CENTROS DE COSTOS'!A:D,3,0)</f>
        <v>Wompi Centro</v>
      </c>
      <c r="D238" s="93" t="s">
        <v>2946</v>
      </c>
      <c r="E238" s="93" t="s">
        <v>3635</v>
      </c>
      <c r="F238" s="93" t="s">
        <v>2672</v>
      </c>
      <c r="G238" s="93" t="s">
        <v>31</v>
      </c>
      <c r="H238" s="93" t="s">
        <v>618</v>
      </c>
      <c r="I238" s="93" t="s">
        <v>71</v>
      </c>
      <c r="J238" s="93" t="s">
        <v>1830</v>
      </c>
      <c r="K238" s="93" t="s">
        <v>1170</v>
      </c>
      <c r="L238" s="93" t="s">
        <v>3986</v>
      </c>
      <c r="M238" s="95">
        <v>45963.375</v>
      </c>
      <c r="N238" s="95">
        <v>45973.449305555558</v>
      </c>
      <c r="O238" s="93" t="s">
        <v>31</v>
      </c>
      <c r="P238" s="93" t="s">
        <v>1263</v>
      </c>
      <c r="Q238" s="93" t="s">
        <v>1264</v>
      </c>
      <c r="R238" s="93" t="s">
        <v>1265</v>
      </c>
      <c r="S238" s="93" t="s">
        <v>4655</v>
      </c>
      <c r="T238" s="93" t="s">
        <v>1254</v>
      </c>
      <c r="U238" s="93" t="s">
        <v>5077</v>
      </c>
      <c r="V238" s="93" t="s">
        <v>40</v>
      </c>
      <c r="W238" s="93" t="s">
        <v>121</v>
      </c>
      <c r="X238" s="93" t="s">
        <v>1317</v>
      </c>
      <c r="Y238" s="93">
        <v>2</v>
      </c>
      <c r="Z238" s="97">
        <f>IF(T238="SOPORTE_TELEFÓNICO",'TARIFAS 2025'!$B$14,IF(V238="PRINCIPAL",'TARIFAS 2025'!$B$8,IF(V238="INTERMEDIA",'TARIFAS 2025'!$C$8,IF(V238="LEJANA",'TARIFAS 2025'!$D$8))))</f>
        <v>22000</v>
      </c>
      <c r="AA238" s="97">
        <f t="shared" si="3"/>
        <v>44000</v>
      </c>
    </row>
    <row r="239" spans="1:27" s="91" customFormat="1" x14ac:dyDescent="0.3">
      <c r="A239" s="93" t="s">
        <v>96</v>
      </c>
      <c r="B239" s="93" t="str">
        <f>VLOOKUP(A239,'CENTROS DE COSTOS'!A:D,2,0)</f>
        <v>0036-0007</v>
      </c>
      <c r="C239" s="93" t="str">
        <f>VLOOKUP(A239,'CENTROS DE COSTOS'!A:D,3,0)</f>
        <v>Wompi Santander</v>
      </c>
      <c r="D239" s="93" t="s">
        <v>2993</v>
      </c>
      <c r="E239" s="93" t="s">
        <v>3636</v>
      </c>
      <c r="F239" s="93" t="s">
        <v>2673</v>
      </c>
      <c r="G239" s="93" t="s">
        <v>31</v>
      </c>
      <c r="H239" s="93" t="s">
        <v>322</v>
      </c>
      <c r="I239" s="93" t="s">
        <v>325</v>
      </c>
      <c r="J239" s="93" t="s">
        <v>3253</v>
      </c>
      <c r="K239" s="93" t="s">
        <v>1170</v>
      </c>
      <c r="L239" s="93" t="s">
        <v>3987</v>
      </c>
      <c r="M239" s="95">
        <v>45971.336805555547</v>
      </c>
      <c r="N239" s="95">
        <v>45973.455555555563</v>
      </c>
      <c r="O239" s="93" t="s">
        <v>31</v>
      </c>
      <c r="P239" s="93" t="s">
        <v>1359</v>
      </c>
      <c r="Q239" s="93" t="s">
        <v>1394</v>
      </c>
      <c r="R239" s="93" t="s">
        <v>1268</v>
      </c>
      <c r="S239" s="93" t="s">
        <v>4656</v>
      </c>
      <c r="T239" s="93" t="s">
        <v>1254</v>
      </c>
      <c r="U239" s="93" t="s">
        <v>5078</v>
      </c>
      <c r="V239" s="93" t="s">
        <v>42</v>
      </c>
      <c r="W239" s="93" t="s">
        <v>121</v>
      </c>
      <c r="X239" s="93" t="s">
        <v>1184</v>
      </c>
      <c r="Y239" s="93">
        <v>1</v>
      </c>
      <c r="Z239" s="97">
        <f>IF(T239="SOPORTE_TELEFÓNICO",'TARIFAS 2025'!$B$14,IF(V239="PRINCIPAL",'TARIFAS 2025'!$B$8,IF(V239="INTERMEDIA",'TARIFAS 2025'!$C$8,IF(V239="LEJANA",'TARIFAS 2025'!$D$8))))</f>
        <v>22000</v>
      </c>
      <c r="AA239" s="97">
        <f t="shared" si="3"/>
        <v>22000</v>
      </c>
    </row>
    <row r="240" spans="1:27" s="91" customFormat="1" x14ac:dyDescent="0.3">
      <c r="A240" s="93" t="s">
        <v>88</v>
      </c>
      <c r="B240" s="93" t="str">
        <f>VLOOKUP(A240,'CENTROS DE COSTOS'!A:D,2,0)</f>
        <v>0036-0005</v>
      </c>
      <c r="C240" s="93" t="str">
        <f>VLOOKUP(A240,'CENTROS DE COSTOS'!A:D,3,0)</f>
        <v>Wompi Noroccidente</v>
      </c>
      <c r="D240" s="93" t="s">
        <v>2958</v>
      </c>
      <c r="E240" s="93" t="s">
        <v>3637</v>
      </c>
      <c r="F240" s="93" t="s">
        <v>2598</v>
      </c>
      <c r="G240" s="93" t="s">
        <v>31</v>
      </c>
      <c r="H240" s="93" t="s">
        <v>120</v>
      </c>
      <c r="I240" s="93" t="s">
        <v>88</v>
      </c>
      <c r="J240" s="93" t="s">
        <v>3197</v>
      </c>
      <c r="K240" s="93" t="s">
        <v>1170</v>
      </c>
      <c r="L240" s="93" t="s">
        <v>3988</v>
      </c>
      <c r="M240" s="95">
        <v>45973.333333333343</v>
      </c>
      <c r="N240" s="95">
        <v>45973.470138888893</v>
      </c>
      <c r="O240" s="93" t="s">
        <v>31</v>
      </c>
      <c r="P240" s="93" t="s">
        <v>1263</v>
      </c>
      <c r="Q240" s="93" t="s">
        <v>1264</v>
      </c>
      <c r="R240" s="93" t="s">
        <v>1265</v>
      </c>
      <c r="S240" s="93" t="s">
        <v>4657</v>
      </c>
      <c r="T240" s="93" t="s">
        <v>1254</v>
      </c>
      <c r="U240" s="93" t="s">
        <v>5073</v>
      </c>
      <c r="V240" s="93" t="s">
        <v>40</v>
      </c>
      <c r="W240" s="93" t="s">
        <v>121</v>
      </c>
      <c r="X240" s="93" t="s">
        <v>1327</v>
      </c>
      <c r="Y240" s="93">
        <v>1</v>
      </c>
      <c r="Z240" s="97">
        <f>IF(T240="SOPORTE_TELEFÓNICO",'TARIFAS 2025'!$B$14,IF(V240="PRINCIPAL",'TARIFAS 2025'!$B$8,IF(V240="INTERMEDIA",'TARIFAS 2025'!$C$8,IF(V240="LEJANA",'TARIFAS 2025'!$D$8))))</f>
        <v>22000</v>
      </c>
      <c r="AA240" s="97">
        <f t="shared" si="3"/>
        <v>22000</v>
      </c>
    </row>
    <row r="241" spans="1:27" s="91" customFormat="1" x14ac:dyDescent="0.3">
      <c r="A241" s="93" t="s">
        <v>85</v>
      </c>
      <c r="B241" s="93" t="str">
        <f>VLOOKUP(A241,'CENTROS DE COSTOS'!A:D,2,0)</f>
        <v>0036-0006</v>
      </c>
      <c r="C241" s="93" t="str">
        <f>VLOOKUP(A241,'CENTROS DE COSTOS'!A:D,3,0)</f>
        <v>Wompi Oriente</v>
      </c>
      <c r="D241" s="93" t="s">
        <v>2994</v>
      </c>
      <c r="E241" s="93" t="s">
        <v>3638</v>
      </c>
      <c r="F241" s="93" t="s">
        <v>2674</v>
      </c>
      <c r="G241" s="93" t="s">
        <v>31</v>
      </c>
      <c r="H241" s="93" t="s">
        <v>126</v>
      </c>
      <c r="I241" s="93" t="s">
        <v>448</v>
      </c>
      <c r="J241" s="93" t="s">
        <v>3254</v>
      </c>
      <c r="K241" s="93" t="s">
        <v>1170</v>
      </c>
      <c r="L241" s="93" t="s">
        <v>3989</v>
      </c>
      <c r="M241" s="95">
        <v>45972.333333333343</v>
      </c>
      <c r="N241" s="95">
        <v>45973.481249999997</v>
      </c>
      <c r="O241" s="93" t="s">
        <v>31</v>
      </c>
      <c r="P241" s="93" t="s">
        <v>1263</v>
      </c>
      <c r="Q241" s="93" t="s">
        <v>1264</v>
      </c>
      <c r="R241" s="93" t="s">
        <v>1265</v>
      </c>
      <c r="S241" s="93" t="s">
        <v>4658</v>
      </c>
      <c r="T241" s="93" t="s">
        <v>1254</v>
      </c>
      <c r="U241" s="93" t="s">
        <v>5071</v>
      </c>
      <c r="V241" s="93" t="s">
        <v>42</v>
      </c>
      <c r="W241" s="93" t="s">
        <v>121</v>
      </c>
      <c r="X241" s="93" t="s">
        <v>1213</v>
      </c>
      <c r="Y241" s="93">
        <v>1</v>
      </c>
      <c r="Z241" s="97">
        <f>IF(T241="SOPORTE_TELEFÓNICO",'TARIFAS 2025'!$B$14,IF(V241="PRINCIPAL",'TARIFAS 2025'!$B$8,IF(V241="INTERMEDIA",'TARIFAS 2025'!$C$8,IF(V241="LEJANA",'TARIFAS 2025'!$D$8))))</f>
        <v>22000</v>
      </c>
      <c r="AA241" s="97">
        <f t="shared" ref="AA241:AA297" si="4">Z241*Y241</f>
        <v>22000</v>
      </c>
    </row>
    <row r="242" spans="1:27" s="91" customFormat="1" x14ac:dyDescent="0.3">
      <c r="A242" s="93" t="s">
        <v>88</v>
      </c>
      <c r="B242" s="93" t="str">
        <f>VLOOKUP(A242,'CENTROS DE COSTOS'!A:D,2,0)</f>
        <v>0036-0005</v>
      </c>
      <c r="C242" s="93" t="str">
        <f>VLOOKUP(A242,'CENTROS DE COSTOS'!A:D,3,0)</f>
        <v>Wompi Noroccidente</v>
      </c>
      <c r="D242" s="93" t="s">
        <v>2951</v>
      </c>
      <c r="E242" s="93" t="s">
        <v>3639</v>
      </c>
      <c r="F242" s="93" t="s">
        <v>2675</v>
      </c>
      <c r="G242" s="93" t="s">
        <v>31</v>
      </c>
      <c r="H242" s="93" t="s">
        <v>120</v>
      </c>
      <c r="I242" s="93" t="s">
        <v>155</v>
      </c>
      <c r="J242" s="93" t="s">
        <v>3255</v>
      </c>
      <c r="K242" s="93" t="s">
        <v>1170</v>
      </c>
      <c r="L242" s="93" t="s">
        <v>3990</v>
      </c>
      <c r="M242" s="95">
        <v>45973.453472222223</v>
      </c>
      <c r="N242" s="95">
        <v>45973.490972222222</v>
      </c>
      <c r="O242" s="93" t="s">
        <v>31</v>
      </c>
      <c r="P242" s="93" t="s">
        <v>1255</v>
      </c>
      <c r="Q242" s="93" t="s">
        <v>1256</v>
      </c>
      <c r="R242" s="93" t="s">
        <v>1257</v>
      </c>
      <c r="S242" s="93" t="s">
        <v>4659</v>
      </c>
      <c r="T242" s="93" t="s">
        <v>1254</v>
      </c>
      <c r="U242" s="93" t="s">
        <v>5076</v>
      </c>
      <c r="V242" s="93" t="s">
        <v>40</v>
      </c>
      <c r="W242" s="93" t="s">
        <v>121</v>
      </c>
      <c r="X242" s="93" t="s">
        <v>1201</v>
      </c>
      <c r="Y242" s="93">
        <v>1</v>
      </c>
      <c r="Z242" s="97">
        <f>IF(T242="SOPORTE_TELEFÓNICO",'TARIFAS 2025'!$B$14,IF(V242="PRINCIPAL",'TARIFAS 2025'!$B$8,IF(V242="INTERMEDIA",'TARIFAS 2025'!$C$8,IF(V242="LEJANA",'TARIFAS 2025'!$D$8))))</f>
        <v>22000</v>
      </c>
      <c r="AA242" s="97">
        <f t="shared" si="4"/>
        <v>22000</v>
      </c>
    </row>
    <row r="243" spans="1:27" s="91" customFormat="1" x14ac:dyDescent="0.3">
      <c r="A243" s="93" t="s">
        <v>88</v>
      </c>
      <c r="B243" s="93" t="str">
        <f>VLOOKUP(A243,'CENTROS DE COSTOS'!A:D,2,0)</f>
        <v>0036-0005</v>
      </c>
      <c r="C243" s="93" t="str">
        <f>VLOOKUP(A243,'CENTROS DE COSTOS'!A:D,3,0)</f>
        <v>Wompi Noroccidente</v>
      </c>
      <c r="D243" s="93" t="s">
        <v>2968</v>
      </c>
      <c r="E243" s="93" t="s">
        <v>3640</v>
      </c>
      <c r="F243" s="93" t="s">
        <v>2676</v>
      </c>
      <c r="G243" s="93" t="s">
        <v>31</v>
      </c>
      <c r="H243" s="93" t="s">
        <v>120</v>
      </c>
      <c r="I243" s="93" t="s">
        <v>190</v>
      </c>
      <c r="J243" s="93" t="s">
        <v>3256</v>
      </c>
      <c r="K243" s="93" t="s">
        <v>1170</v>
      </c>
      <c r="L243" s="93" t="s">
        <v>3991</v>
      </c>
      <c r="M243" s="95">
        <v>45973.333333333343</v>
      </c>
      <c r="N243" s="95">
        <v>45973.494444444441</v>
      </c>
      <c r="O243" s="93" t="s">
        <v>31</v>
      </c>
      <c r="P243" s="93" t="s">
        <v>1263</v>
      </c>
      <c r="Q243" s="93" t="s">
        <v>1264</v>
      </c>
      <c r="R243" s="93" t="s">
        <v>1265</v>
      </c>
      <c r="S243" s="93" t="s">
        <v>4660</v>
      </c>
      <c r="T243" s="93" t="s">
        <v>1254</v>
      </c>
      <c r="U243" s="93" t="s">
        <v>5076</v>
      </c>
      <c r="V243" s="93" t="s">
        <v>40</v>
      </c>
      <c r="W243" s="93" t="s">
        <v>121</v>
      </c>
      <c r="X243" s="93" t="s">
        <v>1284</v>
      </c>
      <c r="Y243" s="93">
        <v>1</v>
      </c>
      <c r="Z243" s="97">
        <f>IF(T243="SOPORTE_TELEFÓNICO",'TARIFAS 2025'!$B$14,IF(V243="PRINCIPAL",'TARIFAS 2025'!$B$8,IF(V243="INTERMEDIA",'TARIFAS 2025'!$C$8,IF(V243="LEJANA",'TARIFAS 2025'!$D$8))))</f>
        <v>22000</v>
      </c>
      <c r="AA243" s="97">
        <f t="shared" si="4"/>
        <v>22000</v>
      </c>
    </row>
    <row r="244" spans="1:27" s="91" customFormat="1" x14ac:dyDescent="0.3">
      <c r="A244" s="93" t="s">
        <v>88</v>
      </c>
      <c r="B244" s="93" t="str">
        <f>VLOOKUP(A244,'CENTROS DE COSTOS'!A:D,2,0)</f>
        <v>0036-0005</v>
      </c>
      <c r="C244" s="93" t="str">
        <f>VLOOKUP(A244,'CENTROS DE COSTOS'!A:D,3,0)</f>
        <v>Wompi Noroccidente</v>
      </c>
      <c r="D244" s="93" t="s">
        <v>2951</v>
      </c>
      <c r="E244" s="93" t="s">
        <v>3641</v>
      </c>
      <c r="F244" s="93" t="s">
        <v>2677</v>
      </c>
      <c r="G244" s="93" t="s">
        <v>31</v>
      </c>
      <c r="H244" s="93" t="s">
        <v>120</v>
      </c>
      <c r="I244" s="93" t="s">
        <v>155</v>
      </c>
      <c r="J244" s="93" t="s">
        <v>3257</v>
      </c>
      <c r="K244" s="93" t="s">
        <v>1170</v>
      </c>
      <c r="L244" s="93" t="s">
        <v>3992</v>
      </c>
      <c r="M244" s="95">
        <v>45972.589583333327</v>
      </c>
      <c r="N244" s="95">
        <v>45973.502083333333</v>
      </c>
      <c r="O244" s="93" t="s">
        <v>31</v>
      </c>
      <c r="P244" s="93" t="s">
        <v>1255</v>
      </c>
      <c r="Q244" s="93" t="s">
        <v>1256</v>
      </c>
      <c r="R244" s="93" t="s">
        <v>1257</v>
      </c>
      <c r="S244" s="93" t="s">
        <v>4661</v>
      </c>
      <c r="T244" s="93" t="s">
        <v>1254</v>
      </c>
      <c r="U244" s="93" t="s">
        <v>5071</v>
      </c>
      <c r="V244" s="93" t="s">
        <v>40</v>
      </c>
      <c r="W244" s="93" t="s">
        <v>121</v>
      </c>
      <c r="X244" s="93" t="s">
        <v>1201</v>
      </c>
      <c r="Y244" s="93">
        <v>1</v>
      </c>
      <c r="Z244" s="97">
        <f>IF(T244="SOPORTE_TELEFÓNICO",'TARIFAS 2025'!$B$14,IF(V244="PRINCIPAL",'TARIFAS 2025'!$B$8,IF(V244="INTERMEDIA",'TARIFAS 2025'!$C$8,IF(V244="LEJANA",'TARIFAS 2025'!$D$8))))</f>
        <v>22000</v>
      </c>
      <c r="AA244" s="97">
        <f t="shared" si="4"/>
        <v>22000</v>
      </c>
    </row>
    <row r="245" spans="1:27" s="91" customFormat="1" x14ac:dyDescent="0.3">
      <c r="A245" s="93" t="s">
        <v>91</v>
      </c>
      <c r="B245" s="93" t="str">
        <f>VLOOKUP(A245,'CENTROS DE COSTOS'!A:D,2,0)</f>
        <v>0036-0003</v>
      </c>
      <c r="C245" s="93" t="str">
        <f>VLOOKUP(A245,'CENTROS DE COSTOS'!A:D,3,0)</f>
        <v>Wompi Suroccidente</v>
      </c>
      <c r="D245" s="93" t="s">
        <v>2995</v>
      </c>
      <c r="E245" s="93" t="s">
        <v>3642</v>
      </c>
      <c r="F245" s="93" t="s">
        <v>2678</v>
      </c>
      <c r="G245" s="93" t="s">
        <v>31</v>
      </c>
      <c r="H245" s="93" t="s">
        <v>133</v>
      </c>
      <c r="I245" s="93" t="s">
        <v>863</v>
      </c>
      <c r="J245" s="93" t="s">
        <v>1844</v>
      </c>
      <c r="K245" s="93" t="s">
        <v>1170</v>
      </c>
      <c r="L245" s="93" t="s">
        <v>3993</v>
      </c>
      <c r="M245" s="95">
        <v>45972.374305555553</v>
      </c>
      <c r="N245" s="95">
        <v>45973.505555555559</v>
      </c>
      <c r="O245" s="93" t="s">
        <v>31</v>
      </c>
      <c r="P245" s="93" t="s">
        <v>1258</v>
      </c>
      <c r="Q245" s="93" t="s">
        <v>1259</v>
      </c>
      <c r="R245" s="93" t="s">
        <v>1273</v>
      </c>
      <c r="S245" s="93" t="s">
        <v>4662</v>
      </c>
      <c r="T245" s="93" t="s">
        <v>1172</v>
      </c>
      <c r="U245" s="93" t="s">
        <v>5077</v>
      </c>
      <c r="V245" s="93" t="s">
        <v>41</v>
      </c>
      <c r="W245" s="93" t="s">
        <v>121</v>
      </c>
      <c r="X245" s="93" t="s">
        <v>1206</v>
      </c>
      <c r="Y245" s="93" t="s">
        <v>5090</v>
      </c>
      <c r="Z245" s="97">
        <f>IF(T245="SOPORTE_TELEFÓNICO",'TARIFAS 2025'!$B$14,IF(V245="PRINCIPAL",'TARIFAS 2025'!$B$8,IF(V245="INTERMEDIA",'TARIFAS 2025'!$C$8,IF(V245="LEJANA",'TARIFAS 2025'!$D$8))))</f>
        <v>172989</v>
      </c>
      <c r="AA245" s="97">
        <f t="shared" si="4"/>
        <v>172989</v>
      </c>
    </row>
    <row r="246" spans="1:27" s="91" customFormat="1" x14ac:dyDescent="0.3">
      <c r="A246" s="93" t="s">
        <v>96</v>
      </c>
      <c r="B246" s="93" t="str">
        <f>VLOOKUP(A246,'CENTROS DE COSTOS'!A:D,2,0)</f>
        <v>0036-0007</v>
      </c>
      <c r="C246" s="93" t="str">
        <f>VLOOKUP(A246,'CENTROS DE COSTOS'!A:D,3,0)</f>
        <v>Wompi Santander</v>
      </c>
      <c r="D246" s="93" t="s">
        <v>2996</v>
      </c>
      <c r="E246" s="93" t="s">
        <v>3643</v>
      </c>
      <c r="F246" s="93" t="s">
        <v>2679</v>
      </c>
      <c r="G246" s="93" t="s">
        <v>31</v>
      </c>
      <c r="H246" s="93" t="s">
        <v>322</v>
      </c>
      <c r="I246" s="93" t="s">
        <v>435</v>
      </c>
      <c r="J246" s="93" t="s">
        <v>1711</v>
      </c>
      <c r="K246" s="93" t="s">
        <v>1170</v>
      </c>
      <c r="L246" s="93" t="s">
        <v>3994</v>
      </c>
      <c r="M246" s="95">
        <v>45968.522222222222</v>
      </c>
      <c r="N246" s="95">
        <v>45973.509722222218</v>
      </c>
      <c r="O246" s="93" t="s">
        <v>31</v>
      </c>
      <c r="P246" s="93" t="s">
        <v>1263</v>
      </c>
      <c r="Q246" s="93" t="s">
        <v>1264</v>
      </c>
      <c r="R246" s="93" t="s">
        <v>1265</v>
      </c>
      <c r="S246" s="93" t="s">
        <v>4663</v>
      </c>
      <c r="T246" s="93" t="s">
        <v>1254</v>
      </c>
      <c r="U246" s="93" t="s">
        <v>5080</v>
      </c>
      <c r="V246" s="93" t="s">
        <v>41</v>
      </c>
      <c r="W246" s="93" t="s">
        <v>121</v>
      </c>
      <c r="X246" s="93" t="s">
        <v>1234</v>
      </c>
      <c r="Y246" s="93">
        <v>1</v>
      </c>
      <c r="Z246" s="97">
        <f>IF(T246="SOPORTE_TELEFÓNICO",'TARIFAS 2025'!$B$14,IF(V246="PRINCIPAL",'TARIFAS 2025'!$B$8,IF(V246="INTERMEDIA",'TARIFAS 2025'!$C$8,IF(V246="LEJANA",'TARIFAS 2025'!$D$8))))</f>
        <v>22000</v>
      </c>
      <c r="AA246" s="97">
        <f t="shared" si="4"/>
        <v>22000</v>
      </c>
    </row>
    <row r="247" spans="1:27" s="91" customFormat="1" x14ac:dyDescent="0.3">
      <c r="A247" s="93" t="s">
        <v>81</v>
      </c>
      <c r="B247" s="93" t="str">
        <f>VLOOKUP(A247,'CENTROS DE COSTOS'!A:D,2,0)</f>
        <v>0036-0007</v>
      </c>
      <c r="C247" s="93" t="str">
        <f>VLOOKUP(A247,'CENTROS DE COSTOS'!A:D,3,0)</f>
        <v>Wompi Santander</v>
      </c>
      <c r="D247" s="93" t="s">
        <v>2971</v>
      </c>
      <c r="E247" s="93" t="s">
        <v>3644</v>
      </c>
      <c r="F247" s="93" t="s">
        <v>2680</v>
      </c>
      <c r="G247" s="93" t="s">
        <v>31</v>
      </c>
      <c r="H247" s="93" t="s">
        <v>891</v>
      </c>
      <c r="I247" s="93" t="s">
        <v>916</v>
      </c>
      <c r="J247" s="93" t="s">
        <v>1642</v>
      </c>
      <c r="K247" s="93" t="s">
        <v>1170</v>
      </c>
      <c r="L247" s="93" t="s">
        <v>3995</v>
      </c>
      <c r="M247" s="95">
        <v>45970.463888888888</v>
      </c>
      <c r="N247" s="95">
        <v>45973.512499999997</v>
      </c>
      <c r="O247" s="93" t="s">
        <v>31</v>
      </c>
      <c r="P247" s="93" t="s">
        <v>1263</v>
      </c>
      <c r="Q247" s="93" t="s">
        <v>1264</v>
      </c>
      <c r="R247" s="93" t="s">
        <v>1265</v>
      </c>
      <c r="S247" s="93" t="s">
        <v>4664</v>
      </c>
      <c r="T247" s="93" t="s">
        <v>1254</v>
      </c>
      <c r="U247" s="93" t="s">
        <v>5079</v>
      </c>
      <c r="V247" s="93" t="s">
        <v>42</v>
      </c>
      <c r="W247" s="93" t="s">
        <v>121</v>
      </c>
      <c r="X247" s="93" t="s">
        <v>1205</v>
      </c>
      <c r="Y247" s="93">
        <v>1</v>
      </c>
      <c r="Z247" s="97">
        <f>IF(T247="SOPORTE_TELEFÓNICO",'TARIFAS 2025'!$B$14,IF(V247="PRINCIPAL",'TARIFAS 2025'!$B$8,IF(V247="INTERMEDIA",'TARIFAS 2025'!$C$8,IF(V247="LEJANA",'TARIFAS 2025'!$D$8))))</f>
        <v>22000</v>
      </c>
      <c r="AA247" s="97">
        <f t="shared" si="4"/>
        <v>22000</v>
      </c>
    </row>
    <row r="248" spans="1:27" s="91" customFormat="1" x14ac:dyDescent="0.3">
      <c r="A248" s="93" t="s">
        <v>80</v>
      </c>
      <c r="B248" s="93" t="str">
        <f>VLOOKUP(A248,'CENTROS DE COSTOS'!A:D,2,0)</f>
        <v>0036-0001</v>
      </c>
      <c r="C248" s="93" t="str">
        <f>VLOOKUP(A248,'CENTROS DE COSTOS'!A:D,3,0)</f>
        <v>Wompi Costa</v>
      </c>
      <c r="D248" s="93" t="s">
        <v>2997</v>
      </c>
      <c r="E248" s="93" t="s">
        <v>3645</v>
      </c>
      <c r="F248" s="93" t="s">
        <v>2681</v>
      </c>
      <c r="G248" s="93" t="s">
        <v>31</v>
      </c>
      <c r="H248" s="93" t="s">
        <v>275</v>
      </c>
      <c r="I248" s="93" t="s">
        <v>80</v>
      </c>
      <c r="J248" s="93" t="s">
        <v>3258</v>
      </c>
      <c r="K248" s="93" t="s">
        <v>1170</v>
      </c>
      <c r="L248" s="93" t="s">
        <v>3996</v>
      </c>
      <c r="M248" s="95">
        <v>45972.655555555553</v>
      </c>
      <c r="N248" s="95">
        <v>45973.55</v>
      </c>
      <c r="O248" s="93" t="s">
        <v>31</v>
      </c>
      <c r="P248" s="93" t="s">
        <v>1263</v>
      </c>
      <c r="Q248" s="93" t="s">
        <v>1347</v>
      </c>
      <c r="R248" s="93" t="s">
        <v>1367</v>
      </c>
      <c r="S248" s="93" t="s">
        <v>4665</v>
      </c>
      <c r="T248" s="93" t="s">
        <v>1172</v>
      </c>
      <c r="U248" s="93" t="s">
        <v>5079</v>
      </c>
      <c r="V248" s="93" t="s">
        <v>40</v>
      </c>
      <c r="W248" s="93" t="s">
        <v>121</v>
      </c>
      <c r="X248" s="93" t="s">
        <v>1228</v>
      </c>
      <c r="Y248" s="93" t="s">
        <v>5090</v>
      </c>
      <c r="Z248" s="97">
        <f>IF(T248="SOPORTE_TELEFÓNICO",'TARIFAS 2025'!$B$14,IF(V248="PRINCIPAL",'TARIFAS 2025'!$B$8,IF(V248="INTERMEDIA",'TARIFAS 2025'!$C$8,IF(V248="LEJANA",'TARIFAS 2025'!$D$8))))</f>
        <v>51282</v>
      </c>
      <c r="AA248" s="97">
        <f t="shared" si="4"/>
        <v>51282</v>
      </c>
    </row>
    <row r="249" spans="1:27" s="91" customFormat="1" x14ac:dyDescent="0.3">
      <c r="A249" s="93" t="s">
        <v>81</v>
      </c>
      <c r="B249" s="93" t="str">
        <f>VLOOKUP(A249,'CENTROS DE COSTOS'!A:D,2,0)</f>
        <v>0036-0007</v>
      </c>
      <c r="C249" s="93" t="str">
        <f>VLOOKUP(A249,'CENTROS DE COSTOS'!A:D,3,0)</f>
        <v>Wompi Santander</v>
      </c>
      <c r="D249" s="93" t="s">
        <v>2965</v>
      </c>
      <c r="E249" s="93" t="s">
        <v>3646</v>
      </c>
      <c r="F249" s="93" t="s">
        <v>2682</v>
      </c>
      <c r="G249" s="93" t="s">
        <v>31</v>
      </c>
      <c r="H249" s="93" t="s">
        <v>891</v>
      </c>
      <c r="I249" s="93" t="s">
        <v>81</v>
      </c>
      <c r="J249" s="93" t="s">
        <v>3259</v>
      </c>
      <c r="K249" s="93" t="s">
        <v>1170</v>
      </c>
      <c r="L249" s="93" t="s">
        <v>3997</v>
      </c>
      <c r="M249" s="95">
        <v>45972.56527777778</v>
      </c>
      <c r="N249" s="95">
        <v>45973.551388888889</v>
      </c>
      <c r="O249" s="93" t="s">
        <v>31</v>
      </c>
      <c r="P249" s="93" t="s">
        <v>1258</v>
      </c>
      <c r="Q249" s="93" t="s">
        <v>1259</v>
      </c>
      <c r="R249" s="93" t="s">
        <v>1260</v>
      </c>
      <c r="S249" s="93" t="s">
        <v>4666</v>
      </c>
      <c r="T249" s="93" t="s">
        <v>1254</v>
      </c>
      <c r="U249" s="93" t="s">
        <v>5078</v>
      </c>
      <c r="V249" s="93" t="s">
        <v>40</v>
      </c>
      <c r="W249" s="93" t="s">
        <v>121</v>
      </c>
      <c r="X249" s="93" t="s">
        <v>1188</v>
      </c>
      <c r="Y249" s="93">
        <v>1</v>
      </c>
      <c r="Z249" s="97">
        <f>IF(T249="SOPORTE_TELEFÓNICO",'TARIFAS 2025'!$B$14,IF(V249="PRINCIPAL",'TARIFAS 2025'!$B$8,IF(V249="INTERMEDIA",'TARIFAS 2025'!$C$8,IF(V249="LEJANA",'TARIFAS 2025'!$D$8))))</f>
        <v>22000</v>
      </c>
      <c r="AA249" s="97">
        <f t="shared" si="4"/>
        <v>22000</v>
      </c>
    </row>
    <row r="250" spans="1:27" s="91" customFormat="1" x14ac:dyDescent="0.3">
      <c r="A250" s="93" t="s">
        <v>77</v>
      </c>
      <c r="B250" s="93" t="str">
        <f>VLOOKUP(A250,'CENTROS DE COSTOS'!A:D,2,0)</f>
        <v>0036-0003</v>
      </c>
      <c r="C250" s="93" t="str">
        <f>VLOOKUP(A250,'CENTROS DE COSTOS'!A:D,3,0)</f>
        <v>Wompi Suroccidente</v>
      </c>
      <c r="D250" s="93" t="s">
        <v>2948</v>
      </c>
      <c r="E250" s="93" t="s">
        <v>3647</v>
      </c>
      <c r="F250" s="93" t="s">
        <v>2683</v>
      </c>
      <c r="G250" s="93" t="s">
        <v>31</v>
      </c>
      <c r="H250" s="93" t="s">
        <v>1101</v>
      </c>
      <c r="I250" s="93" t="s">
        <v>77</v>
      </c>
      <c r="J250" s="93" t="s">
        <v>3260</v>
      </c>
      <c r="K250" s="93" t="s">
        <v>1170</v>
      </c>
      <c r="L250" s="93" t="s">
        <v>3998</v>
      </c>
      <c r="M250" s="95">
        <v>45972.61041666667</v>
      </c>
      <c r="N250" s="95">
        <v>45973.556944444441</v>
      </c>
      <c r="O250" s="93" t="s">
        <v>31</v>
      </c>
      <c r="P250" s="93" t="s">
        <v>1263</v>
      </c>
      <c r="Q250" s="93" t="s">
        <v>1264</v>
      </c>
      <c r="R250" s="93" t="s">
        <v>1265</v>
      </c>
      <c r="S250" s="93" t="s">
        <v>4667</v>
      </c>
      <c r="T250" s="93" t="s">
        <v>1254</v>
      </c>
      <c r="U250" s="93" t="s">
        <v>5078</v>
      </c>
      <c r="V250" s="93" t="s">
        <v>40</v>
      </c>
      <c r="W250" s="93" t="s">
        <v>121</v>
      </c>
      <c r="X250" s="93" t="s">
        <v>1290</v>
      </c>
      <c r="Y250" s="93">
        <v>1</v>
      </c>
      <c r="Z250" s="97">
        <f>IF(T250="SOPORTE_TELEFÓNICO",'TARIFAS 2025'!$B$14,IF(V250="PRINCIPAL",'TARIFAS 2025'!$B$8,IF(V250="INTERMEDIA",'TARIFAS 2025'!$C$8,IF(V250="LEJANA",'TARIFAS 2025'!$D$8))))</f>
        <v>22000</v>
      </c>
      <c r="AA250" s="97">
        <f t="shared" si="4"/>
        <v>22000</v>
      </c>
    </row>
    <row r="251" spans="1:27" s="91" customFormat="1" x14ac:dyDescent="0.3">
      <c r="A251" s="93" t="s">
        <v>81</v>
      </c>
      <c r="B251" s="93" t="str">
        <f>VLOOKUP(A251,'CENTROS DE COSTOS'!A:D,2,0)</f>
        <v>0036-0007</v>
      </c>
      <c r="C251" s="93" t="str">
        <f>VLOOKUP(A251,'CENTROS DE COSTOS'!A:D,3,0)</f>
        <v>Wompi Santander</v>
      </c>
      <c r="D251" s="93" t="s">
        <v>2998</v>
      </c>
      <c r="E251" s="93" t="s">
        <v>3648</v>
      </c>
      <c r="F251" s="93" t="s">
        <v>2684</v>
      </c>
      <c r="G251" s="93" t="s">
        <v>31</v>
      </c>
      <c r="H251" s="93" t="s">
        <v>891</v>
      </c>
      <c r="I251" s="93" t="s">
        <v>902</v>
      </c>
      <c r="J251" s="93" t="s">
        <v>1468</v>
      </c>
      <c r="K251" s="93" t="s">
        <v>1170</v>
      </c>
      <c r="L251" s="93" t="s">
        <v>3999</v>
      </c>
      <c r="M251" s="95">
        <v>45971.356249999997</v>
      </c>
      <c r="N251" s="95">
        <v>45973.55972222222</v>
      </c>
      <c r="O251" s="93" t="s">
        <v>31</v>
      </c>
      <c r="P251" s="93" t="s">
        <v>1251</v>
      </c>
      <c r="Q251" s="93" t="s">
        <v>1282</v>
      </c>
      <c r="R251" s="93" t="s">
        <v>1285</v>
      </c>
      <c r="S251" s="93" t="s">
        <v>4668</v>
      </c>
      <c r="T251" s="93" t="s">
        <v>1172</v>
      </c>
      <c r="U251" s="93" t="s">
        <v>5072</v>
      </c>
      <c r="V251" s="93" t="s">
        <v>42</v>
      </c>
      <c r="W251" s="93" t="s">
        <v>121</v>
      </c>
      <c r="X251" s="93" t="s">
        <v>1313</v>
      </c>
      <c r="Y251" s="93" t="s">
        <v>5090</v>
      </c>
      <c r="Z251" s="97">
        <f>IF(T251="SOPORTE_TELEFÓNICO",'TARIFAS 2025'!$B$14,IF(V251="PRINCIPAL",'TARIFAS 2025'!$B$8,IF(V251="INTERMEDIA",'TARIFAS 2025'!$C$8,IF(V251="LEJANA",'TARIFAS 2025'!$D$8))))</f>
        <v>452148</v>
      </c>
      <c r="AA251" s="97">
        <f t="shared" si="4"/>
        <v>452148</v>
      </c>
    </row>
    <row r="252" spans="1:27" s="91" customFormat="1" x14ac:dyDescent="0.3">
      <c r="A252" s="93" t="s">
        <v>91</v>
      </c>
      <c r="B252" s="93" t="str">
        <f>VLOOKUP(A252,'CENTROS DE COSTOS'!A:D,2,0)</f>
        <v>0036-0003</v>
      </c>
      <c r="C252" s="93" t="str">
        <f>VLOOKUP(A252,'CENTROS DE COSTOS'!A:D,3,0)</f>
        <v>Wompi Suroccidente</v>
      </c>
      <c r="D252" s="93" t="s">
        <v>2947</v>
      </c>
      <c r="E252" s="93" t="s">
        <v>3649</v>
      </c>
      <c r="F252" s="93" t="s">
        <v>2685</v>
      </c>
      <c r="G252" s="93" t="s">
        <v>31</v>
      </c>
      <c r="H252" s="93" t="s">
        <v>133</v>
      </c>
      <c r="I252" s="93" t="s">
        <v>91</v>
      </c>
      <c r="J252" s="93" t="s">
        <v>1723</v>
      </c>
      <c r="K252" s="93" t="s">
        <v>1170</v>
      </c>
      <c r="L252" s="93" t="s">
        <v>4000</v>
      </c>
      <c r="M252" s="95">
        <v>45973.333333333343</v>
      </c>
      <c r="N252" s="95">
        <v>45973.563194444447</v>
      </c>
      <c r="O252" s="93" t="s">
        <v>31</v>
      </c>
      <c r="P252" s="93" t="s">
        <v>1247</v>
      </c>
      <c r="Q252" s="93" t="s">
        <v>1315</v>
      </c>
      <c r="R252" s="93" t="s">
        <v>1312</v>
      </c>
      <c r="S252" s="93" t="s">
        <v>4669</v>
      </c>
      <c r="T252" s="93" t="s">
        <v>1172</v>
      </c>
      <c r="U252" s="93" t="s">
        <v>5077</v>
      </c>
      <c r="V252" s="93" t="s">
        <v>40</v>
      </c>
      <c r="W252" s="93" t="s">
        <v>121</v>
      </c>
      <c r="X252" s="93" t="s">
        <v>1229</v>
      </c>
      <c r="Y252" s="93" t="s">
        <v>5090</v>
      </c>
      <c r="Z252" s="97">
        <f>IF(T252="SOPORTE_TELEFÓNICO",'TARIFAS 2025'!$B$14,IF(V252="PRINCIPAL",'TARIFAS 2025'!$B$8,IF(V252="INTERMEDIA",'TARIFAS 2025'!$C$8,IF(V252="LEJANA",'TARIFAS 2025'!$D$8))))</f>
        <v>51282</v>
      </c>
      <c r="AA252" s="97">
        <f t="shared" si="4"/>
        <v>51282</v>
      </c>
    </row>
    <row r="253" spans="1:27" s="91" customFormat="1" x14ac:dyDescent="0.3">
      <c r="A253" s="93" t="s">
        <v>98</v>
      </c>
      <c r="B253" s="93" t="str">
        <f>VLOOKUP(A253,'CENTROS DE COSTOS'!A:D,2,0)</f>
        <v>0036-0006</v>
      </c>
      <c r="C253" s="93" t="str">
        <f>VLOOKUP(A253,'CENTROS DE COSTOS'!A:D,3,0)</f>
        <v>Wompi Oriente</v>
      </c>
      <c r="D253" s="93" t="s">
        <v>2945</v>
      </c>
      <c r="E253" s="93" t="s">
        <v>3650</v>
      </c>
      <c r="F253" s="93" t="s">
        <v>2686</v>
      </c>
      <c r="G253" s="93" t="s">
        <v>31</v>
      </c>
      <c r="H253" s="93" t="s">
        <v>814</v>
      </c>
      <c r="I253" s="93" t="s">
        <v>98</v>
      </c>
      <c r="J253" s="93" t="s">
        <v>3095</v>
      </c>
      <c r="K253" s="93" t="s">
        <v>1170</v>
      </c>
      <c r="L253" s="93" t="s">
        <v>4001</v>
      </c>
      <c r="M253" s="95">
        <v>45970.375</v>
      </c>
      <c r="N253" s="95">
        <v>45973.571527777778</v>
      </c>
      <c r="O253" s="93" t="s">
        <v>31</v>
      </c>
      <c r="P253" s="93" t="s">
        <v>1263</v>
      </c>
      <c r="Q253" s="93" t="s">
        <v>1264</v>
      </c>
      <c r="R253" s="93" t="s">
        <v>1277</v>
      </c>
      <c r="S253" s="93" t="s">
        <v>4670</v>
      </c>
      <c r="T253" s="93" t="s">
        <v>1172</v>
      </c>
      <c r="U253" s="93" t="s">
        <v>5076</v>
      </c>
      <c r="V253" s="93" t="s">
        <v>40</v>
      </c>
      <c r="W253" s="93" t="s">
        <v>121</v>
      </c>
      <c r="X253" s="93" t="s">
        <v>1376</v>
      </c>
      <c r="Y253" s="93">
        <v>2</v>
      </c>
      <c r="Z253" s="97">
        <f>IF(T253="SOPORTE_TELEFÓNICO",'TARIFAS 2025'!$B$14,IF(V253="PRINCIPAL",'TARIFAS 2025'!$B$8,IF(V253="INTERMEDIA",'TARIFAS 2025'!$C$8,IF(V253="LEJANA",'TARIFAS 2025'!$D$8))))</f>
        <v>51282</v>
      </c>
      <c r="AA253" s="97">
        <f t="shared" si="4"/>
        <v>102564</v>
      </c>
    </row>
    <row r="254" spans="1:27" s="91" customFormat="1" x14ac:dyDescent="0.3">
      <c r="A254" s="93" t="s">
        <v>88</v>
      </c>
      <c r="B254" s="93" t="str">
        <f>VLOOKUP(A254,'CENTROS DE COSTOS'!A:D,2,0)</f>
        <v>0036-0005</v>
      </c>
      <c r="C254" s="93" t="str">
        <f>VLOOKUP(A254,'CENTROS DE COSTOS'!A:D,3,0)</f>
        <v>Wompi Noroccidente</v>
      </c>
      <c r="D254" s="93" t="s">
        <v>2958</v>
      </c>
      <c r="E254" s="93" t="s">
        <v>3651</v>
      </c>
      <c r="F254" s="93" t="s">
        <v>2687</v>
      </c>
      <c r="G254" s="93" t="s">
        <v>31</v>
      </c>
      <c r="H254" s="93" t="s">
        <v>120</v>
      </c>
      <c r="I254" s="93" t="s">
        <v>88</v>
      </c>
      <c r="J254" s="93" t="s">
        <v>1487</v>
      </c>
      <c r="K254" s="93" t="s">
        <v>1170</v>
      </c>
      <c r="L254" s="93" t="s">
        <v>4002</v>
      </c>
      <c r="M254" s="95">
        <v>45973.433333333327</v>
      </c>
      <c r="N254" s="95">
        <v>45973.573611111111</v>
      </c>
      <c r="O254" s="93" t="s">
        <v>31</v>
      </c>
      <c r="P254" s="93" t="s">
        <v>1258</v>
      </c>
      <c r="Q254" s="93" t="s">
        <v>1259</v>
      </c>
      <c r="R254" s="93" t="s">
        <v>1273</v>
      </c>
      <c r="S254" s="93" t="s">
        <v>4671</v>
      </c>
      <c r="T254" s="93" t="s">
        <v>1172</v>
      </c>
      <c r="U254" s="93" t="s">
        <v>5071</v>
      </c>
      <c r="V254" s="93" t="s">
        <v>40</v>
      </c>
      <c r="W254" s="93" t="s">
        <v>121</v>
      </c>
      <c r="X254" s="93" t="s">
        <v>1284</v>
      </c>
      <c r="Y254" s="93" t="s">
        <v>5090</v>
      </c>
      <c r="Z254" s="97">
        <f>IF(T254="SOPORTE_TELEFÓNICO",'TARIFAS 2025'!$B$14,IF(V254="PRINCIPAL",'TARIFAS 2025'!$B$8,IF(V254="INTERMEDIA",'TARIFAS 2025'!$C$8,IF(V254="LEJANA",'TARIFAS 2025'!$D$8))))</f>
        <v>51282</v>
      </c>
      <c r="AA254" s="97">
        <f t="shared" si="4"/>
        <v>51282</v>
      </c>
    </row>
    <row r="255" spans="1:27" s="91" customFormat="1" x14ac:dyDescent="0.3">
      <c r="A255" s="93" t="s">
        <v>98</v>
      </c>
      <c r="B255" s="93" t="str">
        <f>VLOOKUP(A255,'CENTROS DE COSTOS'!A:D,2,0)</f>
        <v>0036-0006</v>
      </c>
      <c r="C255" s="93" t="str">
        <f>VLOOKUP(A255,'CENTROS DE COSTOS'!A:D,3,0)</f>
        <v>Wompi Oriente</v>
      </c>
      <c r="D255" s="93" t="s">
        <v>2945</v>
      </c>
      <c r="E255" s="93" t="s">
        <v>3652</v>
      </c>
      <c r="F255" s="93" t="s">
        <v>2688</v>
      </c>
      <c r="G255" s="93" t="s">
        <v>31</v>
      </c>
      <c r="H255" s="93" t="s">
        <v>814</v>
      </c>
      <c r="I255" s="93" t="s">
        <v>98</v>
      </c>
      <c r="J255" s="93" t="s">
        <v>3164</v>
      </c>
      <c r="K255" s="93" t="s">
        <v>1170</v>
      </c>
      <c r="L255" s="93" t="s">
        <v>4003</v>
      </c>
      <c r="M255" s="95">
        <v>45973.466666666667</v>
      </c>
      <c r="N255" s="95">
        <v>45973.623611111107</v>
      </c>
      <c r="O255" s="93" t="s">
        <v>31</v>
      </c>
      <c r="P255" s="93" t="s">
        <v>4410</v>
      </c>
      <c r="Q255" s="93" t="s">
        <v>4411</v>
      </c>
      <c r="R255" s="93" t="s">
        <v>4412</v>
      </c>
      <c r="S255" s="93" t="s">
        <v>4672</v>
      </c>
      <c r="T255" s="93" t="s">
        <v>1172</v>
      </c>
      <c r="U255" s="93" t="s">
        <v>5077</v>
      </c>
      <c r="V255" s="93" t="s">
        <v>40</v>
      </c>
      <c r="W255" s="93" t="s">
        <v>121</v>
      </c>
      <c r="X255" s="93" t="s">
        <v>1604</v>
      </c>
      <c r="Y255" s="93" t="s">
        <v>5090</v>
      </c>
      <c r="Z255" s="97">
        <f>IF(T255="SOPORTE_TELEFÓNICO",'TARIFAS 2025'!$B$14,IF(V255="PRINCIPAL",'TARIFAS 2025'!$B$8,IF(V255="INTERMEDIA",'TARIFAS 2025'!$C$8,IF(V255="LEJANA",'TARIFAS 2025'!$D$8))))</f>
        <v>51282</v>
      </c>
      <c r="AA255" s="97">
        <f t="shared" si="4"/>
        <v>51282</v>
      </c>
    </row>
    <row r="256" spans="1:27" s="91" customFormat="1" x14ac:dyDescent="0.3">
      <c r="A256" s="93" t="s">
        <v>91</v>
      </c>
      <c r="B256" s="93" t="str">
        <f>VLOOKUP(A256,'CENTROS DE COSTOS'!A:D,2,0)</f>
        <v>0036-0003</v>
      </c>
      <c r="C256" s="93" t="str">
        <f>VLOOKUP(A256,'CENTROS DE COSTOS'!A:D,3,0)</f>
        <v>Wompi Suroccidente</v>
      </c>
      <c r="D256" s="93" t="s">
        <v>2999</v>
      </c>
      <c r="E256" s="93" t="s">
        <v>3653</v>
      </c>
      <c r="F256" s="93" t="s">
        <v>2689</v>
      </c>
      <c r="G256" s="93" t="s">
        <v>31</v>
      </c>
      <c r="H256" s="93" t="s">
        <v>133</v>
      </c>
      <c r="I256" s="93" t="s">
        <v>889</v>
      </c>
      <c r="J256" s="93" t="s">
        <v>3261</v>
      </c>
      <c r="K256" s="93" t="s">
        <v>1170</v>
      </c>
      <c r="L256" s="93" t="s">
        <v>4004</v>
      </c>
      <c r="M256" s="95">
        <v>45973.333333333343</v>
      </c>
      <c r="N256" s="95">
        <v>45973.629861111112</v>
      </c>
      <c r="O256" s="93" t="s">
        <v>31</v>
      </c>
      <c r="P256" s="93" t="s">
        <v>1251</v>
      </c>
      <c r="Q256" s="93" t="s">
        <v>1282</v>
      </c>
      <c r="R256" s="93" t="s">
        <v>1253</v>
      </c>
      <c r="S256" s="93" t="s">
        <v>4673</v>
      </c>
      <c r="T256" s="93" t="s">
        <v>1254</v>
      </c>
      <c r="U256" s="93" t="s">
        <v>5072</v>
      </c>
      <c r="V256" s="93" t="s">
        <v>41</v>
      </c>
      <c r="W256" s="93" t="s">
        <v>121</v>
      </c>
      <c r="X256" s="93" t="s">
        <v>1290</v>
      </c>
      <c r="Y256" s="93">
        <v>1</v>
      </c>
      <c r="Z256" s="97">
        <f>IF(T256="SOPORTE_TELEFÓNICO",'TARIFAS 2025'!$B$14,IF(V256="PRINCIPAL",'TARIFAS 2025'!$B$8,IF(V256="INTERMEDIA",'TARIFAS 2025'!$C$8,IF(V256="LEJANA",'TARIFAS 2025'!$D$8))))</f>
        <v>22000</v>
      </c>
      <c r="AA256" s="97">
        <f t="shared" si="4"/>
        <v>22000</v>
      </c>
    </row>
    <row r="257" spans="1:27" s="91" customFormat="1" x14ac:dyDescent="0.3">
      <c r="A257" s="93" t="s">
        <v>91</v>
      </c>
      <c r="B257" s="93" t="str">
        <f>VLOOKUP(A257,'CENTROS DE COSTOS'!A:D,2,0)</f>
        <v>0036-0003</v>
      </c>
      <c r="C257" s="93" t="str">
        <f>VLOOKUP(A257,'CENTROS DE COSTOS'!A:D,3,0)</f>
        <v>Wompi Suroccidente</v>
      </c>
      <c r="D257" s="93" t="s">
        <v>3000</v>
      </c>
      <c r="E257" s="93" t="s">
        <v>3654</v>
      </c>
      <c r="F257" s="93" t="s">
        <v>2690</v>
      </c>
      <c r="G257" s="93" t="s">
        <v>31</v>
      </c>
      <c r="H257" s="93" t="s">
        <v>133</v>
      </c>
      <c r="I257" s="93" t="s">
        <v>847</v>
      </c>
      <c r="J257" s="93" t="s">
        <v>1801</v>
      </c>
      <c r="K257" s="93" t="s">
        <v>1170</v>
      </c>
      <c r="L257" s="93" t="s">
        <v>4005</v>
      </c>
      <c r="M257" s="95">
        <v>45973.333333333343</v>
      </c>
      <c r="N257" s="95">
        <v>45973.632638888892</v>
      </c>
      <c r="O257" s="93" t="s">
        <v>31</v>
      </c>
      <c r="P257" s="93" t="s">
        <v>1258</v>
      </c>
      <c r="Q257" s="93" t="s">
        <v>1259</v>
      </c>
      <c r="R257" s="93" t="s">
        <v>1273</v>
      </c>
      <c r="S257" s="93" t="s">
        <v>4674</v>
      </c>
      <c r="T257" s="93" t="s">
        <v>1254</v>
      </c>
      <c r="U257" s="93" t="s">
        <v>5077</v>
      </c>
      <c r="V257" s="93" t="s">
        <v>41</v>
      </c>
      <c r="W257" s="93" t="s">
        <v>121</v>
      </c>
      <c r="X257" s="93" t="s">
        <v>1290</v>
      </c>
      <c r="Y257" s="93">
        <v>1</v>
      </c>
      <c r="Z257" s="97">
        <f>IF(T257="SOPORTE_TELEFÓNICO",'TARIFAS 2025'!$B$14,IF(V257="PRINCIPAL",'TARIFAS 2025'!$B$8,IF(V257="INTERMEDIA",'TARIFAS 2025'!$C$8,IF(V257="LEJANA",'TARIFAS 2025'!$D$8))))</f>
        <v>22000</v>
      </c>
      <c r="AA257" s="97">
        <f t="shared" si="4"/>
        <v>22000</v>
      </c>
    </row>
    <row r="258" spans="1:27" s="91" customFormat="1" x14ac:dyDescent="0.3">
      <c r="A258" s="93" t="s">
        <v>77</v>
      </c>
      <c r="B258" s="93" t="str">
        <f>VLOOKUP(A258,'CENTROS DE COSTOS'!A:D,2,0)</f>
        <v>0036-0003</v>
      </c>
      <c r="C258" s="93" t="str">
        <f>VLOOKUP(A258,'CENTROS DE COSTOS'!A:D,3,0)</f>
        <v>Wompi Suroccidente</v>
      </c>
      <c r="D258" s="93" t="s">
        <v>3001</v>
      </c>
      <c r="E258" s="93" t="s">
        <v>3655</v>
      </c>
      <c r="F258" s="93" t="s">
        <v>2691</v>
      </c>
      <c r="G258" s="93" t="s">
        <v>31</v>
      </c>
      <c r="H258" s="93" t="s">
        <v>498</v>
      </c>
      <c r="I258" s="93" t="s">
        <v>527</v>
      </c>
      <c r="J258" s="93" t="s">
        <v>1665</v>
      </c>
      <c r="K258" s="93" t="s">
        <v>1170</v>
      </c>
      <c r="L258" s="93" t="s">
        <v>4006</v>
      </c>
      <c r="M258" s="95">
        <v>45972.475694444453</v>
      </c>
      <c r="N258" s="95">
        <v>45973.654166666667</v>
      </c>
      <c r="O258" s="93" t="s">
        <v>31</v>
      </c>
      <c r="P258" s="93" t="s">
        <v>1251</v>
      </c>
      <c r="Q258" s="93" t="s">
        <v>1252</v>
      </c>
      <c r="R258" s="93" t="s">
        <v>1285</v>
      </c>
      <c r="S258" s="93" t="s">
        <v>4675</v>
      </c>
      <c r="T258" s="93" t="s">
        <v>1172</v>
      </c>
      <c r="U258" s="93" t="s">
        <v>5078</v>
      </c>
      <c r="V258" s="93" t="s">
        <v>41</v>
      </c>
      <c r="W258" s="93" t="s">
        <v>121</v>
      </c>
      <c r="X258" s="93" t="s">
        <v>1215</v>
      </c>
      <c r="Y258" s="93" t="s">
        <v>5090</v>
      </c>
      <c r="Z258" s="97">
        <f>IF(T258="SOPORTE_TELEFÓNICO",'TARIFAS 2025'!$B$14,IF(V258="PRINCIPAL",'TARIFAS 2025'!$B$8,IF(V258="INTERMEDIA",'TARIFAS 2025'!$C$8,IF(V258="LEJANA",'TARIFAS 2025'!$D$8))))</f>
        <v>172989</v>
      </c>
      <c r="AA258" s="97">
        <f t="shared" si="4"/>
        <v>172989</v>
      </c>
    </row>
    <row r="259" spans="1:27" s="91" customFormat="1" x14ac:dyDescent="0.3">
      <c r="A259" s="93" t="s">
        <v>91</v>
      </c>
      <c r="B259" s="93" t="str">
        <f>VLOOKUP(A259,'CENTROS DE COSTOS'!A:D,2,0)</f>
        <v>0036-0003</v>
      </c>
      <c r="C259" s="93" t="str">
        <f>VLOOKUP(A259,'CENTROS DE COSTOS'!A:D,3,0)</f>
        <v>Wompi Suroccidente</v>
      </c>
      <c r="D259" s="93" t="s">
        <v>2947</v>
      </c>
      <c r="E259" s="93" t="s">
        <v>3656</v>
      </c>
      <c r="F259" s="93" t="s">
        <v>2692</v>
      </c>
      <c r="G259" s="93" t="s">
        <v>31</v>
      </c>
      <c r="H259" s="93" t="s">
        <v>133</v>
      </c>
      <c r="I259" s="93" t="s">
        <v>91</v>
      </c>
      <c r="J259" s="93" t="s">
        <v>3262</v>
      </c>
      <c r="K259" s="93" t="s">
        <v>1170</v>
      </c>
      <c r="L259" s="93" t="s">
        <v>4007</v>
      </c>
      <c r="M259" s="95">
        <v>45944.652777777781</v>
      </c>
      <c r="N259" s="95">
        <v>45973.69027777778</v>
      </c>
      <c r="O259" s="93" t="s">
        <v>31</v>
      </c>
      <c r="P259" s="93" t="s">
        <v>1263</v>
      </c>
      <c r="Q259" s="93" t="s">
        <v>1264</v>
      </c>
      <c r="R259" s="93" t="s">
        <v>1265</v>
      </c>
      <c r="S259" s="93" t="s">
        <v>4676</v>
      </c>
      <c r="T259" s="93" t="s">
        <v>1254</v>
      </c>
      <c r="U259" s="93" t="s">
        <v>5073</v>
      </c>
      <c r="V259" s="93" t="s">
        <v>40</v>
      </c>
      <c r="W259" s="93" t="s">
        <v>121</v>
      </c>
      <c r="X259" s="93" t="s">
        <v>1290</v>
      </c>
      <c r="Y259" s="93">
        <v>1</v>
      </c>
      <c r="Z259" s="97">
        <f>IF(T259="SOPORTE_TELEFÓNICO",'TARIFAS 2025'!$B$14,IF(V259="PRINCIPAL",'TARIFAS 2025'!$B$8,IF(V259="INTERMEDIA",'TARIFAS 2025'!$C$8,IF(V259="LEJANA",'TARIFAS 2025'!$D$8))))</f>
        <v>22000</v>
      </c>
      <c r="AA259" s="97">
        <f t="shared" si="4"/>
        <v>22000</v>
      </c>
    </row>
    <row r="260" spans="1:27" s="91" customFormat="1" x14ac:dyDescent="0.3">
      <c r="A260" s="93" t="s">
        <v>88</v>
      </c>
      <c r="B260" s="93" t="str">
        <f>VLOOKUP(A260,'CENTROS DE COSTOS'!A:D,2,0)</f>
        <v>0036-0005</v>
      </c>
      <c r="C260" s="93" t="str">
        <f>VLOOKUP(A260,'CENTROS DE COSTOS'!A:D,3,0)</f>
        <v>Wompi Noroccidente</v>
      </c>
      <c r="D260" s="93" t="s">
        <v>2958</v>
      </c>
      <c r="E260" s="93" t="s">
        <v>3657</v>
      </c>
      <c r="F260" s="93" t="s">
        <v>2693</v>
      </c>
      <c r="G260" s="93" t="s">
        <v>31</v>
      </c>
      <c r="H260" s="93" t="s">
        <v>120</v>
      </c>
      <c r="I260" s="93" t="s">
        <v>88</v>
      </c>
      <c r="J260" s="93" t="s">
        <v>3263</v>
      </c>
      <c r="K260" s="93" t="s">
        <v>1170</v>
      </c>
      <c r="L260" s="93" t="s">
        <v>4008</v>
      </c>
      <c r="M260" s="95">
        <v>45973.333333333343</v>
      </c>
      <c r="N260" s="95">
        <v>45973.704861111109</v>
      </c>
      <c r="O260" s="93" t="s">
        <v>31</v>
      </c>
      <c r="P260" s="93" t="s">
        <v>1359</v>
      </c>
      <c r="Q260" s="93" t="s">
        <v>1469</v>
      </c>
      <c r="R260" s="93" t="s">
        <v>1456</v>
      </c>
      <c r="S260" s="93" t="s">
        <v>4677</v>
      </c>
      <c r="T260" s="93" t="s">
        <v>1172</v>
      </c>
      <c r="U260" s="93" t="s">
        <v>5073</v>
      </c>
      <c r="V260" s="93" t="s">
        <v>40</v>
      </c>
      <c r="W260" s="93" t="s">
        <v>121</v>
      </c>
      <c r="X260" s="93" t="s">
        <v>1327</v>
      </c>
      <c r="Y260" s="93" t="s">
        <v>5090</v>
      </c>
      <c r="Z260" s="97">
        <f>IF(T260="SOPORTE_TELEFÓNICO",'TARIFAS 2025'!$B$14,IF(V260="PRINCIPAL",'TARIFAS 2025'!$B$8,IF(V260="INTERMEDIA",'TARIFAS 2025'!$C$8,IF(V260="LEJANA",'TARIFAS 2025'!$D$8))))</f>
        <v>51282</v>
      </c>
      <c r="AA260" s="97">
        <f t="shared" si="4"/>
        <v>51282</v>
      </c>
    </row>
    <row r="261" spans="1:27" s="91" customFormat="1" x14ac:dyDescent="0.3">
      <c r="A261" s="93" t="s">
        <v>90</v>
      </c>
      <c r="B261" s="93" t="str">
        <f>VLOOKUP(A261,'CENTROS DE COSTOS'!A:D,2,0)</f>
        <v>0036-0006</v>
      </c>
      <c r="C261" s="93" t="str">
        <f>VLOOKUP(A261,'CENTROS DE COSTOS'!A:D,3,0)</f>
        <v>Wompi Oriente</v>
      </c>
      <c r="D261" s="93" t="s">
        <v>3002</v>
      </c>
      <c r="E261" s="93" t="s">
        <v>3658</v>
      </c>
      <c r="F261" s="93" t="s">
        <v>2694</v>
      </c>
      <c r="G261" s="93" t="s">
        <v>31</v>
      </c>
      <c r="H261" s="93" t="s">
        <v>466</v>
      </c>
      <c r="I261" s="93" t="s">
        <v>477</v>
      </c>
      <c r="J261" s="93" t="s">
        <v>3264</v>
      </c>
      <c r="K261" s="93" t="s">
        <v>1170</v>
      </c>
      <c r="L261" s="93" t="s">
        <v>4009</v>
      </c>
      <c r="M261" s="95">
        <v>45971.661111111112</v>
      </c>
      <c r="N261" s="95">
        <v>45973.706944444442</v>
      </c>
      <c r="O261" s="93" t="s">
        <v>31</v>
      </c>
      <c r="P261" s="93" t="s">
        <v>1255</v>
      </c>
      <c r="Q261" s="93" t="s">
        <v>1256</v>
      </c>
      <c r="R261" s="93" t="s">
        <v>1257</v>
      </c>
      <c r="S261" s="93" t="s">
        <v>4678</v>
      </c>
      <c r="T261" s="93" t="s">
        <v>1254</v>
      </c>
      <c r="U261" s="93" t="s">
        <v>5072</v>
      </c>
      <c r="V261" s="93" t="s">
        <v>42</v>
      </c>
      <c r="W261" s="93" t="s">
        <v>5082</v>
      </c>
      <c r="X261" s="93" t="s">
        <v>1217</v>
      </c>
      <c r="Y261" s="93">
        <v>1</v>
      </c>
      <c r="Z261" s="97">
        <f>IF(T261="SOPORTE_TELEFÓNICO",'TARIFAS 2025'!$B$14,IF(V261="PRINCIPAL",'TARIFAS 2025'!$B$8,IF(V261="INTERMEDIA",'TARIFAS 2025'!$C$8,IF(V261="LEJANA",'TARIFAS 2025'!$D$8))))</f>
        <v>22000</v>
      </c>
      <c r="AA261" s="97">
        <f t="shared" si="4"/>
        <v>22000</v>
      </c>
    </row>
    <row r="262" spans="1:27" s="91" customFormat="1" x14ac:dyDescent="0.3">
      <c r="A262" s="93" t="s">
        <v>77</v>
      </c>
      <c r="B262" s="93" t="str">
        <f>VLOOKUP(A262,'CENTROS DE COSTOS'!A:D,2,0)</f>
        <v>0036-0003</v>
      </c>
      <c r="C262" s="93" t="str">
        <f>VLOOKUP(A262,'CENTROS DE COSTOS'!A:D,3,0)</f>
        <v>Wompi Suroccidente</v>
      </c>
      <c r="D262" s="93" t="s">
        <v>2948</v>
      </c>
      <c r="E262" s="93" t="s">
        <v>3659</v>
      </c>
      <c r="F262" s="93" t="s">
        <v>2695</v>
      </c>
      <c r="G262" s="93" t="s">
        <v>31</v>
      </c>
      <c r="H262" s="93" t="s">
        <v>1101</v>
      </c>
      <c r="I262" s="93" t="s">
        <v>77</v>
      </c>
      <c r="J262" s="93" t="s">
        <v>3265</v>
      </c>
      <c r="K262" s="93" t="s">
        <v>1170</v>
      </c>
      <c r="L262" s="93" t="s">
        <v>4010</v>
      </c>
      <c r="M262" s="95">
        <v>45955.530555555553</v>
      </c>
      <c r="N262" s="95">
        <v>45974.30972222222</v>
      </c>
      <c r="O262" s="93" t="s">
        <v>31</v>
      </c>
      <c r="P262" s="93" t="s">
        <v>1251</v>
      </c>
      <c r="Q262" s="93" t="s">
        <v>1337</v>
      </c>
      <c r="R262" s="93" t="s">
        <v>1285</v>
      </c>
      <c r="S262" s="93" t="s">
        <v>4679</v>
      </c>
      <c r="T262" s="93" t="s">
        <v>1172</v>
      </c>
      <c r="U262" s="93" t="s">
        <v>5078</v>
      </c>
      <c r="V262" s="93" t="s">
        <v>40</v>
      </c>
      <c r="W262" s="93" t="s">
        <v>121</v>
      </c>
      <c r="X262" s="93" t="s">
        <v>1221</v>
      </c>
      <c r="Y262" s="93" t="s">
        <v>5090</v>
      </c>
      <c r="Z262" s="97">
        <f>IF(T262="SOPORTE_TELEFÓNICO",'TARIFAS 2025'!$B$14,IF(V262="PRINCIPAL",'TARIFAS 2025'!$B$8,IF(V262="INTERMEDIA",'TARIFAS 2025'!$C$8,IF(V262="LEJANA",'TARIFAS 2025'!$D$8))))</f>
        <v>51282</v>
      </c>
      <c r="AA262" s="97">
        <f t="shared" si="4"/>
        <v>51282</v>
      </c>
    </row>
    <row r="263" spans="1:27" s="91" customFormat="1" x14ac:dyDescent="0.3">
      <c r="A263" s="93" t="s">
        <v>96</v>
      </c>
      <c r="B263" s="93" t="str">
        <f>VLOOKUP(A263,'CENTROS DE COSTOS'!A:D,2,0)</f>
        <v>0036-0007</v>
      </c>
      <c r="C263" s="93" t="str">
        <f>VLOOKUP(A263,'CENTROS DE COSTOS'!A:D,3,0)</f>
        <v>Wompi Santander</v>
      </c>
      <c r="D263" s="93" t="s">
        <v>3003</v>
      </c>
      <c r="E263" s="93" t="s">
        <v>3660</v>
      </c>
      <c r="F263" s="93" t="s">
        <v>2696</v>
      </c>
      <c r="G263" s="93" t="s">
        <v>31</v>
      </c>
      <c r="H263" s="93" t="s">
        <v>322</v>
      </c>
      <c r="I263" s="93" t="s">
        <v>352</v>
      </c>
      <c r="J263" s="93" t="s">
        <v>3266</v>
      </c>
      <c r="K263" s="93" t="s">
        <v>1170</v>
      </c>
      <c r="L263" s="93" t="s">
        <v>4011</v>
      </c>
      <c r="M263" s="95">
        <v>45971.673611111109</v>
      </c>
      <c r="N263" s="95">
        <v>45974.3125</v>
      </c>
      <c r="O263" s="93" t="s">
        <v>31</v>
      </c>
      <c r="P263" s="93" t="s">
        <v>1258</v>
      </c>
      <c r="Q263" s="93" t="s">
        <v>1259</v>
      </c>
      <c r="R263" s="93" t="s">
        <v>1273</v>
      </c>
      <c r="S263" s="93" t="s">
        <v>4680</v>
      </c>
      <c r="T263" s="93" t="s">
        <v>1254</v>
      </c>
      <c r="U263" s="93" t="s">
        <v>5077</v>
      </c>
      <c r="V263" s="93" t="s">
        <v>41</v>
      </c>
      <c r="W263" s="93" t="s">
        <v>121</v>
      </c>
      <c r="X263" s="93" t="s">
        <v>1354</v>
      </c>
      <c r="Y263" s="93">
        <v>1</v>
      </c>
      <c r="Z263" s="97">
        <f>IF(T263="SOPORTE_TELEFÓNICO",'TARIFAS 2025'!$B$14,IF(V263="PRINCIPAL",'TARIFAS 2025'!$B$8,IF(V263="INTERMEDIA",'TARIFAS 2025'!$C$8,IF(V263="LEJANA",'TARIFAS 2025'!$D$8))))</f>
        <v>22000</v>
      </c>
      <c r="AA263" s="97">
        <f t="shared" si="4"/>
        <v>22000</v>
      </c>
    </row>
    <row r="264" spans="1:27" s="91" customFormat="1" x14ac:dyDescent="0.3">
      <c r="A264" s="93" t="s">
        <v>97</v>
      </c>
      <c r="B264" s="93" t="str">
        <f>VLOOKUP(A264,'CENTROS DE COSTOS'!A:D,2,0)</f>
        <v>0036-0001</v>
      </c>
      <c r="C264" s="93" t="str">
        <f>VLOOKUP(A264,'CENTROS DE COSTOS'!A:D,3,0)</f>
        <v>Wompi Costa</v>
      </c>
      <c r="D264" s="93" t="s">
        <v>2962</v>
      </c>
      <c r="E264" s="93" t="s">
        <v>3661</v>
      </c>
      <c r="F264" s="93" t="s">
        <v>2697</v>
      </c>
      <c r="G264" s="93" t="s">
        <v>31</v>
      </c>
      <c r="H264" s="93" t="s">
        <v>536</v>
      </c>
      <c r="I264" s="93" t="s">
        <v>97</v>
      </c>
      <c r="J264" s="93" t="s">
        <v>3267</v>
      </c>
      <c r="K264" s="93" t="s">
        <v>1170</v>
      </c>
      <c r="L264" s="93" t="s">
        <v>4012</v>
      </c>
      <c r="M264" s="95">
        <v>45972.613888888889</v>
      </c>
      <c r="N264" s="95">
        <v>45974.314583333333</v>
      </c>
      <c r="O264" s="93" t="s">
        <v>31</v>
      </c>
      <c r="P264" s="93" t="s">
        <v>1359</v>
      </c>
      <c r="Q264" s="93" t="s">
        <v>1360</v>
      </c>
      <c r="R264" s="93" t="s">
        <v>1413</v>
      </c>
      <c r="S264" s="93" t="s">
        <v>4681</v>
      </c>
      <c r="T264" s="93" t="s">
        <v>1254</v>
      </c>
      <c r="U264" s="93" t="s">
        <v>5071</v>
      </c>
      <c r="V264" s="93" t="s">
        <v>40</v>
      </c>
      <c r="W264" s="93" t="s">
        <v>121</v>
      </c>
      <c r="X264" s="93" t="s">
        <v>1204</v>
      </c>
      <c r="Y264" s="93">
        <v>1</v>
      </c>
      <c r="Z264" s="97">
        <f>IF(T264="SOPORTE_TELEFÓNICO",'TARIFAS 2025'!$B$14,IF(V264="PRINCIPAL",'TARIFAS 2025'!$B$8,IF(V264="INTERMEDIA",'TARIFAS 2025'!$C$8,IF(V264="LEJANA",'TARIFAS 2025'!$D$8))))</f>
        <v>22000</v>
      </c>
      <c r="AA264" s="97">
        <f t="shared" si="4"/>
        <v>22000</v>
      </c>
    </row>
    <row r="265" spans="1:27" s="91" customFormat="1" x14ac:dyDescent="0.3">
      <c r="A265" s="93" t="s">
        <v>81</v>
      </c>
      <c r="B265" s="93" t="str">
        <f>VLOOKUP(A265,'CENTROS DE COSTOS'!A:D,2,0)</f>
        <v>0036-0007</v>
      </c>
      <c r="C265" s="93" t="str">
        <f>VLOOKUP(A265,'CENTROS DE COSTOS'!A:D,3,0)</f>
        <v>Wompi Santander</v>
      </c>
      <c r="D265" s="93" t="s">
        <v>2965</v>
      </c>
      <c r="E265" s="93" t="s">
        <v>3662</v>
      </c>
      <c r="F265" s="93" t="s">
        <v>2698</v>
      </c>
      <c r="G265" s="93" t="s">
        <v>31</v>
      </c>
      <c r="H265" s="93" t="s">
        <v>891</v>
      </c>
      <c r="I265" s="93" t="s">
        <v>81</v>
      </c>
      <c r="J265" s="93" t="s">
        <v>1742</v>
      </c>
      <c r="K265" s="93" t="s">
        <v>1170</v>
      </c>
      <c r="L265" s="93" t="s">
        <v>4013</v>
      </c>
      <c r="M265" s="95">
        <v>45930.333333333343</v>
      </c>
      <c r="N265" s="95">
        <v>45974.373611111107</v>
      </c>
      <c r="O265" s="93" t="s">
        <v>31</v>
      </c>
      <c r="P265" s="93" t="s">
        <v>1258</v>
      </c>
      <c r="Q265" s="93" t="s">
        <v>1259</v>
      </c>
      <c r="R265" s="93" t="s">
        <v>1260</v>
      </c>
      <c r="S265" s="93" t="s">
        <v>4682</v>
      </c>
      <c r="T265" s="93" t="s">
        <v>1254</v>
      </c>
      <c r="U265" s="93" t="s">
        <v>5075</v>
      </c>
      <c r="V265" s="93" t="s">
        <v>40</v>
      </c>
      <c r="W265" s="93" t="s">
        <v>121</v>
      </c>
      <c r="X265" s="93" t="s">
        <v>1188</v>
      </c>
      <c r="Y265" s="93">
        <v>2</v>
      </c>
      <c r="Z265" s="97">
        <f>IF(T265="SOPORTE_TELEFÓNICO",'TARIFAS 2025'!$B$14,IF(V265="PRINCIPAL",'TARIFAS 2025'!$B$8,IF(V265="INTERMEDIA",'TARIFAS 2025'!$C$8,IF(V265="LEJANA",'TARIFAS 2025'!$D$8))))</f>
        <v>22000</v>
      </c>
      <c r="AA265" s="97">
        <f t="shared" si="4"/>
        <v>44000</v>
      </c>
    </row>
    <row r="266" spans="1:27" s="91" customFormat="1" x14ac:dyDescent="0.3">
      <c r="A266" s="93" t="s">
        <v>90</v>
      </c>
      <c r="B266" s="93" t="str">
        <f>VLOOKUP(A266,'CENTROS DE COSTOS'!A:D,2,0)</f>
        <v>0036-0006</v>
      </c>
      <c r="C266" s="93" t="str">
        <f>VLOOKUP(A266,'CENTROS DE COSTOS'!A:D,3,0)</f>
        <v>Wompi Oriente</v>
      </c>
      <c r="D266" s="93" t="s">
        <v>3004</v>
      </c>
      <c r="E266" s="93" t="s">
        <v>3663</v>
      </c>
      <c r="F266" s="93" t="s">
        <v>2699</v>
      </c>
      <c r="G266" s="93" t="s">
        <v>31</v>
      </c>
      <c r="H266" s="93" t="s">
        <v>466</v>
      </c>
      <c r="I266" s="93" t="s">
        <v>476</v>
      </c>
      <c r="J266" s="93" t="s">
        <v>3268</v>
      </c>
      <c r="K266" s="93" t="s">
        <v>1170</v>
      </c>
      <c r="L266" s="93" t="s">
        <v>4014</v>
      </c>
      <c r="M266" s="95">
        <v>45973.382638888892</v>
      </c>
      <c r="N266" s="95">
        <v>45974.435416666667</v>
      </c>
      <c r="O266" s="93" t="s">
        <v>31</v>
      </c>
      <c r="P266" s="93" t="s">
        <v>1247</v>
      </c>
      <c r="Q266" s="93" t="s">
        <v>1311</v>
      </c>
      <c r="R266" s="93" t="s">
        <v>1249</v>
      </c>
      <c r="S266" s="93" t="s">
        <v>4683</v>
      </c>
      <c r="T266" s="93" t="s">
        <v>1172</v>
      </c>
      <c r="U266" s="93" t="s">
        <v>5072</v>
      </c>
      <c r="V266" s="93" t="s">
        <v>42</v>
      </c>
      <c r="W266" s="93" t="s">
        <v>121</v>
      </c>
      <c r="X266" s="93" t="s">
        <v>1217</v>
      </c>
      <c r="Y266" s="93" t="s">
        <v>5090</v>
      </c>
      <c r="Z266" s="97">
        <f>IF(T266="SOPORTE_TELEFÓNICO",'TARIFAS 2025'!$B$14,IF(V266="PRINCIPAL",'TARIFAS 2025'!$B$8,IF(V266="INTERMEDIA",'TARIFAS 2025'!$C$8,IF(V266="LEJANA",'TARIFAS 2025'!$D$8))))</f>
        <v>452148</v>
      </c>
      <c r="AA266" s="97">
        <f t="shared" si="4"/>
        <v>452148</v>
      </c>
    </row>
    <row r="267" spans="1:27" s="91" customFormat="1" x14ac:dyDescent="0.3">
      <c r="A267" s="93" t="s">
        <v>90</v>
      </c>
      <c r="B267" s="93" t="str">
        <f>VLOOKUP(A267,'CENTROS DE COSTOS'!A:D,2,0)</f>
        <v>0036-0006</v>
      </c>
      <c r="C267" s="93" t="str">
        <f>VLOOKUP(A267,'CENTROS DE COSTOS'!A:D,3,0)</f>
        <v>Wompi Oriente</v>
      </c>
      <c r="D267" s="93" t="s">
        <v>3004</v>
      </c>
      <c r="E267" s="93" t="s">
        <v>3664</v>
      </c>
      <c r="F267" s="93" t="s">
        <v>2700</v>
      </c>
      <c r="G267" s="93" t="s">
        <v>31</v>
      </c>
      <c r="H267" s="93" t="s">
        <v>466</v>
      </c>
      <c r="I267" s="93" t="s">
        <v>476</v>
      </c>
      <c r="J267" s="93" t="s">
        <v>1605</v>
      </c>
      <c r="K267" s="93" t="s">
        <v>1170</v>
      </c>
      <c r="L267" s="93" t="s">
        <v>4015</v>
      </c>
      <c r="M267" s="95">
        <v>45973.661111111112</v>
      </c>
      <c r="N267" s="95">
        <v>45974.452777777777</v>
      </c>
      <c r="O267" s="93" t="s">
        <v>31</v>
      </c>
      <c r="P267" s="93" t="s">
        <v>1258</v>
      </c>
      <c r="Q267" s="93" t="s">
        <v>1259</v>
      </c>
      <c r="R267" s="93" t="s">
        <v>1273</v>
      </c>
      <c r="S267" s="93" t="s">
        <v>4684</v>
      </c>
      <c r="T267" s="93" t="s">
        <v>1172</v>
      </c>
      <c r="U267" s="93" t="s">
        <v>5077</v>
      </c>
      <c r="V267" s="93" t="s">
        <v>42</v>
      </c>
      <c r="W267" s="93" t="s">
        <v>121</v>
      </c>
      <c r="X267" s="93" t="s">
        <v>1217</v>
      </c>
      <c r="Y267" s="93" t="s">
        <v>5090</v>
      </c>
      <c r="Z267" s="97">
        <f>IF(T267="SOPORTE_TELEFÓNICO",'TARIFAS 2025'!$B$14,IF(V267="PRINCIPAL",'TARIFAS 2025'!$B$8,IF(V267="INTERMEDIA",'TARIFAS 2025'!$C$8,IF(V267="LEJANA",'TARIFAS 2025'!$D$8))))</f>
        <v>452148</v>
      </c>
      <c r="AA267" s="97">
        <f t="shared" si="4"/>
        <v>452148</v>
      </c>
    </row>
    <row r="268" spans="1:27" s="91" customFormat="1" x14ac:dyDescent="0.3">
      <c r="A268" s="93" t="s">
        <v>71</v>
      </c>
      <c r="B268" s="93" t="str">
        <f>VLOOKUP(A268,'CENTROS DE COSTOS'!A:D,2,0)</f>
        <v>0036-0004</v>
      </c>
      <c r="C268" s="93" t="str">
        <f>VLOOKUP(A268,'CENTROS DE COSTOS'!A:D,3,0)</f>
        <v>Wompi Centro</v>
      </c>
      <c r="D268" s="93" t="s">
        <v>2946</v>
      </c>
      <c r="E268" s="93" t="s">
        <v>3665</v>
      </c>
      <c r="F268" s="93" t="s">
        <v>2701</v>
      </c>
      <c r="G268" s="93" t="s">
        <v>31</v>
      </c>
      <c r="H268" s="93" t="s">
        <v>618</v>
      </c>
      <c r="I268" s="93" t="s">
        <v>71</v>
      </c>
      <c r="J268" s="93" t="s">
        <v>3269</v>
      </c>
      <c r="K268" s="93" t="s">
        <v>1170</v>
      </c>
      <c r="L268" s="93" t="s">
        <v>4016</v>
      </c>
      <c r="M268" s="95">
        <v>45973.688888888893</v>
      </c>
      <c r="N268" s="95">
        <v>45974.456944444442</v>
      </c>
      <c r="O268" s="93" t="s">
        <v>31</v>
      </c>
      <c r="P268" s="93" t="s">
        <v>1255</v>
      </c>
      <c r="Q268" s="93" t="s">
        <v>1256</v>
      </c>
      <c r="R268" s="93" t="s">
        <v>1257</v>
      </c>
      <c r="S268" s="93" t="s">
        <v>4685</v>
      </c>
      <c r="T268" s="93" t="s">
        <v>1254</v>
      </c>
      <c r="U268" s="93" t="s">
        <v>5078</v>
      </c>
      <c r="V268" s="93" t="s">
        <v>40</v>
      </c>
      <c r="W268" s="93" t="s">
        <v>121</v>
      </c>
      <c r="X268" s="93" t="s">
        <v>1197</v>
      </c>
      <c r="Y268" s="93">
        <v>1</v>
      </c>
      <c r="Z268" s="97">
        <f>IF(T268="SOPORTE_TELEFÓNICO",'TARIFAS 2025'!$B$14,IF(V268="PRINCIPAL",'TARIFAS 2025'!$B$8,IF(V268="INTERMEDIA",'TARIFAS 2025'!$C$8,IF(V268="LEJANA",'TARIFAS 2025'!$D$8))))</f>
        <v>22000</v>
      </c>
      <c r="AA268" s="97">
        <f t="shared" si="4"/>
        <v>22000</v>
      </c>
    </row>
    <row r="269" spans="1:27" s="91" customFormat="1" x14ac:dyDescent="0.3">
      <c r="A269" s="93" t="s">
        <v>81</v>
      </c>
      <c r="B269" s="93" t="str">
        <f>VLOOKUP(A269,'CENTROS DE COSTOS'!A:D,2,0)</f>
        <v>0036-0007</v>
      </c>
      <c r="C269" s="93" t="str">
        <f>VLOOKUP(A269,'CENTROS DE COSTOS'!A:D,3,0)</f>
        <v>Wompi Santander</v>
      </c>
      <c r="D269" s="93" t="s">
        <v>3005</v>
      </c>
      <c r="E269" s="93" t="s">
        <v>3666</v>
      </c>
      <c r="F269" s="93" t="s">
        <v>2702</v>
      </c>
      <c r="G269" s="93" t="s">
        <v>31</v>
      </c>
      <c r="H269" s="93" t="s">
        <v>891</v>
      </c>
      <c r="I269" s="93" t="s">
        <v>141</v>
      </c>
      <c r="J269" s="93" t="s">
        <v>1606</v>
      </c>
      <c r="K269" s="93" t="s">
        <v>1170</v>
      </c>
      <c r="L269" s="93" t="s">
        <v>4017</v>
      </c>
      <c r="M269" s="95">
        <v>45956.375</v>
      </c>
      <c r="N269" s="95">
        <v>45974.465277777781</v>
      </c>
      <c r="O269" s="93" t="s">
        <v>31</v>
      </c>
      <c r="P269" s="93" t="s">
        <v>1255</v>
      </c>
      <c r="Q269" s="93" t="s">
        <v>1256</v>
      </c>
      <c r="R269" s="93" t="s">
        <v>1257</v>
      </c>
      <c r="S269" s="93" t="s">
        <v>4686</v>
      </c>
      <c r="T269" s="93" t="s">
        <v>1254</v>
      </c>
      <c r="U269" s="93" t="s">
        <v>5074</v>
      </c>
      <c r="V269" s="93" t="s">
        <v>42</v>
      </c>
      <c r="W269" s="93" t="s">
        <v>121</v>
      </c>
      <c r="X269" s="93" t="s">
        <v>1418</v>
      </c>
      <c r="Y269" s="93">
        <v>1</v>
      </c>
      <c r="Z269" s="97">
        <f>IF(T269="SOPORTE_TELEFÓNICO",'TARIFAS 2025'!$B$14,IF(V269="PRINCIPAL",'TARIFAS 2025'!$B$8,IF(V269="INTERMEDIA",'TARIFAS 2025'!$C$8,IF(V269="LEJANA",'TARIFAS 2025'!$D$8))))</f>
        <v>22000</v>
      </c>
      <c r="AA269" s="97">
        <f t="shared" si="4"/>
        <v>22000</v>
      </c>
    </row>
    <row r="270" spans="1:27" s="91" customFormat="1" x14ac:dyDescent="0.3">
      <c r="A270" s="93" t="s">
        <v>88</v>
      </c>
      <c r="B270" s="93" t="str">
        <f>VLOOKUP(A270,'CENTROS DE COSTOS'!A:D,2,0)</f>
        <v>0036-0005</v>
      </c>
      <c r="C270" s="93" t="str">
        <f>VLOOKUP(A270,'CENTROS DE COSTOS'!A:D,3,0)</f>
        <v>Wompi Noroccidente</v>
      </c>
      <c r="D270" s="93" t="s">
        <v>2958</v>
      </c>
      <c r="E270" s="93" t="s">
        <v>3667</v>
      </c>
      <c r="F270" s="93" t="s">
        <v>2703</v>
      </c>
      <c r="G270" s="93" t="s">
        <v>31</v>
      </c>
      <c r="H270" s="93" t="s">
        <v>120</v>
      </c>
      <c r="I270" s="93" t="s">
        <v>88</v>
      </c>
      <c r="J270" s="93" t="s">
        <v>1344</v>
      </c>
      <c r="K270" s="93" t="s">
        <v>1170</v>
      </c>
      <c r="L270" s="93" t="s">
        <v>4018</v>
      </c>
      <c r="M270" s="95">
        <v>45973.544444444437</v>
      </c>
      <c r="N270" s="95">
        <v>45974.477777777778</v>
      </c>
      <c r="O270" s="93" t="s">
        <v>31</v>
      </c>
      <c r="P270" s="93" t="s">
        <v>1255</v>
      </c>
      <c r="Q270" s="93" t="s">
        <v>1256</v>
      </c>
      <c r="R270" s="93" t="s">
        <v>1257</v>
      </c>
      <c r="S270" s="93" t="s">
        <v>4687</v>
      </c>
      <c r="T270" s="93" t="s">
        <v>1254</v>
      </c>
      <c r="U270" s="93" t="s">
        <v>5075</v>
      </c>
      <c r="V270" s="93" t="s">
        <v>40</v>
      </c>
      <c r="W270" s="93" t="s">
        <v>121</v>
      </c>
      <c r="X270" s="93" t="s">
        <v>1250</v>
      </c>
      <c r="Y270" s="93">
        <v>1</v>
      </c>
      <c r="Z270" s="97">
        <f>IF(T270="SOPORTE_TELEFÓNICO",'TARIFAS 2025'!$B$14,IF(V270="PRINCIPAL",'TARIFAS 2025'!$B$8,IF(V270="INTERMEDIA",'TARIFAS 2025'!$C$8,IF(V270="LEJANA",'TARIFAS 2025'!$D$8))))</f>
        <v>22000</v>
      </c>
      <c r="AA270" s="97">
        <f t="shared" si="4"/>
        <v>22000</v>
      </c>
    </row>
    <row r="271" spans="1:27" s="91" customFormat="1" x14ac:dyDescent="0.3">
      <c r="A271" s="93" t="s">
        <v>88</v>
      </c>
      <c r="B271" s="93" t="str">
        <f>VLOOKUP(A271,'CENTROS DE COSTOS'!A:D,2,0)</f>
        <v>0036-0005</v>
      </c>
      <c r="C271" s="93" t="str">
        <f>VLOOKUP(A271,'CENTROS DE COSTOS'!A:D,3,0)</f>
        <v>Wompi Noroccidente</v>
      </c>
      <c r="D271" s="93" t="s">
        <v>3006</v>
      </c>
      <c r="E271" s="93" t="s">
        <v>3668</v>
      </c>
      <c r="F271" s="93" t="s">
        <v>2704</v>
      </c>
      <c r="G271" s="93" t="s">
        <v>31</v>
      </c>
      <c r="H271" s="93" t="s">
        <v>120</v>
      </c>
      <c r="I271" s="93" t="s">
        <v>217</v>
      </c>
      <c r="J271" s="93" t="s">
        <v>1353</v>
      </c>
      <c r="K271" s="93" t="s">
        <v>1170</v>
      </c>
      <c r="L271" s="93" t="s">
        <v>4019</v>
      </c>
      <c r="M271" s="95">
        <v>45938.65902777778</v>
      </c>
      <c r="N271" s="95">
        <v>45974.48333333333</v>
      </c>
      <c r="O271" s="93" t="s">
        <v>31</v>
      </c>
      <c r="P271" s="93" t="s">
        <v>1255</v>
      </c>
      <c r="Q271" s="93" t="s">
        <v>1256</v>
      </c>
      <c r="R271" s="93" t="s">
        <v>1257</v>
      </c>
      <c r="S271" s="93" t="s">
        <v>4688</v>
      </c>
      <c r="T271" s="93" t="s">
        <v>1254</v>
      </c>
      <c r="U271" s="93" t="s">
        <v>5072</v>
      </c>
      <c r="V271" s="93" t="s">
        <v>41</v>
      </c>
      <c r="W271" s="93" t="s">
        <v>121</v>
      </c>
      <c r="X271" s="93" t="s">
        <v>1288</v>
      </c>
      <c r="Y271" s="93">
        <v>2</v>
      </c>
      <c r="Z271" s="97">
        <f>IF(T271="SOPORTE_TELEFÓNICO",'TARIFAS 2025'!$B$14,IF(V271="PRINCIPAL",'TARIFAS 2025'!$B$8,IF(V271="INTERMEDIA",'TARIFAS 2025'!$C$8,IF(V271="LEJANA",'TARIFAS 2025'!$D$8))))</f>
        <v>22000</v>
      </c>
      <c r="AA271" s="97">
        <f t="shared" si="4"/>
        <v>44000</v>
      </c>
    </row>
    <row r="272" spans="1:27" s="91" customFormat="1" x14ac:dyDescent="0.3">
      <c r="A272" s="93" t="s">
        <v>90</v>
      </c>
      <c r="B272" s="93" t="str">
        <f>VLOOKUP(A272,'CENTROS DE COSTOS'!A:D,2,0)</f>
        <v>0036-0006</v>
      </c>
      <c r="C272" s="93" t="str">
        <f>VLOOKUP(A272,'CENTROS DE COSTOS'!A:D,3,0)</f>
        <v>Wompi Oriente</v>
      </c>
      <c r="D272" s="93" t="s">
        <v>2988</v>
      </c>
      <c r="E272" s="93" t="s">
        <v>3669</v>
      </c>
      <c r="F272" s="93" t="s">
        <v>2705</v>
      </c>
      <c r="G272" s="93" t="s">
        <v>31</v>
      </c>
      <c r="H272" s="93" t="s">
        <v>740</v>
      </c>
      <c r="I272" s="93" t="s">
        <v>90</v>
      </c>
      <c r="J272" s="93" t="s">
        <v>1832</v>
      </c>
      <c r="K272" s="93" t="s">
        <v>1170</v>
      </c>
      <c r="L272" s="93" t="s">
        <v>4020</v>
      </c>
      <c r="M272" s="95">
        <v>45973.65625</v>
      </c>
      <c r="N272" s="95">
        <v>45974.484722222223</v>
      </c>
      <c r="O272" s="93" t="s">
        <v>31</v>
      </c>
      <c r="P272" s="93" t="s">
        <v>1266</v>
      </c>
      <c r="Q272" s="93" t="s">
        <v>1368</v>
      </c>
      <c r="R272" s="93" t="s">
        <v>1268</v>
      </c>
      <c r="S272" s="93" t="s">
        <v>4689</v>
      </c>
      <c r="T272" s="93" t="s">
        <v>1172</v>
      </c>
      <c r="U272" s="93" t="s">
        <v>5075</v>
      </c>
      <c r="V272" s="93" t="s">
        <v>40</v>
      </c>
      <c r="W272" s="93" t="s">
        <v>121</v>
      </c>
      <c r="X272" s="93" t="s">
        <v>1187</v>
      </c>
      <c r="Y272" s="93" t="s">
        <v>5090</v>
      </c>
      <c r="Z272" s="97">
        <f>IF(T272="SOPORTE_TELEFÓNICO",'TARIFAS 2025'!$B$14,IF(V272="PRINCIPAL",'TARIFAS 2025'!$B$8,IF(V272="INTERMEDIA",'TARIFAS 2025'!$C$8,IF(V272="LEJANA",'TARIFAS 2025'!$D$8))))</f>
        <v>51282</v>
      </c>
      <c r="AA272" s="97">
        <f t="shared" si="4"/>
        <v>51282</v>
      </c>
    </row>
    <row r="273" spans="1:27" s="91" customFormat="1" x14ac:dyDescent="0.3">
      <c r="A273" s="93" t="s">
        <v>98</v>
      </c>
      <c r="B273" s="93" t="str">
        <f>VLOOKUP(A273,'CENTROS DE COSTOS'!A:D,2,0)</f>
        <v>0036-0006</v>
      </c>
      <c r="C273" s="93" t="str">
        <f>VLOOKUP(A273,'CENTROS DE COSTOS'!A:D,3,0)</f>
        <v>Wompi Oriente</v>
      </c>
      <c r="D273" s="93" t="s">
        <v>2945</v>
      </c>
      <c r="E273" s="93" t="s">
        <v>3670</v>
      </c>
      <c r="F273" s="93" t="s">
        <v>2686</v>
      </c>
      <c r="G273" s="93" t="s">
        <v>31</v>
      </c>
      <c r="H273" s="93" t="s">
        <v>814</v>
      </c>
      <c r="I273" s="93" t="s">
        <v>98</v>
      </c>
      <c r="J273" s="93" t="s">
        <v>3095</v>
      </c>
      <c r="K273" s="93" t="s">
        <v>1170</v>
      </c>
      <c r="L273" s="93" t="s">
        <v>4021</v>
      </c>
      <c r="M273" s="95">
        <v>45974.333333333343</v>
      </c>
      <c r="N273" s="95">
        <v>45974.487500000003</v>
      </c>
      <c r="O273" s="93" t="s">
        <v>31</v>
      </c>
      <c r="P273" s="93" t="s">
        <v>1255</v>
      </c>
      <c r="Q273" s="93" t="s">
        <v>1256</v>
      </c>
      <c r="R273" s="93" t="s">
        <v>1257</v>
      </c>
      <c r="S273" s="93" t="s">
        <v>4690</v>
      </c>
      <c r="T273" s="93" t="s">
        <v>1254</v>
      </c>
      <c r="U273" s="93" t="s">
        <v>5076</v>
      </c>
      <c r="V273" s="93" t="s">
        <v>40</v>
      </c>
      <c r="W273" s="93" t="s">
        <v>121</v>
      </c>
      <c r="X273" s="93" t="s">
        <v>1376</v>
      </c>
      <c r="Y273" s="93">
        <v>1</v>
      </c>
      <c r="Z273" s="97">
        <f>IF(T273="SOPORTE_TELEFÓNICO",'TARIFAS 2025'!$B$14,IF(V273="PRINCIPAL",'TARIFAS 2025'!$B$8,IF(V273="INTERMEDIA",'TARIFAS 2025'!$C$8,IF(V273="LEJANA",'TARIFAS 2025'!$D$8))))</f>
        <v>22000</v>
      </c>
      <c r="AA273" s="97">
        <f t="shared" si="4"/>
        <v>22000</v>
      </c>
    </row>
    <row r="274" spans="1:27" s="91" customFormat="1" x14ac:dyDescent="0.3">
      <c r="A274" s="93" t="s">
        <v>74</v>
      </c>
      <c r="B274" s="93" t="str">
        <f>VLOOKUP(A274,'CENTROS DE COSTOS'!A:D,2,0)</f>
        <v>0036-0007</v>
      </c>
      <c r="C274" s="93" t="str">
        <f>VLOOKUP(A274,'CENTROS DE COSTOS'!A:D,3,0)</f>
        <v>Wompi Santander</v>
      </c>
      <c r="D274" s="93" t="s">
        <v>3007</v>
      </c>
      <c r="E274" s="93" t="s">
        <v>3671</v>
      </c>
      <c r="F274" s="93" t="s">
        <v>2706</v>
      </c>
      <c r="G274" s="93" t="s">
        <v>31</v>
      </c>
      <c r="H274" s="93" t="s">
        <v>963</v>
      </c>
      <c r="I274" s="93" t="s">
        <v>1008</v>
      </c>
      <c r="J274" s="93" t="s">
        <v>3270</v>
      </c>
      <c r="K274" s="93" t="s">
        <v>1170</v>
      </c>
      <c r="L274" s="93" t="s">
        <v>4022</v>
      </c>
      <c r="M274" s="95">
        <v>45973.658333333333</v>
      </c>
      <c r="N274" s="95">
        <v>45974.490277777782</v>
      </c>
      <c r="O274" s="93" t="s">
        <v>31</v>
      </c>
      <c r="P274" s="93" t="s">
        <v>1255</v>
      </c>
      <c r="Q274" s="93" t="s">
        <v>1256</v>
      </c>
      <c r="R274" s="93" t="s">
        <v>1257</v>
      </c>
      <c r="S274" s="93" t="s">
        <v>4691</v>
      </c>
      <c r="T274" s="93" t="s">
        <v>1254</v>
      </c>
      <c r="U274" s="93" t="s">
        <v>5072</v>
      </c>
      <c r="V274" s="93" t="s">
        <v>42</v>
      </c>
      <c r="W274" s="93" t="s">
        <v>121</v>
      </c>
      <c r="X274" s="93" t="s">
        <v>1178</v>
      </c>
      <c r="Y274" s="93">
        <v>1</v>
      </c>
      <c r="Z274" s="97">
        <f>IF(T274="SOPORTE_TELEFÓNICO",'TARIFAS 2025'!$B$14,IF(V274="PRINCIPAL",'TARIFAS 2025'!$B$8,IF(V274="INTERMEDIA",'TARIFAS 2025'!$C$8,IF(V274="LEJANA",'TARIFAS 2025'!$D$8))))</f>
        <v>22000</v>
      </c>
      <c r="AA274" s="97">
        <f t="shared" si="4"/>
        <v>22000</v>
      </c>
    </row>
    <row r="275" spans="1:27" s="91" customFormat="1" x14ac:dyDescent="0.3">
      <c r="A275" s="93" t="s">
        <v>98</v>
      </c>
      <c r="B275" s="93" t="str">
        <f>VLOOKUP(A275,'CENTROS DE COSTOS'!A:D,2,0)</f>
        <v>0036-0006</v>
      </c>
      <c r="C275" s="93" t="str">
        <f>VLOOKUP(A275,'CENTROS DE COSTOS'!A:D,3,0)</f>
        <v>Wompi Oriente</v>
      </c>
      <c r="D275" s="93" t="s">
        <v>2945</v>
      </c>
      <c r="E275" s="93" t="s">
        <v>3672</v>
      </c>
      <c r="F275" s="93" t="s">
        <v>2707</v>
      </c>
      <c r="G275" s="93" t="s">
        <v>31</v>
      </c>
      <c r="H275" s="93" t="s">
        <v>814</v>
      </c>
      <c r="I275" s="93" t="s">
        <v>98</v>
      </c>
      <c r="J275" s="93" t="s">
        <v>3155</v>
      </c>
      <c r="K275" s="93" t="s">
        <v>1170</v>
      </c>
      <c r="L275" s="93" t="s">
        <v>4023</v>
      </c>
      <c r="M275" s="95">
        <v>45974.393750000003</v>
      </c>
      <c r="N275" s="95">
        <v>45974.552083333343</v>
      </c>
      <c r="O275" s="93" t="s">
        <v>31</v>
      </c>
      <c r="P275" s="93" t="s">
        <v>1258</v>
      </c>
      <c r="Q275" s="93" t="s">
        <v>1287</v>
      </c>
      <c r="R275" s="93" t="s">
        <v>1273</v>
      </c>
      <c r="S275" s="93" t="s">
        <v>4692</v>
      </c>
      <c r="T275" s="93" t="s">
        <v>1172</v>
      </c>
      <c r="U275" s="93" t="s">
        <v>5077</v>
      </c>
      <c r="V275" s="93" t="s">
        <v>40</v>
      </c>
      <c r="W275" s="93" t="s">
        <v>121</v>
      </c>
      <c r="X275" s="93" t="s">
        <v>1376</v>
      </c>
      <c r="Y275" s="93" t="s">
        <v>5090</v>
      </c>
      <c r="Z275" s="97">
        <f>IF(T275="SOPORTE_TELEFÓNICO",'TARIFAS 2025'!$B$14,IF(V275="PRINCIPAL",'TARIFAS 2025'!$B$8,IF(V275="INTERMEDIA",'TARIFAS 2025'!$C$8,IF(V275="LEJANA",'TARIFAS 2025'!$D$8))))</f>
        <v>51282</v>
      </c>
      <c r="AA275" s="97">
        <f t="shared" si="4"/>
        <v>51282</v>
      </c>
    </row>
    <row r="276" spans="1:27" s="91" customFormat="1" x14ac:dyDescent="0.3">
      <c r="A276" s="93" t="s">
        <v>71</v>
      </c>
      <c r="B276" s="93" t="str">
        <f>VLOOKUP(A276,'CENTROS DE COSTOS'!A:D,2,0)</f>
        <v>0036-0004</v>
      </c>
      <c r="C276" s="93" t="str">
        <f>VLOOKUP(A276,'CENTROS DE COSTOS'!A:D,3,0)</f>
        <v>Wompi Centro</v>
      </c>
      <c r="D276" s="93" t="s">
        <v>2946</v>
      </c>
      <c r="E276" s="93" t="s">
        <v>3673</v>
      </c>
      <c r="F276" s="93" t="s">
        <v>2708</v>
      </c>
      <c r="G276" s="93" t="s">
        <v>31</v>
      </c>
      <c r="H276" s="93" t="s">
        <v>618</v>
      </c>
      <c r="I276" s="93" t="s">
        <v>71</v>
      </c>
      <c r="J276" s="93" t="s">
        <v>3271</v>
      </c>
      <c r="K276" s="93" t="s">
        <v>1170</v>
      </c>
      <c r="L276" s="93" t="s">
        <v>4024</v>
      </c>
      <c r="M276" s="95">
        <v>45974.333333333343</v>
      </c>
      <c r="N276" s="95">
        <v>45974.55972222222</v>
      </c>
      <c r="O276" s="93" t="s">
        <v>31</v>
      </c>
      <c r="P276" s="93" t="s">
        <v>1266</v>
      </c>
      <c r="Q276" s="93" t="s">
        <v>1403</v>
      </c>
      <c r="R276" s="93" t="s">
        <v>1268</v>
      </c>
      <c r="S276" s="93" t="s">
        <v>4693</v>
      </c>
      <c r="T276" s="93" t="s">
        <v>1254</v>
      </c>
      <c r="U276" s="93" t="s">
        <v>5074</v>
      </c>
      <c r="V276" s="93" t="s">
        <v>40</v>
      </c>
      <c r="W276" s="93" t="s">
        <v>121</v>
      </c>
      <c r="X276" s="93" t="s">
        <v>1317</v>
      </c>
      <c r="Y276" s="93">
        <v>1</v>
      </c>
      <c r="Z276" s="97">
        <f>IF(T276="SOPORTE_TELEFÓNICO",'TARIFAS 2025'!$B$14,IF(V276="PRINCIPAL",'TARIFAS 2025'!$B$8,IF(V276="INTERMEDIA",'TARIFAS 2025'!$C$8,IF(V276="LEJANA",'TARIFAS 2025'!$D$8))))</f>
        <v>22000</v>
      </c>
      <c r="AA276" s="97">
        <f t="shared" si="4"/>
        <v>22000</v>
      </c>
    </row>
    <row r="277" spans="1:27" s="91" customFormat="1" x14ac:dyDescent="0.3">
      <c r="A277" s="93" t="s">
        <v>92</v>
      </c>
      <c r="B277" s="93" t="str">
        <f>VLOOKUP(A277,'CENTROS DE COSTOS'!A:D,2,0)</f>
        <v>0036-0002</v>
      </c>
      <c r="C277" s="93" t="str">
        <f>VLOOKUP(A277,'CENTROS DE COSTOS'!A:D,3,0)</f>
        <v>Wompi Eje Cafetero</v>
      </c>
      <c r="D277" s="93" t="s">
        <v>3008</v>
      </c>
      <c r="E277" s="93" t="s">
        <v>3674</v>
      </c>
      <c r="F277" s="93" t="s">
        <v>2709</v>
      </c>
      <c r="G277" s="93" t="s">
        <v>31</v>
      </c>
      <c r="H277" s="93" t="s">
        <v>939</v>
      </c>
      <c r="I277" s="93" t="s">
        <v>948</v>
      </c>
      <c r="J277" s="93" t="s">
        <v>3272</v>
      </c>
      <c r="K277" s="93" t="s">
        <v>1170</v>
      </c>
      <c r="L277" s="93" t="s">
        <v>4025</v>
      </c>
      <c r="M277" s="95">
        <v>45973.688194444447</v>
      </c>
      <c r="N277" s="95">
        <v>45974.561805555553</v>
      </c>
      <c r="O277" s="93" t="s">
        <v>31</v>
      </c>
      <c r="P277" s="93" t="s">
        <v>1266</v>
      </c>
      <c r="Q277" s="93" t="s">
        <v>1271</v>
      </c>
      <c r="R277" s="93" t="s">
        <v>1268</v>
      </c>
      <c r="S277" s="93" t="s">
        <v>4694</v>
      </c>
      <c r="T277" s="93" t="s">
        <v>1172</v>
      </c>
      <c r="U277" s="93" t="s">
        <v>5072</v>
      </c>
      <c r="V277" s="93" t="s">
        <v>41</v>
      </c>
      <c r="W277" s="93" t="s">
        <v>121</v>
      </c>
      <c r="X277" s="93" t="s">
        <v>1193</v>
      </c>
      <c r="Y277" s="93" t="s">
        <v>5090</v>
      </c>
      <c r="Z277" s="97">
        <f>IF(T277="SOPORTE_TELEFÓNICO",'TARIFAS 2025'!$B$14,IF(V277="PRINCIPAL",'TARIFAS 2025'!$B$8,IF(V277="INTERMEDIA",'TARIFAS 2025'!$C$8,IF(V277="LEJANA",'TARIFAS 2025'!$D$8))))</f>
        <v>172989</v>
      </c>
      <c r="AA277" s="97">
        <f t="shared" si="4"/>
        <v>172989</v>
      </c>
    </row>
    <row r="278" spans="1:27" s="91" customFormat="1" x14ac:dyDescent="0.3">
      <c r="A278" s="93" t="s">
        <v>85</v>
      </c>
      <c r="B278" s="93" t="str">
        <f>VLOOKUP(A278,'CENTROS DE COSTOS'!A:D,2,0)</f>
        <v>0036-0006</v>
      </c>
      <c r="C278" s="93" t="str">
        <f>VLOOKUP(A278,'CENTROS DE COSTOS'!A:D,3,0)</f>
        <v>Wompi Oriente</v>
      </c>
      <c r="D278" s="93" t="s">
        <v>3009</v>
      </c>
      <c r="E278" s="93" t="s">
        <v>3675</v>
      </c>
      <c r="F278" s="93" t="s">
        <v>2710</v>
      </c>
      <c r="G278" s="93" t="s">
        <v>31</v>
      </c>
      <c r="H278" s="93" t="s">
        <v>1056</v>
      </c>
      <c r="I278" s="93" t="s">
        <v>138</v>
      </c>
      <c r="J278" s="93" t="s">
        <v>1429</v>
      </c>
      <c r="K278" s="93" t="s">
        <v>1170</v>
      </c>
      <c r="L278" s="93" t="s">
        <v>4026</v>
      </c>
      <c r="M278" s="95">
        <v>45973.678472222222</v>
      </c>
      <c r="N278" s="95">
        <v>45974.565972222219</v>
      </c>
      <c r="O278" s="93" t="s">
        <v>31</v>
      </c>
      <c r="P278" s="93" t="s">
        <v>1263</v>
      </c>
      <c r="Q278" s="93" t="s">
        <v>1264</v>
      </c>
      <c r="R278" s="93" t="s">
        <v>1265</v>
      </c>
      <c r="S278" s="93" t="s">
        <v>4695</v>
      </c>
      <c r="T278" s="93" t="s">
        <v>1254</v>
      </c>
      <c r="U278" s="93" t="s">
        <v>5072</v>
      </c>
      <c r="V278" s="93" t="s">
        <v>41</v>
      </c>
      <c r="W278" s="93" t="s">
        <v>121</v>
      </c>
      <c r="X278" s="93" t="s">
        <v>1213</v>
      </c>
      <c r="Y278" s="93">
        <v>1</v>
      </c>
      <c r="Z278" s="97">
        <f>IF(T278="SOPORTE_TELEFÓNICO",'TARIFAS 2025'!$B$14,IF(V278="PRINCIPAL",'TARIFAS 2025'!$B$8,IF(V278="INTERMEDIA",'TARIFAS 2025'!$C$8,IF(V278="LEJANA",'TARIFAS 2025'!$D$8))))</f>
        <v>22000</v>
      </c>
      <c r="AA278" s="97">
        <f t="shared" si="4"/>
        <v>22000</v>
      </c>
    </row>
    <row r="279" spans="1:27" s="91" customFormat="1" x14ac:dyDescent="0.3">
      <c r="A279" s="93" t="s">
        <v>97</v>
      </c>
      <c r="B279" s="93" t="str">
        <f>VLOOKUP(A279,'CENTROS DE COSTOS'!A:D,2,0)</f>
        <v>0036-0001</v>
      </c>
      <c r="C279" s="93" t="str">
        <f>VLOOKUP(A279,'CENTROS DE COSTOS'!A:D,3,0)</f>
        <v>Wompi Costa</v>
      </c>
      <c r="D279" s="93" t="s">
        <v>2685</v>
      </c>
      <c r="E279" s="93" t="s">
        <v>3676</v>
      </c>
      <c r="F279" s="93" t="s">
        <v>2711</v>
      </c>
      <c r="G279" s="93" t="s">
        <v>31</v>
      </c>
      <c r="H279" s="93" t="s">
        <v>536</v>
      </c>
      <c r="I279" s="93" t="s">
        <v>555</v>
      </c>
      <c r="J279" s="93" t="s">
        <v>3273</v>
      </c>
      <c r="K279" s="93" t="s">
        <v>1170</v>
      </c>
      <c r="L279" s="93" t="s">
        <v>4027</v>
      </c>
      <c r="M279" s="95">
        <v>45973.613888888889</v>
      </c>
      <c r="N279" s="95">
        <v>45974.568749999999</v>
      </c>
      <c r="O279" s="93" t="s">
        <v>31</v>
      </c>
      <c r="P279" s="93" t="s">
        <v>1255</v>
      </c>
      <c r="Q279" s="93" t="s">
        <v>1256</v>
      </c>
      <c r="R279" s="93" t="s">
        <v>1257</v>
      </c>
      <c r="S279" s="93" t="s">
        <v>4696</v>
      </c>
      <c r="T279" s="93" t="s">
        <v>1254</v>
      </c>
      <c r="U279" s="93" t="s">
        <v>5072</v>
      </c>
      <c r="V279" s="93" t="s">
        <v>42</v>
      </c>
      <c r="W279" s="93" t="s">
        <v>121</v>
      </c>
      <c r="X279" s="93" t="s">
        <v>1185</v>
      </c>
      <c r="Y279" s="93">
        <v>1</v>
      </c>
      <c r="Z279" s="97">
        <f>IF(T279="SOPORTE_TELEFÓNICO",'TARIFAS 2025'!$B$14,IF(V279="PRINCIPAL",'TARIFAS 2025'!$B$8,IF(V279="INTERMEDIA",'TARIFAS 2025'!$C$8,IF(V279="LEJANA",'TARIFAS 2025'!$D$8))))</f>
        <v>22000</v>
      </c>
      <c r="AA279" s="97">
        <f t="shared" si="4"/>
        <v>22000</v>
      </c>
    </row>
    <row r="280" spans="1:27" s="91" customFormat="1" x14ac:dyDescent="0.3">
      <c r="A280" s="93" t="s">
        <v>71</v>
      </c>
      <c r="B280" s="93" t="str">
        <f>VLOOKUP(A280,'CENTROS DE COSTOS'!A:D,2,0)</f>
        <v>0036-0004</v>
      </c>
      <c r="C280" s="93" t="str">
        <f>VLOOKUP(A280,'CENTROS DE COSTOS'!A:D,3,0)</f>
        <v>Wompi Centro</v>
      </c>
      <c r="D280" s="93" t="s">
        <v>3010</v>
      </c>
      <c r="E280" s="93" t="s">
        <v>3677</v>
      </c>
      <c r="F280" s="93" t="s">
        <v>2712</v>
      </c>
      <c r="G280" s="93" t="s">
        <v>31</v>
      </c>
      <c r="H280" s="93" t="s">
        <v>618</v>
      </c>
      <c r="I280" s="93" t="s">
        <v>705</v>
      </c>
      <c r="J280" s="93" t="s">
        <v>3274</v>
      </c>
      <c r="K280" s="93" t="s">
        <v>1170</v>
      </c>
      <c r="L280" s="93" t="s">
        <v>4028</v>
      </c>
      <c r="M280" s="95">
        <v>45973.492361111108</v>
      </c>
      <c r="N280" s="95">
        <v>45974.570138888892</v>
      </c>
      <c r="O280" s="93" t="s">
        <v>31</v>
      </c>
      <c r="P280" s="93" t="s">
        <v>1263</v>
      </c>
      <c r="Q280" s="93" t="s">
        <v>1264</v>
      </c>
      <c r="R280" s="93" t="s">
        <v>1265</v>
      </c>
      <c r="S280" s="93" t="s">
        <v>4697</v>
      </c>
      <c r="T280" s="93" t="s">
        <v>1172</v>
      </c>
      <c r="U280" s="93" t="s">
        <v>5072</v>
      </c>
      <c r="V280" s="93" t="s">
        <v>41</v>
      </c>
      <c r="W280" s="93" t="s">
        <v>121</v>
      </c>
      <c r="X280" s="93" t="s">
        <v>1198</v>
      </c>
      <c r="Y280" s="93" t="s">
        <v>5090</v>
      </c>
      <c r="Z280" s="97">
        <f>IF(T280="SOPORTE_TELEFÓNICO",'TARIFAS 2025'!$B$14,IF(V280="PRINCIPAL",'TARIFAS 2025'!$B$8,IF(V280="INTERMEDIA",'TARIFAS 2025'!$C$8,IF(V280="LEJANA",'TARIFAS 2025'!$D$8))))</f>
        <v>172989</v>
      </c>
      <c r="AA280" s="97">
        <f t="shared" si="4"/>
        <v>172989</v>
      </c>
    </row>
    <row r="281" spans="1:27" s="91" customFormat="1" x14ac:dyDescent="0.3">
      <c r="A281" s="93" t="s">
        <v>97</v>
      </c>
      <c r="B281" s="93" t="str">
        <f>VLOOKUP(A281,'CENTROS DE COSTOS'!A:D,2,0)</f>
        <v>0036-0001</v>
      </c>
      <c r="C281" s="93" t="str">
        <f>VLOOKUP(A281,'CENTROS DE COSTOS'!A:D,3,0)</f>
        <v>Wompi Costa</v>
      </c>
      <c r="D281" s="93" t="s">
        <v>2962</v>
      </c>
      <c r="E281" s="93" t="s">
        <v>3678</v>
      </c>
      <c r="F281" s="93" t="s">
        <v>2713</v>
      </c>
      <c r="G281" s="93" t="s">
        <v>31</v>
      </c>
      <c r="H281" s="93" t="s">
        <v>536</v>
      </c>
      <c r="I281" s="93" t="s">
        <v>97</v>
      </c>
      <c r="J281" s="93" t="s">
        <v>3275</v>
      </c>
      <c r="K281" s="93" t="s">
        <v>1170</v>
      </c>
      <c r="L281" s="93" t="s">
        <v>4029</v>
      </c>
      <c r="M281" s="95">
        <v>45973.493750000001</v>
      </c>
      <c r="N281" s="95">
        <v>45974.570833333331</v>
      </c>
      <c r="O281" s="93" t="s">
        <v>31</v>
      </c>
      <c r="P281" s="93" t="s">
        <v>1266</v>
      </c>
      <c r="Q281" s="93" t="s">
        <v>1368</v>
      </c>
      <c r="R281" s="93" t="s">
        <v>1268</v>
      </c>
      <c r="S281" s="93" t="s">
        <v>4698</v>
      </c>
      <c r="T281" s="93" t="s">
        <v>1254</v>
      </c>
      <c r="U281" s="93" t="s">
        <v>5072</v>
      </c>
      <c r="V281" s="93" t="s">
        <v>40</v>
      </c>
      <c r="W281" s="93" t="s">
        <v>121</v>
      </c>
      <c r="X281" s="93" t="s">
        <v>1204</v>
      </c>
      <c r="Y281" s="93">
        <v>1</v>
      </c>
      <c r="Z281" s="97">
        <f>IF(T281="SOPORTE_TELEFÓNICO",'TARIFAS 2025'!$B$14,IF(V281="PRINCIPAL",'TARIFAS 2025'!$B$8,IF(V281="INTERMEDIA",'TARIFAS 2025'!$C$8,IF(V281="LEJANA",'TARIFAS 2025'!$D$8))))</f>
        <v>22000</v>
      </c>
      <c r="AA281" s="97">
        <f t="shared" si="4"/>
        <v>22000</v>
      </c>
    </row>
    <row r="282" spans="1:27" s="91" customFormat="1" x14ac:dyDescent="0.3">
      <c r="A282" s="93" t="s">
        <v>91</v>
      </c>
      <c r="B282" s="93" t="str">
        <f>VLOOKUP(A282,'CENTROS DE COSTOS'!A:D,2,0)</f>
        <v>0036-0003</v>
      </c>
      <c r="C282" s="93" t="str">
        <f>VLOOKUP(A282,'CENTROS DE COSTOS'!A:D,3,0)</f>
        <v>Wompi Suroccidente</v>
      </c>
      <c r="D282" s="93" t="s">
        <v>3011</v>
      </c>
      <c r="E282" s="93" t="s">
        <v>3679</v>
      </c>
      <c r="F282" s="93" t="s">
        <v>2714</v>
      </c>
      <c r="G282" s="93" t="s">
        <v>31</v>
      </c>
      <c r="H282" s="93" t="s">
        <v>133</v>
      </c>
      <c r="I282" s="93" t="s">
        <v>887</v>
      </c>
      <c r="J282" s="93" t="s">
        <v>3276</v>
      </c>
      <c r="K282" s="93" t="s">
        <v>1170</v>
      </c>
      <c r="L282" s="93" t="s">
        <v>4030</v>
      </c>
      <c r="M282" s="95">
        <v>45973.333333333343</v>
      </c>
      <c r="N282" s="95">
        <v>45974.571527777778</v>
      </c>
      <c r="O282" s="93" t="s">
        <v>31</v>
      </c>
      <c r="P282" s="93" t="s">
        <v>1251</v>
      </c>
      <c r="Q282" s="93" t="s">
        <v>1282</v>
      </c>
      <c r="R282" s="93" t="s">
        <v>1285</v>
      </c>
      <c r="S282" s="93" t="s">
        <v>4699</v>
      </c>
      <c r="T282" s="93" t="s">
        <v>1254</v>
      </c>
      <c r="U282" s="93" t="s">
        <v>5072</v>
      </c>
      <c r="V282" s="93" t="s">
        <v>41</v>
      </c>
      <c r="W282" s="93" t="s">
        <v>121</v>
      </c>
      <c r="X282" s="93" t="s">
        <v>1290</v>
      </c>
      <c r="Y282" s="93">
        <v>1</v>
      </c>
      <c r="Z282" s="97">
        <f>IF(T282="SOPORTE_TELEFÓNICO",'TARIFAS 2025'!$B$14,IF(V282="PRINCIPAL",'TARIFAS 2025'!$B$8,IF(V282="INTERMEDIA",'TARIFAS 2025'!$C$8,IF(V282="LEJANA",'TARIFAS 2025'!$D$8))))</f>
        <v>22000</v>
      </c>
      <c r="AA282" s="97">
        <f t="shared" si="4"/>
        <v>22000</v>
      </c>
    </row>
    <row r="283" spans="1:27" s="91" customFormat="1" x14ac:dyDescent="0.3">
      <c r="A283" s="93" t="s">
        <v>96</v>
      </c>
      <c r="B283" s="93" t="str">
        <f>VLOOKUP(A283,'CENTROS DE COSTOS'!A:D,2,0)</f>
        <v>0036-0007</v>
      </c>
      <c r="C283" s="93" t="str">
        <f>VLOOKUP(A283,'CENTROS DE COSTOS'!A:D,3,0)</f>
        <v>Wompi Santander</v>
      </c>
      <c r="D283" s="93" t="s">
        <v>2973</v>
      </c>
      <c r="E283" s="93" t="s">
        <v>3680</v>
      </c>
      <c r="F283" s="93" t="s">
        <v>2715</v>
      </c>
      <c r="G283" s="93" t="s">
        <v>31</v>
      </c>
      <c r="H283" s="93" t="s">
        <v>322</v>
      </c>
      <c r="I283" s="93" t="s">
        <v>412</v>
      </c>
      <c r="J283" s="93" t="s">
        <v>3277</v>
      </c>
      <c r="K283" s="93" t="s">
        <v>1170</v>
      </c>
      <c r="L283" s="93" t="s">
        <v>4031</v>
      </c>
      <c r="M283" s="95">
        <v>45972.333333333343</v>
      </c>
      <c r="N283" s="95">
        <v>45974.57708333333</v>
      </c>
      <c r="O283" s="93" t="s">
        <v>31</v>
      </c>
      <c r="P283" s="93" t="s">
        <v>1247</v>
      </c>
      <c r="Q283" s="93" t="s">
        <v>1311</v>
      </c>
      <c r="R283" s="93" t="s">
        <v>1312</v>
      </c>
      <c r="S283" s="93" t="s">
        <v>4700</v>
      </c>
      <c r="T283" s="93" t="s">
        <v>1172</v>
      </c>
      <c r="U283" s="93" t="s">
        <v>5072</v>
      </c>
      <c r="V283" s="93" t="s">
        <v>41</v>
      </c>
      <c r="W283" s="93" t="s">
        <v>121</v>
      </c>
      <c r="X283" s="93" t="s">
        <v>1234</v>
      </c>
      <c r="Y283" s="93" t="s">
        <v>5090</v>
      </c>
      <c r="Z283" s="97">
        <f>IF(T283="SOPORTE_TELEFÓNICO",'TARIFAS 2025'!$B$14,IF(V283="PRINCIPAL",'TARIFAS 2025'!$B$8,IF(V283="INTERMEDIA",'TARIFAS 2025'!$C$8,IF(V283="LEJANA",'TARIFAS 2025'!$D$8))))</f>
        <v>172989</v>
      </c>
      <c r="AA283" s="97">
        <f t="shared" si="4"/>
        <v>172989</v>
      </c>
    </row>
    <row r="284" spans="1:27" s="91" customFormat="1" x14ac:dyDescent="0.3">
      <c r="A284" s="93" t="s">
        <v>88</v>
      </c>
      <c r="B284" s="93" t="str">
        <f>VLOOKUP(A284,'CENTROS DE COSTOS'!A:D,2,0)</f>
        <v>0036-0005</v>
      </c>
      <c r="C284" s="93" t="str">
        <f>VLOOKUP(A284,'CENTROS DE COSTOS'!A:D,3,0)</f>
        <v>Wompi Noroccidente</v>
      </c>
      <c r="D284" s="93" t="s">
        <v>3012</v>
      </c>
      <c r="E284" s="93" t="s">
        <v>3681</v>
      </c>
      <c r="F284" s="93" t="s">
        <v>2716</v>
      </c>
      <c r="G284" s="93" t="s">
        <v>31</v>
      </c>
      <c r="H284" s="93" t="s">
        <v>120</v>
      </c>
      <c r="I284" s="93" t="s">
        <v>206</v>
      </c>
      <c r="J284" s="93" t="s">
        <v>1686</v>
      </c>
      <c r="K284" s="93" t="s">
        <v>1170</v>
      </c>
      <c r="L284" s="93" t="s">
        <v>4032</v>
      </c>
      <c r="M284" s="95">
        <v>45944.42291666667</v>
      </c>
      <c r="N284" s="95">
        <v>45974.57916666667</v>
      </c>
      <c r="O284" s="93" t="s">
        <v>31</v>
      </c>
      <c r="P284" s="93" t="s">
        <v>1266</v>
      </c>
      <c r="Q284" s="93" t="s">
        <v>1267</v>
      </c>
      <c r="R284" s="93" t="s">
        <v>1268</v>
      </c>
      <c r="S284" s="93" t="s">
        <v>4701</v>
      </c>
      <c r="T284" s="93" t="s">
        <v>1172</v>
      </c>
      <c r="U284" s="93" t="s">
        <v>5075</v>
      </c>
      <c r="V284" s="93" t="s">
        <v>41</v>
      </c>
      <c r="W284" s="93" t="s">
        <v>121</v>
      </c>
      <c r="X284" s="93" t="s">
        <v>5084</v>
      </c>
      <c r="Y284" s="93">
        <v>2</v>
      </c>
      <c r="Z284" s="97">
        <f>IF(T284="SOPORTE_TELEFÓNICO",'TARIFAS 2025'!$B$14,IF(V284="PRINCIPAL",'TARIFAS 2025'!$B$8,IF(V284="INTERMEDIA",'TARIFAS 2025'!$C$8,IF(V284="LEJANA",'TARIFAS 2025'!$D$8))))</f>
        <v>172989</v>
      </c>
      <c r="AA284" s="97">
        <f t="shared" si="4"/>
        <v>345978</v>
      </c>
    </row>
    <row r="285" spans="1:27" s="91" customFormat="1" x14ac:dyDescent="0.3">
      <c r="A285" s="93" t="s">
        <v>80</v>
      </c>
      <c r="B285" s="93" t="str">
        <f>VLOOKUP(A285,'CENTROS DE COSTOS'!A:D,2,0)</f>
        <v>0036-0001</v>
      </c>
      <c r="C285" s="93" t="str">
        <f>VLOOKUP(A285,'CENTROS DE COSTOS'!A:D,3,0)</f>
        <v>Wompi Costa</v>
      </c>
      <c r="D285" s="93" t="s">
        <v>2997</v>
      </c>
      <c r="E285" s="93" t="s">
        <v>3682</v>
      </c>
      <c r="F285" s="93" t="s">
        <v>2717</v>
      </c>
      <c r="G285" s="93" t="s">
        <v>31</v>
      </c>
      <c r="H285" s="93" t="s">
        <v>275</v>
      </c>
      <c r="I285" s="93" t="s">
        <v>80</v>
      </c>
      <c r="J285" s="93" t="s">
        <v>3278</v>
      </c>
      <c r="K285" s="93" t="s">
        <v>1170</v>
      </c>
      <c r="L285" s="93" t="s">
        <v>4033</v>
      </c>
      <c r="M285" s="95">
        <v>45973.659722222219</v>
      </c>
      <c r="N285" s="95">
        <v>45974.583333333343</v>
      </c>
      <c r="O285" s="93" t="s">
        <v>31</v>
      </c>
      <c r="P285" s="93" t="s">
        <v>1359</v>
      </c>
      <c r="Q285" s="93" t="s">
        <v>1469</v>
      </c>
      <c r="R285" s="93" t="s">
        <v>1268</v>
      </c>
      <c r="S285" s="93" t="s">
        <v>4702</v>
      </c>
      <c r="T285" s="93" t="s">
        <v>1172</v>
      </c>
      <c r="U285" s="93" t="s">
        <v>5079</v>
      </c>
      <c r="V285" s="93" t="s">
        <v>40</v>
      </c>
      <c r="W285" s="93" t="s">
        <v>121</v>
      </c>
      <c r="X285" s="93" t="s">
        <v>1228</v>
      </c>
      <c r="Y285" s="93" t="s">
        <v>5090</v>
      </c>
      <c r="Z285" s="97">
        <f>IF(T285="SOPORTE_TELEFÓNICO",'TARIFAS 2025'!$B$14,IF(V285="PRINCIPAL",'TARIFAS 2025'!$B$8,IF(V285="INTERMEDIA",'TARIFAS 2025'!$C$8,IF(V285="LEJANA",'TARIFAS 2025'!$D$8))))</f>
        <v>51282</v>
      </c>
      <c r="AA285" s="97">
        <f t="shared" si="4"/>
        <v>51282</v>
      </c>
    </row>
    <row r="286" spans="1:27" s="91" customFormat="1" x14ac:dyDescent="0.3">
      <c r="A286" s="93" t="s">
        <v>71</v>
      </c>
      <c r="B286" s="93" t="str">
        <f>VLOOKUP(A286,'CENTROS DE COSTOS'!A:D,2,0)</f>
        <v>0036-0004</v>
      </c>
      <c r="C286" s="93" t="str">
        <f>VLOOKUP(A286,'CENTROS DE COSTOS'!A:D,3,0)</f>
        <v>Wompi Centro</v>
      </c>
      <c r="D286" s="93" t="s">
        <v>2946</v>
      </c>
      <c r="E286" s="93" t="s">
        <v>3683</v>
      </c>
      <c r="F286" s="93" t="s">
        <v>2718</v>
      </c>
      <c r="G286" s="93" t="s">
        <v>31</v>
      </c>
      <c r="H286" s="93" t="s">
        <v>618</v>
      </c>
      <c r="I286" s="93" t="s">
        <v>71</v>
      </c>
      <c r="J286" s="93" t="s">
        <v>1737</v>
      </c>
      <c r="K286" s="93" t="s">
        <v>1170</v>
      </c>
      <c r="L286" s="93" t="s">
        <v>4034</v>
      </c>
      <c r="M286" s="95">
        <v>45974.340277777781</v>
      </c>
      <c r="N286" s="95">
        <v>45974.585416666669</v>
      </c>
      <c r="O286" s="93" t="s">
        <v>31</v>
      </c>
      <c r="P286" s="93" t="s">
        <v>1263</v>
      </c>
      <c r="Q286" s="93" t="s">
        <v>1264</v>
      </c>
      <c r="R286" s="93" t="s">
        <v>1265</v>
      </c>
      <c r="S286" s="93" t="s">
        <v>4703</v>
      </c>
      <c r="T286" s="93" t="s">
        <v>1172</v>
      </c>
      <c r="U286" s="93" t="s">
        <v>5076</v>
      </c>
      <c r="V286" s="93" t="s">
        <v>40</v>
      </c>
      <c r="W286" s="93" t="s">
        <v>121</v>
      </c>
      <c r="X286" s="93" t="s">
        <v>1349</v>
      </c>
      <c r="Y286" s="93" t="s">
        <v>5090</v>
      </c>
      <c r="Z286" s="97">
        <f>IF(T286="SOPORTE_TELEFÓNICO",'TARIFAS 2025'!$B$14,IF(V286="PRINCIPAL",'TARIFAS 2025'!$B$8,IF(V286="INTERMEDIA",'TARIFAS 2025'!$C$8,IF(V286="LEJANA",'TARIFAS 2025'!$D$8))))</f>
        <v>51282</v>
      </c>
      <c r="AA286" s="97">
        <f t="shared" si="4"/>
        <v>51282</v>
      </c>
    </row>
    <row r="287" spans="1:27" s="91" customFormat="1" x14ac:dyDescent="0.3">
      <c r="A287" s="93" t="s">
        <v>92</v>
      </c>
      <c r="B287" s="93" t="str">
        <f>VLOOKUP(A287,'CENTROS DE COSTOS'!A:D,2,0)</f>
        <v>0036-0002</v>
      </c>
      <c r="C287" s="93" t="str">
        <f>VLOOKUP(A287,'CENTROS DE COSTOS'!A:D,3,0)</f>
        <v>Wompi Eje Cafetero</v>
      </c>
      <c r="D287" s="93" t="s">
        <v>2977</v>
      </c>
      <c r="E287" s="93" t="s">
        <v>3684</v>
      </c>
      <c r="F287" s="93" t="s">
        <v>2719</v>
      </c>
      <c r="G287" s="93" t="s">
        <v>31</v>
      </c>
      <c r="H287" s="93" t="s">
        <v>458</v>
      </c>
      <c r="I287" s="93" t="s">
        <v>92</v>
      </c>
      <c r="J287" s="93" t="s">
        <v>3279</v>
      </c>
      <c r="K287" s="93" t="s">
        <v>1170</v>
      </c>
      <c r="L287" s="93" t="s">
        <v>4035</v>
      </c>
      <c r="M287" s="95">
        <v>45974.497916666667</v>
      </c>
      <c r="N287" s="95">
        <v>45974.633333333331</v>
      </c>
      <c r="O287" s="93" t="s">
        <v>31</v>
      </c>
      <c r="P287" s="93" t="s">
        <v>1258</v>
      </c>
      <c r="Q287" s="93" t="s">
        <v>1259</v>
      </c>
      <c r="R287" s="93" t="s">
        <v>1273</v>
      </c>
      <c r="S287" s="93" t="s">
        <v>4704</v>
      </c>
      <c r="T287" s="93" t="s">
        <v>1254</v>
      </c>
      <c r="U287" s="93" t="s">
        <v>5072</v>
      </c>
      <c r="V287" s="93" t="s">
        <v>40</v>
      </c>
      <c r="W287" s="93" t="s">
        <v>121</v>
      </c>
      <c r="X287" s="93" t="s">
        <v>1193</v>
      </c>
      <c r="Y287" s="93">
        <v>1</v>
      </c>
      <c r="Z287" s="97">
        <f>IF(T287="SOPORTE_TELEFÓNICO",'TARIFAS 2025'!$B$14,IF(V287="PRINCIPAL",'TARIFAS 2025'!$B$8,IF(V287="INTERMEDIA",'TARIFAS 2025'!$C$8,IF(V287="LEJANA",'TARIFAS 2025'!$D$8))))</f>
        <v>22000</v>
      </c>
      <c r="AA287" s="97">
        <f t="shared" si="4"/>
        <v>22000</v>
      </c>
    </row>
    <row r="288" spans="1:27" s="91" customFormat="1" x14ac:dyDescent="0.3">
      <c r="A288" s="93" t="s">
        <v>77</v>
      </c>
      <c r="B288" s="93" t="str">
        <f>VLOOKUP(A288,'CENTROS DE COSTOS'!A:D,2,0)</f>
        <v>0036-0003</v>
      </c>
      <c r="C288" s="93" t="str">
        <f>VLOOKUP(A288,'CENTROS DE COSTOS'!A:D,3,0)</f>
        <v>Wompi Suroccidente</v>
      </c>
      <c r="D288" s="93" t="s">
        <v>3013</v>
      </c>
      <c r="E288" s="93" t="s">
        <v>3685</v>
      </c>
      <c r="F288" s="93" t="s">
        <v>2720</v>
      </c>
      <c r="G288" s="93" t="s">
        <v>31</v>
      </c>
      <c r="H288" s="93" t="s">
        <v>1101</v>
      </c>
      <c r="I288" s="93" t="s">
        <v>1122</v>
      </c>
      <c r="J288" s="93" t="s">
        <v>1634</v>
      </c>
      <c r="K288" s="93" t="s">
        <v>1170</v>
      </c>
      <c r="L288" s="93" t="s">
        <v>4036</v>
      </c>
      <c r="M288" s="95">
        <v>45973.59375</v>
      </c>
      <c r="N288" s="95">
        <v>45974.695138888892</v>
      </c>
      <c r="O288" s="93" t="s">
        <v>31</v>
      </c>
      <c r="P288" s="93" t="s">
        <v>1247</v>
      </c>
      <c r="Q288" s="93" t="s">
        <v>1311</v>
      </c>
      <c r="R288" s="93" t="s">
        <v>1249</v>
      </c>
      <c r="S288" s="93" t="s">
        <v>4705</v>
      </c>
      <c r="T288" s="93" t="s">
        <v>1172</v>
      </c>
      <c r="U288" s="93" t="s">
        <v>5072</v>
      </c>
      <c r="V288" s="93" t="s">
        <v>40</v>
      </c>
      <c r="W288" s="93" t="s">
        <v>121</v>
      </c>
      <c r="X288" s="93" t="s">
        <v>1342</v>
      </c>
      <c r="Y288" s="93" t="s">
        <v>5090</v>
      </c>
      <c r="Z288" s="97">
        <f>IF(T288="SOPORTE_TELEFÓNICO",'TARIFAS 2025'!$B$14,IF(V288="PRINCIPAL",'TARIFAS 2025'!$B$8,IF(V288="INTERMEDIA",'TARIFAS 2025'!$C$8,IF(V288="LEJANA",'TARIFAS 2025'!$D$8))))</f>
        <v>51282</v>
      </c>
      <c r="AA288" s="97">
        <f t="shared" si="4"/>
        <v>51282</v>
      </c>
    </row>
    <row r="289" spans="1:27" s="91" customFormat="1" x14ac:dyDescent="0.3">
      <c r="A289" s="93" t="s">
        <v>71</v>
      </c>
      <c r="B289" s="93" t="str">
        <f>VLOOKUP(A289,'CENTROS DE COSTOS'!A:D,2,0)</f>
        <v>0036-0004</v>
      </c>
      <c r="C289" s="93" t="str">
        <f>VLOOKUP(A289,'CENTROS DE COSTOS'!A:D,3,0)</f>
        <v>Wompi Centro</v>
      </c>
      <c r="D289" s="93" t="s">
        <v>2946</v>
      </c>
      <c r="E289" s="93" t="s">
        <v>3686</v>
      </c>
      <c r="F289" s="93" t="s">
        <v>2721</v>
      </c>
      <c r="G289" s="93" t="s">
        <v>31</v>
      </c>
      <c r="H289" s="93" t="s">
        <v>618</v>
      </c>
      <c r="I289" s="93" t="s">
        <v>71</v>
      </c>
      <c r="J289" s="93" t="s">
        <v>3280</v>
      </c>
      <c r="K289" s="93" t="s">
        <v>1170</v>
      </c>
      <c r="L289" s="93" t="s">
        <v>4037</v>
      </c>
      <c r="M289" s="95">
        <v>45938.634722222218</v>
      </c>
      <c r="N289" s="95">
        <v>45974.702777777777</v>
      </c>
      <c r="O289" s="93" t="s">
        <v>31</v>
      </c>
      <c r="P289" s="93" t="s">
        <v>1255</v>
      </c>
      <c r="Q289" s="93" t="s">
        <v>1256</v>
      </c>
      <c r="R289" s="93" t="s">
        <v>1257</v>
      </c>
      <c r="S289" s="93" t="s">
        <v>4706</v>
      </c>
      <c r="T289" s="93" t="s">
        <v>1172</v>
      </c>
      <c r="U289" s="93" t="s">
        <v>5077</v>
      </c>
      <c r="V289" s="93" t="s">
        <v>40</v>
      </c>
      <c r="W289" s="93" t="s">
        <v>121</v>
      </c>
      <c r="X289" s="93" t="s">
        <v>1323</v>
      </c>
      <c r="Y289" s="93">
        <v>3</v>
      </c>
      <c r="Z289" s="97">
        <f>IF(T289="SOPORTE_TELEFÓNICO",'TARIFAS 2025'!$B$14,IF(V289="PRINCIPAL",'TARIFAS 2025'!$B$8,IF(V289="INTERMEDIA",'TARIFAS 2025'!$C$8,IF(V289="LEJANA",'TARIFAS 2025'!$D$8))))</f>
        <v>51282</v>
      </c>
      <c r="AA289" s="97">
        <f t="shared" si="4"/>
        <v>153846</v>
      </c>
    </row>
    <row r="290" spans="1:27" s="91" customFormat="1" x14ac:dyDescent="0.3">
      <c r="A290" s="93" t="s">
        <v>96</v>
      </c>
      <c r="B290" s="93" t="str">
        <f>VLOOKUP(A290,'CENTROS DE COSTOS'!A:D,2,0)</f>
        <v>0036-0007</v>
      </c>
      <c r="C290" s="93" t="str">
        <f>VLOOKUP(A290,'CENTROS DE COSTOS'!A:D,3,0)</f>
        <v>Wompi Santander</v>
      </c>
      <c r="D290" s="93" t="s">
        <v>3014</v>
      </c>
      <c r="E290" s="93" t="s">
        <v>3687</v>
      </c>
      <c r="F290" s="93" t="s">
        <v>2722</v>
      </c>
      <c r="G290" s="93" t="s">
        <v>31</v>
      </c>
      <c r="H290" s="93" t="s">
        <v>322</v>
      </c>
      <c r="I290" s="93" t="s">
        <v>360</v>
      </c>
      <c r="J290" s="93" t="s">
        <v>3281</v>
      </c>
      <c r="K290" s="93" t="s">
        <v>1170</v>
      </c>
      <c r="L290" s="93" t="s">
        <v>4038</v>
      </c>
      <c r="M290" s="95">
        <v>45974.48333333333</v>
      </c>
      <c r="N290" s="95">
        <v>45975.308333333327</v>
      </c>
      <c r="O290" s="93" t="s">
        <v>31</v>
      </c>
      <c r="P290" s="93" t="s">
        <v>4410</v>
      </c>
      <c r="Q290" s="93" t="s">
        <v>4411</v>
      </c>
      <c r="R290" s="93" t="s">
        <v>4412</v>
      </c>
      <c r="S290" s="93" t="s">
        <v>4707</v>
      </c>
      <c r="T290" s="93" t="s">
        <v>1254</v>
      </c>
      <c r="U290" s="93" t="s">
        <v>5072</v>
      </c>
      <c r="V290" s="93" t="s">
        <v>42</v>
      </c>
      <c r="W290" s="93" t="s">
        <v>121</v>
      </c>
      <c r="X290" s="93" t="s">
        <v>1236</v>
      </c>
      <c r="Y290" s="93">
        <v>1</v>
      </c>
      <c r="Z290" s="97">
        <f>IF(T290="SOPORTE_TELEFÓNICO",'TARIFAS 2025'!$B$14,IF(V290="PRINCIPAL",'TARIFAS 2025'!$B$8,IF(V290="INTERMEDIA",'TARIFAS 2025'!$C$8,IF(V290="LEJANA",'TARIFAS 2025'!$D$8))))</f>
        <v>22000</v>
      </c>
      <c r="AA290" s="97">
        <f t="shared" si="4"/>
        <v>22000</v>
      </c>
    </row>
    <row r="291" spans="1:27" s="91" customFormat="1" x14ac:dyDescent="0.3">
      <c r="A291" s="93" t="s">
        <v>74</v>
      </c>
      <c r="B291" s="93" t="str">
        <f>VLOOKUP(A291,'CENTROS DE COSTOS'!A:D,2,0)</f>
        <v>0036-0007</v>
      </c>
      <c r="C291" s="93" t="str">
        <f>VLOOKUP(A291,'CENTROS DE COSTOS'!A:D,3,0)</f>
        <v>Wompi Santander</v>
      </c>
      <c r="D291" s="93" t="s">
        <v>2952</v>
      </c>
      <c r="E291" s="93" t="s">
        <v>3688</v>
      </c>
      <c r="F291" s="93" t="s">
        <v>2723</v>
      </c>
      <c r="G291" s="93" t="s">
        <v>31</v>
      </c>
      <c r="H291" s="93" t="s">
        <v>963</v>
      </c>
      <c r="I291" s="93" t="s">
        <v>74</v>
      </c>
      <c r="J291" s="93" t="s">
        <v>1482</v>
      </c>
      <c r="K291" s="93" t="s">
        <v>1170</v>
      </c>
      <c r="L291" s="93" t="s">
        <v>4039</v>
      </c>
      <c r="M291" s="95">
        <v>45974.333333333343</v>
      </c>
      <c r="N291" s="95">
        <v>45975.310416666667</v>
      </c>
      <c r="O291" s="93" t="s">
        <v>31</v>
      </c>
      <c r="P291" s="93" t="s">
        <v>1263</v>
      </c>
      <c r="Q291" s="93" t="s">
        <v>1347</v>
      </c>
      <c r="R291" s="93" t="s">
        <v>1367</v>
      </c>
      <c r="S291" s="93" t="s">
        <v>4708</v>
      </c>
      <c r="T291" s="93" t="s">
        <v>1172</v>
      </c>
      <c r="U291" s="93" t="s">
        <v>5079</v>
      </c>
      <c r="V291" s="93" t="s">
        <v>40</v>
      </c>
      <c r="W291" s="93" t="s">
        <v>121</v>
      </c>
      <c r="X291" s="93" t="s">
        <v>1203</v>
      </c>
      <c r="Y291" s="93" t="s">
        <v>5090</v>
      </c>
      <c r="Z291" s="97">
        <f>IF(T291="SOPORTE_TELEFÓNICO",'TARIFAS 2025'!$B$14,IF(V291="PRINCIPAL",'TARIFAS 2025'!$B$8,IF(V291="INTERMEDIA",'TARIFAS 2025'!$C$8,IF(V291="LEJANA",'TARIFAS 2025'!$D$8))))</f>
        <v>51282</v>
      </c>
      <c r="AA291" s="97">
        <f t="shared" si="4"/>
        <v>51282</v>
      </c>
    </row>
    <row r="292" spans="1:27" s="91" customFormat="1" x14ac:dyDescent="0.3">
      <c r="A292" s="93" t="s">
        <v>90</v>
      </c>
      <c r="B292" s="93" t="str">
        <f>VLOOKUP(A292,'CENTROS DE COSTOS'!A:D,2,0)</f>
        <v>0036-0006</v>
      </c>
      <c r="C292" s="93" t="str">
        <f>VLOOKUP(A292,'CENTROS DE COSTOS'!A:D,3,0)</f>
        <v>Wompi Oriente</v>
      </c>
      <c r="D292" s="93" t="s">
        <v>2988</v>
      </c>
      <c r="E292" s="93" t="s">
        <v>3689</v>
      </c>
      <c r="F292" s="93" t="s">
        <v>2665</v>
      </c>
      <c r="G292" s="93" t="s">
        <v>31</v>
      </c>
      <c r="H292" s="93" t="s">
        <v>740</v>
      </c>
      <c r="I292" s="93" t="s">
        <v>90</v>
      </c>
      <c r="J292" s="93" t="s">
        <v>3246</v>
      </c>
      <c r="K292" s="93" t="s">
        <v>1170</v>
      </c>
      <c r="L292" s="93" t="s">
        <v>4040</v>
      </c>
      <c r="M292" s="95">
        <v>45974.333333333343</v>
      </c>
      <c r="N292" s="95">
        <v>45975.3125</v>
      </c>
      <c r="O292" s="93" t="s">
        <v>31</v>
      </c>
      <c r="P292" s="93" t="s">
        <v>1255</v>
      </c>
      <c r="Q292" s="93" t="s">
        <v>1256</v>
      </c>
      <c r="R292" s="93" t="s">
        <v>1338</v>
      </c>
      <c r="S292" s="93" t="s">
        <v>4709</v>
      </c>
      <c r="T292" s="93" t="s">
        <v>1254</v>
      </c>
      <c r="U292" s="93" t="s">
        <v>5071</v>
      </c>
      <c r="V292" s="93" t="s">
        <v>40</v>
      </c>
      <c r="W292" s="93" t="s">
        <v>121</v>
      </c>
      <c r="X292" s="93" t="s">
        <v>1177</v>
      </c>
      <c r="Y292" s="93">
        <v>1</v>
      </c>
      <c r="Z292" s="97">
        <f>IF(T292="SOPORTE_TELEFÓNICO",'TARIFAS 2025'!$B$14,IF(V292="PRINCIPAL",'TARIFAS 2025'!$B$8,IF(V292="INTERMEDIA",'TARIFAS 2025'!$C$8,IF(V292="LEJANA",'TARIFAS 2025'!$D$8))))</f>
        <v>22000</v>
      </c>
      <c r="AA292" s="97">
        <f t="shared" si="4"/>
        <v>22000</v>
      </c>
    </row>
    <row r="293" spans="1:27" s="91" customFormat="1" x14ac:dyDescent="0.3">
      <c r="A293" s="93" t="s">
        <v>89</v>
      </c>
      <c r="B293" s="93" t="str">
        <f>VLOOKUP(A293,'CENTROS DE COSTOS'!A:D,2,0)</f>
        <v>0036-0001</v>
      </c>
      <c r="C293" s="93" t="str">
        <f>VLOOKUP(A293,'CENTROS DE COSTOS'!A:D,3,0)</f>
        <v>Wompi Costa</v>
      </c>
      <c r="D293" s="93" t="s">
        <v>3015</v>
      </c>
      <c r="E293" s="93" t="s">
        <v>3690</v>
      </c>
      <c r="F293" s="93" t="s">
        <v>2724</v>
      </c>
      <c r="G293" s="93" t="s">
        <v>31</v>
      </c>
      <c r="H293" s="93" t="s">
        <v>276</v>
      </c>
      <c r="I293" s="93" t="s">
        <v>612</v>
      </c>
      <c r="J293" s="93" t="s">
        <v>3282</v>
      </c>
      <c r="K293" s="93" t="s">
        <v>1170</v>
      </c>
      <c r="L293" s="93" t="s">
        <v>4041</v>
      </c>
      <c r="M293" s="95">
        <v>45969.375</v>
      </c>
      <c r="N293" s="95">
        <v>45975.315972222219</v>
      </c>
      <c r="O293" s="93" t="s">
        <v>31</v>
      </c>
      <c r="P293" s="93" t="s">
        <v>1258</v>
      </c>
      <c r="Q293" s="93" t="s">
        <v>1287</v>
      </c>
      <c r="R293" s="93" t="s">
        <v>1260</v>
      </c>
      <c r="S293" s="93" t="s">
        <v>4710</v>
      </c>
      <c r="T293" s="93" t="s">
        <v>1172</v>
      </c>
      <c r="U293" s="93" t="s">
        <v>5072</v>
      </c>
      <c r="V293" s="93" t="s">
        <v>41</v>
      </c>
      <c r="W293" s="93" t="s">
        <v>121</v>
      </c>
      <c r="X293" s="93" t="s">
        <v>1226</v>
      </c>
      <c r="Y293" s="93" t="s">
        <v>5090</v>
      </c>
      <c r="Z293" s="97">
        <f>IF(T293="SOPORTE_TELEFÓNICO",'TARIFAS 2025'!$B$14,IF(V293="PRINCIPAL",'TARIFAS 2025'!$B$8,IF(V293="INTERMEDIA",'TARIFAS 2025'!$C$8,IF(V293="LEJANA",'TARIFAS 2025'!$D$8))))</f>
        <v>172989</v>
      </c>
      <c r="AA293" s="97">
        <f t="shared" si="4"/>
        <v>172989</v>
      </c>
    </row>
    <row r="294" spans="1:27" s="91" customFormat="1" x14ac:dyDescent="0.3">
      <c r="A294" s="93" t="s">
        <v>74</v>
      </c>
      <c r="B294" s="93" t="str">
        <f>VLOOKUP(A294,'CENTROS DE COSTOS'!A:D,2,0)</f>
        <v>0036-0007</v>
      </c>
      <c r="C294" s="93" t="str">
        <f>VLOOKUP(A294,'CENTROS DE COSTOS'!A:D,3,0)</f>
        <v>Wompi Santander</v>
      </c>
      <c r="D294" s="93" t="s">
        <v>2952</v>
      </c>
      <c r="E294" s="93" t="s">
        <v>3691</v>
      </c>
      <c r="F294" s="93" t="s">
        <v>2725</v>
      </c>
      <c r="G294" s="93" t="s">
        <v>31</v>
      </c>
      <c r="H294" s="93" t="s">
        <v>963</v>
      </c>
      <c r="I294" s="93" t="s">
        <v>74</v>
      </c>
      <c r="J294" s="93" t="s">
        <v>1505</v>
      </c>
      <c r="K294" s="93" t="s">
        <v>1170</v>
      </c>
      <c r="L294" s="93" t="s">
        <v>4042</v>
      </c>
      <c r="M294" s="95">
        <v>45974.431944444441</v>
      </c>
      <c r="N294" s="95">
        <v>45975.378472222219</v>
      </c>
      <c r="O294" s="93" t="s">
        <v>31</v>
      </c>
      <c r="P294" s="93" t="s">
        <v>1266</v>
      </c>
      <c r="Q294" s="93" t="s">
        <v>1368</v>
      </c>
      <c r="R294" s="93" t="s">
        <v>1268</v>
      </c>
      <c r="S294" s="93" t="s">
        <v>4711</v>
      </c>
      <c r="T294" s="93" t="s">
        <v>1172</v>
      </c>
      <c r="U294" s="93" t="s">
        <v>5079</v>
      </c>
      <c r="V294" s="93" t="s">
        <v>40</v>
      </c>
      <c r="W294" s="93" t="s">
        <v>121</v>
      </c>
      <c r="X294" s="93" t="s">
        <v>1178</v>
      </c>
      <c r="Y294" s="93" t="s">
        <v>5090</v>
      </c>
      <c r="Z294" s="97">
        <f>IF(T294="SOPORTE_TELEFÓNICO",'TARIFAS 2025'!$B$14,IF(V294="PRINCIPAL",'TARIFAS 2025'!$B$8,IF(V294="INTERMEDIA",'TARIFAS 2025'!$C$8,IF(V294="LEJANA",'TARIFAS 2025'!$D$8))))</f>
        <v>51282</v>
      </c>
      <c r="AA294" s="97">
        <f t="shared" si="4"/>
        <v>51282</v>
      </c>
    </row>
    <row r="295" spans="1:27" s="91" customFormat="1" x14ac:dyDescent="0.3">
      <c r="A295" s="93" t="s">
        <v>71</v>
      </c>
      <c r="B295" s="93" t="str">
        <f>VLOOKUP(A295,'CENTROS DE COSTOS'!A:D,2,0)</f>
        <v>0036-0004</v>
      </c>
      <c r="C295" s="93" t="str">
        <f>VLOOKUP(A295,'CENTROS DE COSTOS'!A:D,3,0)</f>
        <v>Wompi Centro</v>
      </c>
      <c r="D295" s="93" t="s">
        <v>2975</v>
      </c>
      <c r="E295" s="93" t="s">
        <v>3692</v>
      </c>
      <c r="F295" s="93" t="s">
        <v>2726</v>
      </c>
      <c r="G295" s="93" t="s">
        <v>31</v>
      </c>
      <c r="H295" s="93" t="s">
        <v>618</v>
      </c>
      <c r="I295" s="93" t="s">
        <v>652</v>
      </c>
      <c r="J295" s="93" t="s">
        <v>1450</v>
      </c>
      <c r="K295" s="93" t="s">
        <v>1170</v>
      </c>
      <c r="L295" s="93" t="s">
        <v>4043</v>
      </c>
      <c r="M295" s="95">
        <v>45972.677777777782</v>
      </c>
      <c r="N295" s="95">
        <v>45975.439583333333</v>
      </c>
      <c r="O295" s="93" t="s">
        <v>31</v>
      </c>
      <c r="P295" s="93" t="s">
        <v>1266</v>
      </c>
      <c r="Q295" s="93" t="s">
        <v>1271</v>
      </c>
      <c r="R295" s="93" t="s">
        <v>1268</v>
      </c>
      <c r="S295" s="93" t="s">
        <v>4712</v>
      </c>
      <c r="T295" s="93" t="s">
        <v>1172</v>
      </c>
      <c r="U295" s="93" t="s">
        <v>5078</v>
      </c>
      <c r="V295" s="93" t="s">
        <v>41</v>
      </c>
      <c r="W295" s="93" t="s">
        <v>121</v>
      </c>
      <c r="X295" s="93" t="s">
        <v>1349</v>
      </c>
      <c r="Y295" s="93" t="s">
        <v>5091</v>
      </c>
      <c r="Z295" s="97">
        <f>IF(T295="SOPORTE_TELEFÓNICO",'TARIFAS 2025'!$B$14,IF(V295="PRINCIPAL",'TARIFAS 2025'!$B$8,IF(V295="INTERMEDIA",'TARIFAS 2025'!$C$8,IF(V295="LEJANA",'TARIFAS 2025'!$D$8))))</f>
        <v>172989</v>
      </c>
      <c r="AA295" s="97">
        <f t="shared" si="4"/>
        <v>345978</v>
      </c>
    </row>
    <row r="296" spans="1:27" s="91" customFormat="1" x14ac:dyDescent="0.3">
      <c r="A296" s="93" t="s">
        <v>74</v>
      </c>
      <c r="B296" s="93" t="str">
        <f>VLOOKUP(A296,'CENTROS DE COSTOS'!A:D,2,0)</f>
        <v>0036-0007</v>
      </c>
      <c r="C296" s="93" t="str">
        <f>VLOOKUP(A296,'CENTROS DE COSTOS'!A:D,3,0)</f>
        <v>Wompi Santander</v>
      </c>
      <c r="D296" s="93" t="s">
        <v>3016</v>
      </c>
      <c r="E296" s="93" t="s">
        <v>3693</v>
      </c>
      <c r="F296" s="93" t="s">
        <v>2727</v>
      </c>
      <c r="G296" s="93" t="s">
        <v>31</v>
      </c>
      <c r="H296" s="93" t="s">
        <v>963</v>
      </c>
      <c r="I296" s="93" t="s">
        <v>1029</v>
      </c>
      <c r="J296" s="93" t="s">
        <v>1404</v>
      </c>
      <c r="K296" s="93" t="s">
        <v>1170</v>
      </c>
      <c r="L296" s="93" t="s">
        <v>4044</v>
      </c>
      <c r="M296" s="95">
        <v>45974.349305555559</v>
      </c>
      <c r="N296" s="95">
        <v>45975.443055555559</v>
      </c>
      <c r="O296" s="93" t="s">
        <v>31</v>
      </c>
      <c r="P296" s="93" t="s">
        <v>1251</v>
      </c>
      <c r="Q296" s="93" t="s">
        <v>1282</v>
      </c>
      <c r="R296" s="93" t="s">
        <v>1285</v>
      </c>
      <c r="S296" s="93" t="s">
        <v>4713</v>
      </c>
      <c r="T296" s="93" t="s">
        <v>1254</v>
      </c>
      <c r="U296" s="93" t="s">
        <v>5072</v>
      </c>
      <c r="V296" s="93" t="s">
        <v>41</v>
      </c>
      <c r="W296" s="93" t="s">
        <v>121</v>
      </c>
      <c r="X296" s="93" t="s">
        <v>1203</v>
      </c>
      <c r="Y296" s="93">
        <v>1</v>
      </c>
      <c r="Z296" s="97">
        <f>IF(T296="SOPORTE_TELEFÓNICO",'TARIFAS 2025'!$B$14,IF(V296="PRINCIPAL",'TARIFAS 2025'!$B$8,IF(V296="INTERMEDIA",'TARIFAS 2025'!$C$8,IF(V296="LEJANA",'TARIFAS 2025'!$D$8))))</f>
        <v>22000</v>
      </c>
      <c r="AA296" s="97">
        <f t="shared" si="4"/>
        <v>22000</v>
      </c>
    </row>
    <row r="297" spans="1:27" s="91" customFormat="1" x14ac:dyDescent="0.3">
      <c r="A297" s="93" t="s">
        <v>71</v>
      </c>
      <c r="B297" s="93" t="str">
        <f>VLOOKUP(A297,'CENTROS DE COSTOS'!A:D,2,0)</f>
        <v>0036-0004</v>
      </c>
      <c r="C297" s="93" t="str">
        <f>VLOOKUP(A297,'CENTROS DE COSTOS'!A:D,3,0)</f>
        <v>Wompi Centro</v>
      </c>
      <c r="D297" s="93" t="s">
        <v>3017</v>
      </c>
      <c r="E297" s="93" t="s">
        <v>3694</v>
      </c>
      <c r="F297" s="93" t="s">
        <v>2728</v>
      </c>
      <c r="G297" s="93" t="s">
        <v>31</v>
      </c>
      <c r="H297" s="93" t="s">
        <v>618</v>
      </c>
      <c r="I297" s="93" t="s">
        <v>620</v>
      </c>
      <c r="J297" s="93" t="s">
        <v>3283</v>
      </c>
      <c r="K297" s="93" t="s">
        <v>1170</v>
      </c>
      <c r="L297" s="93" t="s">
        <v>4045</v>
      </c>
      <c r="M297" s="95">
        <v>45974.479861111111</v>
      </c>
      <c r="N297" s="95">
        <v>45975.45208333333</v>
      </c>
      <c r="O297" s="93" t="s">
        <v>31</v>
      </c>
      <c r="P297" s="93" t="s">
        <v>1306</v>
      </c>
      <c r="Q297" s="93" t="s">
        <v>1320</v>
      </c>
      <c r="R297" s="93" t="s">
        <v>1321</v>
      </c>
      <c r="S297" s="93" t="s">
        <v>4714</v>
      </c>
      <c r="T297" s="93" t="s">
        <v>1172</v>
      </c>
      <c r="U297" s="93" t="s">
        <v>5072</v>
      </c>
      <c r="V297" s="93" t="s">
        <v>40</v>
      </c>
      <c r="W297" s="93" t="s">
        <v>121</v>
      </c>
      <c r="X297" s="93" t="s">
        <v>1216</v>
      </c>
      <c r="Y297" s="93" t="s">
        <v>5090</v>
      </c>
      <c r="Z297" s="97">
        <f>IF(T297="SOPORTE_TELEFÓNICO",'TARIFAS 2025'!$B$14,IF(V297="PRINCIPAL",'TARIFAS 2025'!$B$8,IF(V297="INTERMEDIA",'TARIFAS 2025'!$C$8,IF(V297="LEJANA",'TARIFAS 2025'!$D$8))))</f>
        <v>51282</v>
      </c>
      <c r="AA297" s="97">
        <f t="shared" si="4"/>
        <v>51282</v>
      </c>
    </row>
    <row r="298" spans="1:27" s="91" customFormat="1" x14ac:dyDescent="0.3">
      <c r="A298" s="93" t="s">
        <v>88</v>
      </c>
      <c r="B298" s="93" t="str">
        <f>VLOOKUP(A298,'CENTROS DE COSTOS'!A:D,2,0)</f>
        <v>0036-0005</v>
      </c>
      <c r="C298" s="93" t="str">
        <f>VLOOKUP(A298,'CENTROS DE COSTOS'!A:D,3,0)</f>
        <v>Wompi Noroccidente</v>
      </c>
      <c r="D298" s="93" t="s">
        <v>2968</v>
      </c>
      <c r="E298" s="93" t="s">
        <v>3695</v>
      </c>
      <c r="F298" s="93" t="s">
        <v>2729</v>
      </c>
      <c r="G298" s="93" t="s">
        <v>31</v>
      </c>
      <c r="H298" s="93" t="s">
        <v>120</v>
      </c>
      <c r="I298" s="93" t="s">
        <v>190</v>
      </c>
      <c r="J298" s="93" t="s">
        <v>1328</v>
      </c>
      <c r="K298" s="93" t="s">
        <v>1170</v>
      </c>
      <c r="L298" s="93" t="s">
        <v>4046</v>
      </c>
      <c r="M298" s="95">
        <v>45975.333333333343</v>
      </c>
      <c r="N298" s="95">
        <v>45975.463194444441</v>
      </c>
      <c r="O298" s="93" t="s">
        <v>31</v>
      </c>
      <c r="P298" s="93" t="s">
        <v>1359</v>
      </c>
      <c r="Q298" s="93" t="s">
        <v>1394</v>
      </c>
      <c r="R298" s="93" t="s">
        <v>1268</v>
      </c>
      <c r="S298" s="93" t="s">
        <v>4715</v>
      </c>
      <c r="T298" s="93" t="s">
        <v>1172</v>
      </c>
      <c r="U298" s="93" t="s">
        <v>5078</v>
      </c>
      <c r="V298" s="93" t="s">
        <v>40</v>
      </c>
      <c r="W298" s="93" t="s">
        <v>121</v>
      </c>
      <c r="X298" s="93" t="s">
        <v>1275</v>
      </c>
      <c r="Y298" s="93" t="s">
        <v>5090</v>
      </c>
      <c r="Z298" s="97">
        <f>IF(T298="SOPORTE_TELEFÓNICO",'TARIFAS 2025'!$B$14,IF(V298="PRINCIPAL",'TARIFAS 2025'!$B$8,IF(V298="INTERMEDIA",'TARIFAS 2025'!$C$8,IF(V298="LEJANA",'TARIFAS 2025'!$D$8))))</f>
        <v>51282</v>
      </c>
      <c r="AA298" s="97">
        <f t="shared" ref="AA298:AA356" si="5">Z298*Y298</f>
        <v>51282</v>
      </c>
    </row>
    <row r="299" spans="1:27" s="91" customFormat="1" x14ac:dyDescent="0.3">
      <c r="A299" s="93" t="s">
        <v>74</v>
      </c>
      <c r="B299" s="93" t="str">
        <f>VLOOKUP(A299,'CENTROS DE COSTOS'!A:D,2,0)</f>
        <v>0036-0007</v>
      </c>
      <c r="C299" s="93" t="str">
        <f>VLOOKUP(A299,'CENTROS DE COSTOS'!A:D,3,0)</f>
        <v>Wompi Santander</v>
      </c>
      <c r="D299" s="93" t="s">
        <v>2952</v>
      </c>
      <c r="E299" s="93" t="s">
        <v>3696</v>
      </c>
      <c r="F299" s="93" t="s">
        <v>2645</v>
      </c>
      <c r="G299" s="93" t="s">
        <v>31</v>
      </c>
      <c r="H299" s="93" t="s">
        <v>963</v>
      </c>
      <c r="I299" s="93" t="s">
        <v>74</v>
      </c>
      <c r="J299" s="93" t="s">
        <v>3174</v>
      </c>
      <c r="K299" s="93" t="s">
        <v>1170</v>
      </c>
      <c r="L299" s="93" t="s">
        <v>4047</v>
      </c>
      <c r="M299" s="95">
        <v>45972.386805555558</v>
      </c>
      <c r="N299" s="95">
        <v>45975.466666666667</v>
      </c>
      <c r="O299" s="93" t="s">
        <v>31</v>
      </c>
      <c r="P299" s="93" t="s">
        <v>1251</v>
      </c>
      <c r="Q299" s="93" t="s">
        <v>1282</v>
      </c>
      <c r="R299" s="93" t="s">
        <v>1285</v>
      </c>
      <c r="S299" s="93" t="s">
        <v>4716</v>
      </c>
      <c r="T299" s="93" t="s">
        <v>1254</v>
      </c>
      <c r="U299" s="93" t="s">
        <v>5071</v>
      </c>
      <c r="V299" s="93" t="s">
        <v>40</v>
      </c>
      <c r="W299" s="93" t="s">
        <v>121</v>
      </c>
      <c r="X299" s="93" t="s">
        <v>1526</v>
      </c>
      <c r="Y299" s="93">
        <v>1</v>
      </c>
      <c r="Z299" s="97">
        <f>IF(T299="SOPORTE_TELEFÓNICO",'TARIFAS 2025'!$B$14,IF(V299="PRINCIPAL",'TARIFAS 2025'!$B$8,IF(V299="INTERMEDIA",'TARIFAS 2025'!$C$8,IF(V299="LEJANA",'TARIFAS 2025'!$D$8))))</f>
        <v>22000</v>
      </c>
      <c r="AA299" s="97">
        <f t="shared" si="5"/>
        <v>22000</v>
      </c>
    </row>
    <row r="300" spans="1:27" s="91" customFormat="1" x14ac:dyDescent="0.3">
      <c r="A300" s="93" t="s">
        <v>85</v>
      </c>
      <c r="B300" s="93" t="str">
        <f>VLOOKUP(A300,'CENTROS DE COSTOS'!A:D,2,0)</f>
        <v>0036-0006</v>
      </c>
      <c r="C300" s="93" t="str">
        <f>VLOOKUP(A300,'CENTROS DE COSTOS'!A:D,3,0)</f>
        <v>Wompi Oriente</v>
      </c>
      <c r="D300" s="93" t="s">
        <v>2950</v>
      </c>
      <c r="E300" s="93" t="s">
        <v>3697</v>
      </c>
      <c r="F300" s="93" t="s">
        <v>2730</v>
      </c>
      <c r="G300" s="93" t="s">
        <v>31</v>
      </c>
      <c r="H300" s="93" t="s">
        <v>1056</v>
      </c>
      <c r="I300" s="93" t="s">
        <v>85</v>
      </c>
      <c r="J300" s="93" t="s">
        <v>3284</v>
      </c>
      <c r="K300" s="93" t="s">
        <v>1170</v>
      </c>
      <c r="L300" s="93" t="s">
        <v>4048</v>
      </c>
      <c r="M300" s="95">
        <v>45974.395833333343</v>
      </c>
      <c r="N300" s="95">
        <v>45975.468055555553</v>
      </c>
      <c r="O300" s="93" t="s">
        <v>31</v>
      </c>
      <c r="P300" s="93" t="s">
        <v>1258</v>
      </c>
      <c r="Q300" s="93" t="s">
        <v>1259</v>
      </c>
      <c r="R300" s="93" t="s">
        <v>1260</v>
      </c>
      <c r="S300" s="93" t="s">
        <v>4717</v>
      </c>
      <c r="T300" s="93" t="s">
        <v>1172</v>
      </c>
      <c r="U300" s="93" t="s">
        <v>5078</v>
      </c>
      <c r="V300" s="93" t="s">
        <v>40</v>
      </c>
      <c r="W300" s="93" t="s">
        <v>121</v>
      </c>
      <c r="X300" s="93" t="s">
        <v>1319</v>
      </c>
      <c r="Y300" s="93" t="s">
        <v>5090</v>
      </c>
      <c r="Z300" s="97">
        <f>IF(T300="SOPORTE_TELEFÓNICO",'TARIFAS 2025'!$B$14,IF(V300="PRINCIPAL",'TARIFAS 2025'!$B$8,IF(V300="INTERMEDIA",'TARIFAS 2025'!$C$8,IF(V300="LEJANA",'TARIFAS 2025'!$D$8))))</f>
        <v>51282</v>
      </c>
      <c r="AA300" s="97">
        <f t="shared" si="5"/>
        <v>51282</v>
      </c>
    </row>
    <row r="301" spans="1:27" s="91" customFormat="1" x14ac:dyDescent="0.3">
      <c r="A301" s="93" t="s">
        <v>92</v>
      </c>
      <c r="B301" s="93" t="str">
        <f>VLOOKUP(A301,'CENTROS DE COSTOS'!A:D,2,0)</f>
        <v>0036-0002</v>
      </c>
      <c r="C301" s="93" t="str">
        <f>VLOOKUP(A301,'CENTROS DE COSTOS'!A:D,3,0)</f>
        <v>Wompi Eje Cafetero</v>
      </c>
      <c r="D301" s="93" t="s">
        <v>3018</v>
      </c>
      <c r="E301" s="93" t="s">
        <v>3698</v>
      </c>
      <c r="F301" s="93" t="s">
        <v>2731</v>
      </c>
      <c r="G301" s="93" t="s">
        <v>31</v>
      </c>
      <c r="H301" s="93" t="s">
        <v>939</v>
      </c>
      <c r="I301" s="93" t="s">
        <v>122</v>
      </c>
      <c r="J301" s="93" t="s">
        <v>3285</v>
      </c>
      <c r="K301" s="93" t="s">
        <v>1170</v>
      </c>
      <c r="L301" s="93" t="s">
        <v>4049</v>
      </c>
      <c r="M301" s="95">
        <v>45975.373611111107</v>
      </c>
      <c r="N301" s="95">
        <v>45975.48333333333</v>
      </c>
      <c r="O301" s="93" t="s">
        <v>31</v>
      </c>
      <c r="P301" s="93" t="s">
        <v>1258</v>
      </c>
      <c r="Q301" s="93" t="s">
        <v>1259</v>
      </c>
      <c r="R301" s="93" t="s">
        <v>1273</v>
      </c>
      <c r="S301" s="93" t="s">
        <v>4718</v>
      </c>
      <c r="T301" s="93" t="s">
        <v>1254</v>
      </c>
      <c r="U301" s="93" t="s">
        <v>5078</v>
      </c>
      <c r="V301" s="93" t="s">
        <v>41</v>
      </c>
      <c r="W301" s="93" t="s">
        <v>121</v>
      </c>
      <c r="X301" s="93" t="s">
        <v>1290</v>
      </c>
      <c r="Y301" s="93">
        <v>1</v>
      </c>
      <c r="Z301" s="97">
        <f>IF(T301="SOPORTE_TELEFÓNICO",'TARIFAS 2025'!$B$14,IF(V301="PRINCIPAL",'TARIFAS 2025'!$B$8,IF(V301="INTERMEDIA",'TARIFAS 2025'!$C$8,IF(V301="LEJANA",'TARIFAS 2025'!$D$8))))</f>
        <v>22000</v>
      </c>
      <c r="AA301" s="97">
        <f t="shared" si="5"/>
        <v>22000</v>
      </c>
    </row>
    <row r="302" spans="1:27" s="91" customFormat="1" x14ac:dyDescent="0.3">
      <c r="A302" s="93" t="s">
        <v>92</v>
      </c>
      <c r="B302" s="93" t="str">
        <f>VLOOKUP(A302,'CENTROS DE COSTOS'!A:D,2,0)</f>
        <v>0036-0002</v>
      </c>
      <c r="C302" s="93" t="str">
        <f>VLOOKUP(A302,'CENTROS DE COSTOS'!A:D,3,0)</f>
        <v>Wompi Eje Cafetero</v>
      </c>
      <c r="D302" s="93" t="s">
        <v>3019</v>
      </c>
      <c r="E302" s="93" t="s">
        <v>3699</v>
      </c>
      <c r="F302" s="93" t="s">
        <v>2732</v>
      </c>
      <c r="G302" s="93" t="s">
        <v>31</v>
      </c>
      <c r="H302" s="93" t="s">
        <v>939</v>
      </c>
      <c r="I302" s="93" t="s">
        <v>940</v>
      </c>
      <c r="J302" s="93" t="s">
        <v>3286</v>
      </c>
      <c r="K302" s="93" t="s">
        <v>1170</v>
      </c>
      <c r="L302" s="93" t="s">
        <v>4050</v>
      </c>
      <c r="M302" s="95">
        <v>45974.592361111107</v>
      </c>
      <c r="N302" s="95">
        <v>45975.510416666657</v>
      </c>
      <c r="O302" s="93" t="s">
        <v>31</v>
      </c>
      <c r="P302" s="93" t="s">
        <v>1263</v>
      </c>
      <c r="Q302" s="93" t="s">
        <v>1264</v>
      </c>
      <c r="R302" s="93" t="s">
        <v>1265</v>
      </c>
      <c r="S302" s="93" t="s">
        <v>4719</v>
      </c>
      <c r="T302" s="93" t="s">
        <v>1172</v>
      </c>
      <c r="U302" s="93" t="s">
        <v>5079</v>
      </c>
      <c r="V302" s="93" t="s">
        <v>41</v>
      </c>
      <c r="W302" s="93" t="s">
        <v>121</v>
      </c>
      <c r="X302" s="93" t="s">
        <v>1193</v>
      </c>
      <c r="Y302" s="93" t="s">
        <v>5090</v>
      </c>
      <c r="Z302" s="97">
        <f>IF(T302="SOPORTE_TELEFÓNICO",'TARIFAS 2025'!$B$14,IF(V302="PRINCIPAL",'TARIFAS 2025'!$B$8,IF(V302="INTERMEDIA",'TARIFAS 2025'!$C$8,IF(V302="LEJANA",'TARIFAS 2025'!$D$8))))</f>
        <v>172989</v>
      </c>
      <c r="AA302" s="97">
        <f t="shared" si="5"/>
        <v>172989</v>
      </c>
    </row>
    <row r="303" spans="1:27" s="91" customFormat="1" x14ac:dyDescent="0.3">
      <c r="A303" s="93" t="s">
        <v>71</v>
      </c>
      <c r="B303" s="93" t="str">
        <f>VLOOKUP(A303,'CENTROS DE COSTOS'!A:D,2,0)</f>
        <v>0036-0004</v>
      </c>
      <c r="C303" s="93" t="str">
        <f>VLOOKUP(A303,'CENTROS DE COSTOS'!A:D,3,0)</f>
        <v>Wompi Centro</v>
      </c>
      <c r="D303" s="93" t="s">
        <v>2975</v>
      </c>
      <c r="E303" s="93" t="s">
        <v>3700</v>
      </c>
      <c r="F303" s="93" t="s">
        <v>2733</v>
      </c>
      <c r="G303" s="93" t="s">
        <v>31</v>
      </c>
      <c r="H303" s="93" t="s">
        <v>618</v>
      </c>
      <c r="I303" s="93" t="s">
        <v>652</v>
      </c>
      <c r="J303" s="93" t="s">
        <v>3287</v>
      </c>
      <c r="K303" s="93" t="s">
        <v>1170</v>
      </c>
      <c r="L303" s="93" t="s">
        <v>4051</v>
      </c>
      <c r="M303" s="95">
        <v>45974.476388888892</v>
      </c>
      <c r="N303" s="95">
        <v>45975.513888888891</v>
      </c>
      <c r="O303" s="93" t="s">
        <v>31</v>
      </c>
      <c r="P303" s="93" t="s">
        <v>1247</v>
      </c>
      <c r="Q303" s="93" t="s">
        <v>1311</v>
      </c>
      <c r="R303" s="93" t="s">
        <v>1312</v>
      </c>
      <c r="S303" s="93" t="s">
        <v>4720</v>
      </c>
      <c r="T303" s="93" t="s">
        <v>1172</v>
      </c>
      <c r="U303" s="93" t="s">
        <v>5076</v>
      </c>
      <c r="V303" s="93" t="s">
        <v>41</v>
      </c>
      <c r="W303" s="93" t="s">
        <v>121</v>
      </c>
      <c r="X303" s="93" t="s">
        <v>1349</v>
      </c>
      <c r="Y303" s="93" t="s">
        <v>5090</v>
      </c>
      <c r="Z303" s="97">
        <f>IF(T303="SOPORTE_TELEFÓNICO",'TARIFAS 2025'!$B$14,IF(V303="PRINCIPAL",'TARIFAS 2025'!$B$8,IF(V303="INTERMEDIA",'TARIFAS 2025'!$C$8,IF(V303="LEJANA",'TARIFAS 2025'!$D$8))))</f>
        <v>172989</v>
      </c>
      <c r="AA303" s="97">
        <f t="shared" si="5"/>
        <v>172989</v>
      </c>
    </row>
    <row r="304" spans="1:27" s="91" customFormat="1" x14ac:dyDescent="0.3">
      <c r="A304" s="93" t="s">
        <v>96</v>
      </c>
      <c r="B304" s="93" t="str">
        <f>VLOOKUP(A304,'CENTROS DE COSTOS'!A:D,2,0)</f>
        <v>0036-0007</v>
      </c>
      <c r="C304" s="93" t="str">
        <f>VLOOKUP(A304,'CENTROS DE COSTOS'!A:D,3,0)</f>
        <v>Wompi Santander</v>
      </c>
      <c r="D304" s="93" t="s">
        <v>3020</v>
      </c>
      <c r="E304" s="93" t="s">
        <v>3701</v>
      </c>
      <c r="F304" s="93" t="s">
        <v>2734</v>
      </c>
      <c r="G304" s="93" t="s">
        <v>31</v>
      </c>
      <c r="H304" s="93" t="s">
        <v>322</v>
      </c>
      <c r="I304" s="93" t="s">
        <v>409</v>
      </c>
      <c r="J304" s="93" t="s">
        <v>3288</v>
      </c>
      <c r="K304" s="93" t="s">
        <v>1170</v>
      </c>
      <c r="L304" s="93" t="s">
        <v>4052</v>
      </c>
      <c r="M304" s="95">
        <v>45974.495138888888</v>
      </c>
      <c r="N304" s="95">
        <v>45975.536805555559</v>
      </c>
      <c r="O304" s="93" t="s">
        <v>31</v>
      </c>
      <c r="P304" s="93" t="s">
        <v>1251</v>
      </c>
      <c r="Q304" s="93" t="s">
        <v>1282</v>
      </c>
      <c r="R304" s="93" t="s">
        <v>1285</v>
      </c>
      <c r="S304" s="93" t="s">
        <v>4721</v>
      </c>
      <c r="T304" s="93" t="s">
        <v>1254</v>
      </c>
      <c r="U304" s="93" t="s">
        <v>5072</v>
      </c>
      <c r="V304" s="93" t="s">
        <v>42</v>
      </c>
      <c r="W304" s="93" t="s">
        <v>121</v>
      </c>
      <c r="X304" s="93" t="s">
        <v>1234</v>
      </c>
      <c r="Y304" s="93">
        <v>1</v>
      </c>
      <c r="Z304" s="97">
        <f>IF(T304="SOPORTE_TELEFÓNICO",'TARIFAS 2025'!$B$14,IF(V304="PRINCIPAL",'TARIFAS 2025'!$B$8,IF(V304="INTERMEDIA",'TARIFAS 2025'!$C$8,IF(V304="LEJANA",'TARIFAS 2025'!$D$8))))</f>
        <v>22000</v>
      </c>
      <c r="AA304" s="97">
        <f t="shared" si="5"/>
        <v>22000</v>
      </c>
    </row>
    <row r="305" spans="1:27" s="91" customFormat="1" x14ac:dyDescent="0.3">
      <c r="A305" s="93" t="s">
        <v>96</v>
      </c>
      <c r="B305" s="93" t="str">
        <f>VLOOKUP(A305,'CENTROS DE COSTOS'!A:D,2,0)</f>
        <v>0036-0007</v>
      </c>
      <c r="C305" s="93" t="str">
        <f>VLOOKUP(A305,'CENTROS DE COSTOS'!A:D,3,0)</f>
        <v>Wompi Santander</v>
      </c>
      <c r="D305" s="93" t="s">
        <v>3003</v>
      </c>
      <c r="E305" s="93" t="s">
        <v>3702</v>
      </c>
      <c r="F305" s="93" t="s">
        <v>2735</v>
      </c>
      <c r="G305" s="93" t="s">
        <v>31</v>
      </c>
      <c r="H305" s="93" t="s">
        <v>322</v>
      </c>
      <c r="I305" s="93" t="s">
        <v>352</v>
      </c>
      <c r="J305" s="93" t="s">
        <v>3289</v>
      </c>
      <c r="K305" s="93" t="s">
        <v>1170</v>
      </c>
      <c r="L305" s="93" t="s">
        <v>4053</v>
      </c>
      <c r="M305" s="95">
        <v>45973.546527777777</v>
      </c>
      <c r="N305" s="95">
        <v>45975.54791666667</v>
      </c>
      <c r="O305" s="93" t="s">
        <v>31</v>
      </c>
      <c r="P305" s="93" t="s">
        <v>1251</v>
      </c>
      <c r="Q305" s="93" t="s">
        <v>1282</v>
      </c>
      <c r="R305" s="93" t="s">
        <v>1253</v>
      </c>
      <c r="S305" s="93" t="s">
        <v>4722</v>
      </c>
      <c r="T305" s="93" t="s">
        <v>1254</v>
      </c>
      <c r="U305" s="93" t="s">
        <v>5079</v>
      </c>
      <c r="V305" s="93" t="s">
        <v>41</v>
      </c>
      <c r="W305" s="93" t="s">
        <v>121</v>
      </c>
      <c r="X305" s="93" t="s">
        <v>1234</v>
      </c>
      <c r="Y305" s="93">
        <v>1</v>
      </c>
      <c r="Z305" s="97">
        <f>IF(T305="SOPORTE_TELEFÓNICO",'TARIFAS 2025'!$B$14,IF(V305="PRINCIPAL",'TARIFAS 2025'!$B$8,IF(V305="INTERMEDIA",'TARIFAS 2025'!$C$8,IF(V305="LEJANA",'TARIFAS 2025'!$D$8))))</f>
        <v>22000</v>
      </c>
      <c r="AA305" s="97">
        <f t="shared" si="5"/>
        <v>22000</v>
      </c>
    </row>
    <row r="306" spans="1:27" s="91" customFormat="1" x14ac:dyDescent="0.3">
      <c r="A306" s="93" t="s">
        <v>86</v>
      </c>
      <c r="B306" s="93" t="str">
        <f>VLOOKUP(A306,'CENTROS DE COSTOS'!A:D,2,0)</f>
        <v>0036-0002</v>
      </c>
      <c r="C306" s="93" t="str">
        <f>VLOOKUP(A306,'CENTROS DE COSTOS'!A:D,3,0)</f>
        <v>Wompi Eje Cafetero</v>
      </c>
      <c r="D306" s="93" t="s">
        <v>3021</v>
      </c>
      <c r="E306" s="93" t="s">
        <v>3703</v>
      </c>
      <c r="F306" s="93" t="s">
        <v>2736</v>
      </c>
      <c r="G306" s="93" t="s">
        <v>31</v>
      </c>
      <c r="H306" s="93" t="s">
        <v>126</v>
      </c>
      <c r="I306" s="93" t="s">
        <v>445</v>
      </c>
      <c r="J306" s="93" t="s">
        <v>3290</v>
      </c>
      <c r="K306" s="93" t="s">
        <v>1170</v>
      </c>
      <c r="L306" s="93" t="s">
        <v>4054</v>
      </c>
      <c r="M306" s="95">
        <v>45974.411805555559</v>
      </c>
      <c r="N306" s="95">
        <v>45975.551388888889</v>
      </c>
      <c r="O306" s="93" t="s">
        <v>31</v>
      </c>
      <c r="P306" s="93" t="s">
        <v>1306</v>
      </c>
      <c r="Q306" s="93" t="s">
        <v>1320</v>
      </c>
      <c r="R306" s="93" t="s">
        <v>1321</v>
      </c>
      <c r="S306" s="93" t="s">
        <v>4723</v>
      </c>
      <c r="T306" s="93" t="s">
        <v>1254</v>
      </c>
      <c r="U306" s="93" t="s">
        <v>5072</v>
      </c>
      <c r="V306" s="93" t="s">
        <v>41</v>
      </c>
      <c r="W306" s="93" t="s">
        <v>121</v>
      </c>
      <c r="X306" s="93" t="s">
        <v>1290</v>
      </c>
      <c r="Y306" s="93">
        <v>1</v>
      </c>
      <c r="Z306" s="97">
        <f>IF(T306="SOPORTE_TELEFÓNICO",'TARIFAS 2025'!$B$14,IF(V306="PRINCIPAL",'TARIFAS 2025'!$B$8,IF(V306="INTERMEDIA",'TARIFAS 2025'!$C$8,IF(V306="LEJANA",'TARIFAS 2025'!$D$8))))</f>
        <v>22000</v>
      </c>
      <c r="AA306" s="97">
        <f t="shared" si="5"/>
        <v>22000</v>
      </c>
    </row>
    <row r="307" spans="1:27" s="91" customFormat="1" x14ac:dyDescent="0.3">
      <c r="A307" s="93" t="s">
        <v>71</v>
      </c>
      <c r="B307" s="93" t="str">
        <f>VLOOKUP(A307,'CENTROS DE COSTOS'!A:D,2,0)</f>
        <v>0036-0004</v>
      </c>
      <c r="C307" s="93" t="str">
        <f>VLOOKUP(A307,'CENTROS DE COSTOS'!A:D,3,0)</f>
        <v>Wompi Centro</v>
      </c>
      <c r="D307" s="93" t="s">
        <v>2975</v>
      </c>
      <c r="E307" s="93" t="s">
        <v>3704</v>
      </c>
      <c r="F307" s="93" t="s">
        <v>2737</v>
      </c>
      <c r="G307" s="93" t="s">
        <v>31</v>
      </c>
      <c r="H307" s="93" t="s">
        <v>618</v>
      </c>
      <c r="I307" s="93" t="s">
        <v>652</v>
      </c>
      <c r="J307" s="93" t="s">
        <v>1478</v>
      </c>
      <c r="K307" s="93" t="s">
        <v>1170</v>
      </c>
      <c r="L307" s="93" t="s">
        <v>4055</v>
      </c>
      <c r="M307" s="95">
        <v>45974.333333333343</v>
      </c>
      <c r="N307" s="95">
        <v>45975.565972222219</v>
      </c>
      <c r="O307" s="93" t="s">
        <v>31</v>
      </c>
      <c r="P307" s="93" t="s">
        <v>1314</v>
      </c>
      <c r="Q307" s="93" t="s">
        <v>1315</v>
      </c>
      <c r="R307" s="93" t="s">
        <v>1316</v>
      </c>
      <c r="S307" s="93" t="s">
        <v>4724</v>
      </c>
      <c r="T307" s="93" t="s">
        <v>1172</v>
      </c>
      <c r="U307" s="93" t="s">
        <v>5073</v>
      </c>
      <c r="V307" s="93" t="s">
        <v>41</v>
      </c>
      <c r="W307" s="93" t="s">
        <v>121</v>
      </c>
      <c r="X307" s="93" t="s">
        <v>1349</v>
      </c>
      <c r="Y307" s="93" t="s">
        <v>5090</v>
      </c>
      <c r="Z307" s="97">
        <f>IF(T307="SOPORTE_TELEFÓNICO",'TARIFAS 2025'!$B$14,IF(V307="PRINCIPAL",'TARIFAS 2025'!$B$8,IF(V307="INTERMEDIA",'TARIFAS 2025'!$C$8,IF(V307="LEJANA",'TARIFAS 2025'!$D$8))))</f>
        <v>172989</v>
      </c>
      <c r="AA307" s="97">
        <f t="shared" si="5"/>
        <v>172989</v>
      </c>
    </row>
    <row r="308" spans="1:27" s="91" customFormat="1" x14ac:dyDescent="0.3">
      <c r="A308" s="93" t="s">
        <v>68</v>
      </c>
      <c r="B308" s="93" t="str">
        <f>VLOOKUP(A308,'CENTROS DE COSTOS'!A:D,2,0)</f>
        <v>0036-0001</v>
      </c>
      <c r="C308" s="93" t="str">
        <f>VLOOKUP(A308,'CENTROS DE COSTOS'!A:D,3,0)</f>
        <v>Wompi Costa</v>
      </c>
      <c r="D308" s="93" t="s">
        <v>3022</v>
      </c>
      <c r="E308" s="93" t="s">
        <v>3705</v>
      </c>
      <c r="F308" s="93" t="s">
        <v>2738</v>
      </c>
      <c r="G308" s="93" t="s">
        <v>31</v>
      </c>
      <c r="H308" s="93" t="s">
        <v>253</v>
      </c>
      <c r="I308" s="93" t="s">
        <v>68</v>
      </c>
      <c r="J308" s="93" t="s">
        <v>3291</v>
      </c>
      <c r="K308" s="93" t="s">
        <v>1170</v>
      </c>
      <c r="L308" s="93" t="s">
        <v>4056</v>
      </c>
      <c r="M308" s="95">
        <v>45941.404861111107</v>
      </c>
      <c r="N308" s="95">
        <v>45975.567361111112</v>
      </c>
      <c r="O308" s="93" t="s">
        <v>31</v>
      </c>
      <c r="P308" s="93" t="s">
        <v>1255</v>
      </c>
      <c r="Q308" s="93" t="s">
        <v>1256</v>
      </c>
      <c r="R308" s="93" t="s">
        <v>1257</v>
      </c>
      <c r="S308" s="93" t="s">
        <v>4725</v>
      </c>
      <c r="T308" s="93" t="s">
        <v>1254</v>
      </c>
      <c r="U308" s="93" t="s">
        <v>5073</v>
      </c>
      <c r="V308" s="93" t="s">
        <v>40</v>
      </c>
      <c r="W308" s="93" t="s">
        <v>121</v>
      </c>
      <c r="X308" s="93" t="s">
        <v>1196</v>
      </c>
      <c r="Y308" s="93">
        <v>2</v>
      </c>
      <c r="Z308" s="97">
        <f>IF(T308="SOPORTE_TELEFÓNICO",'TARIFAS 2025'!$B$14,IF(V308="PRINCIPAL",'TARIFAS 2025'!$B$8,IF(V308="INTERMEDIA",'TARIFAS 2025'!$C$8,IF(V308="LEJANA",'TARIFAS 2025'!$D$8))))</f>
        <v>22000</v>
      </c>
      <c r="AA308" s="97">
        <f t="shared" si="5"/>
        <v>44000</v>
      </c>
    </row>
    <row r="309" spans="1:27" s="91" customFormat="1" x14ac:dyDescent="0.3">
      <c r="A309" s="93" t="s">
        <v>90</v>
      </c>
      <c r="B309" s="93" t="str">
        <f>VLOOKUP(A309,'CENTROS DE COSTOS'!A:D,2,0)</f>
        <v>0036-0006</v>
      </c>
      <c r="C309" s="93" t="str">
        <f>VLOOKUP(A309,'CENTROS DE COSTOS'!A:D,3,0)</f>
        <v>Wompi Oriente</v>
      </c>
      <c r="D309" s="93" t="s">
        <v>2988</v>
      </c>
      <c r="E309" s="93" t="s">
        <v>3706</v>
      </c>
      <c r="F309" s="93" t="s">
        <v>2739</v>
      </c>
      <c r="G309" s="93" t="s">
        <v>31</v>
      </c>
      <c r="H309" s="93" t="s">
        <v>740</v>
      </c>
      <c r="I309" s="93" t="s">
        <v>90</v>
      </c>
      <c r="J309" s="93" t="s">
        <v>3292</v>
      </c>
      <c r="K309" s="93" t="s">
        <v>1170</v>
      </c>
      <c r="L309" s="93" t="s">
        <v>4057</v>
      </c>
      <c r="M309" s="95">
        <v>45974.530555555553</v>
      </c>
      <c r="N309" s="95">
        <v>45975.584722222222</v>
      </c>
      <c r="O309" s="93" t="s">
        <v>31</v>
      </c>
      <c r="P309" s="93" t="s">
        <v>1314</v>
      </c>
      <c r="Q309" s="93" t="s">
        <v>1315</v>
      </c>
      <c r="R309" s="93" t="s">
        <v>1316</v>
      </c>
      <c r="S309" s="93" t="s">
        <v>4726</v>
      </c>
      <c r="T309" s="93" t="s">
        <v>1172</v>
      </c>
      <c r="U309" s="93" t="s">
        <v>5071</v>
      </c>
      <c r="V309" s="93" t="s">
        <v>40</v>
      </c>
      <c r="W309" s="93" t="s">
        <v>121</v>
      </c>
      <c r="X309" s="93" t="s">
        <v>1177</v>
      </c>
      <c r="Y309" s="93" t="s">
        <v>5090</v>
      </c>
      <c r="Z309" s="97">
        <f>IF(T309="SOPORTE_TELEFÓNICO",'TARIFAS 2025'!$B$14,IF(V309="PRINCIPAL",'TARIFAS 2025'!$B$8,IF(V309="INTERMEDIA",'TARIFAS 2025'!$C$8,IF(V309="LEJANA",'TARIFAS 2025'!$D$8))))</f>
        <v>51282</v>
      </c>
      <c r="AA309" s="97">
        <f t="shared" si="5"/>
        <v>51282</v>
      </c>
    </row>
    <row r="310" spans="1:27" s="91" customFormat="1" x14ac:dyDescent="0.3">
      <c r="A310" s="93" t="s">
        <v>74</v>
      </c>
      <c r="B310" s="93" t="str">
        <f>VLOOKUP(A310,'CENTROS DE COSTOS'!A:D,2,0)</f>
        <v>0036-0007</v>
      </c>
      <c r="C310" s="93" t="str">
        <f>VLOOKUP(A310,'CENTROS DE COSTOS'!A:D,3,0)</f>
        <v>Wompi Santander</v>
      </c>
      <c r="D310" s="93" t="s">
        <v>3023</v>
      </c>
      <c r="E310" s="93" t="s">
        <v>3707</v>
      </c>
      <c r="F310" s="93" t="s">
        <v>2740</v>
      </c>
      <c r="G310" s="93" t="s">
        <v>31</v>
      </c>
      <c r="H310" s="93" t="s">
        <v>963</v>
      </c>
      <c r="I310" s="93" t="s">
        <v>1026</v>
      </c>
      <c r="J310" s="93" t="s">
        <v>3293</v>
      </c>
      <c r="K310" s="93" t="s">
        <v>1170</v>
      </c>
      <c r="L310" s="93" t="s">
        <v>4058</v>
      </c>
      <c r="M310" s="95">
        <v>45975.333333333343</v>
      </c>
      <c r="N310" s="95">
        <v>45975.624305555553</v>
      </c>
      <c r="O310" s="93" t="s">
        <v>31</v>
      </c>
      <c r="P310" s="93" t="s">
        <v>1263</v>
      </c>
      <c r="Q310" s="93" t="s">
        <v>1264</v>
      </c>
      <c r="R310" s="93" t="s">
        <v>1265</v>
      </c>
      <c r="S310" s="93" t="s">
        <v>4727</v>
      </c>
      <c r="T310" s="93" t="s">
        <v>1254</v>
      </c>
      <c r="U310" s="93" t="s">
        <v>5071</v>
      </c>
      <c r="V310" s="93" t="s">
        <v>42</v>
      </c>
      <c r="W310" s="93" t="s">
        <v>121</v>
      </c>
      <c r="X310" s="93" t="s">
        <v>1178</v>
      </c>
      <c r="Y310" s="93">
        <v>1</v>
      </c>
      <c r="Z310" s="97">
        <f>IF(T310="SOPORTE_TELEFÓNICO",'TARIFAS 2025'!$B$14,IF(V310="PRINCIPAL",'TARIFAS 2025'!$B$8,IF(V310="INTERMEDIA",'TARIFAS 2025'!$C$8,IF(V310="LEJANA",'TARIFAS 2025'!$D$8))))</f>
        <v>22000</v>
      </c>
      <c r="AA310" s="97">
        <f t="shared" si="5"/>
        <v>22000</v>
      </c>
    </row>
    <row r="311" spans="1:27" s="91" customFormat="1" x14ac:dyDescent="0.3">
      <c r="A311" s="93" t="s">
        <v>88</v>
      </c>
      <c r="B311" s="93" t="str">
        <f>VLOOKUP(A311,'CENTROS DE COSTOS'!A:D,2,0)</f>
        <v>0036-0005</v>
      </c>
      <c r="C311" s="93" t="str">
        <f>VLOOKUP(A311,'CENTROS DE COSTOS'!A:D,3,0)</f>
        <v>Wompi Noroccidente</v>
      </c>
      <c r="D311" s="93" t="s">
        <v>2958</v>
      </c>
      <c r="E311" s="93" t="s">
        <v>3708</v>
      </c>
      <c r="F311" s="93" t="s">
        <v>2741</v>
      </c>
      <c r="G311" s="93" t="s">
        <v>31</v>
      </c>
      <c r="H311" s="93" t="s">
        <v>120</v>
      </c>
      <c r="I311" s="93" t="s">
        <v>88</v>
      </c>
      <c r="J311" s="93" t="s">
        <v>3294</v>
      </c>
      <c r="K311" s="93" t="s">
        <v>1170</v>
      </c>
      <c r="L311" s="93" t="s">
        <v>4059</v>
      </c>
      <c r="M311" s="95">
        <v>45941.375</v>
      </c>
      <c r="N311" s="95">
        <v>45975.626388888893</v>
      </c>
      <c r="O311" s="93" t="s">
        <v>31</v>
      </c>
      <c r="P311" s="93" t="s">
        <v>1359</v>
      </c>
      <c r="Q311" s="93" t="s">
        <v>1469</v>
      </c>
      <c r="R311" s="93" t="s">
        <v>1456</v>
      </c>
      <c r="S311" s="93" t="s">
        <v>4728</v>
      </c>
      <c r="T311" s="93" t="s">
        <v>1172</v>
      </c>
      <c r="U311" s="93" t="s">
        <v>5073</v>
      </c>
      <c r="V311" s="93" t="s">
        <v>40</v>
      </c>
      <c r="W311" s="93" t="s">
        <v>121</v>
      </c>
      <c r="X311" s="93" t="s">
        <v>1327</v>
      </c>
      <c r="Y311" s="93">
        <v>3</v>
      </c>
      <c r="Z311" s="97">
        <f>IF(T311="SOPORTE_TELEFÓNICO",'TARIFAS 2025'!$B$14,IF(V311="PRINCIPAL",'TARIFAS 2025'!$B$8,IF(V311="INTERMEDIA",'TARIFAS 2025'!$C$8,IF(V311="LEJANA",'TARIFAS 2025'!$D$8))))</f>
        <v>51282</v>
      </c>
      <c r="AA311" s="97">
        <f t="shared" si="5"/>
        <v>153846</v>
      </c>
    </row>
    <row r="312" spans="1:27" s="91" customFormat="1" x14ac:dyDescent="0.3">
      <c r="A312" s="93" t="s">
        <v>81</v>
      </c>
      <c r="B312" s="93" t="str">
        <f>VLOOKUP(A312,'CENTROS DE COSTOS'!A:D,2,0)</f>
        <v>0036-0007</v>
      </c>
      <c r="C312" s="93" t="str">
        <f>VLOOKUP(A312,'CENTROS DE COSTOS'!A:D,3,0)</f>
        <v>Wompi Santander</v>
      </c>
      <c r="D312" s="93" t="s">
        <v>2965</v>
      </c>
      <c r="E312" s="93" t="s">
        <v>3709</v>
      </c>
      <c r="F312" s="93" t="s">
        <v>2742</v>
      </c>
      <c r="G312" s="93" t="s">
        <v>31</v>
      </c>
      <c r="H312" s="93" t="s">
        <v>891</v>
      </c>
      <c r="I312" s="93" t="s">
        <v>81</v>
      </c>
      <c r="J312" s="93" t="s">
        <v>3295</v>
      </c>
      <c r="K312" s="93" t="s">
        <v>1170</v>
      </c>
      <c r="L312" s="93" t="s">
        <v>4060</v>
      </c>
      <c r="M312" s="95">
        <v>45975.435416666667</v>
      </c>
      <c r="N312" s="95">
        <v>45975.67291666667</v>
      </c>
      <c r="O312" s="93" t="s">
        <v>31</v>
      </c>
      <c r="P312" s="93" t="s">
        <v>1258</v>
      </c>
      <c r="Q312" s="93" t="s">
        <v>1259</v>
      </c>
      <c r="R312" s="93" t="s">
        <v>1273</v>
      </c>
      <c r="S312" s="93" t="s">
        <v>4729</v>
      </c>
      <c r="T312" s="93" t="s">
        <v>1254</v>
      </c>
      <c r="U312" s="93" t="s">
        <v>5072</v>
      </c>
      <c r="V312" s="93" t="s">
        <v>40</v>
      </c>
      <c r="W312" s="93" t="s">
        <v>121</v>
      </c>
      <c r="X312" s="93" t="s">
        <v>1205</v>
      </c>
      <c r="Y312" s="93">
        <v>1</v>
      </c>
      <c r="Z312" s="97">
        <f>IF(T312="SOPORTE_TELEFÓNICO",'TARIFAS 2025'!$B$14,IF(V312="PRINCIPAL",'TARIFAS 2025'!$B$8,IF(V312="INTERMEDIA",'TARIFAS 2025'!$C$8,IF(V312="LEJANA",'TARIFAS 2025'!$D$8))))</f>
        <v>22000</v>
      </c>
      <c r="AA312" s="97">
        <f t="shared" si="5"/>
        <v>22000</v>
      </c>
    </row>
    <row r="313" spans="1:27" s="91" customFormat="1" x14ac:dyDescent="0.3">
      <c r="A313" s="93" t="s">
        <v>92</v>
      </c>
      <c r="B313" s="93" t="str">
        <f>VLOOKUP(A313,'CENTROS DE COSTOS'!A:D,2,0)</f>
        <v>0036-0002</v>
      </c>
      <c r="C313" s="93" t="str">
        <f>VLOOKUP(A313,'CENTROS DE COSTOS'!A:D,3,0)</f>
        <v>Wompi Eje Cafetero</v>
      </c>
      <c r="D313" s="93" t="s">
        <v>3024</v>
      </c>
      <c r="E313" s="93" t="s">
        <v>3710</v>
      </c>
      <c r="F313" s="93" t="s">
        <v>2743</v>
      </c>
      <c r="G313" s="93" t="s">
        <v>31</v>
      </c>
      <c r="H313" s="93" t="s">
        <v>1101</v>
      </c>
      <c r="I313" s="93" t="s">
        <v>1126</v>
      </c>
      <c r="J313" s="93" t="s">
        <v>1843</v>
      </c>
      <c r="K313" s="93" t="s">
        <v>1170</v>
      </c>
      <c r="L313" s="93" t="s">
        <v>4061</v>
      </c>
      <c r="M313" s="95">
        <v>45975.333333333343</v>
      </c>
      <c r="N313" s="95">
        <v>45975.675694444442</v>
      </c>
      <c r="O313" s="93" t="s">
        <v>31</v>
      </c>
      <c r="P313" s="93" t="s">
        <v>1263</v>
      </c>
      <c r="Q313" s="93" t="s">
        <v>1264</v>
      </c>
      <c r="R313" s="93" t="s">
        <v>1265</v>
      </c>
      <c r="S313" s="93" t="s">
        <v>4730</v>
      </c>
      <c r="T313" s="93" t="s">
        <v>1254</v>
      </c>
      <c r="U313" s="93" t="s">
        <v>5076</v>
      </c>
      <c r="V313" s="93" t="s">
        <v>41</v>
      </c>
      <c r="W313" s="93" t="s">
        <v>121</v>
      </c>
      <c r="X313" s="93" t="s">
        <v>1290</v>
      </c>
      <c r="Y313" s="93">
        <v>1</v>
      </c>
      <c r="Z313" s="97">
        <f>IF(T313="SOPORTE_TELEFÓNICO",'TARIFAS 2025'!$B$14,IF(V313="PRINCIPAL",'TARIFAS 2025'!$B$8,IF(V313="INTERMEDIA",'TARIFAS 2025'!$C$8,IF(V313="LEJANA",'TARIFAS 2025'!$D$8))))</f>
        <v>22000</v>
      </c>
      <c r="AA313" s="97">
        <f t="shared" si="5"/>
        <v>22000</v>
      </c>
    </row>
    <row r="314" spans="1:27" s="91" customFormat="1" x14ac:dyDescent="0.3">
      <c r="A314" s="93" t="s">
        <v>85</v>
      </c>
      <c r="B314" s="93" t="str">
        <f>VLOOKUP(A314,'CENTROS DE COSTOS'!A:D,2,0)</f>
        <v>0036-0006</v>
      </c>
      <c r="C314" s="93" t="str">
        <f>VLOOKUP(A314,'CENTROS DE COSTOS'!A:D,3,0)</f>
        <v>Wompi Oriente</v>
      </c>
      <c r="D314" s="93" t="s">
        <v>2950</v>
      </c>
      <c r="E314" s="93" t="s">
        <v>3711</v>
      </c>
      <c r="F314" s="93" t="s">
        <v>2744</v>
      </c>
      <c r="G314" s="93" t="s">
        <v>31</v>
      </c>
      <c r="H314" s="93" t="s">
        <v>1056</v>
      </c>
      <c r="I314" s="93" t="s">
        <v>85</v>
      </c>
      <c r="J314" s="93" t="s">
        <v>1357</v>
      </c>
      <c r="K314" s="93" t="s">
        <v>1170</v>
      </c>
      <c r="L314" s="93" t="s">
        <v>4062</v>
      </c>
      <c r="M314" s="95">
        <v>45975.333333333343</v>
      </c>
      <c r="N314" s="95">
        <v>45975.680555555547</v>
      </c>
      <c r="O314" s="93" t="s">
        <v>31</v>
      </c>
      <c r="P314" s="93" t="s">
        <v>1293</v>
      </c>
      <c r="Q314" s="93" t="s">
        <v>1302</v>
      </c>
      <c r="R314" s="93" t="s">
        <v>1295</v>
      </c>
      <c r="S314" s="93" t="s">
        <v>4731</v>
      </c>
      <c r="T314" s="93" t="s">
        <v>1172</v>
      </c>
      <c r="U314" s="93" t="s">
        <v>5077</v>
      </c>
      <c r="V314" s="93" t="s">
        <v>40</v>
      </c>
      <c r="W314" s="93" t="s">
        <v>121</v>
      </c>
      <c r="X314" s="93" t="s">
        <v>1319</v>
      </c>
      <c r="Y314" s="93" t="s">
        <v>5090</v>
      </c>
      <c r="Z314" s="97">
        <f>IF(T314="SOPORTE_TELEFÓNICO",'TARIFAS 2025'!$B$14,IF(V314="PRINCIPAL",'TARIFAS 2025'!$B$8,IF(V314="INTERMEDIA",'TARIFAS 2025'!$C$8,IF(V314="LEJANA",'TARIFAS 2025'!$D$8))))</f>
        <v>51282</v>
      </c>
      <c r="AA314" s="97">
        <f t="shared" si="5"/>
        <v>51282</v>
      </c>
    </row>
    <row r="315" spans="1:27" s="91" customFormat="1" x14ac:dyDescent="0.3">
      <c r="A315" s="93" t="s">
        <v>81</v>
      </c>
      <c r="B315" s="93" t="str">
        <f>VLOOKUP(A315,'CENTROS DE COSTOS'!A:D,2,0)</f>
        <v>0036-0007</v>
      </c>
      <c r="C315" s="93" t="str">
        <f>VLOOKUP(A315,'CENTROS DE COSTOS'!A:D,3,0)</f>
        <v>Wompi Santander</v>
      </c>
      <c r="D315" s="93" t="s">
        <v>2971</v>
      </c>
      <c r="E315" s="93" t="s">
        <v>3712</v>
      </c>
      <c r="F315" s="93" t="s">
        <v>2745</v>
      </c>
      <c r="G315" s="93" t="s">
        <v>31</v>
      </c>
      <c r="H315" s="93" t="s">
        <v>891</v>
      </c>
      <c r="I315" s="93" t="s">
        <v>916</v>
      </c>
      <c r="J315" s="93" t="s">
        <v>3296</v>
      </c>
      <c r="K315" s="93" t="s">
        <v>1170</v>
      </c>
      <c r="L315" s="93" t="s">
        <v>4063</v>
      </c>
      <c r="M315" s="95">
        <v>45974.5625</v>
      </c>
      <c r="N315" s="95">
        <v>45975.683333333327</v>
      </c>
      <c r="O315" s="93" t="s">
        <v>31</v>
      </c>
      <c r="P315" s="93" t="s">
        <v>1258</v>
      </c>
      <c r="Q315" s="93" t="s">
        <v>1287</v>
      </c>
      <c r="R315" s="93" t="s">
        <v>1260</v>
      </c>
      <c r="S315" s="93" t="s">
        <v>4732</v>
      </c>
      <c r="T315" s="93" t="s">
        <v>1254</v>
      </c>
      <c r="U315" s="93" t="s">
        <v>5071</v>
      </c>
      <c r="V315" s="93" t="s">
        <v>42</v>
      </c>
      <c r="W315" s="93" t="s">
        <v>121</v>
      </c>
      <c r="X315" s="93" t="s">
        <v>1205</v>
      </c>
      <c r="Y315" s="93">
        <v>1</v>
      </c>
      <c r="Z315" s="97">
        <f>IF(T315="SOPORTE_TELEFÓNICO",'TARIFAS 2025'!$B$14,IF(V315="PRINCIPAL",'TARIFAS 2025'!$B$8,IF(V315="INTERMEDIA",'TARIFAS 2025'!$C$8,IF(V315="LEJANA",'TARIFAS 2025'!$D$8))))</f>
        <v>22000</v>
      </c>
      <c r="AA315" s="97">
        <f t="shared" si="5"/>
        <v>22000</v>
      </c>
    </row>
    <row r="316" spans="1:27" s="91" customFormat="1" x14ac:dyDescent="0.3">
      <c r="A316" s="93" t="s">
        <v>71</v>
      </c>
      <c r="B316" s="93" t="str">
        <f>VLOOKUP(A316,'CENTROS DE COSTOS'!A:D,2,0)</f>
        <v>0036-0004</v>
      </c>
      <c r="C316" s="93" t="str">
        <f>VLOOKUP(A316,'CENTROS DE COSTOS'!A:D,3,0)</f>
        <v>Wompi Centro</v>
      </c>
      <c r="D316" s="93" t="s">
        <v>2946</v>
      </c>
      <c r="E316" s="93" t="s">
        <v>3713</v>
      </c>
      <c r="F316" s="93" t="s">
        <v>2746</v>
      </c>
      <c r="G316" s="93" t="s">
        <v>31</v>
      </c>
      <c r="H316" s="93" t="s">
        <v>618</v>
      </c>
      <c r="I316" s="93" t="s">
        <v>71</v>
      </c>
      <c r="J316" s="93" t="s">
        <v>1490</v>
      </c>
      <c r="K316" s="93" t="s">
        <v>1170</v>
      </c>
      <c r="L316" s="93" t="s">
        <v>4064</v>
      </c>
      <c r="M316" s="95">
        <v>45975.333333333343</v>
      </c>
      <c r="N316" s="95">
        <v>45975.6875</v>
      </c>
      <c r="O316" s="93" t="s">
        <v>31</v>
      </c>
      <c r="P316" s="93" t="s">
        <v>1258</v>
      </c>
      <c r="Q316" s="93" t="s">
        <v>1259</v>
      </c>
      <c r="R316" s="93" t="s">
        <v>1273</v>
      </c>
      <c r="S316" s="93" t="s">
        <v>4733</v>
      </c>
      <c r="T316" s="93" t="s">
        <v>1254</v>
      </c>
      <c r="U316" s="93" t="s">
        <v>5077</v>
      </c>
      <c r="V316" s="93" t="s">
        <v>40</v>
      </c>
      <c r="W316" s="93" t="s">
        <v>121</v>
      </c>
      <c r="X316" s="93" t="s">
        <v>1632</v>
      </c>
      <c r="Y316" s="93">
        <v>1</v>
      </c>
      <c r="Z316" s="97">
        <f>IF(T316="SOPORTE_TELEFÓNICO",'TARIFAS 2025'!$B$14,IF(V316="PRINCIPAL",'TARIFAS 2025'!$B$8,IF(V316="INTERMEDIA",'TARIFAS 2025'!$C$8,IF(V316="LEJANA",'TARIFAS 2025'!$D$8))))</f>
        <v>22000</v>
      </c>
      <c r="AA316" s="97">
        <f t="shared" si="5"/>
        <v>22000</v>
      </c>
    </row>
    <row r="317" spans="1:27" s="91" customFormat="1" x14ac:dyDescent="0.3">
      <c r="A317" s="93" t="s">
        <v>71</v>
      </c>
      <c r="B317" s="93" t="str">
        <f>VLOOKUP(A317,'CENTROS DE COSTOS'!A:D,2,0)</f>
        <v>0036-0004</v>
      </c>
      <c r="C317" s="93" t="str">
        <f>VLOOKUP(A317,'CENTROS DE COSTOS'!A:D,3,0)</f>
        <v>Wompi Centro</v>
      </c>
      <c r="D317" s="93" t="s">
        <v>2946</v>
      </c>
      <c r="E317" s="93" t="s">
        <v>3714</v>
      </c>
      <c r="F317" s="93" t="s">
        <v>2747</v>
      </c>
      <c r="G317" s="93" t="s">
        <v>31</v>
      </c>
      <c r="H317" s="93" t="s">
        <v>618</v>
      </c>
      <c r="I317" s="93" t="s">
        <v>71</v>
      </c>
      <c r="J317" s="93" t="s">
        <v>1324</v>
      </c>
      <c r="K317" s="93" t="s">
        <v>1170</v>
      </c>
      <c r="L317" s="93" t="s">
        <v>4065</v>
      </c>
      <c r="M317" s="95">
        <v>45975.598611111112</v>
      </c>
      <c r="N317" s="95">
        <v>45976.332638888889</v>
      </c>
      <c r="O317" s="93" t="s">
        <v>31</v>
      </c>
      <c r="P317" s="93" t="s">
        <v>1263</v>
      </c>
      <c r="Q317" s="93" t="s">
        <v>1264</v>
      </c>
      <c r="R317" s="93" t="s">
        <v>1265</v>
      </c>
      <c r="S317" s="93" t="s">
        <v>4734</v>
      </c>
      <c r="T317" s="93" t="s">
        <v>1254</v>
      </c>
      <c r="U317" s="93" t="s">
        <v>5074</v>
      </c>
      <c r="V317" s="93" t="s">
        <v>40</v>
      </c>
      <c r="W317" s="93" t="s">
        <v>121</v>
      </c>
      <c r="X317" s="93" t="s">
        <v>1216</v>
      </c>
      <c r="Y317" s="93">
        <v>1</v>
      </c>
      <c r="Z317" s="97">
        <f>IF(T317="SOPORTE_TELEFÓNICO",'TARIFAS 2025'!$B$14,IF(V317="PRINCIPAL",'TARIFAS 2025'!$B$8,IF(V317="INTERMEDIA",'TARIFAS 2025'!$C$8,IF(V317="LEJANA",'TARIFAS 2025'!$D$8))))</f>
        <v>22000</v>
      </c>
      <c r="AA317" s="97">
        <f t="shared" si="5"/>
        <v>22000</v>
      </c>
    </row>
    <row r="318" spans="1:27" s="91" customFormat="1" x14ac:dyDescent="0.3">
      <c r="A318" s="93" t="s">
        <v>81</v>
      </c>
      <c r="B318" s="93" t="str">
        <f>VLOOKUP(A318,'CENTROS DE COSTOS'!A:D,2,0)</f>
        <v>0036-0007</v>
      </c>
      <c r="C318" s="93" t="str">
        <f>VLOOKUP(A318,'CENTROS DE COSTOS'!A:D,3,0)</f>
        <v>Wompi Santander</v>
      </c>
      <c r="D318" s="93" t="s">
        <v>3025</v>
      </c>
      <c r="E318" s="93" t="s">
        <v>3715</v>
      </c>
      <c r="F318" s="93" t="s">
        <v>2748</v>
      </c>
      <c r="G318" s="93" t="s">
        <v>31</v>
      </c>
      <c r="H318" s="93" t="s">
        <v>891</v>
      </c>
      <c r="I318" s="93" t="s">
        <v>906</v>
      </c>
      <c r="J318" s="93" t="s">
        <v>3297</v>
      </c>
      <c r="K318" s="93" t="s">
        <v>1170</v>
      </c>
      <c r="L318" s="93" t="s">
        <v>4066</v>
      </c>
      <c r="M318" s="95">
        <v>45974.443749999999</v>
      </c>
      <c r="N318" s="95">
        <v>45976.334027777782</v>
      </c>
      <c r="O318" s="93" t="s">
        <v>31</v>
      </c>
      <c r="P318" s="93" t="s">
        <v>1306</v>
      </c>
      <c r="Q318" s="93" t="s">
        <v>1320</v>
      </c>
      <c r="R318" s="93" t="s">
        <v>1321</v>
      </c>
      <c r="S318" s="93" t="s">
        <v>4735</v>
      </c>
      <c r="T318" s="93" t="s">
        <v>1254</v>
      </c>
      <c r="U318" s="93" t="s">
        <v>5079</v>
      </c>
      <c r="V318" s="93" t="s">
        <v>41</v>
      </c>
      <c r="W318" s="93" t="s">
        <v>121</v>
      </c>
      <c r="X318" s="93" t="s">
        <v>1313</v>
      </c>
      <c r="Y318" s="93">
        <v>1</v>
      </c>
      <c r="Z318" s="97">
        <f>IF(T318="SOPORTE_TELEFÓNICO",'TARIFAS 2025'!$B$14,IF(V318="PRINCIPAL",'TARIFAS 2025'!$B$8,IF(V318="INTERMEDIA",'TARIFAS 2025'!$C$8,IF(V318="LEJANA",'TARIFAS 2025'!$D$8))))</f>
        <v>22000</v>
      </c>
      <c r="AA318" s="97">
        <f t="shared" si="5"/>
        <v>22000</v>
      </c>
    </row>
    <row r="319" spans="1:27" s="91" customFormat="1" x14ac:dyDescent="0.3">
      <c r="A319" s="93" t="s">
        <v>77</v>
      </c>
      <c r="B319" s="93" t="str">
        <f>VLOOKUP(A319,'CENTROS DE COSTOS'!A:D,2,0)</f>
        <v>0036-0003</v>
      </c>
      <c r="C319" s="93" t="str">
        <f>VLOOKUP(A319,'CENTROS DE COSTOS'!A:D,3,0)</f>
        <v>Wompi Suroccidente</v>
      </c>
      <c r="D319" s="93" t="s">
        <v>3026</v>
      </c>
      <c r="E319" s="93" t="s">
        <v>3716</v>
      </c>
      <c r="F319" s="93" t="s">
        <v>2749</v>
      </c>
      <c r="G319" s="93" t="s">
        <v>31</v>
      </c>
      <c r="H319" s="93" t="s">
        <v>498</v>
      </c>
      <c r="I319" s="93" t="s">
        <v>529</v>
      </c>
      <c r="J319" s="93" t="s">
        <v>3298</v>
      </c>
      <c r="K319" s="93" t="s">
        <v>1170</v>
      </c>
      <c r="L319" s="93" t="s">
        <v>4067</v>
      </c>
      <c r="M319" s="95">
        <v>45972.376388888893</v>
      </c>
      <c r="N319" s="95">
        <v>45976.372916666667</v>
      </c>
      <c r="O319" s="93" t="s">
        <v>31</v>
      </c>
      <c r="P319" s="93" t="s">
        <v>1263</v>
      </c>
      <c r="Q319" s="93" t="s">
        <v>1264</v>
      </c>
      <c r="R319" s="93" t="s">
        <v>1265</v>
      </c>
      <c r="S319" s="93" t="s">
        <v>4736</v>
      </c>
      <c r="T319" s="93" t="s">
        <v>1254</v>
      </c>
      <c r="U319" s="93" t="s">
        <v>5072</v>
      </c>
      <c r="V319" s="93" t="s">
        <v>42</v>
      </c>
      <c r="W319" s="93" t="s">
        <v>121</v>
      </c>
      <c r="X319" s="93" t="s">
        <v>1290</v>
      </c>
      <c r="Y319" s="93">
        <v>1</v>
      </c>
      <c r="Z319" s="97">
        <f>IF(T319="SOPORTE_TELEFÓNICO",'TARIFAS 2025'!$B$14,IF(V319="PRINCIPAL",'TARIFAS 2025'!$B$8,IF(V319="INTERMEDIA",'TARIFAS 2025'!$C$8,IF(V319="LEJANA",'TARIFAS 2025'!$D$8))))</f>
        <v>22000</v>
      </c>
      <c r="AA319" s="97">
        <f t="shared" si="5"/>
        <v>22000</v>
      </c>
    </row>
    <row r="320" spans="1:27" s="91" customFormat="1" x14ac:dyDescent="0.3">
      <c r="A320" s="93" t="s">
        <v>92</v>
      </c>
      <c r="B320" s="93" t="str">
        <f>VLOOKUP(A320,'CENTROS DE COSTOS'!A:D,2,0)</f>
        <v>0036-0002</v>
      </c>
      <c r="C320" s="93" t="str">
        <f>VLOOKUP(A320,'CENTROS DE COSTOS'!A:D,3,0)</f>
        <v>Wompi Eje Cafetero</v>
      </c>
      <c r="D320" s="93" t="s">
        <v>3027</v>
      </c>
      <c r="E320" s="93" t="s">
        <v>3717</v>
      </c>
      <c r="F320" s="93" t="s">
        <v>2750</v>
      </c>
      <c r="G320" s="93" t="s">
        <v>31</v>
      </c>
      <c r="H320" s="93" t="s">
        <v>1101</v>
      </c>
      <c r="I320" s="93" t="s">
        <v>1109</v>
      </c>
      <c r="J320" s="93" t="s">
        <v>1772</v>
      </c>
      <c r="K320" s="93" t="s">
        <v>1170</v>
      </c>
      <c r="L320" s="93" t="s">
        <v>4068</v>
      </c>
      <c r="M320" s="95">
        <v>45975.67083333333</v>
      </c>
      <c r="N320" s="95">
        <v>45976.396527777782</v>
      </c>
      <c r="O320" s="93" t="s">
        <v>31</v>
      </c>
      <c r="P320" s="93" t="s">
        <v>1263</v>
      </c>
      <c r="Q320" s="93" t="s">
        <v>1264</v>
      </c>
      <c r="R320" s="93" t="s">
        <v>1265</v>
      </c>
      <c r="S320" s="93" t="s">
        <v>4737</v>
      </c>
      <c r="T320" s="93" t="s">
        <v>1254</v>
      </c>
      <c r="U320" s="93" t="s">
        <v>5072</v>
      </c>
      <c r="V320" s="93" t="s">
        <v>40</v>
      </c>
      <c r="W320" s="93" t="s">
        <v>121</v>
      </c>
      <c r="X320" s="93" t="s">
        <v>1290</v>
      </c>
      <c r="Y320" s="93">
        <v>1</v>
      </c>
      <c r="Z320" s="97">
        <f>IF(T320="SOPORTE_TELEFÓNICO",'TARIFAS 2025'!$B$14,IF(V320="PRINCIPAL",'TARIFAS 2025'!$B$8,IF(V320="INTERMEDIA",'TARIFAS 2025'!$C$8,IF(V320="LEJANA",'TARIFAS 2025'!$D$8))))</f>
        <v>22000</v>
      </c>
      <c r="AA320" s="97">
        <f t="shared" si="5"/>
        <v>22000</v>
      </c>
    </row>
    <row r="321" spans="1:27" s="91" customFormat="1" x14ac:dyDescent="0.3">
      <c r="A321" s="93" t="s">
        <v>90</v>
      </c>
      <c r="B321" s="93" t="str">
        <f>VLOOKUP(A321,'CENTROS DE COSTOS'!A:D,2,0)</f>
        <v>0036-0006</v>
      </c>
      <c r="C321" s="93" t="str">
        <f>VLOOKUP(A321,'CENTROS DE COSTOS'!A:D,3,0)</f>
        <v>Wompi Oriente</v>
      </c>
      <c r="D321" s="93" t="s">
        <v>3002</v>
      </c>
      <c r="E321" s="93" t="s">
        <v>3718</v>
      </c>
      <c r="F321" s="93" t="s">
        <v>2751</v>
      </c>
      <c r="G321" s="93" t="s">
        <v>31</v>
      </c>
      <c r="H321" s="93" t="s">
        <v>466</v>
      </c>
      <c r="I321" s="93" t="s">
        <v>477</v>
      </c>
      <c r="J321" s="93" t="s">
        <v>3299</v>
      </c>
      <c r="K321" s="93" t="s">
        <v>1170</v>
      </c>
      <c r="L321" s="93" t="s">
        <v>4069</v>
      </c>
      <c r="M321" s="95">
        <v>45975.333333333343</v>
      </c>
      <c r="N321" s="95">
        <v>45976.424305555563</v>
      </c>
      <c r="O321" s="93" t="s">
        <v>31</v>
      </c>
      <c r="P321" s="93" t="s">
        <v>1263</v>
      </c>
      <c r="Q321" s="93" t="s">
        <v>1264</v>
      </c>
      <c r="R321" s="93" t="s">
        <v>1265</v>
      </c>
      <c r="S321" s="93" t="s">
        <v>4738</v>
      </c>
      <c r="T321" s="93" t="s">
        <v>1254</v>
      </c>
      <c r="U321" s="93" t="s">
        <v>5072</v>
      </c>
      <c r="V321" s="93" t="s">
        <v>42</v>
      </c>
      <c r="W321" s="93" t="s">
        <v>5082</v>
      </c>
      <c r="X321" s="93" t="s">
        <v>1217</v>
      </c>
      <c r="Y321" s="93">
        <v>1</v>
      </c>
      <c r="Z321" s="97">
        <f>IF(T321="SOPORTE_TELEFÓNICO",'TARIFAS 2025'!$B$14,IF(V321="PRINCIPAL",'TARIFAS 2025'!$B$8,IF(V321="INTERMEDIA",'TARIFAS 2025'!$C$8,IF(V321="LEJANA",'TARIFAS 2025'!$D$8))))</f>
        <v>22000</v>
      </c>
      <c r="AA321" s="97">
        <f t="shared" si="5"/>
        <v>22000</v>
      </c>
    </row>
    <row r="322" spans="1:27" s="91" customFormat="1" x14ac:dyDescent="0.3">
      <c r="A322" s="93" t="s">
        <v>85</v>
      </c>
      <c r="B322" s="93" t="str">
        <f>VLOOKUP(A322,'CENTROS DE COSTOS'!A:D,2,0)</f>
        <v>0036-0006</v>
      </c>
      <c r="C322" s="93" t="str">
        <f>VLOOKUP(A322,'CENTROS DE COSTOS'!A:D,3,0)</f>
        <v>Wompi Oriente</v>
      </c>
      <c r="D322" s="93" t="s">
        <v>3028</v>
      </c>
      <c r="E322" s="93" t="s">
        <v>3719</v>
      </c>
      <c r="F322" s="93" t="s">
        <v>2752</v>
      </c>
      <c r="G322" s="93" t="s">
        <v>31</v>
      </c>
      <c r="H322" s="93" t="s">
        <v>1056</v>
      </c>
      <c r="I322" s="93" t="s">
        <v>1080</v>
      </c>
      <c r="J322" s="93" t="s">
        <v>3300</v>
      </c>
      <c r="K322" s="93" t="s">
        <v>1170</v>
      </c>
      <c r="L322" s="93" t="s">
        <v>4070</v>
      </c>
      <c r="M322" s="95">
        <v>45967.428472222222</v>
      </c>
      <c r="N322" s="95">
        <v>45976.434027777781</v>
      </c>
      <c r="O322" s="93" t="s">
        <v>31</v>
      </c>
      <c r="P322" s="93" t="s">
        <v>1251</v>
      </c>
      <c r="Q322" s="93" t="s">
        <v>1252</v>
      </c>
      <c r="R322" s="93" t="s">
        <v>1285</v>
      </c>
      <c r="S322" s="93" t="s">
        <v>4739</v>
      </c>
      <c r="T322" s="93" t="s">
        <v>1254</v>
      </c>
      <c r="U322" s="93" t="s">
        <v>5072</v>
      </c>
      <c r="V322" s="93" t="s">
        <v>42</v>
      </c>
      <c r="W322" s="93" t="s">
        <v>121</v>
      </c>
      <c r="X322" s="93" t="s">
        <v>1319</v>
      </c>
      <c r="Y322" s="93">
        <v>1</v>
      </c>
      <c r="Z322" s="97">
        <f>IF(T322="SOPORTE_TELEFÓNICO",'TARIFAS 2025'!$B$14,IF(V322="PRINCIPAL",'TARIFAS 2025'!$B$8,IF(V322="INTERMEDIA",'TARIFAS 2025'!$C$8,IF(V322="LEJANA",'TARIFAS 2025'!$D$8))))</f>
        <v>22000</v>
      </c>
      <c r="AA322" s="97">
        <f t="shared" si="5"/>
        <v>22000</v>
      </c>
    </row>
    <row r="323" spans="1:27" s="91" customFormat="1" x14ac:dyDescent="0.3">
      <c r="A323" s="93" t="s">
        <v>74</v>
      </c>
      <c r="B323" s="93" t="str">
        <f>VLOOKUP(A323,'CENTROS DE COSTOS'!A:D,2,0)</f>
        <v>0036-0007</v>
      </c>
      <c r="C323" s="93" t="str">
        <f>VLOOKUP(A323,'CENTROS DE COSTOS'!A:D,3,0)</f>
        <v>Wompi Santander</v>
      </c>
      <c r="D323" s="93" t="s">
        <v>2957</v>
      </c>
      <c r="E323" s="93" t="s">
        <v>3720</v>
      </c>
      <c r="F323" s="93" t="s">
        <v>2753</v>
      </c>
      <c r="G323" s="93" t="s">
        <v>31</v>
      </c>
      <c r="H323" s="93" t="s">
        <v>963</v>
      </c>
      <c r="I323" s="93" t="s">
        <v>987</v>
      </c>
      <c r="J323" s="93" t="s">
        <v>3301</v>
      </c>
      <c r="K323" s="93" t="s">
        <v>1170</v>
      </c>
      <c r="L323" s="93" t="s">
        <v>4071</v>
      </c>
      <c r="M323" s="95">
        <v>45976.375</v>
      </c>
      <c r="N323" s="95">
        <v>45976.448611111111</v>
      </c>
      <c r="O323" s="93" t="s">
        <v>31</v>
      </c>
      <c r="P323" s="93" t="s">
        <v>1258</v>
      </c>
      <c r="Q323" s="93" t="s">
        <v>1259</v>
      </c>
      <c r="R323" s="93" t="s">
        <v>1273</v>
      </c>
      <c r="S323" s="93" t="s">
        <v>4740</v>
      </c>
      <c r="T323" s="93" t="s">
        <v>1254</v>
      </c>
      <c r="U323" s="93" t="s">
        <v>5072</v>
      </c>
      <c r="V323" s="93" t="s">
        <v>40</v>
      </c>
      <c r="W323" s="93" t="s">
        <v>121</v>
      </c>
      <c r="X323" s="93" t="s">
        <v>1203</v>
      </c>
      <c r="Y323" s="93">
        <v>1</v>
      </c>
      <c r="Z323" s="97">
        <f>IF(T323="SOPORTE_TELEFÓNICO",'TARIFAS 2025'!$B$14,IF(V323="PRINCIPAL",'TARIFAS 2025'!$B$8,IF(V323="INTERMEDIA",'TARIFAS 2025'!$C$8,IF(V323="LEJANA",'TARIFAS 2025'!$D$8))))</f>
        <v>22000</v>
      </c>
      <c r="AA323" s="97">
        <f t="shared" si="5"/>
        <v>22000</v>
      </c>
    </row>
    <row r="324" spans="1:27" s="91" customFormat="1" x14ac:dyDescent="0.3">
      <c r="A324" s="93" t="s">
        <v>98</v>
      </c>
      <c r="B324" s="93" t="str">
        <f>VLOOKUP(A324,'CENTROS DE COSTOS'!A:D,2,0)</f>
        <v>0036-0006</v>
      </c>
      <c r="C324" s="93" t="str">
        <f>VLOOKUP(A324,'CENTROS DE COSTOS'!A:D,3,0)</f>
        <v>Wompi Oriente</v>
      </c>
      <c r="D324" s="93" t="s">
        <v>2945</v>
      </c>
      <c r="E324" s="93" t="s">
        <v>3721</v>
      </c>
      <c r="F324" s="93" t="s">
        <v>2754</v>
      </c>
      <c r="G324" s="93" t="s">
        <v>31</v>
      </c>
      <c r="H324" s="93" t="s">
        <v>814</v>
      </c>
      <c r="I324" s="93" t="s">
        <v>98</v>
      </c>
      <c r="J324" s="93" t="s">
        <v>3302</v>
      </c>
      <c r="K324" s="93" t="s">
        <v>1170</v>
      </c>
      <c r="L324" s="93" t="s">
        <v>4072</v>
      </c>
      <c r="M324" s="95">
        <v>45975.463888888888</v>
      </c>
      <c r="N324" s="95">
        <v>45976.450694444437</v>
      </c>
      <c r="O324" s="93" t="s">
        <v>31</v>
      </c>
      <c r="P324" s="93" t="s">
        <v>1255</v>
      </c>
      <c r="Q324" s="93" t="s">
        <v>1256</v>
      </c>
      <c r="R324" s="93" t="s">
        <v>1257</v>
      </c>
      <c r="S324" s="93" t="s">
        <v>4741</v>
      </c>
      <c r="T324" s="93" t="s">
        <v>1254</v>
      </c>
      <c r="U324" s="93" t="s">
        <v>5076</v>
      </c>
      <c r="V324" s="93" t="s">
        <v>40</v>
      </c>
      <c r="W324" s="93" t="s">
        <v>121</v>
      </c>
      <c r="X324" s="93" t="s">
        <v>1376</v>
      </c>
      <c r="Y324" s="93">
        <v>1</v>
      </c>
      <c r="Z324" s="97">
        <f>IF(T324="SOPORTE_TELEFÓNICO",'TARIFAS 2025'!$B$14,IF(V324="PRINCIPAL",'TARIFAS 2025'!$B$8,IF(V324="INTERMEDIA",'TARIFAS 2025'!$C$8,IF(V324="LEJANA",'TARIFAS 2025'!$D$8))))</f>
        <v>22000</v>
      </c>
      <c r="AA324" s="97">
        <f t="shared" si="5"/>
        <v>22000</v>
      </c>
    </row>
    <row r="325" spans="1:27" s="91" customFormat="1" x14ac:dyDescent="0.3">
      <c r="A325" s="93" t="s">
        <v>88</v>
      </c>
      <c r="B325" s="93" t="str">
        <f>VLOOKUP(A325,'CENTROS DE COSTOS'!A:D,2,0)</f>
        <v>0036-0005</v>
      </c>
      <c r="C325" s="93" t="str">
        <f>VLOOKUP(A325,'CENTROS DE COSTOS'!A:D,3,0)</f>
        <v>Wompi Noroccidente</v>
      </c>
      <c r="D325" s="93" t="s">
        <v>2958</v>
      </c>
      <c r="E325" s="93" t="s">
        <v>3722</v>
      </c>
      <c r="F325" s="93" t="s">
        <v>2755</v>
      </c>
      <c r="G325" s="93" t="s">
        <v>31</v>
      </c>
      <c r="H325" s="93" t="s">
        <v>120</v>
      </c>
      <c r="I325" s="93" t="s">
        <v>88</v>
      </c>
      <c r="J325" s="93" t="s">
        <v>3303</v>
      </c>
      <c r="K325" s="93" t="s">
        <v>1170</v>
      </c>
      <c r="L325" s="93" t="s">
        <v>4073</v>
      </c>
      <c r="M325" s="95">
        <v>45975.642361111109</v>
      </c>
      <c r="N325" s="95">
        <v>45976.453472222223</v>
      </c>
      <c r="O325" s="93" t="s">
        <v>31</v>
      </c>
      <c r="P325" s="93" t="s">
        <v>1263</v>
      </c>
      <c r="Q325" s="93" t="s">
        <v>1276</v>
      </c>
      <c r="R325" s="93" t="s">
        <v>1277</v>
      </c>
      <c r="S325" s="93" t="s">
        <v>4742</v>
      </c>
      <c r="T325" s="93" t="s">
        <v>1254</v>
      </c>
      <c r="U325" s="93" t="s">
        <v>5075</v>
      </c>
      <c r="V325" s="93" t="s">
        <v>40</v>
      </c>
      <c r="W325" s="93" t="s">
        <v>121</v>
      </c>
      <c r="X325" s="93" t="s">
        <v>1275</v>
      </c>
      <c r="Y325" s="93">
        <v>1</v>
      </c>
      <c r="Z325" s="97">
        <f>IF(T325="SOPORTE_TELEFÓNICO",'TARIFAS 2025'!$B$14,IF(V325="PRINCIPAL",'TARIFAS 2025'!$B$8,IF(V325="INTERMEDIA",'TARIFAS 2025'!$C$8,IF(V325="LEJANA",'TARIFAS 2025'!$D$8))))</f>
        <v>22000</v>
      </c>
      <c r="AA325" s="97">
        <f t="shared" si="5"/>
        <v>22000</v>
      </c>
    </row>
    <row r="326" spans="1:27" s="91" customFormat="1" x14ac:dyDescent="0.3">
      <c r="A326" s="93" t="s">
        <v>85</v>
      </c>
      <c r="B326" s="93" t="str">
        <f>VLOOKUP(A326,'CENTROS DE COSTOS'!A:D,2,0)</f>
        <v>0036-0006</v>
      </c>
      <c r="C326" s="93" t="str">
        <f>VLOOKUP(A326,'CENTROS DE COSTOS'!A:D,3,0)</f>
        <v>Wompi Oriente</v>
      </c>
      <c r="D326" s="93" t="s">
        <v>3029</v>
      </c>
      <c r="E326" s="93" t="s">
        <v>3723</v>
      </c>
      <c r="F326" s="93" t="s">
        <v>2756</v>
      </c>
      <c r="G326" s="93" t="s">
        <v>31</v>
      </c>
      <c r="H326" s="93" t="s">
        <v>1056</v>
      </c>
      <c r="I326" s="93" t="s">
        <v>1083</v>
      </c>
      <c r="J326" s="93" t="s">
        <v>3304</v>
      </c>
      <c r="K326" s="93" t="s">
        <v>1170</v>
      </c>
      <c r="L326" s="93" t="s">
        <v>4074</v>
      </c>
      <c r="M326" s="95">
        <v>45975.333333333343</v>
      </c>
      <c r="N326" s="95">
        <v>45976.458333333343</v>
      </c>
      <c r="O326" s="93" t="s">
        <v>31</v>
      </c>
      <c r="P326" s="93" t="s">
        <v>1251</v>
      </c>
      <c r="Q326" s="93" t="s">
        <v>1282</v>
      </c>
      <c r="R326" s="93" t="s">
        <v>1285</v>
      </c>
      <c r="S326" s="93" t="s">
        <v>4743</v>
      </c>
      <c r="T326" s="93" t="s">
        <v>1254</v>
      </c>
      <c r="U326" s="93" t="s">
        <v>5072</v>
      </c>
      <c r="V326" s="93" t="s">
        <v>42</v>
      </c>
      <c r="W326" s="93" t="s">
        <v>121</v>
      </c>
      <c r="X326" s="93" t="s">
        <v>1319</v>
      </c>
      <c r="Y326" s="93">
        <v>1</v>
      </c>
      <c r="Z326" s="97">
        <f>IF(T326="SOPORTE_TELEFÓNICO",'TARIFAS 2025'!$B$14,IF(V326="PRINCIPAL",'TARIFAS 2025'!$B$8,IF(V326="INTERMEDIA",'TARIFAS 2025'!$C$8,IF(V326="LEJANA",'TARIFAS 2025'!$D$8))))</f>
        <v>22000</v>
      </c>
      <c r="AA326" s="97">
        <f t="shared" si="5"/>
        <v>22000</v>
      </c>
    </row>
    <row r="327" spans="1:27" s="91" customFormat="1" x14ac:dyDescent="0.3">
      <c r="A327" s="93" t="s">
        <v>71</v>
      </c>
      <c r="B327" s="93" t="str">
        <f>VLOOKUP(A327,'CENTROS DE COSTOS'!A:D,2,0)</f>
        <v>0036-0004</v>
      </c>
      <c r="C327" s="93" t="str">
        <f>VLOOKUP(A327,'CENTROS DE COSTOS'!A:D,3,0)</f>
        <v>Wompi Centro</v>
      </c>
      <c r="D327" s="93" t="s">
        <v>2974</v>
      </c>
      <c r="E327" s="93" t="s">
        <v>3724</v>
      </c>
      <c r="F327" s="93" t="s">
        <v>2757</v>
      </c>
      <c r="G327" s="93" t="s">
        <v>31</v>
      </c>
      <c r="H327" s="93" t="s">
        <v>618</v>
      </c>
      <c r="I327" s="93" t="s">
        <v>698</v>
      </c>
      <c r="J327" s="93" t="s">
        <v>3305</v>
      </c>
      <c r="K327" s="93" t="s">
        <v>1170</v>
      </c>
      <c r="L327" s="93" t="s">
        <v>4075</v>
      </c>
      <c r="M327" s="95">
        <v>45966.47152777778</v>
      </c>
      <c r="N327" s="95">
        <v>45976.461805555547</v>
      </c>
      <c r="O327" s="93" t="s">
        <v>31</v>
      </c>
      <c r="P327" s="93" t="s">
        <v>1258</v>
      </c>
      <c r="Q327" s="93" t="s">
        <v>1259</v>
      </c>
      <c r="R327" s="93" t="s">
        <v>1273</v>
      </c>
      <c r="S327" s="93" t="s">
        <v>4744</v>
      </c>
      <c r="T327" s="93" t="s">
        <v>1254</v>
      </c>
      <c r="U327" s="93" t="s">
        <v>5072</v>
      </c>
      <c r="V327" s="93" t="s">
        <v>40</v>
      </c>
      <c r="W327" s="93" t="s">
        <v>121</v>
      </c>
      <c r="X327" s="93" t="s">
        <v>1349</v>
      </c>
      <c r="Y327" s="93" t="s">
        <v>5091</v>
      </c>
      <c r="Z327" s="97">
        <f>IF(T327="SOPORTE_TELEFÓNICO",'TARIFAS 2025'!$B$14,IF(V327="PRINCIPAL",'TARIFAS 2025'!$B$8,IF(V327="INTERMEDIA",'TARIFAS 2025'!$C$8,IF(V327="LEJANA",'TARIFAS 2025'!$D$8))))</f>
        <v>22000</v>
      </c>
      <c r="AA327" s="97">
        <f t="shared" si="5"/>
        <v>44000</v>
      </c>
    </row>
    <row r="328" spans="1:27" s="91" customFormat="1" x14ac:dyDescent="0.3">
      <c r="A328" s="93" t="s">
        <v>89</v>
      </c>
      <c r="B328" s="93" t="str">
        <f>VLOOKUP(A328,'CENTROS DE COSTOS'!A:D,2,0)</f>
        <v>0036-0001</v>
      </c>
      <c r="C328" s="93" t="str">
        <f>VLOOKUP(A328,'CENTROS DE COSTOS'!A:D,3,0)</f>
        <v>Wompi Costa</v>
      </c>
      <c r="D328" s="93" t="s">
        <v>2970</v>
      </c>
      <c r="E328" s="93" t="s">
        <v>3725</v>
      </c>
      <c r="F328" s="93" t="s">
        <v>2758</v>
      </c>
      <c r="G328" s="93" t="s">
        <v>31</v>
      </c>
      <c r="H328" s="93" t="s">
        <v>276</v>
      </c>
      <c r="I328" s="93" t="s">
        <v>89</v>
      </c>
      <c r="J328" s="93" t="s">
        <v>3306</v>
      </c>
      <c r="K328" s="93" t="s">
        <v>1170</v>
      </c>
      <c r="L328" s="93" t="s">
        <v>4076</v>
      </c>
      <c r="M328" s="95">
        <v>45976.383333333331</v>
      </c>
      <c r="N328" s="95">
        <v>45976.476388888892</v>
      </c>
      <c r="O328" s="93" t="s">
        <v>31</v>
      </c>
      <c r="P328" s="93" t="s">
        <v>1263</v>
      </c>
      <c r="Q328" s="93" t="s">
        <v>1276</v>
      </c>
      <c r="R328" s="93" t="s">
        <v>1277</v>
      </c>
      <c r="S328" s="93" t="s">
        <v>4745</v>
      </c>
      <c r="T328" s="93" t="s">
        <v>1254</v>
      </c>
      <c r="U328" s="93" t="s">
        <v>5077</v>
      </c>
      <c r="V328" s="93" t="s">
        <v>40</v>
      </c>
      <c r="W328" s="93" t="s">
        <v>121</v>
      </c>
      <c r="X328" s="93" t="s">
        <v>1209</v>
      </c>
      <c r="Y328" s="93">
        <v>1</v>
      </c>
      <c r="Z328" s="97">
        <f>IF(T328="SOPORTE_TELEFÓNICO",'TARIFAS 2025'!$B$14,IF(V328="PRINCIPAL",'TARIFAS 2025'!$B$8,IF(V328="INTERMEDIA",'TARIFAS 2025'!$C$8,IF(V328="LEJANA",'TARIFAS 2025'!$D$8))))</f>
        <v>22000</v>
      </c>
      <c r="AA328" s="97">
        <f t="shared" si="5"/>
        <v>22000</v>
      </c>
    </row>
    <row r="329" spans="1:27" s="91" customFormat="1" x14ac:dyDescent="0.3">
      <c r="A329" s="93" t="s">
        <v>98</v>
      </c>
      <c r="B329" s="93" t="str">
        <f>VLOOKUP(A329,'CENTROS DE COSTOS'!A:D,2,0)</f>
        <v>0036-0006</v>
      </c>
      <c r="C329" s="93" t="str">
        <f>VLOOKUP(A329,'CENTROS DE COSTOS'!A:D,3,0)</f>
        <v>Wompi Oriente</v>
      </c>
      <c r="D329" s="93" t="s">
        <v>3030</v>
      </c>
      <c r="E329" s="93" t="s">
        <v>3726</v>
      </c>
      <c r="F329" s="93" t="s">
        <v>2759</v>
      </c>
      <c r="G329" s="93" t="s">
        <v>31</v>
      </c>
      <c r="H329" s="93" t="s">
        <v>814</v>
      </c>
      <c r="I329" s="93" t="s">
        <v>129</v>
      </c>
      <c r="J329" s="93" t="s">
        <v>3307</v>
      </c>
      <c r="K329" s="93" t="s">
        <v>1170</v>
      </c>
      <c r="L329" s="93" t="s">
        <v>4077</v>
      </c>
      <c r="M329" s="95">
        <v>45976.375</v>
      </c>
      <c r="N329" s="95">
        <v>45976.479861111111</v>
      </c>
      <c r="O329" s="93" t="s">
        <v>31</v>
      </c>
      <c r="P329" s="93" t="s">
        <v>1258</v>
      </c>
      <c r="Q329" s="93" t="s">
        <v>1259</v>
      </c>
      <c r="R329" s="93" t="s">
        <v>1260</v>
      </c>
      <c r="S329" s="93" t="s">
        <v>4746</v>
      </c>
      <c r="T329" s="93" t="s">
        <v>1172</v>
      </c>
      <c r="U329" s="93" t="s">
        <v>5072</v>
      </c>
      <c r="V329" s="93" t="s">
        <v>41</v>
      </c>
      <c r="W329" s="93" t="s">
        <v>121</v>
      </c>
      <c r="X329" s="93" t="s">
        <v>1289</v>
      </c>
      <c r="Y329" s="93" t="s">
        <v>5090</v>
      </c>
      <c r="Z329" s="97">
        <f>IF(T329="SOPORTE_TELEFÓNICO",'TARIFAS 2025'!$B$14,IF(V329="PRINCIPAL",'TARIFAS 2025'!$B$8,IF(V329="INTERMEDIA",'TARIFAS 2025'!$C$8,IF(V329="LEJANA",'TARIFAS 2025'!$D$8))))</f>
        <v>172989</v>
      </c>
      <c r="AA329" s="97">
        <f t="shared" si="5"/>
        <v>172989</v>
      </c>
    </row>
    <row r="330" spans="1:27" s="91" customFormat="1" x14ac:dyDescent="0.3">
      <c r="A330" s="93" t="s">
        <v>88</v>
      </c>
      <c r="B330" s="93" t="str">
        <f>VLOOKUP(A330,'CENTROS DE COSTOS'!A:D,2,0)</f>
        <v>0036-0005</v>
      </c>
      <c r="C330" s="93" t="str">
        <f>VLOOKUP(A330,'CENTROS DE COSTOS'!A:D,3,0)</f>
        <v>Wompi Noroccidente</v>
      </c>
      <c r="D330" s="93" t="s">
        <v>2951</v>
      </c>
      <c r="E330" s="93" t="s">
        <v>3727</v>
      </c>
      <c r="F330" s="93" t="s">
        <v>2760</v>
      </c>
      <c r="G330" s="93" t="s">
        <v>31</v>
      </c>
      <c r="H330" s="93" t="s">
        <v>120</v>
      </c>
      <c r="I330" s="93" t="s">
        <v>155</v>
      </c>
      <c r="J330" s="93" t="s">
        <v>3308</v>
      </c>
      <c r="K330" s="93" t="s">
        <v>1170</v>
      </c>
      <c r="L330" s="93" t="s">
        <v>4078</v>
      </c>
      <c r="M330" s="95">
        <v>45975.333333333343</v>
      </c>
      <c r="N330" s="95">
        <v>45976.484722222223</v>
      </c>
      <c r="O330" s="93" t="s">
        <v>31</v>
      </c>
      <c r="P330" s="93" t="s">
        <v>1251</v>
      </c>
      <c r="Q330" s="93" t="s">
        <v>1252</v>
      </c>
      <c r="R330" s="93" t="s">
        <v>1285</v>
      </c>
      <c r="S330" s="93" t="s">
        <v>4747</v>
      </c>
      <c r="T330" s="93" t="s">
        <v>1254</v>
      </c>
      <c r="U330" s="93" t="s">
        <v>5078</v>
      </c>
      <c r="V330" s="93" t="s">
        <v>40</v>
      </c>
      <c r="W330" s="93" t="s">
        <v>121</v>
      </c>
      <c r="X330" s="93" t="s">
        <v>1332</v>
      </c>
      <c r="Y330" s="93" t="s">
        <v>5091</v>
      </c>
      <c r="Z330" s="97">
        <f>IF(T330="SOPORTE_TELEFÓNICO",'TARIFAS 2025'!$B$14,IF(V330="PRINCIPAL",'TARIFAS 2025'!$B$8,IF(V330="INTERMEDIA",'TARIFAS 2025'!$C$8,IF(V330="LEJANA",'TARIFAS 2025'!$D$8))))</f>
        <v>22000</v>
      </c>
      <c r="AA330" s="97">
        <f t="shared" si="5"/>
        <v>44000</v>
      </c>
    </row>
    <row r="331" spans="1:27" s="91" customFormat="1" x14ac:dyDescent="0.3">
      <c r="A331" s="93" t="s">
        <v>91</v>
      </c>
      <c r="B331" s="93" t="str">
        <f>VLOOKUP(A331,'CENTROS DE COSTOS'!A:D,2,0)</f>
        <v>0036-0003</v>
      </c>
      <c r="C331" s="93" t="str">
        <f>VLOOKUP(A331,'CENTROS DE COSTOS'!A:D,3,0)</f>
        <v>Wompi Suroccidente</v>
      </c>
      <c r="D331" s="93" t="s">
        <v>3031</v>
      </c>
      <c r="E331" s="93" t="s">
        <v>3728</v>
      </c>
      <c r="F331" s="93" t="s">
        <v>2761</v>
      </c>
      <c r="G331" s="93" t="s">
        <v>31</v>
      </c>
      <c r="H331" s="93" t="s">
        <v>133</v>
      </c>
      <c r="I331" s="93" t="s">
        <v>858</v>
      </c>
      <c r="J331" s="93" t="s">
        <v>3309</v>
      </c>
      <c r="K331" s="93" t="s">
        <v>1170</v>
      </c>
      <c r="L331" s="93" t="s">
        <v>4079</v>
      </c>
      <c r="M331" s="95">
        <v>45975.517361111109</v>
      </c>
      <c r="N331" s="95">
        <v>45976.487500000003</v>
      </c>
      <c r="O331" s="93" t="s">
        <v>31</v>
      </c>
      <c r="P331" s="93" t="s">
        <v>1314</v>
      </c>
      <c r="Q331" s="93" t="s">
        <v>1315</v>
      </c>
      <c r="R331" s="93" t="s">
        <v>1316</v>
      </c>
      <c r="S331" s="93" t="s">
        <v>4748</v>
      </c>
      <c r="T331" s="93" t="s">
        <v>1254</v>
      </c>
      <c r="U331" s="93" t="s">
        <v>5077</v>
      </c>
      <c r="V331" s="93" t="s">
        <v>41</v>
      </c>
      <c r="W331" s="93" t="s">
        <v>121</v>
      </c>
      <c r="X331" s="93" t="s">
        <v>1229</v>
      </c>
      <c r="Y331" s="93">
        <v>1</v>
      </c>
      <c r="Z331" s="97">
        <f>IF(T331="SOPORTE_TELEFÓNICO",'TARIFAS 2025'!$B$14,IF(V331="PRINCIPAL",'TARIFAS 2025'!$B$8,IF(V331="INTERMEDIA",'TARIFAS 2025'!$C$8,IF(V331="LEJANA",'TARIFAS 2025'!$D$8))))</f>
        <v>22000</v>
      </c>
      <c r="AA331" s="97">
        <f t="shared" si="5"/>
        <v>22000</v>
      </c>
    </row>
    <row r="332" spans="1:27" s="91" customFormat="1" x14ac:dyDescent="0.3">
      <c r="A332" s="93" t="s">
        <v>77</v>
      </c>
      <c r="B332" s="93" t="str">
        <f>VLOOKUP(A332,'CENTROS DE COSTOS'!A:D,2,0)</f>
        <v>0036-0003</v>
      </c>
      <c r="C332" s="93" t="str">
        <f>VLOOKUP(A332,'CENTROS DE COSTOS'!A:D,3,0)</f>
        <v>Wompi Suroccidente</v>
      </c>
      <c r="D332" s="93" t="s">
        <v>2991</v>
      </c>
      <c r="E332" s="93" t="s">
        <v>3729</v>
      </c>
      <c r="F332" s="93" t="s">
        <v>2762</v>
      </c>
      <c r="G332" s="93" t="s">
        <v>31</v>
      </c>
      <c r="H332" s="93" t="s">
        <v>498</v>
      </c>
      <c r="I332" s="93" t="s">
        <v>93</v>
      </c>
      <c r="J332" s="93" t="s">
        <v>3310</v>
      </c>
      <c r="K332" s="93" t="s">
        <v>1170</v>
      </c>
      <c r="L332" s="93" t="s">
        <v>4080</v>
      </c>
      <c r="M332" s="95">
        <v>45974.482638888891</v>
      </c>
      <c r="N332" s="95">
        <v>45976.491666666669</v>
      </c>
      <c r="O332" s="93" t="s">
        <v>31</v>
      </c>
      <c r="P332" s="93" t="s">
        <v>1251</v>
      </c>
      <c r="Q332" s="93" t="s">
        <v>1282</v>
      </c>
      <c r="R332" s="93" t="s">
        <v>1285</v>
      </c>
      <c r="S332" s="93" t="s">
        <v>4749</v>
      </c>
      <c r="T332" s="93" t="s">
        <v>1254</v>
      </c>
      <c r="U332" s="93" t="s">
        <v>5071</v>
      </c>
      <c r="V332" s="93" t="s">
        <v>42</v>
      </c>
      <c r="W332" s="93" t="s">
        <v>121</v>
      </c>
      <c r="X332" s="93" t="s">
        <v>1290</v>
      </c>
      <c r="Y332" s="93">
        <v>1</v>
      </c>
      <c r="Z332" s="97">
        <f>IF(T332="SOPORTE_TELEFÓNICO",'TARIFAS 2025'!$B$14,IF(V332="PRINCIPAL",'TARIFAS 2025'!$B$8,IF(V332="INTERMEDIA",'TARIFAS 2025'!$C$8,IF(V332="LEJANA",'TARIFAS 2025'!$D$8))))</f>
        <v>22000</v>
      </c>
      <c r="AA332" s="97">
        <f t="shared" si="5"/>
        <v>22000</v>
      </c>
    </row>
    <row r="333" spans="1:27" s="91" customFormat="1" x14ac:dyDescent="0.3">
      <c r="A333" s="93" t="s">
        <v>88</v>
      </c>
      <c r="B333" s="93" t="str">
        <f>VLOOKUP(A333,'CENTROS DE COSTOS'!A:D,2,0)</f>
        <v>0036-0005</v>
      </c>
      <c r="C333" s="93" t="str">
        <f>VLOOKUP(A333,'CENTROS DE COSTOS'!A:D,3,0)</f>
        <v>Wompi Noroccidente</v>
      </c>
      <c r="D333" s="93" t="s">
        <v>2958</v>
      </c>
      <c r="E333" s="93" t="s">
        <v>3730</v>
      </c>
      <c r="F333" s="93" t="s">
        <v>2763</v>
      </c>
      <c r="G333" s="93" t="s">
        <v>31</v>
      </c>
      <c r="H333" s="93" t="s">
        <v>120</v>
      </c>
      <c r="I333" s="93" t="s">
        <v>88</v>
      </c>
      <c r="J333" s="93" t="s">
        <v>3311</v>
      </c>
      <c r="K333" s="93" t="s">
        <v>1170</v>
      </c>
      <c r="L333" s="93" t="s">
        <v>4081</v>
      </c>
      <c r="M333" s="95">
        <v>45942.375</v>
      </c>
      <c r="N333" s="95">
        <v>45976.512499999997</v>
      </c>
      <c r="O333" s="93" t="s">
        <v>31</v>
      </c>
      <c r="P333" s="93" t="s">
        <v>1255</v>
      </c>
      <c r="Q333" s="93" t="s">
        <v>1256</v>
      </c>
      <c r="R333" s="93" t="s">
        <v>1257</v>
      </c>
      <c r="S333" s="93" t="s">
        <v>4750</v>
      </c>
      <c r="T333" s="93" t="s">
        <v>1254</v>
      </c>
      <c r="U333" s="93" t="s">
        <v>5076</v>
      </c>
      <c r="V333" s="93" t="s">
        <v>40</v>
      </c>
      <c r="W333" s="93" t="s">
        <v>121</v>
      </c>
      <c r="X333" s="93" t="s">
        <v>1288</v>
      </c>
      <c r="Y333" s="93" t="s">
        <v>5091</v>
      </c>
      <c r="Z333" s="97">
        <f>IF(T333="SOPORTE_TELEFÓNICO",'TARIFAS 2025'!$B$14,IF(V333="PRINCIPAL",'TARIFAS 2025'!$B$8,IF(V333="INTERMEDIA",'TARIFAS 2025'!$C$8,IF(V333="LEJANA",'TARIFAS 2025'!$D$8))))</f>
        <v>22000</v>
      </c>
      <c r="AA333" s="97">
        <f t="shared" si="5"/>
        <v>44000</v>
      </c>
    </row>
    <row r="334" spans="1:27" s="91" customFormat="1" x14ac:dyDescent="0.3">
      <c r="A334" s="93" t="s">
        <v>71</v>
      </c>
      <c r="B334" s="93" t="str">
        <f>VLOOKUP(A334,'CENTROS DE COSTOS'!A:D,2,0)</f>
        <v>0036-0004</v>
      </c>
      <c r="C334" s="93" t="str">
        <f>VLOOKUP(A334,'CENTROS DE COSTOS'!A:D,3,0)</f>
        <v>Wompi Centro</v>
      </c>
      <c r="D334" s="93" t="s">
        <v>2946</v>
      </c>
      <c r="E334" s="93" t="s">
        <v>3731</v>
      </c>
      <c r="F334" s="93" t="s">
        <v>2764</v>
      </c>
      <c r="G334" s="93" t="s">
        <v>31</v>
      </c>
      <c r="H334" s="93" t="s">
        <v>618</v>
      </c>
      <c r="I334" s="93" t="s">
        <v>71</v>
      </c>
      <c r="J334" s="93" t="s">
        <v>3312</v>
      </c>
      <c r="K334" s="93" t="s">
        <v>1170</v>
      </c>
      <c r="L334" s="93" t="s">
        <v>4082</v>
      </c>
      <c r="M334" s="95">
        <v>45975.666666666657</v>
      </c>
      <c r="N334" s="95">
        <v>45976.515972222223</v>
      </c>
      <c r="O334" s="93" t="s">
        <v>31</v>
      </c>
      <c r="P334" s="93" t="s">
        <v>1306</v>
      </c>
      <c r="Q334" s="93" t="s">
        <v>1320</v>
      </c>
      <c r="R334" s="93" t="s">
        <v>1321</v>
      </c>
      <c r="S334" s="93" t="s">
        <v>4751</v>
      </c>
      <c r="T334" s="93" t="s">
        <v>1172</v>
      </c>
      <c r="U334" s="93" t="s">
        <v>5076</v>
      </c>
      <c r="V334" s="93" t="s">
        <v>40</v>
      </c>
      <c r="W334" s="93" t="s">
        <v>121</v>
      </c>
      <c r="X334" s="93" t="s">
        <v>1197</v>
      </c>
      <c r="Y334" s="93" t="s">
        <v>5090</v>
      </c>
      <c r="Z334" s="97">
        <f>IF(T334="SOPORTE_TELEFÓNICO",'TARIFAS 2025'!$B$14,IF(V334="PRINCIPAL",'TARIFAS 2025'!$B$8,IF(V334="INTERMEDIA",'TARIFAS 2025'!$C$8,IF(V334="LEJANA",'TARIFAS 2025'!$D$8))))</f>
        <v>51282</v>
      </c>
      <c r="AA334" s="97">
        <f t="shared" si="5"/>
        <v>51282</v>
      </c>
    </row>
    <row r="335" spans="1:27" s="91" customFormat="1" x14ac:dyDescent="0.3">
      <c r="A335" s="93" t="s">
        <v>98</v>
      </c>
      <c r="B335" s="93" t="str">
        <f>VLOOKUP(A335,'CENTROS DE COSTOS'!A:D,2,0)</f>
        <v>0036-0006</v>
      </c>
      <c r="C335" s="93" t="str">
        <f>VLOOKUP(A335,'CENTROS DE COSTOS'!A:D,3,0)</f>
        <v>Wompi Oriente</v>
      </c>
      <c r="D335" s="93" t="s">
        <v>2945</v>
      </c>
      <c r="E335" s="93" t="s">
        <v>3732</v>
      </c>
      <c r="F335" s="93" t="s">
        <v>2765</v>
      </c>
      <c r="G335" s="93" t="s">
        <v>31</v>
      </c>
      <c r="H335" s="93" t="s">
        <v>814</v>
      </c>
      <c r="I335" s="93" t="s">
        <v>98</v>
      </c>
      <c r="J335" s="93" t="s">
        <v>3313</v>
      </c>
      <c r="K335" s="93" t="s">
        <v>1170</v>
      </c>
      <c r="L335" s="93" t="s">
        <v>4083</v>
      </c>
      <c r="M335" s="95">
        <v>45975.691666666673</v>
      </c>
      <c r="N335" s="95">
        <v>45976.544444444437</v>
      </c>
      <c r="O335" s="93" t="s">
        <v>31</v>
      </c>
      <c r="P335" s="93" t="s">
        <v>1251</v>
      </c>
      <c r="Q335" s="93" t="s">
        <v>1282</v>
      </c>
      <c r="R335" s="93" t="s">
        <v>1253</v>
      </c>
      <c r="S335" s="93" t="s">
        <v>4752</v>
      </c>
      <c r="T335" s="93" t="s">
        <v>1172</v>
      </c>
      <c r="U335" s="93" t="s">
        <v>5079</v>
      </c>
      <c r="V335" s="93" t="s">
        <v>40</v>
      </c>
      <c r="W335" s="93" t="s">
        <v>121</v>
      </c>
      <c r="X335" s="93" t="s">
        <v>1373</v>
      </c>
      <c r="Y335" s="93" t="s">
        <v>5090</v>
      </c>
      <c r="Z335" s="97">
        <f>IF(T335="SOPORTE_TELEFÓNICO",'TARIFAS 2025'!$B$14,IF(V335="PRINCIPAL",'TARIFAS 2025'!$B$8,IF(V335="INTERMEDIA",'TARIFAS 2025'!$C$8,IF(V335="LEJANA",'TARIFAS 2025'!$D$8))))</f>
        <v>51282</v>
      </c>
      <c r="AA335" s="97">
        <f t="shared" si="5"/>
        <v>51282</v>
      </c>
    </row>
    <row r="336" spans="1:27" s="91" customFormat="1" x14ac:dyDescent="0.3">
      <c r="A336" s="93" t="s">
        <v>88</v>
      </c>
      <c r="B336" s="93" t="str">
        <f>VLOOKUP(A336,'CENTROS DE COSTOS'!A:D,2,0)</f>
        <v>0036-0005</v>
      </c>
      <c r="C336" s="93" t="str">
        <f>VLOOKUP(A336,'CENTROS DE COSTOS'!A:D,3,0)</f>
        <v>Wompi Noroccidente</v>
      </c>
      <c r="D336" s="93" t="s">
        <v>3032</v>
      </c>
      <c r="E336" s="93" t="s">
        <v>3733</v>
      </c>
      <c r="F336" s="93" t="s">
        <v>2766</v>
      </c>
      <c r="G336" s="93" t="s">
        <v>31</v>
      </c>
      <c r="H336" s="93" t="s">
        <v>120</v>
      </c>
      <c r="I336" s="93" t="s">
        <v>132</v>
      </c>
      <c r="J336" s="93" t="s">
        <v>3314</v>
      </c>
      <c r="K336" s="93" t="s">
        <v>1170</v>
      </c>
      <c r="L336" s="93" t="s">
        <v>4084</v>
      </c>
      <c r="M336" s="95">
        <v>45976.375</v>
      </c>
      <c r="N336" s="95">
        <v>45976.547222222223</v>
      </c>
      <c r="O336" s="93" t="s">
        <v>31</v>
      </c>
      <c r="P336" s="93" t="s">
        <v>1258</v>
      </c>
      <c r="Q336" s="93" t="s">
        <v>1259</v>
      </c>
      <c r="R336" s="93" t="s">
        <v>1273</v>
      </c>
      <c r="S336" s="93" t="s">
        <v>4753</v>
      </c>
      <c r="T336" s="93" t="s">
        <v>1254</v>
      </c>
      <c r="U336" s="93" t="s">
        <v>5072</v>
      </c>
      <c r="V336" s="93" t="s">
        <v>41</v>
      </c>
      <c r="W336" s="93" t="s">
        <v>121</v>
      </c>
      <c r="X336" s="93" t="s">
        <v>1331</v>
      </c>
      <c r="Y336" s="93">
        <v>1</v>
      </c>
      <c r="Z336" s="97">
        <f>IF(T336="SOPORTE_TELEFÓNICO",'TARIFAS 2025'!$B$14,IF(V336="PRINCIPAL",'TARIFAS 2025'!$B$8,IF(V336="INTERMEDIA",'TARIFAS 2025'!$C$8,IF(V336="LEJANA",'TARIFAS 2025'!$D$8))))</f>
        <v>22000</v>
      </c>
      <c r="AA336" s="97">
        <f t="shared" si="5"/>
        <v>22000</v>
      </c>
    </row>
    <row r="337" spans="1:27" s="91" customFormat="1" x14ac:dyDescent="0.3">
      <c r="A337" s="93" t="s">
        <v>96</v>
      </c>
      <c r="B337" s="93" t="str">
        <f>VLOOKUP(A337,'CENTROS DE COSTOS'!A:D,2,0)</f>
        <v>0036-0007</v>
      </c>
      <c r="C337" s="93" t="str">
        <f>VLOOKUP(A337,'CENTROS DE COSTOS'!A:D,3,0)</f>
        <v>Wompi Santander</v>
      </c>
      <c r="D337" s="93" t="s">
        <v>3020</v>
      </c>
      <c r="E337" s="93" t="s">
        <v>3734</v>
      </c>
      <c r="F337" s="93" t="s">
        <v>2767</v>
      </c>
      <c r="G337" s="93" t="s">
        <v>31</v>
      </c>
      <c r="H337" s="93" t="s">
        <v>322</v>
      </c>
      <c r="I337" s="93" t="s">
        <v>409</v>
      </c>
      <c r="J337" s="93" t="s">
        <v>3315</v>
      </c>
      <c r="K337" s="93" t="s">
        <v>1170</v>
      </c>
      <c r="L337" s="93" t="s">
        <v>4085</v>
      </c>
      <c r="M337" s="95">
        <v>45974.333333333343</v>
      </c>
      <c r="N337" s="95">
        <v>45977.477083333331</v>
      </c>
      <c r="O337" s="93" t="s">
        <v>31</v>
      </c>
      <c r="P337" s="93" t="s">
        <v>1258</v>
      </c>
      <c r="Q337" s="93" t="s">
        <v>1259</v>
      </c>
      <c r="R337" s="93" t="s">
        <v>1273</v>
      </c>
      <c r="S337" s="93" t="s">
        <v>4754</v>
      </c>
      <c r="T337" s="93" t="s">
        <v>1254</v>
      </c>
      <c r="U337" s="93" t="s">
        <v>5078</v>
      </c>
      <c r="V337" s="93" t="s">
        <v>42</v>
      </c>
      <c r="W337" s="93" t="s">
        <v>121</v>
      </c>
      <c r="X337" s="93" t="s">
        <v>1234</v>
      </c>
      <c r="Y337" s="93">
        <v>1</v>
      </c>
      <c r="Z337" s="97">
        <f>IF(T337="SOPORTE_TELEFÓNICO",'TARIFAS 2025'!$B$14,IF(V337="PRINCIPAL",'TARIFAS 2025'!$B$8,IF(V337="INTERMEDIA",'TARIFAS 2025'!$C$8,IF(V337="LEJANA",'TARIFAS 2025'!$D$8))))</f>
        <v>22000</v>
      </c>
      <c r="AA337" s="97">
        <f t="shared" si="5"/>
        <v>22000</v>
      </c>
    </row>
    <row r="338" spans="1:27" s="91" customFormat="1" x14ac:dyDescent="0.3">
      <c r="A338" s="93" t="s">
        <v>88</v>
      </c>
      <c r="B338" s="93" t="str">
        <f>VLOOKUP(A338,'CENTROS DE COSTOS'!A:D,2,0)</f>
        <v>0036-0005</v>
      </c>
      <c r="C338" s="93" t="str">
        <f>VLOOKUP(A338,'CENTROS DE COSTOS'!A:D,3,0)</f>
        <v>Wompi Noroccidente</v>
      </c>
      <c r="D338" s="93" t="s">
        <v>3033</v>
      </c>
      <c r="E338" s="93" t="s">
        <v>3735</v>
      </c>
      <c r="F338" s="93" t="s">
        <v>2768</v>
      </c>
      <c r="G338" s="93" t="s">
        <v>31</v>
      </c>
      <c r="H338" s="93" t="s">
        <v>560</v>
      </c>
      <c r="I338" s="93" t="s">
        <v>576</v>
      </c>
      <c r="J338" s="93" t="s">
        <v>3316</v>
      </c>
      <c r="K338" s="93" t="s">
        <v>1170</v>
      </c>
      <c r="L338" s="93" t="s">
        <v>4086</v>
      </c>
      <c r="M338" s="95">
        <v>45976.507638888892</v>
      </c>
      <c r="N338" s="95">
        <v>45977.488888888889</v>
      </c>
      <c r="O338" s="93" t="s">
        <v>31</v>
      </c>
      <c r="P338" s="93" t="s">
        <v>1359</v>
      </c>
      <c r="Q338" s="93" t="s">
        <v>4405</v>
      </c>
      <c r="R338" s="93" t="s">
        <v>1413</v>
      </c>
      <c r="S338" s="93" t="s">
        <v>4755</v>
      </c>
      <c r="T338" s="93" t="s">
        <v>1254</v>
      </c>
      <c r="U338" s="93" t="s">
        <v>5072</v>
      </c>
      <c r="V338" s="93" t="s">
        <v>42</v>
      </c>
      <c r="W338" s="93" t="s">
        <v>108</v>
      </c>
      <c r="X338" s="93" t="s">
        <v>1230</v>
      </c>
      <c r="Y338" s="93">
        <v>1</v>
      </c>
      <c r="Z338" s="97">
        <f>IF(T338="SOPORTE_TELEFÓNICO",'TARIFAS 2025'!$B$14,IF(V338="PRINCIPAL",'TARIFAS 2025'!$B$8,IF(V338="INTERMEDIA",'TARIFAS 2025'!$C$8,IF(V338="LEJANA",'TARIFAS 2025'!$D$8))))</f>
        <v>22000</v>
      </c>
      <c r="AA338" s="97">
        <f t="shared" si="5"/>
        <v>22000</v>
      </c>
    </row>
    <row r="339" spans="1:27" s="91" customFormat="1" x14ac:dyDescent="0.3">
      <c r="A339" s="93" t="s">
        <v>88</v>
      </c>
      <c r="B339" s="93" t="str">
        <f>VLOOKUP(A339,'CENTROS DE COSTOS'!A:D,2,0)</f>
        <v>0036-0005</v>
      </c>
      <c r="C339" s="93" t="str">
        <f>VLOOKUP(A339,'CENTROS DE COSTOS'!A:D,3,0)</f>
        <v>Wompi Noroccidente</v>
      </c>
      <c r="D339" s="93" t="s">
        <v>2968</v>
      </c>
      <c r="E339" s="93" t="s">
        <v>3736</v>
      </c>
      <c r="F339" s="93" t="s">
        <v>2769</v>
      </c>
      <c r="G339" s="93" t="s">
        <v>31</v>
      </c>
      <c r="H339" s="93" t="s">
        <v>120</v>
      </c>
      <c r="I339" s="93" t="s">
        <v>190</v>
      </c>
      <c r="J339" s="93" t="s">
        <v>3317</v>
      </c>
      <c r="K339" s="93" t="s">
        <v>1170</v>
      </c>
      <c r="L339" s="93" t="s">
        <v>4087</v>
      </c>
      <c r="M339" s="95">
        <v>45978.375</v>
      </c>
      <c r="N339" s="95">
        <v>45979.374305555553</v>
      </c>
      <c r="O339" s="93" t="s">
        <v>31</v>
      </c>
      <c r="P339" s="93" t="s">
        <v>1258</v>
      </c>
      <c r="Q339" s="93" t="s">
        <v>1259</v>
      </c>
      <c r="R339" s="93" t="s">
        <v>1260</v>
      </c>
      <c r="S339" s="93" t="s">
        <v>4756</v>
      </c>
      <c r="T339" s="93" t="s">
        <v>1254</v>
      </c>
      <c r="U339" s="93" t="s">
        <v>5076</v>
      </c>
      <c r="V339" s="93" t="s">
        <v>40</v>
      </c>
      <c r="W339" s="93" t="s">
        <v>121</v>
      </c>
      <c r="X339" s="93" t="s">
        <v>1325</v>
      </c>
      <c r="Y339" s="93">
        <v>1</v>
      </c>
      <c r="Z339" s="97">
        <f>IF(T339="SOPORTE_TELEFÓNICO",'TARIFAS 2025'!$B$14,IF(V339="PRINCIPAL",'TARIFAS 2025'!$B$8,IF(V339="INTERMEDIA",'TARIFAS 2025'!$C$8,IF(V339="LEJANA",'TARIFAS 2025'!$D$8))))</f>
        <v>22000</v>
      </c>
      <c r="AA339" s="97">
        <f t="shared" si="5"/>
        <v>22000</v>
      </c>
    </row>
    <row r="340" spans="1:27" s="91" customFormat="1" x14ac:dyDescent="0.3">
      <c r="A340" s="93" t="s">
        <v>80</v>
      </c>
      <c r="B340" s="93" t="str">
        <f>VLOOKUP(A340,'CENTROS DE COSTOS'!A:D,2,0)</f>
        <v>0036-0001</v>
      </c>
      <c r="C340" s="93" t="str">
        <f>VLOOKUP(A340,'CENTROS DE COSTOS'!A:D,3,0)</f>
        <v>Wompi Costa</v>
      </c>
      <c r="D340" s="93" t="s">
        <v>3034</v>
      </c>
      <c r="E340" s="93" t="s">
        <v>3737</v>
      </c>
      <c r="F340" s="93" t="s">
        <v>2770</v>
      </c>
      <c r="G340" s="93" t="s">
        <v>31</v>
      </c>
      <c r="H340" s="93" t="s">
        <v>275</v>
      </c>
      <c r="I340" s="93" t="s">
        <v>318</v>
      </c>
      <c r="J340" s="93" t="s">
        <v>3318</v>
      </c>
      <c r="K340" s="93" t="s">
        <v>1170</v>
      </c>
      <c r="L340" s="93" t="s">
        <v>4088</v>
      </c>
      <c r="M340" s="95">
        <v>45977.375</v>
      </c>
      <c r="N340" s="95">
        <v>45979.422222222223</v>
      </c>
      <c r="O340" s="93" t="s">
        <v>31</v>
      </c>
      <c r="P340" s="93" t="s">
        <v>1251</v>
      </c>
      <c r="Q340" s="93" t="s">
        <v>1252</v>
      </c>
      <c r="R340" s="93" t="s">
        <v>1253</v>
      </c>
      <c r="S340" s="93" t="s">
        <v>4757</v>
      </c>
      <c r="T340" s="93" t="s">
        <v>1172</v>
      </c>
      <c r="U340" s="93" t="s">
        <v>5078</v>
      </c>
      <c r="V340" s="93" t="s">
        <v>41</v>
      </c>
      <c r="W340" s="93" t="s">
        <v>121</v>
      </c>
      <c r="X340" s="93" t="s">
        <v>1228</v>
      </c>
      <c r="Y340" s="93" t="s">
        <v>5090</v>
      </c>
      <c r="Z340" s="97">
        <f>IF(T340="SOPORTE_TELEFÓNICO",'TARIFAS 2025'!$B$14,IF(V340="PRINCIPAL",'TARIFAS 2025'!$B$8,IF(V340="INTERMEDIA",'TARIFAS 2025'!$C$8,IF(V340="LEJANA",'TARIFAS 2025'!$D$8))))</f>
        <v>172989</v>
      </c>
      <c r="AA340" s="97">
        <f t="shared" si="5"/>
        <v>172989</v>
      </c>
    </row>
    <row r="341" spans="1:27" s="91" customFormat="1" x14ac:dyDescent="0.3">
      <c r="A341" s="93" t="s">
        <v>68</v>
      </c>
      <c r="B341" s="93" t="str">
        <f>VLOOKUP(A341,'CENTROS DE COSTOS'!A:D,2,0)</f>
        <v>0036-0001</v>
      </c>
      <c r="C341" s="93" t="str">
        <f>VLOOKUP(A341,'CENTROS DE COSTOS'!A:D,3,0)</f>
        <v>Wompi Costa</v>
      </c>
      <c r="D341" s="93" t="s">
        <v>3035</v>
      </c>
      <c r="E341" s="93" t="s">
        <v>3738</v>
      </c>
      <c r="F341" s="93" t="s">
        <v>2771</v>
      </c>
      <c r="G341" s="93" t="s">
        <v>31</v>
      </c>
      <c r="H341" s="93" t="s">
        <v>253</v>
      </c>
      <c r="I341" s="93" t="s">
        <v>255</v>
      </c>
      <c r="J341" s="93" t="s">
        <v>1425</v>
      </c>
      <c r="K341" s="93" t="s">
        <v>1170</v>
      </c>
      <c r="L341" s="93" t="s">
        <v>4089</v>
      </c>
      <c r="M341" s="95">
        <v>45976.527777777781</v>
      </c>
      <c r="N341" s="95">
        <v>45979.427777777782</v>
      </c>
      <c r="O341" s="93" t="s">
        <v>31</v>
      </c>
      <c r="P341" s="93" t="s">
        <v>1263</v>
      </c>
      <c r="Q341" s="93" t="s">
        <v>1264</v>
      </c>
      <c r="R341" s="93" t="s">
        <v>1265</v>
      </c>
      <c r="S341" s="93" t="s">
        <v>4758</v>
      </c>
      <c r="T341" s="93" t="s">
        <v>1254</v>
      </c>
      <c r="U341" s="93" t="s">
        <v>5076</v>
      </c>
      <c r="V341" s="93" t="s">
        <v>41</v>
      </c>
      <c r="W341" s="93" t="s">
        <v>121</v>
      </c>
      <c r="X341" s="93" t="s">
        <v>1470</v>
      </c>
      <c r="Y341" s="93">
        <v>1</v>
      </c>
      <c r="Z341" s="97">
        <f>IF(T341="SOPORTE_TELEFÓNICO",'TARIFAS 2025'!$B$14,IF(V341="PRINCIPAL",'TARIFAS 2025'!$B$8,IF(V341="INTERMEDIA",'TARIFAS 2025'!$C$8,IF(V341="LEJANA",'TARIFAS 2025'!$D$8))))</f>
        <v>22000</v>
      </c>
      <c r="AA341" s="97">
        <f t="shared" si="5"/>
        <v>22000</v>
      </c>
    </row>
    <row r="342" spans="1:27" s="91" customFormat="1" x14ac:dyDescent="0.3">
      <c r="A342" s="93" t="s">
        <v>71</v>
      </c>
      <c r="B342" s="93" t="str">
        <f>VLOOKUP(A342,'CENTROS DE COSTOS'!A:D,2,0)</f>
        <v>0036-0004</v>
      </c>
      <c r="C342" s="93" t="str">
        <f>VLOOKUP(A342,'CENTROS DE COSTOS'!A:D,3,0)</f>
        <v>Wompi Centro</v>
      </c>
      <c r="D342" s="93" t="s">
        <v>3036</v>
      </c>
      <c r="E342" s="93" t="s">
        <v>3739</v>
      </c>
      <c r="F342" s="93" t="s">
        <v>2772</v>
      </c>
      <c r="G342" s="93" t="s">
        <v>31</v>
      </c>
      <c r="H342" s="93" t="s">
        <v>618</v>
      </c>
      <c r="I342" s="93" t="s">
        <v>617</v>
      </c>
      <c r="J342" s="93" t="s">
        <v>3319</v>
      </c>
      <c r="K342" s="93" t="s">
        <v>1170</v>
      </c>
      <c r="L342" s="93" t="s">
        <v>4090</v>
      </c>
      <c r="M342" s="95">
        <v>45977.375</v>
      </c>
      <c r="N342" s="95">
        <v>45979.435416666667</v>
      </c>
      <c r="O342" s="93" t="s">
        <v>31</v>
      </c>
      <c r="P342" s="93" t="s">
        <v>1255</v>
      </c>
      <c r="Q342" s="93" t="s">
        <v>1256</v>
      </c>
      <c r="R342" s="93" t="s">
        <v>1338</v>
      </c>
      <c r="S342" s="93" t="s">
        <v>4759</v>
      </c>
      <c r="T342" s="93" t="s">
        <v>1172</v>
      </c>
      <c r="U342" s="93" t="s">
        <v>5072</v>
      </c>
      <c r="V342" s="93" t="s">
        <v>41</v>
      </c>
      <c r="W342" s="93" t="s">
        <v>121</v>
      </c>
      <c r="X342" s="93" t="s">
        <v>1216</v>
      </c>
      <c r="Y342" s="93" t="s">
        <v>5090</v>
      </c>
      <c r="Z342" s="97">
        <f>IF(T342="SOPORTE_TELEFÓNICO",'TARIFAS 2025'!$B$14,IF(V342="PRINCIPAL",'TARIFAS 2025'!$B$8,IF(V342="INTERMEDIA",'TARIFAS 2025'!$C$8,IF(V342="LEJANA",'TARIFAS 2025'!$D$8))))</f>
        <v>172989</v>
      </c>
      <c r="AA342" s="97">
        <f t="shared" si="5"/>
        <v>172989</v>
      </c>
    </row>
    <row r="343" spans="1:27" s="91" customFormat="1" x14ac:dyDescent="0.3">
      <c r="A343" s="93" t="s">
        <v>98</v>
      </c>
      <c r="B343" s="93" t="str">
        <f>VLOOKUP(A343,'CENTROS DE COSTOS'!A:D,2,0)</f>
        <v>0036-0006</v>
      </c>
      <c r="C343" s="93" t="str">
        <f>VLOOKUP(A343,'CENTROS DE COSTOS'!A:D,3,0)</f>
        <v>Wompi Oriente</v>
      </c>
      <c r="D343" s="93" t="s">
        <v>2945</v>
      </c>
      <c r="E343" s="93" t="s">
        <v>3740</v>
      </c>
      <c r="F343" s="93" t="s">
        <v>2773</v>
      </c>
      <c r="G343" s="93" t="s">
        <v>31</v>
      </c>
      <c r="H343" s="93" t="s">
        <v>814</v>
      </c>
      <c r="I343" s="93" t="s">
        <v>98</v>
      </c>
      <c r="J343" s="93" t="s">
        <v>3320</v>
      </c>
      <c r="K343" s="93" t="s">
        <v>1170</v>
      </c>
      <c r="L343" s="93" t="s">
        <v>4091</v>
      </c>
      <c r="M343" s="95">
        <v>45978.472222222219</v>
      </c>
      <c r="N343" s="95">
        <v>45979.454861111109</v>
      </c>
      <c r="O343" s="93" t="s">
        <v>31</v>
      </c>
      <c r="P343" s="93" t="s">
        <v>1258</v>
      </c>
      <c r="Q343" s="93" t="s">
        <v>1259</v>
      </c>
      <c r="R343" s="93" t="s">
        <v>1273</v>
      </c>
      <c r="S343" s="93" t="s">
        <v>4760</v>
      </c>
      <c r="T343" s="93" t="s">
        <v>1172</v>
      </c>
      <c r="U343" s="93" t="s">
        <v>5078</v>
      </c>
      <c r="V343" s="93" t="s">
        <v>40</v>
      </c>
      <c r="W343" s="93" t="s">
        <v>121</v>
      </c>
      <c r="X343" s="93" t="s">
        <v>1373</v>
      </c>
      <c r="Y343" s="93" t="s">
        <v>5090</v>
      </c>
      <c r="Z343" s="97">
        <f>IF(T343="SOPORTE_TELEFÓNICO",'TARIFAS 2025'!$B$14,IF(V343="PRINCIPAL",'TARIFAS 2025'!$B$8,IF(V343="INTERMEDIA",'TARIFAS 2025'!$C$8,IF(V343="LEJANA",'TARIFAS 2025'!$D$8))))</f>
        <v>51282</v>
      </c>
      <c r="AA343" s="97">
        <f t="shared" si="5"/>
        <v>51282</v>
      </c>
    </row>
    <row r="344" spans="1:27" s="91" customFormat="1" x14ac:dyDescent="0.3">
      <c r="A344" s="93" t="s">
        <v>92</v>
      </c>
      <c r="B344" s="93" t="str">
        <f>VLOOKUP(A344,'CENTROS DE COSTOS'!A:D,2,0)</f>
        <v>0036-0002</v>
      </c>
      <c r="C344" s="93" t="str">
        <f>VLOOKUP(A344,'CENTROS DE COSTOS'!A:D,3,0)</f>
        <v>Wompi Eje Cafetero</v>
      </c>
      <c r="D344" s="93" t="s">
        <v>2977</v>
      </c>
      <c r="E344" s="93" t="s">
        <v>3741</v>
      </c>
      <c r="F344" s="93" t="s">
        <v>2638</v>
      </c>
      <c r="G344" s="93" t="s">
        <v>31</v>
      </c>
      <c r="H344" s="93" t="s">
        <v>458</v>
      </c>
      <c r="I344" s="93" t="s">
        <v>92</v>
      </c>
      <c r="J344" s="93" t="s">
        <v>1379</v>
      </c>
      <c r="K344" s="93" t="s">
        <v>1170</v>
      </c>
      <c r="L344" s="93" t="s">
        <v>4092</v>
      </c>
      <c r="M344" s="95">
        <v>45979.333333333343</v>
      </c>
      <c r="N344" s="95">
        <v>45979.487500000003</v>
      </c>
      <c r="O344" s="93" t="s">
        <v>31</v>
      </c>
      <c r="P344" s="93" t="s">
        <v>1359</v>
      </c>
      <c r="Q344" s="93" t="s">
        <v>1469</v>
      </c>
      <c r="R344" s="93" t="s">
        <v>1413</v>
      </c>
      <c r="S344" s="93" t="s">
        <v>4761</v>
      </c>
      <c r="T344" s="93" t="s">
        <v>1172</v>
      </c>
      <c r="U344" s="93" t="s">
        <v>5072</v>
      </c>
      <c r="V344" s="93" t="s">
        <v>40</v>
      </c>
      <c r="W344" s="93" t="s">
        <v>121</v>
      </c>
      <c r="X344" s="93" t="s">
        <v>1175</v>
      </c>
      <c r="Y344" s="93" t="s">
        <v>5090</v>
      </c>
      <c r="Z344" s="97">
        <f>IF(T344="SOPORTE_TELEFÓNICO",'TARIFAS 2025'!$B$14,IF(V344="PRINCIPAL",'TARIFAS 2025'!$B$8,IF(V344="INTERMEDIA",'TARIFAS 2025'!$C$8,IF(V344="LEJANA",'TARIFAS 2025'!$D$8))))</f>
        <v>51282</v>
      </c>
      <c r="AA344" s="97">
        <f t="shared" si="5"/>
        <v>51282</v>
      </c>
    </row>
    <row r="345" spans="1:27" s="91" customFormat="1" x14ac:dyDescent="0.3">
      <c r="A345" s="93" t="s">
        <v>92</v>
      </c>
      <c r="B345" s="93" t="str">
        <f>VLOOKUP(A345,'CENTROS DE COSTOS'!A:D,2,0)</f>
        <v>0036-0002</v>
      </c>
      <c r="C345" s="93" t="str">
        <f>VLOOKUP(A345,'CENTROS DE COSTOS'!A:D,3,0)</f>
        <v>Wompi Eje Cafetero</v>
      </c>
      <c r="D345" s="93" t="s">
        <v>3027</v>
      </c>
      <c r="E345" s="93" t="s">
        <v>3742</v>
      </c>
      <c r="F345" s="93" t="s">
        <v>2774</v>
      </c>
      <c r="G345" s="93" t="s">
        <v>31</v>
      </c>
      <c r="H345" s="93" t="s">
        <v>1101</v>
      </c>
      <c r="I345" s="93" t="s">
        <v>1109</v>
      </c>
      <c r="J345" s="93" t="s">
        <v>3321</v>
      </c>
      <c r="K345" s="93" t="s">
        <v>1170</v>
      </c>
      <c r="L345" s="93" t="s">
        <v>4093</v>
      </c>
      <c r="M345" s="95">
        <v>45979.333333333343</v>
      </c>
      <c r="N345" s="95">
        <v>45979.501388888893</v>
      </c>
      <c r="O345" s="93" t="s">
        <v>31</v>
      </c>
      <c r="P345" s="93" t="s">
        <v>1263</v>
      </c>
      <c r="Q345" s="93" t="s">
        <v>1264</v>
      </c>
      <c r="R345" s="93" t="s">
        <v>1265</v>
      </c>
      <c r="S345" s="93" t="s">
        <v>4762</v>
      </c>
      <c r="T345" s="93" t="s">
        <v>1254</v>
      </c>
      <c r="U345" s="93" t="s">
        <v>5072</v>
      </c>
      <c r="V345" s="93" t="s">
        <v>40</v>
      </c>
      <c r="W345" s="93" t="s">
        <v>121</v>
      </c>
      <c r="X345" s="93" t="s">
        <v>1224</v>
      </c>
      <c r="Y345" s="93">
        <v>1</v>
      </c>
      <c r="Z345" s="97">
        <f>IF(T345="SOPORTE_TELEFÓNICO",'TARIFAS 2025'!$B$14,IF(V345="PRINCIPAL",'TARIFAS 2025'!$B$8,IF(V345="INTERMEDIA",'TARIFAS 2025'!$C$8,IF(V345="LEJANA",'TARIFAS 2025'!$D$8))))</f>
        <v>22000</v>
      </c>
      <c r="AA345" s="97">
        <f t="shared" si="5"/>
        <v>22000</v>
      </c>
    </row>
    <row r="346" spans="1:27" s="91" customFormat="1" x14ac:dyDescent="0.3">
      <c r="A346" s="93" t="s">
        <v>77</v>
      </c>
      <c r="B346" s="93" t="str">
        <f>VLOOKUP(A346,'CENTROS DE COSTOS'!A:D,2,0)</f>
        <v>0036-0003</v>
      </c>
      <c r="C346" s="93" t="str">
        <f>VLOOKUP(A346,'CENTROS DE COSTOS'!A:D,3,0)</f>
        <v>Wompi Suroccidente</v>
      </c>
      <c r="D346" s="93" t="s">
        <v>3013</v>
      </c>
      <c r="E346" s="93" t="s">
        <v>3743</v>
      </c>
      <c r="F346" s="93" t="s">
        <v>2775</v>
      </c>
      <c r="G346" s="93" t="s">
        <v>31</v>
      </c>
      <c r="H346" s="93" t="s">
        <v>1101</v>
      </c>
      <c r="I346" s="93" t="s">
        <v>1122</v>
      </c>
      <c r="J346" s="93" t="s">
        <v>3322</v>
      </c>
      <c r="K346" s="93" t="s">
        <v>1170</v>
      </c>
      <c r="L346" s="93" t="s">
        <v>4094</v>
      </c>
      <c r="M346" s="95">
        <v>45977.48333333333</v>
      </c>
      <c r="N346" s="95">
        <v>45979.504861111112</v>
      </c>
      <c r="O346" s="93" t="s">
        <v>31</v>
      </c>
      <c r="P346" s="93" t="s">
        <v>1263</v>
      </c>
      <c r="Q346" s="93" t="s">
        <v>1264</v>
      </c>
      <c r="R346" s="93" t="s">
        <v>1265</v>
      </c>
      <c r="S346" s="93" t="s">
        <v>4763</v>
      </c>
      <c r="T346" s="93" t="s">
        <v>1172</v>
      </c>
      <c r="U346" s="93" t="s">
        <v>5072</v>
      </c>
      <c r="V346" s="93" t="s">
        <v>40</v>
      </c>
      <c r="W346" s="93" t="s">
        <v>121</v>
      </c>
      <c r="X346" s="93" t="s">
        <v>1215</v>
      </c>
      <c r="Y346" s="93" t="s">
        <v>5090</v>
      </c>
      <c r="Z346" s="97">
        <f>IF(T346="SOPORTE_TELEFÓNICO",'TARIFAS 2025'!$B$14,IF(V346="PRINCIPAL",'TARIFAS 2025'!$B$8,IF(V346="INTERMEDIA",'TARIFAS 2025'!$C$8,IF(V346="LEJANA",'TARIFAS 2025'!$D$8))))</f>
        <v>51282</v>
      </c>
      <c r="AA346" s="97">
        <f t="shared" si="5"/>
        <v>51282</v>
      </c>
    </row>
    <row r="347" spans="1:27" s="91" customFormat="1" x14ac:dyDescent="0.3">
      <c r="A347" s="93" t="s">
        <v>81</v>
      </c>
      <c r="B347" s="93" t="str">
        <f>VLOOKUP(A347,'CENTROS DE COSTOS'!A:D,2,0)</f>
        <v>0036-0007</v>
      </c>
      <c r="C347" s="93" t="str">
        <f>VLOOKUP(A347,'CENTROS DE COSTOS'!A:D,3,0)</f>
        <v>Wompi Santander</v>
      </c>
      <c r="D347" s="93" t="s">
        <v>2965</v>
      </c>
      <c r="E347" s="93" t="s">
        <v>3744</v>
      </c>
      <c r="F347" s="93" t="s">
        <v>2742</v>
      </c>
      <c r="G347" s="93" t="s">
        <v>31</v>
      </c>
      <c r="H347" s="93" t="s">
        <v>891</v>
      </c>
      <c r="I347" s="93" t="s">
        <v>81</v>
      </c>
      <c r="J347" s="93" t="s">
        <v>3295</v>
      </c>
      <c r="K347" s="93" t="s">
        <v>1170</v>
      </c>
      <c r="L347" s="93" t="s">
        <v>4095</v>
      </c>
      <c r="M347" s="95">
        <v>45977.375</v>
      </c>
      <c r="N347" s="95">
        <v>45979.51458333333</v>
      </c>
      <c r="O347" s="93" t="s">
        <v>31</v>
      </c>
      <c r="P347" s="93" t="s">
        <v>1258</v>
      </c>
      <c r="Q347" s="93" t="s">
        <v>1259</v>
      </c>
      <c r="R347" s="93" t="s">
        <v>1260</v>
      </c>
      <c r="S347" s="93" t="s">
        <v>4764</v>
      </c>
      <c r="T347" s="93" t="s">
        <v>1172</v>
      </c>
      <c r="U347" s="93" t="s">
        <v>5072</v>
      </c>
      <c r="V347" s="93" t="s">
        <v>40</v>
      </c>
      <c r="W347" s="93" t="s">
        <v>121</v>
      </c>
      <c r="X347" s="93" t="s">
        <v>1205</v>
      </c>
      <c r="Y347" s="93" t="s">
        <v>5090</v>
      </c>
      <c r="Z347" s="97">
        <f>IF(T347="SOPORTE_TELEFÓNICO",'TARIFAS 2025'!$B$14,IF(V347="PRINCIPAL",'TARIFAS 2025'!$B$8,IF(V347="INTERMEDIA",'TARIFAS 2025'!$C$8,IF(V347="LEJANA",'TARIFAS 2025'!$D$8))))</f>
        <v>51282</v>
      </c>
      <c r="AA347" s="97">
        <f t="shared" si="5"/>
        <v>51282</v>
      </c>
    </row>
    <row r="348" spans="1:27" s="91" customFormat="1" x14ac:dyDescent="0.3">
      <c r="A348" s="93" t="s">
        <v>68</v>
      </c>
      <c r="B348" s="93" t="str">
        <f>VLOOKUP(A348,'CENTROS DE COSTOS'!A:D,2,0)</f>
        <v>0036-0001</v>
      </c>
      <c r="C348" s="93" t="str">
        <f>VLOOKUP(A348,'CENTROS DE COSTOS'!A:D,3,0)</f>
        <v>Wompi Costa</v>
      </c>
      <c r="D348" s="93" t="s">
        <v>3035</v>
      </c>
      <c r="E348" s="93" t="s">
        <v>3745</v>
      </c>
      <c r="F348" s="93" t="s">
        <v>2776</v>
      </c>
      <c r="G348" s="93" t="s">
        <v>31</v>
      </c>
      <c r="H348" s="93" t="s">
        <v>253</v>
      </c>
      <c r="I348" s="93" t="s">
        <v>255</v>
      </c>
      <c r="J348" s="93" t="s">
        <v>1397</v>
      </c>
      <c r="K348" s="93" t="s">
        <v>1170</v>
      </c>
      <c r="L348" s="93" t="s">
        <v>4096</v>
      </c>
      <c r="M348" s="95">
        <v>45978.375</v>
      </c>
      <c r="N348" s="95">
        <v>45979.523611111108</v>
      </c>
      <c r="O348" s="93" t="s">
        <v>31</v>
      </c>
      <c r="P348" s="93" t="s">
        <v>1314</v>
      </c>
      <c r="Q348" s="93" t="s">
        <v>1315</v>
      </c>
      <c r="R348" s="93" t="s">
        <v>1316</v>
      </c>
      <c r="S348" s="93" t="s">
        <v>4765</v>
      </c>
      <c r="T348" s="93" t="s">
        <v>1172</v>
      </c>
      <c r="U348" s="93" t="s">
        <v>5077</v>
      </c>
      <c r="V348" s="93" t="s">
        <v>41</v>
      </c>
      <c r="W348" s="93" t="s">
        <v>121</v>
      </c>
      <c r="X348" s="93" t="s">
        <v>1470</v>
      </c>
      <c r="Y348" s="93" t="s">
        <v>5090</v>
      </c>
      <c r="Z348" s="97">
        <f>IF(T348="SOPORTE_TELEFÓNICO",'TARIFAS 2025'!$B$14,IF(V348="PRINCIPAL",'TARIFAS 2025'!$B$8,IF(V348="INTERMEDIA",'TARIFAS 2025'!$C$8,IF(V348="LEJANA",'TARIFAS 2025'!$D$8))))</f>
        <v>172989</v>
      </c>
      <c r="AA348" s="97">
        <f t="shared" si="5"/>
        <v>172989</v>
      </c>
    </row>
    <row r="349" spans="1:27" s="91" customFormat="1" x14ac:dyDescent="0.3">
      <c r="A349" s="93" t="s">
        <v>77</v>
      </c>
      <c r="B349" s="93" t="str">
        <f>VLOOKUP(A349,'CENTROS DE COSTOS'!A:D,2,0)</f>
        <v>0036-0003</v>
      </c>
      <c r="C349" s="93" t="str">
        <f>VLOOKUP(A349,'CENTROS DE COSTOS'!A:D,3,0)</f>
        <v>Wompi Suroccidente</v>
      </c>
      <c r="D349" s="93" t="s">
        <v>2948</v>
      </c>
      <c r="E349" s="93" t="s">
        <v>3746</v>
      </c>
      <c r="F349" s="93" t="s">
        <v>2777</v>
      </c>
      <c r="G349" s="93" t="s">
        <v>31</v>
      </c>
      <c r="H349" s="93" t="s">
        <v>1101</v>
      </c>
      <c r="I349" s="93" t="s">
        <v>77</v>
      </c>
      <c r="J349" s="93" t="s">
        <v>3323</v>
      </c>
      <c r="K349" s="93" t="s">
        <v>1170</v>
      </c>
      <c r="L349" s="93" t="s">
        <v>4097</v>
      </c>
      <c r="M349" s="95">
        <v>45979.333333333343</v>
      </c>
      <c r="N349" s="95">
        <v>45979.529166666667</v>
      </c>
      <c r="O349" s="93" t="s">
        <v>31</v>
      </c>
      <c r="P349" s="93" t="s">
        <v>1263</v>
      </c>
      <c r="Q349" s="93" t="s">
        <v>1264</v>
      </c>
      <c r="R349" s="93" t="s">
        <v>1265</v>
      </c>
      <c r="S349" s="93" t="s">
        <v>4766</v>
      </c>
      <c r="T349" s="93" t="s">
        <v>1172</v>
      </c>
      <c r="U349" s="93" t="s">
        <v>5078</v>
      </c>
      <c r="V349" s="93" t="s">
        <v>40</v>
      </c>
      <c r="W349" s="93" t="s">
        <v>121</v>
      </c>
      <c r="X349" s="93" t="s">
        <v>1673</v>
      </c>
      <c r="Y349" s="93" t="s">
        <v>5090</v>
      </c>
      <c r="Z349" s="97">
        <f>IF(T349="SOPORTE_TELEFÓNICO",'TARIFAS 2025'!$B$14,IF(V349="PRINCIPAL",'TARIFAS 2025'!$B$8,IF(V349="INTERMEDIA",'TARIFAS 2025'!$C$8,IF(V349="LEJANA",'TARIFAS 2025'!$D$8))))</f>
        <v>51282</v>
      </c>
      <c r="AA349" s="97">
        <f t="shared" si="5"/>
        <v>51282</v>
      </c>
    </row>
    <row r="350" spans="1:27" s="91" customFormat="1" x14ac:dyDescent="0.3">
      <c r="A350" s="93" t="s">
        <v>91</v>
      </c>
      <c r="B350" s="93" t="str">
        <f>VLOOKUP(A350,'CENTROS DE COSTOS'!A:D,2,0)</f>
        <v>0036-0003</v>
      </c>
      <c r="C350" s="93" t="str">
        <f>VLOOKUP(A350,'CENTROS DE COSTOS'!A:D,3,0)</f>
        <v>Wompi Suroccidente</v>
      </c>
      <c r="D350" s="93" t="s">
        <v>2947</v>
      </c>
      <c r="E350" s="93" t="s">
        <v>3747</v>
      </c>
      <c r="F350" s="93" t="s">
        <v>2778</v>
      </c>
      <c r="G350" s="93" t="s">
        <v>31</v>
      </c>
      <c r="H350" s="93" t="s">
        <v>133</v>
      </c>
      <c r="I350" s="93" t="s">
        <v>91</v>
      </c>
      <c r="J350" s="93" t="s">
        <v>1558</v>
      </c>
      <c r="K350" s="93" t="s">
        <v>1170</v>
      </c>
      <c r="L350" s="93" t="s">
        <v>4098</v>
      </c>
      <c r="M350" s="95">
        <v>45976.537499999999</v>
      </c>
      <c r="N350" s="95">
        <v>45979.541666666657</v>
      </c>
      <c r="O350" s="93" t="s">
        <v>31</v>
      </c>
      <c r="P350" s="93" t="s">
        <v>1266</v>
      </c>
      <c r="Q350" s="93" t="s">
        <v>1271</v>
      </c>
      <c r="R350" s="93" t="s">
        <v>1268</v>
      </c>
      <c r="S350" s="93" t="s">
        <v>4767</v>
      </c>
      <c r="T350" s="93" t="s">
        <v>1172</v>
      </c>
      <c r="U350" s="93" t="s">
        <v>5076</v>
      </c>
      <c r="V350" s="93" t="s">
        <v>40</v>
      </c>
      <c r="W350" s="93" t="s">
        <v>121</v>
      </c>
      <c r="X350" s="93" t="s">
        <v>1229</v>
      </c>
      <c r="Y350" s="93" t="s">
        <v>5090</v>
      </c>
      <c r="Z350" s="97">
        <f>IF(T350="SOPORTE_TELEFÓNICO",'TARIFAS 2025'!$B$14,IF(V350="PRINCIPAL",'TARIFAS 2025'!$B$8,IF(V350="INTERMEDIA",'TARIFAS 2025'!$C$8,IF(V350="LEJANA",'TARIFAS 2025'!$D$8))))</f>
        <v>51282</v>
      </c>
      <c r="AA350" s="97">
        <f t="shared" si="5"/>
        <v>51282</v>
      </c>
    </row>
    <row r="351" spans="1:27" s="91" customFormat="1" x14ac:dyDescent="0.3">
      <c r="A351" s="93" t="s">
        <v>92</v>
      </c>
      <c r="B351" s="93" t="str">
        <f>VLOOKUP(A351,'CENTROS DE COSTOS'!A:D,2,0)</f>
        <v>0036-0002</v>
      </c>
      <c r="C351" s="93" t="str">
        <f>VLOOKUP(A351,'CENTROS DE COSTOS'!A:D,3,0)</f>
        <v>Wompi Eje Cafetero</v>
      </c>
      <c r="D351" s="93" t="s">
        <v>2977</v>
      </c>
      <c r="E351" s="93" t="s">
        <v>3748</v>
      </c>
      <c r="F351" s="93" t="s">
        <v>2779</v>
      </c>
      <c r="G351" s="93" t="s">
        <v>31</v>
      </c>
      <c r="H351" s="93" t="s">
        <v>458</v>
      </c>
      <c r="I351" s="93" t="s">
        <v>92</v>
      </c>
      <c r="J351" s="93" t="s">
        <v>3324</v>
      </c>
      <c r="K351" s="93" t="s">
        <v>1170</v>
      </c>
      <c r="L351" s="93" t="s">
        <v>4099</v>
      </c>
      <c r="M351" s="95">
        <v>45979.411111111112</v>
      </c>
      <c r="N351" s="95">
        <v>45979.546527777777</v>
      </c>
      <c r="O351" s="93" t="s">
        <v>31</v>
      </c>
      <c r="P351" s="93" t="s">
        <v>1263</v>
      </c>
      <c r="Q351" s="93" t="s">
        <v>1264</v>
      </c>
      <c r="R351" s="93" t="s">
        <v>1265</v>
      </c>
      <c r="S351" s="93" t="s">
        <v>4768</v>
      </c>
      <c r="T351" s="93" t="s">
        <v>1254</v>
      </c>
      <c r="U351" s="93" t="s">
        <v>5071</v>
      </c>
      <c r="V351" s="93" t="s">
        <v>40</v>
      </c>
      <c r="W351" s="93" t="s">
        <v>121</v>
      </c>
      <c r="X351" s="93" t="s">
        <v>1224</v>
      </c>
      <c r="Y351" s="93">
        <v>1</v>
      </c>
      <c r="Z351" s="97">
        <f>IF(T351="SOPORTE_TELEFÓNICO",'TARIFAS 2025'!$B$14,IF(V351="PRINCIPAL",'TARIFAS 2025'!$B$8,IF(V351="INTERMEDIA",'TARIFAS 2025'!$C$8,IF(V351="LEJANA",'TARIFAS 2025'!$D$8))))</f>
        <v>22000</v>
      </c>
      <c r="AA351" s="97">
        <f t="shared" si="5"/>
        <v>22000</v>
      </c>
    </row>
    <row r="352" spans="1:27" s="91" customFormat="1" x14ac:dyDescent="0.3">
      <c r="A352" s="93" t="s">
        <v>88</v>
      </c>
      <c r="B352" s="93" t="str">
        <f>VLOOKUP(A352,'CENTROS DE COSTOS'!A:D,2,0)</f>
        <v>0036-0005</v>
      </c>
      <c r="C352" s="93" t="str">
        <f>VLOOKUP(A352,'CENTROS DE COSTOS'!A:D,3,0)</f>
        <v>Wompi Noroccidente</v>
      </c>
      <c r="D352" s="93" t="s">
        <v>2958</v>
      </c>
      <c r="E352" s="93" t="s">
        <v>3749</v>
      </c>
      <c r="F352" s="93" t="s">
        <v>2780</v>
      </c>
      <c r="G352" s="93" t="s">
        <v>31</v>
      </c>
      <c r="H352" s="93" t="s">
        <v>120</v>
      </c>
      <c r="I352" s="93" t="s">
        <v>88</v>
      </c>
      <c r="J352" s="93" t="s">
        <v>3325</v>
      </c>
      <c r="K352" s="93" t="s">
        <v>1170</v>
      </c>
      <c r="L352" s="93" t="s">
        <v>4100</v>
      </c>
      <c r="M352" s="95">
        <v>45968.333333333343</v>
      </c>
      <c r="N352" s="95">
        <v>45979.549305555563</v>
      </c>
      <c r="O352" s="93" t="s">
        <v>31</v>
      </c>
      <c r="P352" s="93" t="s">
        <v>1351</v>
      </c>
      <c r="Q352" s="93" t="s">
        <v>1318</v>
      </c>
      <c r="R352" s="93" t="s">
        <v>1352</v>
      </c>
      <c r="S352" s="93" t="s">
        <v>4769</v>
      </c>
      <c r="T352" s="93" t="s">
        <v>1172</v>
      </c>
      <c r="U352" s="93" t="s">
        <v>5076</v>
      </c>
      <c r="V352" s="93" t="s">
        <v>40</v>
      </c>
      <c r="W352" s="93" t="s">
        <v>121</v>
      </c>
      <c r="X352" s="93" t="s">
        <v>1325</v>
      </c>
      <c r="Y352" s="93" t="s">
        <v>5091</v>
      </c>
      <c r="Z352" s="97">
        <f>IF(T352="SOPORTE_TELEFÓNICO",'TARIFAS 2025'!$B$14,IF(V352="PRINCIPAL",'TARIFAS 2025'!$B$8,IF(V352="INTERMEDIA",'TARIFAS 2025'!$C$8,IF(V352="LEJANA",'TARIFAS 2025'!$D$8))))</f>
        <v>51282</v>
      </c>
      <c r="AA352" s="97">
        <f t="shared" si="5"/>
        <v>102564</v>
      </c>
    </row>
    <row r="353" spans="1:27" s="91" customFormat="1" x14ac:dyDescent="0.3">
      <c r="A353" s="93" t="s">
        <v>86</v>
      </c>
      <c r="B353" s="93" t="str">
        <f>VLOOKUP(A353,'CENTROS DE COSTOS'!A:D,2,0)</f>
        <v>0036-0002</v>
      </c>
      <c r="C353" s="93" t="str">
        <f>VLOOKUP(A353,'CENTROS DE COSTOS'!A:D,3,0)</f>
        <v>Wompi Eje Cafetero</v>
      </c>
      <c r="D353" s="93" t="s">
        <v>3037</v>
      </c>
      <c r="E353" s="93">
        <v>2998655</v>
      </c>
      <c r="F353" s="93" t="s">
        <v>2781</v>
      </c>
      <c r="G353" s="93" t="s">
        <v>31</v>
      </c>
      <c r="H353" s="93" t="s">
        <v>126</v>
      </c>
      <c r="I353" s="93" t="s">
        <v>86</v>
      </c>
      <c r="J353" s="93" t="s">
        <v>1410</v>
      </c>
      <c r="K353" s="93" t="s">
        <v>1170</v>
      </c>
      <c r="L353" s="93" t="s">
        <v>4101</v>
      </c>
      <c r="M353" s="95">
        <v>45971.679861111108</v>
      </c>
      <c r="N353" s="95">
        <v>45979.556944444441</v>
      </c>
      <c r="O353" s="93" t="s">
        <v>31</v>
      </c>
      <c r="P353" s="93" t="s">
        <v>1251</v>
      </c>
      <c r="Q353" s="93" t="s">
        <v>1282</v>
      </c>
      <c r="R353" s="93" t="s">
        <v>1285</v>
      </c>
      <c r="S353" s="93" t="s">
        <v>4770</v>
      </c>
      <c r="T353" s="93" t="s">
        <v>1254</v>
      </c>
      <c r="U353" s="93" t="s">
        <v>5075</v>
      </c>
      <c r="V353" s="93" t="s">
        <v>40</v>
      </c>
      <c r="W353" s="93" t="s">
        <v>121</v>
      </c>
      <c r="X353" s="93" t="s">
        <v>1290</v>
      </c>
      <c r="Y353" s="93">
        <v>1</v>
      </c>
      <c r="Z353" s="97">
        <f>IF(T353="SOPORTE_TELEFÓNICO",'TARIFAS 2025'!$B$14,IF(V353="PRINCIPAL",'TARIFAS 2025'!$B$8,IF(V353="INTERMEDIA",'TARIFAS 2025'!$C$8,IF(V353="LEJANA",'TARIFAS 2025'!$D$8))))</f>
        <v>22000</v>
      </c>
      <c r="AA353" s="97">
        <f t="shared" si="5"/>
        <v>22000</v>
      </c>
    </row>
    <row r="354" spans="1:27" s="91" customFormat="1" x14ac:dyDescent="0.3">
      <c r="A354" s="93" t="s">
        <v>96</v>
      </c>
      <c r="B354" s="93" t="str">
        <f>VLOOKUP(A354,'CENTROS DE COSTOS'!A:D,2,0)</f>
        <v>0036-0007</v>
      </c>
      <c r="C354" s="93" t="str">
        <f>VLOOKUP(A354,'CENTROS DE COSTOS'!A:D,3,0)</f>
        <v>Wompi Santander</v>
      </c>
      <c r="D354" s="93" t="s">
        <v>3038</v>
      </c>
      <c r="E354" s="93">
        <v>3024181</v>
      </c>
      <c r="F354" s="93" t="s">
        <v>2782</v>
      </c>
      <c r="G354" s="93" t="s">
        <v>31</v>
      </c>
      <c r="H354" s="93" t="s">
        <v>322</v>
      </c>
      <c r="I354" s="93" t="s">
        <v>391</v>
      </c>
      <c r="J354" s="93" t="s">
        <v>1809</v>
      </c>
      <c r="K354" s="93" t="s">
        <v>1170</v>
      </c>
      <c r="L354" s="93" t="s">
        <v>4102</v>
      </c>
      <c r="M354" s="95">
        <v>45978.477777777778</v>
      </c>
      <c r="N354" s="95">
        <v>45979.56527777778</v>
      </c>
      <c r="O354" s="93" t="s">
        <v>31</v>
      </c>
      <c r="P354" s="93" t="s">
        <v>1251</v>
      </c>
      <c r="Q354" s="93" t="s">
        <v>1347</v>
      </c>
      <c r="R354" s="93" t="s">
        <v>1277</v>
      </c>
      <c r="S354" s="93" t="s">
        <v>4771</v>
      </c>
      <c r="T354" s="93" t="s">
        <v>1172</v>
      </c>
      <c r="U354" s="93" t="s">
        <v>5078</v>
      </c>
      <c r="V354" s="93" t="s">
        <v>41</v>
      </c>
      <c r="W354" s="93" t="s">
        <v>121</v>
      </c>
      <c r="X354" s="93" t="s">
        <v>1218</v>
      </c>
      <c r="Y354" s="93" t="s">
        <v>5090</v>
      </c>
      <c r="Z354" s="97">
        <f>IF(T354="SOPORTE_TELEFÓNICO",'TARIFAS 2025'!$B$14,IF(V354="PRINCIPAL",'TARIFAS 2025'!$B$8,IF(V354="INTERMEDIA",'TARIFAS 2025'!$C$8,IF(V354="LEJANA",'TARIFAS 2025'!$D$8))))</f>
        <v>172989</v>
      </c>
      <c r="AA354" s="97">
        <f t="shared" si="5"/>
        <v>172989</v>
      </c>
    </row>
    <row r="355" spans="1:27" s="91" customFormat="1" x14ac:dyDescent="0.3">
      <c r="A355" s="93" t="s">
        <v>71</v>
      </c>
      <c r="B355" s="93" t="str">
        <f>VLOOKUP(A355,'CENTROS DE COSTOS'!A:D,2,0)</f>
        <v>0036-0004</v>
      </c>
      <c r="C355" s="93" t="str">
        <f>VLOOKUP(A355,'CENTROS DE COSTOS'!A:D,3,0)</f>
        <v>Wompi Centro</v>
      </c>
      <c r="D355" s="93" t="s">
        <v>2983</v>
      </c>
      <c r="E355" s="93">
        <v>3017630</v>
      </c>
      <c r="F355" s="93" t="s">
        <v>2656</v>
      </c>
      <c r="G355" s="93" t="s">
        <v>31</v>
      </c>
      <c r="H355" s="93" t="s">
        <v>618</v>
      </c>
      <c r="I355" s="93" t="s">
        <v>677</v>
      </c>
      <c r="J355" s="93" t="s">
        <v>1826</v>
      </c>
      <c r="K355" s="93" t="s">
        <v>1170</v>
      </c>
      <c r="L355" s="93" t="s">
        <v>4103</v>
      </c>
      <c r="M355" s="95">
        <v>45975.333333333343</v>
      </c>
      <c r="N355" s="95">
        <v>45979.568749999999</v>
      </c>
      <c r="O355" s="93" t="s">
        <v>31</v>
      </c>
      <c r="P355" s="93" t="s">
        <v>1263</v>
      </c>
      <c r="Q355" s="93" t="s">
        <v>1264</v>
      </c>
      <c r="R355" s="93" t="s">
        <v>1265</v>
      </c>
      <c r="S355" s="93" t="s">
        <v>4772</v>
      </c>
      <c r="T355" s="93" t="s">
        <v>1254</v>
      </c>
      <c r="U355" s="93" t="s">
        <v>5077</v>
      </c>
      <c r="V355" s="93" t="s">
        <v>41</v>
      </c>
      <c r="W355" s="93" t="s">
        <v>121</v>
      </c>
      <c r="X355" s="93" t="s">
        <v>1317</v>
      </c>
      <c r="Y355" s="93" t="s">
        <v>5091</v>
      </c>
      <c r="Z355" s="97">
        <f>IF(T355="SOPORTE_TELEFÓNICO",'TARIFAS 2025'!$B$14,IF(V355="PRINCIPAL",'TARIFAS 2025'!$B$8,IF(V355="INTERMEDIA",'TARIFAS 2025'!$C$8,IF(V355="LEJANA",'TARIFAS 2025'!$D$8))))</f>
        <v>22000</v>
      </c>
      <c r="AA355" s="97">
        <f t="shared" si="5"/>
        <v>44000</v>
      </c>
    </row>
    <row r="356" spans="1:27" s="91" customFormat="1" x14ac:dyDescent="0.3">
      <c r="A356" s="93" t="s">
        <v>71</v>
      </c>
      <c r="B356" s="93" t="str">
        <f>VLOOKUP(A356,'CENTROS DE COSTOS'!A:D,2,0)</f>
        <v>0036-0004</v>
      </c>
      <c r="C356" s="93" t="str">
        <f>VLOOKUP(A356,'CENTROS DE COSTOS'!A:D,3,0)</f>
        <v>Wompi Centro</v>
      </c>
      <c r="D356" s="93" t="s">
        <v>2946</v>
      </c>
      <c r="E356" s="93">
        <v>3020470</v>
      </c>
      <c r="F356" s="93" t="s">
        <v>2783</v>
      </c>
      <c r="G356" s="93" t="s">
        <v>31</v>
      </c>
      <c r="H356" s="93" t="s">
        <v>618</v>
      </c>
      <c r="I356" s="93" t="s">
        <v>1272</v>
      </c>
      <c r="J356" s="93" t="s">
        <v>3326</v>
      </c>
      <c r="K356" s="93" t="s">
        <v>1170</v>
      </c>
      <c r="L356" s="93" t="s">
        <v>4104</v>
      </c>
      <c r="M356" s="95">
        <v>45975.547222222223</v>
      </c>
      <c r="N356" s="95">
        <v>45979.570138888892</v>
      </c>
      <c r="O356" s="93" t="s">
        <v>31</v>
      </c>
      <c r="P356" s="93" t="s">
        <v>1263</v>
      </c>
      <c r="Q356" s="93" t="s">
        <v>1264</v>
      </c>
      <c r="R356" s="93" t="s">
        <v>1265</v>
      </c>
      <c r="S356" s="93" t="s">
        <v>4773</v>
      </c>
      <c r="T356" s="93" t="s">
        <v>1254</v>
      </c>
      <c r="U356" s="93" t="s">
        <v>5078</v>
      </c>
      <c r="V356" s="93" t="s">
        <v>40</v>
      </c>
      <c r="W356" s="93" t="s">
        <v>121</v>
      </c>
      <c r="X356" s="93" t="s">
        <v>1317</v>
      </c>
      <c r="Y356" s="93" t="s">
        <v>5091</v>
      </c>
      <c r="Z356" s="97">
        <f>IF(T356="SOPORTE_TELEFÓNICO",'TARIFAS 2025'!$B$14,IF(V356="PRINCIPAL",'TARIFAS 2025'!$B$8,IF(V356="INTERMEDIA",'TARIFAS 2025'!$C$8,IF(V356="LEJANA",'TARIFAS 2025'!$D$8))))</f>
        <v>22000</v>
      </c>
      <c r="AA356" s="97">
        <f t="shared" si="5"/>
        <v>44000</v>
      </c>
    </row>
    <row r="357" spans="1:27" s="91" customFormat="1" x14ac:dyDescent="0.3">
      <c r="A357" s="93" t="s">
        <v>91</v>
      </c>
      <c r="B357" s="93" t="str">
        <f>VLOOKUP(A357,'CENTROS DE COSTOS'!A:D,2,0)</f>
        <v>0036-0003</v>
      </c>
      <c r="C357" s="93" t="str">
        <f>VLOOKUP(A357,'CENTROS DE COSTOS'!A:D,3,0)</f>
        <v>Wompi Suroccidente</v>
      </c>
      <c r="D357" s="93" t="s">
        <v>2999</v>
      </c>
      <c r="E357" s="93">
        <v>3021767</v>
      </c>
      <c r="F357" s="93" t="s">
        <v>2784</v>
      </c>
      <c r="G357" s="93" t="s">
        <v>31</v>
      </c>
      <c r="H357" s="93" t="s">
        <v>133</v>
      </c>
      <c r="I357" s="93" t="s">
        <v>889</v>
      </c>
      <c r="J357" s="93" t="s">
        <v>3327</v>
      </c>
      <c r="K357" s="93" t="s">
        <v>1170</v>
      </c>
      <c r="L357" s="93" t="s">
        <v>4105</v>
      </c>
      <c r="M357" s="95">
        <v>45975.673611111109</v>
      </c>
      <c r="N357" s="95">
        <v>45979.574999999997</v>
      </c>
      <c r="O357" s="93" t="s">
        <v>31</v>
      </c>
      <c r="P357" s="93" t="s">
        <v>1247</v>
      </c>
      <c r="Q357" s="93" t="s">
        <v>1311</v>
      </c>
      <c r="R357" s="93" t="s">
        <v>1312</v>
      </c>
      <c r="S357" s="93" t="s">
        <v>4774</v>
      </c>
      <c r="T357" s="93" t="s">
        <v>1172</v>
      </c>
      <c r="U357" s="93" t="s">
        <v>5072</v>
      </c>
      <c r="V357" s="93" t="s">
        <v>41</v>
      </c>
      <c r="W357" s="93" t="s">
        <v>121</v>
      </c>
      <c r="X357" s="93" t="s">
        <v>1195</v>
      </c>
      <c r="Y357" s="93" t="s">
        <v>5090</v>
      </c>
      <c r="Z357" s="97">
        <f>IF(T357="SOPORTE_TELEFÓNICO",'TARIFAS 2025'!$B$14,IF(V357="PRINCIPAL",'TARIFAS 2025'!$B$8,IF(V357="INTERMEDIA",'TARIFAS 2025'!$C$8,IF(V357="LEJANA",'TARIFAS 2025'!$D$8))))</f>
        <v>172989</v>
      </c>
      <c r="AA357" s="97">
        <f t="shared" ref="AA357:AA416" si="6">Z357*Y357</f>
        <v>172989</v>
      </c>
    </row>
    <row r="358" spans="1:27" s="91" customFormat="1" x14ac:dyDescent="0.3">
      <c r="A358" s="93" t="s">
        <v>88</v>
      </c>
      <c r="B358" s="93" t="str">
        <f>VLOOKUP(A358,'CENTROS DE COSTOS'!A:D,2,0)</f>
        <v>0036-0005</v>
      </c>
      <c r="C358" s="93" t="str">
        <f>VLOOKUP(A358,'CENTROS DE COSTOS'!A:D,3,0)</f>
        <v>Wompi Noroccidente</v>
      </c>
      <c r="D358" s="93" t="s">
        <v>3006</v>
      </c>
      <c r="E358" s="93">
        <v>3023315</v>
      </c>
      <c r="F358" s="93" t="s">
        <v>2704</v>
      </c>
      <c r="G358" s="93" t="s">
        <v>31</v>
      </c>
      <c r="H358" s="93" t="s">
        <v>120</v>
      </c>
      <c r="I358" s="93" t="s">
        <v>217</v>
      </c>
      <c r="J358" s="93" t="s">
        <v>1353</v>
      </c>
      <c r="K358" s="93" t="s">
        <v>1170</v>
      </c>
      <c r="L358" s="93" t="s">
        <v>4106</v>
      </c>
      <c r="M358" s="95">
        <v>45976.490277777782</v>
      </c>
      <c r="N358" s="95">
        <v>45979.607638888891</v>
      </c>
      <c r="O358" s="93" t="s">
        <v>31</v>
      </c>
      <c r="P358" s="93" t="s">
        <v>1255</v>
      </c>
      <c r="Q358" s="93" t="s">
        <v>1256</v>
      </c>
      <c r="R358" s="93" t="s">
        <v>1257</v>
      </c>
      <c r="S358" s="93" t="s">
        <v>4775</v>
      </c>
      <c r="T358" s="93" t="s">
        <v>1172</v>
      </c>
      <c r="U358" s="93" t="s">
        <v>5072</v>
      </c>
      <c r="V358" s="93" t="s">
        <v>41</v>
      </c>
      <c r="W358" s="93" t="s">
        <v>121</v>
      </c>
      <c r="X358" s="93" t="s">
        <v>1288</v>
      </c>
      <c r="Y358" s="93" t="s">
        <v>5090</v>
      </c>
      <c r="Z358" s="97">
        <f>IF(T358="SOPORTE_TELEFÓNICO",'TARIFAS 2025'!$B$14,IF(V358="PRINCIPAL",'TARIFAS 2025'!$B$8,IF(V358="INTERMEDIA",'TARIFAS 2025'!$C$8,IF(V358="LEJANA",'TARIFAS 2025'!$D$8))))</f>
        <v>172989</v>
      </c>
      <c r="AA358" s="97">
        <f t="shared" si="6"/>
        <v>172989</v>
      </c>
    </row>
    <row r="359" spans="1:27" s="91" customFormat="1" x14ac:dyDescent="0.3">
      <c r="A359" s="93" t="s">
        <v>71</v>
      </c>
      <c r="B359" s="93" t="str">
        <f>VLOOKUP(A359,'CENTROS DE COSTOS'!A:D,2,0)</f>
        <v>0036-0004</v>
      </c>
      <c r="C359" s="93" t="str">
        <f>VLOOKUP(A359,'CENTROS DE COSTOS'!A:D,3,0)</f>
        <v>Wompi Centro</v>
      </c>
      <c r="D359" s="93" t="s">
        <v>2974</v>
      </c>
      <c r="E359" s="93">
        <v>3023122</v>
      </c>
      <c r="F359" s="93" t="s">
        <v>2785</v>
      </c>
      <c r="G359" s="93" t="s">
        <v>31</v>
      </c>
      <c r="H359" s="93" t="s">
        <v>618</v>
      </c>
      <c r="I359" s="93" t="s">
        <v>698</v>
      </c>
      <c r="J359" s="93" t="s">
        <v>3328</v>
      </c>
      <c r="K359" s="93" t="s">
        <v>1170</v>
      </c>
      <c r="L359" s="93" t="s">
        <v>4107</v>
      </c>
      <c r="M359" s="95">
        <v>45976.440972222219</v>
      </c>
      <c r="N359" s="95">
        <v>45979.611805555563</v>
      </c>
      <c r="O359" s="93" t="s">
        <v>31</v>
      </c>
      <c r="P359" s="93" t="s">
        <v>1263</v>
      </c>
      <c r="Q359" s="93" t="s">
        <v>1264</v>
      </c>
      <c r="R359" s="93" t="s">
        <v>1265</v>
      </c>
      <c r="S359" s="93" t="s">
        <v>4776</v>
      </c>
      <c r="T359" s="93" t="s">
        <v>1254</v>
      </c>
      <c r="U359" s="93" t="s">
        <v>5072</v>
      </c>
      <c r="V359" s="93" t="s">
        <v>40</v>
      </c>
      <c r="W359" s="93" t="s">
        <v>121</v>
      </c>
      <c r="X359" s="93" t="s">
        <v>1317</v>
      </c>
      <c r="Y359" s="93">
        <v>1</v>
      </c>
      <c r="Z359" s="97">
        <f>IF(T359="SOPORTE_TELEFÓNICO",'TARIFAS 2025'!$B$14,IF(V359="PRINCIPAL",'TARIFAS 2025'!$B$8,IF(V359="INTERMEDIA",'TARIFAS 2025'!$C$8,IF(V359="LEJANA",'TARIFAS 2025'!$D$8))))</f>
        <v>22000</v>
      </c>
      <c r="AA359" s="97">
        <f t="shared" si="6"/>
        <v>22000</v>
      </c>
    </row>
    <row r="360" spans="1:27" s="91" customFormat="1" x14ac:dyDescent="0.3">
      <c r="A360" s="93" t="s">
        <v>97</v>
      </c>
      <c r="B360" s="93" t="str">
        <f>VLOOKUP(A360,'CENTROS DE COSTOS'!A:D,2,0)</f>
        <v>0036-0001</v>
      </c>
      <c r="C360" s="93" t="str">
        <f>VLOOKUP(A360,'CENTROS DE COSTOS'!A:D,3,0)</f>
        <v>Wompi Costa</v>
      </c>
      <c r="D360" s="93" t="s">
        <v>3039</v>
      </c>
      <c r="E360" s="93">
        <v>3022592</v>
      </c>
      <c r="F360" s="93" t="s">
        <v>2786</v>
      </c>
      <c r="G360" s="93" t="s">
        <v>31</v>
      </c>
      <c r="H360" s="93" t="s">
        <v>536</v>
      </c>
      <c r="I360" s="93" t="s">
        <v>539</v>
      </c>
      <c r="J360" s="93" t="s">
        <v>3329</v>
      </c>
      <c r="K360" s="93" t="s">
        <v>1170</v>
      </c>
      <c r="L360" s="93" t="s">
        <v>4108</v>
      </c>
      <c r="M360" s="95">
        <v>45976.455555555563</v>
      </c>
      <c r="N360" s="95">
        <v>45979.615277777782</v>
      </c>
      <c r="O360" s="93" t="s">
        <v>31</v>
      </c>
      <c r="P360" s="93" t="s">
        <v>1251</v>
      </c>
      <c r="Q360" s="93" t="s">
        <v>1282</v>
      </c>
      <c r="R360" s="93" t="s">
        <v>1253</v>
      </c>
      <c r="S360" s="93" t="s">
        <v>4777</v>
      </c>
      <c r="T360" s="93" t="s">
        <v>1254</v>
      </c>
      <c r="U360" s="93" t="s">
        <v>5072</v>
      </c>
      <c r="V360" s="93" t="s">
        <v>42</v>
      </c>
      <c r="W360" s="93" t="s">
        <v>121</v>
      </c>
      <c r="X360" s="93" t="s">
        <v>1204</v>
      </c>
      <c r="Y360" s="93">
        <v>1</v>
      </c>
      <c r="Z360" s="97">
        <f>IF(T360="SOPORTE_TELEFÓNICO",'TARIFAS 2025'!$B$14,IF(V360="PRINCIPAL",'TARIFAS 2025'!$B$8,IF(V360="INTERMEDIA",'TARIFAS 2025'!$C$8,IF(V360="LEJANA",'TARIFAS 2025'!$D$8))))</f>
        <v>22000</v>
      </c>
      <c r="AA360" s="97">
        <f t="shared" si="6"/>
        <v>22000</v>
      </c>
    </row>
    <row r="361" spans="1:27" s="91" customFormat="1" x14ac:dyDescent="0.3">
      <c r="A361" s="93" t="s">
        <v>71</v>
      </c>
      <c r="B361" s="93" t="str">
        <f>VLOOKUP(A361,'CENTROS DE COSTOS'!A:D,2,0)</f>
        <v>0036-0004</v>
      </c>
      <c r="C361" s="93" t="str">
        <f>VLOOKUP(A361,'CENTROS DE COSTOS'!A:D,3,0)</f>
        <v>Wompi Centro</v>
      </c>
      <c r="D361" s="93" t="s">
        <v>3040</v>
      </c>
      <c r="E361" s="93">
        <v>3019246</v>
      </c>
      <c r="F361" s="93" t="s">
        <v>2787</v>
      </c>
      <c r="G361" s="93" t="s">
        <v>31</v>
      </c>
      <c r="H361" s="93" t="s">
        <v>618</v>
      </c>
      <c r="I361" s="93" t="s">
        <v>699</v>
      </c>
      <c r="J361" s="93" t="s">
        <v>3330</v>
      </c>
      <c r="K361" s="93" t="s">
        <v>1170</v>
      </c>
      <c r="L361" s="93" t="s">
        <v>4109</v>
      </c>
      <c r="M361" s="95">
        <v>45975.431944444441</v>
      </c>
      <c r="N361" s="95">
        <v>45979.627083333333</v>
      </c>
      <c r="O361" s="93" t="s">
        <v>31</v>
      </c>
      <c r="P361" s="93" t="s">
        <v>1266</v>
      </c>
      <c r="Q361" s="93" t="s">
        <v>1271</v>
      </c>
      <c r="R361" s="93" t="s">
        <v>1268</v>
      </c>
      <c r="S361" s="93" t="s">
        <v>4778</v>
      </c>
      <c r="T361" s="93" t="s">
        <v>1172</v>
      </c>
      <c r="U361" s="93" t="s">
        <v>5076</v>
      </c>
      <c r="V361" s="93" t="s">
        <v>41</v>
      </c>
      <c r="W361" s="93" t="s">
        <v>121</v>
      </c>
      <c r="X361" s="93" t="s">
        <v>1197</v>
      </c>
      <c r="Y361" s="93" t="s">
        <v>5090</v>
      </c>
      <c r="Z361" s="97">
        <f>IF(T361="SOPORTE_TELEFÓNICO",'TARIFAS 2025'!$B$14,IF(V361="PRINCIPAL",'TARIFAS 2025'!$B$8,IF(V361="INTERMEDIA",'TARIFAS 2025'!$C$8,IF(V361="LEJANA",'TARIFAS 2025'!$D$8))))</f>
        <v>172989</v>
      </c>
      <c r="AA361" s="97">
        <f t="shared" si="6"/>
        <v>172989</v>
      </c>
    </row>
    <row r="362" spans="1:27" s="91" customFormat="1" x14ac:dyDescent="0.3">
      <c r="A362" s="93" t="s">
        <v>71</v>
      </c>
      <c r="B362" s="93" t="str">
        <f>VLOOKUP(A362,'CENTROS DE COSTOS'!A:D,2,0)</f>
        <v>0036-0004</v>
      </c>
      <c r="C362" s="93" t="str">
        <f>VLOOKUP(A362,'CENTROS DE COSTOS'!A:D,3,0)</f>
        <v>Wompi Centro</v>
      </c>
      <c r="D362" s="93" t="s">
        <v>3041</v>
      </c>
      <c r="E362" s="93">
        <v>3017315</v>
      </c>
      <c r="F362" s="93" t="s">
        <v>2788</v>
      </c>
      <c r="G362" s="93" t="s">
        <v>31</v>
      </c>
      <c r="H362" s="93" t="s">
        <v>618</v>
      </c>
      <c r="I362" s="93" t="s">
        <v>691</v>
      </c>
      <c r="J362" s="93" t="s">
        <v>3331</v>
      </c>
      <c r="K362" s="93" t="s">
        <v>1170</v>
      </c>
      <c r="L362" s="93" t="s">
        <v>4110</v>
      </c>
      <c r="M362" s="95">
        <v>45974.695138888892</v>
      </c>
      <c r="N362" s="95">
        <v>45979.631944444453</v>
      </c>
      <c r="O362" s="93" t="s">
        <v>31</v>
      </c>
      <c r="P362" s="93" t="s">
        <v>1251</v>
      </c>
      <c r="Q362" s="93" t="s">
        <v>1282</v>
      </c>
      <c r="R362" s="93" t="s">
        <v>1285</v>
      </c>
      <c r="S362" s="93" t="s">
        <v>4779</v>
      </c>
      <c r="T362" s="93" t="s">
        <v>1254</v>
      </c>
      <c r="U362" s="93" t="s">
        <v>5072</v>
      </c>
      <c r="V362" s="93" t="s">
        <v>41</v>
      </c>
      <c r="W362" s="93" t="s">
        <v>121</v>
      </c>
      <c r="X362" s="93" t="s">
        <v>1208</v>
      </c>
      <c r="Y362" s="93" t="s">
        <v>5091</v>
      </c>
      <c r="Z362" s="97">
        <f>IF(T362="SOPORTE_TELEFÓNICO",'TARIFAS 2025'!$B$14,IF(V362="PRINCIPAL",'TARIFAS 2025'!$B$8,IF(V362="INTERMEDIA",'TARIFAS 2025'!$C$8,IF(V362="LEJANA",'TARIFAS 2025'!$D$8))))</f>
        <v>22000</v>
      </c>
      <c r="AA362" s="97">
        <f t="shared" si="6"/>
        <v>44000</v>
      </c>
    </row>
    <row r="363" spans="1:27" s="91" customFormat="1" x14ac:dyDescent="0.3">
      <c r="A363" s="93" t="s">
        <v>77</v>
      </c>
      <c r="B363" s="93" t="str">
        <f>VLOOKUP(A363,'CENTROS DE COSTOS'!A:D,2,0)</f>
        <v>0036-0003</v>
      </c>
      <c r="C363" s="93" t="str">
        <f>VLOOKUP(A363,'CENTROS DE COSTOS'!A:D,3,0)</f>
        <v>Wompi Suroccidente</v>
      </c>
      <c r="D363" s="93" t="s">
        <v>3042</v>
      </c>
      <c r="E363" s="93">
        <v>2986970</v>
      </c>
      <c r="F363" s="93" t="s">
        <v>2789</v>
      </c>
      <c r="G363" s="93" t="s">
        <v>31</v>
      </c>
      <c r="H363" s="93" t="s">
        <v>1101</v>
      </c>
      <c r="I363" s="93" t="s">
        <v>1113</v>
      </c>
      <c r="J363" s="93" t="s">
        <v>1341</v>
      </c>
      <c r="K363" s="93" t="s">
        <v>1170</v>
      </c>
      <c r="L363" s="93" t="s">
        <v>4111</v>
      </c>
      <c r="M363" s="95">
        <v>45968.333333333343</v>
      </c>
      <c r="N363" s="95">
        <v>45979.636805555558</v>
      </c>
      <c r="O363" s="93" t="s">
        <v>31</v>
      </c>
      <c r="P363" s="93" t="s">
        <v>1263</v>
      </c>
      <c r="Q363" s="93" t="s">
        <v>1256</v>
      </c>
      <c r="R363" s="93" t="s">
        <v>1265</v>
      </c>
      <c r="S363" s="93" t="s">
        <v>4780</v>
      </c>
      <c r="T363" s="93" t="s">
        <v>1172</v>
      </c>
      <c r="U363" s="93" t="s">
        <v>5075</v>
      </c>
      <c r="V363" s="93" t="s">
        <v>41</v>
      </c>
      <c r="W363" s="93" t="s">
        <v>121</v>
      </c>
      <c r="X363" s="93" t="s">
        <v>1215</v>
      </c>
      <c r="Y363" s="93" t="s">
        <v>5091</v>
      </c>
      <c r="Z363" s="97">
        <f>IF(T363="SOPORTE_TELEFÓNICO",'TARIFAS 2025'!$B$14,IF(V363="PRINCIPAL",'TARIFAS 2025'!$B$8,IF(V363="INTERMEDIA",'TARIFAS 2025'!$C$8,IF(V363="LEJANA",'TARIFAS 2025'!$D$8))))</f>
        <v>172989</v>
      </c>
      <c r="AA363" s="97">
        <f t="shared" si="6"/>
        <v>345978</v>
      </c>
    </row>
    <row r="364" spans="1:27" s="91" customFormat="1" x14ac:dyDescent="0.3">
      <c r="A364" s="93" t="s">
        <v>81</v>
      </c>
      <c r="B364" s="93" t="str">
        <f>VLOOKUP(A364,'CENTROS DE COSTOS'!A:D,2,0)</f>
        <v>0036-0007</v>
      </c>
      <c r="C364" s="93" t="str">
        <f>VLOOKUP(A364,'CENTROS DE COSTOS'!A:D,3,0)</f>
        <v>Wompi Santander</v>
      </c>
      <c r="D364" s="93" t="s">
        <v>2965</v>
      </c>
      <c r="E364" s="93">
        <v>3021785</v>
      </c>
      <c r="F364" s="93" t="s">
        <v>2790</v>
      </c>
      <c r="G364" s="93" t="s">
        <v>31</v>
      </c>
      <c r="H364" s="93" t="s">
        <v>891</v>
      </c>
      <c r="I364" s="93" t="s">
        <v>81</v>
      </c>
      <c r="J364" s="93" t="s">
        <v>3332</v>
      </c>
      <c r="K364" s="93" t="s">
        <v>1170</v>
      </c>
      <c r="L364" s="93" t="s">
        <v>4112</v>
      </c>
      <c r="M364" s="95">
        <v>45975.677083333343</v>
      </c>
      <c r="N364" s="95">
        <v>45979.663194444453</v>
      </c>
      <c r="O364" s="93" t="s">
        <v>31</v>
      </c>
      <c r="P364" s="93" t="s">
        <v>1266</v>
      </c>
      <c r="Q364" s="93" t="s">
        <v>1403</v>
      </c>
      <c r="R364" s="93" t="s">
        <v>1268</v>
      </c>
      <c r="S364" s="93" t="s">
        <v>4781</v>
      </c>
      <c r="T364" s="93" t="s">
        <v>1172</v>
      </c>
      <c r="U364" s="93" t="s">
        <v>5079</v>
      </c>
      <c r="V364" s="93" t="s">
        <v>40</v>
      </c>
      <c r="W364" s="93" t="s">
        <v>121</v>
      </c>
      <c r="X364" s="93" t="s">
        <v>1205</v>
      </c>
      <c r="Y364" s="93" t="s">
        <v>5090</v>
      </c>
      <c r="Z364" s="97">
        <f>IF(T364="SOPORTE_TELEFÓNICO",'TARIFAS 2025'!$B$14,IF(V364="PRINCIPAL",'TARIFAS 2025'!$B$8,IF(V364="INTERMEDIA",'TARIFAS 2025'!$C$8,IF(V364="LEJANA",'TARIFAS 2025'!$D$8))))</f>
        <v>51282</v>
      </c>
      <c r="AA364" s="97">
        <f t="shared" si="6"/>
        <v>51282</v>
      </c>
    </row>
    <row r="365" spans="1:27" s="91" customFormat="1" x14ac:dyDescent="0.3">
      <c r="A365" s="93" t="s">
        <v>81</v>
      </c>
      <c r="B365" s="93" t="str">
        <f>VLOOKUP(A365,'CENTROS DE COSTOS'!A:D,2,0)</f>
        <v>0036-0007</v>
      </c>
      <c r="C365" s="93" t="str">
        <f>VLOOKUP(A365,'CENTROS DE COSTOS'!A:D,3,0)</f>
        <v>Wompi Santander</v>
      </c>
      <c r="D365" s="93" t="s">
        <v>3043</v>
      </c>
      <c r="E365" s="93">
        <v>3022929</v>
      </c>
      <c r="F365" s="93" t="s">
        <v>2791</v>
      </c>
      <c r="G365" s="93" t="s">
        <v>31</v>
      </c>
      <c r="H365" s="93" t="s">
        <v>891</v>
      </c>
      <c r="I365" s="93" t="s">
        <v>927</v>
      </c>
      <c r="J365" s="93" t="s">
        <v>3333</v>
      </c>
      <c r="K365" s="93" t="s">
        <v>1170</v>
      </c>
      <c r="L365" s="93" t="s">
        <v>4113</v>
      </c>
      <c r="M365" s="95">
        <v>45976.406944444447</v>
      </c>
      <c r="N365" s="95">
        <v>45979.670138888891</v>
      </c>
      <c r="O365" s="93" t="s">
        <v>31</v>
      </c>
      <c r="P365" s="93" t="s">
        <v>1251</v>
      </c>
      <c r="Q365" s="93" t="s">
        <v>1252</v>
      </c>
      <c r="R365" s="93" t="s">
        <v>1285</v>
      </c>
      <c r="S365" s="93" t="s">
        <v>4782</v>
      </c>
      <c r="T365" s="93" t="s">
        <v>1254</v>
      </c>
      <c r="U365" s="93" t="s">
        <v>5071</v>
      </c>
      <c r="V365" s="93" t="s">
        <v>40</v>
      </c>
      <c r="W365" s="93" t="s">
        <v>121</v>
      </c>
      <c r="X365" s="93" t="s">
        <v>1211</v>
      </c>
      <c r="Y365" s="93">
        <v>1</v>
      </c>
      <c r="Z365" s="97">
        <f>IF(T365="SOPORTE_TELEFÓNICO",'TARIFAS 2025'!$B$14,IF(V365="PRINCIPAL",'TARIFAS 2025'!$B$8,IF(V365="INTERMEDIA",'TARIFAS 2025'!$C$8,IF(V365="LEJANA",'TARIFAS 2025'!$D$8))))</f>
        <v>22000</v>
      </c>
      <c r="AA365" s="97">
        <f t="shared" si="6"/>
        <v>22000</v>
      </c>
    </row>
    <row r="366" spans="1:27" s="91" customFormat="1" x14ac:dyDescent="0.3">
      <c r="A366" s="93" t="s">
        <v>88</v>
      </c>
      <c r="B366" s="93" t="str">
        <f>VLOOKUP(A366,'CENTROS DE COSTOS'!A:D,2,0)</f>
        <v>0036-0005</v>
      </c>
      <c r="C366" s="93" t="str">
        <f>VLOOKUP(A366,'CENTROS DE COSTOS'!A:D,3,0)</f>
        <v>Wompi Noroccidente</v>
      </c>
      <c r="D366" s="93" t="s">
        <v>2958</v>
      </c>
      <c r="E366" s="93">
        <v>3023339</v>
      </c>
      <c r="F366" s="93" t="s">
        <v>2792</v>
      </c>
      <c r="G366" s="93" t="s">
        <v>31</v>
      </c>
      <c r="H366" s="93" t="s">
        <v>120</v>
      </c>
      <c r="I366" s="93" t="s">
        <v>88</v>
      </c>
      <c r="J366" s="93" t="s">
        <v>3334</v>
      </c>
      <c r="K366" s="93" t="s">
        <v>1170</v>
      </c>
      <c r="L366" s="93" t="s">
        <v>4114</v>
      </c>
      <c r="M366" s="95">
        <v>45977.375</v>
      </c>
      <c r="N366" s="95">
        <v>45979.682638888888</v>
      </c>
      <c r="O366" s="93" t="s">
        <v>31</v>
      </c>
      <c r="P366" s="93" t="s">
        <v>1263</v>
      </c>
      <c r="Q366" s="93" t="s">
        <v>1264</v>
      </c>
      <c r="R366" s="93" t="s">
        <v>1316</v>
      </c>
      <c r="S366" s="93" t="s">
        <v>4783</v>
      </c>
      <c r="T366" s="93" t="s">
        <v>1254</v>
      </c>
      <c r="U366" s="93" t="s">
        <v>5077</v>
      </c>
      <c r="V366" s="93" t="s">
        <v>40</v>
      </c>
      <c r="W366" s="93" t="s">
        <v>121</v>
      </c>
      <c r="X366" s="93" t="s">
        <v>5084</v>
      </c>
      <c r="Y366" s="93">
        <v>1</v>
      </c>
      <c r="Z366" s="97">
        <f>IF(T366="SOPORTE_TELEFÓNICO",'TARIFAS 2025'!$B$14,IF(V366="PRINCIPAL",'TARIFAS 2025'!$B$8,IF(V366="INTERMEDIA",'TARIFAS 2025'!$C$8,IF(V366="LEJANA",'TARIFAS 2025'!$D$8))))</f>
        <v>22000</v>
      </c>
      <c r="AA366" s="97">
        <f t="shared" si="6"/>
        <v>22000</v>
      </c>
    </row>
    <row r="367" spans="1:27" s="91" customFormat="1" x14ac:dyDescent="0.3">
      <c r="A367" s="93" t="s">
        <v>98</v>
      </c>
      <c r="B367" s="93" t="str">
        <f>VLOOKUP(A367,'CENTROS DE COSTOS'!A:D,2,0)</f>
        <v>0036-0006</v>
      </c>
      <c r="C367" s="93" t="str">
        <f>VLOOKUP(A367,'CENTROS DE COSTOS'!A:D,3,0)</f>
        <v>Wompi Oriente</v>
      </c>
      <c r="D367" s="93" t="s">
        <v>2945</v>
      </c>
      <c r="E367" s="93">
        <v>3029445</v>
      </c>
      <c r="F367" s="93" t="s">
        <v>2793</v>
      </c>
      <c r="G367" s="93" t="s">
        <v>31</v>
      </c>
      <c r="H367" s="93" t="s">
        <v>814</v>
      </c>
      <c r="I367" s="93" t="s">
        <v>98</v>
      </c>
      <c r="J367" s="93" t="s">
        <v>1701</v>
      </c>
      <c r="K367" s="93" t="s">
        <v>1170</v>
      </c>
      <c r="L367" s="93" t="s">
        <v>4115</v>
      </c>
      <c r="M367" s="95">
        <v>45979.599305555559</v>
      </c>
      <c r="N367" s="95">
        <v>45979.683333333327</v>
      </c>
      <c r="O367" s="93" t="s">
        <v>31</v>
      </c>
      <c r="P367" s="93" t="s">
        <v>1258</v>
      </c>
      <c r="Q367" s="93" t="s">
        <v>1259</v>
      </c>
      <c r="R367" s="93" t="s">
        <v>1260</v>
      </c>
      <c r="S367" s="93" t="s">
        <v>4784</v>
      </c>
      <c r="T367" s="93" t="s">
        <v>1172</v>
      </c>
      <c r="U367" s="93" t="s">
        <v>5073</v>
      </c>
      <c r="V367" s="93" t="s">
        <v>40</v>
      </c>
      <c r="W367" s="93" t="s">
        <v>121</v>
      </c>
      <c r="X367" s="93" t="s">
        <v>1180</v>
      </c>
      <c r="Y367" s="93" t="s">
        <v>5090</v>
      </c>
      <c r="Z367" s="97">
        <f>IF(T367="SOPORTE_TELEFÓNICO",'TARIFAS 2025'!$B$14,IF(V367="PRINCIPAL",'TARIFAS 2025'!$B$8,IF(V367="INTERMEDIA",'TARIFAS 2025'!$C$8,IF(V367="LEJANA",'TARIFAS 2025'!$D$8))))</f>
        <v>51282</v>
      </c>
      <c r="AA367" s="97">
        <f t="shared" si="6"/>
        <v>51282</v>
      </c>
    </row>
    <row r="368" spans="1:27" s="91" customFormat="1" x14ac:dyDescent="0.3">
      <c r="A368" s="93" t="s">
        <v>89</v>
      </c>
      <c r="B368" s="93" t="str">
        <f>VLOOKUP(A368,'CENTROS DE COSTOS'!A:D,2,0)</f>
        <v>0036-0001</v>
      </c>
      <c r="C368" s="93" t="str">
        <f>VLOOKUP(A368,'CENTROS DE COSTOS'!A:D,3,0)</f>
        <v>Wompi Costa</v>
      </c>
      <c r="D368" s="93" t="s">
        <v>2970</v>
      </c>
      <c r="E368" s="93">
        <v>3021861</v>
      </c>
      <c r="F368" s="93" t="s">
        <v>2794</v>
      </c>
      <c r="G368" s="93" t="s">
        <v>31</v>
      </c>
      <c r="H368" s="93" t="s">
        <v>276</v>
      </c>
      <c r="I368" s="93" t="s">
        <v>89</v>
      </c>
      <c r="J368" s="93" t="s">
        <v>3335</v>
      </c>
      <c r="K368" s="93" t="s">
        <v>1170</v>
      </c>
      <c r="L368" s="93" t="s">
        <v>4116</v>
      </c>
      <c r="M368" s="95">
        <v>45975.693749999999</v>
      </c>
      <c r="N368" s="95">
        <v>45979.685416666667</v>
      </c>
      <c r="O368" s="93" t="s">
        <v>31</v>
      </c>
      <c r="P368" s="93" t="s">
        <v>1263</v>
      </c>
      <c r="Q368" s="93" t="s">
        <v>1264</v>
      </c>
      <c r="R368" s="93" t="s">
        <v>1265</v>
      </c>
      <c r="S368" s="93" t="s">
        <v>4785</v>
      </c>
      <c r="T368" s="93" t="s">
        <v>1254</v>
      </c>
      <c r="U368" s="93" t="s">
        <v>5073</v>
      </c>
      <c r="V368" s="93" t="s">
        <v>40</v>
      </c>
      <c r="W368" s="93" t="s">
        <v>121</v>
      </c>
      <c r="X368" s="93" t="s">
        <v>1336</v>
      </c>
      <c r="Y368" s="93" t="s">
        <v>5091</v>
      </c>
      <c r="Z368" s="97">
        <f>IF(T368="SOPORTE_TELEFÓNICO",'TARIFAS 2025'!$B$14,IF(V368="PRINCIPAL",'TARIFAS 2025'!$B$8,IF(V368="INTERMEDIA",'TARIFAS 2025'!$C$8,IF(V368="LEJANA",'TARIFAS 2025'!$D$8))))</f>
        <v>22000</v>
      </c>
      <c r="AA368" s="97">
        <f t="shared" si="6"/>
        <v>44000</v>
      </c>
    </row>
    <row r="369" spans="1:27" s="91" customFormat="1" x14ac:dyDescent="0.3">
      <c r="A369" s="93" t="s">
        <v>81</v>
      </c>
      <c r="B369" s="93" t="str">
        <f>VLOOKUP(A369,'CENTROS DE COSTOS'!A:D,2,0)</f>
        <v>0036-0007</v>
      </c>
      <c r="C369" s="93" t="str">
        <f>VLOOKUP(A369,'CENTROS DE COSTOS'!A:D,3,0)</f>
        <v>Wompi Santander</v>
      </c>
      <c r="D369" s="93" t="s">
        <v>3044</v>
      </c>
      <c r="E369" s="93">
        <v>3030596</v>
      </c>
      <c r="F369" s="93" t="s">
        <v>2795</v>
      </c>
      <c r="G369" s="93" t="s">
        <v>31</v>
      </c>
      <c r="H369" s="93" t="s">
        <v>891</v>
      </c>
      <c r="I369" s="93" t="s">
        <v>895</v>
      </c>
      <c r="J369" s="93" t="s">
        <v>3336</v>
      </c>
      <c r="K369" s="93" t="s">
        <v>1170</v>
      </c>
      <c r="L369" s="93" t="s">
        <v>4117</v>
      </c>
      <c r="M369" s="95">
        <v>45979.679166666669</v>
      </c>
      <c r="N369" s="95">
        <v>45979.731249999997</v>
      </c>
      <c r="O369" s="93" t="s">
        <v>31</v>
      </c>
      <c r="P369" s="93" t="s">
        <v>1359</v>
      </c>
      <c r="Q369" s="93" t="s">
        <v>1394</v>
      </c>
      <c r="R369" s="93" t="s">
        <v>1456</v>
      </c>
      <c r="S369" s="93" t="s">
        <v>4786</v>
      </c>
      <c r="T369" s="93" t="s">
        <v>1254</v>
      </c>
      <c r="U369" s="93" t="s">
        <v>5081</v>
      </c>
      <c r="V369" s="93" t="s">
        <v>41</v>
      </c>
      <c r="W369" s="93" t="s">
        <v>121</v>
      </c>
      <c r="X369" s="93" t="s">
        <v>1609</v>
      </c>
      <c r="Y369" s="93">
        <v>1</v>
      </c>
      <c r="Z369" s="97">
        <f>IF(T369="SOPORTE_TELEFÓNICO",'TARIFAS 2025'!$B$14,IF(V369="PRINCIPAL",'TARIFAS 2025'!$B$8,IF(V369="INTERMEDIA",'TARIFAS 2025'!$C$8,IF(V369="LEJANA",'TARIFAS 2025'!$D$8))))</f>
        <v>22000</v>
      </c>
      <c r="AA369" s="97">
        <f t="shared" si="6"/>
        <v>22000</v>
      </c>
    </row>
    <row r="370" spans="1:27" s="91" customFormat="1" x14ac:dyDescent="0.3">
      <c r="A370" s="93" t="s">
        <v>71</v>
      </c>
      <c r="B370" s="93" t="str">
        <f>VLOOKUP(A370,'CENTROS DE COSTOS'!A:D,2,0)</f>
        <v>0036-0004</v>
      </c>
      <c r="C370" s="93" t="str">
        <f>VLOOKUP(A370,'CENTROS DE COSTOS'!A:D,3,0)</f>
        <v>Wompi Centro</v>
      </c>
      <c r="D370" s="93" t="s">
        <v>3045</v>
      </c>
      <c r="E370" s="93">
        <v>2860058</v>
      </c>
      <c r="F370" s="93" t="s">
        <v>2796</v>
      </c>
      <c r="G370" s="93" t="s">
        <v>31</v>
      </c>
      <c r="H370" s="93" t="s">
        <v>618</v>
      </c>
      <c r="I370" s="93" t="s">
        <v>638</v>
      </c>
      <c r="J370" s="93" t="s">
        <v>1705</v>
      </c>
      <c r="K370" s="93" t="s">
        <v>1170</v>
      </c>
      <c r="L370" s="93" t="s">
        <v>4118</v>
      </c>
      <c r="M370" s="95">
        <v>45938.704861111109</v>
      </c>
      <c r="N370" s="95">
        <v>45979.78402777778</v>
      </c>
      <c r="O370" s="93" t="s">
        <v>31</v>
      </c>
      <c r="P370" s="93" t="s">
        <v>1255</v>
      </c>
      <c r="Q370" s="93" t="s">
        <v>1256</v>
      </c>
      <c r="R370" s="93" t="s">
        <v>1257</v>
      </c>
      <c r="S370" s="93" t="s">
        <v>4787</v>
      </c>
      <c r="T370" s="93" t="s">
        <v>1254</v>
      </c>
      <c r="U370" s="93" t="s">
        <v>5076</v>
      </c>
      <c r="V370" s="93" t="s">
        <v>41</v>
      </c>
      <c r="W370" s="93" t="s">
        <v>121</v>
      </c>
      <c r="X370" s="93" t="s">
        <v>1197</v>
      </c>
      <c r="Y370" s="93">
        <v>3</v>
      </c>
      <c r="Z370" s="97">
        <f>IF(T370="SOPORTE_TELEFÓNICO",'TARIFAS 2025'!$B$14,IF(V370="PRINCIPAL",'TARIFAS 2025'!$B$8,IF(V370="INTERMEDIA",'TARIFAS 2025'!$C$8,IF(V370="LEJANA",'TARIFAS 2025'!$D$8))))</f>
        <v>22000</v>
      </c>
      <c r="AA370" s="97">
        <f t="shared" si="6"/>
        <v>66000</v>
      </c>
    </row>
    <row r="371" spans="1:27" s="91" customFormat="1" x14ac:dyDescent="0.3">
      <c r="A371" s="93" t="s">
        <v>88</v>
      </c>
      <c r="B371" s="93" t="str">
        <f>VLOOKUP(A371,'CENTROS DE COSTOS'!A:D,2,0)</f>
        <v>0036-0005</v>
      </c>
      <c r="C371" s="93" t="str">
        <f>VLOOKUP(A371,'CENTROS DE COSTOS'!A:D,3,0)</f>
        <v>Wompi Noroccidente</v>
      </c>
      <c r="D371" s="93" t="s">
        <v>3046</v>
      </c>
      <c r="E371" s="93">
        <v>3023612</v>
      </c>
      <c r="F371" s="93" t="s">
        <v>2797</v>
      </c>
      <c r="G371" s="93" t="s">
        <v>31</v>
      </c>
      <c r="H371" s="93" t="s">
        <v>120</v>
      </c>
      <c r="I371" s="93" t="s">
        <v>123</v>
      </c>
      <c r="J371" s="93" t="s">
        <v>3337</v>
      </c>
      <c r="K371" s="93" t="s">
        <v>1170</v>
      </c>
      <c r="L371" s="93" t="s">
        <v>4119</v>
      </c>
      <c r="M371" s="95">
        <v>45977.375</v>
      </c>
      <c r="N371" s="95">
        <v>45979.897222222222</v>
      </c>
      <c r="O371" s="93" t="s">
        <v>31</v>
      </c>
      <c r="P371" s="93" t="s">
        <v>1255</v>
      </c>
      <c r="Q371" s="93" t="s">
        <v>1256</v>
      </c>
      <c r="R371" s="93" t="s">
        <v>1338</v>
      </c>
      <c r="S371" s="93" t="s">
        <v>4788</v>
      </c>
      <c r="T371" s="93" t="s">
        <v>1254</v>
      </c>
      <c r="U371" s="93" t="s">
        <v>5076</v>
      </c>
      <c r="V371" s="93" t="s">
        <v>41</v>
      </c>
      <c r="W371" s="93" t="s">
        <v>121</v>
      </c>
      <c r="X371" s="93" t="s">
        <v>1332</v>
      </c>
      <c r="Y371" s="93">
        <v>1</v>
      </c>
      <c r="Z371" s="97">
        <f>IF(T371="SOPORTE_TELEFÓNICO",'TARIFAS 2025'!$B$14,IF(V371="PRINCIPAL",'TARIFAS 2025'!$B$8,IF(V371="INTERMEDIA",'TARIFAS 2025'!$C$8,IF(V371="LEJANA",'TARIFAS 2025'!$D$8))))</f>
        <v>22000</v>
      </c>
      <c r="AA371" s="97">
        <f t="shared" si="6"/>
        <v>22000</v>
      </c>
    </row>
    <row r="372" spans="1:27" s="91" customFormat="1" x14ac:dyDescent="0.3">
      <c r="A372" s="93" t="s">
        <v>71</v>
      </c>
      <c r="B372" s="93" t="str">
        <f>VLOOKUP(A372,'CENTROS DE COSTOS'!A:D,2,0)</f>
        <v>0036-0004</v>
      </c>
      <c r="C372" s="93" t="str">
        <f>VLOOKUP(A372,'CENTROS DE COSTOS'!A:D,3,0)</f>
        <v>Wompi Centro</v>
      </c>
      <c r="D372" s="93" t="s">
        <v>2946</v>
      </c>
      <c r="E372" s="93">
        <v>3021568</v>
      </c>
      <c r="F372" s="93" t="s">
        <v>2798</v>
      </c>
      <c r="G372" s="93" t="s">
        <v>31</v>
      </c>
      <c r="H372" s="93" t="s">
        <v>618</v>
      </c>
      <c r="I372" s="93" t="s">
        <v>71</v>
      </c>
      <c r="J372" s="93" t="s">
        <v>3338</v>
      </c>
      <c r="K372" s="93" t="s">
        <v>1170</v>
      </c>
      <c r="L372" s="93" t="s">
        <v>4120</v>
      </c>
      <c r="M372" s="95">
        <v>45975.675000000003</v>
      </c>
      <c r="N372" s="95">
        <v>45979.950694444437</v>
      </c>
      <c r="O372" s="93" t="s">
        <v>31</v>
      </c>
      <c r="P372" s="93" t="s">
        <v>1255</v>
      </c>
      <c r="Q372" s="93" t="s">
        <v>1256</v>
      </c>
      <c r="R372" s="93" t="s">
        <v>1257</v>
      </c>
      <c r="S372" s="93" t="s">
        <v>4789</v>
      </c>
      <c r="T372" s="93" t="s">
        <v>1254</v>
      </c>
      <c r="U372" s="93" t="s">
        <v>5073</v>
      </c>
      <c r="V372" s="93" t="s">
        <v>40</v>
      </c>
      <c r="W372" s="93" t="s">
        <v>121</v>
      </c>
      <c r="X372" s="93" t="s">
        <v>1444</v>
      </c>
      <c r="Y372" s="93">
        <v>2</v>
      </c>
      <c r="Z372" s="97">
        <f>IF(T372="SOPORTE_TELEFÓNICO",'TARIFAS 2025'!$B$14,IF(V372="PRINCIPAL",'TARIFAS 2025'!$B$8,IF(V372="INTERMEDIA",'TARIFAS 2025'!$C$8,IF(V372="LEJANA",'TARIFAS 2025'!$D$8))))</f>
        <v>22000</v>
      </c>
      <c r="AA372" s="97">
        <f t="shared" si="6"/>
        <v>44000</v>
      </c>
    </row>
    <row r="373" spans="1:27" s="91" customFormat="1" x14ac:dyDescent="0.3">
      <c r="A373" s="93" t="s">
        <v>88</v>
      </c>
      <c r="B373" s="93" t="str">
        <f>VLOOKUP(A373,'CENTROS DE COSTOS'!A:D,2,0)</f>
        <v>0036-0005</v>
      </c>
      <c r="C373" s="93" t="str">
        <f>VLOOKUP(A373,'CENTROS DE COSTOS'!A:D,3,0)</f>
        <v>Wompi Noroccidente</v>
      </c>
      <c r="D373" s="93" t="s">
        <v>2958</v>
      </c>
      <c r="E373" s="93">
        <v>3029840</v>
      </c>
      <c r="F373" s="93" t="s">
        <v>2799</v>
      </c>
      <c r="G373" s="93" t="s">
        <v>31</v>
      </c>
      <c r="H373" s="93" t="s">
        <v>120</v>
      </c>
      <c r="I373" s="93" t="s">
        <v>88</v>
      </c>
      <c r="J373" s="93" t="s">
        <v>3339</v>
      </c>
      <c r="K373" s="93" t="s">
        <v>1170</v>
      </c>
      <c r="L373" s="93" t="s">
        <v>4121</v>
      </c>
      <c r="M373" s="95">
        <v>45979.619444444441</v>
      </c>
      <c r="N373" s="95">
        <v>45980.331944444442</v>
      </c>
      <c r="O373" s="93" t="s">
        <v>31</v>
      </c>
      <c r="P373" s="93" t="s">
        <v>1258</v>
      </c>
      <c r="Q373" s="93" t="s">
        <v>1259</v>
      </c>
      <c r="R373" s="93" t="s">
        <v>1273</v>
      </c>
      <c r="S373" s="93" t="s">
        <v>4790</v>
      </c>
      <c r="T373" s="93" t="s">
        <v>1254</v>
      </c>
      <c r="U373" s="93" t="s">
        <v>5072</v>
      </c>
      <c r="V373" s="93" t="s">
        <v>40</v>
      </c>
      <c r="W373" s="93" t="s">
        <v>121</v>
      </c>
      <c r="X373" s="93" t="s">
        <v>1325</v>
      </c>
      <c r="Y373" s="93">
        <v>1</v>
      </c>
      <c r="Z373" s="97">
        <f>IF(T373="SOPORTE_TELEFÓNICO",'TARIFAS 2025'!$B$14,IF(V373="PRINCIPAL",'TARIFAS 2025'!$B$8,IF(V373="INTERMEDIA",'TARIFAS 2025'!$C$8,IF(V373="LEJANA",'TARIFAS 2025'!$D$8))))</f>
        <v>22000</v>
      </c>
      <c r="AA373" s="97">
        <f t="shared" si="6"/>
        <v>22000</v>
      </c>
    </row>
    <row r="374" spans="1:27" s="91" customFormat="1" x14ac:dyDescent="0.3">
      <c r="A374" s="93" t="s">
        <v>71</v>
      </c>
      <c r="B374" s="93" t="str">
        <f>VLOOKUP(A374,'CENTROS DE COSTOS'!A:D,2,0)</f>
        <v>0036-0004</v>
      </c>
      <c r="C374" s="93" t="str">
        <f>VLOOKUP(A374,'CENTROS DE COSTOS'!A:D,3,0)</f>
        <v>Wompi Centro</v>
      </c>
      <c r="D374" s="93" t="s">
        <v>2980</v>
      </c>
      <c r="E374" s="93">
        <v>3029418</v>
      </c>
      <c r="F374" s="93" t="s">
        <v>2800</v>
      </c>
      <c r="G374" s="93" t="s">
        <v>31</v>
      </c>
      <c r="H374" s="93" t="s">
        <v>618</v>
      </c>
      <c r="I374" s="93" t="s">
        <v>723</v>
      </c>
      <c r="J374" s="93" t="s">
        <v>3340</v>
      </c>
      <c r="K374" s="93" t="s">
        <v>1170</v>
      </c>
      <c r="L374" s="93" t="s">
        <v>4122</v>
      </c>
      <c r="M374" s="95">
        <v>45979.590277777781</v>
      </c>
      <c r="N374" s="95">
        <v>45980.337500000001</v>
      </c>
      <c r="O374" s="93" t="s">
        <v>31</v>
      </c>
      <c r="P374" s="93" t="s">
        <v>1255</v>
      </c>
      <c r="Q374" s="93" t="s">
        <v>1256</v>
      </c>
      <c r="R374" s="93" t="s">
        <v>1257</v>
      </c>
      <c r="S374" s="93" t="s">
        <v>4791</v>
      </c>
      <c r="T374" s="93" t="s">
        <v>1254</v>
      </c>
      <c r="U374" s="93" t="s">
        <v>5072</v>
      </c>
      <c r="V374" s="93" t="s">
        <v>41</v>
      </c>
      <c r="W374" s="93" t="s">
        <v>121</v>
      </c>
      <c r="X374" s="93" t="s">
        <v>1323</v>
      </c>
      <c r="Y374" s="93">
        <v>1</v>
      </c>
      <c r="Z374" s="97">
        <f>IF(T374="SOPORTE_TELEFÓNICO",'TARIFAS 2025'!$B$14,IF(V374="PRINCIPAL",'TARIFAS 2025'!$B$8,IF(V374="INTERMEDIA",'TARIFAS 2025'!$C$8,IF(V374="LEJANA",'TARIFAS 2025'!$D$8))))</f>
        <v>22000</v>
      </c>
      <c r="AA374" s="97">
        <f t="shared" si="6"/>
        <v>22000</v>
      </c>
    </row>
    <row r="375" spans="1:27" s="91" customFormat="1" x14ac:dyDescent="0.3">
      <c r="A375" s="93" t="s">
        <v>97</v>
      </c>
      <c r="B375" s="93" t="str">
        <f>VLOOKUP(A375,'CENTROS DE COSTOS'!A:D,2,0)</f>
        <v>0036-0001</v>
      </c>
      <c r="C375" s="93" t="str">
        <f>VLOOKUP(A375,'CENTROS DE COSTOS'!A:D,3,0)</f>
        <v>Wompi Costa</v>
      </c>
      <c r="D375" s="93" t="s">
        <v>3047</v>
      </c>
      <c r="E375" s="93">
        <v>3024628</v>
      </c>
      <c r="F375" s="93" t="s">
        <v>2801</v>
      </c>
      <c r="G375" s="93" t="s">
        <v>31</v>
      </c>
      <c r="H375" s="93" t="s">
        <v>774</v>
      </c>
      <c r="I375" s="93" t="s">
        <v>786</v>
      </c>
      <c r="J375" s="93" t="s">
        <v>3341</v>
      </c>
      <c r="K375" s="93" t="s">
        <v>1170</v>
      </c>
      <c r="L375" s="93" t="s">
        <v>4123</v>
      </c>
      <c r="M375" s="95">
        <v>45978.470833333333</v>
      </c>
      <c r="N375" s="95">
        <v>45980.340277777781</v>
      </c>
      <c r="O375" s="93" t="s">
        <v>31</v>
      </c>
      <c r="P375" s="93" t="s">
        <v>1251</v>
      </c>
      <c r="Q375" s="93" t="s">
        <v>1282</v>
      </c>
      <c r="R375" s="93" t="s">
        <v>1326</v>
      </c>
      <c r="S375" s="93" t="s">
        <v>4792</v>
      </c>
      <c r="T375" s="93" t="s">
        <v>1254</v>
      </c>
      <c r="U375" s="93" t="s">
        <v>5075</v>
      </c>
      <c r="V375" s="93" t="s">
        <v>41</v>
      </c>
      <c r="W375" s="93" t="s">
        <v>121</v>
      </c>
      <c r="X375" s="93" t="s">
        <v>1204</v>
      </c>
      <c r="Y375" s="93">
        <v>1</v>
      </c>
      <c r="Z375" s="97">
        <f>IF(T375="SOPORTE_TELEFÓNICO",'TARIFAS 2025'!$B$14,IF(V375="PRINCIPAL",'TARIFAS 2025'!$B$8,IF(V375="INTERMEDIA",'TARIFAS 2025'!$C$8,IF(V375="LEJANA",'TARIFAS 2025'!$D$8))))</f>
        <v>22000</v>
      </c>
      <c r="AA375" s="97">
        <f t="shared" si="6"/>
        <v>22000</v>
      </c>
    </row>
    <row r="376" spans="1:27" s="91" customFormat="1" x14ac:dyDescent="0.3">
      <c r="A376" s="93" t="s">
        <v>71</v>
      </c>
      <c r="B376" s="93" t="str">
        <f>VLOOKUP(A376,'CENTROS DE COSTOS'!A:D,2,0)</f>
        <v>0036-0004</v>
      </c>
      <c r="C376" s="93" t="str">
        <f>VLOOKUP(A376,'CENTROS DE COSTOS'!A:D,3,0)</f>
        <v>Wompi Centro</v>
      </c>
      <c r="D376" s="93" t="s">
        <v>2946</v>
      </c>
      <c r="E376" s="93">
        <v>3022386</v>
      </c>
      <c r="F376" s="93" t="s">
        <v>2802</v>
      </c>
      <c r="G376" s="93" t="s">
        <v>31</v>
      </c>
      <c r="H376" s="93" t="s">
        <v>618</v>
      </c>
      <c r="I376" s="93" t="s">
        <v>71</v>
      </c>
      <c r="J376" s="93" t="s">
        <v>3342</v>
      </c>
      <c r="K376" s="93" t="s">
        <v>1170</v>
      </c>
      <c r="L376" s="93" t="s">
        <v>4124</v>
      </c>
      <c r="M376" s="95">
        <v>45976.375</v>
      </c>
      <c r="N376" s="95">
        <v>45980.350694444453</v>
      </c>
      <c r="O376" s="93" t="s">
        <v>31</v>
      </c>
      <c r="P376" s="93" t="s">
        <v>1266</v>
      </c>
      <c r="Q376" s="93" t="s">
        <v>1271</v>
      </c>
      <c r="R376" s="93" t="s">
        <v>1268</v>
      </c>
      <c r="S376" s="93" t="s">
        <v>4793</v>
      </c>
      <c r="T376" s="93" t="s">
        <v>1172</v>
      </c>
      <c r="U376" s="93" t="s">
        <v>5073</v>
      </c>
      <c r="V376" s="93" t="s">
        <v>40</v>
      </c>
      <c r="W376" s="93" t="s">
        <v>121</v>
      </c>
      <c r="X376" s="93" t="s">
        <v>1349</v>
      </c>
      <c r="Y376" s="93" t="s">
        <v>5090</v>
      </c>
      <c r="Z376" s="97">
        <f>IF(T376="SOPORTE_TELEFÓNICO",'TARIFAS 2025'!$B$14,IF(V376="PRINCIPAL",'TARIFAS 2025'!$B$8,IF(V376="INTERMEDIA",'TARIFAS 2025'!$C$8,IF(V376="LEJANA",'TARIFAS 2025'!$D$8))))</f>
        <v>51282</v>
      </c>
      <c r="AA376" s="97">
        <f t="shared" si="6"/>
        <v>51282</v>
      </c>
    </row>
    <row r="377" spans="1:27" s="91" customFormat="1" x14ac:dyDescent="0.3">
      <c r="A377" s="93" t="s">
        <v>77</v>
      </c>
      <c r="B377" s="93" t="str">
        <f>VLOOKUP(A377,'CENTROS DE COSTOS'!A:D,2,0)</f>
        <v>0036-0003</v>
      </c>
      <c r="C377" s="93" t="str">
        <f>VLOOKUP(A377,'CENTROS DE COSTOS'!A:D,3,0)</f>
        <v>Wompi Suroccidente</v>
      </c>
      <c r="D377" s="93" t="s">
        <v>2991</v>
      </c>
      <c r="E377" s="93">
        <v>3023343</v>
      </c>
      <c r="F377" s="93" t="s">
        <v>2803</v>
      </c>
      <c r="G377" s="93" t="s">
        <v>31</v>
      </c>
      <c r="H377" s="93" t="s">
        <v>498</v>
      </c>
      <c r="I377" s="93" t="s">
        <v>93</v>
      </c>
      <c r="J377" s="93" t="s">
        <v>3343</v>
      </c>
      <c r="K377" s="93" t="s">
        <v>1170</v>
      </c>
      <c r="L377" s="93" t="s">
        <v>4125</v>
      </c>
      <c r="M377" s="95">
        <v>45977.375</v>
      </c>
      <c r="N377" s="95">
        <v>45980.379166666673</v>
      </c>
      <c r="O377" s="93" t="s">
        <v>31</v>
      </c>
      <c r="P377" s="93" t="s">
        <v>1266</v>
      </c>
      <c r="Q377" s="93" t="s">
        <v>1400</v>
      </c>
      <c r="R377" s="93" t="s">
        <v>1268</v>
      </c>
      <c r="S377" s="93" t="s">
        <v>4794</v>
      </c>
      <c r="T377" s="93" t="s">
        <v>1172</v>
      </c>
      <c r="U377" s="93" t="s">
        <v>5077</v>
      </c>
      <c r="V377" s="93" t="s">
        <v>42</v>
      </c>
      <c r="W377" s="93" t="s">
        <v>121</v>
      </c>
      <c r="X377" s="93" t="s">
        <v>1194</v>
      </c>
      <c r="Y377" s="93" t="s">
        <v>5090</v>
      </c>
      <c r="Z377" s="97">
        <f>IF(T377="SOPORTE_TELEFÓNICO",'TARIFAS 2025'!$B$14,IF(V377="PRINCIPAL",'TARIFAS 2025'!$B$8,IF(V377="INTERMEDIA",'TARIFAS 2025'!$C$8,IF(V377="LEJANA",'TARIFAS 2025'!$D$8))))</f>
        <v>452148</v>
      </c>
      <c r="AA377" s="97">
        <f t="shared" si="6"/>
        <v>452148</v>
      </c>
    </row>
    <row r="378" spans="1:27" s="91" customFormat="1" x14ac:dyDescent="0.3">
      <c r="A378" s="93" t="s">
        <v>88</v>
      </c>
      <c r="B378" s="93" t="str">
        <f>VLOOKUP(A378,'CENTROS DE COSTOS'!A:D,2,0)</f>
        <v>0036-0005</v>
      </c>
      <c r="C378" s="93" t="str">
        <f>VLOOKUP(A378,'CENTROS DE COSTOS'!A:D,3,0)</f>
        <v>Wompi Noroccidente</v>
      </c>
      <c r="D378" s="93" t="s">
        <v>2958</v>
      </c>
      <c r="E378" s="93">
        <v>3028021</v>
      </c>
      <c r="F378" s="93" t="s">
        <v>2804</v>
      </c>
      <c r="G378" s="93" t="s">
        <v>31</v>
      </c>
      <c r="H378" s="93" t="s">
        <v>120</v>
      </c>
      <c r="I378" s="93" t="s">
        <v>88</v>
      </c>
      <c r="J378" s="93" t="s">
        <v>3344</v>
      </c>
      <c r="K378" s="93" t="s">
        <v>1170</v>
      </c>
      <c r="L378" s="93" t="s">
        <v>4126</v>
      </c>
      <c r="M378" s="95">
        <v>45979.454861111109</v>
      </c>
      <c r="N378" s="95">
        <v>45980.392361111109</v>
      </c>
      <c r="O378" s="93" t="s">
        <v>31</v>
      </c>
      <c r="P378" s="93" t="s">
        <v>1258</v>
      </c>
      <c r="Q378" s="93" t="s">
        <v>1287</v>
      </c>
      <c r="R378" s="93" t="s">
        <v>1260</v>
      </c>
      <c r="S378" s="93" t="s">
        <v>4795</v>
      </c>
      <c r="T378" s="93" t="s">
        <v>1254</v>
      </c>
      <c r="U378" s="93" t="s">
        <v>5074</v>
      </c>
      <c r="V378" s="93" t="s">
        <v>40</v>
      </c>
      <c r="W378" s="93" t="s">
        <v>121</v>
      </c>
      <c r="X378" s="93" t="s">
        <v>1230</v>
      </c>
      <c r="Y378" s="93">
        <v>1</v>
      </c>
      <c r="Z378" s="97">
        <f>IF(T378="SOPORTE_TELEFÓNICO",'TARIFAS 2025'!$B$14,IF(V378="PRINCIPAL",'TARIFAS 2025'!$B$8,IF(V378="INTERMEDIA",'TARIFAS 2025'!$C$8,IF(V378="LEJANA",'TARIFAS 2025'!$D$8))))</f>
        <v>22000</v>
      </c>
      <c r="AA378" s="97">
        <f t="shared" si="6"/>
        <v>22000</v>
      </c>
    </row>
    <row r="379" spans="1:27" s="91" customFormat="1" x14ac:dyDescent="0.3">
      <c r="A379" s="93" t="s">
        <v>88</v>
      </c>
      <c r="B379" s="93" t="str">
        <f>VLOOKUP(A379,'CENTROS DE COSTOS'!A:D,2,0)</f>
        <v>0036-0005</v>
      </c>
      <c r="C379" s="93" t="str">
        <f>VLOOKUP(A379,'CENTROS DE COSTOS'!A:D,3,0)</f>
        <v>Wompi Noroccidente</v>
      </c>
      <c r="D379" s="93" t="s">
        <v>2958</v>
      </c>
      <c r="E379" s="93">
        <v>3028819</v>
      </c>
      <c r="F379" s="93" t="s">
        <v>2805</v>
      </c>
      <c r="G379" s="93" t="s">
        <v>31</v>
      </c>
      <c r="H379" s="93" t="s">
        <v>120</v>
      </c>
      <c r="I379" s="93" t="s">
        <v>88</v>
      </c>
      <c r="J379" s="93" t="s">
        <v>3345</v>
      </c>
      <c r="K379" s="93" t="s">
        <v>1170</v>
      </c>
      <c r="L379" s="93" t="s">
        <v>4127</v>
      </c>
      <c r="M379" s="95">
        <v>45979.510416666657</v>
      </c>
      <c r="N379" s="95">
        <v>45980.431250000001</v>
      </c>
      <c r="O379" s="93" t="s">
        <v>31</v>
      </c>
      <c r="P379" s="93" t="s">
        <v>1266</v>
      </c>
      <c r="Q379" s="93" t="s">
        <v>1271</v>
      </c>
      <c r="R379" s="93" t="s">
        <v>1268</v>
      </c>
      <c r="S379" s="93" t="s">
        <v>4796</v>
      </c>
      <c r="T379" s="93" t="s">
        <v>1254</v>
      </c>
      <c r="U379" s="93" t="s">
        <v>5073</v>
      </c>
      <c r="V379" s="93" t="s">
        <v>40</v>
      </c>
      <c r="W379" s="93" t="s">
        <v>121</v>
      </c>
      <c r="X379" s="93" t="s">
        <v>1230</v>
      </c>
      <c r="Y379" s="93">
        <v>1</v>
      </c>
      <c r="Z379" s="97">
        <f>IF(T379="SOPORTE_TELEFÓNICO",'TARIFAS 2025'!$B$14,IF(V379="PRINCIPAL",'TARIFAS 2025'!$B$8,IF(V379="INTERMEDIA",'TARIFAS 2025'!$C$8,IF(V379="LEJANA",'TARIFAS 2025'!$D$8))))</f>
        <v>22000</v>
      </c>
      <c r="AA379" s="97">
        <f t="shared" si="6"/>
        <v>22000</v>
      </c>
    </row>
    <row r="380" spans="1:27" s="91" customFormat="1" x14ac:dyDescent="0.3">
      <c r="A380" s="93" t="s">
        <v>81</v>
      </c>
      <c r="B380" s="93" t="str">
        <f>VLOOKUP(A380,'CENTROS DE COSTOS'!A:D,2,0)</f>
        <v>0036-0007</v>
      </c>
      <c r="C380" s="93" t="str">
        <f>VLOOKUP(A380,'CENTROS DE COSTOS'!A:D,3,0)</f>
        <v>Wompi Santander</v>
      </c>
      <c r="D380" s="93" t="s">
        <v>2965</v>
      </c>
      <c r="E380" s="93">
        <v>3028470</v>
      </c>
      <c r="F380" s="93" t="s">
        <v>2806</v>
      </c>
      <c r="G380" s="93" t="s">
        <v>31</v>
      </c>
      <c r="H380" s="93" t="s">
        <v>891</v>
      </c>
      <c r="I380" s="93" t="s">
        <v>81</v>
      </c>
      <c r="J380" s="93" t="s">
        <v>3346</v>
      </c>
      <c r="K380" s="93" t="s">
        <v>1170</v>
      </c>
      <c r="L380" s="93" t="s">
        <v>4128</v>
      </c>
      <c r="M380" s="95">
        <v>45979.488194444442</v>
      </c>
      <c r="N380" s="95">
        <v>45980.444444444453</v>
      </c>
      <c r="O380" s="93" t="s">
        <v>31</v>
      </c>
      <c r="P380" s="93" t="s">
        <v>1251</v>
      </c>
      <c r="Q380" s="93" t="s">
        <v>1252</v>
      </c>
      <c r="R380" s="93" t="s">
        <v>1253</v>
      </c>
      <c r="S380" s="93" t="s">
        <v>4797</v>
      </c>
      <c r="T380" s="93" t="s">
        <v>1254</v>
      </c>
      <c r="U380" s="93" t="s">
        <v>5072</v>
      </c>
      <c r="V380" s="93" t="s">
        <v>40</v>
      </c>
      <c r="W380" s="93" t="s">
        <v>121</v>
      </c>
      <c r="X380" s="93" t="s">
        <v>1313</v>
      </c>
      <c r="Y380" s="93">
        <v>1</v>
      </c>
      <c r="Z380" s="97">
        <f>IF(T380="SOPORTE_TELEFÓNICO",'TARIFAS 2025'!$B$14,IF(V380="PRINCIPAL",'TARIFAS 2025'!$B$8,IF(V380="INTERMEDIA",'TARIFAS 2025'!$C$8,IF(V380="LEJANA",'TARIFAS 2025'!$D$8))))</f>
        <v>22000</v>
      </c>
      <c r="AA380" s="97">
        <f t="shared" si="6"/>
        <v>22000</v>
      </c>
    </row>
    <row r="381" spans="1:27" s="91" customFormat="1" x14ac:dyDescent="0.3">
      <c r="A381" s="93" t="s">
        <v>71</v>
      </c>
      <c r="B381" s="93" t="str">
        <f>VLOOKUP(A381,'CENTROS DE COSTOS'!A:D,2,0)</f>
        <v>0036-0004</v>
      </c>
      <c r="C381" s="93" t="str">
        <f>VLOOKUP(A381,'CENTROS DE COSTOS'!A:D,3,0)</f>
        <v>Wompi Centro</v>
      </c>
      <c r="D381" s="93" t="s">
        <v>2981</v>
      </c>
      <c r="E381" s="93">
        <v>3028482</v>
      </c>
      <c r="F381" s="93" t="s">
        <v>2807</v>
      </c>
      <c r="G381" s="93" t="s">
        <v>31</v>
      </c>
      <c r="H381" s="93" t="s">
        <v>618</v>
      </c>
      <c r="I381" s="93" t="s">
        <v>696</v>
      </c>
      <c r="J381" s="93" t="s">
        <v>1461</v>
      </c>
      <c r="K381" s="93" t="s">
        <v>1170</v>
      </c>
      <c r="L381" s="93" t="s">
        <v>4129</v>
      </c>
      <c r="M381" s="95">
        <v>45979.490972222222</v>
      </c>
      <c r="N381" s="95">
        <v>45980.45208333333</v>
      </c>
      <c r="O381" s="93" t="s">
        <v>31</v>
      </c>
      <c r="P381" s="93" t="s">
        <v>1263</v>
      </c>
      <c r="Q381" s="93" t="s">
        <v>1264</v>
      </c>
      <c r="R381" s="93" t="s">
        <v>1265</v>
      </c>
      <c r="S381" s="93" t="s">
        <v>4798</v>
      </c>
      <c r="T381" s="93" t="s">
        <v>1254</v>
      </c>
      <c r="U381" s="93" t="s">
        <v>5076</v>
      </c>
      <c r="V381" s="93" t="s">
        <v>41</v>
      </c>
      <c r="W381" s="93" t="s">
        <v>121</v>
      </c>
      <c r="X381" s="93" t="s">
        <v>1202</v>
      </c>
      <c r="Y381" s="93">
        <v>1</v>
      </c>
      <c r="Z381" s="97">
        <f>IF(T381="SOPORTE_TELEFÓNICO",'TARIFAS 2025'!$B$14,IF(V381="PRINCIPAL",'TARIFAS 2025'!$B$8,IF(V381="INTERMEDIA",'TARIFAS 2025'!$C$8,IF(V381="LEJANA",'TARIFAS 2025'!$D$8))))</f>
        <v>22000</v>
      </c>
      <c r="AA381" s="97">
        <f t="shared" si="6"/>
        <v>22000</v>
      </c>
    </row>
    <row r="382" spans="1:27" s="91" customFormat="1" x14ac:dyDescent="0.3">
      <c r="A382" s="93" t="s">
        <v>71</v>
      </c>
      <c r="B382" s="93" t="str">
        <f>VLOOKUP(A382,'CENTROS DE COSTOS'!A:D,2,0)</f>
        <v>0036-0004</v>
      </c>
      <c r="C382" s="93" t="str">
        <f>VLOOKUP(A382,'CENTROS DE COSTOS'!A:D,3,0)</f>
        <v>Wompi Centro</v>
      </c>
      <c r="D382" s="93" t="s">
        <v>2975</v>
      </c>
      <c r="E382" s="93">
        <v>3026109</v>
      </c>
      <c r="F382" s="93" t="s">
        <v>2808</v>
      </c>
      <c r="G382" s="93" t="s">
        <v>31</v>
      </c>
      <c r="H382" s="93" t="s">
        <v>618</v>
      </c>
      <c r="I382" s="93" t="s">
        <v>652</v>
      </c>
      <c r="J382" s="93" t="s">
        <v>3347</v>
      </c>
      <c r="K382" s="93" t="s">
        <v>1170</v>
      </c>
      <c r="L382" s="93" t="s">
        <v>4130</v>
      </c>
      <c r="M382" s="95">
        <v>45979.364583333343</v>
      </c>
      <c r="N382" s="95">
        <v>45980.459722222222</v>
      </c>
      <c r="O382" s="93" t="s">
        <v>31</v>
      </c>
      <c r="P382" s="93" t="s">
        <v>1263</v>
      </c>
      <c r="Q382" s="93" t="s">
        <v>1264</v>
      </c>
      <c r="R382" s="93" t="s">
        <v>1265</v>
      </c>
      <c r="S382" s="93" t="s">
        <v>4799</v>
      </c>
      <c r="T382" s="93" t="s">
        <v>1172</v>
      </c>
      <c r="U382" s="93" t="s">
        <v>5077</v>
      </c>
      <c r="V382" s="93" t="s">
        <v>41</v>
      </c>
      <c r="W382" s="93" t="s">
        <v>121</v>
      </c>
      <c r="X382" s="93" t="s">
        <v>1202</v>
      </c>
      <c r="Y382" s="93" t="s">
        <v>5090</v>
      </c>
      <c r="Z382" s="97">
        <f>IF(T382="SOPORTE_TELEFÓNICO",'TARIFAS 2025'!$B$14,IF(V382="PRINCIPAL",'TARIFAS 2025'!$B$8,IF(V382="INTERMEDIA",'TARIFAS 2025'!$C$8,IF(V382="LEJANA",'TARIFAS 2025'!$D$8))))</f>
        <v>172989</v>
      </c>
      <c r="AA382" s="97">
        <f t="shared" si="6"/>
        <v>172989</v>
      </c>
    </row>
    <row r="383" spans="1:27" s="91" customFormat="1" x14ac:dyDescent="0.3">
      <c r="A383" s="93" t="s">
        <v>74</v>
      </c>
      <c r="B383" s="93" t="str">
        <f>VLOOKUP(A383,'CENTROS DE COSTOS'!A:D,2,0)</f>
        <v>0036-0007</v>
      </c>
      <c r="C383" s="93" t="str">
        <f>VLOOKUP(A383,'CENTROS DE COSTOS'!A:D,3,0)</f>
        <v>Wompi Santander</v>
      </c>
      <c r="D383" s="93" t="s">
        <v>3048</v>
      </c>
      <c r="E383" s="93">
        <v>3028951</v>
      </c>
      <c r="F383" s="93" t="s">
        <v>2809</v>
      </c>
      <c r="G383" s="93" t="s">
        <v>31</v>
      </c>
      <c r="H383" s="93" t="s">
        <v>963</v>
      </c>
      <c r="I383" s="93" t="s">
        <v>1013</v>
      </c>
      <c r="J383" s="93" t="s">
        <v>1580</v>
      </c>
      <c r="K383" s="93" t="s">
        <v>1170</v>
      </c>
      <c r="L383" s="93" t="s">
        <v>4131</v>
      </c>
      <c r="M383" s="95">
        <v>45979.5625</v>
      </c>
      <c r="N383" s="95">
        <v>45980.463888888888</v>
      </c>
      <c r="O383" s="93" t="s">
        <v>31</v>
      </c>
      <c r="P383" s="93" t="s">
        <v>1255</v>
      </c>
      <c r="Q383" s="93" t="s">
        <v>1256</v>
      </c>
      <c r="R383" s="93" t="s">
        <v>1257</v>
      </c>
      <c r="S383" s="93" t="s">
        <v>4800</v>
      </c>
      <c r="T383" s="93" t="s">
        <v>1254</v>
      </c>
      <c r="U383" s="93" t="s">
        <v>5079</v>
      </c>
      <c r="V383" s="93" t="s">
        <v>41</v>
      </c>
      <c r="W383" s="93" t="s">
        <v>121</v>
      </c>
      <c r="X383" s="93" t="s">
        <v>1401</v>
      </c>
      <c r="Y383" s="93">
        <v>1</v>
      </c>
      <c r="Z383" s="97">
        <f>IF(T383="SOPORTE_TELEFÓNICO",'TARIFAS 2025'!$B$14,IF(V383="PRINCIPAL",'TARIFAS 2025'!$B$8,IF(V383="INTERMEDIA",'TARIFAS 2025'!$C$8,IF(V383="LEJANA",'TARIFAS 2025'!$D$8))))</f>
        <v>22000</v>
      </c>
      <c r="AA383" s="97">
        <f t="shared" si="6"/>
        <v>22000</v>
      </c>
    </row>
    <row r="384" spans="1:27" s="91" customFormat="1" x14ac:dyDescent="0.3">
      <c r="A384" s="93" t="s">
        <v>88</v>
      </c>
      <c r="B384" s="93" t="str">
        <f>VLOOKUP(A384,'CENTROS DE COSTOS'!A:D,2,0)</f>
        <v>0036-0005</v>
      </c>
      <c r="C384" s="93" t="str">
        <f>VLOOKUP(A384,'CENTROS DE COSTOS'!A:D,3,0)</f>
        <v>Wompi Noroccidente</v>
      </c>
      <c r="D384" s="93" t="s">
        <v>2958</v>
      </c>
      <c r="E384" s="93">
        <v>3031998</v>
      </c>
      <c r="F384" s="93" t="s">
        <v>2810</v>
      </c>
      <c r="G384" s="93" t="s">
        <v>31</v>
      </c>
      <c r="H384" s="93" t="s">
        <v>120</v>
      </c>
      <c r="I384" s="93" t="s">
        <v>88</v>
      </c>
      <c r="J384" s="93" t="s">
        <v>3126</v>
      </c>
      <c r="K384" s="93" t="s">
        <v>1170</v>
      </c>
      <c r="L384" s="93" t="s">
        <v>4132</v>
      </c>
      <c r="M384" s="95">
        <v>45980.342361111107</v>
      </c>
      <c r="N384" s="95">
        <v>45980.467361111107</v>
      </c>
      <c r="O384" s="93" t="s">
        <v>31</v>
      </c>
      <c r="P384" s="93" t="s">
        <v>1263</v>
      </c>
      <c r="Q384" s="93" t="s">
        <v>1264</v>
      </c>
      <c r="R384" s="93" t="s">
        <v>1265</v>
      </c>
      <c r="S384" s="93" t="s">
        <v>4801</v>
      </c>
      <c r="T384" s="93" t="s">
        <v>1254</v>
      </c>
      <c r="U384" s="93" t="s">
        <v>5076</v>
      </c>
      <c r="V384" s="93" t="s">
        <v>40</v>
      </c>
      <c r="W384" s="93" t="s">
        <v>121</v>
      </c>
      <c r="X384" s="93" t="s">
        <v>1288</v>
      </c>
      <c r="Y384" s="93">
        <v>1</v>
      </c>
      <c r="Z384" s="97">
        <f>IF(T384="SOPORTE_TELEFÓNICO",'TARIFAS 2025'!$B$14,IF(V384="PRINCIPAL",'TARIFAS 2025'!$B$8,IF(V384="INTERMEDIA",'TARIFAS 2025'!$C$8,IF(V384="LEJANA",'TARIFAS 2025'!$D$8))))</f>
        <v>22000</v>
      </c>
      <c r="AA384" s="97">
        <f t="shared" si="6"/>
        <v>22000</v>
      </c>
    </row>
    <row r="385" spans="1:27" s="91" customFormat="1" x14ac:dyDescent="0.3">
      <c r="A385" s="93" t="s">
        <v>88</v>
      </c>
      <c r="B385" s="93" t="str">
        <f>VLOOKUP(A385,'CENTROS DE COSTOS'!A:D,2,0)</f>
        <v>0036-0005</v>
      </c>
      <c r="C385" s="93" t="str">
        <f>VLOOKUP(A385,'CENTROS DE COSTOS'!A:D,3,0)</f>
        <v>Wompi Noroccidente</v>
      </c>
      <c r="D385" s="93" t="s">
        <v>2958</v>
      </c>
      <c r="E385" s="93">
        <v>3032774</v>
      </c>
      <c r="F385" s="93" t="s">
        <v>2811</v>
      </c>
      <c r="G385" s="93" t="s">
        <v>31</v>
      </c>
      <c r="H385" s="93" t="s">
        <v>120</v>
      </c>
      <c r="I385" s="93" t="s">
        <v>88</v>
      </c>
      <c r="J385" s="93" t="s">
        <v>3348</v>
      </c>
      <c r="K385" s="93" t="s">
        <v>1170</v>
      </c>
      <c r="L385" s="93" t="s">
        <v>4133</v>
      </c>
      <c r="M385" s="95">
        <v>45980.383333333331</v>
      </c>
      <c r="N385" s="95">
        <v>45980.470833333333</v>
      </c>
      <c r="O385" s="93" t="s">
        <v>31</v>
      </c>
      <c r="P385" s="93" t="s">
        <v>1263</v>
      </c>
      <c r="Q385" s="93" t="s">
        <v>1264</v>
      </c>
      <c r="R385" s="93" t="s">
        <v>1265</v>
      </c>
      <c r="S385" s="93" t="s">
        <v>4802</v>
      </c>
      <c r="T385" s="93" t="s">
        <v>1254</v>
      </c>
      <c r="U385" s="93" t="s">
        <v>5077</v>
      </c>
      <c r="V385" s="93" t="s">
        <v>40</v>
      </c>
      <c r="W385" s="93" t="s">
        <v>121</v>
      </c>
      <c r="X385" s="93" t="s">
        <v>1230</v>
      </c>
      <c r="Y385" s="93">
        <v>1</v>
      </c>
      <c r="Z385" s="97">
        <f>IF(T385="SOPORTE_TELEFÓNICO",'TARIFAS 2025'!$B$14,IF(V385="PRINCIPAL",'TARIFAS 2025'!$B$8,IF(V385="INTERMEDIA",'TARIFAS 2025'!$C$8,IF(V385="LEJANA",'TARIFAS 2025'!$D$8))))</f>
        <v>22000</v>
      </c>
      <c r="AA385" s="97">
        <f t="shared" si="6"/>
        <v>22000</v>
      </c>
    </row>
    <row r="386" spans="1:27" s="91" customFormat="1" x14ac:dyDescent="0.3">
      <c r="A386" s="93" t="s">
        <v>74</v>
      </c>
      <c r="B386" s="93" t="str">
        <f>VLOOKUP(A386,'CENTROS DE COSTOS'!A:D,2,0)</f>
        <v>0036-0007</v>
      </c>
      <c r="C386" s="93" t="str">
        <f>VLOOKUP(A386,'CENTROS DE COSTOS'!A:D,3,0)</f>
        <v>Wompi Santander</v>
      </c>
      <c r="D386" s="93" t="s">
        <v>2954</v>
      </c>
      <c r="E386" s="93">
        <v>3028847</v>
      </c>
      <c r="F386" s="93" t="s">
        <v>2593</v>
      </c>
      <c r="G386" s="93" t="s">
        <v>31</v>
      </c>
      <c r="H386" s="93" t="s">
        <v>891</v>
      </c>
      <c r="I386" s="93" t="s">
        <v>910</v>
      </c>
      <c r="J386" s="93" t="s">
        <v>3193</v>
      </c>
      <c r="K386" s="93" t="s">
        <v>1170</v>
      </c>
      <c r="L386" s="93" t="s">
        <v>4134</v>
      </c>
      <c r="M386" s="95">
        <v>45979.517361111109</v>
      </c>
      <c r="N386" s="95">
        <v>45980.474999999999</v>
      </c>
      <c r="O386" s="93" t="s">
        <v>31</v>
      </c>
      <c r="P386" s="93" t="s">
        <v>1258</v>
      </c>
      <c r="Q386" s="93" t="s">
        <v>1259</v>
      </c>
      <c r="R386" s="93" t="s">
        <v>1260</v>
      </c>
      <c r="S386" s="93" t="s">
        <v>4803</v>
      </c>
      <c r="T386" s="93" t="s">
        <v>1254</v>
      </c>
      <c r="U386" s="93" t="s">
        <v>5077</v>
      </c>
      <c r="V386" s="93" t="s">
        <v>42</v>
      </c>
      <c r="W386" s="93" t="s">
        <v>121</v>
      </c>
      <c r="X386" s="93" t="s">
        <v>1205</v>
      </c>
      <c r="Y386" s="93">
        <v>1</v>
      </c>
      <c r="Z386" s="97">
        <f>IF(T386="SOPORTE_TELEFÓNICO",'TARIFAS 2025'!$B$14,IF(V386="PRINCIPAL",'TARIFAS 2025'!$B$8,IF(V386="INTERMEDIA",'TARIFAS 2025'!$C$8,IF(V386="LEJANA",'TARIFAS 2025'!$D$8))))</f>
        <v>22000</v>
      </c>
      <c r="AA386" s="97">
        <f t="shared" si="6"/>
        <v>22000</v>
      </c>
    </row>
    <row r="387" spans="1:27" s="91" customFormat="1" x14ac:dyDescent="0.3">
      <c r="A387" s="93" t="s">
        <v>96</v>
      </c>
      <c r="B387" s="93" t="str">
        <f>VLOOKUP(A387,'CENTROS DE COSTOS'!A:D,2,0)</f>
        <v>0036-0007</v>
      </c>
      <c r="C387" s="93" t="str">
        <f>VLOOKUP(A387,'CENTROS DE COSTOS'!A:D,3,0)</f>
        <v>Wompi Santander</v>
      </c>
      <c r="D387" s="93" t="s">
        <v>3049</v>
      </c>
      <c r="E387" s="93">
        <v>3028454</v>
      </c>
      <c r="F387" s="93" t="s">
        <v>2812</v>
      </c>
      <c r="G387" s="93" t="s">
        <v>31</v>
      </c>
      <c r="H387" s="93" t="s">
        <v>322</v>
      </c>
      <c r="I387" s="93" t="s">
        <v>371</v>
      </c>
      <c r="J387" s="93" t="s">
        <v>3349</v>
      </c>
      <c r="K387" s="93" t="s">
        <v>1170</v>
      </c>
      <c r="L387" s="93" t="s">
        <v>4135</v>
      </c>
      <c r="M387" s="95">
        <v>45979.486111111109</v>
      </c>
      <c r="N387" s="95">
        <v>45980.491666666669</v>
      </c>
      <c r="O387" s="93" t="s">
        <v>31</v>
      </c>
      <c r="P387" s="93" t="s">
        <v>1247</v>
      </c>
      <c r="Q387" s="93" t="s">
        <v>1311</v>
      </c>
      <c r="R387" s="93" t="s">
        <v>1312</v>
      </c>
      <c r="S387" s="93" t="s">
        <v>4804</v>
      </c>
      <c r="T387" s="93" t="s">
        <v>1254</v>
      </c>
      <c r="U387" s="93" t="s">
        <v>5075</v>
      </c>
      <c r="V387" s="93" t="s">
        <v>41</v>
      </c>
      <c r="W387" s="93" t="s">
        <v>121</v>
      </c>
      <c r="X387" s="93" t="s">
        <v>1236</v>
      </c>
      <c r="Y387" s="93">
        <v>1</v>
      </c>
      <c r="Z387" s="97">
        <f>IF(T387="SOPORTE_TELEFÓNICO",'TARIFAS 2025'!$B$14,IF(V387="PRINCIPAL",'TARIFAS 2025'!$B$8,IF(V387="INTERMEDIA",'TARIFAS 2025'!$C$8,IF(V387="LEJANA",'TARIFAS 2025'!$D$8))))</f>
        <v>22000</v>
      </c>
      <c r="AA387" s="97">
        <f t="shared" si="6"/>
        <v>22000</v>
      </c>
    </row>
    <row r="388" spans="1:27" s="91" customFormat="1" x14ac:dyDescent="0.3">
      <c r="A388" s="93" t="s">
        <v>81</v>
      </c>
      <c r="B388" s="93" t="str">
        <f>VLOOKUP(A388,'CENTROS DE COSTOS'!A:D,2,0)</f>
        <v>0036-0007</v>
      </c>
      <c r="C388" s="93" t="str">
        <f>VLOOKUP(A388,'CENTROS DE COSTOS'!A:D,3,0)</f>
        <v>Wompi Santander</v>
      </c>
      <c r="D388" s="93" t="s">
        <v>2965</v>
      </c>
      <c r="E388" s="93">
        <v>3023384</v>
      </c>
      <c r="F388" s="93" t="s">
        <v>2813</v>
      </c>
      <c r="G388" s="93" t="s">
        <v>31</v>
      </c>
      <c r="H388" s="93" t="s">
        <v>891</v>
      </c>
      <c r="I388" s="93" t="s">
        <v>81</v>
      </c>
      <c r="J388" s="93" t="s">
        <v>3350</v>
      </c>
      <c r="K388" s="93" t="s">
        <v>1170</v>
      </c>
      <c r="L388" s="93" t="s">
        <v>4136</v>
      </c>
      <c r="M388" s="95">
        <v>45977.44027777778</v>
      </c>
      <c r="N388" s="95">
        <v>45980.496527777781</v>
      </c>
      <c r="O388" s="93" t="s">
        <v>31</v>
      </c>
      <c r="P388" s="93" t="s">
        <v>1263</v>
      </c>
      <c r="Q388" s="93" t="s">
        <v>1264</v>
      </c>
      <c r="R388" s="93" t="s">
        <v>1265</v>
      </c>
      <c r="S388" s="93" t="s">
        <v>4805</v>
      </c>
      <c r="T388" s="93" t="s">
        <v>1254</v>
      </c>
      <c r="U388" s="93" t="s">
        <v>5074</v>
      </c>
      <c r="V388" s="93" t="s">
        <v>40</v>
      </c>
      <c r="W388" s="93" t="s">
        <v>121</v>
      </c>
      <c r="X388" s="93" t="s">
        <v>1188</v>
      </c>
      <c r="Y388" s="93">
        <v>1</v>
      </c>
      <c r="Z388" s="97">
        <f>IF(T388="SOPORTE_TELEFÓNICO",'TARIFAS 2025'!$B$14,IF(V388="PRINCIPAL",'TARIFAS 2025'!$B$8,IF(V388="INTERMEDIA",'TARIFAS 2025'!$C$8,IF(V388="LEJANA",'TARIFAS 2025'!$D$8))))</f>
        <v>22000</v>
      </c>
      <c r="AA388" s="97">
        <f t="shared" si="6"/>
        <v>22000</v>
      </c>
    </row>
    <row r="389" spans="1:27" s="91" customFormat="1" x14ac:dyDescent="0.3">
      <c r="A389" s="93" t="s">
        <v>81</v>
      </c>
      <c r="B389" s="93" t="str">
        <f>VLOOKUP(A389,'CENTROS DE COSTOS'!A:D,2,0)</f>
        <v>0036-0007</v>
      </c>
      <c r="C389" s="93" t="str">
        <f>VLOOKUP(A389,'CENTROS DE COSTOS'!A:D,3,0)</f>
        <v>Wompi Santander</v>
      </c>
      <c r="D389" s="93" t="s">
        <v>3050</v>
      </c>
      <c r="E389" s="93">
        <v>3028769</v>
      </c>
      <c r="F389" s="93" t="s">
        <v>2814</v>
      </c>
      <c r="G389" s="93" t="s">
        <v>31</v>
      </c>
      <c r="H389" s="93" t="s">
        <v>891</v>
      </c>
      <c r="I389" s="93" t="s">
        <v>899</v>
      </c>
      <c r="J389" s="93" t="s">
        <v>1733</v>
      </c>
      <c r="K389" s="93" t="s">
        <v>1170</v>
      </c>
      <c r="L389" s="93" t="s">
        <v>4137</v>
      </c>
      <c r="M389" s="95">
        <v>45979.511111111111</v>
      </c>
      <c r="N389" s="95">
        <v>45980.501388888893</v>
      </c>
      <c r="O389" s="93" t="s">
        <v>31</v>
      </c>
      <c r="P389" s="93" t="s">
        <v>1251</v>
      </c>
      <c r="Q389" s="93" t="s">
        <v>1282</v>
      </c>
      <c r="R389" s="93" t="s">
        <v>1285</v>
      </c>
      <c r="S389" s="93" t="s">
        <v>4806</v>
      </c>
      <c r="T389" s="93" t="s">
        <v>1254</v>
      </c>
      <c r="U389" s="93" t="s">
        <v>5079</v>
      </c>
      <c r="V389" s="93" t="s">
        <v>41</v>
      </c>
      <c r="W389" s="93" t="s">
        <v>121</v>
      </c>
      <c r="X389" s="93" t="s">
        <v>1205</v>
      </c>
      <c r="Y389" s="93">
        <v>1</v>
      </c>
      <c r="Z389" s="97">
        <f>IF(T389="SOPORTE_TELEFÓNICO",'TARIFAS 2025'!$B$14,IF(V389="PRINCIPAL",'TARIFAS 2025'!$B$8,IF(V389="INTERMEDIA",'TARIFAS 2025'!$C$8,IF(V389="LEJANA",'TARIFAS 2025'!$D$8))))</f>
        <v>22000</v>
      </c>
      <c r="AA389" s="97">
        <f t="shared" si="6"/>
        <v>22000</v>
      </c>
    </row>
    <row r="390" spans="1:27" s="91" customFormat="1" x14ac:dyDescent="0.3">
      <c r="A390" s="93" t="s">
        <v>71</v>
      </c>
      <c r="B390" s="93" t="str">
        <f>VLOOKUP(A390,'CENTROS DE COSTOS'!A:D,2,0)</f>
        <v>0036-0004</v>
      </c>
      <c r="C390" s="93" t="str">
        <f>VLOOKUP(A390,'CENTROS DE COSTOS'!A:D,3,0)</f>
        <v>Wompi Centro</v>
      </c>
      <c r="D390" s="93" t="s">
        <v>2946</v>
      </c>
      <c r="E390" s="93">
        <v>3030195</v>
      </c>
      <c r="F390" s="93" t="s">
        <v>2633</v>
      </c>
      <c r="G390" s="93" t="s">
        <v>31</v>
      </c>
      <c r="H390" s="93" t="s">
        <v>618</v>
      </c>
      <c r="I390" s="93" t="s">
        <v>71</v>
      </c>
      <c r="J390" s="93" t="s">
        <v>3125</v>
      </c>
      <c r="K390" s="93" t="s">
        <v>1170</v>
      </c>
      <c r="L390" s="93" t="s">
        <v>4138</v>
      </c>
      <c r="M390" s="95">
        <v>45979.650694444441</v>
      </c>
      <c r="N390" s="95">
        <v>45980.508333333331</v>
      </c>
      <c r="O390" s="93" t="s">
        <v>31</v>
      </c>
      <c r="P390" s="93" t="s">
        <v>1263</v>
      </c>
      <c r="Q390" s="93" t="s">
        <v>1264</v>
      </c>
      <c r="R390" s="93" t="s">
        <v>1265</v>
      </c>
      <c r="S390" s="93" t="s">
        <v>4807</v>
      </c>
      <c r="T390" s="93" t="s">
        <v>1254</v>
      </c>
      <c r="U390" s="93" t="s">
        <v>5078</v>
      </c>
      <c r="V390" s="93" t="s">
        <v>40</v>
      </c>
      <c r="W390" s="93" t="s">
        <v>121</v>
      </c>
      <c r="X390" s="93" t="s">
        <v>1225</v>
      </c>
      <c r="Y390" s="93">
        <v>1</v>
      </c>
      <c r="Z390" s="97">
        <f>IF(T390="SOPORTE_TELEFÓNICO",'TARIFAS 2025'!$B$14,IF(V390="PRINCIPAL",'TARIFAS 2025'!$B$8,IF(V390="INTERMEDIA",'TARIFAS 2025'!$C$8,IF(V390="LEJANA",'TARIFAS 2025'!$D$8))))</f>
        <v>22000</v>
      </c>
      <c r="AA390" s="97">
        <f t="shared" si="6"/>
        <v>22000</v>
      </c>
    </row>
    <row r="391" spans="1:27" s="91" customFormat="1" x14ac:dyDescent="0.3">
      <c r="A391" s="93" t="s">
        <v>74</v>
      </c>
      <c r="B391" s="93" t="str">
        <f>VLOOKUP(A391,'CENTROS DE COSTOS'!A:D,2,0)</f>
        <v>0036-0007</v>
      </c>
      <c r="C391" s="93" t="str">
        <f>VLOOKUP(A391,'CENTROS DE COSTOS'!A:D,3,0)</f>
        <v>Wompi Santander</v>
      </c>
      <c r="D391" s="93" t="s">
        <v>2952</v>
      </c>
      <c r="E391" s="93">
        <v>3022976</v>
      </c>
      <c r="F391" s="93" t="s">
        <v>2591</v>
      </c>
      <c r="G391" s="93" t="s">
        <v>31</v>
      </c>
      <c r="H391" s="93" t="s">
        <v>963</v>
      </c>
      <c r="I391" s="93" t="s">
        <v>74</v>
      </c>
      <c r="J391" s="93" t="s">
        <v>1369</v>
      </c>
      <c r="K391" s="93" t="s">
        <v>1170</v>
      </c>
      <c r="L391" s="93" t="s">
        <v>4139</v>
      </c>
      <c r="M391" s="95">
        <v>45976.488194444442</v>
      </c>
      <c r="N391" s="95">
        <v>45980.515972222223</v>
      </c>
      <c r="O391" s="93" t="s">
        <v>31</v>
      </c>
      <c r="P391" s="93" t="s">
        <v>1247</v>
      </c>
      <c r="Q391" s="93" t="s">
        <v>1311</v>
      </c>
      <c r="R391" s="93" t="s">
        <v>1312</v>
      </c>
      <c r="S391" s="93" t="s">
        <v>4808</v>
      </c>
      <c r="T391" s="93" t="s">
        <v>1172</v>
      </c>
      <c r="U391" s="93" t="s">
        <v>5077</v>
      </c>
      <c r="V391" s="93" t="s">
        <v>40</v>
      </c>
      <c r="W391" s="93" t="s">
        <v>121</v>
      </c>
      <c r="X391" s="93" t="s">
        <v>1192</v>
      </c>
      <c r="Y391" s="93" t="s">
        <v>5090</v>
      </c>
      <c r="Z391" s="97">
        <f>IF(T391="SOPORTE_TELEFÓNICO",'TARIFAS 2025'!$B$14,IF(V391="PRINCIPAL",'TARIFAS 2025'!$B$8,IF(V391="INTERMEDIA",'TARIFAS 2025'!$C$8,IF(V391="LEJANA",'TARIFAS 2025'!$D$8))))</f>
        <v>51282</v>
      </c>
      <c r="AA391" s="97">
        <f t="shared" si="6"/>
        <v>51282</v>
      </c>
    </row>
    <row r="392" spans="1:27" s="91" customFormat="1" x14ac:dyDescent="0.3">
      <c r="A392" s="93" t="s">
        <v>71</v>
      </c>
      <c r="B392" s="93" t="str">
        <f>VLOOKUP(A392,'CENTROS DE COSTOS'!A:D,2,0)</f>
        <v>0036-0004</v>
      </c>
      <c r="C392" s="93" t="str">
        <f>VLOOKUP(A392,'CENTROS DE COSTOS'!A:D,3,0)</f>
        <v>Wompi Centro</v>
      </c>
      <c r="D392" s="93" t="s">
        <v>2946</v>
      </c>
      <c r="E392" s="93">
        <v>3031694</v>
      </c>
      <c r="F392" s="93" t="s">
        <v>2815</v>
      </c>
      <c r="G392" s="93" t="s">
        <v>31</v>
      </c>
      <c r="H392" s="93" t="s">
        <v>618</v>
      </c>
      <c r="I392" s="93" t="s">
        <v>71</v>
      </c>
      <c r="J392" s="93" t="s">
        <v>3351</v>
      </c>
      <c r="K392" s="93" t="s">
        <v>1170</v>
      </c>
      <c r="L392" s="93" t="s">
        <v>4140</v>
      </c>
      <c r="M392" s="95">
        <v>45980.348611111112</v>
      </c>
      <c r="N392" s="95">
        <v>45980.563888888893</v>
      </c>
      <c r="O392" s="93" t="s">
        <v>31</v>
      </c>
      <c r="P392" s="93" t="s">
        <v>1263</v>
      </c>
      <c r="Q392" s="93" t="s">
        <v>1264</v>
      </c>
      <c r="R392" s="93" t="s">
        <v>1265</v>
      </c>
      <c r="S392" s="93" t="s">
        <v>4809</v>
      </c>
      <c r="T392" s="93" t="s">
        <v>1254</v>
      </c>
      <c r="U392" s="93" t="s">
        <v>5072</v>
      </c>
      <c r="V392" s="93" t="s">
        <v>40</v>
      </c>
      <c r="W392" s="93" t="s">
        <v>121</v>
      </c>
      <c r="X392" s="93" t="s">
        <v>1323</v>
      </c>
      <c r="Y392" s="93">
        <v>1</v>
      </c>
      <c r="Z392" s="97">
        <f>IF(T392="SOPORTE_TELEFÓNICO",'TARIFAS 2025'!$B$14,IF(V392="PRINCIPAL",'TARIFAS 2025'!$B$8,IF(V392="INTERMEDIA",'TARIFAS 2025'!$C$8,IF(V392="LEJANA",'TARIFAS 2025'!$D$8))))</f>
        <v>22000</v>
      </c>
      <c r="AA392" s="97">
        <f t="shared" si="6"/>
        <v>22000</v>
      </c>
    </row>
    <row r="393" spans="1:27" s="91" customFormat="1" x14ac:dyDescent="0.3">
      <c r="A393" s="93" t="s">
        <v>74</v>
      </c>
      <c r="B393" s="93" t="str">
        <f>VLOOKUP(A393,'CENTROS DE COSTOS'!A:D,2,0)</f>
        <v>0036-0007</v>
      </c>
      <c r="C393" s="93" t="str">
        <f>VLOOKUP(A393,'CENTROS DE COSTOS'!A:D,3,0)</f>
        <v>Wompi Santander</v>
      </c>
      <c r="D393" s="93" t="s">
        <v>2957</v>
      </c>
      <c r="E393" s="93">
        <v>3032517</v>
      </c>
      <c r="F393" s="93" t="s">
        <v>2816</v>
      </c>
      <c r="G393" s="93" t="s">
        <v>31</v>
      </c>
      <c r="H393" s="93" t="s">
        <v>963</v>
      </c>
      <c r="I393" s="93" t="s">
        <v>987</v>
      </c>
      <c r="J393" s="93" t="s">
        <v>1436</v>
      </c>
      <c r="K393" s="93" t="s">
        <v>1170</v>
      </c>
      <c r="L393" s="93" t="s">
        <v>4141</v>
      </c>
      <c r="M393" s="95">
        <v>45980.352777777778</v>
      </c>
      <c r="N393" s="95">
        <v>45980.571527777778</v>
      </c>
      <c r="O393" s="93" t="s">
        <v>31</v>
      </c>
      <c r="P393" s="93" t="s">
        <v>1258</v>
      </c>
      <c r="Q393" s="93" t="s">
        <v>1259</v>
      </c>
      <c r="R393" s="93" t="s">
        <v>1260</v>
      </c>
      <c r="S393" s="93" t="s">
        <v>4810</v>
      </c>
      <c r="T393" s="93" t="s">
        <v>1254</v>
      </c>
      <c r="U393" s="93" t="s">
        <v>5072</v>
      </c>
      <c r="V393" s="93" t="s">
        <v>40</v>
      </c>
      <c r="W393" s="93" t="s">
        <v>121</v>
      </c>
      <c r="X393" s="93" t="s">
        <v>1393</v>
      </c>
      <c r="Y393" s="93">
        <v>1</v>
      </c>
      <c r="Z393" s="97">
        <f>IF(T393="SOPORTE_TELEFÓNICO",'TARIFAS 2025'!$B$14,IF(V393="PRINCIPAL",'TARIFAS 2025'!$B$8,IF(V393="INTERMEDIA",'TARIFAS 2025'!$C$8,IF(V393="LEJANA",'TARIFAS 2025'!$D$8))))</f>
        <v>22000</v>
      </c>
      <c r="AA393" s="97">
        <f t="shared" si="6"/>
        <v>22000</v>
      </c>
    </row>
    <row r="394" spans="1:27" s="91" customFormat="1" x14ac:dyDescent="0.3">
      <c r="A394" s="93" t="s">
        <v>77</v>
      </c>
      <c r="B394" s="93" t="str">
        <f>VLOOKUP(A394,'CENTROS DE COSTOS'!A:D,2,0)</f>
        <v>0036-0003</v>
      </c>
      <c r="C394" s="93" t="str">
        <f>VLOOKUP(A394,'CENTROS DE COSTOS'!A:D,3,0)</f>
        <v>Wompi Suroccidente</v>
      </c>
      <c r="D394" s="93" t="s">
        <v>3013</v>
      </c>
      <c r="E394" s="93">
        <v>3034416</v>
      </c>
      <c r="F394" s="93" t="s">
        <v>2775</v>
      </c>
      <c r="G394" s="93" t="s">
        <v>31</v>
      </c>
      <c r="H394" s="93" t="s">
        <v>1101</v>
      </c>
      <c r="I394" s="93" t="s">
        <v>1122</v>
      </c>
      <c r="J394" s="93" t="s">
        <v>3322</v>
      </c>
      <c r="K394" s="93" t="s">
        <v>1170</v>
      </c>
      <c r="L394" s="93" t="s">
        <v>4142</v>
      </c>
      <c r="M394" s="95">
        <v>45980.455555555563</v>
      </c>
      <c r="N394" s="95">
        <v>45980.573611111111</v>
      </c>
      <c r="O394" s="93" t="s">
        <v>31</v>
      </c>
      <c r="P394" s="93" t="s">
        <v>1266</v>
      </c>
      <c r="Q394" s="93" t="s">
        <v>1271</v>
      </c>
      <c r="R394" s="93" t="s">
        <v>1268</v>
      </c>
      <c r="S394" s="93" t="s">
        <v>4811</v>
      </c>
      <c r="T394" s="93" t="s">
        <v>1254</v>
      </c>
      <c r="U394" s="93" t="s">
        <v>5072</v>
      </c>
      <c r="V394" s="93" t="s">
        <v>40</v>
      </c>
      <c r="W394" s="93" t="s">
        <v>121</v>
      </c>
      <c r="X394" s="93" t="s">
        <v>1235</v>
      </c>
      <c r="Y394" s="93">
        <v>1</v>
      </c>
      <c r="Z394" s="97">
        <f>IF(T394="SOPORTE_TELEFÓNICO",'TARIFAS 2025'!$B$14,IF(V394="PRINCIPAL",'TARIFAS 2025'!$B$8,IF(V394="INTERMEDIA",'TARIFAS 2025'!$C$8,IF(V394="LEJANA",'TARIFAS 2025'!$D$8))))</f>
        <v>22000</v>
      </c>
      <c r="AA394" s="97">
        <f t="shared" si="6"/>
        <v>22000</v>
      </c>
    </row>
    <row r="395" spans="1:27" s="91" customFormat="1" x14ac:dyDescent="0.3">
      <c r="A395" s="93" t="s">
        <v>88</v>
      </c>
      <c r="B395" s="93" t="str">
        <f>VLOOKUP(A395,'CENTROS DE COSTOS'!A:D,2,0)</f>
        <v>0036-0005</v>
      </c>
      <c r="C395" s="93" t="str">
        <f>VLOOKUP(A395,'CENTROS DE COSTOS'!A:D,3,0)</f>
        <v>Wompi Noroccidente</v>
      </c>
      <c r="D395" s="93" t="s">
        <v>2992</v>
      </c>
      <c r="E395" s="93">
        <v>3035136</v>
      </c>
      <c r="F395" s="93" t="s">
        <v>2817</v>
      </c>
      <c r="G395" s="93" t="s">
        <v>31</v>
      </c>
      <c r="H395" s="93" t="s">
        <v>120</v>
      </c>
      <c r="I395" s="93" t="s">
        <v>180</v>
      </c>
      <c r="J395" s="93" t="s">
        <v>3175</v>
      </c>
      <c r="K395" s="93" t="s">
        <v>1170</v>
      </c>
      <c r="L395" s="93" t="s">
        <v>4143</v>
      </c>
      <c r="M395" s="95">
        <v>45980.511805555558</v>
      </c>
      <c r="N395" s="95">
        <v>45980.57916666667</v>
      </c>
      <c r="O395" s="93" t="s">
        <v>31</v>
      </c>
      <c r="P395" s="93" t="s">
        <v>1251</v>
      </c>
      <c r="Q395" s="93" t="s">
        <v>1282</v>
      </c>
      <c r="R395" s="93" t="s">
        <v>1253</v>
      </c>
      <c r="S395" s="93" t="s">
        <v>4812</v>
      </c>
      <c r="T395" s="93" t="s">
        <v>1254</v>
      </c>
      <c r="U395" s="93" t="s">
        <v>5075</v>
      </c>
      <c r="V395" s="93" t="s">
        <v>40</v>
      </c>
      <c r="W395" s="93" t="s">
        <v>121</v>
      </c>
      <c r="X395" s="93" t="s">
        <v>1230</v>
      </c>
      <c r="Y395" s="93">
        <v>1</v>
      </c>
      <c r="Z395" s="97">
        <f>IF(T395="SOPORTE_TELEFÓNICO",'TARIFAS 2025'!$B$14,IF(V395="PRINCIPAL",'TARIFAS 2025'!$B$8,IF(V395="INTERMEDIA",'TARIFAS 2025'!$C$8,IF(V395="LEJANA",'TARIFAS 2025'!$D$8))))</f>
        <v>22000</v>
      </c>
      <c r="AA395" s="97">
        <f t="shared" si="6"/>
        <v>22000</v>
      </c>
    </row>
    <row r="396" spans="1:27" s="91" customFormat="1" x14ac:dyDescent="0.3">
      <c r="A396" s="93" t="s">
        <v>88</v>
      </c>
      <c r="B396" s="93" t="str">
        <f>VLOOKUP(A396,'CENTROS DE COSTOS'!A:D,2,0)</f>
        <v>0036-0005</v>
      </c>
      <c r="C396" s="93" t="str">
        <f>VLOOKUP(A396,'CENTROS DE COSTOS'!A:D,3,0)</f>
        <v>Wompi Noroccidente</v>
      </c>
      <c r="D396" s="93" t="s">
        <v>2958</v>
      </c>
      <c r="E396" s="93">
        <v>3031395</v>
      </c>
      <c r="F396" s="93" t="s">
        <v>2818</v>
      </c>
      <c r="G396" s="93" t="s">
        <v>31</v>
      </c>
      <c r="H396" s="93" t="s">
        <v>120</v>
      </c>
      <c r="I396" s="93" t="s">
        <v>88</v>
      </c>
      <c r="J396" s="93" t="s">
        <v>3352</v>
      </c>
      <c r="K396" s="93" t="s">
        <v>1170</v>
      </c>
      <c r="L396" s="93" t="s">
        <v>4144</v>
      </c>
      <c r="M396" s="95">
        <v>45980.333333333343</v>
      </c>
      <c r="N396" s="95">
        <v>45980.581944444442</v>
      </c>
      <c r="O396" s="93" t="s">
        <v>31</v>
      </c>
      <c r="P396" s="93" t="s">
        <v>1263</v>
      </c>
      <c r="Q396" s="93" t="s">
        <v>1264</v>
      </c>
      <c r="R396" s="93" t="s">
        <v>1265</v>
      </c>
      <c r="S396" s="93" t="s">
        <v>4813</v>
      </c>
      <c r="T396" s="93" t="s">
        <v>1254</v>
      </c>
      <c r="U396" s="93" t="s">
        <v>5076</v>
      </c>
      <c r="V396" s="93" t="s">
        <v>40</v>
      </c>
      <c r="W396" s="93" t="s">
        <v>121</v>
      </c>
      <c r="X396" s="93" t="s">
        <v>1288</v>
      </c>
      <c r="Y396" s="93">
        <v>1</v>
      </c>
      <c r="Z396" s="97">
        <f>IF(T396="SOPORTE_TELEFÓNICO",'TARIFAS 2025'!$B$14,IF(V396="PRINCIPAL",'TARIFAS 2025'!$B$8,IF(V396="INTERMEDIA",'TARIFAS 2025'!$C$8,IF(V396="LEJANA",'TARIFAS 2025'!$D$8))))</f>
        <v>22000</v>
      </c>
      <c r="AA396" s="97">
        <f t="shared" si="6"/>
        <v>22000</v>
      </c>
    </row>
    <row r="397" spans="1:27" s="91" customFormat="1" x14ac:dyDescent="0.3">
      <c r="A397" s="93" t="s">
        <v>77</v>
      </c>
      <c r="B397" s="93" t="str">
        <f>VLOOKUP(A397,'CENTROS DE COSTOS'!A:D,2,0)</f>
        <v>0036-0003</v>
      </c>
      <c r="C397" s="93" t="str">
        <f>VLOOKUP(A397,'CENTROS DE COSTOS'!A:D,3,0)</f>
        <v>Wompi Suroccidente</v>
      </c>
      <c r="D397" s="93" t="s">
        <v>3051</v>
      </c>
      <c r="E397" s="93">
        <v>3031467</v>
      </c>
      <c r="F397" s="93" t="s">
        <v>2819</v>
      </c>
      <c r="G397" s="93" t="s">
        <v>31</v>
      </c>
      <c r="H397" s="93" t="s">
        <v>1101</v>
      </c>
      <c r="I397" s="93" t="s">
        <v>1115</v>
      </c>
      <c r="J397" s="93" t="s">
        <v>3353</v>
      </c>
      <c r="K397" s="93" t="s">
        <v>1170</v>
      </c>
      <c r="L397" s="93" t="s">
        <v>4145</v>
      </c>
      <c r="M397" s="95">
        <v>45980.333333333343</v>
      </c>
      <c r="N397" s="95">
        <v>45980.603472222218</v>
      </c>
      <c r="O397" s="93" t="s">
        <v>31</v>
      </c>
      <c r="P397" s="93" t="s">
        <v>1263</v>
      </c>
      <c r="Q397" s="93" t="s">
        <v>1276</v>
      </c>
      <c r="R397" s="93" t="s">
        <v>1277</v>
      </c>
      <c r="S397" s="93" t="s">
        <v>4814</v>
      </c>
      <c r="T397" s="93" t="s">
        <v>1172</v>
      </c>
      <c r="U397" s="93" t="s">
        <v>5072</v>
      </c>
      <c r="V397" s="93" t="s">
        <v>41</v>
      </c>
      <c r="W397" s="93" t="s">
        <v>121</v>
      </c>
      <c r="X397" s="93" t="s">
        <v>1173</v>
      </c>
      <c r="Y397" s="93" t="s">
        <v>5090</v>
      </c>
      <c r="Z397" s="97">
        <f>IF(T397="SOPORTE_TELEFÓNICO",'TARIFAS 2025'!$B$14,IF(V397="PRINCIPAL",'TARIFAS 2025'!$B$8,IF(V397="INTERMEDIA",'TARIFAS 2025'!$C$8,IF(V397="LEJANA",'TARIFAS 2025'!$D$8))))</f>
        <v>172989</v>
      </c>
      <c r="AA397" s="97">
        <f t="shared" si="6"/>
        <v>172989</v>
      </c>
    </row>
    <row r="398" spans="1:27" s="91" customFormat="1" x14ac:dyDescent="0.3">
      <c r="A398" s="93" t="s">
        <v>98</v>
      </c>
      <c r="B398" s="93" t="str">
        <f>VLOOKUP(A398,'CENTROS DE COSTOS'!A:D,2,0)</f>
        <v>0036-0006</v>
      </c>
      <c r="C398" s="93" t="str">
        <f>VLOOKUP(A398,'CENTROS DE COSTOS'!A:D,3,0)</f>
        <v>Wompi Oriente</v>
      </c>
      <c r="D398" s="93" t="s">
        <v>3052</v>
      </c>
      <c r="E398" s="93">
        <v>3031094</v>
      </c>
      <c r="F398" s="93" t="s">
        <v>2820</v>
      </c>
      <c r="G398" s="93" t="s">
        <v>31</v>
      </c>
      <c r="H398" s="93" t="s">
        <v>814</v>
      </c>
      <c r="I398" s="93" t="s">
        <v>816</v>
      </c>
      <c r="J398" s="93" t="s">
        <v>1689</v>
      </c>
      <c r="K398" s="93" t="s">
        <v>1170</v>
      </c>
      <c r="L398" s="93" t="s">
        <v>4146</v>
      </c>
      <c r="M398" s="95">
        <v>45979.704861111109</v>
      </c>
      <c r="N398" s="95">
        <v>45980.606944444437</v>
      </c>
      <c r="O398" s="93" t="s">
        <v>31</v>
      </c>
      <c r="P398" s="93" t="s">
        <v>1263</v>
      </c>
      <c r="Q398" s="93" t="s">
        <v>1264</v>
      </c>
      <c r="R398" s="93" t="s">
        <v>1265</v>
      </c>
      <c r="S398" s="93" t="s">
        <v>4815</v>
      </c>
      <c r="T398" s="93" t="s">
        <v>1172</v>
      </c>
      <c r="U398" s="93" t="s">
        <v>5077</v>
      </c>
      <c r="V398" s="93" t="s">
        <v>41</v>
      </c>
      <c r="W398" s="93" t="s">
        <v>121</v>
      </c>
      <c r="X398" s="93" t="s">
        <v>1604</v>
      </c>
      <c r="Y398" s="93" t="s">
        <v>5090</v>
      </c>
      <c r="Z398" s="97">
        <f>IF(T398="SOPORTE_TELEFÓNICO",'TARIFAS 2025'!$B$14,IF(V398="PRINCIPAL",'TARIFAS 2025'!$B$8,IF(V398="INTERMEDIA",'TARIFAS 2025'!$C$8,IF(V398="LEJANA",'TARIFAS 2025'!$D$8))))</f>
        <v>172989</v>
      </c>
      <c r="AA398" s="97">
        <f t="shared" si="6"/>
        <v>172989</v>
      </c>
    </row>
    <row r="399" spans="1:27" s="91" customFormat="1" x14ac:dyDescent="0.3">
      <c r="A399" s="93" t="s">
        <v>88</v>
      </c>
      <c r="B399" s="93" t="str">
        <f>VLOOKUP(A399,'CENTROS DE COSTOS'!A:D,2,0)</f>
        <v>0036-0005</v>
      </c>
      <c r="C399" s="93" t="str">
        <f>VLOOKUP(A399,'CENTROS DE COSTOS'!A:D,3,0)</f>
        <v>Wompi Noroccidente</v>
      </c>
      <c r="D399" s="93" t="s">
        <v>3032</v>
      </c>
      <c r="E399" s="93">
        <v>3030384</v>
      </c>
      <c r="F399" s="93" t="s">
        <v>2821</v>
      </c>
      <c r="G399" s="93" t="s">
        <v>31</v>
      </c>
      <c r="H399" s="93" t="s">
        <v>120</v>
      </c>
      <c r="I399" s="93" t="s">
        <v>132</v>
      </c>
      <c r="J399" s="93" t="s">
        <v>3354</v>
      </c>
      <c r="K399" s="93" t="s">
        <v>1170</v>
      </c>
      <c r="L399" s="93" t="s">
        <v>4147</v>
      </c>
      <c r="M399" s="95">
        <v>45979.649305555547</v>
      </c>
      <c r="N399" s="95">
        <v>45980.609722222223</v>
      </c>
      <c r="O399" s="93" t="s">
        <v>31</v>
      </c>
      <c r="P399" s="93" t="s">
        <v>1266</v>
      </c>
      <c r="Q399" s="93" t="s">
        <v>1271</v>
      </c>
      <c r="R399" s="93" t="s">
        <v>1268</v>
      </c>
      <c r="S399" s="93" t="s">
        <v>4816</v>
      </c>
      <c r="T399" s="93" t="s">
        <v>1254</v>
      </c>
      <c r="U399" s="93" t="s">
        <v>5073</v>
      </c>
      <c r="V399" s="93" t="s">
        <v>41</v>
      </c>
      <c r="W399" s="93" t="s">
        <v>121</v>
      </c>
      <c r="X399" s="93" t="s">
        <v>1325</v>
      </c>
      <c r="Y399" s="93">
        <v>1</v>
      </c>
      <c r="Z399" s="97">
        <f>IF(T399="SOPORTE_TELEFÓNICO",'TARIFAS 2025'!$B$14,IF(V399="PRINCIPAL",'TARIFAS 2025'!$B$8,IF(V399="INTERMEDIA",'TARIFAS 2025'!$C$8,IF(V399="LEJANA",'TARIFAS 2025'!$D$8))))</f>
        <v>22000</v>
      </c>
      <c r="AA399" s="97">
        <f t="shared" si="6"/>
        <v>22000</v>
      </c>
    </row>
    <row r="400" spans="1:27" s="91" customFormat="1" x14ac:dyDescent="0.3">
      <c r="A400" s="93" t="s">
        <v>74</v>
      </c>
      <c r="B400" s="93" t="str">
        <f>VLOOKUP(A400,'CENTROS DE COSTOS'!A:D,2,0)</f>
        <v>0036-0007</v>
      </c>
      <c r="C400" s="93" t="str">
        <f>VLOOKUP(A400,'CENTROS DE COSTOS'!A:D,3,0)</f>
        <v>Wompi Santander</v>
      </c>
      <c r="D400" s="93" t="s">
        <v>2952</v>
      </c>
      <c r="E400" s="93">
        <v>3031503</v>
      </c>
      <c r="F400" s="93" t="s">
        <v>2822</v>
      </c>
      <c r="G400" s="93" t="s">
        <v>31</v>
      </c>
      <c r="H400" s="93" t="s">
        <v>963</v>
      </c>
      <c r="I400" s="93" t="s">
        <v>74</v>
      </c>
      <c r="J400" s="93" t="s">
        <v>3355</v>
      </c>
      <c r="K400" s="93" t="s">
        <v>1170</v>
      </c>
      <c r="L400" s="93" t="s">
        <v>4148</v>
      </c>
      <c r="M400" s="95">
        <v>45980.333333333343</v>
      </c>
      <c r="N400" s="95">
        <v>45980.612500000003</v>
      </c>
      <c r="O400" s="93" t="s">
        <v>31</v>
      </c>
      <c r="P400" s="93" t="s">
        <v>1258</v>
      </c>
      <c r="Q400" s="93" t="s">
        <v>1259</v>
      </c>
      <c r="R400" s="93" t="s">
        <v>1273</v>
      </c>
      <c r="S400" s="93" t="s">
        <v>4817</v>
      </c>
      <c r="T400" s="93" t="s">
        <v>1254</v>
      </c>
      <c r="U400" s="93" t="s">
        <v>5078</v>
      </c>
      <c r="V400" s="93" t="s">
        <v>40</v>
      </c>
      <c r="W400" s="93" t="s">
        <v>121</v>
      </c>
      <c r="X400" s="93" t="s">
        <v>1192</v>
      </c>
      <c r="Y400" s="93">
        <v>1</v>
      </c>
      <c r="Z400" s="97">
        <f>IF(T400="SOPORTE_TELEFÓNICO",'TARIFAS 2025'!$B$14,IF(V400="PRINCIPAL",'TARIFAS 2025'!$B$8,IF(V400="INTERMEDIA",'TARIFAS 2025'!$C$8,IF(V400="LEJANA",'TARIFAS 2025'!$D$8))))</f>
        <v>22000</v>
      </c>
      <c r="AA400" s="97">
        <f t="shared" si="6"/>
        <v>22000</v>
      </c>
    </row>
    <row r="401" spans="1:27" s="91" customFormat="1" x14ac:dyDescent="0.3">
      <c r="A401" s="93" t="s">
        <v>77</v>
      </c>
      <c r="B401" s="93" t="str">
        <f>VLOOKUP(A401,'CENTROS DE COSTOS'!A:D,2,0)</f>
        <v>0036-0003</v>
      </c>
      <c r="C401" s="93" t="str">
        <f>VLOOKUP(A401,'CENTROS DE COSTOS'!A:D,3,0)</f>
        <v>Wompi Suroccidente</v>
      </c>
      <c r="D401" s="93" t="s">
        <v>3053</v>
      </c>
      <c r="E401" s="93">
        <v>3030100</v>
      </c>
      <c r="F401" s="93" t="s">
        <v>2823</v>
      </c>
      <c r="G401" s="93" t="s">
        <v>31</v>
      </c>
      <c r="H401" s="93" t="s">
        <v>1101</v>
      </c>
      <c r="I401" s="93" t="s">
        <v>252</v>
      </c>
      <c r="J401" s="93" t="s">
        <v>3356</v>
      </c>
      <c r="K401" s="93" t="s">
        <v>1170</v>
      </c>
      <c r="L401" s="93" t="s">
        <v>4149</v>
      </c>
      <c r="M401" s="95">
        <v>45979.623611111107</v>
      </c>
      <c r="N401" s="95">
        <v>45980.620833333327</v>
      </c>
      <c r="O401" s="93" t="s">
        <v>31</v>
      </c>
      <c r="P401" s="93" t="s">
        <v>1258</v>
      </c>
      <c r="Q401" s="93" t="s">
        <v>1259</v>
      </c>
      <c r="R401" s="93" t="s">
        <v>1260</v>
      </c>
      <c r="S401" s="93" t="s">
        <v>4818</v>
      </c>
      <c r="T401" s="93" t="s">
        <v>1254</v>
      </c>
      <c r="U401" s="93" t="s">
        <v>5072</v>
      </c>
      <c r="V401" s="93" t="s">
        <v>41</v>
      </c>
      <c r="W401" s="93" t="s">
        <v>121</v>
      </c>
      <c r="X401" s="93" t="s">
        <v>1173</v>
      </c>
      <c r="Y401" s="93">
        <v>1</v>
      </c>
      <c r="Z401" s="97">
        <f>IF(T401="SOPORTE_TELEFÓNICO",'TARIFAS 2025'!$B$14,IF(V401="PRINCIPAL",'TARIFAS 2025'!$B$8,IF(V401="INTERMEDIA",'TARIFAS 2025'!$C$8,IF(V401="LEJANA",'TARIFAS 2025'!$D$8))))</f>
        <v>22000</v>
      </c>
      <c r="AA401" s="97">
        <f t="shared" si="6"/>
        <v>22000</v>
      </c>
    </row>
    <row r="402" spans="1:27" s="91" customFormat="1" x14ac:dyDescent="0.3">
      <c r="A402" s="93" t="s">
        <v>86</v>
      </c>
      <c r="B402" s="93" t="str">
        <f>VLOOKUP(A402,'CENTROS DE COSTOS'!A:D,2,0)</f>
        <v>0036-0002</v>
      </c>
      <c r="C402" s="93" t="str">
        <f>VLOOKUP(A402,'CENTROS DE COSTOS'!A:D,3,0)</f>
        <v>Wompi Eje Cafetero</v>
      </c>
      <c r="D402" s="93" t="s">
        <v>3054</v>
      </c>
      <c r="E402" s="93">
        <v>3033433</v>
      </c>
      <c r="F402" s="93" t="s">
        <v>2824</v>
      </c>
      <c r="G402" s="93" t="s">
        <v>31</v>
      </c>
      <c r="H402" s="93" t="s">
        <v>126</v>
      </c>
      <c r="I402" s="93" t="s">
        <v>446</v>
      </c>
      <c r="J402" s="93" t="s">
        <v>1402</v>
      </c>
      <c r="K402" s="93" t="s">
        <v>1170</v>
      </c>
      <c r="L402" s="93" t="s">
        <v>4150</v>
      </c>
      <c r="M402" s="95">
        <v>45980.402083333327</v>
      </c>
      <c r="N402" s="95">
        <v>45980.873611111107</v>
      </c>
      <c r="O402" s="93" t="s">
        <v>31</v>
      </c>
      <c r="P402" s="93" t="s">
        <v>1359</v>
      </c>
      <c r="Q402" s="93" t="s">
        <v>4405</v>
      </c>
      <c r="R402" s="93" t="s">
        <v>1413</v>
      </c>
      <c r="S402" s="93" t="s">
        <v>4819</v>
      </c>
      <c r="T402" s="93" t="s">
        <v>1172</v>
      </c>
      <c r="U402" s="93" t="s">
        <v>5073</v>
      </c>
      <c r="V402" s="93" t="s">
        <v>41</v>
      </c>
      <c r="W402" s="93" t="s">
        <v>121</v>
      </c>
      <c r="X402" s="93" t="s">
        <v>1193</v>
      </c>
      <c r="Y402" s="93" t="s">
        <v>5090</v>
      </c>
      <c r="Z402" s="97">
        <f>IF(T402="SOPORTE_TELEFÓNICO",'TARIFAS 2025'!$B$14,IF(V402="PRINCIPAL",'TARIFAS 2025'!$B$8,IF(V402="INTERMEDIA",'TARIFAS 2025'!$C$8,IF(V402="LEJANA",'TARIFAS 2025'!$D$8))))</f>
        <v>172989</v>
      </c>
      <c r="AA402" s="97">
        <f t="shared" si="6"/>
        <v>172989</v>
      </c>
    </row>
    <row r="403" spans="1:27" s="91" customFormat="1" x14ac:dyDescent="0.3">
      <c r="A403" s="93" t="s">
        <v>81</v>
      </c>
      <c r="B403" s="93" t="str">
        <f>VLOOKUP(A403,'CENTROS DE COSTOS'!A:D,2,0)</f>
        <v>0036-0007</v>
      </c>
      <c r="C403" s="93" t="str">
        <f>VLOOKUP(A403,'CENTROS DE COSTOS'!A:D,3,0)</f>
        <v>Wompi Santander</v>
      </c>
      <c r="D403" s="93" t="s">
        <v>3055</v>
      </c>
      <c r="E403" s="93">
        <v>3028696</v>
      </c>
      <c r="F403" s="93" t="s">
        <v>2825</v>
      </c>
      <c r="G403" s="93" t="s">
        <v>31</v>
      </c>
      <c r="H403" s="93" t="s">
        <v>891</v>
      </c>
      <c r="I403" s="93" t="s">
        <v>922</v>
      </c>
      <c r="J403" s="93" t="s">
        <v>3357</v>
      </c>
      <c r="K403" s="93" t="s">
        <v>1170</v>
      </c>
      <c r="L403" s="93" t="s">
        <v>4151</v>
      </c>
      <c r="M403" s="95">
        <v>45979.519444444442</v>
      </c>
      <c r="N403" s="95">
        <v>45980.875694444447</v>
      </c>
      <c r="O403" s="93" t="s">
        <v>31</v>
      </c>
      <c r="P403" s="93" t="s">
        <v>1255</v>
      </c>
      <c r="Q403" s="93" t="s">
        <v>1256</v>
      </c>
      <c r="R403" s="93" t="s">
        <v>1338</v>
      </c>
      <c r="S403" s="93" t="s">
        <v>4820</v>
      </c>
      <c r="T403" s="93" t="s">
        <v>1254</v>
      </c>
      <c r="U403" s="93" t="s">
        <v>5072</v>
      </c>
      <c r="V403" s="93" t="s">
        <v>41</v>
      </c>
      <c r="W403" s="93" t="s">
        <v>121</v>
      </c>
      <c r="X403" s="93" t="s">
        <v>1205</v>
      </c>
      <c r="Y403" s="93">
        <v>1</v>
      </c>
      <c r="Z403" s="97">
        <f>IF(T403="SOPORTE_TELEFÓNICO",'TARIFAS 2025'!$B$14,IF(V403="PRINCIPAL",'TARIFAS 2025'!$B$8,IF(V403="INTERMEDIA",'TARIFAS 2025'!$C$8,IF(V403="LEJANA",'TARIFAS 2025'!$D$8))))</f>
        <v>22000</v>
      </c>
      <c r="AA403" s="97">
        <f t="shared" si="6"/>
        <v>22000</v>
      </c>
    </row>
    <row r="404" spans="1:27" s="91" customFormat="1" x14ac:dyDescent="0.3">
      <c r="A404" s="93" t="s">
        <v>91</v>
      </c>
      <c r="B404" s="93" t="str">
        <f>VLOOKUP(A404,'CENTROS DE COSTOS'!A:D,2,0)</f>
        <v>0036-0003</v>
      </c>
      <c r="C404" s="93" t="str">
        <f>VLOOKUP(A404,'CENTROS DE COSTOS'!A:D,3,0)</f>
        <v>Wompi Suroccidente</v>
      </c>
      <c r="D404" s="93" t="s">
        <v>2995</v>
      </c>
      <c r="E404" s="93">
        <v>3035261</v>
      </c>
      <c r="F404" s="93" t="s">
        <v>2826</v>
      </c>
      <c r="G404" s="93" t="s">
        <v>31</v>
      </c>
      <c r="H404" s="93" t="s">
        <v>133</v>
      </c>
      <c r="I404" s="93" t="s">
        <v>863</v>
      </c>
      <c r="J404" s="93" t="s">
        <v>3358</v>
      </c>
      <c r="K404" s="93" t="s">
        <v>1170</v>
      </c>
      <c r="L404" s="93" t="s">
        <v>4152</v>
      </c>
      <c r="M404" s="95">
        <v>45980.522916666669</v>
      </c>
      <c r="N404" s="95">
        <v>45981.303472222222</v>
      </c>
      <c r="O404" s="93" t="s">
        <v>31</v>
      </c>
      <c r="P404" s="93" t="s">
        <v>1247</v>
      </c>
      <c r="Q404" s="93" t="s">
        <v>1248</v>
      </c>
      <c r="R404" s="93" t="s">
        <v>1249</v>
      </c>
      <c r="S404" s="93" t="s">
        <v>4821</v>
      </c>
      <c r="T404" s="93" t="s">
        <v>1254</v>
      </c>
      <c r="U404" s="93" t="s">
        <v>5072</v>
      </c>
      <c r="V404" s="93" t="s">
        <v>41</v>
      </c>
      <c r="W404" s="93" t="s">
        <v>121</v>
      </c>
      <c r="X404" s="93" t="s">
        <v>1190</v>
      </c>
      <c r="Y404" s="93">
        <v>1</v>
      </c>
      <c r="Z404" s="97">
        <f>IF(T404="SOPORTE_TELEFÓNICO",'TARIFAS 2025'!$B$14,IF(V404="PRINCIPAL",'TARIFAS 2025'!$B$8,IF(V404="INTERMEDIA",'TARIFAS 2025'!$C$8,IF(V404="LEJANA",'TARIFAS 2025'!$D$8))))</f>
        <v>22000</v>
      </c>
      <c r="AA404" s="97">
        <f t="shared" si="6"/>
        <v>22000</v>
      </c>
    </row>
    <row r="405" spans="1:27" s="91" customFormat="1" x14ac:dyDescent="0.3">
      <c r="A405" s="93" t="s">
        <v>81</v>
      </c>
      <c r="B405" s="93" t="str">
        <f>VLOOKUP(A405,'CENTROS DE COSTOS'!A:D,2,0)</f>
        <v>0036-0007</v>
      </c>
      <c r="C405" s="93" t="str">
        <f>VLOOKUP(A405,'CENTROS DE COSTOS'!A:D,3,0)</f>
        <v>Wompi Santander</v>
      </c>
      <c r="D405" s="93" t="s">
        <v>2971</v>
      </c>
      <c r="E405" s="93">
        <v>3030882</v>
      </c>
      <c r="F405" s="93" t="s">
        <v>2827</v>
      </c>
      <c r="G405" s="93" t="s">
        <v>31</v>
      </c>
      <c r="H405" s="93" t="s">
        <v>891</v>
      </c>
      <c r="I405" s="93" t="s">
        <v>916</v>
      </c>
      <c r="J405" s="93" t="s">
        <v>1440</v>
      </c>
      <c r="K405" s="93" t="s">
        <v>1170</v>
      </c>
      <c r="L405" s="93" t="s">
        <v>4153</v>
      </c>
      <c r="M405" s="95">
        <v>45980.333333333343</v>
      </c>
      <c r="N405" s="95">
        <v>45981.305555555547</v>
      </c>
      <c r="O405" s="93" t="s">
        <v>31</v>
      </c>
      <c r="P405" s="93" t="s">
        <v>1258</v>
      </c>
      <c r="Q405" s="93" t="s">
        <v>1259</v>
      </c>
      <c r="R405" s="93" t="s">
        <v>1273</v>
      </c>
      <c r="S405" s="93" t="s">
        <v>4822</v>
      </c>
      <c r="T405" s="93" t="s">
        <v>1254</v>
      </c>
      <c r="U405" s="93" t="s">
        <v>5078</v>
      </c>
      <c r="V405" s="93" t="s">
        <v>42</v>
      </c>
      <c r="W405" s="93" t="s">
        <v>121</v>
      </c>
      <c r="X405" s="93" t="s">
        <v>1205</v>
      </c>
      <c r="Y405" s="93">
        <v>1</v>
      </c>
      <c r="Z405" s="97">
        <f>IF(T405="SOPORTE_TELEFÓNICO",'TARIFAS 2025'!$B$14,IF(V405="PRINCIPAL",'TARIFAS 2025'!$B$8,IF(V405="INTERMEDIA",'TARIFAS 2025'!$C$8,IF(V405="LEJANA",'TARIFAS 2025'!$D$8))))</f>
        <v>22000</v>
      </c>
      <c r="AA405" s="97">
        <f t="shared" si="6"/>
        <v>22000</v>
      </c>
    </row>
    <row r="406" spans="1:27" s="91" customFormat="1" x14ac:dyDescent="0.3">
      <c r="A406" s="93" t="s">
        <v>71</v>
      </c>
      <c r="B406" s="93" t="str">
        <f>VLOOKUP(A406,'CENTROS DE COSTOS'!A:D,2,0)</f>
        <v>0036-0004</v>
      </c>
      <c r="C406" s="93" t="str">
        <f>VLOOKUP(A406,'CENTROS DE COSTOS'!A:D,3,0)</f>
        <v>Wompi Centro</v>
      </c>
      <c r="D406" s="93" t="s">
        <v>2946</v>
      </c>
      <c r="E406" s="93">
        <v>3022417</v>
      </c>
      <c r="F406" s="93" t="s">
        <v>2828</v>
      </c>
      <c r="G406" s="93" t="s">
        <v>31</v>
      </c>
      <c r="H406" s="93" t="s">
        <v>618</v>
      </c>
      <c r="I406" s="93" t="s">
        <v>71</v>
      </c>
      <c r="J406" s="93" t="s">
        <v>3359</v>
      </c>
      <c r="K406" s="93" t="s">
        <v>1170</v>
      </c>
      <c r="L406" s="93" t="s">
        <v>4154</v>
      </c>
      <c r="M406" s="95">
        <v>45976.375</v>
      </c>
      <c r="N406" s="95">
        <v>45981.313888888893</v>
      </c>
      <c r="O406" s="93" t="s">
        <v>31</v>
      </c>
      <c r="P406" s="93" t="s">
        <v>1263</v>
      </c>
      <c r="Q406" s="93" t="s">
        <v>1264</v>
      </c>
      <c r="R406" s="93" t="s">
        <v>1265</v>
      </c>
      <c r="S406" s="93" t="s">
        <v>4823</v>
      </c>
      <c r="T406" s="93" t="s">
        <v>1254</v>
      </c>
      <c r="U406" s="93" t="s">
        <v>5079</v>
      </c>
      <c r="V406" s="93" t="s">
        <v>40</v>
      </c>
      <c r="W406" s="93" t="s">
        <v>121</v>
      </c>
      <c r="X406" s="93" t="s">
        <v>1317</v>
      </c>
      <c r="Y406" s="93">
        <v>2</v>
      </c>
      <c r="Z406" s="97">
        <f>IF(T406="SOPORTE_TELEFÓNICO",'TARIFAS 2025'!$B$14,IF(V406="PRINCIPAL",'TARIFAS 2025'!$B$8,IF(V406="INTERMEDIA",'TARIFAS 2025'!$C$8,IF(V406="LEJANA",'TARIFAS 2025'!$D$8))))</f>
        <v>22000</v>
      </c>
      <c r="AA406" s="97">
        <f t="shared" si="6"/>
        <v>44000</v>
      </c>
    </row>
    <row r="407" spans="1:27" s="91" customFormat="1" x14ac:dyDescent="0.3">
      <c r="A407" s="93" t="s">
        <v>77</v>
      </c>
      <c r="B407" s="93" t="str">
        <f>VLOOKUP(A407,'CENTROS DE COSTOS'!A:D,2,0)</f>
        <v>0036-0003</v>
      </c>
      <c r="C407" s="93" t="str">
        <f>VLOOKUP(A407,'CENTROS DE COSTOS'!A:D,3,0)</f>
        <v>Wompi Suroccidente</v>
      </c>
      <c r="D407" s="93" t="s">
        <v>2948</v>
      </c>
      <c r="E407" s="93">
        <v>2871371</v>
      </c>
      <c r="F407" s="93" t="s">
        <v>2829</v>
      </c>
      <c r="G407" s="93" t="s">
        <v>31</v>
      </c>
      <c r="H407" s="93" t="s">
        <v>1101</v>
      </c>
      <c r="I407" s="93" t="s">
        <v>77</v>
      </c>
      <c r="J407" s="93" t="s">
        <v>3360</v>
      </c>
      <c r="K407" s="93" t="s">
        <v>1170</v>
      </c>
      <c r="L407" s="93" t="s">
        <v>4155</v>
      </c>
      <c r="M407" s="95">
        <v>45940.706250000003</v>
      </c>
      <c r="N407" s="95">
        <v>45981.424305555563</v>
      </c>
      <c r="O407" s="93" t="s">
        <v>31</v>
      </c>
      <c r="P407" s="93" t="s">
        <v>1255</v>
      </c>
      <c r="Q407" s="93" t="s">
        <v>1256</v>
      </c>
      <c r="R407" s="93" t="s">
        <v>1257</v>
      </c>
      <c r="S407" s="93" t="s">
        <v>4824</v>
      </c>
      <c r="T407" s="93" t="s">
        <v>1254</v>
      </c>
      <c r="U407" s="93" t="s">
        <v>5075</v>
      </c>
      <c r="V407" s="93" t="s">
        <v>40</v>
      </c>
      <c r="W407" s="93" t="s">
        <v>121</v>
      </c>
      <c r="X407" s="93" t="s">
        <v>1673</v>
      </c>
      <c r="Y407" s="93">
        <v>2</v>
      </c>
      <c r="Z407" s="97">
        <f>IF(T407="SOPORTE_TELEFÓNICO",'TARIFAS 2025'!$B$14,IF(V407="PRINCIPAL",'TARIFAS 2025'!$B$8,IF(V407="INTERMEDIA",'TARIFAS 2025'!$C$8,IF(V407="LEJANA",'TARIFAS 2025'!$D$8))))</f>
        <v>22000</v>
      </c>
      <c r="AA407" s="97">
        <f t="shared" si="6"/>
        <v>44000</v>
      </c>
    </row>
    <row r="408" spans="1:27" s="91" customFormat="1" x14ac:dyDescent="0.3">
      <c r="A408" s="93" t="s">
        <v>98</v>
      </c>
      <c r="B408" s="93" t="str">
        <f>VLOOKUP(A408,'CENTROS DE COSTOS'!A:D,2,0)</f>
        <v>0036-0006</v>
      </c>
      <c r="C408" s="93" t="str">
        <f>VLOOKUP(A408,'CENTROS DE COSTOS'!A:D,3,0)</f>
        <v>Wompi Oriente</v>
      </c>
      <c r="D408" s="93" t="s">
        <v>3056</v>
      </c>
      <c r="E408" s="93">
        <v>3028271</v>
      </c>
      <c r="F408" s="93" t="s">
        <v>2830</v>
      </c>
      <c r="G408" s="93" t="s">
        <v>31</v>
      </c>
      <c r="H408" s="93" t="s">
        <v>814</v>
      </c>
      <c r="I408" s="93" t="s">
        <v>788</v>
      </c>
      <c r="J408" s="93" t="s">
        <v>3361</v>
      </c>
      <c r="K408" s="93" t="s">
        <v>1170</v>
      </c>
      <c r="L408" s="93" t="s">
        <v>4156</v>
      </c>
      <c r="M408" s="95">
        <v>45979.48333333333</v>
      </c>
      <c r="N408" s="95">
        <v>45981.452777777777</v>
      </c>
      <c r="O408" s="93" t="s">
        <v>31</v>
      </c>
      <c r="P408" s="93" t="s">
        <v>1263</v>
      </c>
      <c r="Q408" s="93" t="s">
        <v>1264</v>
      </c>
      <c r="R408" s="93" t="s">
        <v>1265</v>
      </c>
      <c r="S408" s="93" t="s">
        <v>4825</v>
      </c>
      <c r="T408" s="93" t="s">
        <v>1172</v>
      </c>
      <c r="U408" s="93" t="s">
        <v>5072</v>
      </c>
      <c r="V408" s="93" t="s">
        <v>41</v>
      </c>
      <c r="W408" s="93" t="s">
        <v>121</v>
      </c>
      <c r="X408" s="93" t="s">
        <v>1376</v>
      </c>
      <c r="Y408" s="93" t="s">
        <v>5090</v>
      </c>
      <c r="Z408" s="97">
        <f>IF(T408="SOPORTE_TELEFÓNICO",'TARIFAS 2025'!$B$14,IF(V408="PRINCIPAL",'TARIFAS 2025'!$B$8,IF(V408="INTERMEDIA",'TARIFAS 2025'!$C$8,IF(V408="LEJANA",'TARIFAS 2025'!$D$8))))</f>
        <v>172989</v>
      </c>
      <c r="AA408" s="97">
        <f t="shared" si="6"/>
        <v>172989</v>
      </c>
    </row>
    <row r="409" spans="1:27" s="91" customFormat="1" x14ac:dyDescent="0.3">
      <c r="A409" s="93" t="s">
        <v>68</v>
      </c>
      <c r="B409" s="93" t="str">
        <f>VLOOKUP(A409,'CENTROS DE COSTOS'!A:D,2,0)</f>
        <v>0036-0001</v>
      </c>
      <c r="C409" s="93" t="str">
        <f>VLOOKUP(A409,'CENTROS DE COSTOS'!A:D,3,0)</f>
        <v>Wompi Costa</v>
      </c>
      <c r="D409" s="93" t="s">
        <v>3057</v>
      </c>
      <c r="E409" s="93">
        <v>3025466</v>
      </c>
      <c r="F409" s="93" t="s">
        <v>2831</v>
      </c>
      <c r="G409" s="93" t="s">
        <v>31</v>
      </c>
      <c r="H409" s="93" t="s">
        <v>253</v>
      </c>
      <c r="I409" s="93" t="s">
        <v>266</v>
      </c>
      <c r="J409" s="93" t="s">
        <v>1464</v>
      </c>
      <c r="K409" s="93" t="s">
        <v>1170</v>
      </c>
      <c r="L409" s="93" t="s">
        <v>4157</v>
      </c>
      <c r="M409" s="95">
        <v>45979.354861111111</v>
      </c>
      <c r="N409" s="95">
        <v>45981.460416666669</v>
      </c>
      <c r="O409" s="93" t="s">
        <v>31</v>
      </c>
      <c r="P409" s="93" t="s">
        <v>1293</v>
      </c>
      <c r="Q409" s="93" t="s">
        <v>1294</v>
      </c>
      <c r="R409" s="93" t="s">
        <v>1295</v>
      </c>
      <c r="S409" s="93" t="s">
        <v>4826</v>
      </c>
      <c r="T409" s="93" t="s">
        <v>1254</v>
      </c>
      <c r="U409" s="93" t="s">
        <v>5076</v>
      </c>
      <c r="V409" s="93" t="s">
        <v>41</v>
      </c>
      <c r="W409" s="93" t="s">
        <v>121</v>
      </c>
      <c r="X409" s="93" t="s">
        <v>1346</v>
      </c>
      <c r="Y409" s="93">
        <v>1</v>
      </c>
      <c r="Z409" s="97">
        <f>IF(T409="SOPORTE_TELEFÓNICO",'TARIFAS 2025'!$B$14,IF(V409="PRINCIPAL",'TARIFAS 2025'!$B$8,IF(V409="INTERMEDIA",'TARIFAS 2025'!$C$8,IF(V409="LEJANA",'TARIFAS 2025'!$D$8))))</f>
        <v>22000</v>
      </c>
      <c r="AA409" s="97">
        <f t="shared" si="6"/>
        <v>22000</v>
      </c>
    </row>
    <row r="410" spans="1:27" s="91" customFormat="1" x14ac:dyDescent="0.3">
      <c r="A410" s="93" t="s">
        <v>98</v>
      </c>
      <c r="B410" s="93" t="str">
        <f>VLOOKUP(A410,'CENTROS DE COSTOS'!A:D,2,0)</f>
        <v>0036-0006</v>
      </c>
      <c r="C410" s="93" t="str">
        <f>VLOOKUP(A410,'CENTROS DE COSTOS'!A:D,3,0)</f>
        <v>Wompi Oriente</v>
      </c>
      <c r="D410" s="93" t="s">
        <v>3058</v>
      </c>
      <c r="E410" s="93">
        <v>3020418</v>
      </c>
      <c r="F410" s="93" t="s">
        <v>2832</v>
      </c>
      <c r="G410" s="93" t="s">
        <v>31</v>
      </c>
      <c r="H410" s="93" t="s">
        <v>481</v>
      </c>
      <c r="I410" s="93" t="s">
        <v>282</v>
      </c>
      <c r="J410" s="93" t="s">
        <v>3362</v>
      </c>
      <c r="K410" s="93" t="s">
        <v>1170</v>
      </c>
      <c r="L410" s="93" t="s">
        <v>4158</v>
      </c>
      <c r="M410" s="95">
        <v>45975.508333333331</v>
      </c>
      <c r="N410" s="95">
        <v>45981.462500000001</v>
      </c>
      <c r="O410" s="93" t="s">
        <v>31</v>
      </c>
      <c r="P410" s="93" t="s">
        <v>1251</v>
      </c>
      <c r="Q410" s="93" t="s">
        <v>1252</v>
      </c>
      <c r="R410" s="93" t="s">
        <v>1253</v>
      </c>
      <c r="S410" s="93" t="s">
        <v>4827</v>
      </c>
      <c r="T410" s="93" t="s">
        <v>1254</v>
      </c>
      <c r="U410" s="93" t="s">
        <v>5072</v>
      </c>
      <c r="V410" s="93" t="s">
        <v>42</v>
      </c>
      <c r="W410" s="93" t="s">
        <v>121</v>
      </c>
      <c r="X410" s="93" t="s">
        <v>1262</v>
      </c>
      <c r="Y410" s="93">
        <v>1</v>
      </c>
      <c r="Z410" s="97">
        <f>IF(T410="SOPORTE_TELEFÓNICO",'TARIFAS 2025'!$B$14,IF(V410="PRINCIPAL",'TARIFAS 2025'!$B$8,IF(V410="INTERMEDIA",'TARIFAS 2025'!$C$8,IF(V410="LEJANA",'TARIFAS 2025'!$D$8))))</f>
        <v>22000</v>
      </c>
      <c r="AA410" s="97">
        <f t="shared" si="6"/>
        <v>22000</v>
      </c>
    </row>
    <row r="411" spans="1:27" s="91" customFormat="1" x14ac:dyDescent="0.3">
      <c r="A411" s="93" t="s">
        <v>88</v>
      </c>
      <c r="B411" s="93" t="str">
        <f>VLOOKUP(A411,'CENTROS DE COSTOS'!A:D,2,0)</f>
        <v>0036-0005</v>
      </c>
      <c r="C411" s="93" t="str">
        <f>VLOOKUP(A411,'CENTROS DE COSTOS'!A:D,3,0)</f>
        <v>Wompi Noroccidente</v>
      </c>
      <c r="D411" s="93" t="s">
        <v>2958</v>
      </c>
      <c r="E411" s="93">
        <v>3037317</v>
      </c>
      <c r="F411" s="93" t="s">
        <v>2833</v>
      </c>
      <c r="G411" s="93" t="s">
        <v>31</v>
      </c>
      <c r="H411" s="93" t="s">
        <v>120</v>
      </c>
      <c r="I411" s="93" t="s">
        <v>88</v>
      </c>
      <c r="J411" s="93" t="s">
        <v>3363</v>
      </c>
      <c r="K411" s="93" t="s">
        <v>1170</v>
      </c>
      <c r="L411" s="93" t="s">
        <v>4159</v>
      </c>
      <c r="M411" s="95">
        <v>45980.701388888891</v>
      </c>
      <c r="N411" s="95">
        <v>45981.474305555559</v>
      </c>
      <c r="O411" s="93" t="s">
        <v>31</v>
      </c>
      <c r="P411" s="93" t="s">
        <v>1251</v>
      </c>
      <c r="Q411" s="93" t="s">
        <v>1252</v>
      </c>
      <c r="R411" s="93" t="s">
        <v>1285</v>
      </c>
      <c r="S411" s="93" t="s">
        <v>4828</v>
      </c>
      <c r="T411" s="93" t="s">
        <v>1254</v>
      </c>
      <c r="U411" s="93" t="s">
        <v>5076</v>
      </c>
      <c r="V411" s="93" t="s">
        <v>40</v>
      </c>
      <c r="W411" s="93" t="s">
        <v>121</v>
      </c>
      <c r="X411" s="93" t="s">
        <v>1284</v>
      </c>
      <c r="Y411" s="93">
        <v>1</v>
      </c>
      <c r="Z411" s="97">
        <f>IF(T411="SOPORTE_TELEFÓNICO",'TARIFAS 2025'!$B$14,IF(V411="PRINCIPAL",'TARIFAS 2025'!$B$8,IF(V411="INTERMEDIA",'TARIFAS 2025'!$C$8,IF(V411="LEJANA",'TARIFAS 2025'!$D$8))))</f>
        <v>22000</v>
      </c>
      <c r="AA411" s="97">
        <f t="shared" si="6"/>
        <v>22000</v>
      </c>
    </row>
    <row r="412" spans="1:27" s="91" customFormat="1" x14ac:dyDescent="0.3">
      <c r="A412" s="93" t="s">
        <v>71</v>
      </c>
      <c r="B412" s="93" t="str">
        <f>VLOOKUP(A412,'CENTROS DE COSTOS'!A:D,2,0)</f>
        <v>0036-0004</v>
      </c>
      <c r="C412" s="93" t="str">
        <f>VLOOKUP(A412,'CENTROS DE COSTOS'!A:D,3,0)</f>
        <v>Wompi Centro</v>
      </c>
      <c r="D412" s="93" t="s">
        <v>2946</v>
      </c>
      <c r="E412" s="93">
        <v>3035836</v>
      </c>
      <c r="F412" s="93" t="s">
        <v>2746</v>
      </c>
      <c r="G412" s="93" t="s">
        <v>31</v>
      </c>
      <c r="H412" s="93" t="s">
        <v>618</v>
      </c>
      <c r="I412" s="93" t="s">
        <v>71</v>
      </c>
      <c r="J412" s="93" t="s">
        <v>1490</v>
      </c>
      <c r="K412" s="93" t="s">
        <v>1170</v>
      </c>
      <c r="L412" s="93" t="s">
        <v>4160</v>
      </c>
      <c r="M412" s="95">
        <v>45980.586805555547</v>
      </c>
      <c r="N412" s="95">
        <v>45981.480555555558</v>
      </c>
      <c r="O412" s="93" t="s">
        <v>31</v>
      </c>
      <c r="P412" s="93" t="s">
        <v>1258</v>
      </c>
      <c r="Q412" s="93" t="s">
        <v>1259</v>
      </c>
      <c r="R412" s="93" t="s">
        <v>1273</v>
      </c>
      <c r="S412" s="93" t="s">
        <v>4829</v>
      </c>
      <c r="T412" s="93" t="s">
        <v>1172</v>
      </c>
      <c r="U412" s="93" t="s">
        <v>5077</v>
      </c>
      <c r="V412" s="93" t="s">
        <v>40</v>
      </c>
      <c r="W412" s="93" t="s">
        <v>121</v>
      </c>
      <c r="X412" s="93" t="s">
        <v>1216</v>
      </c>
      <c r="Y412" s="93" t="s">
        <v>5090</v>
      </c>
      <c r="Z412" s="97">
        <f>IF(T412="SOPORTE_TELEFÓNICO",'TARIFAS 2025'!$B$14,IF(V412="PRINCIPAL",'TARIFAS 2025'!$B$8,IF(V412="INTERMEDIA",'TARIFAS 2025'!$C$8,IF(V412="LEJANA",'TARIFAS 2025'!$D$8))))</f>
        <v>51282</v>
      </c>
      <c r="AA412" s="97">
        <f t="shared" si="6"/>
        <v>51282</v>
      </c>
    </row>
    <row r="413" spans="1:27" s="91" customFormat="1" x14ac:dyDescent="0.3">
      <c r="A413" s="93" t="s">
        <v>90</v>
      </c>
      <c r="B413" s="93" t="str">
        <f>VLOOKUP(A413,'CENTROS DE COSTOS'!A:D,2,0)</f>
        <v>0036-0006</v>
      </c>
      <c r="C413" s="93" t="str">
        <f>VLOOKUP(A413,'CENTROS DE COSTOS'!A:D,3,0)</f>
        <v>Wompi Oriente</v>
      </c>
      <c r="D413" s="93" t="s">
        <v>3059</v>
      </c>
      <c r="E413" s="93">
        <v>3034526</v>
      </c>
      <c r="F413" s="93" t="s">
        <v>2834</v>
      </c>
      <c r="G413" s="93" t="s">
        <v>31</v>
      </c>
      <c r="H413" s="93" t="s">
        <v>740</v>
      </c>
      <c r="I413" s="93" t="s">
        <v>747</v>
      </c>
      <c r="J413" s="93" t="s">
        <v>3364</v>
      </c>
      <c r="K413" s="93" t="s">
        <v>1170</v>
      </c>
      <c r="L413" s="93" t="s">
        <v>4161</v>
      </c>
      <c r="M413" s="95">
        <v>45980.461111111108</v>
      </c>
      <c r="N413" s="95">
        <v>45981.495833333327</v>
      </c>
      <c r="O413" s="93" t="s">
        <v>31</v>
      </c>
      <c r="P413" s="93" t="s">
        <v>1247</v>
      </c>
      <c r="Q413" s="93" t="s">
        <v>1248</v>
      </c>
      <c r="R413" s="93" t="s">
        <v>1249</v>
      </c>
      <c r="S413" s="93" t="s">
        <v>4830</v>
      </c>
      <c r="T413" s="93" t="s">
        <v>1172</v>
      </c>
      <c r="U413" s="93" t="s">
        <v>5073</v>
      </c>
      <c r="V413" s="93" t="s">
        <v>41</v>
      </c>
      <c r="W413" s="93" t="s">
        <v>121</v>
      </c>
      <c r="X413" s="93" t="s">
        <v>1187</v>
      </c>
      <c r="Y413" s="93" t="s">
        <v>5090</v>
      </c>
      <c r="Z413" s="97">
        <f>IF(T413="SOPORTE_TELEFÓNICO",'TARIFAS 2025'!$B$14,IF(V413="PRINCIPAL",'TARIFAS 2025'!$B$8,IF(V413="INTERMEDIA",'TARIFAS 2025'!$C$8,IF(V413="LEJANA",'TARIFAS 2025'!$D$8))))</f>
        <v>172989</v>
      </c>
      <c r="AA413" s="97">
        <f t="shared" si="6"/>
        <v>172989</v>
      </c>
    </row>
    <row r="414" spans="1:27" s="91" customFormat="1" x14ac:dyDescent="0.3">
      <c r="A414" s="93" t="s">
        <v>71</v>
      </c>
      <c r="B414" s="93" t="str">
        <f>VLOOKUP(A414,'CENTROS DE COSTOS'!A:D,2,0)</f>
        <v>0036-0004</v>
      </c>
      <c r="C414" s="93" t="str">
        <f>VLOOKUP(A414,'CENTROS DE COSTOS'!A:D,3,0)</f>
        <v>Wompi Centro</v>
      </c>
      <c r="D414" s="93" t="s">
        <v>2946</v>
      </c>
      <c r="E414" s="93">
        <v>3039112</v>
      </c>
      <c r="F414" s="93" t="s">
        <v>2835</v>
      </c>
      <c r="G414" s="93" t="s">
        <v>31</v>
      </c>
      <c r="H414" s="93" t="s">
        <v>618</v>
      </c>
      <c r="I414" s="93" t="s">
        <v>71</v>
      </c>
      <c r="J414" s="93" t="s">
        <v>3365</v>
      </c>
      <c r="K414" s="93" t="s">
        <v>1170</v>
      </c>
      <c r="L414" s="93" t="s">
        <v>4162</v>
      </c>
      <c r="M414" s="95">
        <v>45981.362500000003</v>
      </c>
      <c r="N414" s="95">
        <v>45981.538194444453</v>
      </c>
      <c r="O414" s="93" t="s">
        <v>31</v>
      </c>
      <c r="P414" s="93" t="s">
        <v>1251</v>
      </c>
      <c r="Q414" s="93" t="s">
        <v>1282</v>
      </c>
      <c r="R414" s="93" t="s">
        <v>1253</v>
      </c>
      <c r="S414" s="93" t="s">
        <v>4831</v>
      </c>
      <c r="T414" s="93" t="s">
        <v>1254</v>
      </c>
      <c r="U414" s="93" t="s">
        <v>5075</v>
      </c>
      <c r="V414" s="93" t="s">
        <v>40</v>
      </c>
      <c r="W414" s="93" t="s">
        <v>121</v>
      </c>
      <c r="X414" s="93" t="s">
        <v>1317</v>
      </c>
      <c r="Y414" s="93">
        <v>1</v>
      </c>
      <c r="Z414" s="97">
        <f>IF(T414="SOPORTE_TELEFÓNICO",'TARIFAS 2025'!$B$14,IF(V414="PRINCIPAL",'TARIFAS 2025'!$B$8,IF(V414="INTERMEDIA",'TARIFAS 2025'!$C$8,IF(V414="LEJANA",'TARIFAS 2025'!$D$8))))</f>
        <v>22000</v>
      </c>
      <c r="AA414" s="97">
        <f t="shared" si="6"/>
        <v>22000</v>
      </c>
    </row>
    <row r="415" spans="1:27" s="91" customFormat="1" x14ac:dyDescent="0.3">
      <c r="A415" s="93" t="s">
        <v>77</v>
      </c>
      <c r="B415" s="93" t="str">
        <f>VLOOKUP(A415,'CENTROS DE COSTOS'!A:D,2,0)</f>
        <v>0036-0003</v>
      </c>
      <c r="C415" s="93" t="str">
        <f>VLOOKUP(A415,'CENTROS DE COSTOS'!A:D,3,0)</f>
        <v>Wompi Suroccidente</v>
      </c>
      <c r="D415" s="93" t="s">
        <v>2948</v>
      </c>
      <c r="E415" s="93">
        <v>3039061</v>
      </c>
      <c r="F415" s="93" t="s">
        <v>2836</v>
      </c>
      <c r="G415" s="93" t="s">
        <v>31</v>
      </c>
      <c r="H415" s="93" t="s">
        <v>1101</v>
      </c>
      <c r="I415" s="93" t="s">
        <v>77</v>
      </c>
      <c r="J415" s="93" t="s">
        <v>3366</v>
      </c>
      <c r="K415" s="93" t="s">
        <v>1170</v>
      </c>
      <c r="L415" s="93" t="s">
        <v>4163</v>
      </c>
      <c r="M415" s="95">
        <v>45981.37222222222</v>
      </c>
      <c r="N415" s="95">
        <v>45981.556250000001</v>
      </c>
      <c r="O415" s="93" t="s">
        <v>31</v>
      </c>
      <c r="P415" s="93" t="s">
        <v>1258</v>
      </c>
      <c r="Q415" s="93" t="s">
        <v>1259</v>
      </c>
      <c r="R415" s="93" t="s">
        <v>1260</v>
      </c>
      <c r="S415" s="93" t="s">
        <v>4832</v>
      </c>
      <c r="T415" s="93" t="s">
        <v>1172</v>
      </c>
      <c r="U415" s="93" t="s">
        <v>5076</v>
      </c>
      <c r="V415" s="93" t="s">
        <v>40</v>
      </c>
      <c r="W415" s="93" t="s">
        <v>121</v>
      </c>
      <c r="X415" s="93" t="s">
        <v>1278</v>
      </c>
      <c r="Y415" s="93" t="s">
        <v>5090</v>
      </c>
      <c r="Z415" s="97">
        <f>IF(T415="SOPORTE_TELEFÓNICO",'TARIFAS 2025'!$B$14,IF(V415="PRINCIPAL",'TARIFAS 2025'!$B$8,IF(V415="INTERMEDIA",'TARIFAS 2025'!$C$8,IF(V415="LEJANA",'TARIFAS 2025'!$D$8))))</f>
        <v>51282</v>
      </c>
      <c r="AA415" s="97">
        <f t="shared" si="6"/>
        <v>51282</v>
      </c>
    </row>
    <row r="416" spans="1:27" s="91" customFormat="1" x14ac:dyDescent="0.3">
      <c r="A416" s="93" t="s">
        <v>88</v>
      </c>
      <c r="B416" s="93" t="str">
        <f>VLOOKUP(A416,'CENTROS DE COSTOS'!A:D,2,0)</f>
        <v>0036-0005</v>
      </c>
      <c r="C416" s="93" t="str">
        <f>VLOOKUP(A416,'CENTROS DE COSTOS'!A:D,3,0)</f>
        <v>Wompi Noroccidente</v>
      </c>
      <c r="D416" s="93" t="s">
        <v>2956</v>
      </c>
      <c r="E416" s="93">
        <v>3038827</v>
      </c>
      <c r="F416" s="93" t="s">
        <v>2837</v>
      </c>
      <c r="G416" s="93" t="s">
        <v>31</v>
      </c>
      <c r="H416" s="93" t="s">
        <v>120</v>
      </c>
      <c r="I416" s="93" t="s">
        <v>230</v>
      </c>
      <c r="J416" s="93" t="s">
        <v>1682</v>
      </c>
      <c r="K416" s="93" t="s">
        <v>1170</v>
      </c>
      <c r="L416" s="93" t="s">
        <v>4164</v>
      </c>
      <c r="M416" s="95">
        <v>45981.336111111108</v>
      </c>
      <c r="N416" s="95">
        <v>45981.561111111107</v>
      </c>
      <c r="O416" s="93" t="s">
        <v>31</v>
      </c>
      <c r="P416" s="93" t="s">
        <v>1247</v>
      </c>
      <c r="Q416" s="93" t="s">
        <v>1248</v>
      </c>
      <c r="R416" s="93" t="s">
        <v>1249</v>
      </c>
      <c r="S416" s="93" t="s">
        <v>4833</v>
      </c>
      <c r="T416" s="93" t="s">
        <v>1254</v>
      </c>
      <c r="U416" s="93" t="s">
        <v>5073</v>
      </c>
      <c r="V416" s="93" t="s">
        <v>42</v>
      </c>
      <c r="W416" s="93" t="s">
        <v>121</v>
      </c>
      <c r="X416" s="93" t="s">
        <v>1284</v>
      </c>
      <c r="Y416" s="93">
        <v>1</v>
      </c>
      <c r="Z416" s="97">
        <f>IF(T416="SOPORTE_TELEFÓNICO",'TARIFAS 2025'!$B$14,IF(V416="PRINCIPAL",'TARIFAS 2025'!$B$8,IF(V416="INTERMEDIA",'TARIFAS 2025'!$C$8,IF(V416="LEJANA",'TARIFAS 2025'!$D$8))))</f>
        <v>22000</v>
      </c>
      <c r="AA416" s="97">
        <f t="shared" si="6"/>
        <v>22000</v>
      </c>
    </row>
    <row r="417" spans="1:27" s="91" customFormat="1" x14ac:dyDescent="0.3">
      <c r="A417" s="93" t="s">
        <v>98</v>
      </c>
      <c r="B417" s="93" t="str">
        <f>VLOOKUP(A417,'CENTROS DE COSTOS'!A:D,2,0)</f>
        <v>0036-0006</v>
      </c>
      <c r="C417" s="93" t="str">
        <f>VLOOKUP(A417,'CENTROS DE COSTOS'!A:D,3,0)</f>
        <v>Wompi Oriente</v>
      </c>
      <c r="D417" s="93" t="s">
        <v>2945</v>
      </c>
      <c r="E417" s="93">
        <v>3036569</v>
      </c>
      <c r="F417" s="93" t="s">
        <v>2838</v>
      </c>
      <c r="G417" s="93" t="s">
        <v>31</v>
      </c>
      <c r="H417" s="93" t="s">
        <v>814</v>
      </c>
      <c r="I417" s="93" t="s">
        <v>98</v>
      </c>
      <c r="J417" s="93" t="s">
        <v>3367</v>
      </c>
      <c r="K417" s="93" t="s">
        <v>1170</v>
      </c>
      <c r="L417" s="93" t="s">
        <v>4165</v>
      </c>
      <c r="M417" s="95">
        <v>45980.654861111107</v>
      </c>
      <c r="N417" s="95">
        <v>45981.564583333333</v>
      </c>
      <c r="O417" s="93" t="s">
        <v>31</v>
      </c>
      <c r="P417" s="93" t="s">
        <v>1266</v>
      </c>
      <c r="Q417" s="93" t="s">
        <v>1271</v>
      </c>
      <c r="R417" s="93" t="s">
        <v>1268</v>
      </c>
      <c r="S417" s="93" t="s">
        <v>4834</v>
      </c>
      <c r="T417" s="93" t="s">
        <v>1172</v>
      </c>
      <c r="U417" s="93" t="s">
        <v>5075</v>
      </c>
      <c r="V417" s="93" t="s">
        <v>40</v>
      </c>
      <c r="W417" s="93" t="s">
        <v>121</v>
      </c>
      <c r="X417" s="93" t="s">
        <v>1373</v>
      </c>
      <c r="Y417" s="93" t="s">
        <v>5090</v>
      </c>
      <c r="Z417" s="97">
        <f>IF(T417="SOPORTE_TELEFÓNICO",'TARIFAS 2025'!$B$14,IF(V417="PRINCIPAL",'TARIFAS 2025'!$B$8,IF(V417="INTERMEDIA",'TARIFAS 2025'!$C$8,IF(V417="LEJANA",'TARIFAS 2025'!$D$8))))</f>
        <v>51282</v>
      </c>
      <c r="AA417" s="97">
        <f t="shared" ref="AA417:AA475" si="7">Z417*Y417</f>
        <v>51282</v>
      </c>
    </row>
    <row r="418" spans="1:27" s="91" customFormat="1" x14ac:dyDescent="0.3">
      <c r="A418" s="93" t="s">
        <v>88</v>
      </c>
      <c r="B418" s="93" t="str">
        <f>VLOOKUP(A418,'CENTROS DE COSTOS'!A:D,2,0)</f>
        <v>0036-0005</v>
      </c>
      <c r="C418" s="93" t="str">
        <f>VLOOKUP(A418,'CENTROS DE COSTOS'!A:D,3,0)</f>
        <v>Wompi Noroccidente</v>
      </c>
      <c r="D418" s="93" t="s">
        <v>3060</v>
      </c>
      <c r="E418" s="93">
        <v>3033234</v>
      </c>
      <c r="F418" s="93" t="s">
        <v>2839</v>
      </c>
      <c r="G418" s="93" t="s">
        <v>31</v>
      </c>
      <c r="H418" s="93" t="s">
        <v>120</v>
      </c>
      <c r="I418" s="93" t="s">
        <v>198</v>
      </c>
      <c r="J418" s="93" t="s">
        <v>1420</v>
      </c>
      <c r="K418" s="93" t="s">
        <v>1170</v>
      </c>
      <c r="L418" s="93" t="s">
        <v>4166</v>
      </c>
      <c r="M418" s="95">
        <v>45980.397222222222</v>
      </c>
      <c r="N418" s="95">
        <v>45981.569444444453</v>
      </c>
      <c r="O418" s="93" t="s">
        <v>31</v>
      </c>
      <c r="P418" s="93" t="s">
        <v>1279</v>
      </c>
      <c r="Q418" s="93" t="s">
        <v>1280</v>
      </c>
      <c r="R418" s="93" t="s">
        <v>1281</v>
      </c>
      <c r="S418" s="93" t="s">
        <v>4835</v>
      </c>
      <c r="T418" s="93" t="s">
        <v>1172</v>
      </c>
      <c r="U418" s="93" t="s">
        <v>5073</v>
      </c>
      <c r="V418" s="93" t="s">
        <v>41</v>
      </c>
      <c r="W418" s="93" t="s">
        <v>121</v>
      </c>
      <c r="X418" s="93" t="s">
        <v>1288</v>
      </c>
      <c r="Y418" s="93" t="s">
        <v>5090</v>
      </c>
      <c r="Z418" s="97">
        <f>IF(T418="SOPORTE_TELEFÓNICO",'TARIFAS 2025'!$B$14,IF(V418="PRINCIPAL",'TARIFAS 2025'!$B$8,IF(V418="INTERMEDIA",'TARIFAS 2025'!$C$8,IF(V418="LEJANA",'TARIFAS 2025'!$D$8))))</f>
        <v>172989</v>
      </c>
      <c r="AA418" s="97">
        <f t="shared" si="7"/>
        <v>172989</v>
      </c>
    </row>
    <row r="419" spans="1:27" s="91" customFormat="1" x14ac:dyDescent="0.3">
      <c r="A419" s="93" t="s">
        <v>74</v>
      </c>
      <c r="B419" s="93" t="str">
        <f>VLOOKUP(A419,'CENTROS DE COSTOS'!A:D,2,0)</f>
        <v>0036-0007</v>
      </c>
      <c r="C419" s="93" t="str">
        <f>VLOOKUP(A419,'CENTROS DE COSTOS'!A:D,3,0)</f>
        <v>Wompi Santander</v>
      </c>
      <c r="D419" s="93" t="s">
        <v>3061</v>
      </c>
      <c r="E419" s="93">
        <v>3031278</v>
      </c>
      <c r="F419" s="93" t="s">
        <v>2840</v>
      </c>
      <c r="G419" s="93" t="s">
        <v>31</v>
      </c>
      <c r="H419" s="93" t="s">
        <v>963</v>
      </c>
      <c r="I419" s="93" t="s">
        <v>992</v>
      </c>
      <c r="J419" s="93" t="s">
        <v>1784</v>
      </c>
      <c r="K419" s="93" t="s">
        <v>1170</v>
      </c>
      <c r="L419" s="93" t="s">
        <v>4167</v>
      </c>
      <c r="M419" s="95">
        <v>45980.333333333343</v>
      </c>
      <c r="N419" s="95">
        <v>45981.580555555563</v>
      </c>
      <c r="O419" s="93" t="s">
        <v>31</v>
      </c>
      <c r="P419" s="93" t="s">
        <v>1255</v>
      </c>
      <c r="Q419" s="93" t="s">
        <v>1256</v>
      </c>
      <c r="R419" s="93" t="s">
        <v>1330</v>
      </c>
      <c r="S419" s="93" t="s">
        <v>4836</v>
      </c>
      <c r="T419" s="93" t="s">
        <v>1254</v>
      </c>
      <c r="U419" s="93" t="s">
        <v>5077</v>
      </c>
      <c r="V419" s="93" t="s">
        <v>42</v>
      </c>
      <c r="W419" s="93" t="s">
        <v>121</v>
      </c>
      <c r="X419" s="93" t="s">
        <v>1184</v>
      </c>
      <c r="Y419" s="93">
        <v>1</v>
      </c>
      <c r="Z419" s="97">
        <f>IF(T419="SOPORTE_TELEFÓNICO",'TARIFAS 2025'!$B$14,IF(V419="PRINCIPAL",'TARIFAS 2025'!$B$8,IF(V419="INTERMEDIA",'TARIFAS 2025'!$C$8,IF(V419="LEJANA",'TARIFAS 2025'!$D$8))))</f>
        <v>22000</v>
      </c>
      <c r="AA419" s="97">
        <f t="shared" si="7"/>
        <v>22000</v>
      </c>
    </row>
    <row r="420" spans="1:27" s="91" customFormat="1" x14ac:dyDescent="0.3">
      <c r="A420" s="93" t="s">
        <v>71</v>
      </c>
      <c r="B420" s="93" t="str">
        <f>VLOOKUP(A420,'CENTROS DE COSTOS'!A:D,2,0)</f>
        <v>0036-0004</v>
      </c>
      <c r="C420" s="93" t="str">
        <f>VLOOKUP(A420,'CENTROS DE COSTOS'!A:D,3,0)</f>
        <v>Wompi Centro</v>
      </c>
      <c r="D420" s="93" t="s">
        <v>2946</v>
      </c>
      <c r="E420" s="93">
        <v>3039962</v>
      </c>
      <c r="F420" s="93" t="s">
        <v>2633</v>
      </c>
      <c r="G420" s="93" t="s">
        <v>31</v>
      </c>
      <c r="H420" s="93" t="s">
        <v>618</v>
      </c>
      <c r="I420" s="93" t="s">
        <v>71</v>
      </c>
      <c r="J420" s="93" t="s">
        <v>3125</v>
      </c>
      <c r="K420" s="93" t="s">
        <v>1170</v>
      </c>
      <c r="L420" s="93" t="s">
        <v>4168</v>
      </c>
      <c r="M420" s="95">
        <v>45981.428472222222</v>
      </c>
      <c r="N420" s="95">
        <v>45981.640972222223</v>
      </c>
      <c r="O420" s="93" t="s">
        <v>31</v>
      </c>
      <c r="P420" s="93" t="s">
        <v>1263</v>
      </c>
      <c r="Q420" s="93" t="s">
        <v>1264</v>
      </c>
      <c r="R420" s="93" t="s">
        <v>1265</v>
      </c>
      <c r="S420" s="93" t="s">
        <v>4837</v>
      </c>
      <c r="T420" s="93" t="s">
        <v>1254</v>
      </c>
      <c r="U420" s="93" t="s">
        <v>5078</v>
      </c>
      <c r="V420" s="93" t="s">
        <v>40</v>
      </c>
      <c r="W420" s="93" t="s">
        <v>121</v>
      </c>
      <c r="X420" s="93" t="s">
        <v>1455</v>
      </c>
      <c r="Y420" s="93">
        <v>1</v>
      </c>
      <c r="Z420" s="97">
        <f>IF(T420="SOPORTE_TELEFÓNICO",'TARIFAS 2025'!$B$14,IF(V420="PRINCIPAL",'TARIFAS 2025'!$B$8,IF(V420="INTERMEDIA",'TARIFAS 2025'!$C$8,IF(V420="LEJANA",'TARIFAS 2025'!$D$8))))</f>
        <v>22000</v>
      </c>
      <c r="AA420" s="97">
        <f t="shared" si="7"/>
        <v>22000</v>
      </c>
    </row>
    <row r="421" spans="1:27" s="91" customFormat="1" x14ac:dyDescent="0.3">
      <c r="A421" s="93" t="s">
        <v>96</v>
      </c>
      <c r="B421" s="93" t="str">
        <f>VLOOKUP(A421,'CENTROS DE COSTOS'!A:D,2,0)</f>
        <v>0036-0007</v>
      </c>
      <c r="C421" s="93" t="str">
        <f>VLOOKUP(A421,'CENTROS DE COSTOS'!A:D,3,0)</f>
        <v>Wompi Santander</v>
      </c>
      <c r="D421" s="93" t="s">
        <v>3062</v>
      </c>
      <c r="E421" s="93">
        <v>3039820</v>
      </c>
      <c r="F421" s="93" t="s">
        <v>2841</v>
      </c>
      <c r="G421" s="93" t="s">
        <v>31</v>
      </c>
      <c r="H421" s="93" t="s">
        <v>322</v>
      </c>
      <c r="I421" s="93" t="s">
        <v>96</v>
      </c>
      <c r="J421" s="93" t="s">
        <v>3368</v>
      </c>
      <c r="K421" s="93" t="s">
        <v>1170</v>
      </c>
      <c r="L421" s="93" t="s">
        <v>4169</v>
      </c>
      <c r="M421" s="95">
        <v>45981.407638888893</v>
      </c>
      <c r="N421" s="95">
        <v>45981.647222222222</v>
      </c>
      <c r="O421" s="93" t="s">
        <v>31</v>
      </c>
      <c r="P421" s="93" t="s">
        <v>1258</v>
      </c>
      <c r="Q421" s="93" t="s">
        <v>1287</v>
      </c>
      <c r="R421" s="93" t="s">
        <v>1260</v>
      </c>
      <c r="S421" s="93" t="s">
        <v>4838</v>
      </c>
      <c r="T421" s="93" t="s">
        <v>1172</v>
      </c>
      <c r="U421" s="93" t="s">
        <v>5074</v>
      </c>
      <c r="V421" s="93" t="s">
        <v>40</v>
      </c>
      <c r="W421" s="93" t="s">
        <v>121</v>
      </c>
      <c r="X421" s="93" t="s">
        <v>1354</v>
      </c>
      <c r="Y421" s="93" t="s">
        <v>5090</v>
      </c>
      <c r="Z421" s="97">
        <f>IF(T421="SOPORTE_TELEFÓNICO",'TARIFAS 2025'!$B$14,IF(V421="PRINCIPAL",'TARIFAS 2025'!$B$8,IF(V421="INTERMEDIA",'TARIFAS 2025'!$C$8,IF(V421="LEJANA",'TARIFAS 2025'!$D$8))))</f>
        <v>51282</v>
      </c>
      <c r="AA421" s="97">
        <f t="shared" si="7"/>
        <v>51282</v>
      </c>
    </row>
    <row r="422" spans="1:27" s="91" customFormat="1" x14ac:dyDescent="0.3">
      <c r="A422" s="93" t="s">
        <v>91</v>
      </c>
      <c r="B422" s="93" t="str">
        <f>VLOOKUP(A422,'CENTROS DE COSTOS'!A:D,2,0)</f>
        <v>0036-0003</v>
      </c>
      <c r="C422" s="93" t="str">
        <f>VLOOKUP(A422,'CENTROS DE COSTOS'!A:D,3,0)</f>
        <v>Wompi Suroccidente</v>
      </c>
      <c r="D422" s="93" t="s">
        <v>3063</v>
      </c>
      <c r="E422" s="93">
        <v>3035235</v>
      </c>
      <c r="F422" s="93" t="s">
        <v>2842</v>
      </c>
      <c r="G422" s="93" t="s">
        <v>31</v>
      </c>
      <c r="H422" s="93" t="s">
        <v>133</v>
      </c>
      <c r="I422" s="93" t="s">
        <v>890</v>
      </c>
      <c r="J422" s="93" t="s">
        <v>3369</v>
      </c>
      <c r="K422" s="93" t="s">
        <v>1170</v>
      </c>
      <c r="L422" s="93" t="s">
        <v>4170</v>
      </c>
      <c r="M422" s="95">
        <v>45980.509027777778</v>
      </c>
      <c r="N422" s="95">
        <v>45981.666666666657</v>
      </c>
      <c r="O422" s="93" t="s">
        <v>31</v>
      </c>
      <c r="P422" s="93" t="s">
        <v>1247</v>
      </c>
      <c r="Q422" s="93" t="s">
        <v>1311</v>
      </c>
      <c r="R422" s="93" t="s">
        <v>1312</v>
      </c>
      <c r="S422" s="93" t="s">
        <v>4839</v>
      </c>
      <c r="T422" s="93" t="s">
        <v>1172</v>
      </c>
      <c r="U422" s="93" t="s">
        <v>5072</v>
      </c>
      <c r="V422" s="93" t="s">
        <v>41</v>
      </c>
      <c r="W422" s="93" t="s">
        <v>121</v>
      </c>
      <c r="X422" s="93" t="s">
        <v>1195</v>
      </c>
      <c r="Y422" s="93" t="s">
        <v>5090</v>
      </c>
      <c r="Z422" s="97">
        <f>IF(T422="SOPORTE_TELEFÓNICO",'TARIFAS 2025'!$B$14,IF(V422="PRINCIPAL",'TARIFAS 2025'!$B$8,IF(V422="INTERMEDIA",'TARIFAS 2025'!$C$8,IF(V422="LEJANA",'TARIFAS 2025'!$D$8))))</f>
        <v>172989</v>
      </c>
      <c r="AA422" s="97">
        <f t="shared" si="7"/>
        <v>172989</v>
      </c>
    </row>
    <row r="423" spans="1:27" s="91" customFormat="1" x14ac:dyDescent="0.3">
      <c r="A423" s="93" t="s">
        <v>88</v>
      </c>
      <c r="B423" s="93" t="str">
        <f>VLOOKUP(A423,'CENTROS DE COSTOS'!A:D,2,0)</f>
        <v>0036-0005</v>
      </c>
      <c r="C423" s="93" t="str">
        <f>VLOOKUP(A423,'CENTROS DE COSTOS'!A:D,3,0)</f>
        <v>Wompi Noroccidente</v>
      </c>
      <c r="D423" s="93" t="s">
        <v>2951</v>
      </c>
      <c r="E423" s="93">
        <v>3035162</v>
      </c>
      <c r="F423" s="93" t="s">
        <v>2843</v>
      </c>
      <c r="G423" s="93" t="s">
        <v>31</v>
      </c>
      <c r="H423" s="93" t="s">
        <v>120</v>
      </c>
      <c r="I423" s="93" t="s">
        <v>155</v>
      </c>
      <c r="J423" s="93" t="s">
        <v>3370</v>
      </c>
      <c r="K423" s="93" t="s">
        <v>1170</v>
      </c>
      <c r="L423" s="93" t="s">
        <v>4171</v>
      </c>
      <c r="M423" s="95">
        <v>45980.538888888892</v>
      </c>
      <c r="N423" s="95">
        <v>45981.672222222223</v>
      </c>
      <c r="O423" s="93" t="s">
        <v>31</v>
      </c>
      <c r="P423" s="93" t="s">
        <v>1359</v>
      </c>
      <c r="Q423" s="93" t="s">
        <v>1469</v>
      </c>
      <c r="R423" s="93" t="s">
        <v>1413</v>
      </c>
      <c r="S423" s="93" t="s">
        <v>4840</v>
      </c>
      <c r="T423" s="93" t="s">
        <v>1172</v>
      </c>
      <c r="U423" s="93" t="s">
        <v>5073</v>
      </c>
      <c r="V423" s="93" t="s">
        <v>40</v>
      </c>
      <c r="W423" s="93" t="s">
        <v>121</v>
      </c>
      <c r="X423" s="93" t="s">
        <v>1332</v>
      </c>
      <c r="Y423" s="93" t="s">
        <v>5090</v>
      </c>
      <c r="Z423" s="97">
        <f>IF(T423="SOPORTE_TELEFÓNICO",'TARIFAS 2025'!$B$14,IF(V423="PRINCIPAL",'TARIFAS 2025'!$B$8,IF(V423="INTERMEDIA",'TARIFAS 2025'!$C$8,IF(V423="LEJANA",'TARIFAS 2025'!$D$8))))</f>
        <v>51282</v>
      </c>
      <c r="AA423" s="97">
        <f t="shared" si="7"/>
        <v>51282</v>
      </c>
    </row>
    <row r="424" spans="1:27" s="91" customFormat="1" x14ac:dyDescent="0.3">
      <c r="A424" s="93" t="s">
        <v>98</v>
      </c>
      <c r="B424" s="93" t="str">
        <f>VLOOKUP(A424,'CENTROS DE COSTOS'!A:D,2,0)</f>
        <v>0036-0006</v>
      </c>
      <c r="C424" s="93" t="str">
        <f>VLOOKUP(A424,'CENTROS DE COSTOS'!A:D,3,0)</f>
        <v>Wompi Oriente</v>
      </c>
      <c r="D424" s="93" t="s">
        <v>3064</v>
      </c>
      <c r="E424" s="93">
        <v>3032768</v>
      </c>
      <c r="F424" s="93" t="s">
        <v>2844</v>
      </c>
      <c r="G424" s="93" t="s">
        <v>31</v>
      </c>
      <c r="H424" s="93" t="s">
        <v>814</v>
      </c>
      <c r="I424" s="93" t="s">
        <v>821</v>
      </c>
      <c r="J424" s="93" t="s">
        <v>3371</v>
      </c>
      <c r="K424" s="93" t="s">
        <v>1170</v>
      </c>
      <c r="L424" s="93" t="s">
        <v>4172</v>
      </c>
      <c r="M424" s="95">
        <v>45980.381944444453</v>
      </c>
      <c r="N424" s="95">
        <v>45981.683333333327</v>
      </c>
      <c r="O424" s="93" t="s">
        <v>31</v>
      </c>
      <c r="P424" s="93" t="s">
        <v>1293</v>
      </c>
      <c r="Q424" s="93" t="s">
        <v>1302</v>
      </c>
      <c r="R424" s="93" t="s">
        <v>4413</v>
      </c>
      <c r="S424" s="93" t="s">
        <v>4841</v>
      </c>
      <c r="T424" s="93" t="s">
        <v>1172</v>
      </c>
      <c r="U424" s="93" t="s">
        <v>5072</v>
      </c>
      <c r="V424" s="93" t="s">
        <v>41</v>
      </c>
      <c r="W424" s="93" t="s">
        <v>121</v>
      </c>
      <c r="X424" s="93" t="s">
        <v>1289</v>
      </c>
      <c r="Y424" s="93" t="s">
        <v>5090</v>
      </c>
      <c r="Z424" s="97">
        <f>IF(T424="SOPORTE_TELEFÓNICO",'TARIFAS 2025'!$B$14,IF(V424="PRINCIPAL",'TARIFAS 2025'!$B$8,IF(V424="INTERMEDIA",'TARIFAS 2025'!$C$8,IF(V424="LEJANA",'TARIFAS 2025'!$D$8))))</f>
        <v>172989</v>
      </c>
      <c r="AA424" s="97">
        <f t="shared" si="7"/>
        <v>172989</v>
      </c>
    </row>
    <row r="425" spans="1:27" s="91" customFormat="1" x14ac:dyDescent="0.3">
      <c r="A425" s="93" t="s">
        <v>88</v>
      </c>
      <c r="B425" s="93" t="str">
        <f>VLOOKUP(A425,'CENTROS DE COSTOS'!A:D,2,0)</f>
        <v>0036-0005</v>
      </c>
      <c r="C425" s="93" t="str">
        <f>VLOOKUP(A425,'CENTROS DE COSTOS'!A:D,3,0)</f>
        <v>Wompi Noroccidente</v>
      </c>
      <c r="D425" s="93" t="s">
        <v>2958</v>
      </c>
      <c r="E425" s="93">
        <v>3040483</v>
      </c>
      <c r="F425" s="93" t="s">
        <v>2845</v>
      </c>
      <c r="G425" s="93" t="s">
        <v>31</v>
      </c>
      <c r="H425" s="93" t="s">
        <v>120</v>
      </c>
      <c r="I425" s="93" t="s">
        <v>88</v>
      </c>
      <c r="J425" s="93" t="s">
        <v>1381</v>
      </c>
      <c r="K425" s="93" t="s">
        <v>1170</v>
      </c>
      <c r="L425" s="93" t="s">
        <v>4173</v>
      </c>
      <c r="M425" s="95">
        <v>45981.46597222222</v>
      </c>
      <c r="N425" s="95">
        <v>45981.693749999999</v>
      </c>
      <c r="O425" s="93" t="s">
        <v>31</v>
      </c>
      <c r="P425" s="93" t="s">
        <v>1251</v>
      </c>
      <c r="Q425" s="93" t="s">
        <v>1282</v>
      </c>
      <c r="R425" s="93" t="s">
        <v>1253</v>
      </c>
      <c r="S425" s="93" t="s">
        <v>4842</v>
      </c>
      <c r="T425" s="93" t="s">
        <v>1254</v>
      </c>
      <c r="U425" s="93" t="s">
        <v>5076</v>
      </c>
      <c r="V425" s="93" t="s">
        <v>40</v>
      </c>
      <c r="W425" s="93" t="s">
        <v>121</v>
      </c>
      <c r="X425" s="93" t="s">
        <v>1284</v>
      </c>
      <c r="Y425" s="93">
        <v>1</v>
      </c>
      <c r="Z425" s="97">
        <f>IF(T425="SOPORTE_TELEFÓNICO",'TARIFAS 2025'!$B$14,IF(V425="PRINCIPAL",'TARIFAS 2025'!$B$8,IF(V425="INTERMEDIA",'TARIFAS 2025'!$C$8,IF(V425="LEJANA",'TARIFAS 2025'!$D$8))))</f>
        <v>22000</v>
      </c>
      <c r="AA425" s="97">
        <f t="shared" si="7"/>
        <v>22000</v>
      </c>
    </row>
    <row r="426" spans="1:27" s="91" customFormat="1" x14ac:dyDescent="0.3">
      <c r="A426" s="93" t="s">
        <v>80</v>
      </c>
      <c r="B426" s="93" t="str">
        <f>VLOOKUP(A426,'CENTROS DE COSTOS'!A:D,2,0)</f>
        <v>0036-0001</v>
      </c>
      <c r="C426" s="93" t="str">
        <f>VLOOKUP(A426,'CENTROS DE COSTOS'!A:D,3,0)</f>
        <v>Wompi Costa</v>
      </c>
      <c r="D426" s="93" t="s">
        <v>2997</v>
      </c>
      <c r="E426" s="93">
        <v>2992656</v>
      </c>
      <c r="F426" s="93" t="s">
        <v>2846</v>
      </c>
      <c r="G426" s="93" t="s">
        <v>31</v>
      </c>
      <c r="H426" s="93" t="s">
        <v>275</v>
      </c>
      <c r="I426" s="93" t="s">
        <v>80</v>
      </c>
      <c r="J426" s="93" t="s">
        <v>3372</v>
      </c>
      <c r="K426" s="93" t="s">
        <v>1170</v>
      </c>
      <c r="L426" s="93" t="s">
        <v>4174</v>
      </c>
      <c r="M426" s="95">
        <v>45969.375</v>
      </c>
      <c r="N426" s="95">
        <v>45981.705555555563</v>
      </c>
      <c r="O426" s="93" t="s">
        <v>31</v>
      </c>
      <c r="P426" s="93" t="s">
        <v>1251</v>
      </c>
      <c r="Q426" s="93" t="s">
        <v>1282</v>
      </c>
      <c r="R426" s="93" t="s">
        <v>1285</v>
      </c>
      <c r="S426" s="93" t="s">
        <v>4843</v>
      </c>
      <c r="T426" s="93" t="s">
        <v>1172</v>
      </c>
      <c r="U426" s="93" t="s">
        <v>5077</v>
      </c>
      <c r="V426" s="93" t="s">
        <v>40</v>
      </c>
      <c r="W426" s="93" t="s">
        <v>121</v>
      </c>
      <c r="X426" s="93" t="s">
        <v>1228</v>
      </c>
      <c r="Y426" s="93">
        <v>2</v>
      </c>
      <c r="Z426" s="97">
        <f>IF(T426="SOPORTE_TELEFÓNICO",'TARIFAS 2025'!$B$14,IF(V426="PRINCIPAL",'TARIFAS 2025'!$B$8,IF(V426="INTERMEDIA",'TARIFAS 2025'!$C$8,IF(V426="LEJANA",'TARIFAS 2025'!$D$8))))</f>
        <v>51282</v>
      </c>
      <c r="AA426" s="97">
        <f t="shared" si="7"/>
        <v>102564</v>
      </c>
    </row>
    <row r="427" spans="1:27" s="91" customFormat="1" x14ac:dyDescent="0.3">
      <c r="A427" s="93" t="s">
        <v>96</v>
      </c>
      <c r="B427" s="93" t="str">
        <f>VLOOKUP(A427,'CENTROS DE COSTOS'!A:D,2,0)</f>
        <v>0036-0007</v>
      </c>
      <c r="C427" s="93" t="str">
        <f>VLOOKUP(A427,'CENTROS DE COSTOS'!A:D,3,0)</f>
        <v>Wompi Santander</v>
      </c>
      <c r="D427" s="93" t="s">
        <v>3003</v>
      </c>
      <c r="E427" s="93">
        <v>2987427</v>
      </c>
      <c r="F427" s="93" t="s">
        <v>2847</v>
      </c>
      <c r="G427" s="93" t="s">
        <v>31</v>
      </c>
      <c r="H427" s="93" t="s">
        <v>322</v>
      </c>
      <c r="I427" s="93" t="s">
        <v>352</v>
      </c>
      <c r="J427" s="93" t="s">
        <v>3373</v>
      </c>
      <c r="K427" s="93" t="s">
        <v>1170</v>
      </c>
      <c r="L427" s="93" t="s">
        <v>4175</v>
      </c>
      <c r="M427" s="95">
        <v>45968.333333333343</v>
      </c>
      <c r="N427" s="95">
        <v>45981.710416666669</v>
      </c>
      <c r="O427" s="93" t="s">
        <v>31</v>
      </c>
      <c r="P427" s="93" t="s">
        <v>1255</v>
      </c>
      <c r="Q427" s="93" t="s">
        <v>1256</v>
      </c>
      <c r="R427" s="93" t="s">
        <v>1330</v>
      </c>
      <c r="S427" s="93" t="s">
        <v>4844</v>
      </c>
      <c r="T427" s="93" t="s">
        <v>1172</v>
      </c>
      <c r="U427" s="93" t="s">
        <v>5073</v>
      </c>
      <c r="V427" s="93" t="s">
        <v>41</v>
      </c>
      <c r="W427" s="93" t="s">
        <v>121</v>
      </c>
      <c r="X427" s="93" t="s">
        <v>1234</v>
      </c>
      <c r="Y427" s="93">
        <v>2</v>
      </c>
      <c r="Z427" s="97">
        <f>IF(T427="SOPORTE_TELEFÓNICO",'TARIFAS 2025'!$B$14,IF(V427="PRINCIPAL",'TARIFAS 2025'!$B$8,IF(V427="INTERMEDIA",'TARIFAS 2025'!$C$8,IF(V427="LEJANA",'TARIFAS 2025'!$D$8))))</f>
        <v>172989</v>
      </c>
      <c r="AA427" s="97">
        <f t="shared" si="7"/>
        <v>345978</v>
      </c>
    </row>
    <row r="428" spans="1:27" s="91" customFormat="1" x14ac:dyDescent="0.3">
      <c r="A428" s="93" t="s">
        <v>77</v>
      </c>
      <c r="B428" s="93" t="str">
        <f>VLOOKUP(A428,'CENTROS DE COSTOS'!A:D,2,0)</f>
        <v>0036-0003</v>
      </c>
      <c r="C428" s="93" t="str">
        <f>VLOOKUP(A428,'CENTROS DE COSTOS'!A:D,3,0)</f>
        <v>Wompi Suroccidente</v>
      </c>
      <c r="D428" s="93" t="s">
        <v>2991</v>
      </c>
      <c r="E428" s="93">
        <v>3033675</v>
      </c>
      <c r="F428" s="93" t="s">
        <v>2848</v>
      </c>
      <c r="G428" s="93" t="s">
        <v>31</v>
      </c>
      <c r="H428" s="93" t="s">
        <v>498</v>
      </c>
      <c r="I428" s="93" t="s">
        <v>93</v>
      </c>
      <c r="J428" s="93" t="s">
        <v>3374</v>
      </c>
      <c r="K428" s="93" t="s">
        <v>1170</v>
      </c>
      <c r="L428" s="93" t="s">
        <v>4176</v>
      </c>
      <c r="M428" s="95">
        <v>45980.425694444442</v>
      </c>
      <c r="N428" s="95">
        <v>45981.727083333331</v>
      </c>
      <c r="O428" s="93" t="s">
        <v>31</v>
      </c>
      <c r="P428" s="93" t="s">
        <v>1251</v>
      </c>
      <c r="Q428" s="93" t="s">
        <v>1282</v>
      </c>
      <c r="R428" s="93" t="s">
        <v>1253</v>
      </c>
      <c r="S428" s="93" t="s">
        <v>4845</v>
      </c>
      <c r="T428" s="93" t="s">
        <v>1254</v>
      </c>
      <c r="U428" s="93" t="s">
        <v>5072</v>
      </c>
      <c r="V428" s="93" t="s">
        <v>42</v>
      </c>
      <c r="W428" s="93" t="s">
        <v>121</v>
      </c>
      <c r="X428" s="93" t="s">
        <v>1194</v>
      </c>
      <c r="Y428" s="93">
        <v>1</v>
      </c>
      <c r="Z428" s="97">
        <f>IF(T428="SOPORTE_TELEFÓNICO",'TARIFAS 2025'!$B$14,IF(V428="PRINCIPAL",'TARIFAS 2025'!$B$8,IF(V428="INTERMEDIA",'TARIFAS 2025'!$C$8,IF(V428="LEJANA",'TARIFAS 2025'!$D$8))))</f>
        <v>22000</v>
      </c>
      <c r="AA428" s="97">
        <f t="shared" si="7"/>
        <v>22000</v>
      </c>
    </row>
    <row r="429" spans="1:27" s="91" customFormat="1" x14ac:dyDescent="0.3">
      <c r="A429" s="93" t="s">
        <v>90</v>
      </c>
      <c r="B429" s="93" t="str">
        <f>VLOOKUP(A429,'CENTROS DE COSTOS'!A:D,2,0)</f>
        <v>0036-0006</v>
      </c>
      <c r="C429" s="93" t="str">
        <f>VLOOKUP(A429,'CENTROS DE COSTOS'!A:D,3,0)</f>
        <v>Wompi Oriente</v>
      </c>
      <c r="D429" s="93" t="s">
        <v>2988</v>
      </c>
      <c r="E429" s="93">
        <v>3037940</v>
      </c>
      <c r="F429" s="93" t="s">
        <v>2849</v>
      </c>
      <c r="G429" s="93" t="s">
        <v>31</v>
      </c>
      <c r="H429" s="93" t="s">
        <v>740</v>
      </c>
      <c r="I429" s="93" t="s">
        <v>90</v>
      </c>
      <c r="J429" s="93" t="s">
        <v>3375</v>
      </c>
      <c r="K429" s="93" t="s">
        <v>1170</v>
      </c>
      <c r="L429" s="93" t="s">
        <v>4177</v>
      </c>
      <c r="M429" s="95">
        <v>45981.333333333343</v>
      </c>
      <c r="N429" s="95">
        <v>45981.728472222218</v>
      </c>
      <c r="O429" s="93" t="s">
        <v>31</v>
      </c>
      <c r="P429" s="93" t="s">
        <v>1263</v>
      </c>
      <c r="Q429" s="93" t="s">
        <v>1264</v>
      </c>
      <c r="R429" s="93" t="s">
        <v>1265</v>
      </c>
      <c r="S429" s="93" t="s">
        <v>4846</v>
      </c>
      <c r="T429" s="93" t="s">
        <v>1254</v>
      </c>
      <c r="U429" s="93" t="s">
        <v>5078</v>
      </c>
      <c r="V429" s="93" t="s">
        <v>40</v>
      </c>
      <c r="W429" s="93" t="s">
        <v>121</v>
      </c>
      <c r="X429" s="93" t="s">
        <v>1214</v>
      </c>
      <c r="Y429" s="93">
        <v>1</v>
      </c>
      <c r="Z429" s="97">
        <f>IF(T429="SOPORTE_TELEFÓNICO",'TARIFAS 2025'!$B$14,IF(V429="PRINCIPAL",'TARIFAS 2025'!$B$8,IF(V429="INTERMEDIA",'TARIFAS 2025'!$C$8,IF(V429="LEJANA",'TARIFAS 2025'!$D$8))))</f>
        <v>22000</v>
      </c>
      <c r="AA429" s="97">
        <f t="shared" si="7"/>
        <v>22000</v>
      </c>
    </row>
    <row r="430" spans="1:27" s="91" customFormat="1" x14ac:dyDescent="0.3">
      <c r="A430" s="93" t="s">
        <v>88</v>
      </c>
      <c r="B430" s="93" t="str">
        <f>VLOOKUP(A430,'CENTROS DE COSTOS'!A:D,2,0)</f>
        <v>0036-0005</v>
      </c>
      <c r="C430" s="93" t="str">
        <f>VLOOKUP(A430,'CENTROS DE COSTOS'!A:D,3,0)</f>
        <v>Wompi Noroccidente</v>
      </c>
      <c r="D430" s="93" t="s">
        <v>3065</v>
      </c>
      <c r="E430" s="93">
        <v>3041125</v>
      </c>
      <c r="F430" s="93" t="s">
        <v>2850</v>
      </c>
      <c r="G430" s="93" t="s">
        <v>31</v>
      </c>
      <c r="H430" s="93" t="s">
        <v>120</v>
      </c>
      <c r="I430" s="93" t="s">
        <v>223</v>
      </c>
      <c r="J430" s="93" t="s">
        <v>3138</v>
      </c>
      <c r="K430" s="93" t="s">
        <v>1170</v>
      </c>
      <c r="L430" s="93" t="s">
        <v>4178</v>
      </c>
      <c r="M430" s="95">
        <v>45981.492361111108</v>
      </c>
      <c r="N430" s="95">
        <v>45981.731249999997</v>
      </c>
      <c r="O430" s="93" t="s">
        <v>31</v>
      </c>
      <c r="P430" s="93" t="s">
        <v>1251</v>
      </c>
      <c r="Q430" s="93" t="s">
        <v>1282</v>
      </c>
      <c r="R430" s="93" t="s">
        <v>1253</v>
      </c>
      <c r="S430" s="93" t="s">
        <v>4847</v>
      </c>
      <c r="T430" s="93" t="s">
        <v>1254</v>
      </c>
      <c r="U430" s="93" t="s">
        <v>5078</v>
      </c>
      <c r="V430" s="93" t="s">
        <v>41</v>
      </c>
      <c r="W430" s="93" t="s">
        <v>121</v>
      </c>
      <c r="X430" s="93" t="s">
        <v>1284</v>
      </c>
      <c r="Y430" s="93">
        <v>1</v>
      </c>
      <c r="Z430" s="97">
        <f>IF(T430="SOPORTE_TELEFÓNICO",'TARIFAS 2025'!$B$14,IF(V430="PRINCIPAL",'TARIFAS 2025'!$B$8,IF(V430="INTERMEDIA",'TARIFAS 2025'!$C$8,IF(V430="LEJANA",'TARIFAS 2025'!$D$8))))</f>
        <v>22000</v>
      </c>
      <c r="AA430" s="97">
        <f t="shared" si="7"/>
        <v>22000</v>
      </c>
    </row>
    <row r="431" spans="1:27" s="91" customFormat="1" x14ac:dyDescent="0.3">
      <c r="A431" s="93" t="s">
        <v>88</v>
      </c>
      <c r="B431" s="93" t="str">
        <f>VLOOKUP(A431,'CENTROS DE COSTOS'!A:D,2,0)</f>
        <v>0036-0005</v>
      </c>
      <c r="C431" s="93" t="str">
        <f>VLOOKUP(A431,'CENTROS DE COSTOS'!A:D,3,0)</f>
        <v>Wompi Noroccidente</v>
      </c>
      <c r="D431" s="93" t="s">
        <v>2958</v>
      </c>
      <c r="E431" s="93">
        <v>3041189</v>
      </c>
      <c r="F431" s="93" t="s">
        <v>2851</v>
      </c>
      <c r="G431" s="93" t="s">
        <v>31</v>
      </c>
      <c r="H431" s="93" t="s">
        <v>120</v>
      </c>
      <c r="I431" s="93" t="s">
        <v>88</v>
      </c>
      <c r="J431" s="93" t="s">
        <v>3376</v>
      </c>
      <c r="K431" s="93" t="s">
        <v>1170</v>
      </c>
      <c r="L431" s="93" t="s">
        <v>4179</v>
      </c>
      <c r="M431" s="95">
        <v>45981.529166666667</v>
      </c>
      <c r="N431" s="95">
        <v>45981.734027777777</v>
      </c>
      <c r="O431" s="93" t="s">
        <v>31</v>
      </c>
      <c r="P431" s="93" t="s">
        <v>1251</v>
      </c>
      <c r="Q431" s="93" t="s">
        <v>1282</v>
      </c>
      <c r="R431" s="93" t="s">
        <v>1253</v>
      </c>
      <c r="S431" s="93" t="s">
        <v>4848</v>
      </c>
      <c r="T431" s="93" t="s">
        <v>1254</v>
      </c>
      <c r="U431" s="93" t="s">
        <v>5071</v>
      </c>
      <c r="V431" s="93" t="s">
        <v>40</v>
      </c>
      <c r="W431" s="93" t="s">
        <v>121</v>
      </c>
      <c r="X431" s="93" t="s">
        <v>1284</v>
      </c>
      <c r="Y431" s="93">
        <v>1</v>
      </c>
      <c r="Z431" s="97">
        <f>IF(T431="SOPORTE_TELEFÓNICO",'TARIFAS 2025'!$B$14,IF(V431="PRINCIPAL",'TARIFAS 2025'!$B$8,IF(V431="INTERMEDIA",'TARIFAS 2025'!$C$8,IF(V431="LEJANA",'TARIFAS 2025'!$D$8))))</f>
        <v>22000</v>
      </c>
      <c r="AA431" s="97">
        <f t="shared" si="7"/>
        <v>22000</v>
      </c>
    </row>
    <row r="432" spans="1:27" s="91" customFormat="1" x14ac:dyDescent="0.3">
      <c r="A432" s="93" t="s">
        <v>71</v>
      </c>
      <c r="B432" s="93" t="str">
        <f>VLOOKUP(A432,'CENTROS DE COSTOS'!A:D,2,0)</f>
        <v>0036-0004</v>
      </c>
      <c r="C432" s="93" t="str">
        <f>VLOOKUP(A432,'CENTROS DE COSTOS'!A:D,3,0)</f>
        <v>Wompi Centro</v>
      </c>
      <c r="D432" s="93" t="s">
        <v>2946</v>
      </c>
      <c r="E432" s="93">
        <v>3038001</v>
      </c>
      <c r="F432" s="93" t="s">
        <v>2852</v>
      </c>
      <c r="G432" s="93" t="s">
        <v>31</v>
      </c>
      <c r="H432" s="93" t="s">
        <v>618</v>
      </c>
      <c r="I432" s="93" t="s">
        <v>71</v>
      </c>
      <c r="J432" s="93" t="s">
        <v>3377</v>
      </c>
      <c r="K432" s="93" t="s">
        <v>1170</v>
      </c>
      <c r="L432" s="93" t="s">
        <v>4180</v>
      </c>
      <c r="M432" s="95">
        <v>45981.333333333343</v>
      </c>
      <c r="N432" s="95">
        <v>45981.825694444437</v>
      </c>
      <c r="O432" s="93" t="s">
        <v>31</v>
      </c>
      <c r="P432" s="93" t="s">
        <v>1255</v>
      </c>
      <c r="Q432" s="93" t="s">
        <v>1264</v>
      </c>
      <c r="R432" s="93" t="s">
        <v>1265</v>
      </c>
      <c r="S432" s="93" t="s">
        <v>4849</v>
      </c>
      <c r="T432" s="93" t="s">
        <v>1254</v>
      </c>
      <c r="U432" s="93" t="s">
        <v>5079</v>
      </c>
      <c r="V432" s="93" t="s">
        <v>40</v>
      </c>
      <c r="W432" s="93" t="s">
        <v>121</v>
      </c>
      <c r="X432" s="93" t="s">
        <v>1455</v>
      </c>
      <c r="Y432" s="93">
        <v>1</v>
      </c>
      <c r="Z432" s="97">
        <f>IF(T432="SOPORTE_TELEFÓNICO",'TARIFAS 2025'!$B$14,IF(V432="PRINCIPAL",'TARIFAS 2025'!$B$8,IF(V432="INTERMEDIA",'TARIFAS 2025'!$C$8,IF(V432="LEJANA",'TARIFAS 2025'!$D$8))))</f>
        <v>22000</v>
      </c>
      <c r="AA432" s="97">
        <f t="shared" si="7"/>
        <v>22000</v>
      </c>
    </row>
    <row r="433" spans="1:27" s="91" customFormat="1" x14ac:dyDescent="0.3">
      <c r="A433" s="93" t="s">
        <v>71</v>
      </c>
      <c r="B433" s="93" t="str">
        <f>VLOOKUP(A433,'CENTROS DE COSTOS'!A:D,2,0)</f>
        <v>0036-0004</v>
      </c>
      <c r="C433" s="93" t="str">
        <f>VLOOKUP(A433,'CENTROS DE COSTOS'!A:D,3,0)</f>
        <v>Wompi Centro</v>
      </c>
      <c r="D433" s="93">
        <v>25754</v>
      </c>
      <c r="E433" s="93">
        <v>3012000</v>
      </c>
      <c r="F433" s="93">
        <v>80754</v>
      </c>
      <c r="G433" s="93" t="s">
        <v>31</v>
      </c>
      <c r="H433" s="93" t="s">
        <v>618</v>
      </c>
      <c r="I433" s="93" t="s">
        <v>698</v>
      </c>
      <c r="J433" s="93" t="s">
        <v>3378</v>
      </c>
      <c r="K433" s="93" t="s">
        <v>1170</v>
      </c>
      <c r="L433" s="93" t="s">
        <v>4181</v>
      </c>
      <c r="M433" s="95">
        <v>45974.333333333343</v>
      </c>
      <c r="N433" s="95">
        <v>45981.973611111112</v>
      </c>
      <c r="O433" s="93" t="s">
        <v>31</v>
      </c>
      <c r="P433" s="93" t="s">
        <v>1255</v>
      </c>
      <c r="Q433" s="93" t="s">
        <v>1256</v>
      </c>
      <c r="R433" s="93" t="s">
        <v>1338</v>
      </c>
      <c r="S433" s="93" t="s">
        <v>4850</v>
      </c>
      <c r="T433" s="93" t="s">
        <v>1254</v>
      </c>
      <c r="U433" s="93">
        <v>0</v>
      </c>
      <c r="V433" s="93" t="s">
        <v>40</v>
      </c>
      <c r="W433" s="93" t="s">
        <v>121</v>
      </c>
      <c r="X433" s="93" t="s">
        <v>1208</v>
      </c>
      <c r="Y433" s="93">
        <v>1</v>
      </c>
      <c r="Z433" s="97">
        <f>IF(T433="SOPORTE_TELEFÓNICO",'TARIFAS 2025'!$B$14,IF(V433="PRINCIPAL",'TARIFAS 2025'!$B$8,IF(V433="INTERMEDIA",'TARIFAS 2025'!$C$8,IF(V433="LEJANA",'TARIFAS 2025'!$D$8))))</f>
        <v>22000</v>
      </c>
      <c r="AA433" s="97">
        <f t="shared" si="7"/>
        <v>22000</v>
      </c>
    </row>
    <row r="434" spans="1:27" s="91" customFormat="1" x14ac:dyDescent="0.3">
      <c r="A434" s="93" t="s">
        <v>77</v>
      </c>
      <c r="B434" s="93" t="str">
        <f>VLOOKUP(A434,'CENTROS DE COSTOS'!A:D,2,0)</f>
        <v>0036-0003</v>
      </c>
      <c r="C434" s="93" t="str">
        <f>VLOOKUP(A434,'CENTROS DE COSTOS'!A:D,3,0)</f>
        <v>Wompi Suroccidente</v>
      </c>
      <c r="D434" s="93" t="s">
        <v>2948</v>
      </c>
      <c r="E434" s="93">
        <v>3038022</v>
      </c>
      <c r="F434" s="93" t="s">
        <v>2853</v>
      </c>
      <c r="G434" s="93" t="s">
        <v>31</v>
      </c>
      <c r="H434" s="93" t="s">
        <v>1101</v>
      </c>
      <c r="I434" s="93" t="s">
        <v>77</v>
      </c>
      <c r="J434" s="93" t="s">
        <v>3379</v>
      </c>
      <c r="K434" s="93" t="s">
        <v>1170</v>
      </c>
      <c r="L434" s="93" t="s">
        <v>4182</v>
      </c>
      <c r="M434" s="95">
        <v>45981.333333333343</v>
      </c>
      <c r="N434" s="95">
        <v>45982.335416666669</v>
      </c>
      <c r="O434" s="93" t="s">
        <v>31</v>
      </c>
      <c r="P434" s="93" t="s">
        <v>1263</v>
      </c>
      <c r="Q434" s="93" t="s">
        <v>1264</v>
      </c>
      <c r="R434" s="93" t="s">
        <v>1265</v>
      </c>
      <c r="S434" s="93" t="s">
        <v>4851</v>
      </c>
      <c r="T434" s="93" t="s">
        <v>1254</v>
      </c>
      <c r="U434" s="93" t="s">
        <v>5079</v>
      </c>
      <c r="V434" s="93" t="s">
        <v>40</v>
      </c>
      <c r="W434" s="93" t="s">
        <v>121</v>
      </c>
      <c r="X434" s="93" t="s">
        <v>1290</v>
      </c>
      <c r="Y434" s="93">
        <v>1</v>
      </c>
      <c r="Z434" s="97">
        <f>IF(T434="SOPORTE_TELEFÓNICO",'TARIFAS 2025'!$B$14,IF(V434="PRINCIPAL",'TARIFAS 2025'!$B$8,IF(V434="INTERMEDIA",'TARIFAS 2025'!$C$8,IF(V434="LEJANA",'TARIFAS 2025'!$D$8))))</f>
        <v>22000</v>
      </c>
      <c r="AA434" s="97">
        <f t="shared" si="7"/>
        <v>22000</v>
      </c>
    </row>
    <row r="435" spans="1:27" s="91" customFormat="1" x14ac:dyDescent="0.3">
      <c r="A435" s="93" t="s">
        <v>96</v>
      </c>
      <c r="B435" s="93" t="str">
        <f>VLOOKUP(A435,'CENTROS DE COSTOS'!A:D,2,0)</f>
        <v>0036-0007</v>
      </c>
      <c r="C435" s="93" t="str">
        <f>VLOOKUP(A435,'CENTROS DE COSTOS'!A:D,3,0)</f>
        <v>Wompi Santander</v>
      </c>
      <c r="D435" s="93" t="s">
        <v>3066</v>
      </c>
      <c r="E435" s="93">
        <v>3023181</v>
      </c>
      <c r="F435" s="93" t="s">
        <v>2854</v>
      </c>
      <c r="G435" s="93" t="s">
        <v>31</v>
      </c>
      <c r="H435" s="93" t="s">
        <v>618</v>
      </c>
      <c r="I435" s="93" t="s">
        <v>722</v>
      </c>
      <c r="J435" s="93" t="s">
        <v>3380</v>
      </c>
      <c r="K435" s="93" t="s">
        <v>1170</v>
      </c>
      <c r="L435" s="93" t="s">
        <v>4183</v>
      </c>
      <c r="M435" s="95">
        <v>45977.375</v>
      </c>
      <c r="N435" s="95">
        <v>45982.342361111107</v>
      </c>
      <c r="O435" s="93" t="s">
        <v>31</v>
      </c>
      <c r="P435" s="93" t="s">
        <v>1251</v>
      </c>
      <c r="Q435" s="93" t="s">
        <v>1252</v>
      </c>
      <c r="R435" s="93" t="s">
        <v>1285</v>
      </c>
      <c r="S435" s="93" t="s">
        <v>4852</v>
      </c>
      <c r="T435" s="93" t="s">
        <v>1254</v>
      </c>
      <c r="U435" s="93" t="s">
        <v>5078</v>
      </c>
      <c r="V435" s="93" t="s">
        <v>41</v>
      </c>
      <c r="W435" s="93" t="s">
        <v>121</v>
      </c>
      <c r="X435" s="93" t="s">
        <v>1218</v>
      </c>
      <c r="Y435" s="93">
        <v>1</v>
      </c>
      <c r="Z435" s="97">
        <f>IF(T435="SOPORTE_TELEFÓNICO",'TARIFAS 2025'!$B$14,IF(V435="PRINCIPAL",'TARIFAS 2025'!$B$8,IF(V435="INTERMEDIA",'TARIFAS 2025'!$C$8,IF(V435="LEJANA",'TARIFAS 2025'!$D$8))))</f>
        <v>22000</v>
      </c>
      <c r="AA435" s="97">
        <f t="shared" si="7"/>
        <v>22000</v>
      </c>
    </row>
    <row r="436" spans="1:27" s="91" customFormat="1" x14ac:dyDescent="0.3">
      <c r="A436" s="93" t="s">
        <v>71</v>
      </c>
      <c r="B436" s="93" t="str">
        <f>VLOOKUP(A436,'CENTROS DE COSTOS'!A:D,2,0)</f>
        <v>0036-0004</v>
      </c>
      <c r="C436" s="93" t="str">
        <f>VLOOKUP(A436,'CENTROS DE COSTOS'!A:D,3,0)</f>
        <v>Wompi Centro</v>
      </c>
      <c r="D436" s="93" t="s">
        <v>2946</v>
      </c>
      <c r="E436" s="93">
        <v>2872747</v>
      </c>
      <c r="F436" s="93" t="s">
        <v>2855</v>
      </c>
      <c r="G436" s="93" t="s">
        <v>31</v>
      </c>
      <c r="H436" s="93" t="s">
        <v>618</v>
      </c>
      <c r="I436" s="93" t="s">
        <v>71</v>
      </c>
      <c r="J436" s="93" t="s">
        <v>3381</v>
      </c>
      <c r="K436" s="93" t="s">
        <v>1170</v>
      </c>
      <c r="L436" s="93" t="s">
        <v>4184</v>
      </c>
      <c r="M436" s="95">
        <v>45942.375</v>
      </c>
      <c r="N436" s="95">
        <v>45982.363888888889</v>
      </c>
      <c r="O436" s="93" t="s">
        <v>31</v>
      </c>
      <c r="P436" s="93" t="s">
        <v>1293</v>
      </c>
      <c r="Q436" s="93" t="s">
        <v>1302</v>
      </c>
      <c r="R436" s="93" t="s">
        <v>4413</v>
      </c>
      <c r="S436" s="93" t="s">
        <v>4853</v>
      </c>
      <c r="T436" s="93" t="s">
        <v>1172</v>
      </c>
      <c r="U436" s="93" t="s">
        <v>5075</v>
      </c>
      <c r="V436" s="93" t="s">
        <v>40</v>
      </c>
      <c r="W436" s="93" t="s">
        <v>121</v>
      </c>
      <c r="X436" s="93" t="s">
        <v>1208</v>
      </c>
      <c r="Y436" s="93">
        <v>2</v>
      </c>
      <c r="Z436" s="97">
        <f>IF(T436="SOPORTE_TELEFÓNICO",'TARIFAS 2025'!$B$14,IF(V436="PRINCIPAL",'TARIFAS 2025'!$B$8,IF(V436="INTERMEDIA",'TARIFAS 2025'!$C$8,IF(V436="LEJANA",'TARIFAS 2025'!$D$8))))</f>
        <v>51282</v>
      </c>
      <c r="AA436" s="97">
        <f t="shared" si="7"/>
        <v>102564</v>
      </c>
    </row>
    <row r="437" spans="1:27" s="91" customFormat="1" x14ac:dyDescent="0.3">
      <c r="A437" s="93" t="s">
        <v>88</v>
      </c>
      <c r="B437" s="93" t="str">
        <f>VLOOKUP(A437,'CENTROS DE COSTOS'!A:D,2,0)</f>
        <v>0036-0005</v>
      </c>
      <c r="C437" s="93" t="str">
        <f>VLOOKUP(A437,'CENTROS DE COSTOS'!A:D,3,0)</f>
        <v>Wompi Noroccidente</v>
      </c>
      <c r="D437" s="93" t="s">
        <v>2990</v>
      </c>
      <c r="E437" s="93">
        <v>3042720</v>
      </c>
      <c r="F437" s="93" t="s">
        <v>2856</v>
      </c>
      <c r="G437" s="93" t="s">
        <v>31</v>
      </c>
      <c r="H437" s="93" t="s">
        <v>120</v>
      </c>
      <c r="I437" s="93" t="s">
        <v>134</v>
      </c>
      <c r="J437" s="93" t="s">
        <v>3382</v>
      </c>
      <c r="K437" s="93" t="s">
        <v>1170</v>
      </c>
      <c r="L437" s="93" t="s">
        <v>4185</v>
      </c>
      <c r="M437" s="95">
        <v>45981.648611111108</v>
      </c>
      <c r="N437" s="95">
        <v>45982.456250000003</v>
      </c>
      <c r="O437" s="93" t="s">
        <v>31</v>
      </c>
      <c r="P437" s="93" t="s">
        <v>1263</v>
      </c>
      <c r="Q437" s="93" t="s">
        <v>1264</v>
      </c>
      <c r="R437" s="93" t="s">
        <v>1265</v>
      </c>
      <c r="S437" s="93" t="s">
        <v>4854</v>
      </c>
      <c r="T437" s="93" t="s">
        <v>1254</v>
      </c>
      <c r="U437" s="93" t="s">
        <v>5072</v>
      </c>
      <c r="V437" s="93" t="s">
        <v>41</v>
      </c>
      <c r="W437" s="93" t="s">
        <v>121</v>
      </c>
      <c r="X437" s="93" t="s">
        <v>1331</v>
      </c>
      <c r="Y437" s="93">
        <v>1</v>
      </c>
      <c r="Z437" s="97">
        <f>IF(T437="SOPORTE_TELEFÓNICO",'TARIFAS 2025'!$B$14,IF(V437="PRINCIPAL",'TARIFAS 2025'!$B$8,IF(V437="INTERMEDIA",'TARIFAS 2025'!$C$8,IF(V437="LEJANA",'TARIFAS 2025'!$D$8))))</f>
        <v>22000</v>
      </c>
      <c r="AA437" s="97">
        <f t="shared" si="7"/>
        <v>22000</v>
      </c>
    </row>
    <row r="438" spans="1:27" s="91" customFormat="1" x14ac:dyDescent="0.3">
      <c r="A438" s="93" t="s">
        <v>71</v>
      </c>
      <c r="B438" s="93" t="str">
        <f>VLOOKUP(A438,'CENTROS DE COSTOS'!A:D,2,0)</f>
        <v>0036-0004</v>
      </c>
      <c r="C438" s="93" t="str">
        <f>VLOOKUP(A438,'CENTROS DE COSTOS'!A:D,3,0)</f>
        <v>Wompi Centro</v>
      </c>
      <c r="D438" s="93" t="s">
        <v>2974</v>
      </c>
      <c r="E438" s="93">
        <v>3041228</v>
      </c>
      <c r="F438" s="93" t="s">
        <v>2857</v>
      </c>
      <c r="G438" s="93" t="s">
        <v>31</v>
      </c>
      <c r="H438" s="93" t="s">
        <v>618</v>
      </c>
      <c r="I438" s="93" t="s">
        <v>698</v>
      </c>
      <c r="J438" s="93" t="s">
        <v>1751</v>
      </c>
      <c r="K438" s="93" t="s">
        <v>1170</v>
      </c>
      <c r="L438" s="93" t="s">
        <v>4186</v>
      </c>
      <c r="M438" s="95">
        <v>45981.495833333327</v>
      </c>
      <c r="N438" s="95">
        <v>45982.476388888892</v>
      </c>
      <c r="O438" s="93" t="s">
        <v>31</v>
      </c>
      <c r="P438" s="93" t="s">
        <v>1293</v>
      </c>
      <c r="Q438" s="93" t="s">
        <v>1294</v>
      </c>
      <c r="R438" s="93" t="s">
        <v>1295</v>
      </c>
      <c r="S438" s="93" t="s">
        <v>4855</v>
      </c>
      <c r="T438" s="93" t="s">
        <v>1172</v>
      </c>
      <c r="U438" s="93" t="s">
        <v>5072</v>
      </c>
      <c r="V438" s="93" t="s">
        <v>40</v>
      </c>
      <c r="W438" s="93" t="s">
        <v>121</v>
      </c>
      <c r="X438" s="93" t="s">
        <v>1208</v>
      </c>
      <c r="Y438" s="93" t="s">
        <v>5090</v>
      </c>
      <c r="Z438" s="97">
        <f>IF(T438="SOPORTE_TELEFÓNICO",'TARIFAS 2025'!$B$14,IF(V438="PRINCIPAL",'TARIFAS 2025'!$B$8,IF(V438="INTERMEDIA",'TARIFAS 2025'!$C$8,IF(V438="LEJANA",'TARIFAS 2025'!$D$8))))</f>
        <v>51282</v>
      </c>
      <c r="AA438" s="97">
        <f t="shared" si="7"/>
        <v>51282</v>
      </c>
    </row>
    <row r="439" spans="1:27" s="91" customFormat="1" x14ac:dyDescent="0.3">
      <c r="A439" s="93" t="s">
        <v>88</v>
      </c>
      <c r="B439" s="93" t="str">
        <f>VLOOKUP(A439,'CENTROS DE COSTOS'!A:D,2,0)</f>
        <v>0036-0005</v>
      </c>
      <c r="C439" s="93" t="str">
        <f>VLOOKUP(A439,'CENTROS DE COSTOS'!A:D,3,0)</f>
        <v>Wompi Noroccidente</v>
      </c>
      <c r="D439" s="93" t="s">
        <v>2958</v>
      </c>
      <c r="E439" s="93">
        <v>3038872</v>
      </c>
      <c r="F439" s="93" t="s">
        <v>2858</v>
      </c>
      <c r="G439" s="93" t="s">
        <v>31</v>
      </c>
      <c r="H439" s="93" t="s">
        <v>120</v>
      </c>
      <c r="I439" s="93" t="s">
        <v>88</v>
      </c>
      <c r="J439" s="93" t="s">
        <v>3383</v>
      </c>
      <c r="K439" s="93" t="s">
        <v>1170</v>
      </c>
      <c r="L439" s="93" t="s">
        <v>4187</v>
      </c>
      <c r="M439" s="95">
        <v>45981.350694444453</v>
      </c>
      <c r="N439" s="95">
        <v>45982.488888888889</v>
      </c>
      <c r="O439" s="93" t="s">
        <v>31</v>
      </c>
      <c r="P439" s="93" t="s">
        <v>1251</v>
      </c>
      <c r="Q439" s="93" t="s">
        <v>1282</v>
      </c>
      <c r="R439" s="93" t="s">
        <v>1253</v>
      </c>
      <c r="S439" s="93" t="s">
        <v>4856</v>
      </c>
      <c r="T439" s="93" t="s">
        <v>1172</v>
      </c>
      <c r="U439" s="93" t="s">
        <v>5076</v>
      </c>
      <c r="V439" s="93" t="s">
        <v>40</v>
      </c>
      <c r="W439" s="93" t="s">
        <v>121</v>
      </c>
      <c r="X439" s="93" t="s">
        <v>5084</v>
      </c>
      <c r="Y439" s="93" t="s">
        <v>5090</v>
      </c>
      <c r="Z439" s="97">
        <f>IF(T439="SOPORTE_TELEFÓNICO",'TARIFAS 2025'!$B$14,IF(V439="PRINCIPAL",'TARIFAS 2025'!$B$8,IF(V439="INTERMEDIA",'TARIFAS 2025'!$C$8,IF(V439="LEJANA",'TARIFAS 2025'!$D$8))))</f>
        <v>51282</v>
      </c>
      <c r="AA439" s="97">
        <f t="shared" si="7"/>
        <v>51282</v>
      </c>
    </row>
    <row r="440" spans="1:27" s="91" customFormat="1" x14ac:dyDescent="0.3">
      <c r="A440" s="93" t="s">
        <v>71</v>
      </c>
      <c r="B440" s="93" t="str">
        <f>VLOOKUP(A440,'CENTROS DE COSTOS'!A:D,2,0)</f>
        <v>0036-0004</v>
      </c>
      <c r="C440" s="93" t="str">
        <f>VLOOKUP(A440,'CENTROS DE COSTOS'!A:D,3,0)</f>
        <v>Wompi Centro</v>
      </c>
      <c r="D440" s="93" t="s">
        <v>2946</v>
      </c>
      <c r="E440" s="93">
        <v>3040534</v>
      </c>
      <c r="F440" s="93" t="s">
        <v>2859</v>
      </c>
      <c r="G440" s="93" t="s">
        <v>31</v>
      </c>
      <c r="H440" s="93" t="s">
        <v>618</v>
      </c>
      <c r="I440" s="93" t="s">
        <v>71</v>
      </c>
      <c r="J440" s="93" t="s">
        <v>3384</v>
      </c>
      <c r="K440" s="93" t="s">
        <v>1170</v>
      </c>
      <c r="L440" s="93" t="s">
        <v>4188</v>
      </c>
      <c r="M440" s="95">
        <v>45981.458333333343</v>
      </c>
      <c r="N440" s="95">
        <v>45982.505555555559</v>
      </c>
      <c r="O440" s="93" t="s">
        <v>31</v>
      </c>
      <c r="P440" s="93" t="s">
        <v>1251</v>
      </c>
      <c r="Q440" s="93" t="s">
        <v>1282</v>
      </c>
      <c r="R440" s="93" t="s">
        <v>1253</v>
      </c>
      <c r="S440" s="93" t="s">
        <v>4857</v>
      </c>
      <c r="T440" s="93" t="s">
        <v>1172</v>
      </c>
      <c r="U440" s="93" t="s">
        <v>5075</v>
      </c>
      <c r="V440" s="93" t="s">
        <v>40</v>
      </c>
      <c r="W440" s="93" t="s">
        <v>121</v>
      </c>
      <c r="X440" s="93" t="s">
        <v>1455</v>
      </c>
      <c r="Y440" s="93" t="s">
        <v>5090</v>
      </c>
      <c r="Z440" s="97">
        <f>IF(T440="SOPORTE_TELEFÓNICO",'TARIFAS 2025'!$B$14,IF(V440="PRINCIPAL",'TARIFAS 2025'!$B$8,IF(V440="INTERMEDIA",'TARIFAS 2025'!$C$8,IF(V440="LEJANA",'TARIFAS 2025'!$D$8))))</f>
        <v>51282</v>
      </c>
      <c r="AA440" s="97">
        <f t="shared" si="7"/>
        <v>51282</v>
      </c>
    </row>
    <row r="441" spans="1:27" s="91" customFormat="1" x14ac:dyDescent="0.3">
      <c r="A441" s="93" t="s">
        <v>77</v>
      </c>
      <c r="B441" s="93" t="str">
        <f>VLOOKUP(A441,'CENTROS DE COSTOS'!A:D,2,0)</f>
        <v>0036-0003</v>
      </c>
      <c r="C441" s="93" t="str">
        <f>VLOOKUP(A441,'CENTROS DE COSTOS'!A:D,3,0)</f>
        <v>Wompi Suroccidente</v>
      </c>
      <c r="D441" s="93" t="s">
        <v>2948</v>
      </c>
      <c r="E441" s="93">
        <v>3042000</v>
      </c>
      <c r="F441" s="93" t="s">
        <v>2860</v>
      </c>
      <c r="G441" s="93" t="s">
        <v>31</v>
      </c>
      <c r="H441" s="93" t="s">
        <v>1101</v>
      </c>
      <c r="I441" s="93" t="s">
        <v>77</v>
      </c>
      <c r="J441" s="93" t="s">
        <v>3385</v>
      </c>
      <c r="K441" s="93" t="s">
        <v>1170</v>
      </c>
      <c r="L441" s="93" t="s">
        <v>4189</v>
      </c>
      <c r="M441" s="95">
        <v>45981.604861111111</v>
      </c>
      <c r="N441" s="95">
        <v>45982.532638888893</v>
      </c>
      <c r="O441" s="93" t="s">
        <v>31</v>
      </c>
      <c r="P441" s="93" t="s">
        <v>1255</v>
      </c>
      <c r="Q441" s="93" t="s">
        <v>1256</v>
      </c>
      <c r="R441" s="93" t="s">
        <v>1330</v>
      </c>
      <c r="S441" s="93" t="s">
        <v>4858</v>
      </c>
      <c r="T441" s="93" t="s">
        <v>1172</v>
      </c>
      <c r="U441" s="93" t="s">
        <v>5071</v>
      </c>
      <c r="V441" s="93" t="s">
        <v>40</v>
      </c>
      <c r="W441" s="93" t="s">
        <v>121</v>
      </c>
      <c r="X441" s="93" t="s">
        <v>1261</v>
      </c>
      <c r="Y441" s="93" t="s">
        <v>5090</v>
      </c>
      <c r="Z441" s="97">
        <f>IF(T441="SOPORTE_TELEFÓNICO",'TARIFAS 2025'!$B$14,IF(V441="PRINCIPAL",'TARIFAS 2025'!$B$8,IF(V441="INTERMEDIA",'TARIFAS 2025'!$C$8,IF(V441="LEJANA",'TARIFAS 2025'!$D$8))))</f>
        <v>51282</v>
      </c>
      <c r="AA441" s="97">
        <f t="shared" si="7"/>
        <v>51282</v>
      </c>
    </row>
    <row r="442" spans="1:27" s="91" customFormat="1" x14ac:dyDescent="0.3">
      <c r="A442" s="93" t="s">
        <v>88</v>
      </c>
      <c r="B442" s="93" t="str">
        <f>VLOOKUP(A442,'CENTROS DE COSTOS'!A:D,2,0)</f>
        <v>0036-0005</v>
      </c>
      <c r="C442" s="93" t="str">
        <f>VLOOKUP(A442,'CENTROS DE COSTOS'!A:D,3,0)</f>
        <v>Wompi Noroccidente</v>
      </c>
      <c r="D442" s="93" t="s">
        <v>2958</v>
      </c>
      <c r="E442" s="93">
        <v>3041803</v>
      </c>
      <c r="F442" s="93" t="s">
        <v>2861</v>
      </c>
      <c r="G442" s="93" t="s">
        <v>31</v>
      </c>
      <c r="H442" s="93" t="s">
        <v>120</v>
      </c>
      <c r="I442" s="93" t="s">
        <v>88</v>
      </c>
      <c r="J442" s="93" t="s">
        <v>3386</v>
      </c>
      <c r="K442" s="93" t="s">
        <v>1170</v>
      </c>
      <c r="L442" s="93" t="s">
        <v>4190</v>
      </c>
      <c r="M442" s="95">
        <v>45981.55972222222</v>
      </c>
      <c r="N442" s="95">
        <v>45982.542361111111</v>
      </c>
      <c r="O442" s="93" t="s">
        <v>31</v>
      </c>
      <c r="P442" s="93" t="s">
        <v>1263</v>
      </c>
      <c r="Q442" s="93" t="s">
        <v>1264</v>
      </c>
      <c r="R442" s="93" t="s">
        <v>1265</v>
      </c>
      <c r="S442" s="93" t="s">
        <v>4859</v>
      </c>
      <c r="T442" s="93" t="s">
        <v>1254</v>
      </c>
      <c r="U442" s="93" t="s">
        <v>5076</v>
      </c>
      <c r="V442" s="93" t="s">
        <v>40</v>
      </c>
      <c r="W442" s="93" t="s">
        <v>121</v>
      </c>
      <c r="X442" s="93" t="s">
        <v>1284</v>
      </c>
      <c r="Y442" s="93">
        <v>1</v>
      </c>
      <c r="Z442" s="97">
        <f>IF(T442="SOPORTE_TELEFÓNICO",'TARIFAS 2025'!$B$14,IF(V442="PRINCIPAL",'TARIFAS 2025'!$B$8,IF(V442="INTERMEDIA",'TARIFAS 2025'!$C$8,IF(V442="LEJANA",'TARIFAS 2025'!$D$8))))</f>
        <v>22000</v>
      </c>
      <c r="AA442" s="97">
        <f t="shared" si="7"/>
        <v>22000</v>
      </c>
    </row>
    <row r="443" spans="1:27" s="91" customFormat="1" x14ac:dyDescent="0.3">
      <c r="A443" s="93" t="s">
        <v>88</v>
      </c>
      <c r="B443" s="93" t="str">
        <f>VLOOKUP(A443,'CENTROS DE COSTOS'!A:D,2,0)</f>
        <v>0036-0005</v>
      </c>
      <c r="C443" s="93" t="str">
        <f>VLOOKUP(A443,'CENTROS DE COSTOS'!A:D,3,0)</f>
        <v>Wompi Noroccidente</v>
      </c>
      <c r="D443" s="93" t="s">
        <v>3067</v>
      </c>
      <c r="E443" s="93">
        <v>3041458</v>
      </c>
      <c r="F443" s="93" t="s">
        <v>2862</v>
      </c>
      <c r="G443" s="93" t="s">
        <v>31</v>
      </c>
      <c r="H443" s="93" t="s">
        <v>120</v>
      </c>
      <c r="I443" s="93" t="s">
        <v>126</v>
      </c>
      <c r="J443" s="93" t="s">
        <v>3387</v>
      </c>
      <c r="K443" s="93" t="s">
        <v>1170</v>
      </c>
      <c r="L443" s="93" t="s">
        <v>4191</v>
      </c>
      <c r="M443" s="95">
        <v>45981.574305555558</v>
      </c>
      <c r="N443" s="95">
        <v>45982.5625</v>
      </c>
      <c r="O443" s="93" t="s">
        <v>31</v>
      </c>
      <c r="P443" s="93" t="s">
        <v>1258</v>
      </c>
      <c r="Q443" s="93" t="s">
        <v>1259</v>
      </c>
      <c r="R443" s="93" t="s">
        <v>1273</v>
      </c>
      <c r="S443" s="93" t="s">
        <v>4860</v>
      </c>
      <c r="T443" s="93" t="s">
        <v>1254</v>
      </c>
      <c r="U443" s="93" t="s">
        <v>5077</v>
      </c>
      <c r="V443" s="93" t="s">
        <v>40</v>
      </c>
      <c r="W443" s="93" t="s">
        <v>121</v>
      </c>
      <c r="X443" s="93" t="s">
        <v>1284</v>
      </c>
      <c r="Y443" s="93">
        <v>1</v>
      </c>
      <c r="Z443" s="97">
        <f>IF(T443="SOPORTE_TELEFÓNICO",'TARIFAS 2025'!$B$14,IF(V443="PRINCIPAL",'TARIFAS 2025'!$B$8,IF(V443="INTERMEDIA",'TARIFAS 2025'!$C$8,IF(V443="LEJANA",'TARIFAS 2025'!$D$8))))</f>
        <v>22000</v>
      </c>
      <c r="AA443" s="97">
        <f t="shared" si="7"/>
        <v>22000</v>
      </c>
    </row>
    <row r="444" spans="1:27" s="91" customFormat="1" x14ac:dyDescent="0.3">
      <c r="A444" s="93" t="s">
        <v>97</v>
      </c>
      <c r="B444" s="93" t="str">
        <f>VLOOKUP(A444,'CENTROS DE COSTOS'!A:D,2,0)</f>
        <v>0036-0001</v>
      </c>
      <c r="C444" s="93" t="str">
        <f>VLOOKUP(A444,'CENTROS DE COSTOS'!A:D,3,0)</f>
        <v>Wompi Costa</v>
      </c>
      <c r="D444" s="93" t="s">
        <v>2962</v>
      </c>
      <c r="E444" s="93">
        <v>3044944</v>
      </c>
      <c r="F444" s="93" t="s">
        <v>2863</v>
      </c>
      <c r="G444" s="93" t="s">
        <v>31</v>
      </c>
      <c r="H444" s="93" t="s">
        <v>536</v>
      </c>
      <c r="I444" s="93" t="s">
        <v>97</v>
      </c>
      <c r="J444" s="93" t="s">
        <v>3388</v>
      </c>
      <c r="K444" s="93" t="s">
        <v>1170</v>
      </c>
      <c r="L444" s="93" t="s">
        <v>4192</v>
      </c>
      <c r="M444" s="95">
        <v>45982.409722222219</v>
      </c>
      <c r="N444" s="95">
        <v>45982.600694444453</v>
      </c>
      <c r="O444" s="93" t="s">
        <v>31</v>
      </c>
      <c r="P444" s="93" t="s">
        <v>1251</v>
      </c>
      <c r="Q444" s="93" t="s">
        <v>1252</v>
      </c>
      <c r="R444" s="93" t="s">
        <v>1285</v>
      </c>
      <c r="S444" s="93" t="s">
        <v>4861</v>
      </c>
      <c r="T444" s="93" t="s">
        <v>1254</v>
      </c>
      <c r="U444" s="93" t="s">
        <v>5078</v>
      </c>
      <c r="V444" s="93" t="s">
        <v>40</v>
      </c>
      <c r="W444" s="93" t="s">
        <v>121</v>
      </c>
      <c r="X444" s="93" t="s">
        <v>1204</v>
      </c>
      <c r="Y444" s="93">
        <v>1</v>
      </c>
      <c r="Z444" s="97">
        <f>IF(T444="SOPORTE_TELEFÓNICO",'TARIFAS 2025'!$B$14,IF(V444="PRINCIPAL",'TARIFAS 2025'!$B$8,IF(V444="INTERMEDIA",'TARIFAS 2025'!$C$8,IF(V444="LEJANA",'TARIFAS 2025'!$D$8))))</f>
        <v>22000</v>
      </c>
      <c r="AA444" s="97">
        <f t="shared" si="7"/>
        <v>22000</v>
      </c>
    </row>
    <row r="445" spans="1:27" s="91" customFormat="1" x14ac:dyDescent="0.3">
      <c r="A445" s="93" t="s">
        <v>88</v>
      </c>
      <c r="B445" s="93" t="str">
        <f>VLOOKUP(A445,'CENTROS DE COSTOS'!A:D,2,0)</f>
        <v>0036-0005</v>
      </c>
      <c r="C445" s="93" t="str">
        <f>VLOOKUP(A445,'CENTROS DE COSTOS'!A:D,3,0)</f>
        <v>Wompi Noroccidente</v>
      </c>
      <c r="D445" s="93" t="s">
        <v>2958</v>
      </c>
      <c r="E445" s="93">
        <v>3042573</v>
      </c>
      <c r="F445" s="93" t="s">
        <v>2864</v>
      </c>
      <c r="G445" s="93" t="s">
        <v>31</v>
      </c>
      <c r="H445" s="93" t="s">
        <v>120</v>
      </c>
      <c r="I445" s="93" t="s">
        <v>88</v>
      </c>
      <c r="J445" s="93" t="s">
        <v>3389</v>
      </c>
      <c r="K445" s="93" t="s">
        <v>1170</v>
      </c>
      <c r="L445" s="93" t="s">
        <v>4193</v>
      </c>
      <c r="M445" s="95">
        <v>45981.65902777778</v>
      </c>
      <c r="N445" s="95">
        <v>45982.607638888891</v>
      </c>
      <c r="O445" s="93" t="s">
        <v>31</v>
      </c>
      <c r="P445" s="93" t="s">
        <v>1251</v>
      </c>
      <c r="Q445" s="93" t="s">
        <v>1282</v>
      </c>
      <c r="R445" s="93" t="s">
        <v>1253</v>
      </c>
      <c r="S445" s="93" t="s">
        <v>4862</v>
      </c>
      <c r="T445" s="93" t="s">
        <v>1254</v>
      </c>
      <c r="U445" s="93" t="s">
        <v>5079</v>
      </c>
      <c r="V445" s="93" t="s">
        <v>40</v>
      </c>
      <c r="W445" s="93" t="s">
        <v>121</v>
      </c>
      <c r="X445" s="93" t="s">
        <v>1284</v>
      </c>
      <c r="Y445" s="93">
        <v>1</v>
      </c>
      <c r="Z445" s="97">
        <f>IF(T445="SOPORTE_TELEFÓNICO",'TARIFAS 2025'!$B$14,IF(V445="PRINCIPAL",'TARIFAS 2025'!$B$8,IF(V445="INTERMEDIA",'TARIFAS 2025'!$C$8,IF(V445="LEJANA",'TARIFAS 2025'!$D$8))))</f>
        <v>22000</v>
      </c>
      <c r="AA445" s="97">
        <f t="shared" si="7"/>
        <v>22000</v>
      </c>
    </row>
    <row r="446" spans="1:27" s="91" customFormat="1" x14ac:dyDescent="0.3">
      <c r="A446" s="93" t="s">
        <v>88</v>
      </c>
      <c r="B446" s="93" t="str">
        <f>VLOOKUP(A446,'CENTROS DE COSTOS'!A:D,2,0)</f>
        <v>0036-0005</v>
      </c>
      <c r="C446" s="93" t="str">
        <f>VLOOKUP(A446,'CENTROS DE COSTOS'!A:D,3,0)</f>
        <v>Wompi Noroccidente</v>
      </c>
      <c r="D446" s="93" t="s">
        <v>2958</v>
      </c>
      <c r="E446" s="93">
        <v>3046477</v>
      </c>
      <c r="F446" s="93" t="s">
        <v>2865</v>
      </c>
      <c r="G446" s="93" t="s">
        <v>31</v>
      </c>
      <c r="H446" s="93" t="s">
        <v>120</v>
      </c>
      <c r="I446" s="93" t="s">
        <v>88</v>
      </c>
      <c r="J446" s="93" t="s">
        <v>3390</v>
      </c>
      <c r="K446" s="93" t="s">
        <v>1170</v>
      </c>
      <c r="L446" s="93" t="s">
        <v>4194</v>
      </c>
      <c r="M446" s="95">
        <v>45982.500694444447</v>
      </c>
      <c r="N446" s="95">
        <v>45982.643055555563</v>
      </c>
      <c r="O446" s="93" t="s">
        <v>31</v>
      </c>
      <c r="P446" s="93" t="s">
        <v>1251</v>
      </c>
      <c r="Q446" s="93" t="s">
        <v>1282</v>
      </c>
      <c r="R446" s="93" t="s">
        <v>1285</v>
      </c>
      <c r="S446" s="93" t="s">
        <v>4863</v>
      </c>
      <c r="T446" s="93" t="s">
        <v>1254</v>
      </c>
      <c r="U446" s="93" t="s">
        <v>5077</v>
      </c>
      <c r="V446" s="93" t="s">
        <v>40</v>
      </c>
      <c r="W446" s="93" t="s">
        <v>121</v>
      </c>
      <c r="X446" s="93" t="s">
        <v>1325</v>
      </c>
      <c r="Y446" s="93">
        <v>1</v>
      </c>
      <c r="Z446" s="97">
        <f>IF(T446="SOPORTE_TELEFÓNICO",'TARIFAS 2025'!$B$14,IF(V446="PRINCIPAL",'TARIFAS 2025'!$B$8,IF(V446="INTERMEDIA",'TARIFAS 2025'!$C$8,IF(V446="LEJANA",'TARIFAS 2025'!$D$8))))</f>
        <v>22000</v>
      </c>
      <c r="AA446" s="97">
        <f t="shared" si="7"/>
        <v>22000</v>
      </c>
    </row>
    <row r="447" spans="1:27" s="91" customFormat="1" x14ac:dyDescent="0.3">
      <c r="A447" s="93" t="s">
        <v>88</v>
      </c>
      <c r="B447" s="93" t="str">
        <f>VLOOKUP(A447,'CENTROS DE COSTOS'!A:D,2,0)</f>
        <v>0036-0005</v>
      </c>
      <c r="C447" s="93" t="str">
        <f>VLOOKUP(A447,'CENTROS DE COSTOS'!A:D,3,0)</f>
        <v>Wompi Noroccidente</v>
      </c>
      <c r="D447" s="93" t="s">
        <v>2958</v>
      </c>
      <c r="E447" s="93">
        <v>3044258</v>
      </c>
      <c r="F447" s="93" t="s">
        <v>2866</v>
      </c>
      <c r="G447" s="93" t="s">
        <v>31</v>
      </c>
      <c r="H447" s="93" t="s">
        <v>120</v>
      </c>
      <c r="I447" s="93" t="s">
        <v>88</v>
      </c>
      <c r="J447" s="93" t="s">
        <v>3391</v>
      </c>
      <c r="K447" s="93" t="s">
        <v>1170</v>
      </c>
      <c r="L447" s="93" t="s">
        <v>4195</v>
      </c>
      <c r="M447" s="95">
        <v>45982.348611111112</v>
      </c>
      <c r="N447" s="95">
        <v>45982.652083333327</v>
      </c>
      <c r="O447" s="93" t="s">
        <v>31</v>
      </c>
      <c r="P447" s="93" t="s">
        <v>1251</v>
      </c>
      <c r="Q447" s="93" t="s">
        <v>1282</v>
      </c>
      <c r="R447" s="93" t="s">
        <v>1285</v>
      </c>
      <c r="S447" s="93" t="s">
        <v>4864</v>
      </c>
      <c r="T447" s="93" t="s">
        <v>1254</v>
      </c>
      <c r="U447" s="93" t="s">
        <v>5076</v>
      </c>
      <c r="V447" s="93" t="s">
        <v>40</v>
      </c>
      <c r="W447" s="93" t="s">
        <v>121</v>
      </c>
      <c r="X447" s="93" t="s">
        <v>1325</v>
      </c>
      <c r="Y447" s="93">
        <v>1</v>
      </c>
      <c r="Z447" s="97">
        <f>IF(T447="SOPORTE_TELEFÓNICO",'TARIFAS 2025'!$B$14,IF(V447="PRINCIPAL",'TARIFAS 2025'!$B$8,IF(V447="INTERMEDIA",'TARIFAS 2025'!$C$8,IF(V447="LEJANA",'TARIFAS 2025'!$D$8))))</f>
        <v>22000</v>
      </c>
      <c r="AA447" s="97">
        <f t="shared" si="7"/>
        <v>22000</v>
      </c>
    </row>
    <row r="448" spans="1:27" s="91" customFormat="1" x14ac:dyDescent="0.3">
      <c r="A448" s="93" t="s">
        <v>85</v>
      </c>
      <c r="B448" s="93" t="str">
        <f>VLOOKUP(A448,'CENTROS DE COSTOS'!A:D,2,0)</f>
        <v>0036-0006</v>
      </c>
      <c r="C448" s="93" t="str">
        <f>VLOOKUP(A448,'CENTROS DE COSTOS'!A:D,3,0)</f>
        <v>Wompi Oriente</v>
      </c>
      <c r="D448" s="93" t="s">
        <v>2950</v>
      </c>
      <c r="E448" s="93">
        <v>3046346</v>
      </c>
      <c r="F448" s="93" t="s">
        <v>2867</v>
      </c>
      <c r="G448" s="93" t="s">
        <v>31</v>
      </c>
      <c r="H448" s="93" t="s">
        <v>1056</v>
      </c>
      <c r="I448" s="93" t="s">
        <v>85</v>
      </c>
      <c r="J448" s="93" t="s">
        <v>3392</v>
      </c>
      <c r="K448" s="93" t="s">
        <v>1170</v>
      </c>
      <c r="L448" s="93" t="s">
        <v>4196</v>
      </c>
      <c r="M448" s="95">
        <v>45982.49722222222</v>
      </c>
      <c r="N448" s="95">
        <v>45982.69027777778</v>
      </c>
      <c r="O448" s="93" t="s">
        <v>31</v>
      </c>
      <c r="P448" s="93" t="s">
        <v>1255</v>
      </c>
      <c r="Q448" s="93" t="s">
        <v>1256</v>
      </c>
      <c r="R448" s="93" t="s">
        <v>1257</v>
      </c>
      <c r="S448" s="93" t="s">
        <v>4865</v>
      </c>
      <c r="T448" s="93" t="s">
        <v>1254</v>
      </c>
      <c r="U448" s="93" t="s">
        <v>5077</v>
      </c>
      <c r="V448" s="93" t="s">
        <v>40</v>
      </c>
      <c r="W448" s="93" t="s">
        <v>121</v>
      </c>
      <c r="X448" s="93" t="s">
        <v>1319</v>
      </c>
      <c r="Y448" s="93">
        <v>1</v>
      </c>
      <c r="Z448" s="97">
        <f>IF(T448="SOPORTE_TELEFÓNICO",'TARIFAS 2025'!$B$14,IF(V448="PRINCIPAL",'TARIFAS 2025'!$B$8,IF(V448="INTERMEDIA",'TARIFAS 2025'!$C$8,IF(V448="LEJANA",'TARIFAS 2025'!$D$8))))</f>
        <v>22000</v>
      </c>
      <c r="AA448" s="97">
        <f t="shared" si="7"/>
        <v>22000</v>
      </c>
    </row>
    <row r="449" spans="1:27" s="91" customFormat="1" x14ac:dyDescent="0.3">
      <c r="A449" s="93" t="s">
        <v>88</v>
      </c>
      <c r="B449" s="93" t="str">
        <f>VLOOKUP(A449,'CENTROS DE COSTOS'!A:D,2,0)</f>
        <v>0036-0005</v>
      </c>
      <c r="C449" s="93" t="str">
        <f>VLOOKUP(A449,'CENTROS DE COSTOS'!A:D,3,0)</f>
        <v>Wompi Noroccidente</v>
      </c>
      <c r="D449" s="93" t="s">
        <v>2951</v>
      </c>
      <c r="E449" s="93">
        <v>3045158</v>
      </c>
      <c r="F449" s="93" t="s">
        <v>2677</v>
      </c>
      <c r="G449" s="93" t="s">
        <v>31</v>
      </c>
      <c r="H449" s="93" t="s">
        <v>120</v>
      </c>
      <c r="I449" s="93" t="s">
        <v>155</v>
      </c>
      <c r="J449" s="93" t="s">
        <v>3257</v>
      </c>
      <c r="K449" s="93" t="s">
        <v>1170</v>
      </c>
      <c r="L449" s="93" t="s">
        <v>4197</v>
      </c>
      <c r="M449" s="95">
        <v>45982.417361111111</v>
      </c>
      <c r="N449" s="95">
        <v>45982.691666666673</v>
      </c>
      <c r="O449" s="93" t="s">
        <v>31</v>
      </c>
      <c r="P449" s="93" t="s">
        <v>1251</v>
      </c>
      <c r="Q449" s="93" t="s">
        <v>1282</v>
      </c>
      <c r="R449" s="93" t="s">
        <v>1253</v>
      </c>
      <c r="S449" s="93" t="s">
        <v>4866</v>
      </c>
      <c r="T449" s="93" t="s">
        <v>1254</v>
      </c>
      <c r="U449" s="93" t="s">
        <v>5071</v>
      </c>
      <c r="V449" s="93" t="s">
        <v>40</v>
      </c>
      <c r="W449" s="93" t="s">
        <v>121</v>
      </c>
      <c r="X449" s="93" t="s">
        <v>1325</v>
      </c>
      <c r="Y449" s="93">
        <v>1</v>
      </c>
      <c r="Z449" s="97">
        <f>IF(T449="SOPORTE_TELEFÓNICO",'TARIFAS 2025'!$B$14,IF(V449="PRINCIPAL",'TARIFAS 2025'!$B$8,IF(V449="INTERMEDIA",'TARIFAS 2025'!$C$8,IF(V449="LEJANA",'TARIFAS 2025'!$D$8))))</f>
        <v>22000</v>
      </c>
      <c r="AA449" s="97">
        <f t="shared" si="7"/>
        <v>22000</v>
      </c>
    </row>
    <row r="450" spans="1:27" s="91" customFormat="1" x14ac:dyDescent="0.3">
      <c r="A450" s="93" t="s">
        <v>88</v>
      </c>
      <c r="B450" s="93" t="str">
        <f>VLOOKUP(A450,'CENTROS DE COSTOS'!A:D,2,0)</f>
        <v>0036-0005</v>
      </c>
      <c r="C450" s="93" t="str">
        <f>VLOOKUP(A450,'CENTROS DE COSTOS'!A:D,3,0)</f>
        <v>Wompi Noroccidente</v>
      </c>
      <c r="D450" s="93" t="s">
        <v>3068</v>
      </c>
      <c r="E450" s="93">
        <v>3043415</v>
      </c>
      <c r="F450" s="93" t="s">
        <v>2868</v>
      </c>
      <c r="G450" s="93" t="s">
        <v>31</v>
      </c>
      <c r="H450" s="93" t="s">
        <v>120</v>
      </c>
      <c r="I450" s="93" t="s">
        <v>184</v>
      </c>
      <c r="J450" s="93" t="s">
        <v>3393</v>
      </c>
      <c r="K450" s="93" t="s">
        <v>1170</v>
      </c>
      <c r="L450" s="93" t="s">
        <v>4198</v>
      </c>
      <c r="M450" s="95">
        <v>45982.333333333343</v>
      </c>
      <c r="N450" s="95">
        <v>45982.710416666669</v>
      </c>
      <c r="O450" s="93" t="s">
        <v>31</v>
      </c>
      <c r="P450" s="93" t="s">
        <v>1258</v>
      </c>
      <c r="Q450" s="93" t="s">
        <v>1259</v>
      </c>
      <c r="R450" s="93" t="s">
        <v>1260</v>
      </c>
      <c r="S450" s="93" t="s">
        <v>4867</v>
      </c>
      <c r="T450" s="93" t="s">
        <v>1254</v>
      </c>
      <c r="U450" s="93" t="s">
        <v>5075</v>
      </c>
      <c r="V450" s="93" t="s">
        <v>40</v>
      </c>
      <c r="W450" s="93" t="s">
        <v>121</v>
      </c>
      <c r="X450" s="93" t="s">
        <v>1325</v>
      </c>
      <c r="Y450" s="93">
        <v>1</v>
      </c>
      <c r="Z450" s="97">
        <f>IF(T450="SOPORTE_TELEFÓNICO",'TARIFAS 2025'!$B$14,IF(V450="PRINCIPAL",'TARIFAS 2025'!$B$8,IF(V450="INTERMEDIA",'TARIFAS 2025'!$C$8,IF(V450="LEJANA",'TARIFAS 2025'!$D$8))))</f>
        <v>22000</v>
      </c>
      <c r="AA450" s="97">
        <f t="shared" si="7"/>
        <v>22000</v>
      </c>
    </row>
    <row r="451" spans="1:27" s="91" customFormat="1" x14ac:dyDescent="0.3">
      <c r="A451" s="93" t="s">
        <v>88</v>
      </c>
      <c r="B451" s="93" t="str">
        <f>VLOOKUP(A451,'CENTROS DE COSTOS'!A:D,2,0)</f>
        <v>0036-0005</v>
      </c>
      <c r="C451" s="93" t="str">
        <f>VLOOKUP(A451,'CENTROS DE COSTOS'!A:D,3,0)</f>
        <v>Wompi Noroccidente</v>
      </c>
      <c r="D451" s="93" t="s">
        <v>3069</v>
      </c>
      <c r="E451" s="93">
        <v>3043340</v>
      </c>
      <c r="F451" s="93" t="s">
        <v>2869</v>
      </c>
      <c r="G451" s="93" t="s">
        <v>31</v>
      </c>
      <c r="H451" s="93" t="s">
        <v>120</v>
      </c>
      <c r="I451" s="93" t="s">
        <v>147</v>
      </c>
      <c r="J451" s="93" t="s">
        <v>1564</v>
      </c>
      <c r="K451" s="93" t="s">
        <v>1170</v>
      </c>
      <c r="L451" s="93" t="s">
        <v>4199</v>
      </c>
      <c r="M451" s="95">
        <v>45982.333333333343</v>
      </c>
      <c r="N451" s="95">
        <v>45982.724999999999</v>
      </c>
      <c r="O451" s="93" t="s">
        <v>31</v>
      </c>
      <c r="P451" s="93" t="s">
        <v>1263</v>
      </c>
      <c r="Q451" s="93" t="s">
        <v>1264</v>
      </c>
      <c r="R451" s="93" t="s">
        <v>1265</v>
      </c>
      <c r="S451" s="93" t="s">
        <v>4868</v>
      </c>
      <c r="T451" s="93" t="s">
        <v>1254</v>
      </c>
      <c r="U451" s="93" t="s">
        <v>5076</v>
      </c>
      <c r="V451" s="93" t="s">
        <v>41</v>
      </c>
      <c r="W451" s="93" t="s">
        <v>121</v>
      </c>
      <c r="X451" s="93" t="s">
        <v>1284</v>
      </c>
      <c r="Y451" s="93">
        <v>1</v>
      </c>
      <c r="Z451" s="97">
        <f>IF(T451="SOPORTE_TELEFÓNICO",'TARIFAS 2025'!$B$14,IF(V451="PRINCIPAL",'TARIFAS 2025'!$B$8,IF(V451="INTERMEDIA",'TARIFAS 2025'!$C$8,IF(V451="LEJANA",'TARIFAS 2025'!$D$8))))</f>
        <v>22000</v>
      </c>
      <c r="AA451" s="97">
        <f t="shared" si="7"/>
        <v>22000</v>
      </c>
    </row>
    <row r="452" spans="1:27" s="91" customFormat="1" x14ac:dyDescent="0.3">
      <c r="A452" s="93" t="s">
        <v>71</v>
      </c>
      <c r="B452" s="93" t="str">
        <f>VLOOKUP(A452,'CENTROS DE COSTOS'!A:D,2,0)</f>
        <v>0036-0004</v>
      </c>
      <c r="C452" s="93" t="str">
        <f>VLOOKUP(A452,'CENTROS DE COSTOS'!A:D,3,0)</f>
        <v>Wompi Centro</v>
      </c>
      <c r="D452" s="93" t="s">
        <v>2946</v>
      </c>
      <c r="E452" s="93">
        <v>3046632</v>
      </c>
      <c r="F452" s="93" t="s">
        <v>2746</v>
      </c>
      <c r="G452" s="93" t="s">
        <v>31</v>
      </c>
      <c r="H452" s="93" t="s">
        <v>618</v>
      </c>
      <c r="I452" s="93" t="s">
        <v>71</v>
      </c>
      <c r="J452" s="93" t="s">
        <v>1490</v>
      </c>
      <c r="K452" s="93" t="s">
        <v>1170</v>
      </c>
      <c r="L452" s="93" t="s">
        <v>4200</v>
      </c>
      <c r="M452" s="95">
        <v>45982.532638888893</v>
      </c>
      <c r="N452" s="95">
        <v>45982.73541666667</v>
      </c>
      <c r="O452" s="93" t="s">
        <v>31</v>
      </c>
      <c r="P452" s="93" t="s">
        <v>1263</v>
      </c>
      <c r="Q452" s="93" t="s">
        <v>1264</v>
      </c>
      <c r="R452" s="93" t="s">
        <v>1265</v>
      </c>
      <c r="S452" s="93" t="s">
        <v>4869</v>
      </c>
      <c r="T452" s="93" t="s">
        <v>1254</v>
      </c>
      <c r="U452" s="93" t="s">
        <v>5077</v>
      </c>
      <c r="V452" s="93" t="s">
        <v>40</v>
      </c>
      <c r="W452" s="93" t="s">
        <v>121</v>
      </c>
      <c r="X452" s="93" t="s">
        <v>1216</v>
      </c>
      <c r="Y452" s="93">
        <v>1</v>
      </c>
      <c r="Z452" s="97">
        <f>IF(T452="SOPORTE_TELEFÓNICO",'TARIFAS 2025'!$B$14,IF(V452="PRINCIPAL",'TARIFAS 2025'!$B$8,IF(V452="INTERMEDIA",'TARIFAS 2025'!$C$8,IF(V452="LEJANA",'TARIFAS 2025'!$D$8))))</f>
        <v>22000</v>
      </c>
      <c r="AA452" s="97">
        <f t="shared" si="7"/>
        <v>22000</v>
      </c>
    </row>
    <row r="453" spans="1:27" s="91" customFormat="1" x14ac:dyDescent="0.3">
      <c r="A453" s="93" t="s">
        <v>68</v>
      </c>
      <c r="B453" s="93" t="str">
        <f>VLOOKUP(A453,'CENTROS DE COSTOS'!A:D,2,0)</f>
        <v>0036-0001</v>
      </c>
      <c r="C453" s="93" t="str">
        <f>VLOOKUP(A453,'CENTROS DE COSTOS'!A:D,3,0)</f>
        <v>Wompi Costa</v>
      </c>
      <c r="D453" s="93" t="s">
        <v>3070</v>
      </c>
      <c r="E453" s="93">
        <v>3041454</v>
      </c>
      <c r="F453" s="93" t="s">
        <v>2870</v>
      </c>
      <c r="G453" s="93" t="s">
        <v>31</v>
      </c>
      <c r="H453" s="93" t="s">
        <v>253</v>
      </c>
      <c r="I453" s="93" t="s">
        <v>135</v>
      </c>
      <c r="J453" s="93" t="s">
        <v>3394</v>
      </c>
      <c r="K453" s="93" t="s">
        <v>1170</v>
      </c>
      <c r="L453" s="93" t="s">
        <v>4201</v>
      </c>
      <c r="M453" s="95">
        <v>45981.568749999999</v>
      </c>
      <c r="N453" s="95">
        <v>45982.745138888888</v>
      </c>
      <c r="O453" s="93" t="s">
        <v>31</v>
      </c>
      <c r="P453" s="93" t="s">
        <v>1258</v>
      </c>
      <c r="Q453" s="93" t="s">
        <v>1259</v>
      </c>
      <c r="R453" s="93" t="s">
        <v>1273</v>
      </c>
      <c r="S453" s="93" t="s">
        <v>4870</v>
      </c>
      <c r="T453" s="93" t="s">
        <v>1172</v>
      </c>
      <c r="U453" s="93" t="s">
        <v>5072</v>
      </c>
      <c r="V453" s="93" t="s">
        <v>41</v>
      </c>
      <c r="W453" s="93" t="s">
        <v>121</v>
      </c>
      <c r="X453" s="93" t="s">
        <v>1339</v>
      </c>
      <c r="Y453" s="93" t="s">
        <v>5090</v>
      </c>
      <c r="Z453" s="97">
        <f>IF(T453="SOPORTE_TELEFÓNICO",'TARIFAS 2025'!$B$14,IF(V453="PRINCIPAL",'TARIFAS 2025'!$B$8,IF(V453="INTERMEDIA",'TARIFAS 2025'!$C$8,IF(V453="LEJANA",'TARIFAS 2025'!$D$8))))</f>
        <v>172989</v>
      </c>
      <c r="AA453" s="97">
        <f t="shared" si="7"/>
        <v>172989</v>
      </c>
    </row>
    <row r="454" spans="1:27" s="91" customFormat="1" x14ac:dyDescent="0.3">
      <c r="A454" s="93" t="s">
        <v>68</v>
      </c>
      <c r="B454" s="93" t="str">
        <f>VLOOKUP(A454,'CENTROS DE COSTOS'!A:D,2,0)</f>
        <v>0036-0001</v>
      </c>
      <c r="C454" s="93" t="str">
        <f>VLOOKUP(A454,'CENTROS DE COSTOS'!A:D,3,0)</f>
        <v>Wompi Costa</v>
      </c>
      <c r="D454" s="93" t="s">
        <v>3071</v>
      </c>
      <c r="E454" s="93">
        <v>3040588</v>
      </c>
      <c r="F454" s="93" t="s">
        <v>2871</v>
      </c>
      <c r="G454" s="93" t="s">
        <v>31</v>
      </c>
      <c r="H454" s="93" t="s">
        <v>253</v>
      </c>
      <c r="I454" s="93" t="s">
        <v>259</v>
      </c>
      <c r="J454" s="93" t="s">
        <v>1829</v>
      </c>
      <c r="K454" s="93" t="s">
        <v>1170</v>
      </c>
      <c r="L454" s="93" t="s">
        <v>4202</v>
      </c>
      <c r="M454" s="95">
        <v>45981.470138888893</v>
      </c>
      <c r="N454" s="95">
        <v>45982.749305555553</v>
      </c>
      <c r="O454" s="93" t="s">
        <v>31</v>
      </c>
      <c r="P454" s="93" t="s">
        <v>1266</v>
      </c>
      <c r="Q454" s="93" t="s">
        <v>1403</v>
      </c>
      <c r="R454" s="93" t="s">
        <v>1268</v>
      </c>
      <c r="S454" s="93" t="s">
        <v>4871</v>
      </c>
      <c r="T454" s="93" t="s">
        <v>1172</v>
      </c>
      <c r="U454" s="93" t="s">
        <v>5076</v>
      </c>
      <c r="V454" s="93" t="s">
        <v>41</v>
      </c>
      <c r="W454" s="93" t="s">
        <v>121</v>
      </c>
      <c r="X454" s="93" t="s">
        <v>1339</v>
      </c>
      <c r="Y454" s="93" t="s">
        <v>5090</v>
      </c>
      <c r="Z454" s="97">
        <f>IF(T454="SOPORTE_TELEFÓNICO",'TARIFAS 2025'!$B$14,IF(V454="PRINCIPAL",'TARIFAS 2025'!$B$8,IF(V454="INTERMEDIA",'TARIFAS 2025'!$C$8,IF(V454="LEJANA",'TARIFAS 2025'!$D$8))))</f>
        <v>172989</v>
      </c>
      <c r="AA454" s="97">
        <f t="shared" si="7"/>
        <v>172989</v>
      </c>
    </row>
    <row r="455" spans="1:27" s="91" customFormat="1" x14ac:dyDescent="0.3">
      <c r="A455" s="93" t="s">
        <v>92</v>
      </c>
      <c r="B455" s="93" t="str">
        <f>VLOOKUP(A455,'CENTROS DE COSTOS'!A:D,2,0)</f>
        <v>0036-0002</v>
      </c>
      <c r="C455" s="93" t="str">
        <f>VLOOKUP(A455,'CENTROS DE COSTOS'!A:D,3,0)</f>
        <v>Wompi Eje Cafetero</v>
      </c>
      <c r="D455" s="93" t="s">
        <v>3072</v>
      </c>
      <c r="E455" s="93">
        <v>3022496</v>
      </c>
      <c r="F455" s="93" t="s">
        <v>2872</v>
      </c>
      <c r="G455" s="93" t="s">
        <v>31</v>
      </c>
      <c r="H455" s="93" t="s">
        <v>939</v>
      </c>
      <c r="I455" s="93" t="s">
        <v>945</v>
      </c>
      <c r="J455" s="93" t="s">
        <v>3395</v>
      </c>
      <c r="K455" s="93" t="s">
        <v>1170</v>
      </c>
      <c r="L455" s="93" t="s">
        <v>4203</v>
      </c>
      <c r="M455" s="95">
        <v>45976.39166666667</v>
      </c>
      <c r="N455" s="95">
        <v>45982.758333333331</v>
      </c>
      <c r="O455" s="93" t="s">
        <v>31</v>
      </c>
      <c r="P455" s="93" t="s">
        <v>1359</v>
      </c>
      <c r="Q455" s="93" t="s">
        <v>4414</v>
      </c>
      <c r="R455" s="93" t="s">
        <v>1456</v>
      </c>
      <c r="S455" s="93" t="s">
        <v>4872</v>
      </c>
      <c r="T455" s="93" t="s">
        <v>1172</v>
      </c>
      <c r="U455" s="93" t="s">
        <v>5071</v>
      </c>
      <c r="V455" s="93" t="s">
        <v>41</v>
      </c>
      <c r="W455" s="93" t="s">
        <v>121</v>
      </c>
      <c r="X455" s="93" t="s">
        <v>1290</v>
      </c>
      <c r="Y455" s="93">
        <v>3</v>
      </c>
      <c r="Z455" s="97">
        <f>IF(T455="SOPORTE_TELEFÓNICO",'TARIFAS 2025'!$B$14,IF(V455="PRINCIPAL",'TARIFAS 2025'!$B$8,IF(V455="INTERMEDIA",'TARIFAS 2025'!$C$8,IF(V455="LEJANA",'TARIFAS 2025'!$D$8))))</f>
        <v>172989</v>
      </c>
      <c r="AA455" s="97">
        <f t="shared" si="7"/>
        <v>518967</v>
      </c>
    </row>
    <row r="456" spans="1:27" s="91" customFormat="1" x14ac:dyDescent="0.3">
      <c r="A456" s="93" t="s">
        <v>90</v>
      </c>
      <c r="B456" s="93" t="str">
        <f>VLOOKUP(A456,'CENTROS DE COSTOS'!A:D,2,0)</f>
        <v>0036-0006</v>
      </c>
      <c r="C456" s="93" t="str">
        <f>VLOOKUP(A456,'CENTROS DE COSTOS'!A:D,3,0)</f>
        <v>Wompi Oriente</v>
      </c>
      <c r="D456" s="93" t="s">
        <v>3002</v>
      </c>
      <c r="E456" s="93">
        <v>2990477</v>
      </c>
      <c r="F456" s="93" t="s">
        <v>2873</v>
      </c>
      <c r="G456" s="93" t="s">
        <v>31</v>
      </c>
      <c r="H456" s="93" t="s">
        <v>466</v>
      </c>
      <c r="I456" s="93" t="s">
        <v>477</v>
      </c>
      <c r="J456" s="93" t="s">
        <v>3396</v>
      </c>
      <c r="K456" s="93" t="s">
        <v>1170</v>
      </c>
      <c r="L456" s="93" t="s">
        <v>4204</v>
      </c>
      <c r="M456" s="95">
        <v>45968.513194444437</v>
      </c>
      <c r="N456" s="95">
        <v>45982.763888888891</v>
      </c>
      <c r="O456" s="93" t="s">
        <v>31</v>
      </c>
      <c r="P456" s="93" t="s">
        <v>1258</v>
      </c>
      <c r="Q456" s="93" t="s">
        <v>1259</v>
      </c>
      <c r="R456" s="93" t="s">
        <v>1260</v>
      </c>
      <c r="S456" s="93" t="s">
        <v>4873</v>
      </c>
      <c r="T456" s="93" t="s">
        <v>1254</v>
      </c>
      <c r="U456" s="93" t="s">
        <v>5078</v>
      </c>
      <c r="V456" s="93" t="s">
        <v>42</v>
      </c>
      <c r="W456" s="93" t="s">
        <v>5082</v>
      </c>
      <c r="X456" s="93" t="s">
        <v>1217</v>
      </c>
      <c r="Y456" s="93">
        <v>2</v>
      </c>
      <c r="Z456" s="97">
        <f>IF(T456="SOPORTE_TELEFÓNICO",'TARIFAS 2025'!$B$14,IF(V456="PRINCIPAL",'TARIFAS 2025'!$B$8,IF(V456="INTERMEDIA",'TARIFAS 2025'!$C$8,IF(V456="LEJANA",'TARIFAS 2025'!$D$8))))</f>
        <v>22000</v>
      </c>
      <c r="AA456" s="97">
        <f t="shared" si="7"/>
        <v>44000</v>
      </c>
    </row>
    <row r="457" spans="1:27" s="91" customFormat="1" x14ac:dyDescent="0.3">
      <c r="A457" s="93" t="s">
        <v>90</v>
      </c>
      <c r="B457" s="93" t="str">
        <f>VLOOKUP(A457,'CENTROS DE COSTOS'!A:D,2,0)</f>
        <v>0036-0006</v>
      </c>
      <c r="C457" s="93" t="str">
        <f>VLOOKUP(A457,'CENTROS DE COSTOS'!A:D,3,0)</f>
        <v>Wompi Oriente</v>
      </c>
      <c r="D457" s="93" t="s">
        <v>2979</v>
      </c>
      <c r="E457" s="93">
        <v>3047107</v>
      </c>
      <c r="F457" s="93" t="s">
        <v>2874</v>
      </c>
      <c r="G457" s="93" t="s">
        <v>31</v>
      </c>
      <c r="H457" s="93" t="s">
        <v>740</v>
      </c>
      <c r="I457" s="93" t="s">
        <v>744</v>
      </c>
      <c r="J457" s="93" t="s">
        <v>3397</v>
      </c>
      <c r="K457" s="93" t="s">
        <v>1170</v>
      </c>
      <c r="L457" s="93" t="s">
        <v>4205</v>
      </c>
      <c r="M457" s="95">
        <v>45982.587500000001</v>
      </c>
      <c r="N457" s="95">
        <v>45983.436111111107</v>
      </c>
      <c r="O457" s="93" t="s">
        <v>31</v>
      </c>
      <c r="P457" s="93" t="s">
        <v>1255</v>
      </c>
      <c r="Q457" s="93" t="s">
        <v>1256</v>
      </c>
      <c r="R457" s="93" t="s">
        <v>1338</v>
      </c>
      <c r="S457" s="93" t="s">
        <v>4874</v>
      </c>
      <c r="T457" s="93" t="s">
        <v>1254</v>
      </c>
      <c r="U457" s="93" t="s">
        <v>5077</v>
      </c>
      <c r="V457" s="93" t="s">
        <v>41</v>
      </c>
      <c r="W457" s="93" t="s">
        <v>121</v>
      </c>
      <c r="X457" s="93" t="s">
        <v>1177</v>
      </c>
      <c r="Y457" s="93">
        <v>1</v>
      </c>
      <c r="Z457" s="97">
        <f>IF(T457="SOPORTE_TELEFÓNICO",'TARIFAS 2025'!$B$14,IF(V457="PRINCIPAL",'TARIFAS 2025'!$B$8,IF(V457="INTERMEDIA",'TARIFAS 2025'!$C$8,IF(V457="LEJANA",'TARIFAS 2025'!$D$8))))</f>
        <v>22000</v>
      </c>
      <c r="AA457" s="97">
        <f t="shared" si="7"/>
        <v>22000</v>
      </c>
    </row>
    <row r="458" spans="1:27" s="91" customFormat="1" x14ac:dyDescent="0.3">
      <c r="A458" s="93" t="s">
        <v>71</v>
      </c>
      <c r="B458" s="93" t="str">
        <f>VLOOKUP(A458,'CENTROS DE COSTOS'!A:D,2,0)</f>
        <v>0036-0004</v>
      </c>
      <c r="C458" s="93" t="str">
        <f>VLOOKUP(A458,'CENTROS DE COSTOS'!A:D,3,0)</f>
        <v>Wompi Centro</v>
      </c>
      <c r="D458" s="93" t="s">
        <v>2946</v>
      </c>
      <c r="E458" s="93">
        <v>3042640</v>
      </c>
      <c r="F458" s="93" t="s">
        <v>2835</v>
      </c>
      <c r="G458" s="93" t="s">
        <v>31</v>
      </c>
      <c r="H458" s="93" t="s">
        <v>618</v>
      </c>
      <c r="I458" s="93" t="s">
        <v>71</v>
      </c>
      <c r="J458" s="93" t="s">
        <v>3365</v>
      </c>
      <c r="K458" s="93" t="s">
        <v>1170</v>
      </c>
      <c r="L458" s="93" t="s">
        <v>4206</v>
      </c>
      <c r="M458" s="95">
        <v>45981.652777777781</v>
      </c>
      <c r="N458" s="95">
        <v>45983.444444444453</v>
      </c>
      <c r="O458" s="93" t="s">
        <v>31</v>
      </c>
      <c r="P458" s="93" t="s">
        <v>1251</v>
      </c>
      <c r="Q458" s="93" t="s">
        <v>1437</v>
      </c>
      <c r="R458" s="93" t="s">
        <v>4415</v>
      </c>
      <c r="S458" s="93" t="s">
        <v>4875</v>
      </c>
      <c r="T458" s="93" t="s">
        <v>1172</v>
      </c>
      <c r="U458" s="93" t="s">
        <v>5075</v>
      </c>
      <c r="V458" s="93" t="s">
        <v>40</v>
      </c>
      <c r="W458" s="93" t="s">
        <v>121</v>
      </c>
      <c r="X458" s="93" t="s">
        <v>1202</v>
      </c>
      <c r="Y458" s="93" t="s">
        <v>5090</v>
      </c>
      <c r="Z458" s="97">
        <f>IF(T458="SOPORTE_TELEFÓNICO",'TARIFAS 2025'!$B$14,IF(V458="PRINCIPAL",'TARIFAS 2025'!$B$8,IF(V458="INTERMEDIA",'TARIFAS 2025'!$C$8,IF(V458="LEJANA",'TARIFAS 2025'!$D$8))))</f>
        <v>51282</v>
      </c>
      <c r="AA458" s="97">
        <f t="shared" si="7"/>
        <v>51282</v>
      </c>
    </row>
    <row r="459" spans="1:27" s="91" customFormat="1" x14ac:dyDescent="0.3">
      <c r="A459" s="93" t="s">
        <v>89</v>
      </c>
      <c r="B459" s="93" t="str">
        <f>VLOOKUP(A459,'CENTROS DE COSTOS'!A:D,2,0)</f>
        <v>0036-0001</v>
      </c>
      <c r="C459" s="93" t="str">
        <f>VLOOKUP(A459,'CENTROS DE COSTOS'!A:D,3,0)</f>
        <v>Wompi Costa</v>
      </c>
      <c r="D459" s="93" t="s">
        <v>3073</v>
      </c>
      <c r="E459" s="93">
        <v>3042577</v>
      </c>
      <c r="F459" s="93" t="s">
        <v>2875</v>
      </c>
      <c r="G459" s="93" t="s">
        <v>31</v>
      </c>
      <c r="H459" s="93" t="s">
        <v>276</v>
      </c>
      <c r="I459" s="93" t="s">
        <v>611</v>
      </c>
      <c r="J459" s="93" t="s">
        <v>1730</v>
      </c>
      <c r="K459" s="93" t="s">
        <v>1170</v>
      </c>
      <c r="L459" s="93" t="s">
        <v>4207</v>
      </c>
      <c r="M459" s="95">
        <v>45981.660416666673</v>
      </c>
      <c r="N459" s="95">
        <v>45983.45416666667</v>
      </c>
      <c r="O459" s="93" t="s">
        <v>31</v>
      </c>
      <c r="P459" s="93" t="s">
        <v>1247</v>
      </c>
      <c r="Q459" s="93" t="s">
        <v>1311</v>
      </c>
      <c r="R459" s="93" t="s">
        <v>1249</v>
      </c>
      <c r="S459" s="93" t="s">
        <v>4876</v>
      </c>
      <c r="T459" s="93" t="s">
        <v>1172</v>
      </c>
      <c r="U459" s="93" t="s">
        <v>5078</v>
      </c>
      <c r="V459" s="93" t="s">
        <v>41</v>
      </c>
      <c r="W459" s="93" t="s">
        <v>121</v>
      </c>
      <c r="X459" s="93" t="s">
        <v>1414</v>
      </c>
      <c r="Y459" s="93" t="s">
        <v>5090</v>
      </c>
      <c r="Z459" s="97">
        <f>IF(T459="SOPORTE_TELEFÓNICO",'TARIFAS 2025'!$B$14,IF(V459="PRINCIPAL",'TARIFAS 2025'!$B$8,IF(V459="INTERMEDIA",'TARIFAS 2025'!$C$8,IF(V459="LEJANA",'TARIFAS 2025'!$D$8))))</f>
        <v>172989</v>
      </c>
      <c r="AA459" s="97">
        <f t="shared" si="7"/>
        <v>172989</v>
      </c>
    </row>
    <row r="460" spans="1:27" s="91" customFormat="1" x14ac:dyDescent="0.3">
      <c r="A460" s="93" t="s">
        <v>68</v>
      </c>
      <c r="B460" s="93" t="str">
        <f>VLOOKUP(A460,'CENTROS DE COSTOS'!A:D,2,0)</f>
        <v>0036-0001</v>
      </c>
      <c r="C460" s="93" t="str">
        <f>VLOOKUP(A460,'CENTROS DE COSTOS'!A:D,3,0)</f>
        <v>Wompi Costa</v>
      </c>
      <c r="D460" s="93" t="s">
        <v>3070</v>
      </c>
      <c r="E460" s="93">
        <v>3041719</v>
      </c>
      <c r="F460" s="93" t="s">
        <v>2876</v>
      </c>
      <c r="G460" s="93" t="s">
        <v>31</v>
      </c>
      <c r="H460" s="93" t="s">
        <v>253</v>
      </c>
      <c r="I460" s="93" t="s">
        <v>135</v>
      </c>
      <c r="J460" s="93" t="s">
        <v>3398</v>
      </c>
      <c r="K460" s="93" t="s">
        <v>1170</v>
      </c>
      <c r="L460" s="93" t="s">
        <v>4208</v>
      </c>
      <c r="M460" s="95">
        <v>45981.566666666673</v>
      </c>
      <c r="N460" s="95">
        <v>45983.461111111108</v>
      </c>
      <c r="O460" s="93" t="s">
        <v>31</v>
      </c>
      <c r="P460" s="93" t="s">
        <v>1251</v>
      </c>
      <c r="Q460" s="93" t="s">
        <v>1282</v>
      </c>
      <c r="R460" s="93" t="s">
        <v>1285</v>
      </c>
      <c r="S460" s="93" t="s">
        <v>4877</v>
      </c>
      <c r="T460" s="93" t="s">
        <v>1172</v>
      </c>
      <c r="U460" s="93" t="s">
        <v>5072</v>
      </c>
      <c r="V460" s="93" t="s">
        <v>41</v>
      </c>
      <c r="W460" s="93" t="s">
        <v>121</v>
      </c>
      <c r="X460" s="93" t="s">
        <v>1339</v>
      </c>
      <c r="Y460" s="93" t="s">
        <v>5090</v>
      </c>
      <c r="Z460" s="97">
        <f>IF(T460="SOPORTE_TELEFÓNICO",'TARIFAS 2025'!$B$14,IF(V460="PRINCIPAL",'TARIFAS 2025'!$B$8,IF(V460="INTERMEDIA",'TARIFAS 2025'!$C$8,IF(V460="LEJANA",'TARIFAS 2025'!$D$8))))</f>
        <v>172989</v>
      </c>
      <c r="AA460" s="97">
        <f t="shared" si="7"/>
        <v>172989</v>
      </c>
    </row>
    <row r="461" spans="1:27" s="91" customFormat="1" x14ac:dyDescent="0.3">
      <c r="A461" s="93" t="s">
        <v>98</v>
      </c>
      <c r="B461" s="93" t="str">
        <f>VLOOKUP(A461,'CENTROS DE COSTOS'!A:D,2,0)</f>
        <v>0036-0006</v>
      </c>
      <c r="C461" s="93" t="str">
        <f>VLOOKUP(A461,'CENTROS DE COSTOS'!A:D,3,0)</f>
        <v>Wompi Oriente</v>
      </c>
      <c r="D461" s="93" t="s">
        <v>2945</v>
      </c>
      <c r="E461" s="93">
        <v>3046364</v>
      </c>
      <c r="F461" s="93" t="s">
        <v>2877</v>
      </c>
      <c r="G461" s="93" t="s">
        <v>31</v>
      </c>
      <c r="H461" s="93" t="s">
        <v>814</v>
      </c>
      <c r="I461" s="93" t="s">
        <v>98</v>
      </c>
      <c r="J461" s="93" t="s">
        <v>3399</v>
      </c>
      <c r="K461" s="93" t="s">
        <v>1170</v>
      </c>
      <c r="L461" s="93" t="s">
        <v>4209</v>
      </c>
      <c r="M461" s="95">
        <v>45982.503472222219</v>
      </c>
      <c r="N461" s="95">
        <v>45983.466666666667</v>
      </c>
      <c r="O461" s="93" t="s">
        <v>31</v>
      </c>
      <c r="P461" s="93" t="s">
        <v>1314</v>
      </c>
      <c r="Q461" s="93" t="s">
        <v>1315</v>
      </c>
      <c r="R461" s="93" t="s">
        <v>1316</v>
      </c>
      <c r="S461" s="93" t="s">
        <v>4878</v>
      </c>
      <c r="T461" s="93" t="s">
        <v>1172</v>
      </c>
      <c r="U461" s="93" t="s">
        <v>5079</v>
      </c>
      <c r="V461" s="93" t="s">
        <v>40</v>
      </c>
      <c r="W461" s="93" t="s">
        <v>121</v>
      </c>
      <c r="X461" s="93" t="s">
        <v>1289</v>
      </c>
      <c r="Y461" s="93" t="s">
        <v>5090</v>
      </c>
      <c r="Z461" s="97">
        <f>IF(T461="SOPORTE_TELEFÓNICO",'TARIFAS 2025'!$B$14,IF(V461="PRINCIPAL",'TARIFAS 2025'!$B$8,IF(V461="INTERMEDIA",'TARIFAS 2025'!$C$8,IF(V461="LEJANA",'TARIFAS 2025'!$D$8))))</f>
        <v>51282</v>
      </c>
      <c r="AA461" s="97">
        <f t="shared" si="7"/>
        <v>51282</v>
      </c>
    </row>
    <row r="462" spans="1:27" s="91" customFormat="1" x14ac:dyDescent="0.3">
      <c r="A462" s="93" t="s">
        <v>98</v>
      </c>
      <c r="B462" s="93" t="str">
        <f>VLOOKUP(A462,'CENTROS DE COSTOS'!A:D,2,0)</f>
        <v>0036-0006</v>
      </c>
      <c r="C462" s="93" t="str">
        <f>VLOOKUP(A462,'CENTROS DE COSTOS'!A:D,3,0)</f>
        <v>Wompi Oriente</v>
      </c>
      <c r="D462" s="93" t="s">
        <v>2945</v>
      </c>
      <c r="E462" s="93">
        <v>3048750</v>
      </c>
      <c r="F462" s="93" t="s">
        <v>2878</v>
      </c>
      <c r="G462" s="93" t="s">
        <v>31</v>
      </c>
      <c r="H462" s="93" t="s">
        <v>814</v>
      </c>
      <c r="I462" s="93" t="s">
        <v>98</v>
      </c>
      <c r="J462" s="93" t="s">
        <v>3400</v>
      </c>
      <c r="K462" s="93" t="s">
        <v>1170</v>
      </c>
      <c r="L462" s="93" t="s">
        <v>4210</v>
      </c>
      <c r="M462" s="95">
        <v>45983.375</v>
      </c>
      <c r="N462" s="95">
        <v>45983.486111111109</v>
      </c>
      <c r="O462" s="93" t="s">
        <v>31</v>
      </c>
      <c r="P462" s="93" t="s">
        <v>1389</v>
      </c>
      <c r="Q462" s="93" t="s">
        <v>1390</v>
      </c>
      <c r="R462" s="93" t="s">
        <v>4416</v>
      </c>
      <c r="S462" s="93" t="s">
        <v>4879</v>
      </c>
      <c r="T462" s="93" t="s">
        <v>1172</v>
      </c>
      <c r="U462" s="93" t="s">
        <v>5076</v>
      </c>
      <c r="V462" s="93" t="s">
        <v>40</v>
      </c>
      <c r="W462" s="93" t="s">
        <v>121</v>
      </c>
      <c r="X462" s="93" t="s">
        <v>1180</v>
      </c>
      <c r="Y462" s="93" t="s">
        <v>5090</v>
      </c>
      <c r="Z462" s="97">
        <f>IF(T462="SOPORTE_TELEFÓNICO",'TARIFAS 2025'!$B$14,IF(V462="PRINCIPAL",'TARIFAS 2025'!$B$8,IF(V462="INTERMEDIA",'TARIFAS 2025'!$C$8,IF(V462="LEJANA",'TARIFAS 2025'!$D$8))))</f>
        <v>51282</v>
      </c>
      <c r="AA462" s="97">
        <f t="shared" si="7"/>
        <v>51282</v>
      </c>
    </row>
    <row r="463" spans="1:27" s="91" customFormat="1" x14ac:dyDescent="0.3">
      <c r="A463" s="93" t="s">
        <v>85</v>
      </c>
      <c r="B463" s="93" t="str">
        <f>VLOOKUP(A463,'CENTROS DE COSTOS'!A:D,2,0)</f>
        <v>0036-0006</v>
      </c>
      <c r="C463" s="93" t="str">
        <f>VLOOKUP(A463,'CENTROS DE COSTOS'!A:D,3,0)</f>
        <v>Wompi Oriente</v>
      </c>
      <c r="D463" s="93" t="s">
        <v>2950</v>
      </c>
      <c r="E463" s="93">
        <v>3046942</v>
      </c>
      <c r="F463" s="93" t="s">
        <v>2879</v>
      </c>
      <c r="G463" s="93" t="s">
        <v>31</v>
      </c>
      <c r="H463" s="93" t="s">
        <v>1056</v>
      </c>
      <c r="I463" s="93" t="s">
        <v>85</v>
      </c>
      <c r="J463" s="93" t="s">
        <v>3401</v>
      </c>
      <c r="K463" s="93" t="s">
        <v>1170</v>
      </c>
      <c r="L463" s="93" t="s">
        <v>4211</v>
      </c>
      <c r="M463" s="95">
        <v>45982.578472222223</v>
      </c>
      <c r="N463" s="95">
        <v>45983.492361111108</v>
      </c>
      <c r="O463" s="93" t="s">
        <v>31</v>
      </c>
      <c r="P463" s="93" t="s">
        <v>1255</v>
      </c>
      <c r="Q463" s="93" t="s">
        <v>1256</v>
      </c>
      <c r="R463" s="93" t="s">
        <v>1257</v>
      </c>
      <c r="S463" s="93" t="s">
        <v>4880</v>
      </c>
      <c r="T463" s="93" t="s">
        <v>1254</v>
      </c>
      <c r="U463" s="93" t="s">
        <v>5076</v>
      </c>
      <c r="V463" s="93" t="s">
        <v>40</v>
      </c>
      <c r="W463" s="93" t="s">
        <v>121</v>
      </c>
      <c r="X463" s="93" t="s">
        <v>1319</v>
      </c>
      <c r="Y463" s="93">
        <v>1</v>
      </c>
      <c r="Z463" s="97">
        <f>IF(T463="SOPORTE_TELEFÓNICO",'TARIFAS 2025'!$B$14,IF(V463="PRINCIPAL",'TARIFAS 2025'!$B$8,IF(V463="INTERMEDIA",'TARIFAS 2025'!$C$8,IF(V463="LEJANA",'TARIFAS 2025'!$D$8))))</f>
        <v>22000</v>
      </c>
      <c r="AA463" s="97">
        <f t="shared" si="7"/>
        <v>22000</v>
      </c>
    </row>
    <row r="464" spans="1:27" s="91" customFormat="1" x14ac:dyDescent="0.3">
      <c r="A464" s="93" t="s">
        <v>90</v>
      </c>
      <c r="B464" s="93" t="str">
        <f>VLOOKUP(A464,'CENTROS DE COSTOS'!A:D,2,0)</f>
        <v>0036-0006</v>
      </c>
      <c r="C464" s="93" t="str">
        <f>VLOOKUP(A464,'CENTROS DE COSTOS'!A:D,3,0)</f>
        <v>Wompi Oriente</v>
      </c>
      <c r="D464" s="93" t="s">
        <v>3074</v>
      </c>
      <c r="E464" s="93">
        <v>3046046</v>
      </c>
      <c r="F464" s="93" t="s">
        <v>2880</v>
      </c>
      <c r="G464" s="93" t="s">
        <v>31</v>
      </c>
      <c r="H464" s="93" t="s">
        <v>740</v>
      </c>
      <c r="I464" s="93" t="s">
        <v>760</v>
      </c>
      <c r="J464" s="93" t="s">
        <v>3402</v>
      </c>
      <c r="K464" s="93" t="s">
        <v>1170</v>
      </c>
      <c r="L464" s="93" t="s">
        <v>4212</v>
      </c>
      <c r="M464" s="95">
        <v>45982.463194444441</v>
      </c>
      <c r="N464" s="95">
        <v>45983.495833333327</v>
      </c>
      <c r="O464" s="93" t="s">
        <v>31</v>
      </c>
      <c r="P464" s="93" t="s">
        <v>1255</v>
      </c>
      <c r="Q464" s="93" t="s">
        <v>1256</v>
      </c>
      <c r="R464" s="93" t="s">
        <v>1338</v>
      </c>
      <c r="S464" s="93" t="s">
        <v>4881</v>
      </c>
      <c r="T464" s="93" t="s">
        <v>1254</v>
      </c>
      <c r="U464" s="93" t="s">
        <v>5077</v>
      </c>
      <c r="V464" s="93" t="s">
        <v>40</v>
      </c>
      <c r="W464" s="93" t="s">
        <v>121</v>
      </c>
      <c r="X464" s="93" t="s">
        <v>1177</v>
      </c>
      <c r="Y464" s="93">
        <v>1</v>
      </c>
      <c r="Z464" s="97">
        <f>IF(T464="SOPORTE_TELEFÓNICO",'TARIFAS 2025'!$B$14,IF(V464="PRINCIPAL",'TARIFAS 2025'!$B$8,IF(V464="INTERMEDIA",'TARIFAS 2025'!$C$8,IF(V464="LEJANA",'TARIFAS 2025'!$D$8))))</f>
        <v>22000</v>
      </c>
      <c r="AA464" s="97">
        <f t="shared" si="7"/>
        <v>22000</v>
      </c>
    </row>
    <row r="465" spans="1:27" s="91" customFormat="1" x14ac:dyDescent="0.3">
      <c r="A465" s="93" t="s">
        <v>98</v>
      </c>
      <c r="B465" s="93" t="str">
        <f>VLOOKUP(A465,'CENTROS DE COSTOS'!A:D,2,0)</f>
        <v>0036-0006</v>
      </c>
      <c r="C465" s="93" t="str">
        <f>VLOOKUP(A465,'CENTROS DE COSTOS'!A:D,3,0)</f>
        <v>Wompi Oriente</v>
      </c>
      <c r="D465" s="93" t="s">
        <v>3056</v>
      </c>
      <c r="E465" s="93">
        <v>3044377</v>
      </c>
      <c r="F465" s="93" t="s">
        <v>2881</v>
      </c>
      <c r="G465" s="93" t="s">
        <v>31</v>
      </c>
      <c r="H465" s="93" t="s">
        <v>814</v>
      </c>
      <c r="I465" s="93" t="s">
        <v>788</v>
      </c>
      <c r="J465" s="93" t="s">
        <v>3403</v>
      </c>
      <c r="K465" s="93" t="s">
        <v>1170</v>
      </c>
      <c r="L465" s="93" t="s">
        <v>4213</v>
      </c>
      <c r="M465" s="95">
        <v>45982.365277777782</v>
      </c>
      <c r="N465" s="95">
        <v>45983.525000000001</v>
      </c>
      <c r="O465" s="93" t="s">
        <v>31</v>
      </c>
      <c r="P465" s="93" t="s">
        <v>1263</v>
      </c>
      <c r="Q465" s="93" t="s">
        <v>1264</v>
      </c>
      <c r="R465" s="93" t="s">
        <v>1265</v>
      </c>
      <c r="S465" s="93" t="s">
        <v>4882</v>
      </c>
      <c r="T465" s="93" t="s">
        <v>1254</v>
      </c>
      <c r="U465" s="93" t="s">
        <v>5072</v>
      </c>
      <c r="V465" s="93" t="s">
        <v>41</v>
      </c>
      <c r="W465" s="93" t="s">
        <v>121</v>
      </c>
      <c r="X465" s="93" t="s">
        <v>1180</v>
      </c>
      <c r="Y465" s="93">
        <v>1</v>
      </c>
      <c r="Z465" s="97">
        <f>IF(T465="SOPORTE_TELEFÓNICO",'TARIFAS 2025'!$B$14,IF(V465="PRINCIPAL",'TARIFAS 2025'!$B$8,IF(V465="INTERMEDIA",'TARIFAS 2025'!$C$8,IF(V465="LEJANA",'TARIFAS 2025'!$D$8))))</f>
        <v>22000</v>
      </c>
      <c r="AA465" s="97">
        <f t="shared" si="7"/>
        <v>22000</v>
      </c>
    </row>
    <row r="466" spans="1:27" s="91" customFormat="1" x14ac:dyDescent="0.3">
      <c r="A466" s="93" t="s">
        <v>88</v>
      </c>
      <c r="B466" s="93" t="str">
        <f>VLOOKUP(A466,'CENTROS DE COSTOS'!A:D,2,0)</f>
        <v>0036-0005</v>
      </c>
      <c r="C466" s="93" t="str">
        <f>VLOOKUP(A466,'CENTROS DE COSTOS'!A:D,3,0)</f>
        <v>Wompi Noroccidente</v>
      </c>
      <c r="D466" s="93" t="s">
        <v>2958</v>
      </c>
      <c r="E466" s="93">
        <v>3048299</v>
      </c>
      <c r="F466" s="93" t="s">
        <v>2882</v>
      </c>
      <c r="G466" s="93" t="s">
        <v>31</v>
      </c>
      <c r="H466" s="93" t="s">
        <v>120</v>
      </c>
      <c r="I466" s="93" t="s">
        <v>88</v>
      </c>
      <c r="J466" s="93" t="s">
        <v>3404</v>
      </c>
      <c r="K466" s="93" t="s">
        <v>1170</v>
      </c>
      <c r="L466" s="93" t="s">
        <v>4214</v>
      </c>
      <c r="M466" s="95">
        <v>45983.375</v>
      </c>
      <c r="N466" s="95">
        <v>45983.5625</v>
      </c>
      <c r="O466" s="93" t="s">
        <v>31</v>
      </c>
      <c r="P466" s="93" t="s">
        <v>1258</v>
      </c>
      <c r="Q466" s="93" t="s">
        <v>1259</v>
      </c>
      <c r="R466" s="93" t="s">
        <v>1260</v>
      </c>
      <c r="S466" s="93" t="s">
        <v>4883</v>
      </c>
      <c r="T466" s="93" t="s">
        <v>1172</v>
      </c>
      <c r="U466" s="93" t="s">
        <v>5078</v>
      </c>
      <c r="V466" s="93" t="s">
        <v>40</v>
      </c>
      <c r="W466" s="93" t="s">
        <v>121</v>
      </c>
      <c r="X466" s="93" t="s">
        <v>1220</v>
      </c>
      <c r="Y466" s="93" t="s">
        <v>5090</v>
      </c>
      <c r="Z466" s="97">
        <f>IF(T466="SOPORTE_TELEFÓNICO",'TARIFAS 2025'!$B$14,IF(V466="PRINCIPAL",'TARIFAS 2025'!$B$8,IF(V466="INTERMEDIA",'TARIFAS 2025'!$C$8,IF(V466="LEJANA",'TARIFAS 2025'!$D$8))))</f>
        <v>51282</v>
      </c>
      <c r="AA466" s="97">
        <f t="shared" si="7"/>
        <v>51282</v>
      </c>
    </row>
    <row r="467" spans="1:27" s="91" customFormat="1" x14ac:dyDescent="0.3">
      <c r="A467" s="93" t="s">
        <v>86</v>
      </c>
      <c r="B467" s="93" t="str">
        <f>VLOOKUP(A467,'CENTROS DE COSTOS'!A:D,2,0)</f>
        <v>0036-0002</v>
      </c>
      <c r="C467" s="93" t="str">
        <f>VLOOKUP(A467,'CENTROS DE COSTOS'!A:D,3,0)</f>
        <v>Wompi Eje Cafetero</v>
      </c>
      <c r="D467" s="93" t="s">
        <v>3037</v>
      </c>
      <c r="E467" s="93">
        <v>3049811</v>
      </c>
      <c r="F467" s="93" t="s">
        <v>2883</v>
      </c>
      <c r="G467" s="93" t="s">
        <v>31</v>
      </c>
      <c r="H467" s="93" t="s">
        <v>126</v>
      </c>
      <c r="I467" s="93" t="s">
        <v>86</v>
      </c>
      <c r="J467" s="93" t="s">
        <v>1746</v>
      </c>
      <c r="K467" s="93" t="s">
        <v>1170</v>
      </c>
      <c r="L467" s="93" t="s">
        <v>4215</v>
      </c>
      <c r="M467" s="95">
        <v>45983.526388888888</v>
      </c>
      <c r="N467" s="95">
        <v>45983.568749999999</v>
      </c>
      <c r="O467" s="93" t="s">
        <v>31</v>
      </c>
      <c r="P467" s="93" t="s">
        <v>1266</v>
      </c>
      <c r="Q467" s="93" t="s">
        <v>1271</v>
      </c>
      <c r="R467" s="93" t="s">
        <v>1268</v>
      </c>
      <c r="S467" s="93" t="s">
        <v>4884</v>
      </c>
      <c r="T467" s="93" t="s">
        <v>1254</v>
      </c>
      <c r="U467" s="93" t="s">
        <v>5078</v>
      </c>
      <c r="V467" s="93" t="s">
        <v>40</v>
      </c>
      <c r="W467" s="93" t="s">
        <v>121</v>
      </c>
      <c r="X467" s="93" t="s">
        <v>1290</v>
      </c>
      <c r="Y467" s="93">
        <v>1</v>
      </c>
      <c r="Z467" s="97">
        <f>IF(T467="SOPORTE_TELEFÓNICO",'TARIFAS 2025'!$B$14,IF(V467="PRINCIPAL",'TARIFAS 2025'!$B$8,IF(V467="INTERMEDIA",'TARIFAS 2025'!$C$8,IF(V467="LEJANA",'TARIFAS 2025'!$D$8))))</f>
        <v>22000</v>
      </c>
      <c r="AA467" s="97">
        <f t="shared" si="7"/>
        <v>22000</v>
      </c>
    </row>
    <row r="468" spans="1:27" s="91" customFormat="1" x14ac:dyDescent="0.3">
      <c r="A468" s="93" t="s">
        <v>90</v>
      </c>
      <c r="B468" s="93" t="str">
        <f>VLOOKUP(A468,'CENTROS DE COSTOS'!A:D,2,0)</f>
        <v>0036-0006</v>
      </c>
      <c r="C468" s="93" t="str">
        <f>VLOOKUP(A468,'CENTROS DE COSTOS'!A:D,3,0)</f>
        <v>Wompi Oriente</v>
      </c>
      <c r="D468" s="93" t="s">
        <v>3075</v>
      </c>
      <c r="E468" s="93">
        <v>3046295</v>
      </c>
      <c r="F468" s="93" t="s">
        <v>2884</v>
      </c>
      <c r="G468" s="93" t="s">
        <v>31</v>
      </c>
      <c r="H468" s="93" t="s">
        <v>466</v>
      </c>
      <c r="I468" s="93" t="s">
        <v>469</v>
      </c>
      <c r="J468" s="93" t="s">
        <v>3405</v>
      </c>
      <c r="K468" s="93" t="s">
        <v>1170</v>
      </c>
      <c r="L468" s="93" t="s">
        <v>4216</v>
      </c>
      <c r="M468" s="95">
        <v>45982.506944444453</v>
      </c>
      <c r="N468" s="95">
        <v>45983.6</v>
      </c>
      <c r="O468" s="93" t="s">
        <v>31</v>
      </c>
      <c r="P468" s="93" t="s">
        <v>1263</v>
      </c>
      <c r="Q468" s="93" t="s">
        <v>1264</v>
      </c>
      <c r="R468" s="93" t="s">
        <v>1265</v>
      </c>
      <c r="S468" s="93" t="s">
        <v>4885</v>
      </c>
      <c r="T468" s="93" t="s">
        <v>1254</v>
      </c>
      <c r="U468" s="93" t="s">
        <v>5072</v>
      </c>
      <c r="V468" s="93" t="s">
        <v>42</v>
      </c>
      <c r="W468" s="93" t="s">
        <v>121</v>
      </c>
      <c r="X468" s="93" t="s">
        <v>1217</v>
      </c>
      <c r="Y468" s="93">
        <v>1</v>
      </c>
      <c r="Z468" s="97">
        <f>IF(T468="SOPORTE_TELEFÓNICO",'TARIFAS 2025'!$B$14,IF(V468="PRINCIPAL",'TARIFAS 2025'!$B$8,IF(V468="INTERMEDIA",'TARIFAS 2025'!$C$8,IF(V468="LEJANA",'TARIFAS 2025'!$D$8))))</f>
        <v>22000</v>
      </c>
      <c r="AA468" s="97">
        <f t="shared" si="7"/>
        <v>22000</v>
      </c>
    </row>
    <row r="469" spans="1:27" s="91" customFormat="1" x14ac:dyDescent="0.3">
      <c r="A469" s="93" t="s">
        <v>88</v>
      </c>
      <c r="B469" s="93" t="str">
        <f>VLOOKUP(A469,'CENTROS DE COSTOS'!A:D,2,0)</f>
        <v>0036-0005</v>
      </c>
      <c r="C469" s="93" t="str">
        <f>VLOOKUP(A469,'CENTROS DE COSTOS'!A:D,3,0)</f>
        <v>Wompi Noroccidente</v>
      </c>
      <c r="D469" s="93" t="s">
        <v>2958</v>
      </c>
      <c r="E469" s="93">
        <v>3046954</v>
      </c>
      <c r="F469" s="93" t="s">
        <v>2885</v>
      </c>
      <c r="G469" s="93" t="s">
        <v>31</v>
      </c>
      <c r="H469" s="93" t="s">
        <v>120</v>
      </c>
      <c r="I469" s="93" t="s">
        <v>88</v>
      </c>
      <c r="J469" s="93" t="s">
        <v>3406</v>
      </c>
      <c r="K469" s="93" t="s">
        <v>1170</v>
      </c>
      <c r="L469" s="93" t="s">
        <v>4217</v>
      </c>
      <c r="M469" s="95">
        <v>45982.586111111108</v>
      </c>
      <c r="N469" s="95">
        <v>45983.609722222223</v>
      </c>
      <c r="O469" s="93" t="s">
        <v>31</v>
      </c>
      <c r="P469" s="93" t="s">
        <v>1263</v>
      </c>
      <c r="Q469" s="93" t="s">
        <v>1264</v>
      </c>
      <c r="R469" s="93" t="s">
        <v>1265</v>
      </c>
      <c r="S469" s="93" t="s">
        <v>4886</v>
      </c>
      <c r="T469" s="93" t="s">
        <v>1254</v>
      </c>
      <c r="U469" s="93" t="s">
        <v>5077</v>
      </c>
      <c r="V469" s="93" t="s">
        <v>40</v>
      </c>
      <c r="W469" s="93" t="s">
        <v>121</v>
      </c>
      <c r="X469" s="93" t="s">
        <v>1332</v>
      </c>
      <c r="Y469" s="93">
        <v>1</v>
      </c>
      <c r="Z469" s="97">
        <f>IF(T469="SOPORTE_TELEFÓNICO",'TARIFAS 2025'!$B$14,IF(V469="PRINCIPAL",'TARIFAS 2025'!$B$8,IF(V469="INTERMEDIA",'TARIFAS 2025'!$C$8,IF(V469="LEJANA",'TARIFAS 2025'!$D$8))))</f>
        <v>22000</v>
      </c>
      <c r="AA469" s="97">
        <f t="shared" si="7"/>
        <v>22000</v>
      </c>
    </row>
    <row r="470" spans="1:27" s="91" customFormat="1" x14ac:dyDescent="0.3">
      <c r="A470" s="93" t="s">
        <v>71</v>
      </c>
      <c r="B470" s="93" t="str">
        <f>VLOOKUP(A470,'CENTROS DE COSTOS'!A:D,2,0)</f>
        <v>0036-0004</v>
      </c>
      <c r="C470" s="93" t="str">
        <f>VLOOKUP(A470,'CENTROS DE COSTOS'!A:D,3,0)</f>
        <v>Wompi Centro</v>
      </c>
      <c r="D470" s="93" t="s">
        <v>2946</v>
      </c>
      <c r="E470" s="93">
        <v>3049346</v>
      </c>
      <c r="F470" s="93" t="s">
        <v>2886</v>
      </c>
      <c r="G470" s="93" t="s">
        <v>31</v>
      </c>
      <c r="H470" s="93" t="s">
        <v>618</v>
      </c>
      <c r="I470" s="93" t="s">
        <v>71</v>
      </c>
      <c r="J470" s="93" t="s">
        <v>3407</v>
      </c>
      <c r="K470" s="93" t="s">
        <v>1170</v>
      </c>
      <c r="L470" s="93" t="s">
        <v>4218</v>
      </c>
      <c r="M470" s="95">
        <v>45983.434027777781</v>
      </c>
      <c r="N470" s="95">
        <v>45984.492361111108</v>
      </c>
      <c r="O470" s="93" t="s">
        <v>31</v>
      </c>
      <c r="P470" s="93" t="s">
        <v>1258</v>
      </c>
      <c r="Q470" s="93" t="s">
        <v>1259</v>
      </c>
      <c r="R470" s="93" t="s">
        <v>1260</v>
      </c>
      <c r="S470" s="93" t="s">
        <v>4887</v>
      </c>
      <c r="T470" s="93" t="s">
        <v>1254</v>
      </c>
      <c r="U470" s="93" t="s">
        <v>5074</v>
      </c>
      <c r="V470" s="93" t="s">
        <v>40</v>
      </c>
      <c r="W470" s="93" t="s">
        <v>121</v>
      </c>
      <c r="X470" s="93" t="s">
        <v>1444</v>
      </c>
      <c r="Y470" s="93">
        <v>1</v>
      </c>
      <c r="Z470" s="97">
        <f>IF(T470="SOPORTE_TELEFÓNICO",'TARIFAS 2025'!$B$14,IF(V470="PRINCIPAL",'TARIFAS 2025'!$B$8,IF(V470="INTERMEDIA",'TARIFAS 2025'!$C$8,IF(V470="LEJANA",'TARIFAS 2025'!$D$8))))</f>
        <v>22000</v>
      </c>
      <c r="AA470" s="97">
        <f t="shared" si="7"/>
        <v>22000</v>
      </c>
    </row>
    <row r="471" spans="1:27" s="91" customFormat="1" x14ac:dyDescent="0.3">
      <c r="A471" s="93" t="s">
        <v>88</v>
      </c>
      <c r="B471" s="93" t="str">
        <f>VLOOKUP(A471,'CENTROS DE COSTOS'!A:D,2,0)</f>
        <v>0036-0005</v>
      </c>
      <c r="C471" s="93" t="str">
        <f>VLOOKUP(A471,'CENTROS DE COSTOS'!A:D,3,0)</f>
        <v>Wompi Noroccidente</v>
      </c>
      <c r="D471" s="93" t="s">
        <v>2958</v>
      </c>
      <c r="E471" s="93">
        <v>3049174</v>
      </c>
      <c r="F471" s="93" t="s">
        <v>2887</v>
      </c>
      <c r="G471" s="93" t="s">
        <v>31</v>
      </c>
      <c r="H471" s="93" t="s">
        <v>120</v>
      </c>
      <c r="I471" s="93" t="s">
        <v>88</v>
      </c>
      <c r="J471" s="93" t="s">
        <v>3150</v>
      </c>
      <c r="K471" s="93" t="s">
        <v>1170</v>
      </c>
      <c r="L471" s="93" t="s">
        <v>4219</v>
      </c>
      <c r="M471" s="95">
        <v>45983.448611111111</v>
      </c>
      <c r="N471" s="95">
        <v>45984.498611111107</v>
      </c>
      <c r="O471" s="93" t="s">
        <v>31</v>
      </c>
      <c r="P471" s="93" t="s">
        <v>1263</v>
      </c>
      <c r="Q471" s="93" t="s">
        <v>1264</v>
      </c>
      <c r="R471" s="93" t="s">
        <v>1265</v>
      </c>
      <c r="S471" s="93" t="s">
        <v>4888</v>
      </c>
      <c r="T471" s="93" t="s">
        <v>1254</v>
      </c>
      <c r="U471" s="93" t="s">
        <v>5077</v>
      </c>
      <c r="V471" s="93" t="s">
        <v>40</v>
      </c>
      <c r="W471" s="93" t="s">
        <v>121</v>
      </c>
      <c r="X471" s="93" t="s">
        <v>1220</v>
      </c>
      <c r="Y471" s="93">
        <v>1</v>
      </c>
      <c r="Z471" s="97">
        <f>IF(T471="SOPORTE_TELEFÓNICO",'TARIFAS 2025'!$B$14,IF(V471="PRINCIPAL",'TARIFAS 2025'!$B$8,IF(V471="INTERMEDIA",'TARIFAS 2025'!$C$8,IF(V471="LEJANA",'TARIFAS 2025'!$D$8))))</f>
        <v>22000</v>
      </c>
      <c r="AA471" s="97">
        <f t="shared" si="7"/>
        <v>22000</v>
      </c>
    </row>
    <row r="472" spans="1:27" s="91" customFormat="1" x14ac:dyDescent="0.3">
      <c r="A472" s="93" t="s">
        <v>98</v>
      </c>
      <c r="B472" s="93" t="str">
        <f>VLOOKUP(A472,'CENTROS DE COSTOS'!A:D,2,0)</f>
        <v>0036-0006</v>
      </c>
      <c r="C472" s="93" t="str">
        <f>VLOOKUP(A472,'CENTROS DE COSTOS'!A:D,3,0)</f>
        <v>Wompi Oriente</v>
      </c>
      <c r="D472" s="93" t="s">
        <v>2945</v>
      </c>
      <c r="E472" s="93">
        <v>3049196</v>
      </c>
      <c r="F472" s="93" t="s">
        <v>2888</v>
      </c>
      <c r="G472" s="93" t="s">
        <v>31</v>
      </c>
      <c r="H472" s="93" t="s">
        <v>814</v>
      </c>
      <c r="I472" s="93" t="s">
        <v>98</v>
      </c>
      <c r="J472" s="93" t="s">
        <v>3408</v>
      </c>
      <c r="K472" s="93" t="s">
        <v>1170</v>
      </c>
      <c r="L472" s="93" t="s">
        <v>4220</v>
      </c>
      <c r="M472" s="95">
        <v>45983.481944444437</v>
      </c>
      <c r="N472" s="95">
        <v>45984.5</v>
      </c>
      <c r="O472" s="93" t="s">
        <v>31</v>
      </c>
      <c r="P472" s="93" t="s">
        <v>1255</v>
      </c>
      <c r="Q472" s="93" t="s">
        <v>1256</v>
      </c>
      <c r="R472" s="93" t="s">
        <v>1257</v>
      </c>
      <c r="S472" s="93" t="s">
        <v>4889</v>
      </c>
      <c r="T472" s="93" t="s">
        <v>1254</v>
      </c>
      <c r="U472" s="93" t="s">
        <v>5078</v>
      </c>
      <c r="V472" s="93" t="s">
        <v>40</v>
      </c>
      <c r="W472" s="93" t="s">
        <v>121</v>
      </c>
      <c r="X472" s="93" t="s">
        <v>1180</v>
      </c>
      <c r="Y472" s="93">
        <v>1</v>
      </c>
      <c r="Z472" s="97">
        <f>IF(T472="SOPORTE_TELEFÓNICO",'TARIFAS 2025'!$B$14,IF(V472="PRINCIPAL",'TARIFAS 2025'!$B$8,IF(V472="INTERMEDIA",'TARIFAS 2025'!$C$8,IF(V472="LEJANA",'TARIFAS 2025'!$D$8))))</f>
        <v>22000</v>
      </c>
      <c r="AA472" s="97">
        <f t="shared" si="7"/>
        <v>22000</v>
      </c>
    </row>
    <row r="473" spans="1:27" s="91" customFormat="1" x14ac:dyDescent="0.3">
      <c r="A473" s="93" t="s">
        <v>71</v>
      </c>
      <c r="B473" s="93" t="str">
        <f>VLOOKUP(A473,'CENTROS DE COSTOS'!A:D,2,0)</f>
        <v>0036-0004</v>
      </c>
      <c r="C473" s="93" t="str">
        <f>VLOOKUP(A473,'CENTROS DE COSTOS'!A:D,3,0)</f>
        <v>Wompi Centro</v>
      </c>
      <c r="D473" s="93">
        <v>11001</v>
      </c>
      <c r="E473" s="93">
        <v>3049843</v>
      </c>
      <c r="F473" s="93">
        <v>39525</v>
      </c>
      <c r="G473" s="93" t="s">
        <v>31</v>
      </c>
      <c r="H473" s="93" t="s">
        <v>618</v>
      </c>
      <c r="I473" s="93" t="s">
        <v>71</v>
      </c>
      <c r="J473" s="93" t="s">
        <v>3409</v>
      </c>
      <c r="K473" s="93" t="s">
        <v>1170</v>
      </c>
      <c r="L473" s="93" t="s">
        <v>4221</v>
      </c>
      <c r="M473" s="95">
        <v>45984.375</v>
      </c>
      <c r="N473" s="95">
        <v>45985.347916666666</v>
      </c>
      <c r="O473" s="93" t="s">
        <v>31</v>
      </c>
      <c r="P473" s="93" t="s">
        <v>1314</v>
      </c>
      <c r="Q473" s="93" t="s">
        <v>1315</v>
      </c>
      <c r="R473" s="93" t="s">
        <v>1316</v>
      </c>
      <c r="S473" s="93" t="s">
        <v>4887</v>
      </c>
      <c r="T473" s="93" t="s">
        <v>1254</v>
      </c>
      <c r="U473" s="93">
        <v>64</v>
      </c>
      <c r="V473" s="93" t="s">
        <v>40</v>
      </c>
      <c r="W473" s="93" t="s">
        <v>121</v>
      </c>
      <c r="X473" s="93" t="s">
        <v>1444</v>
      </c>
      <c r="Y473" s="93">
        <v>1</v>
      </c>
      <c r="Z473" s="97">
        <f>IF(T473="SOPORTE_TELEFÓNICO",'TARIFAS 2025'!$B$14,IF(V473="PRINCIPAL",'TARIFAS 2025'!$B$8,IF(V473="INTERMEDIA",'TARIFAS 2025'!$C$8,IF(V473="LEJANA",'TARIFAS 2025'!$D$8))))</f>
        <v>22000</v>
      </c>
      <c r="AA473" s="97">
        <f t="shared" si="7"/>
        <v>22000</v>
      </c>
    </row>
    <row r="474" spans="1:27" s="91" customFormat="1" x14ac:dyDescent="0.3">
      <c r="A474" s="93" t="s">
        <v>91</v>
      </c>
      <c r="B474" s="93" t="str">
        <f>VLOOKUP(A474,'CENTROS DE COSTOS'!A:D,2,0)</f>
        <v>0036-0003</v>
      </c>
      <c r="C474" s="93" t="str">
        <f>VLOOKUP(A474,'CENTROS DE COSTOS'!A:D,3,0)</f>
        <v>Wompi Suroccidente</v>
      </c>
      <c r="D474" s="93">
        <v>52110</v>
      </c>
      <c r="E474" s="93">
        <v>3046459</v>
      </c>
      <c r="F474" s="93">
        <v>63916</v>
      </c>
      <c r="G474" s="93" t="s">
        <v>31</v>
      </c>
      <c r="H474" s="93" t="s">
        <v>133</v>
      </c>
      <c r="I474" s="93" t="s">
        <v>845</v>
      </c>
      <c r="J474" s="93" t="s">
        <v>3410</v>
      </c>
      <c r="K474" s="93" t="s">
        <v>1170</v>
      </c>
      <c r="L474" s="93" t="s">
        <v>4222</v>
      </c>
      <c r="M474" s="95">
        <v>45982.495138888888</v>
      </c>
      <c r="N474" s="95">
        <v>45985.356249999997</v>
      </c>
      <c r="O474" s="93" t="s">
        <v>31</v>
      </c>
      <c r="P474" s="93" t="s">
        <v>1266</v>
      </c>
      <c r="Q474" s="93" t="s">
        <v>1403</v>
      </c>
      <c r="R474" s="93" t="s">
        <v>1268</v>
      </c>
      <c r="S474" s="93" t="s">
        <v>4890</v>
      </c>
      <c r="T474" s="93" t="s">
        <v>1254</v>
      </c>
      <c r="U474" s="93">
        <v>32</v>
      </c>
      <c r="V474" s="93" t="s">
        <v>41</v>
      </c>
      <c r="W474" s="93" t="s">
        <v>121</v>
      </c>
      <c r="X474" s="93" t="s">
        <v>1290</v>
      </c>
      <c r="Y474" s="93">
        <v>1</v>
      </c>
      <c r="Z474" s="97">
        <f>IF(T474="SOPORTE_TELEFÓNICO",'TARIFAS 2025'!$B$14,IF(V474="PRINCIPAL",'TARIFAS 2025'!$B$8,IF(V474="INTERMEDIA",'TARIFAS 2025'!$C$8,IF(V474="LEJANA",'TARIFAS 2025'!$D$8))))</f>
        <v>22000</v>
      </c>
      <c r="AA474" s="97">
        <f t="shared" si="7"/>
        <v>22000</v>
      </c>
    </row>
    <row r="475" spans="1:27" s="91" customFormat="1" x14ac:dyDescent="0.3">
      <c r="A475" s="93" t="s">
        <v>88</v>
      </c>
      <c r="B475" s="93" t="str">
        <f>VLOOKUP(A475,'CENTROS DE COSTOS'!A:D,2,0)</f>
        <v>0036-0005</v>
      </c>
      <c r="C475" s="93" t="str">
        <f>VLOOKUP(A475,'CENTROS DE COSTOS'!A:D,3,0)</f>
        <v>Wompi Noroccidente</v>
      </c>
      <c r="D475" s="93">
        <v>5001</v>
      </c>
      <c r="E475" s="93">
        <v>3049394</v>
      </c>
      <c r="F475" s="93">
        <v>37302</v>
      </c>
      <c r="G475" s="93" t="s">
        <v>31</v>
      </c>
      <c r="H475" s="93" t="s">
        <v>120</v>
      </c>
      <c r="I475" s="93" t="s">
        <v>88</v>
      </c>
      <c r="J475" s="93" t="s">
        <v>3411</v>
      </c>
      <c r="K475" s="93" t="s">
        <v>1170</v>
      </c>
      <c r="L475" s="93" t="s">
        <v>4223</v>
      </c>
      <c r="M475" s="95">
        <v>45984.375</v>
      </c>
      <c r="N475" s="95">
        <v>45985.383333333331</v>
      </c>
      <c r="O475" s="93" t="s">
        <v>31</v>
      </c>
      <c r="P475" s="93" t="s">
        <v>1266</v>
      </c>
      <c r="Q475" s="93" t="s">
        <v>1271</v>
      </c>
      <c r="R475" s="93" t="s">
        <v>1268</v>
      </c>
      <c r="S475" s="93" t="s">
        <v>4891</v>
      </c>
      <c r="T475" s="93" t="s">
        <v>1254</v>
      </c>
      <c r="U475" s="93">
        <v>64</v>
      </c>
      <c r="V475" s="93" t="s">
        <v>40</v>
      </c>
      <c r="W475" s="93" t="s">
        <v>121</v>
      </c>
      <c r="X475" s="93" t="s">
        <v>1284</v>
      </c>
      <c r="Y475" s="93">
        <v>2</v>
      </c>
      <c r="Z475" s="97">
        <f>IF(T475="SOPORTE_TELEFÓNICO",'TARIFAS 2025'!$B$14,IF(V475="PRINCIPAL",'TARIFAS 2025'!$B$8,IF(V475="INTERMEDIA",'TARIFAS 2025'!$C$8,IF(V475="LEJANA",'TARIFAS 2025'!$D$8))))</f>
        <v>22000</v>
      </c>
      <c r="AA475" s="97">
        <f t="shared" si="7"/>
        <v>44000</v>
      </c>
    </row>
    <row r="476" spans="1:27" s="91" customFormat="1" x14ac:dyDescent="0.3">
      <c r="A476" s="93" t="s">
        <v>68</v>
      </c>
      <c r="B476" s="93" t="str">
        <f>VLOOKUP(A476,'CENTROS DE COSTOS'!A:D,2,0)</f>
        <v>0036-0001</v>
      </c>
      <c r="C476" s="93" t="str">
        <f>VLOOKUP(A476,'CENTROS DE COSTOS'!A:D,3,0)</f>
        <v>Wompi Costa</v>
      </c>
      <c r="D476" s="93">
        <v>8001</v>
      </c>
      <c r="E476" s="93">
        <v>3049873</v>
      </c>
      <c r="F476" s="93">
        <v>73152</v>
      </c>
      <c r="G476" s="93" t="s">
        <v>31</v>
      </c>
      <c r="H476" s="93" t="s">
        <v>253</v>
      </c>
      <c r="I476" s="93" t="s">
        <v>68</v>
      </c>
      <c r="J476" s="93" t="s">
        <v>3412</v>
      </c>
      <c r="K476" s="93" t="s">
        <v>1170</v>
      </c>
      <c r="L476" s="93" t="s">
        <v>4224</v>
      </c>
      <c r="M476" s="95">
        <v>45985.333333333336</v>
      </c>
      <c r="N476" s="95">
        <v>45985.388194444444</v>
      </c>
      <c r="O476" s="93" t="s">
        <v>31</v>
      </c>
      <c r="P476" s="93" t="s">
        <v>1255</v>
      </c>
      <c r="Q476" s="93" t="s">
        <v>1256</v>
      </c>
      <c r="R476" s="93" t="s">
        <v>1330</v>
      </c>
      <c r="S476" s="93" t="s">
        <v>4892</v>
      </c>
      <c r="T476" s="93" t="s">
        <v>1172</v>
      </c>
      <c r="U476" s="93">
        <v>16</v>
      </c>
      <c r="V476" s="93" t="s">
        <v>40</v>
      </c>
      <c r="W476" s="93" t="s">
        <v>121</v>
      </c>
      <c r="X476" s="93" t="s">
        <v>1470</v>
      </c>
      <c r="Y476" s="93">
        <v>1</v>
      </c>
      <c r="Z476" s="97">
        <f>IF(T476="SOPORTE_TELEFÓNICO",'TARIFAS 2025'!$B$14,IF(V476="PRINCIPAL",'TARIFAS 2025'!$B$8,IF(V476="INTERMEDIA",'TARIFAS 2025'!$C$8,IF(V476="LEJANA",'TARIFAS 2025'!$D$8))))</f>
        <v>51282</v>
      </c>
      <c r="AA476" s="97">
        <f t="shared" ref="AA476:AA532" si="8">Z476*Y476</f>
        <v>51282</v>
      </c>
    </row>
    <row r="477" spans="1:27" s="91" customFormat="1" x14ac:dyDescent="0.3">
      <c r="A477" s="93" t="s">
        <v>74</v>
      </c>
      <c r="B477" s="93" t="str">
        <f>VLOOKUP(A477,'CENTROS DE COSTOS'!A:D,2,0)</f>
        <v>0036-0007</v>
      </c>
      <c r="C477" s="93" t="str">
        <f>VLOOKUP(A477,'CENTROS DE COSTOS'!A:D,3,0)</f>
        <v>Wompi Santander</v>
      </c>
      <c r="D477" s="93">
        <v>68001</v>
      </c>
      <c r="E477" s="93">
        <v>3040369</v>
      </c>
      <c r="F477" s="93">
        <v>55163</v>
      </c>
      <c r="G477" s="93" t="s">
        <v>31</v>
      </c>
      <c r="H477" s="93" t="s">
        <v>963</v>
      </c>
      <c r="I477" s="93" t="s">
        <v>74</v>
      </c>
      <c r="J477" s="93" t="s">
        <v>1411</v>
      </c>
      <c r="K477" s="93" t="s">
        <v>1170</v>
      </c>
      <c r="L477" s="93" t="s">
        <v>4225</v>
      </c>
      <c r="M477" s="95">
        <v>45981.446527777778</v>
      </c>
      <c r="N477" s="95">
        <v>45985.436805555553</v>
      </c>
      <c r="O477" s="93" t="s">
        <v>31</v>
      </c>
      <c r="P477" s="93" t="s">
        <v>1359</v>
      </c>
      <c r="Q477" s="93" t="s">
        <v>1394</v>
      </c>
      <c r="R477" s="93" t="s">
        <v>1268</v>
      </c>
      <c r="S477" s="93" t="s">
        <v>4893</v>
      </c>
      <c r="T477" s="93" t="s">
        <v>1172</v>
      </c>
      <c r="U477" s="93">
        <v>64</v>
      </c>
      <c r="V477" s="93" t="s">
        <v>40</v>
      </c>
      <c r="W477" s="93" t="s">
        <v>121</v>
      </c>
      <c r="X477" s="93" t="s">
        <v>1178</v>
      </c>
      <c r="Y477" s="93">
        <v>2</v>
      </c>
      <c r="Z477" s="97">
        <f>IF(T477="SOPORTE_TELEFÓNICO",'TARIFAS 2025'!$B$14,IF(V477="PRINCIPAL",'TARIFAS 2025'!$B$8,IF(V477="INTERMEDIA",'TARIFAS 2025'!$C$8,IF(V477="LEJANA",'TARIFAS 2025'!$D$8))))</f>
        <v>51282</v>
      </c>
      <c r="AA477" s="97">
        <f t="shared" si="8"/>
        <v>102564</v>
      </c>
    </row>
    <row r="478" spans="1:27" s="91" customFormat="1" x14ac:dyDescent="0.3">
      <c r="A478" s="93" t="s">
        <v>81</v>
      </c>
      <c r="B478" s="93" t="str">
        <f>VLOOKUP(A478,'CENTROS DE COSTOS'!A:D,2,0)</f>
        <v>0036-0007</v>
      </c>
      <c r="C478" s="93" t="str">
        <f>VLOOKUP(A478,'CENTROS DE COSTOS'!A:D,3,0)</f>
        <v>Wompi Santander</v>
      </c>
      <c r="D478" s="93">
        <v>54001</v>
      </c>
      <c r="E478" s="93">
        <v>3049142</v>
      </c>
      <c r="F478" s="93">
        <v>76797</v>
      </c>
      <c r="G478" s="93" t="s">
        <v>31</v>
      </c>
      <c r="H478" s="93" t="s">
        <v>891</v>
      </c>
      <c r="I478" s="93" t="s">
        <v>81</v>
      </c>
      <c r="J478" s="93" t="s">
        <v>3413</v>
      </c>
      <c r="K478" s="93" t="s">
        <v>1170</v>
      </c>
      <c r="L478" s="93" t="s">
        <v>4226</v>
      </c>
      <c r="M478" s="95">
        <v>45983.386805555558</v>
      </c>
      <c r="N478" s="95">
        <v>45985.492361111108</v>
      </c>
      <c r="O478" s="93" t="s">
        <v>31</v>
      </c>
      <c r="P478" s="93" t="s">
        <v>1251</v>
      </c>
      <c r="Q478" s="93" t="s">
        <v>1282</v>
      </c>
      <c r="R478" s="93" t="s">
        <v>1285</v>
      </c>
      <c r="S478" s="93" t="s">
        <v>4894</v>
      </c>
      <c r="T478" s="93" t="s">
        <v>1254</v>
      </c>
      <c r="U478" s="93">
        <v>16</v>
      </c>
      <c r="V478" s="93" t="s">
        <v>40</v>
      </c>
      <c r="W478" s="93" t="s">
        <v>121</v>
      </c>
      <c r="X478" s="93" t="s">
        <v>1313</v>
      </c>
      <c r="Y478" s="93">
        <v>1</v>
      </c>
      <c r="Z478" s="97">
        <f>IF(T478="SOPORTE_TELEFÓNICO",'TARIFAS 2025'!$B$14,IF(V478="PRINCIPAL",'TARIFAS 2025'!$B$8,IF(V478="INTERMEDIA",'TARIFAS 2025'!$C$8,IF(V478="LEJANA",'TARIFAS 2025'!$D$8))))</f>
        <v>22000</v>
      </c>
      <c r="AA478" s="97">
        <f t="shared" si="8"/>
        <v>22000</v>
      </c>
    </row>
    <row r="479" spans="1:27" s="91" customFormat="1" x14ac:dyDescent="0.3">
      <c r="A479" s="93" t="s">
        <v>74</v>
      </c>
      <c r="B479" s="93" t="str">
        <f>VLOOKUP(A479,'CENTROS DE COSTOS'!A:D,2,0)</f>
        <v>0036-0007</v>
      </c>
      <c r="C479" s="93" t="str">
        <f>VLOOKUP(A479,'CENTROS DE COSTOS'!A:D,3,0)</f>
        <v>Wompi Santander</v>
      </c>
      <c r="D479" s="93">
        <v>54385</v>
      </c>
      <c r="E479" s="93">
        <v>3048507</v>
      </c>
      <c r="F479" s="93">
        <v>52018</v>
      </c>
      <c r="G479" s="93" t="s">
        <v>31</v>
      </c>
      <c r="H479" s="93" t="s">
        <v>891</v>
      </c>
      <c r="I479" s="93" t="s">
        <v>910</v>
      </c>
      <c r="J479" s="93" t="s">
        <v>3193</v>
      </c>
      <c r="K479" s="93" t="s">
        <v>1170</v>
      </c>
      <c r="L479" s="93" t="s">
        <v>4227</v>
      </c>
      <c r="M479" s="95">
        <v>45983.375</v>
      </c>
      <c r="N479" s="95">
        <v>45985.549305555556</v>
      </c>
      <c r="O479" s="93" t="s">
        <v>31</v>
      </c>
      <c r="P479" s="93" t="s">
        <v>1359</v>
      </c>
      <c r="Q479" s="93" t="s">
        <v>1484</v>
      </c>
      <c r="R479" s="93" t="s">
        <v>1268</v>
      </c>
      <c r="S479" s="93" t="s">
        <v>4895</v>
      </c>
      <c r="T479" s="93" t="s">
        <v>1254</v>
      </c>
      <c r="U479" s="93">
        <v>32</v>
      </c>
      <c r="V479" s="93" t="s">
        <v>42</v>
      </c>
      <c r="W479" s="93" t="s">
        <v>121</v>
      </c>
      <c r="X479" s="93" t="s">
        <v>1393</v>
      </c>
      <c r="Y479" s="93">
        <v>1</v>
      </c>
      <c r="Z479" s="97">
        <f>IF(T479="SOPORTE_TELEFÓNICO",'TARIFAS 2025'!$B$14,IF(V479="PRINCIPAL",'TARIFAS 2025'!$B$8,IF(V479="INTERMEDIA",'TARIFAS 2025'!$C$8,IF(V479="LEJANA",'TARIFAS 2025'!$D$8))))</f>
        <v>22000</v>
      </c>
      <c r="AA479" s="97">
        <f t="shared" si="8"/>
        <v>22000</v>
      </c>
    </row>
    <row r="480" spans="1:27" s="91" customFormat="1" x14ac:dyDescent="0.3">
      <c r="A480" s="93" t="s">
        <v>89</v>
      </c>
      <c r="B480" s="93" t="str">
        <f>VLOOKUP(A480,'CENTROS DE COSTOS'!A:D,2,0)</f>
        <v>0036-0001</v>
      </c>
      <c r="C480" s="93" t="str">
        <f>VLOOKUP(A480,'CENTROS DE COSTOS'!A:D,3,0)</f>
        <v>Wompi Costa</v>
      </c>
      <c r="D480" s="93">
        <v>23686</v>
      </c>
      <c r="E480" s="93">
        <v>3050997</v>
      </c>
      <c r="F480" s="93">
        <v>64436</v>
      </c>
      <c r="G480" s="93" t="s">
        <v>31</v>
      </c>
      <c r="H480" s="93" t="s">
        <v>276</v>
      </c>
      <c r="I480" s="93" t="s">
        <v>614</v>
      </c>
      <c r="J480" s="93" t="s">
        <v>1561</v>
      </c>
      <c r="K480" s="93" t="s">
        <v>1170</v>
      </c>
      <c r="L480" s="93" t="s">
        <v>4228</v>
      </c>
      <c r="M480" s="95">
        <v>45985.354861111111</v>
      </c>
      <c r="N480" s="95">
        <v>45985.5625</v>
      </c>
      <c r="O480" s="93" t="s">
        <v>31</v>
      </c>
      <c r="P480" s="93" t="s">
        <v>1266</v>
      </c>
      <c r="Q480" s="93" t="s">
        <v>1403</v>
      </c>
      <c r="R480" s="93" t="s">
        <v>1268</v>
      </c>
      <c r="S480" s="93" t="s">
        <v>4896</v>
      </c>
      <c r="T480" s="93" t="s">
        <v>1172</v>
      </c>
      <c r="U480" s="93">
        <v>48</v>
      </c>
      <c r="V480" s="93" t="s">
        <v>41</v>
      </c>
      <c r="W480" s="93" t="s">
        <v>121</v>
      </c>
      <c r="X480" s="93" t="s">
        <v>1209</v>
      </c>
      <c r="Y480" s="93">
        <v>1</v>
      </c>
      <c r="Z480" s="97">
        <f>IF(T480="SOPORTE_TELEFÓNICO",'TARIFAS 2025'!$B$14,IF(V480="PRINCIPAL",'TARIFAS 2025'!$B$8,IF(V480="INTERMEDIA",'TARIFAS 2025'!$C$8,IF(V480="LEJANA",'TARIFAS 2025'!$D$8))))</f>
        <v>172989</v>
      </c>
      <c r="AA480" s="97">
        <f t="shared" si="8"/>
        <v>172989</v>
      </c>
    </row>
    <row r="481" spans="1:27" s="91" customFormat="1" x14ac:dyDescent="0.3">
      <c r="A481" s="93" t="s">
        <v>91</v>
      </c>
      <c r="B481" s="93" t="str">
        <f>VLOOKUP(A481,'CENTROS DE COSTOS'!A:D,2,0)</f>
        <v>0036-0003</v>
      </c>
      <c r="C481" s="93" t="str">
        <f>VLOOKUP(A481,'CENTROS DE COSTOS'!A:D,3,0)</f>
        <v>Wompi Suroccidente</v>
      </c>
      <c r="D481" s="93">
        <v>52560</v>
      </c>
      <c r="E481" s="93">
        <v>3052776</v>
      </c>
      <c r="F481" s="93">
        <v>29267</v>
      </c>
      <c r="G481" s="93" t="s">
        <v>31</v>
      </c>
      <c r="H481" s="93" t="s">
        <v>133</v>
      </c>
      <c r="I481" s="93" t="s">
        <v>876</v>
      </c>
      <c r="J481" s="93" t="s">
        <v>3414</v>
      </c>
      <c r="K481" s="93" t="s">
        <v>1170</v>
      </c>
      <c r="L481" s="93" t="s">
        <v>4229</v>
      </c>
      <c r="M481" s="95">
        <v>45985.425694444442</v>
      </c>
      <c r="N481" s="95">
        <v>45985.570833333331</v>
      </c>
      <c r="O481" s="93" t="s">
        <v>31</v>
      </c>
      <c r="P481" s="93" t="s">
        <v>1255</v>
      </c>
      <c r="Q481" s="93" t="s">
        <v>1256</v>
      </c>
      <c r="R481" s="93" t="s">
        <v>1257</v>
      </c>
      <c r="S481" s="93" t="s">
        <v>4897</v>
      </c>
      <c r="T481" s="93" t="s">
        <v>1172</v>
      </c>
      <c r="U481" s="93">
        <v>0</v>
      </c>
      <c r="V481" s="93" t="s">
        <v>41</v>
      </c>
      <c r="W481" s="93" t="s">
        <v>121</v>
      </c>
      <c r="X481" s="93" t="s">
        <v>1206</v>
      </c>
      <c r="Y481" s="93">
        <v>1</v>
      </c>
      <c r="Z481" s="97">
        <f>IF(T481="SOPORTE_TELEFÓNICO",'TARIFAS 2025'!$B$14,IF(V481="PRINCIPAL",'TARIFAS 2025'!$B$8,IF(V481="INTERMEDIA",'TARIFAS 2025'!$C$8,IF(V481="LEJANA",'TARIFAS 2025'!$D$8))))</f>
        <v>172989</v>
      </c>
      <c r="AA481" s="97">
        <f t="shared" si="8"/>
        <v>172989</v>
      </c>
    </row>
    <row r="482" spans="1:27" s="91" customFormat="1" x14ac:dyDescent="0.3">
      <c r="A482" s="93" t="s">
        <v>99</v>
      </c>
      <c r="B482" s="93" t="str">
        <f>VLOOKUP(A482,'CENTROS DE COSTOS'!A:D,2,0)</f>
        <v>0036-0006</v>
      </c>
      <c r="C482" s="93" t="str">
        <f>VLOOKUP(A482,'CENTROS DE COSTOS'!A:D,3,0)</f>
        <v>Wompi Oriente</v>
      </c>
      <c r="D482" s="93">
        <v>85263</v>
      </c>
      <c r="E482" s="93">
        <v>3049759</v>
      </c>
      <c r="F482" s="93">
        <v>16926</v>
      </c>
      <c r="G482" s="93" t="s">
        <v>31</v>
      </c>
      <c r="H482" s="93" t="s">
        <v>481</v>
      </c>
      <c r="I482" s="93" t="s">
        <v>491</v>
      </c>
      <c r="J482" s="93" t="s">
        <v>3415</v>
      </c>
      <c r="K482" s="93" t="s">
        <v>1170</v>
      </c>
      <c r="L482" s="93" t="s">
        <v>4230</v>
      </c>
      <c r="M482" s="95">
        <v>45984.375</v>
      </c>
      <c r="N482" s="95">
        <v>45985.612500000003</v>
      </c>
      <c r="O482" s="93" t="s">
        <v>31</v>
      </c>
      <c r="P482" s="93" t="s">
        <v>1255</v>
      </c>
      <c r="Q482" s="93" t="s">
        <v>1256</v>
      </c>
      <c r="R482" s="93" t="s">
        <v>1257</v>
      </c>
      <c r="S482" s="93" t="s">
        <v>4898</v>
      </c>
      <c r="T482" s="93" t="s">
        <v>1254</v>
      </c>
      <c r="U482" s="93">
        <v>0</v>
      </c>
      <c r="V482" s="93" t="s">
        <v>41</v>
      </c>
      <c r="W482" s="93" t="s">
        <v>121</v>
      </c>
      <c r="X482" s="93" t="s">
        <v>1219</v>
      </c>
      <c r="Y482" s="93">
        <v>1</v>
      </c>
      <c r="Z482" s="97">
        <f>IF(T482="SOPORTE_TELEFÓNICO",'TARIFAS 2025'!$B$14,IF(V482="PRINCIPAL",'TARIFAS 2025'!$B$8,IF(V482="INTERMEDIA",'TARIFAS 2025'!$C$8,IF(V482="LEJANA",'TARIFAS 2025'!$D$8))))</f>
        <v>22000</v>
      </c>
      <c r="AA482" s="97">
        <f t="shared" si="8"/>
        <v>22000</v>
      </c>
    </row>
    <row r="483" spans="1:27" s="91" customFormat="1" x14ac:dyDescent="0.3">
      <c r="A483" s="93" t="s">
        <v>88</v>
      </c>
      <c r="B483" s="93" t="str">
        <f>VLOOKUP(A483,'CENTROS DE COSTOS'!A:D,2,0)</f>
        <v>0036-0005</v>
      </c>
      <c r="C483" s="93" t="str">
        <f>VLOOKUP(A483,'CENTROS DE COSTOS'!A:D,3,0)</f>
        <v>Wompi Noroccidente</v>
      </c>
      <c r="D483" s="93">
        <v>5001</v>
      </c>
      <c r="E483" s="93">
        <v>3053575</v>
      </c>
      <c r="F483" s="93">
        <v>40282</v>
      </c>
      <c r="G483" s="93" t="s">
        <v>31</v>
      </c>
      <c r="H483" s="93" t="s">
        <v>120</v>
      </c>
      <c r="I483" s="93" t="s">
        <v>1269</v>
      </c>
      <c r="J483" s="93" t="s">
        <v>3416</v>
      </c>
      <c r="K483" s="93" t="s">
        <v>1170</v>
      </c>
      <c r="L483" s="93" t="s">
        <v>4231</v>
      </c>
      <c r="M483" s="95">
        <v>45985.477777777778</v>
      </c>
      <c r="N483" s="95">
        <v>45985.615972222222</v>
      </c>
      <c r="O483" s="93" t="s">
        <v>31</v>
      </c>
      <c r="P483" s="93" t="s">
        <v>4410</v>
      </c>
      <c r="Q483" s="93" t="s">
        <v>4411</v>
      </c>
      <c r="R483" s="93" t="s">
        <v>4412</v>
      </c>
      <c r="S483" s="93" t="s">
        <v>4899</v>
      </c>
      <c r="T483" s="93" t="s">
        <v>1254</v>
      </c>
      <c r="U483" s="93">
        <v>64</v>
      </c>
      <c r="V483" s="93" t="s">
        <v>40</v>
      </c>
      <c r="W483" s="93" t="s">
        <v>121</v>
      </c>
      <c r="X483" s="93" t="s">
        <v>1284</v>
      </c>
      <c r="Y483" s="93">
        <v>1</v>
      </c>
      <c r="Z483" s="97">
        <f>IF(T483="SOPORTE_TELEFÓNICO",'TARIFAS 2025'!$B$14,IF(V483="PRINCIPAL",'TARIFAS 2025'!$B$8,IF(V483="INTERMEDIA",'TARIFAS 2025'!$C$8,IF(V483="LEJANA",'TARIFAS 2025'!$D$8))))</f>
        <v>22000</v>
      </c>
      <c r="AA483" s="97">
        <f t="shared" si="8"/>
        <v>22000</v>
      </c>
    </row>
    <row r="484" spans="1:27" s="91" customFormat="1" x14ac:dyDescent="0.3">
      <c r="A484" s="93" t="s">
        <v>77</v>
      </c>
      <c r="B484" s="93" t="str">
        <f>VLOOKUP(A484,'CENTROS DE COSTOS'!A:D,2,0)</f>
        <v>0036-0003</v>
      </c>
      <c r="C484" s="93" t="str">
        <f>VLOOKUP(A484,'CENTROS DE COSTOS'!A:D,3,0)</f>
        <v>Wompi Suroccidente</v>
      </c>
      <c r="D484" s="93">
        <v>19698</v>
      </c>
      <c r="E484" s="93">
        <v>3048107</v>
      </c>
      <c r="F484" s="93">
        <v>66893</v>
      </c>
      <c r="G484" s="93" t="s">
        <v>31</v>
      </c>
      <c r="H484" s="93" t="s">
        <v>498</v>
      </c>
      <c r="I484" s="93" t="s">
        <v>527</v>
      </c>
      <c r="J484" s="93" t="s">
        <v>1741</v>
      </c>
      <c r="K484" s="93" t="s">
        <v>1170</v>
      </c>
      <c r="L484" s="93" t="s">
        <v>4232</v>
      </c>
      <c r="M484" s="95">
        <v>45982.661111111112</v>
      </c>
      <c r="N484" s="95">
        <v>45985.615972222222</v>
      </c>
      <c r="O484" s="93" t="s">
        <v>31</v>
      </c>
      <c r="P484" s="93" t="s">
        <v>1266</v>
      </c>
      <c r="Q484" s="93" t="s">
        <v>1368</v>
      </c>
      <c r="R484" s="93" t="s">
        <v>1268</v>
      </c>
      <c r="S484" s="93" t="s">
        <v>4900</v>
      </c>
      <c r="T484" s="93" t="s">
        <v>1172</v>
      </c>
      <c r="U484" s="93">
        <v>32</v>
      </c>
      <c r="V484" s="93" t="s">
        <v>41</v>
      </c>
      <c r="W484" s="93" t="s">
        <v>121</v>
      </c>
      <c r="X484" s="93" t="s">
        <v>1215</v>
      </c>
      <c r="Y484" s="93">
        <v>1</v>
      </c>
      <c r="Z484" s="97">
        <f>IF(T484="SOPORTE_TELEFÓNICO",'TARIFAS 2025'!$B$14,IF(V484="PRINCIPAL",'TARIFAS 2025'!$B$8,IF(V484="INTERMEDIA",'TARIFAS 2025'!$C$8,IF(V484="LEJANA",'TARIFAS 2025'!$D$8))))</f>
        <v>172989</v>
      </c>
      <c r="AA484" s="97">
        <f t="shared" si="8"/>
        <v>172989</v>
      </c>
    </row>
    <row r="485" spans="1:27" s="91" customFormat="1" x14ac:dyDescent="0.3">
      <c r="A485" s="93" t="s">
        <v>71</v>
      </c>
      <c r="B485" s="93" t="str">
        <f>VLOOKUP(A485,'CENTROS DE COSTOS'!A:D,2,0)</f>
        <v>0036-0004</v>
      </c>
      <c r="C485" s="93" t="str">
        <f>VLOOKUP(A485,'CENTROS DE COSTOS'!A:D,3,0)</f>
        <v>Wompi Centro</v>
      </c>
      <c r="D485" s="93">
        <v>11001</v>
      </c>
      <c r="E485" s="93">
        <v>3047138</v>
      </c>
      <c r="F485" s="93">
        <v>31639</v>
      </c>
      <c r="G485" s="93" t="s">
        <v>31</v>
      </c>
      <c r="H485" s="93" t="s">
        <v>618</v>
      </c>
      <c r="I485" s="93" t="s">
        <v>71</v>
      </c>
      <c r="J485" s="93" t="s">
        <v>3417</v>
      </c>
      <c r="K485" s="93" t="s">
        <v>1170</v>
      </c>
      <c r="L485" s="93" t="s">
        <v>4233</v>
      </c>
      <c r="M485" s="95">
        <v>45982.595833333333</v>
      </c>
      <c r="N485" s="95">
        <v>45985.625694444447</v>
      </c>
      <c r="O485" s="93" t="s">
        <v>31</v>
      </c>
      <c r="P485" s="93" t="s">
        <v>1247</v>
      </c>
      <c r="Q485" s="93" t="s">
        <v>1248</v>
      </c>
      <c r="R485" s="93" t="s">
        <v>1249</v>
      </c>
      <c r="S485" s="93" t="s">
        <v>4901</v>
      </c>
      <c r="T485" s="93" t="s">
        <v>1172</v>
      </c>
      <c r="U485" s="93">
        <v>48</v>
      </c>
      <c r="V485" s="93" t="s">
        <v>40</v>
      </c>
      <c r="W485" s="93" t="s">
        <v>121</v>
      </c>
      <c r="X485" s="93">
        <v>0</v>
      </c>
      <c r="Y485" s="93">
        <v>2</v>
      </c>
      <c r="Z485" s="97">
        <f>IF(T485="SOPORTE_TELEFÓNICO",'TARIFAS 2025'!$B$14,IF(V485="PRINCIPAL",'TARIFAS 2025'!$B$8,IF(V485="INTERMEDIA",'TARIFAS 2025'!$C$8,IF(V485="LEJANA",'TARIFAS 2025'!$D$8))))</f>
        <v>51282</v>
      </c>
      <c r="AA485" s="97">
        <f t="shared" si="8"/>
        <v>102564</v>
      </c>
    </row>
    <row r="486" spans="1:27" s="91" customFormat="1" x14ac:dyDescent="0.3">
      <c r="A486" s="93" t="s">
        <v>88</v>
      </c>
      <c r="B486" s="93" t="str">
        <f>VLOOKUP(A486,'CENTROS DE COSTOS'!A:D,2,0)</f>
        <v>0036-0005</v>
      </c>
      <c r="C486" s="93" t="str">
        <f>VLOOKUP(A486,'CENTROS DE COSTOS'!A:D,3,0)</f>
        <v>Wompi Noroccidente</v>
      </c>
      <c r="D486" s="93">
        <v>5001</v>
      </c>
      <c r="E486" s="93">
        <v>3054336</v>
      </c>
      <c r="F486" s="93">
        <v>74176</v>
      </c>
      <c r="G486" s="93" t="s">
        <v>31</v>
      </c>
      <c r="H486" s="93" t="s">
        <v>120</v>
      </c>
      <c r="I486" s="93" t="s">
        <v>88</v>
      </c>
      <c r="J486" s="93" t="s">
        <v>3418</v>
      </c>
      <c r="K486" s="93" t="s">
        <v>1170</v>
      </c>
      <c r="L486" s="93" t="s">
        <v>4234</v>
      </c>
      <c r="M486" s="95">
        <v>45985.504861111112</v>
      </c>
      <c r="N486" s="95">
        <v>45985.632638888892</v>
      </c>
      <c r="O486" s="93" t="s">
        <v>31</v>
      </c>
      <c r="P486" s="93" t="s">
        <v>4410</v>
      </c>
      <c r="Q486" s="93" t="s">
        <v>4411</v>
      </c>
      <c r="R486" s="93" t="s">
        <v>4412</v>
      </c>
      <c r="S486" s="93" t="s">
        <v>4902</v>
      </c>
      <c r="T486" s="93" t="s">
        <v>1254</v>
      </c>
      <c r="U486" s="93">
        <v>32</v>
      </c>
      <c r="V486" s="93" t="s">
        <v>40</v>
      </c>
      <c r="W486" s="93" t="s">
        <v>121</v>
      </c>
      <c r="X486" s="93" t="s">
        <v>1284</v>
      </c>
      <c r="Y486" s="93">
        <v>1</v>
      </c>
      <c r="Z486" s="97">
        <f>IF(T486="SOPORTE_TELEFÓNICO",'TARIFAS 2025'!$B$14,IF(V486="PRINCIPAL",'TARIFAS 2025'!$B$8,IF(V486="INTERMEDIA",'TARIFAS 2025'!$C$8,IF(V486="LEJANA",'TARIFAS 2025'!$D$8))))</f>
        <v>22000</v>
      </c>
      <c r="AA486" s="97">
        <f t="shared" si="8"/>
        <v>22000</v>
      </c>
    </row>
    <row r="487" spans="1:27" s="91" customFormat="1" x14ac:dyDescent="0.3">
      <c r="A487" s="93" t="s">
        <v>88</v>
      </c>
      <c r="B487" s="93" t="str">
        <f>VLOOKUP(A487,'CENTROS DE COSTOS'!A:D,2,0)</f>
        <v>0036-0005</v>
      </c>
      <c r="C487" s="93" t="str">
        <f>VLOOKUP(A487,'CENTROS DE COSTOS'!A:D,3,0)</f>
        <v>Wompi Noroccidente</v>
      </c>
      <c r="D487" s="93">
        <v>5001</v>
      </c>
      <c r="E487" s="93">
        <v>3049827</v>
      </c>
      <c r="F487" s="93">
        <v>56088</v>
      </c>
      <c r="G487" s="93" t="s">
        <v>31</v>
      </c>
      <c r="H487" s="93" t="s">
        <v>120</v>
      </c>
      <c r="I487" s="93" t="s">
        <v>88</v>
      </c>
      <c r="J487" s="93" t="s">
        <v>3419</v>
      </c>
      <c r="K487" s="93" t="s">
        <v>1170</v>
      </c>
      <c r="L487" s="93" t="s">
        <v>4235</v>
      </c>
      <c r="M487" s="95">
        <v>45984.375</v>
      </c>
      <c r="N487" s="95">
        <v>45985.634722222225</v>
      </c>
      <c r="O487" s="93" t="s">
        <v>31</v>
      </c>
      <c r="P487" s="93" t="s">
        <v>1251</v>
      </c>
      <c r="Q487" s="93" t="s">
        <v>1282</v>
      </c>
      <c r="R487" s="93" t="s">
        <v>1285</v>
      </c>
      <c r="S487" s="93" t="s">
        <v>4903</v>
      </c>
      <c r="T487" s="93" t="s">
        <v>1172</v>
      </c>
      <c r="U487" s="93">
        <v>48</v>
      </c>
      <c r="V487" s="93" t="s">
        <v>40</v>
      </c>
      <c r="W487" s="93" t="s">
        <v>121</v>
      </c>
      <c r="X487" s="93" t="s">
        <v>5084</v>
      </c>
      <c r="Y487" s="93">
        <v>2</v>
      </c>
      <c r="Z487" s="97">
        <f>IF(T487="SOPORTE_TELEFÓNICO",'TARIFAS 2025'!$B$14,IF(V487="PRINCIPAL",'TARIFAS 2025'!$B$8,IF(V487="INTERMEDIA",'TARIFAS 2025'!$C$8,IF(V487="LEJANA",'TARIFAS 2025'!$D$8))))</f>
        <v>51282</v>
      </c>
      <c r="AA487" s="97">
        <f t="shared" si="8"/>
        <v>102564</v>
      </c>
    </row>
    <row r="488" spans="1:27" s="91" customFormat="1" x14ac:dyDescent="0.3">
      <c r="A488" s="93" t="s">
        <v>95</v>
      </c>
      <c r="B488" s="93" t="str">
        <f>VLOOKUP(A488,'CENTROS DE COSTOS'!A:D,2,0)</f>
        <v>0036-0001</v>
      </c>
      <c r="C488" s="93" t="str">
        <f>VLOOKUP(A488,'CENTROS DE COSTOS'!A:D,3,0)</f>
        <v>Wompi Costa</v>
      </c>
      <c r="D488" s="93">
        <v>70708</v>
      </c>
      <c r="E488" s="93">
        <v>3040629</v>
      </c>
      <c r="F488" s="93">
        <v>26937</v>
      </c>
      <c r="G488" s="93" t="s">
        <v>31</v>
      </c>
      <c r="H488" s="93" t="s">
        <v>504</v>
      </c>
      <c r="I488" s="93" t="s">
        <v>1052</v>
      </c>
      <c r="J488" s="93" t="s">
        <v>3420</v>
      </c>
      <c r="K488" s="93" t="s">
        <v>1170</v>
      </c>
      <c r="L488" s="93" t="s">
        <v>4236</v>
      </c>
      <c r="M488" s="95">
        <v>45981.461805555555</v>
      </c>
      <c r="N488" s="95">
        <v>45985.638194444444</v>
      </c>
      <c r="O488" s="93" t="s">
        <v>31</v>
      </c>
      <c r="P488" s="93" t="s">
        <v>1359</v>
      </c>
      <c r="Q488" s="93" t="s">
        <v>1469</v>
      </c>
      <c r="R488" s="93" t="s">
        <v>1456</v>
      </c>
      <c r="S488" s="93" t="s">
        <v>4904</v>
      </c>
      <c r="T488" s="93" t="s">
        <v>1172</v>
      </c>
      <c r="U488" s="93">
        <v>0</v>
      </c>
      <c r="V488" s="93" t="s">
        <v>42</v>
      </c>
      <c r="W488" s="93" t="s">
        <v>121</v>
      </c>
      <c r="X488" s="93" t="s">
        <v>1176</v>
      </c>
      <c r="Y488" s="93">
        <v>2</v>
      </c>
      <c r="Z488" s="97">
        <f>IF(T488="SOPORTE_TELEFÓNICO",'TARIFAS 2025'!$B$14,IF(V488="PRINCIPAL",'TARIFAS 2025'!$B$8,IF(V488="INTERMEDIA",'TARIFAS 2025'!$C$8,IF(V488="LEJANA",'TARIFAS 2025'!$D$8))))</f>
        <v>452148</v>
      </c>
      <c r="AA488" s="97">
        <f t="shared" si="8"/>
        <v>904296</v>
      </c>
    </row>
    <row r="489" spans="1:27" s="91" customFormat="1" x14ac:dyDescent="0.3">
      <c r="A489" s="93" t="s">
        <v>92</v>
      </c>
      <c r="B489" s="93" t="str">
        <f>VLOOKUP(A489,'CENTROS DE COSTOS'!A:D,2,0)</f>
        <v>0036-0002</v>
      </c>
      <c r="C489" s="93" t="str">
        <f>VLOOKUP(A489,'CENTROS DE COSTOS'!A:D,3,0)</f>
        <v>Wompi Eje Cafetero</v>
      </c>
      <c r="D489" s="93">
        <v>66682</v>
      </c>
      <c r="E489" s="93">
        <v>3052683</v>
      </c>
      <c r="F489" s="93">
        <v>76918</v>
      </c>
      <c r="G489" s="93" t="s">
        <v>31</v>
      </c>
      <c r="H489" s="93" t="s">
        <v>458</v>
      </c>
      <c r="I489" s="93" t="s">
        <v>959</v>
      </c>
      <c r="J489" s="93" t="s">
        <v>3421</v>
      </c>
      <c r="K489" s="93" t="s">
        <v>1170</v>
      </c>
      <c r="L489" s="93" t="s">
        <v>4237</v>
      </c>
      <c r="M489" s="95">
        <v>45985.430555555555</v>
      </c>
      <c r="N489" s="95">
        <v>45985.642361111109</v>
      </c>
      <c r="O489" s="93" t="s">
        <v>31</v>
      </c>
      <c r="P489" s="93" t="s">
        <v>1266</v>
      </c>
      <c r="Q489" s="93" t="s">
        <v>1403</v>
      </c>
      <c r="R489" s="93" t="s">
        <v>1268</v>
      </c>
      <c r="S489" s="93" t="s">
        <v>4905</v>
      </c>
      <c r="T489" s="93" t="s">
        <v>1172</v>
      </c>
      <c r="U489" s="93">
        <v>0</v>
      </c>
      <c r="V489" s="93" t="s">
        <v>40</v>
      </c>
      <c r="W489" s="93" t="s">
        <v>121</v>
      </c>
      <c r="X489" s="93" t="s">
        <v>1224</v>
      </c>
      <c r="Y489" s="93">
        <v>1</v>
      </c>
      <c r="Z489" s="97">
        <f>IF(T489="SOPORTE_TELEFÓNICO",'TARIFAS 2025'!$B$14,IF(V489="PRINCIPAL",'TARIFAS 2025'!$B$8,IF(V489="INTERMEDIA",'TARIFAS 2025'!$C$8,IF(V489="LEJANA",'TARIFAS 2025'!$D$8))))</f>
        <v>51282</v>
      </c>
      <c r="AA489" s="97">
        <f t="shared" si="8"/>
        <v>51282</v>
      </c>
    </row>
    <row r="490" spans="1:27" s="91" customFormat="1" x14ac:dyDescent="0.3">
      <c r="A490" s="93" t="s">
        <v>71</v>
      </c>
      <c r="B490" s="93" t="str">
        <f>VLOOKUP(A490,'CENTROS DE COSTOS'!A:D,2,0)</f>
        <v>0036-0004</v>
      </c>
      <c r="C490" s="93" t="str">
        <f>VLOOKUP(A490,'CENTROS DE COSTOS'!A:D,3,0)</f>
        <v>Wompi Centro</v>
      </c>
      <c r="D490" s="93">
        <v>25754</v>
      </c>
      <c r="E490" s="93">
        <v>3049858</v>
      </c>
      <c r="F490" s="93">
        <v>63779</v>
      </c>
      <c r="G490" s="93" t="s">
        <v>31</v>
      </c>
      <c r="H490" s="93" t="s">
        <v>618</v>
      </c>
      <c r="I490" s="93" t="s">
        <v>698</v>
      </c>
      <c r="J490" s="93" t="s">
        <v>1713</v>
      </c>
      <c r="K490" s="93" t="s">
        <v>1170</v>
      </c>
      <c r="L490" s="93" t="s">
        <v>4238</v>
      </c>
      <c r="M490" s="95">
        <v>45984.375</v>
      </c>
      <c r="N490" s="95">
        <v>45985.661805555559</v>
      </c>
      <c r="O490" s="93" t="s">
        <v>31</v>
      </c>
      <c r="P490" s="93" t="s">
        <v>1263</v>
      </c>
      <c r="Q490" s="93" t="s">
        <v>1264</v>
      </c>
      <c r="R490" s="93" t="s">
        <v>1265</v>
      </c>
      <c r="S490" s="93" t="s">
        <v>4906</v>
      </c>
      <c r="T490" s="93" t="s">
        <v>1254</v>
      </c>
      <c r="U490" s="93">
        <v>0</v>
      </c>
      <c r="V490" s="93" t="s">
        <v>40</v>
      </c>
      <c r="W490" s="93" t="s">
        <v>121</v>
      </c>
      <c r="X490" s="93" t="s">
        <v>1208</v>
      </c>
      <c r="Y490" s="93">
        <v>1</v>
      </c>
      <c r="Z490" s="97">
        <f>IF(T490="SOPORTE_TELEFÓNICO",'TARIFAS 2025'!$B$14,IF(V490="PRINCIPAL",'TARIFAS 2025'!$B$8,IF(V490="INTERMEDIA",'TARIFAS 2025'!$C$8,IF(V490="LEJANA",'TARIFAS 2025'!$D$8))))</f>
        <v>22000</v>
      </c>
      <c r="AA490" s="97">
        <f t="shared" si="8"/>
        <v>22000</v>
      </c>
    </row>
    <row r="491" spans="1:27" s="91" customFormat="1" x14ac:dyDescent="0.3">
      <c r="A491" s="93" t="s">
        <v>86</v>
      </c>
      <c r="B491" s="93" t="str">
        <f>VLOOKUP(A491,'CENTROS DE COSTOS'!A:D,2,0)</f>
        <v>0036-0002</v>
      </c>
      <c r="C491" s="93" t="str">
        <f>VLOOKUP(A491,'CENTROS DE COSTOS'!A:D,3,0)</f>
        <v>Wompi Eje Cafetero</v>
      </c>
      <c r="D491" s="93">
        <v>17001</v>
      </c>
      <c r="E491" s="93">
        <v>3053685</v>
      </c>
      <c r="F491" s="93">
        <v>10256</v>
      </c>
      <c r="G491" s="93" t="s">
        <v>31</v>
      </c>
      <c r="H491" s="93" t="s">
        <v>126</v>
      </c>
      <c r="I491" s="93" t="s">
        <v>86</v>
      </c>
      <c r="J491" s="93" t="s">
        <v>3422</v>
      </c>
      <c r="K491" s="93" t="s">
        <v>1170</v>
      </c>
      <c r="L491" s="93" t="s">
        <v>4239</v>
      </c>
      <c r="M491" s="95">
        <v>45985.473611111112</v>
      </c>
      <c r="N491" s="95">
        <v>45985.667361111111</v>
      </c>
      <c r="O491" s="93" t="s">
        <v>31</v>
      </c>
      <c r="P491" s="93" t="s">
        <v>1258</v>
      </c>
      <c r="Q491" s="93" t="s">
        <v>1259</v>
      </c>
      <c r="R491" s="93" t="s">
        <v>1260</v>
      </c>
      <c r="S491" s="93" t="s">
        <v>4907</v>
      </c>
      <c r="T491" s="93" t="s">
        <v>1254</v>
      </c>
      <c r="U491" s="93">
        <v>48</v>
      </c>
      <c r="V491" s="93" t="s">
        <v>40</v>
      </c>
      <c r="W491" s="93" t="s">
        <v>121</v>
      </c>
      <c r="X491" s="93" t="s">
        <v>1207</v>
      </c>
      <c r="Y491" s="93">
        <v>1</v>
      </c>
      <c r="Z491" s="97">
        <f>IF(T491="SOPORTE_TELEFÓNICO",'TARIFAS 2025'!$B$14,IF(V491="PRINCIPAL",'TARIFAS 2025'!$B$8,IF(V491="INTERMEDIA",'TARIFAS 2025'!$C$8,IF(V491="LEJANA",'TARIFAS 2025'!$D$8))))</f>
        <v>22000</v>
      </c>
      <c r="AA491" s="97">
        <f t="shared" si="8"/>
        <v>22000</v>
      </c>
    </row>
    <row r="492" spans="1:27" s="91" customFormat="1" x14ac:dyDescent="0.3">
      <c r="A492" s="93" t="s">
        <v>96</v>
      </c>
      <c r="B492" s="93" t="str">
        <f>VLOOKUP(A492,'CENTROS DE COSTOS'!A:D,2,0)</f>
        <v>0036-0007</v>
      </c>
      <c r="C492" s="93" t="str">
        <f>VLOOKUP(A492,'CENTROS DE COSTOS'!A:D,3,0)</f>
        <v>Wompi Santander</v>
      </c>
      <c r="D492" s="93">
        <v>15516</v>
      </c>
      <c r="E492" s="93">
        <v>3005993</v>
      </c>
      <c r="F492" s="93">
        <v>64072</v>
      </c>
      <c r="G492" s="93" t="s">
        <v>31</v>
      </c>
      <c r="H492" s="93" t="s">
        <v>322</v>
      </c>
      <c r="I492" s="93" t="s">
        <v>381</v>
      </c>
      <c r="J492" s="93" t="s">
        <v>1447</v>
      </c>
      <c r="K492" s="93" t="s">
        <v>1170</v>
      </c>
      <c r="L492" s="93" t="s">
        <v>4240</v>
      </c>
      <c r="M492" s="95">
        <v>45973.333333333336</v>
      </c>
      <c r="N492" s="95">
        <v>45985.686805555553</v>
      </c>
      <c r="O492" s="93" t="s">
        <v>31</v>
      </c>
      <c r="P492" s="93" t="s">
        <v>1255</v>
      </c>
      <c r="Q492" s="93" t="s">
        <v>1256</v>
      </c>
      <c r="R492" s="93" t="s">
        <v>1257</v>
      </c>
      <c r="S492" s="93" t="s">
        <v>4908</v>
      </c>
      <c r="T492" s="93" t="s">
        <v>1254</v>
      </c>
      <c r="U492" s="93">
        <v>48</v>
      </c>
      <c r="V492" s="93" t="s">
        <v>41</v>
      </c>
      <c r="W492" s="93" t="s">
        <v>121</v>
      </c>
      <c r="X492" s="93" t="s">
        <v>1274</v>
      </c>
      <c r="Y492" s="93">
        <v>2</v>
      </c>
      <c r="Z492" s="97">
        <f>IF(T492="SOPORTE_TELEFÓNICO",'TARIFAS 2025'!$B$14,IF(V492="PRINCIPAL",'TARIFAS 2025'!$B$8,IF(V492="INTERMEDIA",'TARIFAS 2025'!$C$8,IF(V492="LEJANA",'TARIFAS 2025'!$D$8))))</f>
        <v>22000</v>
      </c>
      <c r="AA492" s="97">
        <f t="shared" si="8"/>
        <v>44000</v>
      </c>
    </row>
    <row r="493" spans="1:27" s="91" customFormat="1" x14ac:dyDescent="0.3">
      <c r="A493" s="93" t="s">
        <v>81</v>
      </c>
      <c r="B493" s="93" t="str">
        <f>VLOOKUP(A493,'CENTROS DE COSTOS'!A:D,2,0)</f>
        <v>0036-0007</v>
      </c>
      <c r="C493" s="93" t="str">
        <f>VLOOKUP(A493,'CENTROS DE COSTOS'!A:D,3,0)</f>
        <v>Wompi Santander</v>
      </c>
      <c r="D493" s="93">
        <v>54099</v>
      </c>
      <c r="E493" s="93">
        <v>3054562</v>
      </c>
      <c r="F493" s="93">
        <v>78899</v>
      </c>
      <c r="G493" s="93" t="s">
        <v>31</v>
      </c>
      <c r="H493" s="93" t="s">
        <v>891</v>
      </c>
      <c r="I493" s="93" t="s">
        <v>895</v>
      </c>
      <c r="J493" s="93" t="s">
        <v>3336</v>
      </c>
      <c r="K493" s="93" t="s">
        <v>1170</v>
      </c>
      <c r="L493" s="93" t="s">
        <v>4241</v>
      </c>
      <c r="M493" s="95">
        <v>45985.542361111111</v>
      </c>
      <c r="N493" s="95">
        <v>45985.688888888886</v>
      </c>
      <c r="O493" s="93" t="s">
        <v>31</v>
      </c>
      <c r="P493" s="93" t="s">
        <v>1314</v>
      </c>
      <c r="Q493" s="93" t="s">
        <v>1315</v>
      </c>
      <c r="R493" s="93" t="s">
        <v>1316</v>
      </c>
      <c r="S493" s="93" t="s">
        <v>4909</v>
      </c>
      <c r="T493" s="93" t="s">
        <v>1254</v>
      </c>
      <c r="U493" s="93">
        <v>10</v>
      </c>
      <c r="V493" s="93" t="s">
        <v>41</v>
      </c>
      <c r="W493" s="93" t="s">
        <v>121</v>
      </c>
      <c r="X493" s="93" t="s">
        <v>5085</v>
      </c>
      <c r="Y493" s="93">
        <v>1</v>
      </c>
      <c r="Z493" s="97">
        <f>IF(T493="SOPORTE_TELEFÓNICO",'TARIFAS 2025'!$B$14,IF(V493="PRINCIPAL",'TARIFAS 2025'!$B$8,IF(V493="INTERMEDIA",'TARIFAS 2025'!$C$8,IF(V493="LEJANA",'TARIFAS 2025'!$D$8))))</f>
        <v>22000</v>
      </c>
      <c r="AA493" s="97">
        <f t="shared" si="8"/>
        <v>22000</v>
      </c>
    </row>
    <row r="494" spans="1:27" s="91" customFormat="1" x14ac:dyDescent="0.3">
      <c r="A494" s="93" t="s">
        <v>96</v>
      </c>
      <c r="B494" s="93" t="str">
        <f>VLOOKUP(A494,'CENTROS DE COSTOS'!A:D,2,0)</f>
        <v>0036-0007</v>
      </c>
      <c r="C494" s="93" t="str">
        <f>VLOOKUP(A494,'CENTROS DE COSTOS'!A:D,3,0)</f>
        <v>Wompi Santander</v>
      </c>
      <c r="D494" s="93">
        <v>15759</v>
      </c>
      <c r="E494" s="93">
        <v>3052799</v>
      </c>
      <c r="F494" s="93">
        <v>35074</v>
      </c>
      <c r="G494" s="93" t="s">
        <v>31</v>
      </c>
      <c r="H494" s="93" t="s">
        <v>322</v>
      </c>
      <c r="I494" s="93" t="s">
        <v>412</v>
      </c>
      <c r="J494" s="93" t="s">
        <v>1459</v>
      </c>
      <c r="K494" s="93" t="s">
        <v>1170</v>
      </c>
      <c r="L494" s="93" t="s">
        <v>4242</v>
      </c>
      <c r="M494" s="95">
        <v>45985.433333333327</v>
      </c>
      <c r="N494" s="95">
        <v>45986.348611111112</v>
      </c>
      <c r="O494" s="93" t="s">
        <v>31</v>
      </c>
      <c r="P494" s="93" t="s">
        <v>1266</v>
      </c>
      <c r="Q494" s="93" t="s">
        <v>1368</v>
      </c>
      <c r="R494" s="93" t="s">
        <v>1268</v>
      </c>
      <c r="S494" s="93" t="s">
        <v>4910</v>
      </c>
      <c r="T494" s="93" t="s">
        <v>1254</v>
      </c>
      <c r="U494" s="93">
        <v>48</v>
      </c>
      <c r="V494" s="93" t="s">
        <v>41</v>
      </c>
      <c r="W494" s="93" t="s">
        <v>121</v>
      </c>
      <c r="X494" s="93" t="s">
        <v>1236</v>
      </c>
      <c r="Y494" s="93">
        <v>1</v>
      </c>
      <c r="Z494" s="97">
        <f>IF(T494="SOPORTE_TELEFÓNICO",'TARIFAS 2025'!$B$14,IF(V494="PRINCIPAL",'TARIFAS 2025'!$B$8,IF(V494="INTERMEDIA",'TARIFAS 2025'!$C$8,IF(V494="LEJANA",'TARIFAS 2025'!$D$8))))</f>
        <v>22000</v>
      </c>
      <c r="AA494" s="97">
        <f t="shared" si="8"/>
        <v>22000</v>
      </c>
    </row>
    <row r="495" spans="1:27" s="91" customFormat="1" x14ac:dyDescent="0.3">
      <c r="A495" s="93" t="s">
        <v>74</v>
      </c>
      <c r="B495" s="93" t="str">
        <f>VLOOKUP(A495,'CENTROS DE COSTOS'!A:D,2,0)</f>
        <v>0036-0007</v>
      </c>
      <c r="C495" s="93" t="str">
        <f>VLOOKUP(A495,'CENTROS DE COSTOS'!A:D,3,0)</f>
        <v>Wompi Santander</v>
      </c>
      <c r="D495" s="93">
        <v>68001</v>
      </c>
      <c r="E495" s="93">
        <v>3048753</v>
      </c>
      <c r="F495" s="93">
        <v>19126</v>
      </c>
      <c r="G495" s="93" t="s">
        <v>31</v>
      </c>
      <c r="H495" s="93" t="s">
        <v>963</v>
      </c>
      <c r="I495" s="93" t="s">
        <v>74</v>
      </c>
      <c r="J495" s="93" t="s">
        <v>3423</v>
      </c>
      <c r="K495" s="93" t="s">
        <v>1170</v>
      </c>
      <c r="L495" s="93" t="s">
        <v>4243</v>
      </c>
      <c r="M495" s="95">
        <v>45983.375</v>
      </c>
      <c r="N495" s="95">
        <v>45986.352777777778</v>
      </c>
      <c r="O495" s="93" t="s">
        <v>31</v>
      </c>
      <c r="P495" s="93" t="s">
        <v>1251</v>
      </c>
      <c r="Q495" s="93" t="s">
        <v>1252</v>
      </c>
      <c r="R495" s="93" t="s">
        <v>1285</v>
      </c>
      <c r="S495" s="93" t="s">
        <v>4911</v>
      </c>
      <c r="T495" s="93" t="s">
        <v>1254</v>
      </c>
      <c r="U495" s="93">
        <v>32</v>
      </c>
      <c r="V495" s="93" t="s">
        <v>40</v>
      </c>
      <c r="W495" s="93" t="s">
        <v>121</v>
      </c>
      <c r="X495" s="93" t="s">
        <v>1355</v>
      </c>
      <c r="Y495" s="93">
        <v>1</v>
      </c>
      <c r="Z495" s="97">
        <f>IF(T495="SOPORTE_TELEFÓNICO",'TARIFAS 2025'!$B$14,IF(V495="PRINCIPAL",'TARIFAS 2025'!$B$8,IF(V495="INTERMEDIA",'TARIFAS 2025'!$C$8,IF(V495="LEJANA",'TARIFAS 2025'!$D$8))))</f>
        <v>22000</v>
      </c>
      <c r="AA495" s="97">
        <f t="shared" si="8"/>
        <v>22000</v>
      </c>
    </row>
    <row r="496" spans="1:27" s="91" customFormat="1" x14ac:dyDescent="0.3">
      <c r="A496" s="93" t="s">
        <v>68</v>
      </c>
      <c r="B496" s="93" t="str">
        <f>VLOOKUP(A496,'CENTROS DE COSTOS'!A:D,2,0)</f>
        <v>0036-0001</v>
      </c>
      <c r="C496" s="93" t="str">
        <f>VLOOKUP(A496,'CENTROS DE COSTOS'!A:D,3,0)</f>
        <v>Wompi Costa</v>
      </c>
      <c r="D496" s="93">
        <v>8758</v>
      </c>
      <c r="E496" s="93">
        <v>3054062</v>
      </c>
      <c r="F496" s="93">
        <v>69885</v>
      </c>
      <c r="G496" s="93" t="s">
        <v>31</v>
      </c>
      <c r="H496" s="93" t="s">
        <v>253</v>
      </c>
      <c r="I496" s="93" t="s">
        <v>270</v>
      </c>
      <c r="J496" s="93" t="s">
        <v>3424</v>
      </c>
      <c r="K496" s="93" t="s">
        <v>1170</v>
      </c>
      <c r="L496" s="93" t="s">
        <v>4244</v>
      </c>
      <c r="M496" s="95">
        <v>45985.494444444441</v>
      </c>
      <c r="N496" s="95">
        <v>45986.397222222222</v>
      </c>
      <c r="O496" s="93" t="s">
        <v>31</v>
      </c>
      <c r="P496" s="93" t="s">
        <v>1251</v>
      </c>
      <c r="Q496" s="93" t="s">
        <v>1282</v>
      </c>
      <c r="R496" s="93" t="s">
        <v>1253</v>
      </c>
      <c r="S496" s="93" t="s">
        <v>4912</v>
      </c>
      <c r="T496" s="93" t="s">
        <v>1172</v>
      </c>
      <c r="U496" s="93">
        <v>64</v>
      </c>
      <c r="V496" s="93" t="s">
        <v>40</v>
      </c>
      <c r="W496" s="93" t="s">
        <v>121</v>
      </c>
      <c r="X496" s="93" t="s">
        <v>1470</v>
      </c>
      <c r="Y496" s="93">
        <v>1</v>
      </c>
      <c r="Z496" s="97">
        <f>IF(T496="SOPORTE_TELEFÓNICO",'TARIFAS 2025'!$B$14,IF(V496="PRINCIPAL",'TARIFAS 2025'!$B$8,IF(V496="INTERMEDIA",'TARIFAS 2025'!$C$8,IF(V496="LEJANA",'TARIFAS 2025'!$D$8))))</f>
        <v>51282</v>
      </c>
      <c r="AA496" s="97">
        <f t="shared" si="8"/>
        <v>51282</v>
      </c>
    </row>
    <row r="497" spans="1:27" s="91" customFormat="1" x14ac:dyDescent="0.3">
      <c r="A497" s="93" t="s">
        <v>88</v>
      </c>
      <c r="B497" s="93" t="str">
        <f>VLOOKUP(A497,'CENTROS DE COSTOS'!A:D,2,0)</f>
        <v>0036-0005</v>
      </c>
      <c r="C497" s="93" t="str">
        <f>VLOOKUP(A497,'CENTROS DE COSTOS'!A:D,3,0)</f>
        <v>Wompi Noroccidente</v>
      </c>
      <c r="D497" s="93">
        <v>5001</v>
      </c>
      <c r="E497" s="93">
        <v>3049865</v>
      </c>
      <c r="F497" s="93">
        <v>79962</v>
      </c>
      <c r="G497" s="93" t="s">
        <v>31</v>
      </c>
      <c r="H497" s="93" t="s">
        <v>120</v>
      </c>
      <c r="I497" s="93" t="s">
        <v>88</v>
      </c>
      <c r="J497" s="93" t="s">
        <v>3425</v>
      </c>
      <c r="K497" s="93" t="s">
        <v>1170</v>
      </c>
      <c r="L497" s="93" t="s">
        <v>4245</v>
      </c>
      <c r="M497" s="95">
        <v>45984.45208333333</v>
      </c>
      <c r="N497" s="95">
        <v>45986.401388888888</v>
      </c>
      <c r="O497" s="93" t="s">
        <v>31</v>
      </c>
      <c r="P497" s="93" t="s">
        <v>1359</v>
      </c>
      <c r="Q497" s="93" t="s">
        <v>1394</v>
      </c>
      <c r="R497" s="93" t="s">
        <v>1413</v>
      </c>
      <c r="S497" s="93" t="s">
        <v>4913</v>
      </c>
      <c r="T497" s="93" t="s">
        <v>1172</v>
      </c>
      <c r="U497" s="93">
        <v>16</v>
      </c>
      <c r="V497" s="93" t="s">
        <v>40</v>
      </c>
      <c r="W497" s="93" t="s">
        <v>121</v>
      </c>
      <c r="X497" s="93" t="s">
        <v>1275</v>
      </c>
      <c r="Y497" s="93">
        <v>1</v>
      </c>
      <c r="Z497" s="97">
        <f>IF(T497="SOPORTE_TELEFÓNICO",'TARIFAS 2025'!$B$14,IF(V497="PRINCIPAL",'TARIFAS 2025'!$B$8,IF(V497="INTERMEDIA",'TARIFAS 2025'!$C$8,IF(V497="LEJANA",'TARIFAS 2025'!$D$8))))</f>
        <v>51282</v>
      </c>
      <c r="AA497" s="97">
        <f t="shared" si="8"/>
        <v>51282</v>
      </c>
    </row>
    <row r="498" spans="1:27" s="91" customFormat="1" x14ac:dyDescent="0.3">
      <c r="A498" s="93" t="s">
        <v>68</v>
      </c>
      <c r="B498" s="93" t="str">
        <f>VLOOKUP(A498,'CENTROS DE COSTOS'!A:D,2,0)</f>
        <v>0036-0001</v>
      </c>
      <c r="C498" s="93" t="str">
        <f>VLOOKUP(A498,'CENTROS DE COSTOS'!A:D,3,0)</f>
        <v>Wompi Costa</v>
      </c>
      <c r="D498" s="93">
        <v>8758</v>
      </c>
      <c r="E498" s="93">
        <v>3056229</v>
      </c>
      <c r="F498" s="93">
        <v>60054</v>
      </c>
      <c r="G498" s="93" t="s">
        <v>31</v>
      </c>
      <c r="H498" s="93" t="s">
        <v>253</v>
      </c>
      <c r="I498" s="93" t="s">
        <v>270</v>
      </c>
      <c r="J498" s="93" t="s">
        <v>3426</v>
      </c>
      <c r="K498" s="93" t="s">
        <v>1170</v>
      </c>
      <c r="L498" s="93" t="s">
        <v>4246</v>
      </c>
      <c r="M498" s="95">
        <v>45985.677777777782</v>
      </c>
      <c r="N498" s="95">
        <v>45986.426388888889</v>
      </c>
      <c r="O498" s="93" t="s">
        <v>31</v>
      </c>
      <c r="P498" s="93" t="s">
        <v>1263</v>
      </c>
      <c r="Q498" s="93" t="s">
        <v>1264</v>
      </c>
      <c r="R498" s="93" t="s">
        <v>1265</v>
      </c>
      <c r="S498" s="93" t="s">
        <v>4914</v>
      </c>
      <c r="T498" s="93" t="s">
        <v>1254</v>
      </c>
      <c r="U498" s="93">
        <v>64</v>
      </c>
      <c r="V498" s="93" t="s">
        <v>40</v>
      </c>
      <c r="W498" s="93" t="s">
        <v>121</v>
      </c>
      <c r="X498" s="93" t="s">
        <v>1339</v>
      </c>
      <c r="Y498" s="93">
        <v>1</v>
      </c>
      <c r="Z498" s="97">
        <f>IF(T498="SOPORTE_TELEFÓNICO",'TARIFAS 2025'!$B$14,IF(V498="PRINCIPAL",'TARIFAS 2025'!$B$8,IF(V498="INTERMEDIA",'TARIFAS 2025'!$C$8,IF(V498="LEJANA",'TARIFAS 2025'!$D$8))))</f>
        <v>22000</v>
      </c>
      <c r="AA498" s="97">
        <f t="shared" si="8"/>
        <v>22000</v>
      </c>
    </row>
    <row r="499" spans="1:27" s="91" customFormat="1" x14ac:dyDescent="0.3">
      <c r="A499" s="93" t="s">
        <v>88</v>
      </c>
      <c r="B499" s="93" t="str">
        <f>VLOOKUP(A499,'CENTROS DE COSTOS'!A:D,2,0)</f>
        <v>0036-0005</v>
      </c>
      <c r="C499" s="93" t="str">
        <f>VLOOKUP(A499,'CENTROS DE COSTOS'!A:D,3,0)</f>
        <v>Wompi Noroccidente</v>
      </c>
      <c r="D499" s="93">
        <v>5001</v>
      </c>
      <c r="E499" s="93">
        <v>3054912</v>
      </c>
      <c r="F499" s="93">
        <v>80082</v>
      </c>
      <c r="G499" s="93" t="s">
        <v>31</v>
      </c>
      <c r="H499" s="93" t="s">
        <v>120</v>
      </c>
      <c r="I499" s="93" t="s">
        <v>88</v>
      </c>
      <c r="J499" s="93" t="s">
        <v>3427</v>
      </c>
      <c r="K499" s="93" t="s">
        <v>1170</v>
      </c>
      <c r="L499" s="93" t="s">
        <v>4247</v>
      </c>
      <c r="M499" s="95">
        <v>45985.570138888892</v>
      </c>
      <c r="N499" s="95">
        <v>45986.432638888888</v>
      </c>
      <c r="O499" s="93" t="s">
        <v>31</v>
      </c>
      <c r="P499" s="93" t="s">
        <v>1263</v>
      </c>
      <c r="Q499" s="93" t="s">
        <v>1264</v>
      </c>
      <c r="R499" s="93" t="s">
        <v>1265</v>
      </c>
      <c r="S499" s="93" t="s">
        <v>4915</v>
      </c>
      <c r="T499" s="93" t="s">
        <v>1254</v>
      </c>
      <c r="U499" s="93">
        <v>40</v>
      </c>
      <c r="V499" s="93" t="s">
        <v>40</v>
      </c>
      <c r="W499" s="93" t="s">
        <v>121</v>
      </c>
      <c r="X499" s="93" t="s">
        <v>1332</v>
      </c>
      <c r="Y499" s="93">
        <v>1</v>
      </c>
      <c r="Z499" s="97">
        <f>IF(T499="SOPORTE_TELEFÓNICO",'TARIFAS 2025'!$B$14,IF(V499="PRINCIPAL",'TARIFAS 2025'!$B$8,IF(V499="INTERMEDIA",'TARIFAS 2025'!$C$8,IF(V499="LEJANA",'TARIFAS 2025'!$D$8))))</f>
        <v>22000</v>
      </c>
      <c r="AA499" s="97">
        <f t="shared" si="8"/>
        <v>22000</v>
      </c>
    </row>
    <row r="500" spans="1:27" s="91" customFormat="1" x14ac:dyDescent="0.3">
      <c r="A500" s="93" t="s">
        <v>91</v>
      </c>
      <c r="B500" s="93" t="str">
        <f>VLOOKUP(A500,'CENTROS DE COSTOS'!A:D,2,0)</f>
        <v>0036-0003</v>
      </c>
      <c r="C500" s="93" t="str">
        <f>VLOOKUP(A500,'CENTROS DE COSTOS'!A:D,3,0)</f>
        <v>Wompi Suroccidente</v>
      </c>
      <c r="D500" s="93">
        <v>52001</v>
      </c>
      <c r="E500" s="93">
        <v>3054410</v>
      </c>
      <c r="F500" s="93">
        <v>58919</v>
      </c>
      <c r="G500" s="93" t="s">
        <v>31</v>
      </c>
      <c r="H500" s="93" t="s">
        <v>133</v>
      </c>
      <c r="I500" s="93" t="s">
        <v>91</v>
      </c>
      <c r="J500" s="93" t="s">
        <v>3428</v>
      </c>
      <c r="K500" s="93" t="s">
        <v>1170</v>
      </c>
      <c r="L500" s="93" t="s">
        <v>4248</v>
      </c>
      <c r="M500" s="95">
        <v>45985.520138888889</v>
      </c>
      <c r="N500" s="95">
        <v>45986.440972222219</v>
      </c>
      <c r="O500" s="93" t="s">
        <v>31</v>
      </c>
      <c r="P500" s="93" t="s">
        <v>1258</v>
      </c>
      <c r="Q500" s="93" t="s">
        <v>1259</v>
      </c>
      <c r="R500" s="93" t="s">
        <v>1273</v>
      </c>
      <c r="S500" s="93" t="s">
        <v>4916</v>
      </c>
      <c r="T500" s="93" t="s">
        <v>1172</v>
      </c>
      <c r="U500" s="93">
        <v>24</v>
      </c>
      <c r="V500" s="93" t="s">
        <v>40</v>
      </c>
      <c r="W500" s="93" t="s">
        <v>121</v>
      </c>
      <c r="X500" s="93" t="s">
        <v>1206</v>
      </c>
      <c r="Y500" s="93">
        <v>1</v>
      </c>
      <c r="Z500" s="97">
        <f>IF(T500="SOPORTE_TELEFÓNICO",'TARIFAS 2025'!$B$14,IF(V500="PRINCIPAL",'TARIFAS 2025'!$B$8,IF(V500="INTERMEDIA",'TARIFAS 2025'!$C$8,IF(V500="LEJANA",'TARIFAS 2025'!$D$8))))</f>
        <v>51282</v>
      </c>
      <c r="AA500" s="97">
        <f t="shared" si="8"/>
        <v>51282</v>
      </c>
    </row>
    <row r="501" spans="1:27" s="91" customFormat="1" x14ac:dyDescent="0.3">
      <c r="A501" s="93" t="s">
        <v>88</v>
      </c>
      <c r="B501" s="93" t="str">
        <f>VLOOKUP(A501,'CENTROS DE COSTOS'!A:D,2,0)</f>
        <v>0036-0005</v>
      </c>
      <c r="C501" s="93" t="str">
        <f>VLOOKUP(A501,'CENTROS DE COSTOS'!A:D,3,0)</f>
        <v>Wompi Noroccidente</v>
      </c>
      <c r="D501" s="93">
        <v>5001</v>
      </c>
      <c r="E501" s="93">
        <v>3053739</v>
      </c>
      <c r="F501" s="93">
        <v>51395</v>
      </c>
      <c r="G501" s="93" t="s">
        <v>31</v>
      </c>
      <c r="H501" s="93" t="s">
        <v>120</v>
      </c>
      <c r="I501" s="93" t="s">
        <v>88</v>
      </c>
      <c r="J501" s="93" t="s">
        <v>3429</v>
      </c>
      <c r="K501" s="93" t="s">
        <v>1170</v>
      </c>
      <c r="L501" s="93" t="s">
        <v>4249</v>
      </c>
      <c r="M501" s="95">
        <v>45985.489583333343</v>
      </c>
      <c r="N501" s="95">
        <v>45986.443749999999</v>
      </c>
      <c r="O501" s="93" t="s">
        <v>31</v>
      </c>
      <c r="P501" s="93" t="s">
        <v>1279</v>
      </c>
      <c r="Q501" s="93" t="s">
        <v>1280</v>
      </c>
      <c r="R501" s="93" t="s">
        <v>1446</v>
      </c>
      <c r="S501" s="93" t="s">
        <v>4917</v>
      </c>
      <c r="T501" s="93" t="s">
        <v>1172</v>
      </c>
      <c r="U501" s="93">
        <v>64</v>
      </c>
      <c r="V501" s="93" t="s">
        <v>40</v>
      </c>
      <c r="W501" s="93" t="s">
        <v>121</v>
      </c>
      <c r="X501" s="93" t="s">
        <v>1275</v>
      </c>
      <c r="Y501" s="93">
        <v>1</v>
      </c>
      <c r="Z501" s="97">
        <f>IF(T501="SOPORTE_TELEFÓNICO",'TARIFAS 2025'!$B$14,IF(V501="PRINCIPAL",'TARIFAS 2025'!$B$8,IF(V501="INTERMEDIA",'TARIFAS 2025'!$C$8,IF(V501="LEJANA",'TARIFAS 2025'!$D$8))))</f>
        <v>51282</v>
      </c>
      <c r="AA501" s="97">
        <f t="shared" si="8"/>
        <v>51282</v>
      </c>
    </row>
    <row r="502" spans="1:27" s="91" customFormat="1" x14ac:dyDescent="0.3">
      <c r="A502" s="93" t="s">
        <v>98</v>
      </c>
      <c r="B502" s="93" t="str">
        <f>VLOOKUP(A502,'CENTROS DE COSTOS'!A:D,2,0)</f>
        <v>0036-0006</v>
      </c>
      <c r="C502" s="93" t="str">
        <f>VLOOKUP(A502,'CENTROS DE COSTOS'!A:D,3,0)</f>
        <v>Wompi Oriente</v>
      </c>
      <c r="D502" s="93">
        <v>50001</v>
      </c>
      <c r="E502" s="93">
        <v>3055015</v>
      </c>
      <c r="F502" s="93">
        <v>60332</v>
      </c>
      <c r="G502" s="93" t="s">
        <v>31</v>
      </c>
      <c r="H502" s="93" t="s">
        <v>814</v>
      </c>
      <c r="I502" s="93" t="s">
        <v>98</v>
      </c>
      <c r="J502" s="93" t="s">
        <v>1486</v>
      </c>
      <c r="K502" s="93" t="s">
        <v>1170</v>
      </c>
      <c r="L502" s="93" t="s">
        <v>4250</v>
      </c>
      <c r="M502" s="95">
        <v>45985.57916666667</v>
      </c>
      <c r="N502" s="95">
        <v>45986.446527777778</v>
      </c>
      <c r="O502" s="93" t="s">
        <v>31</v>
      </c>
      <c r="P502" s="93" t="s">
        <v>1266</v>
      </c>
      <c r="Q502" s="93" t="s">
        <v>1267</v>
      </c>
      <c r="R502" s="93" t="s">
        <v>1268</v>
      </c>
      <c r="S502" s="93" t="s">
        <v>4918</v>
      </c>
      <c r="T502" s="93" t="s">
        <v>1172</v>
      </c>
      <c r="U502" s="93">
        <v>48</v>
      </c>
      <c r="V502" s="93" t="s">
        <v>40</v>
      </c>
      <c r="W502" s="93" t="s">
        <v>121</v>
      </c>
      <c r="X502" s="93" t="s">
        <v>1289</v>
      </c>
      <c r="Y502" s="93">
        <v>1</v>
      </c>
      <c r="Z502" s="97">
        <f>IF(T502="SOPORTE_TELEFÓNICO",'TARIFAS 2025'!$B$14,IF(V502="PRINCIPAL",'TARIFAS 2025'!$B$8,IF(V502="INTERMEDIA",'TARIFAS 2025'!$C$8,IF(V502="LEJANA",'TARIFAS 2025'!$D$8))))</f>
        <v>51282</v>
      </c>
      <c r="AA502" s="97">
        <f t="shared" si="8"/>
        <v>51282</v>
      </c>
    </row>
    <row r="503" spans="1:27" s="91" customFormat="1" x14ac:dyDescent="0.3">
      <c r="A503" s="93" t="s">
        <v>71</v>
      </c>
      <c r="B503" s="93" t="str">
        <f>VLOOKUP(A503,'CENTROS DE COSTOS'!A:D,2,0)</f>
        <v>0036-0004</v>
      </c>
      <c r="C503" s="93" t="str">
        <f>VLOOKUP(A503,'CENTROS DE COSTOS'!A:D,3,0)</f>
        <v>Wompi Centro</v>
      </c>
      <c r="D503" s="93">
        <v>11001</v>
      </c>
      <c r="E503" s="93">
        <v>3053598</v>
      </c>
      <c r="F503" s="93">
        <v>59290</v>
      </c>
      <c r="G503" s="93" t="s">
        <v>31</v>
      </c>
      <c r="H503" s="93" t="s">
        <v>618</v>
      </c>
      <c r="I503" s="93" t="s">
        <v>71</v>
      </c>
      <c r="J503" s="93" t="s">
        <v>3430</v>
      </c>
      <c r="K503" s="93" t="s">
        <v>1170</v>
      </c>
      <c r="L503" s="93" t="s">
        <v>4251</v>
      </c>
      <c r="M503" s="95">
        <v>45985.481249999997</v>
      </c>
      <c r="N503" s="95">
        <v>45986.448611111111</v>
      </c>
      <c r="O503" s="93" t="s">
        <v>31</v>
      </c>
      <c r="P503" s="93" t="s">
        <v>1263</v>
      </c>
      <c r="Q503" s="93" t="s">
        <v>1264</v>
      </c>
      <c r="R503" s="93" t="s">
        <v>1265</v>
      </c>
      <c r="S503" s="93" t="s">
        <v>4919</v>
      </c>
      <c r="T503" s="93" t="s">
        <v>1254</v>
      </c>
      <c r="U503" s="93">
        <v>32</v>
      </c>
      <c r="V503" s="93" t="s">
        <v>40</v>
      </c>
      <c r="W503" s="93" t="s">
        <v>121</v>
      </c>
      <c r="X503" s="93" t="s">
        <v>1223</v>
      </c>
      <c r="Y503" s="93">
        <v>1</v>
      </c>
      <c r="Z503" s="97">
        <f>IF(T503="SOPORTE_TELEFÓNICO",'TARIFAS 2025'!$B$14,IF(V503="PRINCIPAL",'TARIFAS 2025'!$B$8,IF(V503="INTERMEDIA",'TARIFAS 2025'!$C$8,IF(V503="LEJANA",'TARIFAS 2025'!$D$8))))</f>
        <v>22000</v>
      </c>
      <c r="AA503" s="97">
        <f t="shared" si="8"/>
        <v>22000</v>
      </c>
    </row>
    <row r="504" spans="1:27" s="91" customFormat="1" x14ac:dyDescent="0.3">
      <c r="A504" s="93" t="s">
        <v>90</v>
      </c>
      <c r="B504" s="93" t="str">
        <f>VLOOKUP(A504,'CENTROS DE COSTOS'!A:D,2,0)</f>
        <v>0036-0006</v>
      </c>
      <c r="C504" s="93" t="str">
        <f>VLOOKUP(A504,'CENTROS DE COSTOS'!A:D,3,0)</f>
        <v>Wompi Oriente</v>
      </c>
      <c r="D504" s="93">
        <v>18256</v>
      </c>
      <c r="E504" s="93">
        <v>3052183</v>
      </c>
      <c r="F504" s="93">
        <v>65543</v>
      </c>
      <c r="G504" s="93" t="s">
        <v>31</v>
      </c>
      <c r="H504" s="93" t="s">
        <v>466</v>
      </c>
      <c r="I504" s="93" t="s">
        <v>472</v>
      </c>
      <c r="J504" s="93" t="s">
        <v>3431</v>
      </c>
      <c r="K504" s="93" t="s">
        <v>1170</v>
      </c>
      <c r="L504" s="93" t="s">
        <v>4252</v>
      </c>
      <c r="M504" s="95">
        <v>45985.40625</v>
      </c>
      <c r="N504" s="95">
        <v>45986.450694444437</v>
      </c>
      <c r="O504" s="93" t="s">
        <v>31</v>
      </c>
      <c r="P504" s="93" t="s">
        <v>1263</v>
      </c>
      <c r="Q504" s="93" t="s">
        <v>1264</v>
      </c>
      <c r="R504" s="93" t="s">
        <v>1265</v>
      </c>
      <c r="S504" s="93" t="s">
        <v>4920</v>
      </c>
      <c r="T504" s="93" t="s">
        <v>1254</v>
      </c>
      <c r="U504" s="93">
        <v>0</v>
      </c>
      <c r="V504" s="93" t="s">
        <v>42</v>
      </c>
      <c r="W504" s="93" t="s">
        <v>121</v>
      </c>
      <c r="X504" s="93" t="s">
        <v>1217</v>
      </c>
      <c r="Y504" s="93">
        <v>1</v>
      </c>
      <c r="Z504" s="97">
        <f>IF(T504="SOPORTE_TELEFÓNICO",'TARIFAS 2025'!$B$14,IF(V504="PRINCIPAL",'TARIFAS 2025'!$B$8,IF(V504="INTERMEDIA",'TARIFAS 2025'!$C$8,IF(V504="LEJANA",'TARIFAS 2025'!$D$8))))</f>
        <v>22000</v>
      </c>
      <c r="AA504" s="97">
        <f t="shared" si="8"/>
        <v>22000</v>
      </c>
    </row>
    <row r="505" spans="1:27" s="91" customFormat="1" x14ac:dyDescent="0.3">
      <c r="A505" s="93" t="s">
        <v>77</v>
      </c>
      <c r="B505" s="93" t="str">
        <f>VLOOKUP(A505,'CENTROS DE COSTOS'!A:D,2,0)</f>
        <v>0036-0003</v>
      </c>
      <c r="C505" s="93" t="str">
        <f>VLOOKUP(A505,'CENTROS DE COSTOS'!A:D,3,0)</f>
        <v>Wompi Suroccidente</v>
      </c>
      <c r="D505" s="93">
        <v>19001</v>
      </c>
      <c r="E505" s="93">
        <v>3045862</v>
      </c>
      <c r="F505" s="93">
        <v>66794</v>
      </c>
      <c r="G505" s="93" t="s">
        <v>31</v>
      </c>
      <c r="H505" s="93" t="s">
        <v>498</v>
      </c>
      <c r="I505" s="93" t="s">
        <v>93</v>
      </c>
      <c r="J505" s="93" t="s">
        <v>3432</v>
      </c>
      <c r="K505" s="93" t="s">
        <v>1170</v>
      </c>
      <c r="L505" s="93" t="s">
        <v>4253</v>
      </c>
      <c r="M505" s="95">
        <v>45982.465277777781</v>
      </c>
      <c r="N505" s="95">
        <v>45986.45208333333</v>
      </c>
      <c r="O505" s="93" t="s">
        <v>31</v>
      </c>
      <c r="P505" s="93" t="s">
        <v>1359</v>
      </c>
      <c r="Q505" s="93" t="s">
        <v>1360</v>
      </c>
      <c r="R505" s="93" t="s">
        <v>1413</v>
      </c>
      <c r="S505" s="93" t="s">
        <v>4921</v>
      </c>
      <c r="T505" s="93" t="s">
        <v>1254</v>
      </c>
      <c r="U505" s="93">
        <v>32</v>
      </c>
      <c r="V505" s="93" t="s">
        <v>42</v>
      </c>
      <c r="W505" s="93" t="s">
        <v>121</v>
      </c>
      <c r="X505" s="93" t="s">
        <v>1290</v>
      </c>
      <c r="Y505" s="93">
        <v>1</v>
      </c>
      <c r="Z505" s="97">
        <f>IF(T505="SOPORTE_TELEFÓNICO",'TARIFAS 2025'!$B$14,IF(V505="PRINCIPAL",'TARIFAS 2025'!$B$8,IF(V505="INTERMEDIA",'TARIFAS 2025'!$C$8,IF(V505="LEJANA",'TARIFAS 2025'!$D$8))))</f>
        <v>22000</v>
      </c>
      <c r="AA505" s="97">
        <f t="shared" si="8"/>
        <v>22000</v>
      </c>
    </row>
    <row r="506" spans="1:27" s="91" customFormat="1" x14ac:dyDescent="0.3">
      <c r="A506" s="93" t="s">
        <v>92</v>
      </c>
      <c r="B506" s="93" t="str">
        <f>VLOOKUP(A506,'CENTROS DE COSTOS'!A:D,2,0)</f>
        <v>0036-0002</v>
      </c>
      <c r="C506" s="93" t="str">
        <f>VLOOKUP(A506,'CENTROS DE COSTOS'!A:D,3,0)</f>
        <v>Wompi Eje Cafetero</v>
      </c>
      <c r="D506" s="93">
        <v>63001</v>
      </c>
      <c r="E506" s="93">
        <v>3054920</v>
      </c>
      <c r="F506" s="93">
        <v>39924</v>
      </c>
      <c r="G506" s="93" t="s">
        <v>31</v>
      </c>
      <c r="H506" s="93" t="s">
        <v>939</v>
      </c>
      <c r="I506" s="93" t="s">
        <v>122</v>
      </c>
      <c r="J506" s="93" t="s">
        <v>3433</v>
      </c>
      <c r="K506" s="93" t="s">
        <v>1170</v>
      </c>
      <c r="L506" s="93" t="s">
        <v>4254</v>
      </c>
      <c r="M506" s="95">
        <v>45985.575694444437</v>
      </c>
      <c r="N506" s="95">
        <v>45986.457638888889</v>
      </c>
      <c r="O506" s="93" t="s">
        <v>31</v>
      </c>
      <c r="P506" s="93" t="s">
        <v>1258</v>
      </c>
      <c r="Q506" s="93" t="s">
        <v>1259</v>
      </c>
      <c r="R506" s="93" t="s">
        <v>1273</v>
      </c>
      <c r="S506" s="93" t="s">
        <v>4922</v>
      </c>
      <c r="T506" s="93" t="s">
        <v>1172</v>
      </c>
      <c r="U506" s="93">
        <v>56</v>
      </c>
      <c r="V506" s="93" t="s">
        <v>41</v>
      </c>
      <c r="W506" s="93" t="s">
        <v>121</v>
      </c>
      <c r="X506" s="93" t="s">
        <v>1231</v>
      </c>
      <c r="Y506" s="93">
        <v>1</v>
      </c>
      <c r="Z506" s="97">
        <f>IF(T506="SOPORTE_TELEFÓNICO",'TARIFAS 2025'!$B$14,IF(V506="PRINCIPAL",'TARIFAS 2025'!$B$8,IF(V506="INTERMEDIA",'TARIFAS 2025'!$C$8,IF(V506="LEJANA",'TARIFAS 2025'!$D$8))))</f>
        <v>172989</v>
      </c>
      <c r="AA506" s="97">
        <f t="shared" si="8"/>
        <v>172989</v>
      </c>
    </row>
    <row r="507" spans="1:27" s="91" customFormat="1" x14ac:dyDescent="0.3">
      <c r="A507" s="93" t="s">
        <v>90</v>
      </c>
      <c r="B507" s="93" t="str">
        <f>VLOOKUP(A507,'CENTROS DE COSTOS'!A:D,2,0)</f>
        <v>0036-0006</v>
      </c>
      <c r="C507" s="93" t="str">
        <f>VLOOKUP(A507,'CENTROS DE COSTOS'!A:D,3,0)</f>
        <v>Wompi Oriente</v>
      </c>
      <c r="D507" s="93">
        <v>18247</v>
      </c>
      <c r="E507" s="93">
        <v>3055611</v>
      </c>
      <c r="F507" s="93">
        <v>57221</v>
      </c>
      <c r="G507" s="93" t="s">
        <v>31</v>
      </c>
      <c r="H507" s="93" t="s">
        <v>466</v>
      </c>
      <c r="I507" s="93" t="s">
        <v>471</v>
      </c>
      <c r="J507" s="93" t="s">
        <v>1662</v>
      </c>
      <c r="K507" s="93" t="s">
        <v>1170</v>
      </c>
      <c r="L507" s="93" t="s">
        <v>4255</v>
      </c>
      <c r="M507" s="95">
        <v>45985.625694444447</v>
      </c>
      <c r="N507" s="95">
        <v>45986.472222222219</v>
      </c>
      <c r="O507" s="93" t="s">
        <v>31</v>
      </c>
      <c r="P507" s="93" t="s">
        <v>1263</v>
      </c>
      <c r="Q507" s="93" t="s">
        <v>1264</v>
      </c>
      <c r="R507" s="93" t="s">
        <v>1265</v>
      </c>
      <c r="S507" s="93" t="s">
        <v>4923</v>
      </c>
      <c r="T507" s="93" t="s">
        <v>1254</v>
      </c>
      <c r="U507" s="93">
        <v>48</v>
      </c>
      <c r="V507" s="93" t="s">
        <v>42</v>
      </c>
      <c r="W507" s="93" t="s">
        <v>121</v>
      </c>
      <c r="X507" s="93" t="s">
        <v>1217</v>
      </c>
      <c r="Y507" s="93">
        <v>1</v>
      </c>
      <c r="Z507" s="97">
        <f>IF(T507="SOPORTE_TELEFÓNICO",'TARIFAS 2025'!$B$14,IF(V507="PRINCIPAL",'TARIFAS 2025'!$B$8,IF(V507="INTERMEDIA",'TARIFAS 2025'!$C$8,IF(V507="LEJANA",'TARIFAS 2025'!$D$8))))</f>
        <v>22000</v>
      </c>
      <c r="AA507" s="97">
        <f t="shared" si="8"/>
        <v>22000</v>
      </c>
    </row>
    <row r="508" spans="1:27" s="91" customFormat="1" x14ac:dyDescent="0.3">
      <c r="A508" s="93" t="s">
        <v>88</v>
      </c>
      <c r="B508" s="93" t="str">
        <f>VLOOKUP(A508,'CENTROS DE COSTOS'!A:D,2,0)</f>
        <v>0036-0005</v>
      </c>
      <c r="C508" s="93" t="str">
        <f>VLOOKUP(A508,'CENTROS DE COSTOS'!A:D,3,0)</f>
        <v>Wompi Noroccidente</v>
      </c>
      <c r="D508" s="93">
        <v>5266</v>
      </c>
      <c r="E508" s="93">
        <v>3055602</v>
      </c>
      <c r="F508" s="93">
        <v>31765</v>
      </c>
      <c r="G508" s="93" t="s">
        <v>31</v>
      </c>
      <c r="H508" s="93" t="s">
        <v>120</v>
      </c>
      <c r="I508" s="93" t="s">
        <v>180</v>
      </c>
      <c r="J508" s="93" t="s">
        <v>3434</v>
      </c>
      <c r="K508" s="93" t="s">
        <v>1170</v>
      </c>
      <c r="L508" s="93" t="s">
        <v>4256</v>
      </c>
      <c r="M508" s="95">
        <v>45985.62222222222</v>
      </c>
      <c r="N508" s="95">
        <v>45986.495833333327</v>
      </c>
      <c r="O508" s="93" t="s">
        <v>31</v>
      </c>
      <c r="P508" s="93" t="s">
        <v>1251</v>
      </c>
      <c r="Q508" s="93" t="s">
        <v>1282</v>
      </c>
      <c r="R508" s="93" t="s">
        <v>1253</v>
      </c>
      <c r="S508" s="93" t="s">
        <v>4924</v>
      </c>
      <c r="T508" s="93" t="s">
        <v>1254</v>
      </c>
      <c r="U508" s="93">
        <v>24</v>
      </c>
      <c r="V508" s="93" t="s">
        <v>40</v>
      </c>
      <c r="W508" s="93" t="s">
        <v>121</v>
      </c>
      <c r="X508" s="93" t="s">
        <v>1284</v>
      </c>
      <c r="Y508" s="93">
        <v>1</v>
      </c>
      <c r="Z508" s="97">
        <f>IF(T508="SOPORTE_TELEFÓNICO",'TARIFAS 2025'!$B$14,IF(V508="PRINCIPAL",'TARIFAS 2025'!$B$8,IF(V508="INTERMEDIA",'TARIFAS 2025'!$C$8,IF(V508="LEJANA",'TARIFAS 2025'!$D$8))))</f>
        <v>22000</v>
      </c>
      <c r="AA508" s="97">
        <f t="shared" si="8"/>
        <v>22000</v>
      </c>
    </row>
    <row r="509" spans="1:27" s="91" customFormat="1" x14ac:dyDescent="0.3">
      <c r="A509" s="93" t="s">
        <v>71</v>
      </c>
      <c r="B509" s="93" t="str">
        <f>VLOOKUP(A509,'CENTROS DE COSTOS'!A:D,2,0)</f>
        <v>0036-0004</v>
      </c>
      <c r="C509" s="93" t="str">
        <f>VLOOKUP(A509,'CENTROS DE COSTOS'!A:D,3,0)</f>
        <v>Wompi Centro</v>
      </c>
      <c r="D509" s="93">
        <v>11001</v>
      </c>
      <c r="E509" s="93">
        <v>3057427</v>
      </c>
      <c r="F509" s="93">
        <v>70697</v>
      </c>
      <c r="G509" s="93" t="s">
        <v>31</v>
      </c>
      <c r="H509" s="93" t="s">
        <v>618</v>
      </c>
      <c r="I509" s="93" t="s">
        <v>71</v>
      </c>
      <c r="J509" s="93" t="s">
        <v>3435</v>
      </c>
      <c r="K509" s="93" t="s">
        <v>1170</v>
      </c>
      <c r="L509" s="93" t="s">
        <v>4257</v>
      </c>
      <c r="M509" s="95">
        <v>45986.333333333343</v>
      </c>
      <c r="N509" s="95">
        <v>45986.497916666667</v>
      </c>
      <c r="O509" s="93" t="s">
        <v>31</v>
      </c>
      <c r="P509" s="93" t="s">
        <v>1314</v>
      </c>
      <c r="Q509" s="93" t="s">
        <v>1315</v>
      </c>
      <c r="R509" s="93" t="s">
        <v>1316</v>
      </c>
      <c r="S509" s="93" t="s">
        <v>4925</v>
      </c>
      <c r="T509" s="93" t="s">
        <v>1172</v>
      </c>
      <c r="U509" s="93">
        <v>16</v>
      </c>
      <c r="V509" s="93" t="s">
        <v>40</v>
      </c>
      <c r="W509" s="93" t="s">
        <v>121</v>
      </c>
      <c r="X509" s="93" t="s">
        <v>1323</v>
      </c>
      <c r="Y509" s="93">
        <v>1</v>
      </c>
      <c r="Z509" s="97">
        <f>IF(T509="SOPORTE_TELEFÓNICO",'TARIFAS 2025'!$B$14,IF(V509="PRINCIPAL",'TARIFAS 2025'!$B$8,IF(V509="INTERMEDIA",'TARIFAS 2025'!$C$8,IF(V509="LEJANA",'TARIFAS 2025'!$D$8))))</f>
        <v>51282</v>
      </c>
      <c r="AA509" s="97">
        <f t="shared" si="8"/>
        <v>51282</v>
      </c>
    </row>
    <row r="510" spans="1:27" s="91" customFormat="1" x14ac:dyDescent="0.3">
      <c r="A510" s="93" t="s">
        <v>88</v>
      </c>
      <c r="B510" s="93" t="str">
        <f>VLOOKUP(A510,'CENTROS DE COSTOS'!A:D,2,0)</f>
        <v>0036-0005</v>
      </c>
      <c r="C510" s="93" t="str">
        <f>VLOOKUP(A510,'CENTROS DE COSTOS'!A:D,3,0)</f>
        <v>Wompi Noroccidente</v>
      </c>
      <c r="D510" s="93">
        <v>5001</v>
      </c>
      <c r="E510" s="93">
        <v>3055128</v>
      </c>
      <c r="F510" s="93">
        <v>19300</v>
      </c>
      <c r="G510" s="93" t="s">
        <v>31</v>
      </c>
      <c r="H510" s="93" t="s">
        <v>120</v>
      </c>
      <c r="I510" s="93" t="s">
        <v>88</v>
      </c>
      <c r="J510" s="93" t="s">
        <v>3436</v>
      </c>
      <c r="K510" s="93" t="s">
        <v>1170</v>
      </c>
      <c r="L510" s="93" t="s">
        <v>4258</v>
      </c>
      <c r="M510" s="95">
        <v>45985.605555555558</v>
      </c>
      <c r="N510" s="95">
        <v>45986.499305555553</v>
      </c>
      <c r="O510" s="93" t="s">
        <v>31</v>
      </c>
      <c r="P510" s="93" t="s">
        <v>1263</v>
      </c>
      <c r="Q510" s="93" t="s">
        <v>1347</v>
      </c>
      <c r="R510" s="93" t="s">
        <v>1367</v>
      </c>
      <c r="S510" s="93" t="s">
        <v>4926</v>
      </c>
      <c r="T510" s="93" t="s">
        <v>1254</v>
      </c>
      <c r="U510" s="93">
        <v>40</v>
      </c>
      <c r="V510" s="93" t="s">
        <v>40</v>
      </c>
      <c r="W510" s="93" t="s">
        <v>121</v>
      </c>
      <c r="X510" s="93" t="s">
        <v>1275</v>
      </c>
      <c r="Y510" s="93">
        <v>1</v>
      </c>
      <c r="Z510" s="97">
        <f>IF(T510="SOPORTE_TELEFÓNICO",'TARIFAS 2025'!$B$14,IF(V510="PRINCIPAL",'TARIFAS 2025'!$B$8,IF(V510="INTERMEDIA",'TARIFAS 2025'!$C$8,IF(V510="LEJANA",'TARIFAS 2025'!$D$8))))</f>
        <v>22000</v>
      </c>
      <c r="AA510" s="97">
        <f t="shared" si="8"/>
        <v>22000</v>
      </c>
    </row>
    <row r="511" spans="1:27" s="91" customFormat="1" x14ac:dyDescent="0.3">
      <c r="A511" s="93" t="s">
        <v>71</v>
      </c>
      <c r="B511" s="93" t="str">
        <f>VLOOKUP(A511,'CENTROS DE COSTOS'!A:D,2,0)</f>
        <v>0036-0004</v>
      </c>
      <c r="C511" s="93" t="str">
        <f>VLOOKUP(A511,'CENTROS DE COSTOS'!A:D,3,0)</f>
        <v>Wompi Centro</v>
      </c>
      <c r="D511" s="93">
        <v>11001</v>
      </c>
      <c r="E511" s="93">
        <v>3054980</v>
      </c>
      <c r="F511" s="93">
        <v>52253</v>
      </c>
      <c r="G511" s="93" t="s">
        <v>31</v>
      </c>
      <c r="H511" s="93" t="s">
        <v>618</v>
      </c>
      <c r="I511" s="93" t="s">
        <v>71</v>
      </c>
      <c r="J511" s="93" t="s">
        <v>3365</v>
      </c>
      <c r="K511" s="93" t="s">
        <v>1170</v>
      </c>
      <c r="L511" s="93" t="s">
        <v>4259</v>
      </c>
      <c r="M511" s="95">
        <v>45985.59375</v>
      </c>
      <c r="N511" s="95">
        <v>45986.501388888893</v>
      </c>
      <c r="O511" s="93" t="s">
        <v>31</v>
      </c>
      <c r="P511" s="93" t="s">
        <v>1251</v>
      </c>
      <c r="Q511" s="93" t="s">
        <v>1337</v>
      </c>
      <c r="R511" s="93" t="s">
        <v>1253</v>
      </c>
      <c r="S511" s="93" t="s">
        <v>4927</v>
      </c>
      <c r="T511" s="93" t="s">
        <v>1172</v>
      </c>
      <c r="U511" s="93">
        <v>40</v>
      </c>
      <c r="V511" s="93" t="s">
        <v>40</v>
      </c>
      <c r="W511" s="93" t="s">
        <v>121</v>
      </c>
      <c r="X511" s="93" t="s">
        <v>1455</v>
      </c>
      <c r="Y511" s="93">
        <v>1</v>
      </c>
      <c r="Z511" s="97">
        <f>IF(T511="SOPORTE_TELEFÓNICO",'TARIFAS 2025'!$B$14,IF(V511="PRINCIPAL",'TARIFAS 2025'!$B$8,IF(V511="INTERMEDIA",'TARIFAS 2025'!$C$8,IF(V511="LEJANA",'TARIFAS 2025'!$D$8))))</f>
        <v>51282</v>
      </c>
      <c r="AA511" s="97">
        <f t="shared" si="8"/>
        <v>51282</v>
      </c>
    </row>
    <row r="512" spans="1:27" s="91" customFormat="1" x14ac:dyDescent="0.3">
      <c r="A512" s="93" t="s">
        <v>71</v>
      </c>
      <c r="B512" s="93" t="str">
        <f>VLOOKUP(A512,'CENTROS DE COSTOS'!A:D,2,0)</f>
        <v>0036-0004</v>
      </c>
      <c r="C512" s="93" t="str">
        <f>VLOOKUP(A512,'CENTROS DE COSTOS'!A:D,3,0)</f>
        <v>Wompi Centro</v>
      </c>
      <c r="D512" s="93">
        <v>25878</v>
      </c>
      <c r="E512" s="93">
        <v>3049756</v>
      </c>
      <c r="F512" s="93">
        <v>76808</v>
      </c>
      <c r="G512" s="93" t="s">
        <v>31</v>
      </c>
      <c r="H512" s="93" t="s">
        <v>618</v>
      </c>
      <c r="I512" s="93" t="s">
        <v>724</v>
      </c>
      <c r="J512" s="93" t="s">
        <v>3437</v>
      </c>
      <c r="K512" s="93" t="s">
        <v>1170</v>
      </c>
      <c r="L512" s="93" t="s">
        <v>4260</v>
      </c>
      <c r="M512" s="95">
        <v>45984.375</v>
      </c>
      <c r="N512" s="95">
        <v>45986.505555555559</v>
      </c>
      <c r="O512" s="93" t="s">
        <v>31</v>
      </c>
      <c r="P512" s="93" t="s">
        <v>1263</v>
      </c>
      <c r="Q512" s="93" t="s">
        <v>1264</v>
      </c>
      <c r="R512" s="93" t="s">
        <v>1265</v>
      </c>
      <c r="S512" s="93" t="s">
        <v>4928</v>
      </c>
      <c r="T512" s="93" t="s">
        <v>1254</v>
      </c>
      <c r="U512" s="93">
        <v>32</v>
      </c>
      <c r="V512" s="93" t="s">
        <v>42</v>
      </c>
      <c r="W512" s="93" t="s">
        <v>121</v>
      </c>
      <c r="X512" s="93" t="s">
        <v>1317</v>
      </c>
      <c r="Y512" s="93">
        <v>1</v>
      </c>
      <c r="Z512" s="97">
        <f>IF(T512="SOPORTE_TELEFÓNICO",'TARIFAS 2025'!$B$14,IF(V512="PRINCIPAL",'TARIFAS 2025'!$B$8,IF(V512="INTERMEDIA",'TARIFAS 2025'!$C$8,IF(V512="LEJANA",'TARIFAS 2025'!$D$8))))</f>
        <v>22000</v>
      </c>
      <c r="AA512" s="97">
        <f t="shared" si="8"/>
        <v>22000</v>
      </c>
    </row>
    <row r="513" spans="1:27" s="91" customFormat="1" x14ac:dyDescent="0.3">
      <c r="A513" s="93" t="s">
        <v>77</v>
      </c>
      <c r="B513" s="93" t="str">
        <f>VLOOKUP(A513,'CENTROS DE COSTOS'!A:D,2,0)</f>
        <v>0036-0003</v>
      </c>
      <c r="C513" s="93" t="str">
        <f>VLOOKUP(A513,'CENTROS DE COSTOS'!A:D,3,0)</f>
        <v>Wompi Suroccidente</v>
      </c>
      <c r="D513" s="93">
        <v>76001</v>
      </c>
      <c r="E513" s="93">
        <v>3054534</v>
      </c>
      <c r="F513" s="93">
        <v>70857</v>
      </c>
      <c r="G513" s="93" t="s">
        <v>31</v>
      </c>
      <c r="H513" s="93" t="s">
        <v>1101</v>
      </c>
      <c r="I513" s="93" t="s">
        <v>77</v>
      </c>
      <c r="J513" s="93" t="s">
        <v>3438</v>
      </c>
      <c r="K513" s="93" t="s">
        <v>1170</v>
      </c>
      <c r="L513" s="93" t="s">
        <v>4261</v>
      </c>
      <c r="M513" s="95">
        <v>45985.53125</v>
      </c>
      <c r="N513" s="95">
        <v>45986.560416666667</v>
      </c>
      <c r="O513" s="93" t="s">
        <v>31</v>
      </c>
      <c r="P513" s="93" t="s">
        <v>1359</v>
      </c>
      <c r="Q513" s="93" t="s">
        <v>1484</v>
      </c>
      <c r="R513" s="93" t="s">
        <v>1268</v>
      </c>
      <c r="S513" s="93" t="s">
        <v>4929</v>
      </c>
      <c r="T513" s="93" t="s">
        <v>1172</v>
      </c>
      <c r="U513" s="93">
        <v>32</v>
      </c>
      <c r="V513" s="93" t="s">
        <v>40</v>
      </c>
      <c r="W513" s="93" t="s">
        <v>121</v>
      </c>
      <c r="X513" s="93" t="s">
        <v>1235</v>
      </c>
      <c r="Y513" s="93">
        <v>1</v>
      </c>
      <c r="Z513" s="97">
        <f>IF(T513="SOPORTE_TELEFÓNICO",'TARIFAS 2025'!$B$14,IF(V513="PRINCIPAL",'TARIFAS 2025'!$B$8,IF(V513="INTERMEDIA",'TARIFAS 2025'!$C$8,IF(V513="LEJANA",'TARIFAS 2025'!$D$8))))</f>
        <v>51282</v>
      </c>
      <c r="AA513" s="97">
        <f t="shared" si="8"/>
        <v>51282</v>
      </c>
    </row>
    <row r="514" spans="1:27" s="91" customFormat="1" x14ac:dyDescent="0.3">
      <c r="A514" s="93" t="s">
        <v>88</v>
      </c>
      <c r="B514" s="93" t="str">
        <f>VLOOKUP(A514,'CENTROS DE COSTOS'!A:D,2,0)</f>
        <v>0036-0005</v>
      </c>
      <c r="C514" s="93" t="str">
        <f>VLOOKUP(A514,'CENTROS DE COSTOS'!A:D,3,0)</f>
        <v>Wompi Noroccidente</v>
      </c>
      <c r="D514" s="93">
        <v>5088</v>
      </c>
      <c r="E514" s="93">
        <v>3055376</v>
      </c>
      <c r="F514" s="93">
        <v>46209</v>
      </c>
      <c r="G514" s="93" t="s">
        <v>31</v>
      </c>
      <c r="H514" s="93" t="s">
        <v>120</v>
      </c>
      <c r="I514" s="93" t="s">
        <v>155</v>
      </c>
      <c r="J514" s="93" t="s">
        <v>1839</v>
      </c>
      <c r="K514" s="93" t="s">
        <v>1170</v>
      </c>
      <c r="L514" s="93" t="s">
        <v>4262</v>
      </c>
      <c r="M514" s="95">
        <v>45985.626388888893</v>
      </c>
      <c r="N514" s="95">
        <v>45986.564583333333</v>
      </c>
      <c r="O514" s="93" t="s">
        <v>31</v>
      </c>
      <c r="P514" s="93" t="s">
        <v>1251</v>
      </c>
      <c r="Q514" s="93" t="s">
        <v>1437</v>
      </c>
      <c r="R514" s="93" t="s">
        <v>1253</v>
      </c>
      <c r="S514" s="93" t="s">
        <v>4930</v>
      </c>
      <c r="T514" s="93" t="s">
        <v>1254</v>
      </c>
      <c r="U514" s="93">
        <v>64</v>
      </c>
      <c r="V514" s="93" t="s">
        <v>40</v>
      </c>
      <c r="W514" s="93" t="s">
        <v>121</v>
      </c>
      <c r="X514" s="93" t="s">
        <v>1275</v>
      </c>
      <c r="Y514" s="93">
        <v>1</v>
      </c>
      <c r="Z514" s="97">
        <f>IF(T514="SOPORTE_TELEFÓNICO",'TARIFAS 2025'!$B$14,IF(V514="PRINCIPAL",'TARIFAS 2025'!$B$8,IF(V514="INTERMEDIA",'TARIFAS 2025'!$C$8,IF(V514="LEJANA",'TARIFAS 2025'!$D$8))))</f>
        <v>22000</v>
      </c>
      <c r="AA514" s="97">
        <f t="shared" si="8"/>
        <v>22000</v>
      </c>
    </row>
    <row r="515" spans="1:27" s="91" customFormat="1" x14ac:dyDescent="0.3">
      <c r="A515" s="93" t="s">
        <v>95</v>
      </c>
      <c r="B515" s="93" t="str">
        <f>VLOOKUP(A515,'CENTROS DE COSTOS'!A:D,2,0)</f>
        <v>0036-0001</v>
      </c>
      <c r="C515" s="93" t="str">
        <f>VLOOKUP(A515,'CENTROS DE COSTOS'!A:D,3,0)</f>
        <v>Wompi Costa</v>
      </c>
      <c r="D515" s="93">
        <v>70001</v>
      </c>
      <c r="E515" s="93">
        <v>3056501</v>
      </c>
      <c r="F515" s="93">
        <v>75875</v>
      </c>
      <c r="G515" s="93" t="s">
        <v>31</v>
      </c>
      <c r="H515" s="93" t="s">
        <v>504</v>
      </c>
      <c r="I515" s="93" t="s">
        <v>95</v>
      </c>
      <c r="J515" s="93" t="s">
        <v>1625</v>
      </c>
      <c r="K515" s="93" t="s">
        <v>1170</v>
      </c>
      <c r="L515" s="93" t="s">
        <v>4263</v>
      </c>
      <c r="M515" s="95">
        <v>45985.673611111109</v>
      </c>
      <c r="N515" s="95">
        <v>45986.567361111112</v>
      </c>
      <c r="O515" s="93" t="s">
        <v>31</v>
      </c>
      <c r="P515" s="93" t="s">
        <v>1263</v>
      </c>
      <c r="Q515" s="93" t="s">
        <v>1276</v>
      </c>
      <c r="R515" s="93" t="s">
        <v>1277</v>
      </c>
      <c r="S515" s="93" t="s">
        <v>4931</v>
      </c>
      <c r="T515" s="93" t="s">
        <v>1172</v>
      </c>
      <c r="U515" s="93">
        <v>56</v>
      </c>
      <c r="V515" s="93" t="s">
        <v>40</v>
      </c>
      <c r="W515" s="93" t="s">
        <v>121</v>
      </c>
      <c r="X515" s="93" t="s">
        <v>1176</v>
      </c>
      <c r="Y515" s="93">
        <v>1</v>
      </c>
      <c r="Z515" s="97">
        <f>IF(T515="SOPORTE_TELEFÓNICO",'TARIFAS 2025'!$B$14,IF(V515="PRINCIPAL",'TARIFAS 2025'!$B$8,IF(V515="INTERMEDIA",'TARIFAS 2025'!$C$8,IF(V515="LEJANA",'TARIFAS 2025'!$D$8))))</f>
        <v>51282</v>
      </c>
      <c r="AA515" s="97">
        <f t="shared" si="8"/>
        <v>51282</v>
      </c>
    </row>
    <row r="516" spans="1:27" s="91" customFormat="1" x14ac:dyDescent="0.3">
      <c r="A516" s="93" t="s">
        <v>88</v>
      </c>
      <c r="B516" s="93" t="str">
        <f>VLOOKUP(A516,'CENTROS DE COSTOS'!A:D,2,0)</f>
        <v>0036-0005</v>
      </c>
      <c r="C516" s="93" t="str">
        <f>VLOOKUP(A516,'CENTROS DE COSTOS'!A:D,3,0)</f>
        <v>Wompi Noroccidente</v>
      </c>
      <c r="D516" s="93">
        <v>5615</v>
      </c>
      <c r="E516" s="93">
        <v>3050689</v>
      </c>
      <c r="F516" s="93">
        <v>10346</v>
      </c>
      <c r="G516" s="93" t="s">
        <v>31</v>
      </c>
      <c r="H516" s="93" t="s">
        <v>120</v>
      </c>
      <c r="I516" s="93" t="s">
        <v>134</v>
      </c>
      <c r="J516" s="93" t="s">
        <v>3382</v>
      </c>
      <c r="K516" s="93" t="s">
        <v>1170</v>
      </c>
      <c r="L516" s="93" t="s">
        <v>4264</v>
      </c>
      <c r="M516" s="95">
        <v>45985.348611111112</v>
      </c>
      <c r="N516" s="95">
        <v>45986.571527777778</v>
      </c>
      <c r="O516" s="93" t="s">
        <v>31</v>
      </c>
      <c r="P516" s="93" t="s">
        <v>1279</v>
      </c>
      <c r="Q516" s="93" t="s">
        <v>1280</v>
      </c>
      <c r="R516" s="93" t="s">
        <v>1446</v>
      </c>
      <c r="S516" s="93" t="s">
        <v>4932</v>
      </c>
      <c r="T516" s="93" t="s">
        <v>1172</v>
      </c>
      <c r="U516" s="93">
        <v>0</v>
      </c>
      <c r="V516" s="93" t="s">
        <v>41</v>
      </c>
      <c r="W516" s="93" t="s">
        <v>121</v>
      </c>
      <c r="X516" s="93" t="s">
        <v>5084</v>
      </c>
      <c r="Y516" s="93">
        <v>1</v>
      </c>
      <c r="Z516" s="97">
        <f>IF(T516="SOPORTE_TELEFÓNICO",'TARIFAS 2025'!$B$14,IF(V516="PRINCIPAL",'TARIFAS 2025'!$B$8,IF(V516="INTERMEDIA",'TARIFAS 2025'!$C$8,IF(V516="LEJANA",'TARIFAS 2025'!$D$8))))</f>
        <v>172989</v>
      </c>
      <c r="AA516" s="97">
        <f t="shared" si="8"/>
        <v>172989</v>
      </c>
    </row>
    <row r="517" spans="1:27" s="91" customFormat="1" x14ac:dyDescent="0.3">
      <c r="A517" s="93" t="s">
        <v>71</v>
      </c>
      <c r="B517" s="93" t="str">
        <f>VLOOKUP(A517,'CENTROS DE COSTOS'!A:D,2,0)</f>
        <v>0036-0004</v>
      </c>
      <c r="C517" s="93" t="str">
        <f>VLOOKUP(A517,'CENTROS DE COSTOS'!A:D,3,0)</f>
        <v>Wompi Centro</v>
      </c>
      <c r="D517" s="93">
        <v>11001</v>
      </c>
      <c r="E517" s="93">
        <v>3054440</v>
      </c>
      <c r="F517" s="93">
        <v>47418</v>
      </c>
      <c r="G517" s="93" t="s">
        <v>31</v>
      </c>
      <c r="H517" s="93" t="s">
        <v>618</v>
      </c>
      <c r="I517" s="93" t="s">
        <v>71</v>
      </c>
      <c r="J517" s="93" t="s">
        <v>3439</v>
      </c>
      <c r="K517" s="93" t="s">
        <v>1170</v>
      </c>
      <c r="L517" s="93" t="s">
        <v>4265</v>
      </c>
      <c r="M517" s="95">
        <v>45985.529166666667</v>
      </c>
      <c r="N517" s="95">
        <v>45986.574999999997</v>
      </c>
      <c r="O517" s="93" t="s">
        <v>31</v>
      </c>
      <c r="P517" s="93" t="s">
        <v>1251</v>
      </c>
      <c r="Q517" s="93" t="s">
        <v>1252</v>
      </c>
      <c r="R517" s="93" t="s">
        <v>1283</v>
      </c>
      <c r="S517" s="93" t="s">
        <v>4933</v>
      </c>
      <c r="T517" s="93" t="s">
        <v>1172</v>
      </c>
      <c r="U517" s="93">
        <v>16</v>
      </c>
      <c r="V517" s="93" t="s">
        <v>40</v>
      </c>
      <c r="W517" s="93" t="s">
        <v>121</v>
      </c>
      <c r="X517" s="93" t="s">
        <v>1455</v>
      </c>
      <c r="Y517" s="93">
        <v>1</v>
      </c>
      <c r="Z517" s="97">
        <f>IF(T517="SOPORTE_TELEFÓNICO",'TARIFAS 2025'!$B$14,IF(V517="PRINCIPAL",'TARIFAS 2025'!$B$8,IF(V517="INTERMEDIA",'TARIFAS 2025'!$C$8,IF(V517="LEJANA",'TARIFAS 2025'!$D$8))))</f>
        <v>51282</v>
      </c>
      <c r="AA517" s="97">
        <f t="shared" si="8"/>
        <v>51282</v>
      </c>
    </row>
    <row r="518" spans="1:27" s="91" customFormat="1" x14ac:dyDescent="0.3">
      <c r="A518" s="93" t="s">
        <v>77</v>
      </c>
      <c r="B518" s="93" t="str">
        <f>VLOOKUP(A518,'CENTROS DE COSTOS'!A:D,2,0)</f>
        <v>0036-0003</v>
      </c>
      <c r="C518" s="93" t="str">
        <f>VLOOKUP(A518,'CENTROS DE COSTOS'!A:D,3,0)</f>
        <v>Wompi Suroccidente</v>
      </c>
      <c r="D518" s="93">
        <v>19001</v>
      </c>
      <c r="E518" s="93">
        <v>3041218</v>
      </c>
      <c r="F518" s="93">
        <v>72029</v>
      </c>
      <c r="G518" s="93" t="s">
        <v>31</v>
      </c>
      <c r="H518" s="93" t="s">
        <v>498</v>
      </c>
      <c r="I518" s="93" t="s">
        <v>93</v>
      </c>
      <c r="J518" s="93" t="s">
        <v>3440</v>
      </c>
      <c r="K518" s="93" t="s">
        <v>1170</v>
      </c>
      <c r="L518" s="93" t="s">
        <v>4266</v>
      </c>
      <c r="M518" s="95">
        <v>45981.493750000001</v>
      </c>
      <c r="N518" s="95">
        <v>45986.581250000003</v>
      </c>
      <c r="O518" s="93" t="s">
        <v>31</v>
      </c>
      <c r="P518" s="93" t="s">
        <v>1258</v>
      </c>
      <c r="Q518" s="93" t="s">
        <v>1259</v>
      </c>
      <c r="R518" s="93" t="s">
        <v>1273</v>
      </c>
      <c r="S518" s="93" t="s">
        <v>4934</v>
      </c>
      <c r="T518" s="93" t="s">
        <v>1172</v>
      </c>
      <c r="U518" s="93">
        <v>64</v>
      </c>
      <c r="V518" s="93" t="s">
        <v>42</v>
      </c>
      <c r="W518" s="93" t="s">
        <v>121</v>
      </c>
      <c r="X518" s="93" t="s">
        <v>1194</v>
      </c>
      <c r="Y518" s="93">
        <v>1</v>
      </c>
      <c r="Z518" s="97">
        <f>IF(T518="SOPORTE_TELEFÓNICO",'TARIFAS 2025'!$B$14,IF(V518="PRINCIPAL",'TARIFAS 2025'!$B$8,IF(V518="INTERMEDIA",'TARIFAS 2025'!$C$8,IF(V518="LEJANA",'TARIFAS 2025'!$D$8))))</f>
        <v>452148</v>
      </c>
      <c r="AA518" s="97">
        <f t="shared" si="8"/>
        <v>452148</v>
      </c>
    </row>
    <row r="519" spans="1:27" s="91" customFormat="1" x14ac:dyDescent="0.3">
      <c r="A519" s="93" t="s">
        <v>71</v>
      </c>
      <c r="B519" s="93" t="str">
        <f>VLOOKUP(A519,'CENTROS DE COSTOS'!A:D,2,0)</f>
        <v>0036-0004</v>
      </c>
      <c r="C519" s="93" t="str">
        <f>VLOOKUP(A519,'CENTROS DE COSTOS'!A:D,3,0)</f>
        <v>Wompi Centro</v>
      </c>
      <c r="D519" s="93">
        <v>11001</v>
      </c>
      <c r="E519" s="93">
        <v>3054599</v>
      </c>
      <c r="F519" s="93">
        <v>76577</v>
      </c>
      <c r="G519" s="93" t="s">
        <v>31</v>
      </c>
      <c r="H519" s="93" t="s">
        <v>618</v>
      </c>
      <c r="I519" s="93" t="s">
        <v>1272</v>
      </c>
      <c r="J519" s="93" t="s">
        <v>3441</v>
      </c>
      <c r="K519" s="93" t="s">
        <v>1170</v>
      </c>
      <c r="L519" s="93" t="s">
        <v>4267</v>
      </c>
      <c r="M519" s="95">
        <v>45985.5625</v>
      </c>
      <c r="N519" s="95">
        <v>45986.620833333327</v>
      </c>
      <c r="O519" s="93" t="s">
        <v>31</v>
      </c>
      <c r="P519" s="93" t="s">
        <v>1251</v>
      </c>
      <c r="Q519" s="93" t="s">
        <v>1282</v>
      </c>
      <c r="R519" s="93" t="s">
        <v>1285</v>
      </c>
      <c r="S519" s="93" t="s">
        <v>4935</v>
      </c>
      <c r="T519" s="93" t="s">
        <v>1172</v>
      </c>
      <c r="U519" s="93">
        <v>8</v>
      </c>
      <c r="V519" s="93" t="s">
        <v>40</v>
      </c>
      <c r="W519" s="93" t="s">
        <v>121</v>
      </c>
      <c r="X519" s="93" t="s">
        <v>1202</v>
      </c>
      <c r="Y519" s="93">
        <v>1</v>
      </c>
      <c r="Z519" s="97">
        <f>IF(T519="SOPORTE_TELEFÓNICO",'TARIFAS 2025'!$B$14,IF(V519="PRINCIPAL",'TARIFAS 2025'!$B$8,IF(V519="INTERMEDIA",'TARIFAS 2025'!$C$8,IF(V519="LEJANA",'TARIFAS 2025'!$D$8))))</f>
        <v>51282</v>
      </c>
      <c r="AA519" s="97">
        <f t="shared" si="8"/>
        <v>51282</v>
      </c>
    </row>
    <row r="520" spans="1:27" s="91" customFormat="1" x14ac:dyDescent="0.3">
      <c r="A520" s="93" t="s">
        <v>88</v>
      </c>
      <c r="B520" s="93" t="str">
        <f>VLOOKUP(A520,'CENTROS DE COSTOS'!A:D,2,0)</f>
        <v>0036-0005</v>
      </c>
      <c r="C520" s="93" t="str">
        <f>VLOOKUP(A520,'CENTROS DE COSTOS'!A:D,3,0)</f>
        <v>Wompi Noroccidente</v>
      </c>
      <c r="D520" s="93">
        <v>5088</v>
      </c>
      <c r="E520" s="93">
        <v>3061019</v>
      </c>
      <c r="F520" s="93">
        <v>79661</v>
      </c>
      <c r="G520" s="93" t="s">
        <v>31</v>
      </c>
      <c r="H520" s="93" t="s">
        <v>120</v>
      </c>
      <c r="I520" s="93" t="s">
        <v>155</v>
      </c>
      <c r="J520" s="93" t="s">
        <v>3442</v>
      </c>
      <c r="K520" s="93" t="s">
        <v>1170</v>
      </c>
      <c r="L520" s="93" t="s">
        <v>4268</v>
      </c>
      <c r="M520" s="95">
        <v>45986.568055555559</v>
      </c>
      <c r="N520" s="95">
        <v>45986.637499999997</v>
      </c>
      <c r="O520" s="93" t="s">
        <v>31</v>
      </c>
      <c r="P520" s="93" t="s">
        <v>1251</v>
      </c>
      <c r="Q520" s="93" t="s">
        <v>1282</v>
      </c>
      <c r="R520" s="93" t="s">
        <v>1326</v>
      </c>
      <c r="S520" s="93" t="s">
        <v>4936</v>
      </c>
      <c r="T520" s="93" t="s">
        <v>1254</v>
      </c>
      <c r="U520" s="93">
        <v>24</v>
      </c>
      <c r="V520" s="93" t="s">
        <v>40</v>
      </c>
      <c r="W520" s="93" t="s">
        <v>121</v>
      </c>
      <c r="X520" s="93" t="s">
        <v>1332</v>
      </c>
      <c r="Y520" s="93">
        <v>1</v>
      </c>
      <c r="Z520" s="97">
        <f>IF(T520="SOPORTE_TELEFÓNICO",'TARIFAS 2025'!$B$14,IF(V520="PRINCIPAL",'TARIFAS 2025'!$B$8,IF(V520="INTERMEDIA",'TARIFAS 2025'!$C$8,IF(V520="LEJANA",'TARIFAS 2025'!$D$8))))</f>
        <v>22000</v>
      </c>
      <c r="AA520" s="97">
        <f t="shared" si="8"/>
        <v>22000</v>
      </c>
    </row>
    <row r="521" spans="1:27" s="91" customFormat="1" x14ac:dyDescent="0.3">
      <c r="A521" s="93" t="s">
        <v>98</v>
      </c>
      <c r="B521" s="93" t="str">
        <f>VLOOKUP(A521,'CENTROS DE COSTOS'!A:D,2,0)</f>
        <v>0036-0006</v>
      </c>
      <c r="C521" s="93" t="str">
        <f>VLOOKUP(A521,'CENTROS DE COSTOS'!A:D,3,0)</f>
        <v>Wompi Oriente</v>
      </c>
      <c r="D521" s="93">
        <v>50001</v>
      </c>
      <c r="E521" s="93">
        <v>3060044</v>
      </c>
      <c r="F521" s="93">
        <v>50922</v>
      </c>
      <c r="G521" s="93" t="s">
        <v>31</v>
      </c>
      <c r="H521" s="93" t="s">
        <v>814</v>
      </c>
      <c r="I521" s="93" t="s">
        <v>98</v>
      </c>
      <c r="J521" s="93" t="s">
        <v>3443</v>
      </c>
      <c r="K521" s="93" t="s">
        <v>1170</v>
      </c>
      <c r="L521" s="93" t="s">
        <v>4269</v>
      </c>
      <c r="M521" s="95">
        <v>45986.477083333331</v>
      </c>
      <c r="N521" s="95">
        <v>45986.642361111109</v>
      </c>
      <c r="O521" s="93" t="s">
        <v>31</v>
      </c>
      <c r="P521" s="93" t="s">
        <v>1251</v>
      </c>
      <c r="Q521" s="93" t="s">
        <v>1437</v>
      </c>
      <c r="R521" s="93" t="s">
        <v>1283</v>
      </c>
      <c r="S521" s="93" t="s">
        <v>4937</v>
      </c>
      <c r="T521" s="93" t="s">
        <v>1172</v>
      </c>
      <c r="U521" s="93">
        <v>64</v>
      </c>
      <c r="V521" s="93" t="s">
        <v>40</v>
      </c>
      <c r="W521" s="93" t="s">
        <v>121</v>
      </c>
      <c r="X521" s="93" t="s">
        <v>1373</v>
      </c>
      <c r="Y521" s="93">
        <v>1</v>
      </c>
      <c r="Z521" s="97">
        <f>IF(T521="SOPORTE_TELEFÓNICO",'TARIFAS 2025'!$B$14,IF(V521="PRINCIPAL",'TARIFAS 2025'!$B$8,IF(V521="INTERMEDIA",'TARIFAS 2025'!$C$8,IF(V521="LEJANA",'TARIFAS 2025'!$D$8))))</f>
        <v>51282</v>
      </c>
      <c r="AA521" s="97">
        <f t="shared" si="8"/>
        <v>51282</v>
      </c>
    </row>
    <row r="522" spans="1:27" s="91" customFormat="1" x14ac:dyDescent="0.3">
      <c r="A522" s="93" t="s">
        <v>95</v>
      </c>
      <c r="B522" s="93" t="str">
        <f>VLOOKUP(A522,'CENTROS DE COSTOS'!A:D,2,0)</f>
        <v>0036-0001</v>
      </c>
      <c r="C522" s="93" t="str">
        <f>VLOOKUP(A522,'CENTROS DE COSTOS'!A:D,3,0)</f>
        <v>Wompi Costa</v>
      </c>
      <c r="D522" s="93">
        <v>70001</v>
      </c>
      <c r="E522" s="93">
        <v>3059352</v>
      </c>
      <c r="F522" s="93">
        <v>54273</v>
      </c>
      <c r="G522" s="93" t="s">
        <v>31</v>
      </c>
      <c r="H522" s="93" t="s">
        <v>504</v>
      </c>
      <c r="I522" s="93" t="s">
        <v>95</v>
      </c>
      <c r="J522" s="93" t="s">
        <v>3444</v>
      </c>
      <c r="K522" s="93" t="s">
        <v>1170</v>
      </c>
      <c r="L522" s="93" t="s">
        <v>4270</v>
      </c>
      <c r="M522" s="95">
        <v>45986.44027777778</v>
      </c>
      <c r="N522" s="95">
        <v>45986.647916666669</v>
      </c>
      <c r="O522" s="93" t="s">
        <v>31</v>
      </c>
      <c r="P522" s="93" t="s">
        <v>1251</v>
      </c>
      <c r="Q522" s="93" t="s">
        <v>1282</v>
      </c>
      <c r="R522" s="93" t="s">
        <v>1285</v>
      </c>
      <c r="S522" s="93" t="s">
        <v>4938</v>
      </c>
      <c r="T522" s="93" t="s">
        <v>1172</v>
      </c>
      <c r="U522" s="93">
        <v>0</v>
      </c>
      <c r="V522" s="93" t="s">
        <v>40</v>
      </c>
      <c r="W522" s="93" t="s">
        <v>121</v>
      </c>
      <c r="X522" s="93" t="s">
        <v>1176</v>
      </c>
      <c r="Y522" s="93">
        <v>1</v>
      </c>
      <c r="Z522" s="97">
        <f>IF(T522="SOPORTE_TELEFÓNICO",'TARIFAS 2025'!$B$14,IF(V522="PRINCIPAL",'TARIFAS 2025'!$B$8,IF(V522="INTERMEDIA",'TARIFAS 2025'!$C$8,IF(V522="LEJANA",'TARIFAS 2025'!$D$8))))</f>
        <v>51282</v>
      </c>
      <c r="AA522" s="97">
        <f t="shared" si="8"/>
        <v>51282</v>
      </c>
    </row>
    <row r="523" spans="1:27" s="91" customFormat="1" x14ac:dyDescent="0.3">
      <c r="A523" s="93" t="s">
        <v>77</v>
      </c>
      <c r="B523" s="93" t="str">
        <f>VLOOKUP(A523,'CENTROS DE COSTOS'!A:D,2,0)</f>
        <v>0036-0003</v>
      </c>
      <c r="C523" s="93" t="str">
        <f>VLOOKUP(A523,'CENTROS DE COSTOS'!A:D,3,0)</f>
        <v>Wompi Suroccidente</v>
      </c>
      <c r="D523" s="93">
        <v>19455</v>
      </c>
      <c r="E523" s="93">
        <v>3052778</v>
      </c>
      <c r="F523" s="93">
        <v>38471</v>
      </c>
      <c r="G523" s="93" t="s">
        <v>31</v>
      </c>
      <c r="H523" s="93" t="s">
        <v>498</v>
      </c>
      <c r="I523" s="93" t="s">
        <v>518</v>
      </c>
      <c r="J523" s="93" t="s">
        <v>3445</v>
      </c>
      <c r="K523" s="93" t="s">
        <v>1170</v>
      </c>
      <c r="L523" s="93" t="s">
        <v>4271</v>
      </c>
      <c r="M523" s="95">
        <v>45985.427083333343</v>
      </c>
      <c r="N523" s="95">
        <v>45986.668749999997</v>
      </c>
      <c r="O523" s="93" t="s">
        <v>31</v>
      </c>
      <c r="P523" s="93" t="s">
        <v>1314</v>
      </c>
      <c r="Q523" s="93" t="s">
        <v>1315</v>
      </c>
      <c r="R523" s="93" t="s">
        <v>1316</v>
      </c>
      <c r="S523" s="93" t="s">
        <v>4939</v>
      </c>
      <c r="T523" s="93" t="s">
        <v>1172</v>
      </c>
      <c r="U523" s="93">
        <v>56</v>
      </c>
      <c r="V523" s="93" t="s">
        <v>42</v>
      </c>
      <c r="W523" s="93" t="s">
        <v>121</v>
      </c>
      <c r="X523" s="93" t="s">
        <v>1173</v>
      </c>
      <c r="Y523" s="93">
        <v>1</v>
      </c>
      <c r="Z523" s="97">
        <f>IF(T523="SOPORTE_TELEFÓNICO",'TARIFAS 2025'!$B$14,IF(V523="PRINCIPAL",'TARIFAS 2025'!$B$8,IF(V523="INTERMEDIA",'TARIFAS 2025'!$C$8,IF(V523="LEJANA",'TARIFAS 2025'!$D$8))))</f>
        <v>452148</v>
      </c>
      <c r="AA523" s="97">
        <f t="shared" si="8"/>
        <v>452148</v>
      </c>
    </row>
    <row r="524" spans="1:27" s="91" customFormat="1" x14ac:dyDescent="0.3">
      <c r="A524" s="93" t="s">
        <v>77</v>
      </c>
      <c r="B524" s="93" t="str">
        <f>VLOOKUP(A524,'CENTROS DE COSTOS'!A:D,2,0)</f>
        <v>0036-0003</v>
      </c>
      <c r="C524" s="93" t="str">
        <f>VLOOKUP(A524,'CENTROS DE COSTOS'!A:D,3,0)</f>
        <v>Wompi Suroccidente</v>
      </c>
      <c r="D524" s="93">
        <v>76001</v>
      </c>
      <c r="E524" s="93">
        <v>3056851</v>
      </c>
      <c r="F524" s="93">
        <v>10986</v>
      </c>
      <c r="G524" s="93" t="s">
        <v>31</v>
      </c>
      <c r="H524" s="93" t="s">
        <v>1101</v>
      </c>
      <c r="I524" s="93" t="s">
        <v>77</v>
      </c>
      <c r="J524" s="93" t="s">
        <v>3446</v>
      </c>
      <c r="K524" s="93" t="s">
        <v>1170</v>
      </c>
      <c r="L524" s="93" t="s">
        <v>4272</v>
      </c>
      <c r="M524" s="95">
        <v>45986.333333333343</v>
      </c>
      <c r="N524" s="95">
        <v>45986.671527777777</v>
      </c>
      <c r="O524" s="93" t="s">
        <v>31</v>
      </c>
      <c r="P524" s="93" t="s">
        <v>1263</v>
      </c>
      <c r="Q524" s="93" t="s">
        <v>1264</v>
      </c>
      <c r="R524" s="93" t="s">
        <v>1265</v>
      </c>
      <c r="S524" s="93" t="s">
        <v>4940</v>
      </c>
      <c r="T524" s="93" t="s">
        <v>1254</v>
      </c>
      <c r="U524" s="93">
        <v>64</v>
      </c>
      <c r="V524" s="93" t="s">
        <v>40</v>
      </c>
      <c r="W524" s="93" t="s">
        <v>121</v>
      </c>
      <c r="X524" s="93" t="s">
        <v>1290</v>
      </c>
      <c r="Y524" s="93">
        <v>1</v>
      </c>
      <c r="Z524" s="97">
        <f>IF(T524="SOPORTE_TELEFÓNICO",'TARIFAS 2025'!$B$14,IF(V524="PRINCIPAL",'TARIFAS 2025'!$B$8,IF(V524="INTERMEDIA",'TARIFAS 2025'!$C$8,IF(V524="LEJANA",'TARIFAS 2025'!$D$8))))</f>
        <v>22000</v>
      </c>
      <c r="AA524" s="97">
        <f t="shared" si="8"/>
        <v>22000</v>
      </c>
    </row>
    <row r="525" spans="1:27" s="91" customFormat="1" x14ac:dyDescent="0.3">
      <c r="A525" s="93" t="s">
        <v>74</v>
      </c>
      <c r="B525" s="93" t="str">
        <f>VLOOKUP(A525,'CENTROS DE COSTOS'!A:D,2,0)</f>
        <v>0036-0007</v>
      </c>
      <c r="C525" s="93" t="str">
        <f>VLOOKUP(A525,'CENTROS DE COSTOS'!A:D,3,0)</f>
        <v>Wompi Santander</v>
      </c>
      <c r="D525" s="93">
        <v>68001</v>
      </c>
      <c r="E525" s="93">
        <v>3058690</v>
      </c>
      <c r="F525" s="93">
        <v>37425</v>
      </c>
      <c r="G525" s="93" t="s">
        <v>31</v>
      </c>
      <c r="H525" s="93" t="s">
        <v>963</v>
      </c>
      <c r="I525" s="93" t="s">
        <v>74</v>
      </c>
      <c r="J525" s="93" t="s">
        <v>3447</v>
      </c>
      <c r="K525" s="93" t="s">
        <v>1170</v>
      </c>
      <c r="L525" s="93" t="s">
        <v>4273</v>
      </c>
      <c r="M525" s="95">
        <v>45986.397916666669</v>
      </c>
      <c r="N525" s="95">
        <v>45986.676388888889</v>
      </c>
      <c r="O525" s="93" t="s">
        <v>31</v>
      </c>
      <c r="P525" s="93" t="s">
        <v>1359</v>
      </c>
      <c r="Q525" s="93" t="s">
        <v>4414</v>
      </c>
      <c r="R525" s="93" t="s">
        <v>4417</v>
      </c>
      <c r="S525" s="93" t="s">
        <v>4941</v>
      </c>
      <c r="T525" s="93" t="s">
        <v>1172</v>
      </c>
      <c r="U525" s="93">
        <v>64</v>
      </c>
      <c r="V525" s="93" t="s">
        <v>40</v>
      </c>
      <c r="W525" s="93" t="s">
        <v>121</v>
      </c>
      <c r="X525" s="93" t="s">
        <v>1355</v>
      </c>
      <c r="Y525" s="93">
        <v>1</v>
      </c>
      <c r="Z525" s="97">
        <f>IF(T525="SOPORTE_TELEFÓNICO",'TARIFAS 2025'!$B$14,IF(V525="PRINCIPAL",'TARIFAS 2025'!$B$8,IF(V525="INTERMEDIA",'TARIFAS 2025'!$C$8,IF(V525="LEJANA",'TARIFAS 2025'!$D$8))))</f>
        <v>51282</v>
      </c>
      <c r="AA525" s="97">
        <f t="shared" si="8"/>
        <v>51282</v>
      </c>
    </row>
    <row r="526" spans="1:27" s="91" customFormat="1" x14ac:dyDescent="0.3">
      <c r="A526" s="93" t="s">
        <v>71</v>
      </c>
      <c r="B526" s="93" t="str">
        <f>VLOOKUP(A526,'CENTROS DE COSTOS'!A:D,2,0)</f>
        <v>0036-0004</v>
      </c>
      <c r="C526" s="93" t="str">
        <f>VLOOKUP(A526,'CENTROS DE COSTOS'!A:D,3,0)</f>
        <v>Wompi Centro</v>
      </c>
      <c r="D526" s="93">
        <v>25126</v>
      </c>
      <c r="E526" s="93">
        <v>3054297</v>
      </c>
      <c r="F526" s="93">
        <v>80355</v>
      </c>
      <c r="G526" s="93" t="s">
        <v>31</v>
      </c>
      <c r="H526" s="93" t="s">
        <v>618</v>
      </c>
      <c r="I526" s="93" t="s">
        <v>633</v>
      </c>
      <c r="J526" s="93" t="s">
        <v>3448</v>
      </c>
      <c r="K526" s="93" t="s">
        <v>1170</v>
      </c>
      <c r="L526" s="93" t="s">
        <v>4274</v>
      </c>
      <c r="M526" s="95">
        <v>45985.518750000003</v>
      </c>
      <c r="N526" s="95">
        <v>45986.688888888893</v>
      </c>
      <c r="O526" s="93" t="s">
        <v>31</v>
      </c>
      <c r="P526" s="93" t="s">
        <v>1247</v>
      </c>
      <c r="Q526" s="93" t="s">
        <v>1311</v>
      </c>
      <c r="R526" s="93" t="s">
        <v>1249</v>
      </c>
      <c r="S526" s="93" t="s">
        <v>4942</v>
      </c>
      <c r="T526" s="93" t="s">
        <v>1172</v>
      </c>
      <c r="U526" s="93">
        <v>24</v>
      </c>
      <c r="V526" s="93" t="s">
        <v>41</v>
      </c>
      <c r="W526" s="93" t="s">
        <v>121</v>
      </c>
      <c r="X526" s="93" t="s">
        <v>1198</v>
      </c>
      <c r="Y526" s="93">
        <v>1</v>
      </c>
      <c r="Z526" s="97">
        <f>IF(T526="SOPORTE_TELEFÓNICO",'TARIFAS 2025'!$B$14,IF(V526="PRINCIPAL",'TARIFAS 2025'!$B$8,IF(V526="INTERMEDIA",'TARIFAS 2025'!$C$8,IF(V526="LEJANA",'TARIFAS 2025'!$D$8))))</f>
        <v>172989</v>
      </c>
      <c r="AA526" s="97">
        <f t="shared" si="8"/>
        <v>172989</v>
      </c>
    </row>
    <row r="527" spans="1:27" s="91" customFormat="1" x14ac:dyDescent="0.3">
      <c r="A527" s="93" t="s">
        <v>88</v>
      </c>
      <c r="B527" s="93" t="str">
        <f>VLOOKUP(A527,'CENTROS DE COSTOS'!A:D,2,0)</f>
        <v>0036-0005</v>
      </c>
      <c r="C527" s="93" t="str">
        <f>VLOOKUP(A527,'CENTROS DE COSTOS'!A:D,3,0)</f>
        <v>Wompi Noroccidente</v>
      </c>
      <c r="D527" s="93">
        <v>5001</v>
      </c>
      <c r="E527" s="93">
        <v>3056529</v>
      </c>
      <c r="F527" s="93">
        <v>79587</v>
      </c>
      <c r="G527" s="93" t="s">
        <v>31</v>
      </c>
      <c r="H527" s="93" t="s">
        <v>120</v>
      </c>
      <c r="I527" s="93" t="s">
        <v>88</v>
      </c>
      <c r="J527" s="93" t="s">
        <v>3449</v>
      </c>
      <c r="K527" s="93" t="s">
        <v>1170</v>
      </c>
      <c r="L527" s="93" t="s">
        <v>4275</v>
      </c>
      <c r="M527" s="95">
        <v>45985.678472222222</v>
      </c>
      <c r="N527" s="95">
        <v>45986.691666666673</v>
      </c>
      <c r="O527" s="93" t="s">
        <v>31</v>
      </c>
      <c r="P527" s="93" t="s">
        <v>1251</v>
      </c>
      <c r="Q527" s="93" t="s">
        <v>1282</v>
      </c>
      <c r="R527" s="93" t="s">
        <v>1253</v>
      </c>
      <c r="S527" s="93" t="s">
        <v>4943</v>
      </c>
      <c r="T527" s="93" t="s">
        <v>1254</v>
      </c>
      <c r="U527" s="93">
        <v>24</v>
      </c>
      <c r="V527" s="93" t="s">
        <v>40</v>
      </c>
      <c r="W527" s="93" t="s">
        <v>121</v>
      </c>
      <c r="X527" s="93" t="s">
        <v>1275</v>
      </c>
      <c r="Y527" s="93">
        <v>1</v>
      </c>
      <c r="Z527" s="97">
        <f>IF(T527="SOPORTE_TELEFÓNICO",'TARIFAS 2025'!$B$14,IF(V527="PRINCIPAL",'TARIFAS 2025'!$B$8,IF(V527="INTERMEDIA",'TARIFAS 2025'!$C$8,IF(V527="LEJANA",'TARIFAS 2025'!$D$8))))</f>
        <v>22000</v>
      </c>
      <c r="AA527" s="97">
        <f t="shared" si="8"/>
        <v>22000</v>
      </c>
    </row>
    <row r="528" spans="1:27" s="91" customFormat="1" x14ac:dyDescent="0.3">
      <c r="A528" s="93" t="s">
        <v>81</v>
      </c>
      <c r="B528" s="93" t="str">
        <f>VLOOKUP(A528,'CENTROS DE COSTOS'!A:D,2,0)</f>
        <v>0036-0007</v>
      </c>
      <c r="C528" s="93" t="str">
        <f>VLOOKUP(A528,'CENTROS DE COSTOS'!A:D,3,0)</f>
        <v>Wompi Santander</v>
      </c>
      <c r="D528" s="93">
        <v>54498</v>
      </c>
      <c r="E528" s="93">
        <v>3049707</v>
      </c>
      <c r="F528" s="93">
        <v>72063</v>
      </c>
      <c r="G528" s="93" t="s">
        <v>31</v>
      </c>
      <c r="H528" s="93" t="s">
        <v>891</v>
      </c>
      <c r="I528" s="93" t="s">
        <v>916</v>
      </c>
      <c r="J528" s="93" t="s">
        <v>1735</v>
      </c>
      <c r="K528" s="93" t="s">
        <v>1170</v>
      </c>
      <c r="L528" s="93" t="s">
        <v>4276</v>
      </c>
      <c r="M528" s="95">
        <v>45983.452777777777</v>
      </c>
      <c r="N528" s="95">
        <v>45986.696527777778</v>
      </c>
      <c r="O528" s="93" t="s">
        <v>31</v>
      </c>
      <c r="P528" s="93" t="s">
        <v>1251</v>
      </c>
      <c r="Q528" s="93" t="s">
        <v>1252</v>
      </c>
      <c r="R528" s="93" t="s">
        <v>1253</v>
      </c>
      <c r="S528" s="93" t="s">
        <v>4944</v>
      </c>
      <c r="T528" s="93" t="s">
        <v>1254</v>
      </c>
      <c r="U528" s="93">
        <v>48</v>
      </c>
      <c r="V528" s="93" t="s">
        <v>42</v>
      </c>
      <c r="W528" s="93" t="s">
        <v>121</v>
      </c>
      <c r="X528" s="93" t="s">
        <v>1189</v>
      </c>
      <c r="Y528" s="93">
        <v>1</v>
      </c>
      <c r="Z528" s="97">
        <f>IF(T528="SOPORTE_TELEFÓNICO",'TARIFAS 2025'!$B$14,IF(V528="PRINCIPAL",'TARIFAS 2025'!$B$8,IF(V528="INTERMEDIA",'TARIFAS 2025'!$C$8,IF(V528="LEJANA",'TARIFAS 2025'!$D$8))))</f>
        <v>22000</v>
      </c>
      <c r="AA528" s="97">
        <f t="shared" si="8"/>
        <v>22000</v>
      </c>
    </row>
    <row r="529" spans="1:27" s="91" customFormat="1" x14ac:dyDescent="0.3">
      <c r="A529" s="93" t="s">
        <v>81</v>
      </c>
      <c r="B529" s="93" t="str">
        <f>VLOOKUP(A529,'CENTROS DE COSTOS'!A:D,2,0)</f>
        <v>0036-0007</v>
      </c>
      <c r="C529" s="93" t="str">
        <f>VLOOKUP(A529,'CENTROS DE COSTOS'!A:D,3,0)</f>
        <v>Wompi Santander</v>
      </c>
      <c r="D529" s="93">
        <v>54498</v>
      </c>
      <c r="E529" s="93">
        <v>3049354</v>
      </c>
      <c r="F529" s="93">
        <v>79816</v>
      </c>
      <c r="G529" s="93" t="s">
        <v>31</v>
      </c>
      <c r="H529" s="93" t="s">
        <v>891</v>
      </c>
      <c r="I529" s="93" t="s">
        <v>916</v>
      </c>
      <c r="J529" s="93" t="s">
        <v>3450</v>
      </c>
      <c r="K529" s="93" t="s">
        <v>1170</v>
      </c>
      <c r="L529" s="93" t="s">
        <v>4277</v>
      </c>
      <c r="M529" s="95">
        <v>45983.45208333333</v>
      </c>
      <c r="N529" s="95">
        <v>45986.700694444437</v>
      </c>
      <c r="O529" s="93" t="s">
        <v>31</v>
      </c>
      <c r="P529" s="93" t="s">
        <v>1258</v>
      </c>
      <c r="Q529" s="93" t="s">
        <v>1259</v>
      </c>
      <c r="R529" s="93" t="s">
        <v>1260</v>
      </c>
      <c r="S529" s="93" t="s">
        <v>4945</v>
      </c>
      <c r="T529" s="93" t="s">
        <v>1254</v>
      </c>
      <c r="U529" s="93">
        <v>0</v>
      </c>
      <c r="V529" s="93" t="s">
        <v>42</v>
      </c>
      <c r="W529" s="93" t="s">
        <v>121</v>
      </c>
      <c r="X529" s="93" t="s">
        <v>1189</v>
      </c>
      <c r="Y529" s="93">
        <v>1</v>
      </c>
      <c r="Z529" s="97">
        <f>IF(T529="SOPORTE_TELEFÓNICO",'TARIFAS 2025'!$B$14,IF(V529="PRINCIPAL",'TARIFAS 2025'!$B$8,IF(V529="INTERMEDIA",'TARIFAS 2025'!$C$8,IF(V529="LEJANA",'TARIFAS 2025'!$D$8))))</f>
        <v>22000</v>
      </c>
      <c r="AA529" s="97">
        <f t="shared" si="8"/>
        <v>22000</v>
      </c>
    </row>
    <row r="530" spans="1:27" s="91" customFormat="1" x14ac:dyDescent="0.3">
      <c r="A530" s="93" t="s">
        <v>96</v>
      </c>
      <c r="B530" s="93" t="str">
        <f>VLOOKUP(A530,'CENTROS DE COSTOS'!A:D,2,0)</f>
        <v>0036-0007</v>
      </c>
      <c r="C530" s="93" t="str">
        <f>VLOOKUP(A530,'CENTROS DE COSTOS'!A:D,3,0)</f>
        <v>Wompi Santander</v>
      </c>
      <c r="D530" s="93">
        <v>15322</v>
      </c>
      <c r="E530" s="93">
        <v>3027825</v>
      </c>
      <c r="F530" s="93">
        <v>69879</v>
      </c>
      <c r="G530" s="93" t="s">
        <v>31</v>
      </c>
      <c r="H530" s="93" t="s">
        <v>322</v>
      </c>
      <c r="I530" s="93" t="s">
        <v>361</v>
      </c>
      <c r="J530" s="93" t="s">
        <v>3451</v>
      </c>
      <c r="K530" s="93" t="s">
        <v>1170</v>
      </c>
      <c r="L530" s="93" t="s">
        <v>4278</v>
      </c>
      <c r="M530" s="95">
        <v>45979.455555555563</v>
      </c>
      <c r="N530" s="95">
        <v>45986.703472222223</v>
      </c>
      <c r="O530" s="93" t="s">
        <v>31</v>
      </c>
      <c r="P530" s="93" t="s">
        <v>1247</v>
      </c>
      <c r="Q530" s="93" t="s">
        <v>1248</v>
      </c>
      <c r="R530" s="93" t="s">
        <v>1312</v>
      </c>
      <c r="S530" s="93" t="s">
        <v>4946</v>
      </c>
      <c r="T530" s="93" t="s">
        <v>1172</v>
      </c>
      <c r="U530" s="93">
        <v>0</v>
      </c>
      <c r="V530" s="93" t="s">
        <v>41</v>
      </c>
      <c r="W530" s="93" t="s">
        <v>121</v>
      </c>
      <c r="X530" s="93" t="s">
        <v>1234</v>
      </c>
      <c r="Y530" s="93">
        <v>1</v>
      </c>
      <c r="Z530" s="97">
        <f>IF(T530="SOPORTE_TELEFÓNICO",'TARIFAS 2025'!$B$14,IF(V530="PRINCIPAL",'TARIFAS 2025'!$B$8,IF(V530="INTERMEDIA",'TARIFAS 2025'!$C$8,IF(V530="LEJANA",'TARIFAS 2025'!$D$8))))</f>
        <v>172989</v>
      </c>
      <c r="AA530" s="97">
        <f t="shared" si="8"/>
        <v>172989</v>
      </c>
    </row>
    <row r="531" spans="1:27" s="91" customFormat="1" x14ac:dyDescent="0.3">
      <c r="A531" s="93" t="s">
        <v>90</v>
      </c>
      <c r="B531" s="93" t="str">
        <f>VLOOKUP(A531,'CENTROS DE COSTOS'!A:D,2,0)</f>
        <v>0036-0006</v>
      </c>
      <c r="C531" s="93" t="str">
        <f>VLOOKUP(A531,'CENTROS DE COSTOS'!A:D,3,0)</f>
        <v>Wompi Oriente</v>
      </c>
      <c r="D531" s="93">
        <v>18150</v>
      </c>
      <c r="E531" s="93">
        <v>3059763</v>
      </c>
      <c r="F531" s="93">
        <v>65218</v>
      </c>
      <c r="G531" s="93" t="s">
        <v>31</v>
      </c>
      <c r="H531" s="93" t="s">
        <v>466</v>
      </c>
      <c r="I531" s="93" t="s">
        <v>469</v>
      </c>
      <c r="J531" s="93" t="s">
        <v>3452</v>
      </c>
      <c r="K531" s="93" t="s">
        <v>1170</v>
      </c>
      <c r="L531" s="93" t="s">
        <v>4279</v>
      </c>
      <c r="M531" s="95">
        <v>45986.472222222219</v>
      </c>
      <c r="N531" s="95">
        <v>45986.705555555563</v>
      </c>
      <c r="O531" s="93" t="s">
        <v>31</v>
      </c>
      <c r="P531" s="93" t="s">
        <v>1263</v>
      </c>
      <c r="Q531" s="93" t="s">
        <v>1264</v>
      </c>
      <c r="R531" s="93" t="s">
        <v>1265</v>
      </c>
      <c r="S531" s="93" t="s">
        <v>4947</v>
      </c>
      <c r="T531" s="93" t="s">
        <v>1254</v>
      </c>
      <c r="U531" s="93">
        <v>0</v>
      </c>
      <c r="V531" s="93" t="s">
        <v>42</v>
      </c>
      <c r="W531" s="93" t="s">
        <v>121</v>
      </c>
      <c r="X531" s="93" t="s">
        <v>1217</v>
      </c>
      <c r="Y531" s="93">
        <v>1</v>
      </c>
      <c r="Z531" s="97">
        <f>IF(T531="SOPORTE_TELEFÓNICO",'TARIFAS 2025'!$B$14,IF(V531="PRINCIPAL",'TARIFAS 2025'!$B$8,IF(V531="INTERMEDIA",'TARIFAS 2025'!$C$8,IF(V531="LEJANA",'TARIFAS 2025'!$D$8))))</f>
        <v>22000</v>
      </c>
      <c r="AA531" s="97">
        <f t="shared" si="8"/>
        <v>22000</v>
      </c>
    </row>
    <row r="532" spans="1:27" s="91" customFormat="1" x14ac:dyDescent="0.3">
      <c r="A532" s="93" t="s">
        <v>71</v>
      </c>
      <c r="B532" s="93" t="str">
        <f>VLOOKUP(A532,'CENTROS DE COSTOS'!A:D,2,0)</f>
        <v>0036-0004</v>
      </c>
      <c r="C532" s="93" t="str">
        <f>VLOOKUP(A532,'CENTROS DE COSTOS'!A:D,3,0)</f>
        <v>Wompi Centro</v>
      </c>
      <c r="D532" s="93">
        <v>25175</v>
      </c>
      <c r="E532" s="93">
        <v>3057471</v>
      </c>
      <c r="F532" s="93">
        <v>70277</v>
      </c>
      <c r="G532" s="93" t="s">
        <v>31</v>
      </c>
      <c r="H532" s="93" t="s">
        <v>618</v>
      </c>
      <c r="I532" s="93" t="s">
        <v>638</v>
      </c>
      <c r="J532" s="93" t="s">
        <v>3453</v>
      </c>
      <c r="K532" s="93" t="s">
        <v>1170</v>
      </c>
      <c r="L532" s="93" t="s">
        <v>4280</v>
      </c>
      <c r="M532" s="95">
        <v>45986.338194444441</v>
      </c>
      <c r="N532" s="95">
        <v>45986.713888888888</v>
      </c>
      <c r="O532" s="93" t="s">
        <v>31</v>
      </c>
      <c r="P532" s="93" t="s">
        <v>1258</v>
      </c>
      <c r="Q532" s="93" t="s">
        <v>1259</v>
      </c>
      <c r="R532" s="93" t="s">
        <v>1260</v>
      </c>
      <c r="S532" s="93" t="s">
        <v>4948</v>
      </c>
      <c r="T532" s="93" t="s">
        <v>1172</v>
      </c>
      <c r="U532" s="93">
        <v>0</v>
      </c>
      <c r="V532" s="93" t="s">
        <v>41</v>
      </c>
      <c r="W532" s="93" t="s">
        <v>121</v>
      </c>
      <c r="X532" s="93" t="s">
        <v>1198</v>
      </c>
      <c r="Y532" s="93">
        <v>1</v>
      </c>
      <c r="Z532" s="97">
        <f>IF(T532="SOPORTE_TELEFÓNICO",'TARIFAS 2025'!$B$14,IF(V532="PRINCIPAL",'TARIFAS 2025'!$B$8,IF(V532="INTERMEDIA",'TARIFAS 2025'!$C$8,IF(V532="LEJANA",'TARIFAS 2025'!$D$8))))</f>
        <v>172989</v>
      </c>
      <c r="AA532" s="97">
        <f t="shared" si="8"/>
        <v>172989</v>
      </c>
    </row>
    <row r="533" spans="1:27" s="91" customFormat="1" x14ac:dyDescent="0.3">
      <c r="A533" s="93" t="s">
        <v>74</v>
      </c>
      <c r="B533" s="93" t="str">
        <f>VLOOKUP(A533,'CENTROS DE COSTOS'!A:D,2,0)</f>
        <v>0036-0007</v>
      </c>
      <c r="C533" s="93" t="str">
        <f>VLOOKUP(A533,'CENTROS DE COSTOS'!A:D,3,0)</f>
        <v>Wompi Santander</v>
      </c>
      <c r="D533" s="93">
        <v>68001</v>
      </c>
      <c r="E533" s="93">
        <v>3059647</v>
      </c>
      <c r="F533" s="93">
        <v>36678</v>
      </c>
      <c r="G533" s="93" t="s">
        <v>31</v>
      </c>
      <c r="H533" s="93" t="s">
        <v>963</v>
      </c>
      <c r="I533" s="93" t="s">
        <v>74</v>
      </c>
      <c r="J533" s="93" t="s">
        <v>3454</v>
      </c>
      <c r="K533" s="93" t="s">
        <v>1170</v>
      </c>
      <c r="L533" s="93" t="s">
        <v>4281</v>
      </c>
      <c r="M533" s="95">
        <v>45986.452777777777</v>
      </c>
      <c r="N533" s="95">
        <v>45986.715277777781</v>
      </c>
      <c r="O533" s="93" t="s">
        <v>31</v>
      </c>
      <c r="P533" s="93" t="s">
        <v>1247</v>
      </c>
      <c r="Q533" s="93" t="s">
        <v>1248</v>
      </c>
      <c r="R533" s="93" t="s">
        <v>1249</v>
      </c>
      <c r="S533" s="93" t="s">
        <v>4949</v>
      </c>
      <c r="T533" s="93" t="s">
        <v>1254</v>
      </c>
      <c r="U533" s="93">
        <v>40</v>
      </c>
      <c r="V533" s="93" t="s">
        <v>40</v>
      </c>
      <c r="W533" s="93" t="s">
        <v>121</v>
      </c>
      <c r="X533" s="93" t="s">
        <v>1393</v>
      </c>
      <c r="Y533" s="93">
        <v>2</v>
      </c>
      <c r="Z533" s="97">
        <f>IF(T533="SOPORTE_TELEFÓNICO",'TARIFAS 2025'!$B$14,IF(V533="PRINCIPAL",'TARIFAS 2025'!$B$8,IF(V533="INTERMEDIA",'TARIFAS 2025'!$C$8,IF(V533="LEJANA",'TARIFAS 2025'!$D$8))))</f>
        <v>22000</v>
      </c>
      <c r="AA533" s="97">
        <f t="shared" ref="AA533:AA568" si="9">Z533*Y533</f>
        <v>44000</v>
      </c>
    </row>
    <row r="534" spans="1:27" s="91" customFormat="1" x14ac:dyDescent="0.3">
      <c r="A534" s="93" t="s">
        <v>81</v>
      </c>
      <c r="B534" s="93" t="str">
        <f>VLOOKUP(A534,'CENTROS DE COSTOS'!A:D,2,0)</f>
        <v>0036-0007</v>
      </c>
      <c r="C534" s="93" t="str">
        <f>VLOOKUP(A534,'CENTROS DE COSTOS'!A:D,3,0)</f>
        <v>Wompi Santander</v>
      </c>
      <c r="D534" s="93">
        <v>54001</v>
      </c>
      <c r="E534" s="93">
        <v>3055021</v>
      </c>
      <c r="F534" s="93">
        <v>49790</v>
      </c>
      <c r="G534" s="93" t="s">
        <v>31</v>
      </c>
      <c r="H534" s="93" t="s">
        <v>891</v>
      </c>
      <c r="I534" s="93" t="s">
        <v>81</v>
      </c>
      <c r="J534" s="93" t="s">
        <v>3455</v>
      </c>
      <c r="K534" s="93" t="s">
        <v>1170</v>
      </c>
      <c r="L534" s="93" t="s">
        <v>4282</v>
      </c>
      <c r="M534" s="95">
        <v>45985.584027777782</v>
      </c>
      <c r="N534" s="95">
        <v>45986.717361111107</v>
      </c>
      <c r="O534" s="93" t="s">
        <v>31</v>
      </c>
      <c r="P534" s="93" t="s">
        <v>1251</v>
      </c>
      <c r="Q534" s="93" t="s">
        <v>1282</v>
      </c>
      <c r="R534" s="93" t="s">
        <v>1283</v>
      </c>
      <c r="S534" s="93" t="s">
        <v>4950</v>
      </c>
      <c r="T534" s="93" t="s">
        <v>1254</v>
      </c>
      <c r="U534" s="93">
        <v>32</v>
      </c>
      <c r="V534" s="93" t="s">
        <v>40</v>
      </c>
      <c r="W534" s="93" t="s">
        <v>121</v>
      </c>
      <c r="X534" s="93" t="s">
        <v>1211</v>
      </c>
      <c r="Y534" s="93">
        <v>1</v>
      </c>
      <c r="Z534" s="97">
        <f>IF(T534="SOPORTE_TELEFÓNICO",'TARIFAS 2025'!$B$14,IF(V534="PRINCIPAL",'TARIFAS 2025'!$B$8,IF(V534="INTERMEDIA",'TARIFAS 2025'!$C$8,IF(V534="LEJANA",'TARIFAS 2025'!$D$8))))</f>
        <v>22000</v>
      </c>
      <c r="AA534" s="97">
        <f t="shared" si="9"/>
        <v>22000</v>
      </c>
    </row>
    <row r="535" spans="1:27" s="91" customFormat="1" x14ac:dyDescent="0.3">
      <c r="A535" s="93" t="s">
        <v>92</v>
      </c>
      <c r="B535" s="93" t="str">
        <f>VLOOKUP(A535,'CENTROS DE COSTOS'!A:D,2,0)</f>
        <v>0036-0002</v>
      </c>
      <c r="C535" s="93" t="str">
        <f>VLOOKUP(A535,'CENTROS DE COSTOS'!A:D,3,0)</f>
        <v>Wompi Eje Cafetero</v>
      </c>
      <c r="D535" s="93">
        <v>63401</v>
      </c>
      <c r="E535" s="93">
        <v>3051635</v>
      </c>
      <c r="F535" s="93">
        <v>10207</v>
      </c>
      <c r="G535" s="93" t="s">
        <v>31</v>
      </c>
      <c r="H535" s="93" t="s">
        <v>939</v>
      </c>
      <c r="I535" s="93" t="s">
        <v>944</v>
      </c>
      <c r="J535" s="93" t="s">
        <v>3456</v>
      </c>
      <c r="K535" s="93" t="s">
        <v>1170</v>
      </c>
      <c r="L535" s="93" t="s">
        <v>4283</v>
      </c>
      <c r="M535" s="95">
        <v>45985.379861111112</v>
      </c>
      <c r="N535" s="95">
        <v>45986.719444444447</v>
      </c>
      <c r="O535" s="93" t="s">
        <v>31</v>
      </c>
      <c r="P535" s="93" t="s">
        <v>1266</v>
      </c>
      <c r="Q535" s="93" t="s">
        <v>1271</v>
      </c>
      <c r="R535" s="93" t="s">
        <v>1268</v>
      </c>
      <c r="S535" s="93" t="s">
        <v>4951</v>
      </c>
      <c r="T535" s="93" t="s">
        <v>1254</v>
      </c>
      <c r="U535" s="93">
        <v>64</v>
      </c>
      <c r="V535" s="93" t="s">
        <v>41</v>
      </c>
      <c r="W535" s="93" t="s">
        <v>121</v>
      </c>
      <c r="X535" s="93" t="s">
        <v>1290</v>
      </c>
      <c r="Y535" s="93">
        <v>1</v>
      </c>
      <c r="Z535" s="97">
        <f>IF(T535="SOPORTE_TELEFÓNICO",'TARIFAS 2025'!$B$14,IF(V535="PRINCIPAL",'TARIFAS 2025'!$B$8,IF(V535="INTERMEDIA",'TARIFAS 2025'!$C$8,IF(V535="LEJANA",'TARIFAS 2025'!$D$8))))</f>
        <v>22000</v>
      </c>
      <c r="AA535" s="97">
        <f t="shared" si="9"/>
        <v>22000</v>
      </c>
    </row>
    <row r="536" spans="1:27" s="91" customFormat="1" x14ac:dyDescent="0.3">
      <c r="A536" s="93" t="s">
        <v>81</v>
      </c>
      <c r="B536" s="93" t="str">
        <f>VLOOKUP(A536,'CENTROS DE COSTOS'!A:D,2,0)</f>
        <v>0036-0007</v>
      </c>
      <c r="C536" s="93" t="str">
        <f>VLOOKUP(A536,'CENTROS DE COSTOS'!A:D,3,0)</f>
        <v>Wompi Santander</v>
      </c>
      <c r="D536" s="93">
        <v>54001</v>
      </c>
      <c r="E536" s="93">
        <v>3048798</v>
      </c>
      <c r="F536" s="93">
        <v>54089</v>
      </c>
      <c r="G536" s="93" t="s">
        <v>31</v>
      </c>
      <c r="H536" s="93" t="s">
        <v>891</v>
      </c>
      <c r="I536" s="93" t="s">
        <v>81</v>
      </c>
      <c r="J536" s="93" t="s">
        <v>3457</v>
      </c>
      <c r="K536" s="93" t="s">
        <v>1170</v>
      </c>
      <c r="L536" s="93" t="s">
        <v>4284</v>
      </c>
      <c r="M536" s="95">
        <v>45983.446527777778</v>
      </c>
      <c r="N536" s="95">
        <v>45986.72152777778</v>
      </c>
      <c r="O536" s="93" t="s">
        <v>31</v>
      </c>
      <c r="P536" s="93" t="s">
        <v>1306</v>
      </c>
      <c r="Q536" s="93" t="s">
        <v>1297</v>
      </c>
      <c r="R536" s="93" t="s">
        <v>1307</v>
      </c>
      <c r="S536" s="93" t="s">
        <v>4952</v>
      </c>
      <c r="T536" s="93" t="s">
        <v>1254</v>
      </c>
      <c r="U536" s="93">
        <v>8</v>
      </c>
      <c r="V536" s="93" t="s">
        <v>40</v>
      </c>
      <c r="W536" s="93" t="s">
        <v>121</v>
      </c>
      <c r="X536" s="93" t="s">
        <v>1211</v>
      </c>
      <c r="Y536" s="93">
        <v>1</v>
      </c>
      <c r="Z536" s="97">
        <f>IF(T536="SOPORTE_TELEFÓNICO",'TARIFAS 2025'!$B$14,IF(V536="PRINCIPAL",'TARIFAS 2025'!$B$8,IF(V536="INTERMEDIA",'TARIFAS 2025'!$C$8,IF(V536="LEJANA",'TARIFAS 2025'!$D$8))))</f>
        <v>22000</v>
      </c>
      <c r="AA536" s="97">
        <f t="shared" si="9"/>
        <v>22000</v>
      </c>
    </row>
    <row r="537" spans="1:27" s="91" customFormat="1" x14ac:dyDescent="0.3">
      <c r="A537" s="93" t="s">
        <v>90</v>
      </c>
      <c r="B537" s="93" t="str">
        <f>VLOOKUP(A537,'CENTROS DE COSTOS'!A:D,2,0)</f>
        <v>0036-0006</v>
      </c>
      <c r="C537" s="93" t="str">
        <f>VLOOKUP(A537,'CENTROS DE COSTOS'!A:D,3,0)</f>
        <v>Wompi Oriente</v>
      </c>
      <c r="D537" s="93">
        <v>41001</v>
      </c>
      <c r="E537" s="93">
        <v>3058385</v>
      </c>
      <c r="F537" s="93">
        <v>54251</v>
      </c>
      <c r="G537" s="93" t="s">
        <v>31</v>
      </c>
      <c r="H537" s="93" t="s">
        <v>740</v>
      </c>
      <c r="I537" s="93" t="s">
        <v>90</v>
      </c>
      <c r="J537" s="93" t="s">
        <v>3458</v>
      </c>
      <c r="K537" s="93" t="s">
        <v>1170</v>
      </c>
      <c r="L537" s="93" t="s">
        <v>4285</v>
      </c>
      <c r="M537" s="95">
        <v>45986.387499999997</v>
      </c>
      <c r="N537" s="95">
        <v>45987.37777777778</v>
      </c>
      <c r="O537" s="93" t="s">
        <v>31</v>
      </c>
      <c r="P537" s="93" t="s">
        <v>1251</v>
      </c>
      <c r="Q537" s="93" t="s">
        <v>1282</v>
      </c>
      <c r="R537" s="93" t="s">
        <v>1285</v>
      </c>
      <c r="S537" s="93" t="s">
        <v>4953</v>
      </c>
      <c r="T537" s="93" t="s">
        <v>1172</v>
      </c>
      <c r="U537" s="93">
        <v>32</v>
      </c>
      <c r="V537" s="93" t="s">
        <v>40</v>
      </c>
      <c r="W537" s="93" t="s">
        <v>121</v>
      </c>
      <c r="X537" s="93" t="s">
        <v>1187</v>
      </c>
      <c r="Y537" s="93">
        <v>1</v>
      </c>
      <c r="Z537" s="97">
        <f>IF(T537="SOPORTE_TELEFÓNICO",'TARIFAS 2025'!$B$14,IF(V537="PRINCIPAL",'TARIFAS 2025'!$B$8,IF(V537="INTERMEDIA",'TARIFAS 2025'!$C$8,IF(V537="LEJANA",'TARIFAS 2025'!$D$8))))</f>
        <v>51282</v>
      </c>
      <c r="AA537" s="97">
        <f t="shared" si="9"/>
        <v>51282</v>
      </c>
    </row>
    <row r="538" spans="1:27" s="91" customFormat="1" x14ac:dyDescent="0.3">
      <c r="A538" s="93" t="s">
        <v>68</v>
      </c>
      <c r="B538" s="93" t="str">
        <f>VLOOKUP(A538,'CENTROS DE COSTOS'!A:D,2,0)</f>
        <v>0036-0001</v>
      </c>
      <c r="C538" s="93" t="str">
        <f>VLOOKUP(A538,'CENTROS DE COSTOS'!A:D,3,0)</f>
        <v>Wompi Costa</v>
      </c>
      <c r="D538" s="93">
        <v>8758</v>
      </c>
      <c r="E538" s="93">
        <v>3053997</v>
      </c>
      <c r="F538" s="93">
        <v>69884</v>
      </c>
      <c r="G538" s="93" t="s">
        <v>31</v>
      </c>
      <c r="H538" s="93" t="s">
        <v>253</v>
      </c>
      <c r="I538" s="93" t="s">
        <v>270</v>
      </c>
      <c r="J538" s="93" t="s">
        <v>3459</v>
      </c>
      <c r="K538" s="93" t="s">
        <v>1170</v>
      </c>
      <c r="L538" s="93" t="s">
        <v>4286</v>
      </c>
      <c r="M538" s="95">
        <v>45985.491666666669</v>
      </c>
      <c r="N538" s="95">
        <v>45987.432638888888</v>
      </c>
      <c r="O538" s="93" t="s">
        <v>31</v>
      </c>
      <c r="P538" s="93" t="s">
        <v>1251</v>
      </c>
      <c r="Q538" s="93" t="s">
        <v>1282</v>
      </c>
      <c r="R538" s="93" t="s">
        <v>1285</v>
      </c>
      <c r="S538" s="93" t="s">
        <v>4954</v>
      </c>
      <c r="T538" s="93" t="s">
        <v>1254</v>
      </c>
      <c r="U538" s="93">
        <v>64</v>
      </c>
      <c r="V538" s="93" t="s">
        <v>40</v>
      </c>
      <c r="W538" s="93" t="s">
        <v>121</v>
      </c>
      <c r="X538" s="93" t="s">
        <v>1339</v>
      </c>
      <c r="Y538" s="93">
        <v>1</v>
      </c>
      <c r="Z538" s="97">
        <f>IF(T538="SOPORTE_TELEFÓNICO",'TARIFAS 2025'!$B$14,IF(V538="PRINCIPAL",'TARIFAS 2025'!$B$8,IF(V538="INTERMEDIA",'TARIFAS 2025'!$C$8,IF(V538="LEJANA",'TARIFAS 2025'!$D$8))))</f>
        <v>22000</v>
      </c>
      <c r="AA538" s="97">
        <f t="shared" si="9"/>
        <v>22000</v>
      </c>
    </row>
    <row r="539" spans="1:27" s="91" customFormat="1" x14ac:dyDescent="0.3">
      <c r="A539" s="93" t="s">
        <v>86</v>
      </c>
      <c r="B539" s="93" t="str">
        <f>VLOOKUP(A539,'CENTROS DE COSTOS'!A:D,2,0)</f>
        <v>0036-0002</v>
      </c>
      <c r="C539" s="93" t="str">
        <f>VLOOKUP(A539,'CENTROS DE COSTOS'!A:D,3,0)</f>
        <v>Wompi Eje Cafetero</v>
      </c>
      <c r="D539" s="93">
        <v>17001</v>
      </c>
      <c r="E539" s="93">
        <v>3064027</v>
      </c>
      <c r="F539" s="93">
        <v>18955</v>
      </c>
      <c r="G539" s="93" t="s">
        <v>31</v>
      </c>
      <c r="H539" s="93" t="s">
        <v>126</v>
      </c>
      <c r="I539" s="93" t="s">
        <v>86</v>
      </c>
      <c r="J539" s="93" t="s">
        <v>3460</v>
      </c>
      <c r="K539" s="93" t="s">
        <v>1170</v>
      </c>
      <c r="L539" s="93" t="s">
        <v>4287</v>
      </c>
      <c r="M539" s="95">
        <v>45987.347916666673</v>
      </c>
      <c r="N539" s="95">
        <v>45987.438194444447</v>
      </c>
      <c r="O539" s="93" t="s">
        <v>31</v>
      </c>
      <c r="P539" s="93" t="s">
        <v>1266</v>
      </c>
      <c r="Q539" s="93" t="s">
        <v>1368</v>
      </c>
      <c r="R539" s="93" t="s">
        <v>1268</v>
      </c>
      <c r="S539" s="93" t="s">
        <v>4955</v>
      </c>
      <c r="T539" s="93" t="s">
        <v>1254</v>
      </c>
      <c r="U539" s="93">
        <v>48</v>
      </c>
      <c r="V539" s="93" t="s">
        <v>40</v>
      </c>
      <c r="W539" s="93" t="s">
        <v>121</v>
      </c>
      <c r="X539" s="93" t="s">
        <v>1207</v>
      </c>
      <c r="Y539" s="93">
        <v>1</v>
      </c>
      <c r="Z539" s="97">
        <f>IF(T539="SOPORTE_TELEFÓNICO",'TARIFAS 2025'!$B$14,IF(V539="PRINCIPAL",'TARIFAS 2025'!$B$8,IF(V539="INTERMEDIA",'TARIFAS 2025'!$C$8,IF(V539="LEJANA",'TARIFAS 2025'!$D$8))))</f>
        <v>22000</v>
      </c>
      <c r="AA539" s="97">
        <f t="shared" si="9"/>
        <v>22000</v>
      </c>
    </row>
    <row r="540" spans="1:27" s="91" customFormat="1" x14ac:dyDescent="0.3">
      <c r="A540" s="93" t="s">
        <v>77</v>
      </c>
      <c r="B540" s="93" t="str">
        <f>VLOOKUP(A540,'CENTROS DE COSTOS'!A:D,2,0)</f>
        <v>0036-0003</v>
      </c>
      <c r="C540" s="93" t="str">
        <f>VLOOKUP(A540,'CENTROS DE COSTOS'!A:D,3,0)</f>
        <v>Wompi Suroccidente</v>
      </c>
      <c r="D540" s="93">
        <v>76001</v>
      </c>
      <c r="E540" s="93">
        <v>3054676</v>
      </c>
      <c r="F540" s="93">
        <v>37581</v>
      </c>
      <c r="G540" s="93" t="s">
        <v>31</v>
      </c>
      <c r="H540" s="93" t="s">
        <v>1101</v>
      </c>
      <c r="I540" s="93" t="s">
        <v>77</v>
      </c>
      <c r="J540" s="93" t="s">
        <v>3461</v>
      </c>
      <c r="K540" s="93" t="s">
        <v>1170</v>
      </c>
      <c r="L540" s="93" t="s">
        <v>4288</v>
      </c>
      <c r="M540" s="95">
        <v>45985.586111111108</v>
      </c>
      <c r="N540" s="95">
        <v>45987.438194444447</v>
      </c>
      <c r="O540" s="93" t="s">
        <v>31</v>
      </c>
      <c r="P540" s="93" t="s">
        <v>1258</v>
      </c>
      <c r="Q540" s="93" t="s">
        <v>1259</v>
      </c>
      <c r="R540" s="93" t="s">
        <v>1260</v>
      </c>
      <c r="S540" s="93" t="s">
        <v>4956</v>
      </c>
      <c r="T540" s="93" t="s">
        <v>1254</v>
      </c>
      <c r="U540" s="93">
        <v>24</v>
      </c>
      <c r="V540" s="93" t="s">
        <v>40</v>
      </c>
      <c r="W540" s="93" t="s">
        <v>121</v>
      </c>
      <c r="X540" s="93" t="s">
        <v>1261</v>
      </c>
      <c r="Y540" s="93">
        <v>1</v>
      </c>
      <c r="Z540" s="97">
        <f>IF(T540="SOPORTE_TELEFÓNICO",'TARIFAS 2025'!$B$14,IF(V540="PRINCIPAL",'TARIFAS 2025'!$B$8,IF(V540="INTERMEDIA",'TARIFAS 2025'!$C$8,IF(V540="LEJANA",'TARIFAS 2025'!$D$8))))</f>
        <v>22000</v>
      </c>
      <c r="AA540" s="97">
        <f t="shared" si="9"/>
        <v>22000</v>
      </c>
    </row>
    <row r="541" spans="1:27" s="91" customFormat="1" x14ac:dyDescent="0.3">
      <c r="A541" s="93" t="s">
        <v>86</v>
      </c>
      <c r="B541" s="93" t="str">
        <f>VLOOKUP(A541,'CENTROS DE COSTOS'!A:D,2,0)</f>
        <v>0036-0002</v>
      </c>
      <c r="C541" s="93" t="str">
        <f>VLOOKUP(A541,'CENTROS DE COSTOS'!A:D,3,0)</f>
        <v>Wompi Eje Cafetero</v>
      </c>
      <c r="D541" s="93">
        <v>17001</v>
      </c>
      <c r="E541" s="93">
        <v>3056915</v>
      </c>
      <c r="F541" s="93">
        <v>43032</v>
      </c>
      <c r="G541" s="93" t="s">
        <v>31</v>
      </c>
      <c r="H541" s="93" t="s">
        <v>126</v>
      </c>
      <c r="I541" s="93" t="s">
        <v>86</v>
      </c>
      <c r="J541" s="93" t="s">
        <v>3462</v>
      </c>
      <c r="K541" s="93" t="s">
        <v>1170</v>
      </c>
      <c r="L541" s="93" t="s">
        <v>4289</v>
      </c>
      <c r="M541" s="95">
        <v>45985.704861111109</v>
      </c>
      <c r="N541" s="95">
        <v>45987.44027777778</v>
      </c>
      <c r="O541" s="93" t="s">
        <v>31</v>
      </c>
      <c r="P541" s="93" t="s">
        <v>1258</v>
      </c>
      <c r="Q541" s="93" t="s">
        <v>1259</v>
      </c>
      <c r="R541" s="93" t="s">
        <v>1260</v>
      </c>
      <c r="S541" s="93" t="s">
        <v>4957</v>
      </c>
      <c r="T541" s="93" t="s">
        <v>1254</v>
      </c>
      <c r="U541" s="93">
        <v>32</v>
      </c>
      <c r="V541" s="93" t="s">
        <v>40</v>
      </c>
      <c r="W541" s="93" t="s">
        <v>121</v>
      </c>
      <c r="X541" s="93" t="s">
        <v>1207</v>
      </c>
      <c r="Y541" s="93">
        <v>1</v>
      </c>
      <c r="Z541" s="97">
        <f>IF(T541="SOPORTE_TELEFÓNICO",'TARIFAS 2025'!$B$14,IF(V541="PRINCIPAL",'TARIFAS 2025'!$B$8,IF(V541="INTERMEDIA",'TARIFAS 2025'!$C$8,IF(V541="LEJANA",'TARIFAS 2025'!$D$8))))</f>
        <v>22000</v>
      </c>
      <c r="AA541" s="97">
        <f t="shared" si="9"/>
        <v>22000</v>
      </c>
    </row>
    <row r="542" spans="1:27" s="91" customFormat="1" x14ac:dyDescent="0.3">
      <c r="A542" s="93" t="s">
        <v>98</v>
      </c>
      <c r="B542" s="93" t="str">
        <f>VLOOKUP(A542,'CENTROS DE COSTOS'!A:D,2,0)</f>
        <v>0036-0006</v>
      </c>
      <c r="C542" s="93" t="str">
        <f>VLOOKUP(A542,'CENTROS DE COSTOS'!A:D,3,0)</f>
        <v>Wompi Oriente</v>
      </c>
      <c r="D542" s="93">
        <v>50001</v>
      </c>
      <c r="E542" s="93">
        <v>3062411</v>
      </c>
      <c r="F542" s="93">
        <v>33485</v>
      </c>
      <c r="G542" s="93" t="s">
        <v>31</v>
      </c>
      <c r="H542" s="93" t="s">
        <v>814</v>
      </c>
      <c r="I542" s="93" t="s">
        <v>98</v>
      </c>
      <c r="J542" s="93" t="s">
        <v>3463</v>
      </c>
      <c r="K542" s="93" t="s">
        <v>1170</v>
      </c>
      <c r="L542" s="93" t="s">
        <v>4290</v>
      </c>
      <c r="M542" s="95">
        <v>45986.654861111107</v>
      </c>
      <c r="N542" s="95">
        <v>45987.441666666673</v>
      </c>
      <c r="O542" s="93" t="s">
        <v>31</v>
      </c>
      <c r="P542" s="93" t="s">
        <v>1314</v>
      </c>
      <c r="Q542" s="93" t="s">
        <v>1315</v>
      </c>
      <c r="R542" s="93" t="s">
        <v>1316</v>
      </c>
      <c r="S542" s="93" t="s">
        <v>4958</v>
      </c>
      <c r="T542" s="93" t="s">
        <v>1172</v>
      </c>
      <c r="U542" s="93">
        <v>64</v>
      </c>
      <c r="V542" s="93" t="s">
        <v>40</v>
      </c>
      <c r="W542" s="93" t="s">
        <v>121</v>
      </c>
      <c r="X542" s="93" t="s">
        <v>1289</v>
      </c>
      <c r="Y542" s="93">
        <v>1</v>
      </c>
      <c r="Z542" s="97">
        <f>IF(T542="SOPORTE_TELEFÓNICO",'TARIFAS 2025'!$B$14,IF(V542="PRINCIPAL",'TARIFAS 2025'!$B$8,IF(V542="INTERMEDIA",'TARIFAS 2025'!$C$8,IF(V542="LEJANA",'TARIFAS 2025'!$D$8))))</f>
        <v>51282</v>
      </c>
      <c r="AA542" s="97">
        <f t="shared" si="9"/>
        <v>51282</v>
      </c>
    </row>
    <row r="543" spans="1:27" s="91" customFormat="1" x14ac:dyDescent="0.3">
      <c r="A543" s="93" t="s">
        <v>98</v>
      </c>
      <c r="B543" s="93" t="str">
        <f>VLOOKUP(A543,'CENTROS DE COSTOS'!A:D,2,0)</f>
        <v>0036-0006</v>
      </c>
      <c r="C543" s="93" t="str">
        <f>VLOOKUP(A543,'CENTROS DE COSTOS'!A:D,3,0)</f>
        <v>Wompi Oriente</v>
      </c>
      <c r="D543" s="93">
        <v>50001</v>
      </c>
      <c r="E543" s="93">
        <v>3060637</v>
      </c>
      <c r="F543" s="93">
        <v>61978</v>
      </c>
      <c r="G543" s="93" t="s">
        <v>31</v>
      </c>
      <c r="H543" s="93" t="s">
        <v>814</v>
      </c>
      <c r="I543" s="93" t="s">
        <v>98</v>
      </c>
      <c r="J543" s="93" t="s">
        <v>3464</v>
      </c>
      <c r="K543" s="93" t="s">
        <v>1170</v>
      </c>
      <c r="L543" s="93" t="s">
        <v>4291</v>
      </c>
      <c r="M543" s="95">
        <v>45986.532638888893</v>
      </c>
      <c r="N543" s="95">
        <v>45987.472916666673</v>
      </c>
      <c r="O543" s="93" t="s">
        <v>31</v>
      </c>
      <c r="P543" s="93" t="s">
        <v>1251</v>
      </c>
      <c r="Q543" s="93" t="s">
        <v>1282</v>
      </c>
      <c r="R543" s="93" t="s">
        <v>1285</v>
      </c>
      <c r="S543" s="93" t="s">
        <v>4959</v>
      </c>
      <c r="T543" s="93" t="s">
        <v>1172</v>
      </c>
      <c r="U543" s="93">
        <v>24</v>
      </c>
      <c r="V543" s="93" t="s">
        <v>40</v>
      </c>
      <c r="W543" s="93" t="s">
        <v>121</v>
      </c>
      <c r="X543" s="93" t="s">
        <v>1373</v>
      </c>
      <c r="Y543" s="93">
        <v>1</v>
      </c>
      <c r="Z543" s="97">
        <f>IF(T543="SOPORTE_TELEFÓNICO",'TARIFAS 2025'!$B$14,IF(V543="PRINCIPAL",'TARIFAS 2025'!$B$8,IF(V543="INTERMEDIA",'TARIFAS 2025'!$C$8,IF(V543="LEJANA",'TARIFAS 2025'!$D$8))))</f>
        <v>51282</v>
      </c>
      <c r="AA543" s="97">
        <f t="shared" si="9"/>
        <v>51282</v>
      </c>
    </row>
    <row r="544" spans="1:27" s="91" customFormat="1" x14ac:dyDescent="0.3">
      <c r="A544" s="93" t="s">
        <v>71</v>
      </c>
      <c r="B544" s="93" t="str">
        <f>VLOOKUP(A544,'CENTROS DE COSTOS'!A:D,2,0)</f>
        <v>0036-0004</v>
      </c>
      <c r="C544" s="93" t="str">
        <f>VLOOKUP(A544,'CENTROS DE COSTOS'!A:D,3,0)</f>
        <v>Wompi Centro</v>
      </c>
      <c r="D544" s="93">
        <v>25875</v>
      </c>
      <c r="E544" s="93">
        <v>3054368</v>
      </c>
      <c r="F544" s="93">
        <v>50247</v>
      </c>
      <c r="G544" s="93" t="s">
        <v>31</v>
      </c>
      <c r="H544" s="93" t="s">
        <v>618</v>
      </c>
      <c r="I544" s="93" t="s">
        <v>723</v>
      </c>
      <c r="J544" s="93" t="s">
        <v>1785</v>
      </c>
      <c r="K544" s="93" t="s">
        <v>1170</v>
      </c>
      <c r="L544" s="93" t="s">
        <v>4292</v>
      </c>
      <c r="M544" s="95">
        <v>45985.51666666667</v>
      </c>
      <c r="N544" s="95">
        <v>45987.475694444453</v>
      </c>
      <c r="O544" s="93" t="s">
        <v>31</v>
      </c>
      <c r="P544" s="93" t="s">
        <v>1258</v>
      </c>
      <c r="Q544" s="93" t="s">
        <v>1259</v>
      </c>
      <c r="R544" s="93" t="s">
        <v>1260</v>
      </c>
      <c r="S544" s="93" t="s">
        <v>4960</v>
      </c>
      <c r="T544" s="93" t="s">
        <v>1254</v>
      </c>
      <c r="U544" s="93">
        <v>24</v>
      </c>
      <c r="V544" s="93" t="s">
        <v>41</v>
      </c>
      <c r="W544" s="93" t="s">
        <v>121</v>
      </c>
      <c r="X544" s="93" t="s">
        <v>1317</v>
      </c>
      <c r="Y544" s="93">
        <v>1</v>
      </c>
      <c r="Z544" s="97">
        <f>IF(T544="SOPORTE_TELEFÓNICO",'TARIFAS 2025'!$B$14,IF(V544="PRINCIPAL",'TARIFAS 2025'!$B$8,IF(V544="INTERMEDIA",'TARIFAS 2025'!$C$8,IF(V544="LEJANA",'TARIFAS 2025'!$D$8))))</f>
        <v>22000</v>
      </c>
      <c r="AA544" s="97">
        <f t="shared" si="9"/>
        <v>22000</v>
      </c>
    </row>
    <row r="545" spans="1:27" s="91" customFormat="1" x14ac:dyDescent="0.3">
      <c r="A545" s="93" t="s">
        <v>77</v>
      </c>
      <c r="B545" s="93" t="str">
        <f>VLOOKUP(A545,'CENTROS DE COSTOS'!A:D,2,0)</f>
        <v>0036-0003</v>
      </c>
      <c r="C545" s="93" t="str">
        <f>VLOOKUP(A545,'CENTROS DE COSTOS'!A:D,3,0)</f>
        <v>Wompi Suroccidente</v>
      </c>
      <c r="D545" s="93">
        <v>76001</v>
      </c>
      <c r="E545" s="93">
        <v>3063592</v>
      </c>
      <c r="F545" s="93">
        <v>31929</v>
      </c>
      <c r="G545" s="93" t="s">
        <v>31</v>
      </c>
      <c r="H545" s="93" t="s">
        <v>1101</v>
      </c>
      <c r="I545" s="93" t="s">
        <v>77</v>
      </c>
      <c r="J545" s="93" t="s">
        <v>3465</v>
      </c>
      <c r="K545" s="93" t="s">
        <v>1170</v>
      </c>
      <c r="L545" s="93" t="s">
        <v>4293</v>
      </c>
      <c r="M545" s="95">
        <v>45987.350694444453</v>
      </c>
      <c r="N545" s="95">
        <v>45987.488888888889</v>
      </c>
      <c r="O545" s="93" t="s">
        <v>31</v>
      </c>
      <c r="P545" s="93" t="s">
        <v>1251</v>
      </c>
      <c r="Q545" s="93" t="s">
        <v>1282</v>
      </c>
      <c r="R545" s="93" t="s">
        <v>1285</v>
      </c>
      <c r="S545" s="93" t="s">
        <v>4961</v>
      </c>
      <c r="T545" s="93" t="s">
        <v>1172</v>
      </c>
      <c r="U545" s="93">
        <v>64</v>
      </c>
      <c r="V545" s="93" t="s">
        <v>40</v>
      </c>
      <c r="W545" s="93" t="s">
        <v>121</v>
      </c>
      <c r="X545" s="93" t="s">
        <v>1261</v>
      </c>
      <c r="Y545" s="93">
        <v>1</v>
      </c>
      <c r="Z545" s="97">
        <f>IF(T545="SOPORTE_TELEFÓNICO",'TARIFAS 2025'!$B$14,IF(V545="PRINCIPAL",'TARIFAS 2025'!$B$8,IF(V545="INTERMEDIA",'TARIFAS 2025'!$C$8,IF(V545="LEJANA",'TARIFAS 2025'!$D$8))))</f>
        <v>51282</v>
      </c>
      <c r="AA545" s="97">
        <f t="shared" si="9"/>
        <v>51282</v>
      </c>
    </row>
    <row r="546" spans="1:27" s="91" customFormat="1" x14ac:dyDescent="0.3">
      <c r="A546" s="93" t="s">
        <v>98</v>
      </c>
      <c r="B546" s="93" t="str">
        <f>VLOOKUP(A546,'CENTROS DE COSTOS'!A:D,2,0)</f>
        <v>0036-0006</v>
      </c>
      <c r="C546" s="93" t="str">
        <f>VLOOKUP(A546,'CENTROS DE COSTOS'!A:D,3,0)</f>
        <v>Wompi Oriente</v>
      </c>
      <c r="D546" s="93">
        <v>50001</v>
      </c>
      <c r="E546" s="93">
        <v>3062523</v>
      </c>
      <c r="F546" s="93">
        <v>61447</v>
      </c>
      <c r="G546" s="93" t="s">
        <v>31</v>
      </c>
      <c r="H546" s="93" t="s">
        <v>814</v>
      </c>
      <c r="I546" s="93" t="s">
        <v>98</v>
      </c>
      <c r="J546" s="93" t="s">
        <v>3466</v>
      </c>
      <c r="K546" s="93" t="s">
        <v>1170</v>
      </c>
      <c r="L546" s="93" t="s">
        <v>4294</v>
      </c>
      <c r="M546" s="95">
        <v>45986.660416666673</v>
      </c>
      <c r="N546" s="95">
        <v>45987.493055555547</v>
      </c>
      <c r="O546" s="93" t="s">
        <v>31</v>
      </c>
      <c r="P546" s="93" t="s">
        <v>1251</v>
      </c>
      <c r="Q546" s="93" t="s">
        <v>4418</v>
      </c>
      <c r="R546" s="93" t="s">
        <v>1285</v>
      </c>
      <c r="S546" s="93" t="s">
        <v>4962</v>
      </c>
      <c r="T546" s="93" t="s">
        <v>1172</v>
      </c>
      <c r="U546" s="93">
        <v>40</v>
      </c>
      <c r="V546" s="93" t="s">
        <v>40</v>
      </c>
      <c r="W546" s="93" t="s">
        <v>121</v>
      </c>
      <c r="X546" s="93" t="s">
        <v>1289</v>
      </c>
      <c r="Y546" s="93">
        <v>1</v>
      </c>
      <c r="Z546" s="97">
        <f>IF(T546="SOPORTE_TELEFÓNICO",'TARIFAS 2025'!$B$14,IF(V546="PRINCIPAL",'TARIFAS 2025'!$B$8,IF(V546="INTERMEDIA",'TARIFAS 2025'!$C$8,IF(V546="LEJANA",'TARIFAS 2025'!$D$8))))</f>
        <v>51282</v>
      </c>
      <c r="AA546" s="97">
        <f t="shared" si="9"/>
        <v>51282</v>
      </c>
    </row>
    <row r="547" spans="1:27" s="91" customFormat="1" x14ac:dyDescent="0.3">
      <c r="A547" s="93" t="s">
        <v>98</v>
      </c>
      <c r="B547" s="93" t="str">
        <f>VLOOKUP(A547,'CENTROS DE COSTOS'!A:D,2,0)</f>
        <v>0036-0006</v>
      </c>
      <c r="C547" s="93" t="str">
        <f>VLOOKUP(A547,'CENTROS DE COSTOS'!A:D,3,0)</f>
        <v>Wompi Oriente</v>
      </c>
      <c r="D547" s="93">
        <v>50001</v>
      </c>
      <c r="E547" s="93">
        <v>3060664</v>
      </c>
      <c r="F547" s="93">
        <v>50501</v>
      </c>
      <c r="G547" s="93" t="s">
        <v>31</v>
      </c>
      <c r="H547" s="93" t="s">
        <v>814</v>
      </c>
      <c r="I547" s="93" t="s">
        <v>98</v>
      </c>
      <c r="J547" s="93" t="s">
        <v>1836</v>
      </c>
      <c r="K547" s="93" t="s">
        <v>1170</v>
      </c>
      <c r="L547" s="93" t="s">
        <v>4295</v>
      </c>
      <c r="M547" s="95">
        <v>45986.550694444442</v>
      </c>
      <c r="N547" s="95">
        <v>45987.504861111112</v>
      </c>
      <c r="O547" s="93" t="s">
        <v>31</v>
      </c>
      <c r="P547" s="93" t="s">
        <v>1258</v>
      </c>
      <c r="Q547" s="93" t="s">
        <v>1259</v>
      </c>
      <c r="R547" s="93" t="s">
        <v>1273</v>
      </c>
      <c r="S547" s="93" t="s">
        <v>4963</v>
      </c>
      <c r="T547" s="93" t="s">
        <v>1172</v>
      </c>
      <c r="U547" s="93">
        <v>32</v>
      </c>
      <c r="V547" s="93" t="s">
        <v>40</v>
      </c>
      <c r="W547" s="93" t="s">
        <v>121</v>
      </c>
      <c r="X547" s="93" t="s">
        <v>1289</v>
      </c>
      <c r="Y547" s="93">
        <v>1</v>
      </c>
      <c r="Z547" s="97">
        <f>IF(T547="SOPORTE_TELEFÓNICO",'TARIFAS 2025'!$B$14,IF(V547="PRINCIPAL",'TARIFAS 2025'!$B$8,IF(V547="INTERMEDIA",'TARIFAS 2025'!$C$8,IF(V547="LEJANA",'TARIFAS 2025'!$D$8))))</f>
        <v>51282</v>
      </c>
      <c r="AA547" s="97">
        <f t="shared" si="9"/>
        <v>51282</v>
      </c>
    </row>
    <row r="548" spans="1:27" s="91" customFormat="1" x14ac:dyDescent="0.3">
      <c r="A548" s="93" t="s">
        <v>81</v>
      </c>
      <c r="B548" s="93" t="str">
        <f>VLOOKUP(A548,'CENTROS DE COSTOS'!A:D,2,0)</f>
        <v>0036-0007</v>
      </c>
      <c r="C548" s="93" t="str">
        <f>VLOOKUP(A548,'CENTROS DE COSTOS'!A:D,3,0)</f>
        <v>Wompi Santander</v>
      </c>
      <c r="D548" s="93">
        <v>54001</v>
      </c>
      <c r="E548" s="93">
        <v>3060570</v>
      </c>
      <c r="F548" s="93">
        <v>65384</v>
      </c>
      <c r="G548" s="93" t="s">
        <v>31</v>
      </c>
      <c r="H548" s="93" t="s">
        <v>891</v>
      </c>
      <c r="I548" s="93" t="s">
        <v>81</v>
      </c>
      <c r="J548" s="93" t="s">
        <v>3467</v>
      </c>
      <c r="K548" s="93" t="s">
        <v>1170</v>
      </c>
      <c r="L548" s="93" t="s">
        <v>4296</v>
      </c>
      <c r="M548" s="95">
        <v>45986.51666666667</v>
      </c>
      <c r="N548" s="95">
        <v>45987.509027777778</v>
      </c>
      <c r="O548" s="93" t="s">
        <v>31</v>
      </c>
      <c r="P548" s="93" t="s">
        <v>1251</v>
      </c>
      <c r="Q548" s="93" t="s">
        <v>1282</v>
      </c>
      <c r="R548" s="93" t="s">
        <v>1285</v>
      </c>
      <c r="S548" s="93" t="s">
        <v>4964</v>
      </c>
      <c r="T548" s="93" t="s">
        <v>1254</v>
      </c>
      <c r="U548" s="93">
        <v>32</v>
      </c>
      <c r="V548" s="93" t="s">
        <v>40</v>
      </c>
      <c r="W548" s="93" t="s">
        <v>121</v>
      </c>
      <c r="X548" s="93" t="s">
        <v>1205</v>
      </c>
      <c r="Y548" s="93">
        <v>1</v>
      </c>
      <c r="Z548" s="97">
        <f>IF(T548="SOPORTE_TELEFÓNICO",'TARIFAS 2025'!$B$14,IF(V548="PRINCIPAL",'TARIFAS 2025'!$B$8,IF(V548="INTERMEDIA",'TARIFAS 2025'!$C$8,IF(V548="LEJANA",'TARIFAS 2025'!$D$8))))</f>
        <v>22000</v>
      </c>
      <c r="AA548" s="97">
        <f t="shared" si="9"/>
        <v>22000</v>
      </c>
    </row>
    <row r="549" spans="1:27" s="91" customFormat="1" x14ac:dyDescent="0.3">
      <c r="A549" s="93" t="s">
        <v>92</v>
      </c>
      <c r="B549" s="93" t="str">
        <f>VLOOKUP(A549,'CENTROS DE COSTOS'!A:D,2,0)</f>
        <v>0036-0002</v>
      </c>
      <c r="C549" s="93" t="str">
        <f>VLOOKUP(A549,'CENTROS DE COSTOS'!A:D,3,0)</f>
        <v>Wompi Eje Cafetero</v>
      </c>
      <c r="D549" s="93">
        <v>66001</v>
      </c>
      <c r="E549" s="93">
        <v>3065344</v>
      </c>
      <c r="F549" s="93">
        <v>65068</v>
      </c>
      <c r="G549" s="93" t="s">
        <v>31</v>
      </c>
      <c r="H549" s="93" t="s">
        <v>458</v>
      </c>
      <c r="I549" s="93" t="s">
        <v>92</v>
      </c>
      <c r="J549" s="93" t="s">
        <v>1714</v>
      </c>
      <c r="K549" s="93" t="s">
        <v>1170</v>
      </c>
      <c r="L549" s="93" t="s">
        <v>4297</v>
      </c>
      <c r="M549" s="95">
        <v>45987.424305555563</v>
      </c>
      <c r="N549" s="95">
        <v>45987.524305555547</v>
      </c>
      <c r="O549" s="93" t="s">
        <v>31</v>
      </c>
      <c r="P549" s="93" t="s">
        <v>1258</v>
      </c>
      <c r="Q549" s="93" t="s">
        <v>1259</v>
      </c>
      <c r="R549" s="93" t="s">
        <v>1260</v>
      </c>
      <c r="S549" s="93" t="s">
        <v>4965</v>
      </c>
      <c r="T549" s="93" t="s">
        <v>1172</v>
      </c>
      <c r="U549" s="93">
        <v>64</v>
      </c>
      <c r="V549" s="93" t="s">
        <v>40</v>
      </c>
      <c r="W549" s="93" t="s">
        <v>121</v>
      </c>
      <c r="X549" s="93" t="s">
        <v>1224</v>
      </c>
      <c r="Y549" s="93">
        <v>1</v>
      </c>
      <c r="Z549" s="97">
        <f>IF(T549="SOPORTE_TELEFÓNICO",'TARIFAS 2025'!$B$14,IF(V549="PRINCIPAL",'TARIFAS 2025'!$B$8,IF(V549="INTERMEDIA",'TARIFAS 2025'!$C$8,IF(V549="LEJANA",'TARIFAS 2025'!$D$8))))</f>
        <v>51282</v>
      </c>
      <c r="AA549" s="97">
        <f t="shared" si="9"/>
        <v>51282</v>
      </c>
    </row>
    <row r="550" spans="1:27" s="91" customFormat="1" x14ac:dyDescent="0.3">
      <c r="A550" s="93" t="s">
        <v>88</v>
      </c>
      <c r="B550" s="93" t="str">
        <f>VLOOKUP(A550,'CENTROS DE COSTOS'!A:D,2,0)</f>
        <v>0036-0005</v>
      </c>
      <c r="C550" s="93" t="str">
        <f>VLOOKUP(A550,'CENTROS DE COSTOS'!A:D,3,0)</f>
        <v>Wompi Noroccidente</v>
      </c>
      <c r="D550" s="93">
        <v>5001</v>
      </c>
      <c r="E550" s="93">
        <v>3060640</v>
      </c>
      <c r="F550" s="93">
        <v>68503</v>
      </c>
      <c r="G550" s="93" t="s">
        <v>31</v>
      </c>
      <c r="H550" s="93" t="s">
        <v>120</v>
      </c>
      <c r="I550" s="93" t="s">
        <v>88</v>
      </c>
      <c r="J550" s="93" t="s">
        <v>3468</v>
      </c>
      <c r="K550" s="93" t="s">
        <v>1170</v>
      </c>
      <c r="L550" s="93" t="s">
        <v>4298</v>
      </c>
      <c r="M550" s="95">
        <v>45986.535416666673</v>
      </c>
      <c r="N550" s="95">
        <v>45987.526388888888</v>
      </c>
      <c r="O550" s="93" t="s">
        <v>31</v>
      </c>
      <c r="P550" s="93" t="s">
        <v>1266</v>
      </c>
      <c r="Q550" s="93" t="s">
        <v>1267</v>
      </c>
      <c r="R550" s="93" t="s">
        <v>1268</v>
      </c>
      <c r="S550" s="93" t="s">
        <v>4966</v>
      </c>
      <c r="T550" s="93" t="s">
        <v>1172</v>
      </c>
      <c r="U550" s="93">
        <v>40</v>
      </c>
      <c r="V550" s="93" t="s">
        <v>40</v>
      </c>
      <c r="W550" s="93" t="s">
        <v>121</v>
      </c>
      <c r="X550" s="93" t="s">
        <v>1325</v>
      </c>
      <c r="Y550" s="93">
        <v>1</v>
      </c>
      <c r="Z550" s="97">
        <f>IF(T550="SOPORTE_TELEFÓNICO",'TARIFAS 2025'!$B$14,IF(V550="PRINCIPAL",'TARIFAS 2025'!$B$8,IF(V550="INTERMEDIA",'TARIFAS 2025'!$C$8,IF(V550="LEJANA",'TARIFAS 2025'!$D$8))))</f>
        <v>51282</v>
      </c>
      <c r="AA550" s="97">
        <f t="shared" si="9"/>
        <v>51282</v>
      </c>
    </row>
    <row r="551" spans="1:27" s="91" customFormat="1" x14ac:dyDescent="0.3">
      <c r="A551" s="93" t="s">
        <v>71</v>
      </c>
      <c r="B551" s="93" t="str">
        <f>VLOOKUP(A551,'CENTROS DE COSTOS'!A:D,2,0)</f>
        <v>0036-0004</v>
      </c>
      <c r="C551" s="93" t="str">
        <f>VLOOKUP(A551,'CENTROS DE COSTOS'!A:D,3,0)</f>
        <v>Wompi Centro</v>
      </c>
      <c r="D551" s="93">
        <v>25377</v>
      </c>
      <c r="E551" s="93">
        <v>3060530</v>
      </c>
      <c r="F551" s="93">
        <v>82004</v>
      </c>
      <c r="G551" s="93" t="s">
        <v>31</v>
      </c>
      <c r="H551" s="93" t="s">
        <v>618</v>
      </c>
      <c r="I551" s="93" t="s">
        <v>668</v>
      </c>
      <c r="J551" s="93" t="s">
        <v>3469</v>
      </c>
      <c r="K551" s="93" t="s">
        <v>1170</v>
      </c>
      <c r="L551" s="93" t="s">
        <v>4299</v>
      </c>
      <c r="M551" s="95">
        <v>45986.50277777778</v>
      </c>
      <c r="N551" s="95">
        <v>45987.526388888888</v>
      </c>
      <c r="O551" s="93" t="s">
        <v>31</v>
      </c>
      <c r="P551" s="93" t="s">
        <v>1452</v>
      </c>
      <c r="Q551" s="93" t="s">
        <v>1453</v>
      </c>
      <c r="R551" s="93" t="s">
        <v>1475</v>
      </c>
      <c r="S551" s="93" t="s">
        <v>4967</v>
      </c>
      <c r="T551" s="93" t="s">
        <v>1172</v>
      </c>
      <c r="U551" s="93">
        <v>0</v>
      </c>
      <c r="V551" s="93" t="s">
        <v>41</v>
      </c>
      <c r="W551" s="93" t="s">
        <v>121</v>
      </c>
      <c r="X551" s="93" t="s">
        <v>1225</v>
      </c>
      <c r="Y551" s="93">
        <v>1</v>
      </c>
      <c r="Z551" s="97">
        <f>IF(T551="SOPORTE_TELEFÓNICO",'TARIFAS 2025'!$B$14,IF(V551="PRINCIPAL",'TARIFAS 2025'!$B$8,IF(V551="INTERMEDIA",'TARIFAS 2025'!$C$8,IF(V551="LEJANA",'TARIFAS 2025'!$D$8))))</f>
        <v>172989</v>
      </c>
      <c r="AA551" s="97">
        <f t="shared" si="9"/>
        <v>172989</v>
      </c>
    </row>
    <row r="552" spans="1:27" s="91" customFormat="1" x14ac:dyDescent="0.3">
      <c r="A552" s="93" t="s">
        <v>71</v>
      </c>
      <c r="B552" s="93" t="str">
        <f>VLOOKUP(A552,'CENTROS DE COSTOS'!A:D,2,0)</f>
        <v>0036-0004</v>
      </c>
      <c r="C552" s="93" t="str">
        <f>VLOOKUP(A552,'CENTROS DE COSTOS'!A:D,3,0)</f>
        <v>Wompi Centro</v>
      </c>
      <c r="D552" s="93">
        <v>25320</v>
      </c>
      <c r="E552" s="93">
        <v>3057168</v>
      </c>
      <c r="F552" s="93">
        <v>37319</v>
      </c>
      <c r="G552" s="93" t="s">
        <v>31</v>
      </c>
      <c r="H552" s="93" t="s">
        <v>618</v>
      </c>
      <c r="I552" s="93" t="s">
        <v>659</v>
      </c>
      <c r="J552" s="93" t="s">
        <v>3470</v>
      </c>
      <c r="K552" s="93" t="s">
        <v>1170</v>
      </c>
      <c r="L552" s="93" t="s">
        <v>4300</v>
      </c>
      <c r="M552" s="95">
        <v>45986.333333333343</v>
      </c>
      <c r="N552" s="95">
        <v>45987.536111111112</v>
      </c>
      <c r="O552" s="93" t="s">
        <v>31</v>
      </c>
      <c r="P552" s="93" t="s">
        <v>1263</v>
      </c>
      <c r="Q552" s="93" t="s">
        <v>1264</v>
      </c>
      <c r="R552" s="93" t="s">
        <v>1265</v>
      </c>
      <c r="S552" s="93" t="s">
        <v>4968</v>
      </c>
      <c r="T552" s="93" t="s">
        <v>1254</v>
      </c>
      <c r="U552" s="93">
        <v>0</v>
      </c>
      <c r="V552" s="93" t="s">
        <v>42</v>
      </c>
      <c r="W552" s="93" t="s">
        <v>121</v>
      </c>
      <c r="X552" s="93" t="s">
        <v>1317</v>
      </c>
      <c r="Y552" s="93">
        <v>1</v>
      </c>
      <c r="Z552" s="97">
        <f>IF(T552="SOPORTE_TELEFÓNICO",'TARIFAS 2025'!$B$14,IF(V552="PRINCIPAL",'TARIFAS 2025'!$B$8,IF(V552="INTERMEDIA",'TARIFAS 2025'!$C$8,IF(V552="LEJANA",'TARIFAS 2025'!$D$8))))</f>
        <v>22000</v>
      </c>
      <c r="AA552" s="97">
        <f t="shared" si="9"/>
        <v>22000</v>
      </c>
    </row>
    <row r="553" spans="1:27" s="91" customFormat="1" x14ac:dyDescent="0.3">
      <c r="A553" s="93" t="s">
        <v>68</v>
      </c>
      <c r="B553" s="93" t="str">
        <f>VLOOKUP(A553,'CENTROS DE COSTOS'!A:D,2,0)</f>
        <v>0036-0001</v>
      </c>
      <c r="C553" s="93" t="str">
        <f>VLOOKUP(A553,'CENTROS DE COSTOS'!A:D,3,0)</f>
        <v>Wompi Costa</v>
      </c>
      <c r="D553" s="93">
        <v>8758</v>
      </c>
      <c r="E553" s="93">
        <v>3053748</v>
      </c>
      <c r="F553" s="93">
        <v>69887</v>
      </c>
      <c r="G553" s="93" t="s">
        <v>31</v>
      </c>
      <c r="H553" s="93" t="s">
        <v>253</v>
      </c>
      <c r="I553" s="93" t="s">
        <v>270</v>
      </c>
      <c r="J553" s="93" t="s">
        <v>3471</v>
      </c>
      <c r="K553" s="93" t="s">
        <v>1170</v>
      </c>
      <c r="L553" s="93" t="s">
        <v>4301</v>
      </c>
      <c r="M553" s="95">
        <v>45985.493750000001</v>
      </c>
      <c r="N553" s="95">
        <v>45987.540277777778</v>
      </c>
      <c r="O553" s="93" t="s">
        <v>31</v>
      </c>
      <c r="P553" s="93" t="s">
        <v>1251</v>
      </c>
      <c r="Q553" s="93" t="s">
        <v>1282</v>
      </c>
      <c r="R553" s="93" t="s">
        <v>1285</v>
      </c>
      <c r="S553" s="93" t="s">
        <v>4954</v>
      </c>
      <c r="T553" s="93" t="s">
        <v>1254</v>
      </c>
      <c r="U553" s="93">
        <v>64</v>
      </c>
      <c r="V553" s="93" t="s">
        <v>40</v>
      </c>
      <c r="W553" s="93" t="s">
        <v>121</v>
      </c>
      <c r="X553" s="93" t="s">
        <v>1339</v>
      </c>
      <c r="Y553" s="93">
        <v>1</v>
      </c>
      <c r="Z553" s="97">
        <f>IF(T553="SOPORTE_TELEFÓNICO",'TARIFAS 2025'!$B$14,IF(V553="PRINCIPAL",'TARIFAS 2025'!$B$8,IF(V553="INTERMEDIA",'TARIFAS 2025'!$C$8,IF(V553="LEJANA",'TARIFAS 2025'!$D$8))))</f>
        <v>22000</v>
      </c>
      <c r="AA553" s="97">
        <f t="shared" si="9"/>
        <v>22000</v>
      </c>
    </row>
    <row r="554" spans="1:27" s="91" customFormat="1" x14ac:dyDescent="0.3">
      <c r="A554" s="93" t="s">
        <v>81</v>
      </c>
      <c r="B554" s="93" t="str">
        <f>VLOOKUP(A554,'CENTROS DE COSTOS'!A:D,2,0)</f>
        <v>0036-0007</v>
      </c>
      <c r="C554" s="93" t="str">
        <f>VLOOKUP(A554,'CENTROS DE COSTOS'!A:D,3,0)</f>
        <v>Wompi Santander</v>
      </c>
      <c r="D554" s="93">
        <v>54001</v>
      </c>
      <c r="E554" s="93">
        <v>3042788</v>
      </c>
      <c r="F554" s="93">
        <v>43073</v>
      </c>
      <c r="G554" s="93" t="s">
        <v>31</v>
      </c>
      <c r="H554" s="93" t="s">
        <v>891</v>
      </c>
      <c r="I554" s="93" t="s">
        <v>81</v>
      </c>
      <c r="J554" s="93" t="s">
        <v>3472</v>
      </c>
      <c r="K554" s="93" t="s">
        <v>1170</v>
      </c>
      <c r="L554" s="93" t="s">
        <v>4302</v>
      </c>
      <c r="M554" s="95">
        <v>45981.665277777778</v>
      </c>
      <c r="N554" s="95">
        <v>45987.540972222218</v>
      </c>
      <c r="O554" s="93" t="s">
        <v>31</v>
      </c>
      <c r="P554" s="93" t="s">
        <v>1359</v>
      </c>
      <c r="Q554" s="93" t="s">
        <v>4414</v>
      </c>
      <c r="R554" s="93" t="s">
        <v>1456</v>
      </c>
      <c r="S554" s="93" t="s">
        <v>4969</v>
      </c>
      <c r="T554" s="93" t="s">
        <v>1172</v>
      </c>
      <c r="U554" s="93">
        <v>40</v>
      </c>
      <c r="V554" s="93" t="s">
        <v>40</v>
      </c>
      <c r="W554" s="93" t="s">
        <v>121</v>
      </c>
      <c r="X554" s="93" t="s">
        <v>1205</v>
      </c>
      <c r="Y554" s="93">
        <v>1</v>
      </c>
      <c r="Z554" s="97">
        <f>IF(T554="SOPORTE_TELEFÓNICO",'TARIFAS 2025'!$B$14,IF(V554="PRINCIPAL",'TARIFAS 2025'!$B$8,IF(V554="INTERMEDIA",'TARIFAS 2025'!$C$8,IF(V554="LEJANA",'TARIFAS 2025'!$D$8))))</f>
        <v>51282</v>
      </c>
      <c r="AA554" s="97">
        <f t="shared" si="9"/>
        <v>51282</v>
      </c>
    </row>
    <row r="555" spans="1:27" s="91" customFormat="1" x14ac:dyDescent="0.3">
      <c r="A555" s="93" t="s">
        <v>88</v>
      </c>
      <c r="B555" s="93" t="str">
        <f>VLOOKUP(A555,'CENTROS DE COSTOS'!A:D,2,0)</f>
        <v>0036-0005</v>
      </c>
      <c r="C555" s="93" t="str">
        <f>VLOOKUP(A555,'CENTROS DE COSTOS'!A:D,3,0)</f>
        <v>Wompi Noroccidente</v>
      </c>
      <c r="D555" s="93">
        <v>5001</v>
      </c>
      <c r="E555" s="93">
        <v>3063557</v>
      </c>
      <c r="F555" s="93">
        <v>47524</v>
      </c>
      <c r="G555" s="93" t="s">
        <v>31</v>
      </c>
      <c r="H555" s="93" t="s">
        <v>120</v>
      </c>
      <c r="I555" s="93" t="s">
        <v>88</v>
      </c>
      <c r="J555" s="93" t="s">
        <v>1815</v>
      </c>
      <c r="K555" s="93" t="s">
        <v>1170</v>
      </c>
      <c r="L555" s="93" t="s">
        <v>4303</v>
      </c>
      <c r="M555" s="95">
        <v>45987.34097222222</v>
      </c>
      <c r="N555" s="95">
        <v>45987.556944444441</v>
      </c>
      <c r="O555" s="93" t="s">
        <v>31</v>
      </c>
      <c r="P555" s="93" t="s">
        <v>1251</v>
      </c>
      <c r="Q555" s="93" t="s">
        <v>4418</v>
      </c>
      <c r="R555" s="93" t="s">
        <v>4415</v>
      </c>
      <c r="S555" s="93" t="s">
        <v>4970</v>
      </c>
      <c r="T555" s="93" t="s">
        <v>1254</v>
      </c>
      <c r="U555" s="93">
        <v>48</v>
      </c>
      <c r="V555" s="93" t="s">
        <v>40</v>
      </c>
      <c r="W555" s="93" t="s">
        <v>121</v>
      </c>
      <c r="X555" s="93" t="s">
        <v>1331</v>
      </c>
      <c r="Y555" s="93">
        <v>1</v>
      </c>
      <c r="Z555" s="97">
        <f>IF(T555="SOPORTE_TELEFÓNICO",'TARIFAS 2025'!$B$14,IF(V555="PRINCIPAL",'TARIFAS 2025'!$B$8,IF(V555="INTERMEDIA",'TARIFAS 2025'!$C$8,IF(V555="LEJANA",'TARIFAS 2025'!$D$8))))</f>
        <v>22000</v>
      </c>
      <c r="AA555" s="97">
        <f t="shared" si="9"/>
        <v>22000</v>
      </c>
    </row>
    <row r="556" spans="1:27" s="91" customFormat="1" x14ac:dyDescent="0.3">
      <c r="A556" s="93" t="s">
        <v>88</v>
      </c>
      <c r="B556" s="93" t="str">
        <f>VLOOKUP(A556,'CENTROS DE COSTOS'!A:D,2,0)</f>
        <v>0036-0005</v>
      </c>
      <c r="C556" s="93" t="str">
        <f>VLOOKUP(A556,'CENTROS DE COSTOS'!A:D,3,0)</f>
        <v>Wompi Noroccidente</v>
      </c>
      <c r="D556" s="93">
        <v>5088</v>
      </c>
      <c r="E556" s="93">
        <v>3061716</v>
      </c>
      <c r="F556" s="93">
        <v>39640</v>
      </c>
      <c r="G556" s="93" t="s">
        <v>31</v>
      </c>
      <c r="H556" s="93" t="s">
        <v>120</v>
      </c>
      <c r="I556" s="93" t="s">
        <v>155</v>
      </c>
      <c r="J556" s="93" t="s">
        <v>3473</v>
      </c>
      <c r="K556" s="93" t="s">
        <v>1170</v>
      </c>
      <c r="L556" s="93" t="s">
        <v>4304</v>
      </c>
      <c r="M556" s="95">
        <v>45986.609027777777</v>
      </c>
      <c r="N556" s="95">
        <v>45987.56527777778</v>
      </c>
      <c r="O556" s="93" t="s">
        <v>31</v>
      </c>
      <c r="P556" s="93" t="s">
        <v>1314</v>
      </c>
      <c r="Q556" s="93" t="s">
        <v>1315</v>
      </c>
      <c r="R556" s="93" t="s">
        <v>1316</v>
      </c>
      <c r="S556" s="93" t="s">
        <v>4971</v>
      </c>
      <c r="T556" s="93" t="s">
        <v>1172</v>
      </c>
      <c r="U556" s="93">
        <v>48</v>
      </c>
      <c r="V556" s="93" t="s">
        <v>40</v>
      </c>
      <c r="W556" s="93" t="s">
        <v>121</v>
      </c>
      <c r="X556" s="93" t="s">
        <v>1325</v>
      </c>
      <c r="Y556" s="93">
        <v>1</v>
      </c>
      <c r="Z556" s="97">
        <f>IF(T556="SOPORTE_TELEFÓNICO",'TARIFAS 2025'!$B$14,IF(V556="PRINCIPAL",'TARIFAS 2025'!$B$8,IF(V556="INTERMEDIA",'TARIFAS 2025'!$C$8,IF(V556="LEJANA",'TARIFAS 2025'!$D$8))))</f>
        <v>51282</v>
      </c>
      <c r="AA556" s="97">
        <f t="shared" si="9"/>
        <v>51282</v>
      </c>
    </row>
    <row r="557" spans="1:27" s="91" customFormat="1" x14ac:dyDescent="0.3">
      <c r="A557" s="93" t="s">
        <v>71</v>
      </c>
      <c r="B557" s="93" t="str">
        <f>VLOOKUP(A557,'CENTROS DE COSTOS'!A:D,2,0)</f>
        <v>0036-0004</v>
      </c>
      <c r="C557" s="93" t="str">
        <f>VLOOKUP(A557,'CENTROS DE COSTOS'!A:D,3,0)</f>
        <v>Wompi Centro</v>
      </c>
      <c r="D557" s="93">
        <v>11001</v>
      </c>
      <c r="E557" s="93">
        <v>3062476</v>
      </c>
      <c r="F557" s="93">
        <v>35340</v>
      </c>
      <c r="G557" s="93" t="s">
        <v>31</v>
      </c>
      <c r="H557" s="93" t="s">
        <v>618</v>
      </c>
      <c r="I557" s="93" t="s">
        <v>71</v>
      </c>
      <c r="J557" s="93" t="s">
        <v>3377</v>
      </c>
      <c r="K557" s="93" t="s">
        <v>1170</v>
      </c>
      <c r="L557" s="93" t="s">
        <v>4305</v>
      </c>
      <c r="M557" s="95">
        <v>45986.672222222223</v>
      </c>
      <c r="N557" s="95">
        <v>45987.567361111112</v>
      </c>
      <c r="O557" s="93" t="s">
        <v>31</v>
      </c>
      <c r="P557" s="93" t="s">
        <v>1263</v>
      </c>
      <c r="Q557" s="93" t="s">
        <v>1264</v>
      </c>
      <c r="R557" s="93" t="s">
        <v>1265</v>
      </c>
      <c r="S557" s="93" t="s">
        <v>4972</v>
      </c>
      <c r="T557" s="93" t="s">
        <v>1254</v>
      </c>
      <c r="U557" s="93">
        <v>48</v>
      </c>
      <c r="V557" s="93" t="s">
        <v>40</v>
      </c>
      <c r="W557" s="93" t="s">
        <v>121</v>
      </c>
      <c r="X557" s="93" t="s">
        <v>1455</v>
      </c>
      <c r="Y557" s="93">
        <v>1</v>
      </c>
      <c r="Z557" s="97">
        <f>IF(T557="SOPORTE_TELEFÓNICO",'TARIFAS 2025'!$B$14,IF(V557="PRINCIPAL",'TARIFAS 2025'!$B$8,IF(V557="INTERMEDIA",'TARIFAS 2025'!$C$8,IF(V557="LEJANA",'TARIFAS 2025'!$D$8))))</f>
        <v>22000</v>
      </c>
      <c r="AA557" s="97">
        <f t="shared" si="9"/>
        <v>22000</v>
      </c>
    </row>
    <row r="558" spans="1:27" s="91" customFormat="1" x14ac:dyDescent="0.3">
      <c r="A558" s="93" t="s">
        <v>96</v>
      </c>
      <c r="B558" s="93" t="str">
        <f>VLOOKUP(A558,'CENTROS DE COSTOS'!A:D,2,0)</f>
        <v>0036-0007</v>
      </c>
      <c r="C558" s="93" t="str">
        <f>VLOOKUP(A558,'CENTROS DE COSTOS'!A:D,3,0)</f>
        <v>Wompi Santander</v>
      </c>
      <c r="D558" s="93">
        <v>15759</v>
      </c>
      <c r="E558" s="93">
        <v>3056505</v>
      </c>
      <c r="F558" s="93">
        <v>79418</v>
      </c>
      <c r="G558" s="93" t="s">
        <v>31</v>
      </c>
      <c r="H558" s="93" t="s">
        <v>322</v>
      </c>
      <c r="I558" s="93" t="s">
        <v>412</v>
      </c>
      <c r="J558" s="93" t="s">
        <v>3474</v>
      </c>
      <c r="K558" s="93" t="s">
        <v>1170</v>
      </c>
      <c r="L558" s="93" t="s">
        <v>4306</v>
      </c>
      <c r="M558" s="95">
        <v>45985.675000000003</v>
      </c>
      <c r="N558" s="95">
        <v>45987.614583333343</v>
      </c>
      <c r="O558" s="93" t="s">
        <v>31</v>
      </c>
      <c r="P558" s="93" t="s">
        <v>1351</v>
      </c>
      <c r="Q558" s="93" t="s">
        <v>1318</v>
      </c>
      <c r="R558" s="93" t="s">
        <v>1352</v>
      </c>
      <c r="S558" s="93" t="s">
        <v>4973</v>
      </c>
      <c r="T558" s="93" t="s">
        <v>1172</v>
      </c>
      <c r="U558" s="93">
        <v>0</v>
      </c>
      <c r="V558" s="93" t="s">
        <v>41</v>
      </c>
      <c r="W558" s="93" t="s">
        <v>121</v>
      </c>
      <c r="X558" s="93" t="s">
        <v>1236</v>
      </c>
      <c r="Y558" s="93">
        <v>1</v>
      </c>
      <c r="Z558" s="97">
        <f>IF(T558="SOPORTE_TELEFÓNICO",'TARIFAS 2025'!$B$14,IF(V558="PRINCIPAL",'TARIFAS 2025'!$B$8,IF(V558="INTERMEDIA",'TARIFAS 2025'!$C$8,IF(V558="LEJANA",'TARIFAS 2025'!$D$8))))</f>
        <v>172989</v>
      </c>
      <c r="AA558" s="97">
        <f t="shared" si="9"/>
        <v>172989</v>
      </c>
    </row>
    <row r="559" spans="1:27" s="91" customFormat="1" x14ac:dyDescent="0.3">
      <c r="A559" s="93" t="s">
        <v>88</v>
      </c>
      <c r="B559" s="93" t="str">
        <f>VLOOKUP(A559,'CENTROS DE COSTOS'!A:D,2,0)</f>
        <v>0036-0005</v>
      </c>
      <c r="C559" s="93" t="str">
        <f>VLOOKUP(A559,'CENTROS DE COSTOS'!A:D,3,0)</f>
        <v>Wompi Noroccidente</v>
      </c>
      <c r="D559" s="93">
        <v>5001</v>
      </c>
      <c r="E559" s="93">
        <v>3061933</v>
      </c>
      <c r="F559" s="93">
        <v>38424</v>
      </c>
      <c r="G559" s="93" t="s">
        <v>31</v>
      </c>
      <c r="H559" s="93" t="s">
        <v>120</v>
      </c>
      <c r="I559" s="93" t="s">
        <v>88</v>
      </c>
      <c r="J559" s="93" t="s">
        <v>3475</v>
      </c>
      <c r="K559" s="93" t="s">
        <v>1170</v>
      </c>
      <c r="L559" s="93" t="s">
        <v>4307</v>
      </c>
      <c r="M559" s="95">
        <v>45986.624305555553</v>
      </c>
      <c r="N559" s="95">
        <v>45987.627083333333</v>
      </c>
      <c r="O559" s="93" t="s">
        <v>31</v>
      </c>
      <c r="P559" s="93" t="s">
        <v>1266</v>
      </c>
      <c r="Q559" s="93" t="s">
        <v>1403</v>
      </c>
      <c r="R559" s="93" t="s">
        <v>1268</v>
      </c>
      <c r="S559" s="93" t="s">
        <v>4974</v>
      </c>
      <c r="T559" s="93" t="s">
        <v>1254</v>
      </c>
      <c r="U559" s="93">
        <v>64</v>
      </c>
      <c r="V559" s="93" t="s">
        <v>40</v>
      </c>
      <c r="W559" s="93" t="s">
        <v>121</v>
      </c>
      <c r="X559" s="93" t="s">
        <v>1331</v>
      </c>
      <c r="Y559" s="93">
        <v>1</v>
      </c>
      <c r="Z559" s="97">
        <f>IF(T559="SOPORTE_TELEFÓNICO",'TARIFAS 2025'!$B$14,IF(V559="PRINCIPAL",'TARIFAS 2025'!$B$8,IF(V559="INTERMEDIA",'TARIFAS 2025'!$C$8,IF(V559="LEJANA",'TARIFAS 2025'!$D$8))))</f>
        <v>22000</v>
      </c>
      <c r="AA559" s="97">
        <f t="shared" si="9"/>
        <v>22000</v>
      </c>
    </row>
    <row r="560" spans="1:27" s="91" customFormat="1" x14ac:dyDescent="0.3">
      <c r="A560" s="93" t="s">
        <v>71</v>
      </c>
      <c r="B560" s="93" t="str">
        <f>VLOOKUP(A560,'CENTROS DE COSTOS'!A:D,2,0)</f>
        <v>0036-0004</v>
      </c>
      <c r="C560" s="93" t="str">
        <f>VLOOKUP(A560,'CENTROS DE COSTOS'!A:D,3,0)</f>
        <v>Wompi Centro</v>
      </c>
      <c r="D560" s="93">
        <v>11001</v>
      </c>
      <c r="E560" s="93">
        <v>3056080</v>
      </c>
      <c r="F560" s="93">
        <v>76498</v>
      </c>
      <c r="G560" s="93" t="s">
        <v>31</v>
      </c>
      <c r="H560" s="93" t="s">
        <v>618</v>
      </c>
      <c r="I560" s="93" t="s">
        <v>71</v>
      </c>
      <c r="J560" s="93" t="s">
        <v>3476</v>
      </c>
      <c r="K560" s="93" t="s">
        <v>1170</v>
      </c>
      <c r="L560" s="93" t="s">
        <v>4308</v>
      </c>
      <c r="M560" s="95">
        <v>45985.671527777777</v>
      </c>
      <c r="N560" s="95">
        <v>45987.636805555558</v>
      </c>
      <c r="O560" s="93" t="s">
        <v>31</v>
      </c>
      <c r="P560" s="93" t="s">
        <v>1263</v>
      </c>
      <c r="Q560" s="93" t="s">
        <v>1347</v>
      </c>
      <c r="R560" s="93" t="s">
        <v>1277</v>
      </c>
      <c r="S560" s="93" t="s">
        <v>4975</v>
      </c>
      <c r="T560" s="93" t="s">
        <v>1172</v>
      </c>
      <c r="U560" s="93">
        <v>32</v>
      </c>
      <c r="V560" s="93" t="s">
        <v>40</v>
      </c>
      <c r="W560" s="93" t="s">
        <v>121</v>
      </c>
      <c r="X560" s="93" t="s">
        <v>1179</v>
      </c>
      <c r="Y560" s="93">
        <v>1</v>
      </c>
      <c r="Z560" s="97">
        <f>IF(T560="SOPORTE_TELEFÓNICO",'TARIFAS 2025'!$B$14,IF(V560="PRINCIPAL",'TARIFAS 2025'!$B$8,IF(V560="INTERMEDIA",'TARIFAS 2025'!$C$8,IF(V560="LEJANA",'TARIFAS 2025'!$D$8))))</f>
        <v>51282</v>
      </c>
      <c r="AA560" s="97">
        <f t="shared" si="9"/>
        <v>51282</v>
      </c>
    </row>
    <row r="561" spans="1:27" s="91" customFormat="1" x14ac:dyDescent="0.3">
      <c r="A561" s="93" t="s">
        <v>90</v>
      </c>
      <c r="B561" s="93" t="str">
        <f>VLOOKUP(A561,'CENTROS DE COSTOS'!A:D,2,0)</f>
        <v>0036-0006</v>
      </c>
      <c r="C561" s="93" t="str">
        <f>VLOOKUP(A561,'CENTROS DE COSTOS'!A:D,3,0)</f>
        <v>Wompi Oriente</v>
      </c>
      <c r="D561" s="93">
        <v>18001</v>
      </c>
      <c r="E561" s="93">
        <v>2993785</v>
      </c>
      <c r="F561" s="93">
        <v>81282</v>
      </c>
      <c r="G561" s="93" t="s">
        <v>31</v>
      </c>
      <c r="H561" s="93" t="s">
        <v>466</v>
      </c>
      <c r="I561" s="93" t="s">
        <v>82</v>
      </c>
      <c r="J561" s="93" t="s">
        <v>3477</v>
      </c>
      <c r="K561" s="93" t="s">
        <v>1170</v>
      </c>
      <c r="L561" s="93" t="s">
        <v>4309</v>
      </c>
      <c r="M561" s="95">
        <v>45970.419444444437</v>
      </c>
      <c r="N561" s="95">
        <v>45987.640972222223</v>
      </c>
      <c r="O561" s="93" t="s">
        <v>31</v>
      </c>
      <c r="P561" s="93" t="s">
        <v>1263</v>
      </c>
      <c r="Q561" s="93" t="s">
        <v>1264</v>
      </c>
      <c r="R561" s="93" t="s">
        <v>1265</v>
      </c>
      <c r="S561" s="93" t="s">
        <v>4976</v>
      </c>
      <c r="T561" s="93" t="s">
        <v>1254</v>
      </c>
      <c r="U561" s="93">
        <v>0</v>
      </c>
      <c r="V561" s="93" t="s">
        <v>42</v>
      </c>
      <c r="W561" s="93" t="s">
        <v>121</v>
      </c>
      <c r="X561" s="93" t="s">
        <v>1217</v>
      </c>
      <c r="Y561" s="93">
        <v>1</v>
      </c>
      <c r="Z561" s="97">
        <f>IF(T561="SOPORTE_TELEFÓNICO",'TARIFAS 2025'!$B$14,IF(V561="PRINCIPAL",'TARIFAS 2025'!$B$8,IF(V561="INTERMEDIA",'TARIFAS 2025'!$C$8,IF(V561="LEJANA",'TARIFAS 2025'!$D$8))))</f>
        <v>22000</v>
      </c>
      <c r="AA561" s="97">
        <f t="shared" si="9"/>
        <v>22000</v>
      </c>
    </row>
    <row r="562" spans="1:27" s="91" customFormat="1" x14ac:dyDescent="0.3">
      <c r="A562" s="93" t="s">
        <v>81</v>
      </c>
      <c r="B562" s="93" t="str">
        <f>VLOOKUP(A562,'CENTROS DE COSTOS'!A:D,2,0)</f>
        <v>0036-0007</v>
      </c>
      <c r="C562" s="93" t="str">
        <f>VLOOKUP(A562,'CENTROS DE COSTOS'!A:D,3,0)</f>
        <v>Wompi Santander</v>
      </c>
      <c r="D562" s="93">
        <v>54405</v>
      </c>
      <c r="E562" s="93">
        <v>3064040</v>
      </c>
      <c r="F562" s="93">
        <v>59380</v>
      </c>
      <c r="G562" s="93" t="s">
        <v>31</v>
      </c>
      <c r="H562" s="93" t="s">
        <v>891</v>
      </c>
      <c r="I562" s="93" t="s">
        <v>913</v>
      </c>
      <c r="J562" s="93" t="s">
        <v>3478</v>
      </c>
      <c r="K562" s="93" t="s">
        <v>1170</v>
      </c>
      <c r="L562" s="93" t="s">
        <v>4310</v>
      </c>
      <c r="M562" s="95">
        <v>45987.353472222218</v>
      </c>
      <c r="N562" s="95">
        <v>45987.648611111108</v>
      </c>
      <c r="O562" s="93" t="s">
        <v>31</v>
      </c>
      <c r="P562" s="93" t="s">
        <v>1251</v>
      </c>
      <c r="Q562" s="93" t="s">
        <v>1282</v>
      </c>
      <c r="R562" s="93" t="s">
        <v>1285</v>
      </c>
      <c r="S562" s="93" t="s">
        <v>4977</v>
      </c>
      <c r="T562" s="93" t="s">
        <v>1254</v>
      </c>
      <c r="U562" s="93">
        <v>16</v>
      </c>
      <c r="V562" s="93" t="s">
        <v>40</v>
      </c>
      <c r="W562" s="93" t="s">
        <v>121</v>
      </c>
      <c r="X562" s="93" t="s">
        <v>1313</v>
      </c>
      <c r="Y562" s="93">
        <v>1</v>
      </c>
      <c r="Z562" s="97">
        <f>IF(T562="SOPORTE_TELEFÓNICO",'TARIFAS 2025'!$B$14,IF(V562="PRINCIPAL",'TARIFAS 2025'!$B$8,IF(V562="INTERMEDIA",'TARIFAS 2025'!$C$8,IF(V562="LEJANA",'TARIFAS 2025'!$D$8))))</f>
        <v>22000</v>
      </c>
      <c r="AA562" s="97">
        <f t="shared" si="9"/>
        <v>22000</v>
      </c>
    </row>
    <row r="563" spans="1:27" s="91" customFormat="1" x14ac:dyDescent="0.3">
      <c r="A563" s="93" t="s">
        <v>80</v>
      </c>
      <c r="B563" s="93" t="str">
        <f>VLOOKUP(A563,'CENTROS DE COSTOS'!A:D,2,0)</f>
        <v>0036-0001</v>
      </c>
      <c r="C563" s="93" t="str">
        <f>VLOOKUP(A563,'CENTROS DE COSTOS'!A:D,3,0)</f>
        <v>Wompi Costa</v>
      </c>
      <c r="D563" s="93">
        <v>13001</v>
      </c>
      <c r="E563" s="93">
        <v>3064106</v>
      </c>
      <c r="F563" s="93">
        <v>15358</v>
      </c>
      <c r="G563" s="93" t="s">
        <v>31</v>
      </c>
      <c r="H563" s="93" t="s">
        <v>275</v>
      </c>
      <c r="I563" s="93" t="s">
        <v>80</v>
      </c>
      <c r="J563" s="93" t="s">
        <v>1298</v>
      </c>
      <c r="K563" s="93" t="s">
        <v>1170</v>
      </c>
      <c r="L563" s="93" t="s">
        <v>4311</v>
      </c>
      <c r="M563" s="95">
        <v>45987.349305555559</v>
      </c>
      <c r="N563" s="95">
        <v>45987.652083333327</v>
      </c>
      <c r="O563" s="93" t="s">
        <v>31</v>
      </c>
      <c r="P563" s="93" t="s">
        <v>1263</v>
      </c>
      <c r="Q563" s="93" t="s">
        <v>1264</v>
      </c>
      <c r="R563" s="93" t="s">
        <v>1265</v>
      </c>
      <c r="S563" s="93" t="s">
        <v>4978</v>
      </c>
      <c r="T563" s="93" t="s">
        <v>1254</v>
      </c>
      <c r="U563" s="93">
        <v>64</v>
      </c>
      <c r="V563" s="93" t="s">
        <v>40</v>
      </c>
      <c r="W563" s="93" t="s">
        <v>121</v>
      </c>
      <c r="X563" s="93" t="s">
        <v>1299</v>
      </c>
      <c r="Y563" s="93">
        <v>1</v>
      </c>
      <c r="Z563" s="97">
        <f>IF(T563="SOPORTE_TELEFÓNICO",'TARIFAS 2025'!$B$14,IF(V563="PRINCIPAL",'TARIFAS 2025'!$B$8,IF(V563="INTERMEDIA",'TARIFAS 2025'!$C$8,IF(V563="LEJANA",'TARIFAS 2025'!$D$8))))</f>
        <v>22000</v>
      </c>
      <c r="AA563" s="97">
        <f t="shared" si="9"/>
        <v>22000</v>
      </c>
    </row>
    <row r="564" spans="1:27" s="91" customFormat="1" x14ac:dyDescent="0.3">
      <c r="A564" s="93" t="s">
        <v>71</v>
      </c>
      <c r="B564" s="93" t="str">
        <f>VLOOKUP(A564,'CENTROS DE COSTOS'!A:D,2,0)</f>
        <v>0036-0004</v>
      </c>
      <c r="C564" s="93" t="str">
        <f>VLOOKUP(A564,'CENTROS DE COSTOS'!A:D,3,0)</f>
        <v>Wompi Centro</v>
      </c>
      <c r="D564" s="93">
        <v>25181</v>
      </c>
      <c r="E564" s="93">
        <v>3056511</v>
      </c>
      <c r="F564" s="93">
        <v>35976</v>
      </c>
      <c r="G564" s="93" t="s">
        <v>31</v>
      </c>
      <c r="H564" s="93" t="s">
        <v>618</v>
      </c>
      <c r="I564" s="93" t="s">
        <v>640</v>
      </c>
      <c r="J564" s="93" t="s">
        <v>1787</v>
      </c>
      <c r="K564" s="93" t="s">
        <v>1170</v>
      </c>
      <c r="L564" s="93" t="s">
        <v>4312</v>
      </c>
      <c r="M564" s="95">
        <v>45985.675694444442</v>
      </c>
      <c r="N564" s="95">
        <v>45987.664583333331</v>
      </c>
      <c r="O564" s="93" t="s">
        <v>31</v>
      </c>
      <c r="P564" s="93" t="s">
        <v>1255</v>
      </c>
      <c r="Q564" s="93" t="s">
        <v>1256</v>
      </c>
      <c r="R564" s="93" t="s">
        <v>1330</v>
      </c>
      <c r="S564" s="93" t="s">
        <v>4979</v>
      </c>
      <c r="T564" s="93" t="s">
        <v>1254</v>
      </c>
      <c r="U564" s="93">
        <v>56</v>
      </c>
      <c r="V564" s="93" t="s">
        <v>41</v>
      </c>
      <c r="W564" s="93" t="s">
        <v>121</v>
      </c>
      <c r="X564" s="93" t="s">
        <v>1197</v>
      </c>
      <c r="Y564" s="93">
        <v>1</v>
      </c>
      <c r="Z564" s="97">
        <f>IF(T564="SOPORTE_TELEFÓNICO",'TARIFAS 2025'!$B$14,IF(V564="PRINCIPAL",'TARIFAS 2025'!$B$8,IF(V564="INTERMEDIA",'TARIFAS 2025'!$C$8,IF(V564="LEJANA",'TARIFAS 2025'!$D$8))))</f>
        <v>22000</v>
      </c>
      <c r="AA564" s="97">
        <f t="shared" si="9"/>
        <v>22000</v>
      </c>
    </row>
    <row r="565" spans="1:27" s="91" customFormat="1" x14ac:dyDescent="0.3">
      <c r="A565" s="93" t="s">
        <v>98</v>
      </c>
      <c r="B565" s="93" t="str">
        <f>VLOOKUP(A565,'CENTROS DE COSTOS'!A:D,2,0)</f>
        <v>0036-0006</v>
      </c>
      <c r="C565" s="93" t="str">
        <f>VLOOKUP(A565,'CENTROS DE COSTOS'!A:D,3,0)</f>
        <v>Wompi Oriente</v>
      </c>
      <c r="D565" s="93">
        <v>50001</v>
      </c>
      <c r="E565" s="93">
        <v>3063499</v>
      </c>
      <c r="F565" s="93">
        <v>34630</v>
      </c>
      <c r="G565" s="93" t="s">
        <v>31</v>
      </c>
      <c r="H565" s="93" t="s">
        <v>814</v>
      </c>
      <c r="I565" s="93" t="s">
        <v>98</v>
      </c>
      <c r="J565" s="93" t="s">
        <v>1457</v>
      </c>
      <c r="K565" s="93" t="s">
        <v>1170</v>
      </c>
      <c r="L565" s="93" t="s">
        <v>4313</v>
      </c>
      <c r="M565" s="95">
        <v>45987.347222222219</v>
      </c>
      <c r="N565" s="95">
        <v>45987.669444444437</v>
      </c>
      <c r="O565" s="93" t="s">
        <v>31</v>
      </c>
      <c r="P565" s="93" t="s">
        <v>1247</v>
      </c>
      <c r="Q565" s="93" t="s">
        <v>1311</v>
      </c>
      <c r="R565" s="93" t="s">
        <v>1312</v>
      </c>
      <c r="S565" s="93" t="s">
        <v>4980</v>
      </c>
      <c r="T565" s="93" t="s">
        <v>1172</v>
      </c>
      <c r="U565" s="93">
        <v>40</v>
      </c>
      <c r="V565" s="93" t="s">
        <v>40</v>
      </c>
      <c r="W565" s="93" t="s">
        <v>121</v>
      </c>
      <c r="X565" s="93" t="s">
        <v>1262</v>
      </c>
      <c r="Y565" s="93">
        <v>1</v>
      </c>
      <c r="Z565" s="97">
        <f>IF(T565="SOPORTE_TELEFÓNICO",'TARIFAS 2025'!$B$14,IF(V565="PRINCIPAL",'TARIFAS 2025'!$B$8,IF(V565="INTERMEDIA",'TARIFAS 2025'!$C$8,IF(V565="LEJANA",'TARIFAS 2025'!$D$8))))</f>
        <v>51282</v>
      </c>
      <c r="AA565" s="97">
        <f t="shared" si="9"/>
        <v>51282</v>
      </c>
    </row>
    <row r="566" spans="1:27" s="91" customFormat="1" x14ac:dyDescent="0.3">
      <c r="A566" s="93" t="s">
        <v>71</v>
      </c>
      <c r="B566" s="93" t="str">
        <f>VLOOKUP(A566,'CENTROS DE COSTOS'!A:D,2,0)</f>
        <v>0036-0004</v>
      </c>
      <c r="C566" s="93" t="str">
        <f>VLOOKUP(A566,'CENTROS DE COSTOS'!A:D,3,0)</f>
        <v>Wompi Centro</v>
      </c>
      <c r="D566" s="93">
        <v>11001</v>
      </c>
      <c r="E566" s="93">
        <v>3065074</v>
      </c>
      <c r="F566" s="93">
        <v>16395</v>
      </c>
      <c r="G566" s="93" t="s">
        <v>31</v>
      </c>
      <c r="H566" s="93" t="s">
        <v>618</v>
      </c>
      <c r="I566" s="93" t="s">
        <v>71</v>
      </c>
      <c r="J566" s="93" t="s">
        <v>3479</v>
      </c>
      <c r="K566" s="93" t="s">
        <v>1170</v>
      </c>
      <c r="L566" s="93" t="s">
        <v>4314</v>
      </c>
      <c r="M566" s="95">
        <v>45987.418055555558</v>
      </c>
      <c r="N566" s="95">
        <v>45987.67291666667</v>
      </c>
      <c r="O566" s="93" t="s">
        <v>31</v>
      </c>
      <c r="P566" s="93" t="s">
        <v>1251</v>
      </c>
      <c r="Q566" s="93" t="s">
        <v>1282</v>
      </c>
      <c r="R566" s="93" t="s">
        <v>4415</v>
      </c>
      <c r="S566" s="93" t="s">
        <v>4981</v>
      </c>
      <c r="T566" s="93" t="s">
        <v>1172</v>
      </c>
      <c r="U566" s="93">
        <v>48</v>
      </c>
      <c r="V566" s="93" t="s">
        <v>40</v>
      </c>
      <c r="W566" s="93" t="s">
        <v>121</v>
      </c>
      <c r="X566" s="93" t="s">
        <v>1225</v>
      </c>
      <c r="Y566" s="93">
        <v>1</v>
      </c>
      <c r="Z566" s="97">
        <f>IF(T566="SOPORTE_TELEFÓNICO",'TARIFAS 2025'!$B$14,IF(V566="PRINCIPAL",'TARIFAS 2025'!$B$8,IF(V566="INTERMEDIA",'TARIFAS 2025'!$C$8,IF(V566="LEJANA",'TARIFAS 2025'!$D$8))))</f>
        <v>51282</v>
      </c>
      <c r="AA566" s="97">
        <f t="shared" si="9"/>
        <v>51282</v>
      </c>
    </row>
    <row r="567" spans="1:27" s="91" customFormat="1" x14ac:dyDescent="0.3">
      <c r="A567" s="93" t="s">
        <v>71</v>
      </c>
      <c r="B567" s="93" t="str">
        <f>VLOOKUP(A567,'CENTROS DE COSTOS'!A:D,2,0)</f>
        <v>0036-0004</v>
      </c>
      <c r="C567" s="93" t="str">
        <f>VLOOKUP(A567,'CENTROS DE COSTOS'!A:D,3,0)</f>
        <v>Wompi Centro</v>
      </c>
      <c r="D567" s="93">
        <v>25754</v>
      </c>
      <c r="E567" s="93">
        <v>3061614</v>
      </c>
      <c r="F567" s="93">
        <v>80754</v>
      </c>
      <c r="G567" s="93" t="s">
        <v>31</v>
      </c>
      <c r="H567" s="93" t="s">
        <v>618</v>
      </c>
      <c r="I567" s="93" t="s">
        <v>698</v>
      </c>
      <c r="J567" s="93" t="s">
        <v>3378</v>
      </c>
      <c r="K567" s="93" t="s">
        <v>1170</v>
      </c>
      <c r="L567" s="93" t="s">
        <v>4315</v>
      </c>
      <c r="M567" s="95">
        <v>45986.588194444441</v>
      </c>
      <c r="N567" s="95">
        <v>45987.676388888889</v>
      </c>
      <c r="O567" s="93" t="s">
        <v>31</v>
      </c>
      <c r="P567" s="93" t="s">
        <v>1251</v>
      </c>
      <c r="Q567" s="93" t="s">
        <v>1282</v>
      </c>
      <c r="R567" s="93" t="s">
        <v>1285</v>
      </c>
      <c r="S567" s="93" t="s">
        <v>4982</v>
      </c>
      <c r="T567" s="93" t="s">
        <v>1254</v>
      </c>
      <c r="U567" s="93">
        <v>0</v>
      </c>
      <c r="V567" s="93" t="s">
        <v>40</v>
      </c>
      <c r="W567" s="93" t="s">
        <v>121</v>
      </c>
      <c r="X567" s="93" t="s">
        <v>5086</v>
      </c>
      <c r="Y567" s="93">
        <v>1</v>
      </c>
      <c r="Z567" s="97">
        <f>IF(T567="SOPORTE_TELEFÓNICO",'TARIFAS 2025'!$B$14,IF(V567="PRINCIPAL",'TARIFAS 2025'!$B$8,IF(V567="INTERMEDIA",'TARIFAS 2025'!$C$8,IF(V567="LEJANA",'TARIFAS 2025'!$D$8))))</f>
        <v>22000</v>
      </c>
      <c r="AA567" s="97">
        <f t="shared" si="9"/>
        <v>22000</v>
      </c>
    </row>
    <row r="568" spans="1:27" s="91" customFormat="1" x14ac:dyDescent="0.3">
      <c r="A568" s="93" t="s">
        <v>88</v>
      </c>
      <c r="B568" s="93" t="str">
        <f>VLOOKUP(A568,'CENTROS DE COSTOS'!A:D,2,0)</f>
        <v>0036-0005</v>
      </c>
      <c r="C568" s="93" t="str">
        <f>VLOOKUP(A568,'CENTROS DE COSTOS'!A:D,3,0)</f>
        <v>Wompi Noroccidente</v>
      </c>
      <c r="D568" s="93">
        <v>5001</v>
      </c>
      <c r="E568" s="93">
        <v>3063403</v>
      </c>
      <c r="F568" s="93">
        <v>55712</v>
      </c>
      <c r="G568" s="93" t="s">
        <v>31</v>
      </c>
      <c r="H568" s="93" t="s">
        <v>120</v>
      </c>
      <c r="I568" s="93" t="s">
        <v>88</v>
      </c>
      <c r="J568" s="93" t="s">
        <v>3480</v>
      </c>
      <c r="K568" s="93" t="s">
        <v>1170</v>
      </c>
      <c r="L568" s="93" t="s">
        <v>4316</v>
      </c>
      <c r="M568" s="95">
        <v>45987.333333333343</v>
      </c>
      <c r="N568" s="95">
        <v>45987.679861111108</v>
      </c>
      <c r="O568" s="93" t="s">
        <v>31</v>
      </c>
      <c r="P568" s="93" t="s">
        <v>1263</v>
      </c>
      <c r="Q568" s="93" t="s">
        <v>1264</v>
      </c>
      <c r="R568" s="93" t="s">
        <v>1265</v>
      </c>
      <c r="S568" s="93" t="s">
        <v>4983</v>
      </c>
      <c r="T568" s="93" t="s">
        <v>1254</v>
      </c>
      <c r="U568" s="93">
        <v>56</v>
      </c>
      <c r="V568" s="93" t="s">
        <v>40</v>
      </c>
      <c r="W568" s="93" t="s">
        <v>121</v>
      </c>
      <c r="X568" s="93" t="s">
        <v>1230</v>
      </c>
      <c r="Y568" s="93">
        <v>1</v>
      </c>
      <c r="Z568" s="97">
        <f>IF(T568="SOPORTE_TELEFÓNICO",'TARIFAS 2025'!$B$14,IF(V568="PRINCIPAL",'TARIFAS 2025'!$B$8,IF(V568="INTERMEDIA",'TARIFAS 2025'!$C$8,IF(V568="LEJANA",'TARIFAS 2025'!$D$8))))</f>
        <v>22000</v>
      </c>
      <c r="AA568" s="97">
        <f t="shared" si="9"/>
        <v>22000</v>
      </c>
    </row>
    <row r="569" spans="1:27" x14ac:dyDescent="0.3">
      <c r="A569" s="93" t="s">
        <v>97</v>
      </c>
      <c r="B569" s="93" t="str">
        <f>VLOOKUP(A569,'CENTROS DE COSTOS'!A:D,2,0)</f>
        <v>0036-0001</v>
      </c>
      <c r="C569" s="93" t="str">
        <f>VLOOKUP(A569,'CENTROS DE COSTOS'!A:D,3,0)</f>
        <v>Wompi Costa</v>
      </c>
      <c r="D569" s="93">
        <v>20750</v>
      </c>
      <c r="E569" s="93">
        <v>3059730</v>
      </c>
      <c r="F569" s="93">
        <v>81174</v>
      </c>
      <c r="G569" s="93"/>
      <c r="H569" s="93" t="s">
        <v>536</v>
      </c>
      <c r="I569" s="93" t="s">
        <v>558</v>
      </c>
      <c r="J569" s="93" t="s">
        <v>3481</v>
      </c>
      <c r="K569" s="93"/>
      <c r="L569" s="93" t="s">
        <v>4317</v>
      </c>
      <c r="M569" s="95">
        <v>45986.456250000003</v>
      </c>
      <c r="N569" s="95">
        <v>45987.684027777781</v>
      </c>
      <c r="O569" s="93"/>
      <c r="P569" s="93" t="s">
        <v>1251</v>
      </c>
      <c r="Q569" s="93" t="s">
        <v>1252</v>
      </c>
      <c r="R569" s="93" t="s">
        <v>1253</v>
      </c>
      <c r="S569" s="93" t="s">
        <v>4984</v>
      </c>
      <c r="T569" s="93" t="s">
        <v>1172</v>
      </c>
      <c r="U569" s="93">
        <v>0</v>
      </c>
      <c r="V569" s="93" t="s">
        <v>41</v>
      </c>
      <c r="W569" s="93" t="s">
        <v>121</v>
      </c>
      <c r="X569" s="93" t="s">
        <v>1185</v>
      </c>
      <c r="Y569" s="93">
        <v>1</v>
      </c>
      <c r="Z569" s="97">
        <f>IF(T569="SOPORTE_TELEFÓNICO",'TARIFAS 2025'!$B$14,IF(V569="PRINCIPAL",'TARIFAS 2025'!$B$8,IF(V569="INTERMEDIA",'TARIFAS 2025'!$C$8,IF(V569="LEJANA",'TARIFAS 2025'!$D$8))))</f>
        <v>172989</v>
      </c>
      <c r="AA569" s="97">
        <f t="shared" ref="AA569:AA632" si="10">Z569*Y569</f>
        <v>172989</v>
      </c>
    </row>
    <row r="570" spans="1:27" x14ac:dyDescent="0.3">
      <c r="A570" s="93" t="s">
        <v>71</v>
      </c>
      <c r="B570" s="93" t="str">
        <f>VLOOKUP(A570,'CENTROS DE COSTOS'!A:D,2,0)</f>
        <v>0036-0004</v>
      </c>
      <c r="C570" s="93" t="str">
        <f>VLOOKUP(A570,'CENTROS DE COSTOS'!A:D,3,0)</f>
        <v>Wompi Centro</v>
      </c>
      <c r="D570" s="93">
        <v>11001</v>
      </c>
      <c r="E570" s="93">
        <v>3055995</v>
      </c>
      <c r="F570" s="93">
        <v>50059</v>
      </c>
      <c r="G570" s="93"/>
      <c r="H570" s="93" t="s">
        <v>618</v>
      </c>
      <c r="I570" s="93" t="s">
        <v>71</v>
      </c>
      <c r="J570" s="93" t="s">
        <v>3482</v>
      </c>
      <c r="K570" s="93"/>
      <c r="L570" s="93" t="s">
        <v>4318</v>
      </c>
      <c r="M570" s="95">
        <v>45985.668749999997</v>
      </c>
      <c r="N570" s="95">
        <v>45987.690972222219</v>
      </c>
      <c r="O570" s="93"/>
      <c r="P570" s="93" t="s">
        <v>1251</v>
      </c>
      <c r="Q570" s="93" t="s">
        <v>1282</v>
      </c>
      <c r="R570" s="93" t="s">
        <v>1253</v>
      </c>
      <c r="S570" s="93" t="s">
        <v>4985</v>
      </c>
      <c r="T570" s="93" t="s">
        <v>1254</v>
      </c>
      <c r="U570" s="93">
        <v>32</v>
      </c>
      <c r="V570" s="93" t="s">
        <v>40</v>
      </c>
      <c r="W570" s="93" t="s">
        <v>121</v>
      </c>
      <c r="X570" s="93" t="s">
        <v>1223</v>
      </c>
      <c r="Y570" s="93">
        <v>1</v>
      </c>
      <c r="Z570" s="97">
        <f>IF(T570="SOPORTE_TELEFÓNICO",'TARIFAS 2025'!$B$14,IF(V570="PRINCIPAL",'TARIFAS 2025'!$B$8,IF(V570="INTERMEDIA",'TARIFAS 2025'!$C$8,IF(V570="LEJANA",'TARIFAS 2025'!$D$8))))</f>
        <v>22000</v>
      </c>
      <c r="AA570" s="97">
        <f t="shared" si="10"/>
        <v>22000</v>
      </c>
    </row>
    <row r="571" spans="1:27" x14ac:dyDescent="0.3">
      <c r="A571" s="93" t="s">
        <v>71</v>
      </c>
      <c r="B571" s="93" t="str">
        <f>VLOOKUP(A571,'CENTROS DE COSTOS'!A:D,2,0)</f>
        <v>0036-0004</v>
      </c>
      <c r="C571" s="93" t="str">
        <f>VLOOKUP(A571,'CENTROS DE COSTOS'!A:D,3,0)</f>
        <v>Wompi Centro</v>
      </c>
      <c r="D571" s="93">
        <v>11001</v>
      </c>
      <c r="E571" s="93">
        <v>3062928</v>
      </c>
      <c r="F571" s="93">
        <v>52253</v>
      </c>
      <c r="G571" s="93"/>
      <c r="H571" s="93" t="s">
        <v>618</v>
      </c>
      <c r="I571" s="93" t="s">
        <v>71</v>
      </c>
      <c r="J571" s="93" t="s">
        <v>3365</v>
      </c>
      <c r="K571" s="93"/>
      <c r="L571" s="93" t="s">
        <v>4319</v>
      </c>
      <c r="M571" s="95">
        <v>45987.333333333343</v>
      </c>
      <c r="N571" s="95">
        <v>45987.697222222218</v>
      </c>
      <c r="O571" s="93"/>
      <c r="P571" s="93" t="s">
        <v>1251</v>
      </c>
      <c r="Q571" s="93" t="s">
        <v>1252</v>
      </c>
      <c r="R571" s="93" t="s">
        <v>1285</v>
      </c>
      <c r="S571" s="93" t="s">
        <v>4986</v>
      </c>
      <c r="T571" s="93" t="s">
        <v>1172</v>
      </c>
      <c r="U571" s="93">
        <v>40</v>
      </c>
      <c r="V571" s="93" t="s">
        <v>40</v>
      </c>
      <c r="W571" s="93" t="s">
        <v>121</v>
      </c>
      <c r="X571" s="93" t="s">
        <v>1179</v>
      </c>
      <c r="Y571" s="93">
        <v>1</v>
      </c>
      <c r="Z571" s="97">
        <f>IF(T571="SOPORTE_TELEFÓNICO",'TARIFAS 2025'!$B$14,IF(V571="PRINCIPAL",'TARIFAS 2025'!$B$8,IF(V571="INTERMEDIA",'TARIFAS 2025'!$C$8,IF(V571="LEJANA",'TARIFAS 2025'!$D$8))))</f>
        <v>51282</v>
      </c>
      <c r="AA571" s="97">
        <f t="shared" si="10"/>
        <v>51282</v>
      </c>
    </row>
    <row r="572" spans="1:27" x14ac:dyDescent="0.3">
      <c r="A572" s="93" t="s">
        <v>98</v>
      </c>
      <c r="B572" s="93" t="str">
        <f>VLOOKUP(A572,'CENTROS DE COSTOS'!A:D,2,0)</f>
        <v>0036-0006</v>
      </c>
      <c r="C572" s="93" t="str">
        <f>VLOOKUP(A572,'CENTROS DE COSTOS'!A:D,3,0)</f>
        <v>Wompi Oriente</v>
      </c>
      <c r="D572" s="93">
        <v>50001</v>
      </c>
      <c r="E572" s="93">
        <v>3064133</v>
      </c>
      <c r="F572" s="93">
        <v>53495</v>
      </c>
      <c r="G572" s="93"/>
      <c r="H572" s="93" t="s">
        <v>814</v>
      </c>
      <c r="I572" s="93" t="s">
        <v>98</v>
      </c>
      <c r="J572" s="93" t="s">
        <v>3483</v>
      </c>
      <c r="K572" s="93"/>
      <c r="L572" s="93" t="s">
        <v>4320</v>
      </c>
      <c r="M572" s="95">
        <v>45987.354166666657</v>
      </c>
      <c r="N572" s="95">
        <v>45987.701388888891</v>
      </c>
      <c r="O572" s="93"/>
      <c r="P572" s="93" t="s">
        <v>1251</v>
      </c>
      <c r="Q572" s="93" t="s">
        <v>1282</v>
      </c>
      <c r="R572" s="93" t="s">
        <v>1285</v>
      </c>
      <c r="S572" s="93" t="s">
        <v>4987</v>
      </c>
      <c r="T572" s="93" t="s">
        <v>1254</v>
      </c>
      <c r="U572" s="93">
        <v>56</v>
      </c>
      <c r="V572" s="93" t="s">
        <v>40</v>
      </c>
      <c r="W572" s="93" t="s">
        <v>121</v>
      </c>
      <c r="X572" s="93" t="s">
        <v>1180</v>
      </c>
      <c r="Y572" s="93">
        <v>1</v>
      </c>
      <c r="Z572" s="97">
        <f>IF(T572="SOPORTE_TELEFÓNICO",'TARIFAS 2025'!$B$14,IF(V572="PRINCIPAL",'TARIFAS 2025'!$B$8,IF(V572="INTERMEDIA",'TARIFAS 2025'!$C$8,IF(V572="LEJANA",'TARIFAS 2025'!$D$8))))</f>
        <v>22000</v>
      </c>
      <c r="AA572" s="97">
        <f t="shared" si="10"/>
        <v>22000</v>
      </c>
    </row>
    <row r="573" spans="1:27" x14ac:dyDescent="0.3">
      <c r="A573" s="93" t="s">
        <v>71</v>
      </c>
      <c r="B573" s="93" t="str">
        <f>VLOOKUP(A573,'CENTROS DE COSTOS'!A:D,2,0)</f>
        <v>0036-0004</v>
      </c>
      <c r="C573" s="93" t="str">
        <f>VLOOKUP(A573,'CENTROS DE COSTOS'!A:D,3,0)</f>
        <v>Wompi Centro</v>
      </c>
      <c r="D573" s="93">
        <v>11001</v>
      </c>
      <c r="E573" s="93">
        <v>3065371</v>
      </c>
      <c r="F573" s="93">
        <v>66168</v>
      </c>
      <c r="G573" s="93"/>
      <c r="H573" s="93" t="s">
        <v>618</v>
      </c>
      <c r="I573" s="93" t="s">
        <v>71</v>
      </c>
      <c r="J573" s="93" t="s">
        <v>3484</v>
      </c>
      <c r="K573" s="93"/>
      <c r="L573" s="93" t="s">
        <v>4321</v>
      </c>
      <c r="M573" s="95">
        <v>45987.429861111108</v>
      </c>
      <c r="N573" s="95">
        <v>45987.711111111108</v>
      </c>
      <c r="O573" s="93"/>
      <c r="P573" s="93" t="s">
        <v>1258</v>
      </c>
      <c r="Q573" s="93" t="s">
        <v>1287</v>
      </c>
      <c r="R573" s="93" t="s">
        <v>1260</v>
      </c>
      <c r="S573" s="93" t="s">
        <v>4988</v>
      </c>
      <c r="T573" s="93" t="s">
        <v>1172</v>
      </c>
      <c r="U573" s="93">
        <v>56</v>
      </c>
      <c r="V573" s="93" t="s">
        <v>40</v>
      </c>
      <c r="W573" s="93" t="s">
        <v>121</v>
      </c>
      <c r="X573" s="93" t="s">
        <v>1323</v>
      </c>
      <c r="Y573" s="93">
        <v>1</v>
      </c>
      <c r="Z573" s="97">
        <f>IF(T573="SOPORTE_TELEFÓNICO",'TARIFAS 2025'!$B$14,IF(V573="PRINCIPAL",'TARIFAS 2025'!$B$8,IF(V573="INTERMEDIA",'TARIFAS 2025'!$C$8,IF(V573="LEJANA",'TARIFAS 2025'!$D$8))))</f>
        <v>51282</v>
      </c>
      <c r="AA573" s="97">
        <f t="shared" si="10"/>
        <v>51282</v>
      </c>
    </row>
    <row r="574" spans="1:27" x14ac:dyDescent="0.3">
      <c r="A574" s="93" t="s">
        <v>81</v>
      </c>
      <c r="B574" s="93" t="str">
        <f>VLOOKUP(A574,'CENTROS DE COSTOS'!A:D,2,0)</f>
        <v>0036-0007</v>
      </c>
      <c r="C574" s="93" t="str">
        <f>VLOOKUP(A574,'CENTROS DE COSTOS'!A:D,3,0)</f>
        <v>Wompi Santander</v>
      </c>
      <c r="D574" s="93">
        <v>54001</v>
      </c>
      <c r="E574" s="93">
        <v>3064723</v>
      </c>
      <c r="F574" s="93">
        <v>80260</v>
      </c>
      <c r="G574" s="93"/>
      <c r="H574" s="93" t="s">
        <v>891</v>
      </c>
      <c r="I574" s="93" t="s">
        <v>81</v>
      </c>
      <c r="J574" s="93" t="s">
        <v>3485</v>
      </c>
      <c r="K574" s="93"/>
      <c r="L574" s="93" t="s">
        <v>4322</v>
      </c>
      <c r="M574" s="95">
        <v>45987.394444444442</v>
      </c>
      <c r="N574" s="95">
        <v>45988.311805555553</v>
      </c>
      <c r="O574" s="93"/>
      <c r="P574" s="93" t="s">
        <v>1263</v>
      </c>
      <c r="Q574" s="93" t="s">
        <v>1276</v>
      </c>
      <c r="R574" s="93" t="s">
        <v>1277</v>
      </c>
      <c r="S574" s="93" t="s">
        <v>4989</v>
      </c>
      <c r="T574" s="93" t="s">
        <v>1254</v>
      </c>
      <c r="U574" s="93">
        <v>0</v>
      </c>
      <c r="V574" s="93" t="s">
        <v>40</v>
      </c>
      <c r="W574" s="93" t="s">
        <v>121</v>
      </c>
      <c r="X574" s="93" t="s">
        <v>1205</v>
      </c>
      <c r="Y574" s="93">
        <v>1</v>
      </c>
      <c r="Z574" s="97">
        <f>IF(T574="SOPORTE_TELEFÓNICO",'TARIFAS 2025'!$B$14,IF(V574="PRINCIPAL",'TARIFAS 2025'!$B$8,IF(V574="INTERMEDIA",'TARIFAS 2025'!$C$8,IF(V574="LEJANA",'TARIFAS 2025'!$D$8))))</f>
        <v>22000</v>
      </c>
      <c r="AA574" s="97">
        <f t="shared" si="10"/>
        <v>22000</v>
      </c>
    </row>
    <row r="575" spans="1:27" x14ac:dyDescent="0.3">
      <c r="A575" s="93" t="s">
        <v>96</v>
      </c>
      <c r="B575" s="93" t="str">
        <f>VLOOKUP(A575,'CENTROS DE COSTOS'!A:D,2,0)</f>
        <v>0036-0007</v>
      </c>
      <c r="C575" s="93" t="str">
        <f>VLOOKUP(A575,'CENTROS DE COSTOS'!A:D,3,0)</f>
        <v>Wompi Santander</v>
      </c>
      <c r="D575" s="93">
        <v>15537</v>
      </c>
      <c r="E575" s="93">
        <v>3060582</v>
      </c>
      <c r="F575" s="93">
        <v>23929</v>
      </c>
      <c r="G575" s="93"/>
      <c r="H575" s="93" t="s">
        <v>322</v>
      </c>
      <c r="I575" s="93" t="s">
        <v>386</v>
      </c>
      <c r="J575" s="93" t="s">
        <v>3486</v>
      </c>
      <c r="K575" s="93"/>
      <c r="L575" s="93" t="s">
        <v>4323</v>
      </c>
      <c r="M575" s="95">
        <v>45986.523611111108</v>
      </c>
      <c r="N575" s="95">
        <v>45988.313194444447</v>
      </c>
      <c r="O575" s="93"/>
      <c r="P575" s="93" t="s">
        <v>1251</v>
      </c>
      <c r="Q575" s="93" t="s">
        <v>1282</v>
      </c>
      <c r="R575" s="93" t="s">
        <v>1285</v>
      </c>
      <c r="S575" s="93" t="s">
        <v>4990</v>
      </c>
      <c r="T575" s="93" t="s">
        <v>1254</v>
      </c>
      <c r="U575" s="93">
        <v>0</v>
      </c>
      <c r="V575" s="93" t="s">
        <v>41</v>
      </c>
      <c r="W575" s="93" t="s">
        <v>121</v>
      </c>
      <c r="X575" s="93" t="s">
        <v>1236</v>
      </c>
      <c r="Y575" s="93">
        <v>1</v>
      </c>
      <c r="Z575" s="97">
        <f>IF(T575="SOPORTE_TELEFÓNICO",'TARIFAS 2025'!$B$14,IF(V575="PRINCIPAL",'TARIFAS 2025'!$B$8,IF(V575="INTERMEDIA",'TARIFAS 2025'!$C$8,IF(V575="LEJANA",'TARIFAS 2025'!$D$8))))</f>
        <v>22000</v>
      </c>
      <c r="AA575" s="97">
        <f t="shared" si="10"/>
        <v>22000</v>
      </c>
    </row>
    <row r="576" spans="1:27" x14ac:dyDescent="0.3">
      <c r="A576" s="93" t="s">
        <v>96</v>
      </c>
      <c r="B576" s="93" t="str">
        <f>VLOOKUP(A576,'CENTROS DE COSTOS'!A:D,2,0)</f>
        <v>0036-0007</v>
      </c>
      <c r="C576" s="93" t="str">
        <f>VLOOKUP(A576,'CENTROS DE COSTOS'!A:D,3,0)</f>
        <v>Wompi Santander</v>
      </c>
      <c r="D576" s="93">
        <v>15757</v>
      </c>
      <c r="E576" s="93">
        <v>3060059</v>
      </c>
      <c r="F576" s="93">
        <v>20860</v>
      </c>
      <c r="G576" s="93"/>
      <c r="H576" s="93" t="s">
        <v>322</v>
      </c>
      <c r="I576" s="93" t="s">
        <v>410</v>
      </c>
      <c r="J576" s="93" t="s">
        <v>3487</v>
      </c>
      <c r="K576" s="93"/>
      <c r="L576" s="93" t="s">
        <v>4324</v>
      </c>
      <c r="M576" s="95">
        <v>45986.479166666657</v>
      </c>
      <c r="N576" s="95">
        <v>45988.31527777778</v>
      </c>
      <c r="O576" s="93"/>
      <c r="P576" s="93" t="s">
        <v>1251</v>
      </c>
      <c r="Q576" s="93" t="s">
        <v>1282</v>
      </c>
      <c r="R576" s="93" t="s">
        <v>1285</v>
      </c>
      <c r="S576" s="93" t="s">
        <v>4990</v>
      </c>
      <c r="T576" s="93" t="s">
        <v>1254</v>
      </c>
      <c r="U576" s="93">
        <v>0</v>
      </c>
      <c r="V576" s="93" t="s">
        <v>42</v>
      </c>
      <c r="W576" s="93" t="s">
        <v>121</v>
      </c>
      <c r="X576" s="93" t="s">
        <v>1236</v>
      </c>
      <c r="Y576" s="93">
        <v>1</v>
      </c>
      <c r="Z576" s="97">
        <f>IF(T576="SOPORTE_TELEFÓNICO",'TARIFAS 2025'!$B$14,IF(V576="PRINCIPAL",'TARIFAS 2025'!$B$8,IF(V576="INTERMEDIA",'TARIFAS 2025'!$C$8,IF(V576="LEJANA",'TARIFAS 2025'!$D$8))))</f>
        <v>22000</v>
      </c>
      <c r="AA576" s="97">
        <f t="shared" si="10"/>
        <v>22000</v>
      </c>
    </row>
    <row r="577" spans="1:27" x14ac:dyDescent="0.3">
      <c r="A577" s="93" t="s">
        <v>96</v>
      </c>
      <c r="B577" s="93" t="str">
        <f>VLOOKUP(A577,'CENTROS DE COSTOS'!A:D,2,0)</f>
        <v>0036-0007</v>
      </c>
      <c r="C577" s="93" t="str">
        <f>VLOOKUP(A577,'CENTROS DE COSTOS'!A:D,3,0)</f>
        <v>Wompi Santander</v>
      </c>
      <c r="D577" s="93">
        <v>15299</v>
      </c>
      <c r="E577" s="93">
        <v>3062770</v>
      </c>
      <c r="F577" s="93">
        <v>66391</v>
      </c>
      <c r="G577" s="93"/>
      <c r="H577" s="93" t="s">
        <v>322</v>
      </c>
      <c r="I577" s="93" t="s">
        <v>359</v>
      </c>
      <c r="J577" s="93" t="s">
        <v>3488</v>
      </c>
      <c r="K577" s="93"/>
      <c r="L577" s="93" t="s">
        <v>4325</v>
      </c>
      <c r="M577" s="95">
        <v>45987.333333333343</v>
      </c>
      <c r="N577" s="95">
        <v>45988.376388888893</v>
      </c>
      <c r="O577" s="93"/>
      <c r="P577" s="93" t="s">
        <v>1251</v>
      </c>
      <c r="Q577" s="93" t="s">
        <v>1282</v>
      </c>
      <c r="R577" s="93" t="s">
        <v>1285</v>
      </c>
      <c r="S577" s="93" t="s">
        <v>4991</v>
      </c>
      <c r="T577" s="93" t="s">
        <v>1254</v>
      </c>
      <c r="U577" s="93">
        <v>24</v>
      </c>
      <c r="V577" s="93" t="s">
        <v>42</v>
      </c>
      <c r="W577" s="93" t="s">
        <v>121</v>
      </c>
      <c r="X577" s="93" t="s">
        <v>1234</v>
      </c>
      <c r="Y577" s="93">
        <v>1</v>
      </c>
      <c r="Z577" s="97">
        <f>IF(T577="SOPORTE_TELEFÓNICO",'TARIFAS 2025'!$B$14,IF(V577="PRINCIPAL",'TARIFAS 2025'!$B$8,IF(V577="INTERMEDIA",'TARIFAS 2025'!$C$8,IF(V577="LEJANA",'TARIFAS 2025'!$D$8))))</f>
        <v>22000</v>
      </c>
      <c r="AA577" s="97">
        <f t="shared" si="10"/>
        <v>22000</v>
      </c>
    </row>
    <row r="578" spans="1:27" x14ac:dyDescent="0.3">
      <c r="A578" s="93" t="s">
        <v>85</v>
      </c>
      <c r="B578" s="93" t="str">
        <f>VLOOKUP(A578,'CENTROS DE COSTOS'!A:D,2,0)</f>
        <v>0036-0006</v>
      </c>
      <c r="C578" s="93" t="str">
        <f>VLOOKUP(A578,'CENTROS DE COSTOS'!A:D,3,0)</f>
        <v>Wompi Oriente</v>
      </c>
      <c r="D578" s="93">
        <v>73124</v>
      </c>
      <c r="E578" s="93">
        <v>3063554</v>
      </c>
      <c r="F578" s="93">
        <v>65906</v>
      </c>
      <c r="G578" s="93"/>
      <c r="H578" s="93" t="s">
        <v>1056</v>
      </c>
      <c r="I578" s="93" t="s">
        <v>1063</v>
      </c>
      <c r="J578" s="93" t="s">
        <v>1340</v>
      </c>
      <c r="K578" s="93"/>
      <c r="L578" s="93" t="s">
        <v>4326</v>
      </c>
      <c r="M578" s="95">
        <v>45987.340277777781</v>
      </c>
      <c r="N578" s="95">
        <v>45988.415972222218</v>
      </c>
      <c r="O578" s="93"/>
      <c r="P578" s="93" t="s">
        <v>1263</v>
      </c>
      <c r="Q578" s="93" t="s">
        <v>1264</v>
      </c>
      <c r="R578" s="93" t="s">
        <v>1265</v>
      </c>
      <c r="S578" s="93" t="s">
        <v>4992</v>
      </c>
      <c r="T578" s="93" t="s">
        <v>1254</v>
      </c>
      <c r="U578" s="93">
        <v>24</v>
      </c>
      <c r="V578" s="93" t="s">
        <v>41</v>
      </c>
      <c r="W578" s="93" t="s">
        <v>121</v>
      </c>
      <c r="X578" s="93" t="s">
        <v>1319</v>
      </c>
      <c r="Y578" s="93">
        <v>1</v>
      </c>
      <c r="Z578" s="97">
        <f>IF(T578="SOPORTE_TELEFÓNICO",'TARIFAS 2025'!$B$14,IF(V578="PRINCIPAL",'TARIFAS 2025'!$B$8,IF(V578="INTERMEDIA",'TARIFAS 2025'!$C$8,IF(V578="LEJANA",'TARIFAS 2025'!$D$8))))</f>
        <v>22000</v>
      </c>
      <c r="AA578" s="97">
        <f t="shared" si="10"/>
        <v>22000</v>
      </c>
    </row>
    <row r="579" spans="1:27" x14ac:dyDescent="0.3">
      <c r="A579" s="93" t="s">
        <v>71</v>
      </c>
      <c r="B579" s="93" t="str">
        <f>VLOOKUP(A579,'CENTROS DE COSTOS'!A:D,2,0)</f>
        <v>0036-0004</v>
      </c>
      <c r="C579" s="93" t="str">
        <f>VLOOKUP(A579,'CENTROS DE COSTOS'!A:D,3,0)</f>
        <v>Wompi Centro</v>
      </c>
      <c r="D579" s="93">
        <v>11001</v>
      </c>
      <c r="E579" s="93">
        <v>3068390</v>
      </c>
      <c r="F579" s="93">
        <v>16395</v>
      </c>
      <c r="G579" s="93"/>
      <c r="H579" s="93" t="s">
        <v>618</v>
      </c>
      <c r="I579" s="93" t="s">
        <v>71</v>
      </c>
      <c r="J579" s="93" t="s">
        <v>3479</v>
      </c>
      <c r="K579" s="93"/>
      <c r="L579" s="93" t="s">
        <v>4327</v>
      </c>
      <c r="M579" s="95">
        <v>45987.698611111111</v>
      </c>
      <c r="N579" s="95">
        <v>45988.438888888893</v>
      </c>
      <c r="O579" s="93"/>
      <c r="P579" s="93" t="s">
        <v>1251</v>
      </c>
      <c r="Q579" s="93" t="s">
        <v>1252</v>
      </c>
      <c r="R579" s="93" t="s">
        <v>1253</v>
      </c>
      <c r="S579" s="93" t="s">
        <v>4993</v>
      </c>
      <c r="T579" s="93" t="s">
        <v>1254</v>
      </c>
      <c r="U579" s="93">
        <v>48</v>
      </c>
      <c r="V579" s="93" t="s">
        <v>40</v>
      </c>
      <c r="W579" s="93" t="s">
        <v>121</v>
      </c>
      <c r="X579" s="93" t="s">
        <v>1317</v>
      </c>
      <c r="Y579" s="93">
        <v>1</v>
      </c>
      <c r="Z579" s="97">
        <f>IF(T579="SOPORTE_TELEFÓNICO",'TARIFAS 2025'!$B$14,IF(V579="PRINCIPAL",'TARIFAS 2025'!$B$8,IF(V579="INTERMEDIA",'TARIFAS 2025'!$C$8,IF(V579="LEJANA",'TARIFAS 2025'!$D$8))))</f>
        <v>22000</v>
      </c>
      <c r="AA579" s="97">
        <f t="shared" si="10"/>
        <v>22000</v>
      </c>
    </row>
    <row r="580" spans="1:27" x14ac:dyDescent="0.3">
      <c r="A580" s="93" t="s">
        <v>74</v>
      </c>
      <c r="B580" s="93" t="str">
        <f>VLOOKUP(A580,'CENTROS DE COSTOS'!A:D,2,0)</f>
        <v>0036-0007</v>
      </c>
      <c r="C580" s="93" t="str">
        <f>VLOOKUP(A580,'CENTROS DE COSTOS'!A:D,3,0)</f>
        <v>Wompi Santander</v>
      </c>
      <c r="D580" s="93">
        <v>68001</v>
      </c>
      <c r="E580" s="93">
        <v>3068141</v>
      </c>
      <c r="F580" s="93">
        <v>81996</v>
      </c>
      <c r="G580" s="93"/>
      <c r="H580" s="93" t="s">
        <v>963</v>
      </c>
      <c r="I580" s="93" t="s">
        <v>74</v>
      </c>
      <c r="J580" s="93" t="s">
        <v>3489</v>
      </c>
      <c r="K580" s="93"/>
      <c r="L580" s="93" t="s">
        <v>4328</v>
      </c>
      <c r="M580" s="95">
        <v>45987.676388888889</v>
      </c>
      <c r="N580" s="95">
        <v>45988.447916666657</v>
      </c>
      <c r="O580" s="93"/>
      <c r="P580" s="93" t="s">
        <v>1266</v>
      </c>
      <c r="Q580" s="93" t="s">
        <v>1271</v>
      </c>
      <c r="R580" s="93" t="s">
        <v>1268</v>
      </c>
      <c r="S580" s="93" t="s">
        <v>4994</v>
      </c>
      <c r="T580" s="93" t="s">
        <v>1172</v>
      </c>
      <c r="U580" s="93">
        <v>0</v>
      </c>
      <c r="V580" s="93" t="s">
        <v>40</v>
      </c>
      <c r="W580" s="93" t="s">
        <v>121</v>
      </c>
      <c r="X580" s="93" t="s">
        <v>1182</v>
      </c>
      <c r="Y580" s="93">
        <v>1</v>
      </c>
      <c r="Z580" s="97">
        <f>IF(T580="SOPORTE_TELEFÓNICO",'TARIFAS 2025'!$B$14,IF(V580="PRINCIPAL",'TARIFAS 2025'!$B$8,IF(V580="INTERMEDIA",'TARIFAS 2025'!$C$8,IF(V580="LEJANA",'TARIFAS 2025'!$D$8))))</f>
        <v>51282</v>
      </c>
      <c r="AA580" s="97">
        <f t="shared" si="10"/>
        <v>51282</v>
      </c>
    </row>
    <row r="581" spans="1:27" x14ac:dyDescent="0.3">
      <c r="A581" s="93" t="s">
        <v>77</v>
      </c>
      <c r="B581" s="93" t="str">
        <f>VLOOKUP(A581,'CENTROS DE COSTOS'!A:D,2,0)</f>
        <v>0036-0003</v>
      </c>
      <c r="C581" s="93" t="str">
        <f>VLOOKUP(A581,'CENTROS DE COSTOS'!A:D,3,0)</f>
        <v>Wompi Suroccidente</v>
      </c>
      <c r="D581" s="93">
        <v>76113</v>
      </c>
      <c r="E581" s="93">
        <v>3066861</v>
      </c>
      <c r="F581" s="93">
        <v>82186</v>
      </c>
      <c r="G581" s="93"/>
      <c r="H581" s="93" t="s">
        <v>1101</v>
      </c>
      <c r="I581" s="93" t="s">
        <v>1106</v>
      </c>
      <c r="J581" s="93" t="s">
        <v>3490</v>
      </c>
      <c r="K581" s="93"/>
      <c r="L581" s="93" t="s">
        <v>4329</v>
      </c>
      <c r="M581" s="95">
        <v>45987.577777777777</v>
      </c>
      <c r="N581" s="95">
        <v>45988.504166666673</v>
      </c>
      <c r="O581" s="93"/>
      <c r="P581" s="93" t="s">
        <v>1258</v>
      </c>
      <c r="Q581" s="93" t="s">
        <v>1287</v>
      </c>
      <c r="R581" s="93" t="s">
        <v>1273</v>
      </c>
      <c r="S581" s="93" t="s">
        <v>4995</v>
      </c>
      <c r="T581" s="93" t="s">
        <v>1172</v>
      </c>
      <c r="U581" s="93">
        <v>0</v>
      </c>
      <c r="V581" s="93" t="s">
        <v>41</v>
      </c>
      <c r="W581" s="93" t="s">
        <v>121</v>
      </c>
      <c r="X581" s="93" t="s">
        <v>1342</v>
      </c>
      <c r="Y581" s="93">
        <v>1</v>
      </c>
      <c r="Z581" s="97">
        <f>IF(T581="SOPORTE_TELEFÓNICO",'TARIFAS 2025'!$B$14,IF(V581="PRINCIPAL",'TARIFAS 2025'!$B$8,IF(V581="INTERMEDIA",'TARIFAS 2025'!$C$8,IF(V581="LEJANA",'TARIFAS 2025'!$D$8))))</f>
        <v>172989</v>
      </c>
      <c r="AA581" s="97">
        <f t="shared" si="10"/>
        <v>172989</v>
      </c>
    </row>
    <row r="582" spans="1:27" x14ac:dyDescent="0.3">
      <c r="A582" s="93" t="s">
        <v>80</v>
      </c>
      <c r="B582" s="93" t="str">
        <f>VLOOKUP(A582,'CENTROS DE COSTOS'!A:D,2,0)</f>
        <v>0036-0001</v>
      </c>
      <c r="C582" s="93" t="str">
        <f>VLOOKUP(A582,'CENTROS DE COSTOS'!A:D,3,0)</f>
        <v>Wompi Costa</v>
      </c>
      <c r="D582" s="93">
        <v>13001</v>
      </c>
      <c r="E582" s="93">
        <v>3066772</v>
      </c>
      <c r="F582" s="93">
        <v>54431</v>
      </c>
      <c r="G582" s="93"/>
      <c r="H582" s="93" t="s">
        <v>275</v>
      </c>
      <c r="I582" s="93" t="s">
        <v>80</v>
      </c>
      <c r="J582" s="93" t="s">
        <v>1538</v>
      </c>
      <c r="K582" s="93"/>
      <c r="L582" s="93" t="s">
        <v>4330</v>
      </c>
      <c r="M582" s="95">
        <v>45987.585416666669</v>
      </c>
      <c r="N582" s="95">
        <v>45988.538194444453</v>
      </c>
      <c r="O582" s="93"/>
      <c r="P582" s="93" t="s">
        <v>1247</v>
      </c>
      <c r="Q582" s="93" t="s">
        <v>1248</v>
      </c>
      <c r="R582" s="93" t="s">
        <v>1249</v>
      </c>
      <c r="S582" s="93" t="s">
        <v>4996</v>
      </c>
      <c r="T582" s="93" t="s">
        <v>1172</v>
      </c>
      <c r="U582" s="93">
        <v>24</v>
      </c>
      <c r="V582" s="93" t="s">
        <v>40</v>
      </c>
      <c r="W582" s="93" t="s">
        <v>121</v>
      </c>
      <c r="X582" s="93" t="s">
        <v>5087</v>
      </c>
      <c r="Y582" s="93">
        <v>1</v>
      </c>
      <c r="Z582" s="97">
        <f>IF(T582="SOPORTE_TELEFÓNICO",'TARIFAS 2025'!$B$14,IF(V582="PRINCIPAL",'TARIFAS 2025'!$B$8,IF(V582="INTERMEDIA",'TARIFAS 2025'!$C$8,IF(V582="LEJANA",'TARIFAS 2025'!$D$8))))</f>
        <v>51282</v>
      </c>
      <c r="AA582" s="97">
        <f t="shared" si="10"/>
        <v>51282</v>
      </c>
    </row>
    <row r="583" spans="1:27" x14ac:dyDescent="0.3">
      <c r="A583" s="93" t="s">
        <v>71</v>
      </c>
      <c r="B583" s="93" t="str">
        <f>VLOOKUP(A583,'CENTROS DE COSTOS'!A:D,2,0)</f>
        <v>0036-0004</v>
      </c>
      <c r="C583" s="93" t="str">
        <f>VLOOKUP(A583,'CENTROS DE COSTOS'!A:D,3,0)</f>
        <v>Wompi Centro</v>
      </c>
      <c r="D583" s="93">
        <v>25290</v>
      </c>
      <c r="E583" s="93">
        <v>3068065</v>
      </c>
      <c r="F583" s="93">
        <v>54141</v>
      </c>
      <c r="G583" s="93"/>
      <c r="H583" s="93" t="s">
        <v>618</v>
      </c>
      <c r="I583" s="93" t="s">
        <v>652</v>
      </c>
      <c r="J583" s="93" t="s">
        <v>3491</v>
      </c>
      <c r="K583" s="93"/>
      <c r="L583" s="93" t="s">
        <v>4331</v>
      </c>
      <c r="M583" s="95">
        <v>45987.666666666657</v>
      </c>
      <c r="N583" s="95">
        <v>45988.545138888891</v>
      </c>
      <c r="O583" s="93"/>
      <c r="P583" s="93" t="s">
        <v>1263</v>
      </c>
      <c r="Q583" s="93" t="s">
        <v>1264</v>
      </c>
      <c r="R583" s="93" t="s">
        <v>1265</v>
      </c>
      <c r="S583" s="93" t="s">
        <v>4997</v>
      </c>
      <c r="T583" s="93" t="s">
        <v>1254</v>
      </c>
      <c r="U583" s="93">
        <v>24</v>
      </c>
      <c r="V583" s="93" t="s">
        <v>41</v>
      </c>
      <c r="W583" s="93" t="s">
        <v>121</v>
      </c>
      <c r="X583" s="93" t="s">
        <v>1317</v>
      </c>
      <c r="Y583" s="93">
        <v>1</v>
      </c>
      <c r="Z583" s="97">
        <f>IF(T583="SOPORTE_TELEFÓNICO",'TARIFAS 2025'!$B$14,IF(V583="PRINCIPAL",'TARIFAS 2025'!$B$8,IF(V583="INTERMEDIA",'TARIFAS 2025'!$C$8,IF(V583="LEJANA",'TARIFAS 2025'!$D$8))))</f>
        <v>22000</v>
      </c>
      <c r="AA583" s="97">
        <f t="shared" si="10"/>
        <v>22000</v>
      </c>
    </row>
    <row r="584" spans="1:27" x14ac:dyDescent="0.3">
      <c r="A584" s="93" t="s">
        <v>96</v>
      </c>
      <c r="B584" s="93" t="str">
        <f>VLOOKUP(A584,'CENTROS DE COSTOS'!A:D,2,0)</f>
        <v>0036-0007</v>
      </c>
      <c r="C584" s="93" t="str">
        <f>VLOOKUP(A584,'CENTROS DE COSTOS'!A:D,3,0)</f>
        <v>Wompi Santander</v>
      </c>
      <c r="D584" s="93">
        <v>15455</v>
      </c>
      <c r="E584" s="93">
        <v>3059127</v>
      </c>
      <c r="F584" s="93">
        <v>43978</v>
      </c>
      <c r="G584" s="93"/>
      <c r="H584" s="93" t="s">
        <v>322</v>
      </c>
      <c r="I584" s="93" t="s">
        <v>325</v>
      </c>
      <c r="J584" s="93" t="s">
        <v>3492</v>
      </c>
      <c r="K584" s="93"/>
      <c r="L584" s="93" t="s">
        <v>4332</v>
      </c>
      <c r="M584" s="95">
        <v>45986.427777777782</v>
      </c>
      <c r="N584" s="95">
        <v>45988.55</v>
      </c>
      <c r="O584" s="93"/>
      <c r="P584" s="93" t="s">
        <v>1251</v>
      </c>
      <c r="Q584" s="93" t="s">
        <v>1252</v>
      </c>
      <c r="R584" s="93" t="s">
        <v>1285</v>
      </c>
      <c r="S584" s="93" t="s">
        <v>4998</v>
      </c>
      <c r="T584" s="93" t="s">
        <v>1254</v>
      </c>
      <c r="U584" s="93">
        <v>32</v>
      </c>
      <c r="V584" s="93" t="s">
        <v>42</v>
      </c>
      <c r="W584" s="93" t="s">
        <v>121</v>
      </c>
      <c r="X584" s="93" t="s">
        <v>1218</v>
      </c>
      <c r="Y584" s="93">
        <v>1</v>
      </c>
      <c r="Z584" s="97">
        <f>IF(T584="SOPORTE_TELEFÓNICO",'TARIFAS 2025'!$B$14,IF(V584="PRINCIPAL",'TARIFAS 2025'!$B$8,IF(V584="INTERMEDIA",'TARIFAS 2025'!$C$8,IF(V584="LEJANA",'TARIFAS 2025'!$D$8))))</f>
        <v>22000</v>
      </c>
      <c r="AA584" s="97">
        <f t="shared" si="10"/>
        <v>22000</v>
      </c>
    </row>
    <row r="585" spans="1:27" x14ac:dyDescent="0.3">
      <c r="A585" s="93" t="s">
        <v>95</v>
      </c>
      <c r="B585" s="93" t="str">
        <f>VLOOKUP(A585,'CENTROS DE COSTOS'!A:D,2,0)</f>
        <v>0036-0001</v>
      </c>
      <c r="C585" s="93" t="str">
        <f>VLOOKUP(A585,'CENTROS DE COSTOS'!A:D,3,0)</f>
        <v>Wompi Costa</v>
      </c>
      <c r="D585" s="93">
        <v>70001</v>
      </c>
      <c r="E585" s="93">
        <v>3068382</v>
      </c>
      <c r="F585" s="93">
        <v>16238</v>
      </c>
      <c r="G585" s="93"/>
      <c r="H585" s="93" t="s">
        <v>504</v>
      </c>
      <c r="I585" s="93" t="s">
        <v>95</v>
      </c>
      <c r="J585" s="93" t="s">
        <v>3493</v>
      </c>
      <c r="K585" s="93"/>
      <c r="L585" s="93" t="s">
        <v>4333</v>
      </c>
      <c r="M585" s="95">
        <v>45987.697916666657</v>
      </c>
      <c r="N585" s="95">
        <v>45988.552083333343</v>
      </c>
      <c r="O585" s="93"/>
      <c r="P585" s="93" t="s">
        <v>1251</v>
      </c>
      <c r="Q585" s="93" t="s">
        <v>4418</v>
      </c>
      <c r="R585" s="93" t="s">
        <v>1285</v>
      </c>
      <c r="S585" s="93" t="s">
        <v>4999</v>
      </c>
      <c r="T585" s="93" t="s">
        <v>1254</v>
      </c>
      <c r="U585" s="93">
        <v>0</v>
      </c>
      <c r="V585" s="93" t="s">
        <v>40</v>
      </c>
      <c r="W585" s="93" t="s">
        <v>121</v>
      </c>
      <c r="X585" s="93" t="s">
        <v>1322</v>
      </c>
      <c r="Y585" s="93">
        <v>1</v>
      </c>
      <c r="Z585" s="97">
        <f>IF(T585="SOPORTE_TELEFÓNICO",'TARIFAS 2025'!$B$14,IF(V585="PRINCIPAL",'TARIFAS 2025'!$B$8,IF(V585="INTERMEDIA",'TARIFAS 2025'!$C$8,IF(V585="LEJANA",'TARIFAS 2025'!$D$8))))</f>
        <v>22000</v>
      </c>
      <c r="AA585" s="97">
        <f t="shared" si="10"/>
        <v>22000</v>
      </c>
    </row>
    <row r="586" spans="1:27" x14ac:dyDescent="0.3">
      <c r="A586" s="93" t="s">
        <v>98</v>
      </c>
      <c r="B586" s="93" t="str">
        <f>VLOOKUP(A586,'CENTROS DE COSTOS'!A:D,2,0)</f>
        <v>0036-0006</v>
      </c>
      <c r="C586" s="93" t="str">
        <f>VLOOKUP(A586,'CENTROS DE COSTOS'!A:D,3,0)</f>
        <v>Wompi Oriente</v>
      </c>
      <c r="D586" s="93">
        <v>50001</v>
      </c>
      <c r="E586" s="93">
        <v>3067796</v>
      </c>
      <c r="F586" s="93">
        <v>33485</v>
      </c>
      <c r="G586" s="93"/>
      <c r="H586" s="93" t="s">
        <v>814</v>
      </c>
      <c r="I586" s="93" t="s">
        <v>98</v>
      </c>
      <c r="J586" s="93" t="s">
        <v>3463</v>
      </c>
      <c r="K586" s="93"/>
      <c r="L586" s="93" t="s">
        <v>4334</v>
      </c>
      <c r="M586" s="95">
        <v>45987.657638888893</v>
      </c>
      <c r="N586" s="95">
        <v>45988.582638888889</v>
      </c>
      <c r="O586" s="93"/>
      <c r="P586" s="93" t="s">
        <v>1258</v>
      </c>
      <c r="Q586" s="93" t="s">
        <v>1259</v>
      </c>
      <c r="R586" s="93" t="s">
        <v>1273</v>
      </c>
      <c r="S586" s="93" t="s">
        <v>5000</v>
      </c>
      <c r="T586" s="93" t="s">
        <v>1254</v>
      </c>
      <c r="U586" s="93">
        <v>64</v>
      </c>
      <c r="V586" s="93" t="s">
        <v>40</v>
      </c>
      <c r="W586" s="93" t="s">
        <v>121</v>
      </c>
      <c r="X586" s="93" t="s">
        <v>1289</v>
      </c>
      <c r="Y586" s="93">
        <v>1</v>
      </c>
      <c r="Z586" s="97">
        <f>IF(T586="SOPORTE_TELEFÓNICO",'TARIFAS 2025'!$B$14,IF(V586="PRINCIPAL",'TARIFAS 2025'!$B$8,IF(V586="INTERMEDIA",'TARIFAS 2025'!$C$8,IF(V586="LEJANA",'TARIFAS 2025'!$D$8))))</f>
        <v>22000</v>
      </c>
      <c r="AA586" s="97">
        <f t="shared" si="10"/>
        <v>22000</v>
      </c>
    </row>
    <row r="587" spans="1:27" x14ac:dyDescent="0.3">
      <c r="A587" s="93" t="s">
        <v>96</v>
      </c>
      <c r="B587" s="93" t="str">
        <f>VLOOKUP(A587,'CENTROS DE COSTOS'!A:D,2,0)</f>
        <v>0036-0007</v>
      </c>
      <c r="C587" s="93" t="str">
        <f>VLOOKUP(A587,'CENTROS DE COSTOS'!A:D,3,0)</f>
        <v>Wompi Santander</v>
      </c>
      <c r="D587" s="93">
        <v>15464</v>
      </c>
      <c r="E587" s="93">
        <v>3060539</v>
      </c>
      <c r="F587" s="93">
        <v>21022</v>
      </c>
      <c r="G587" s="93"/>
      <c r="H587" s="93" t="s">
        <v>322</v>
      </c>
      <c r="I587" s="93" t="s">
        <v>371</v>
      </c>
      <c r="J587" s="93" t="s">
        <v>3494</v>
      </c>
      <c r="K587" s="93"/>
      <c r="L587" s="93" t="s">
        <v>4335</v>
      </c>
      <c r="M587" s="95">
        <v>45986.505555555559</v>
      </c>
      <c r="N587" s="95">
        <v>45988.586111111108</v>
      </c>
      <c r="O587" s="93"/>
      <c r="P587" s="93" t="s">
        <v>1251</v>
      </c>
      <c r="Q587" s="93" t="s">
        <v>1282</v>
      </c>
      <c r="R587" s="93" t="s">
        <v>1283</v>
      </c>
      <c r="S587" s="93" t="s">
        <v>5001</v>
      </c>
      <c r="T587" s="93" t="s">
        <v>1254</v>
      </c>
      <c r="U587" s="93">
        <v>16</v>
      </c>
      <c r="V587" s="93" t="s">
        <v>41</v>
      </c>
      <c r="W587" s="93" t="s">
        <v>121</v>
      </c>
      <c r="X587" s="93" t="s">
        <v>1354</v>
      </c>
      <c r="Y587" s="93">
        <v>1</v>
      </c>
      <c r="Z587" s="97">
        <f>IF(T587="SOPORTE_TELEFÓNICO",'TARIFAS 2025'!$B$14,IF(V587="PRINCIPAL",'TARIFAS 2025'!$B$8,IF(V587="INTERMEDIA",'TARIFAS 2025'!$C$8,IF(V587="LEJANA",'TARIFAS 2025'!$D$8))))</f>
        <v>22000</v>
      </c>
      <c r="AA587" s="97">
        <f t="shared" si="10"/>
        <v>22000</v>
      </c>
    </row>
    <row r="588" spans="1:27" x14ac:dyDescent="0.3">
      <c r="A588" s="93" t="s">
        <v>77</v>
      </c>
      <c r="B588" s="93" t="str">
        <f>VLOOKUP(A588,'CENTROS DE COSTOS'!A:D,2,0)</f>
        <v>0036-0003</v>
      </c>
      <c r="C588" s="93" t="str">
        <f>VLOOKUP(A588,'CENTROS DE COSTOS'!A:D,3,0)</f>
        <v>Wompi Suroccidente</v>
      </c>
      <c r="D588" s="93">
        <v>19698</v>
      </c>
      <c r="E588" s="93">
        <v>3066261</v>
      </c>
      <c r="F588" s="93">
        <v>26454</v>
      </c>
      <c r="G588" s="93"/>
      <c r="H588" s="93" t="s">
        <v>498</v>
      </c>
      <c r="I588" s="93" t="s">
        <v>527</v>
      </c>
      <c r="J588" s="93" t="s">
        <v>1754</v>
      </c>
      <c r="K588" s="93"/>
      <c r="L588" s="93" t="s">
        <v>4336</v>
      </c>
      <c r="M588" s="95">
        <v>45987.501388888893</v>
      </c>
      <c r="N588" s="95">
        <v>45988.592361111107</v>
      </c>
      <c r="O588" s="93"/>
      <c r="P588" s="93" t="s">
        <v>1266</v>
      </c>
      <c r="Q588" s="93" t="s">
        <v>1400</v>
      </c>
      <c r="R588" s="93" t="s">
        <v>1268</v>
      </c>
      <c r="S588" s="93" t="s">
        <v>5002</v>
      </c>
      <c r="T588" s="93" t="s">
        <v>1172</v>
      </c>
      <c r="U588" s="93">
        <v>64</v>
      </c>
      <c r="V588" s="93" t="s">
        <v>41</v>
      </c>
      <c r="W588" s="93" t="s">
        <v>121</v>
      </c>
      <c r="X588" s="93" t="s">
        <v>5088</v>
      </c>
      <c r="Y588" s="93">
        <v>1</v>
      </c>
      <c r="Z588" s="97">
        <f>IF(T588="SOPORTE_TELEFÓNICO",'TARIFAS 2025'!$B$14,IF(V588="PRINCIPAL",'TARIFAS 2025'!$B$8,IF(V588="INTERMEDIA",'TARIFAS 2025'!$C$8,IF(V588="LEJANA",'TARIFAS 2025'!$D$8))))</f>
        <v>172989</v>
      </c>
      <c r="AA588" s="97">
        <f t="shared" si="10"/>
        <v>172989</v>
      </c>
    </row>
    <row r="589" spans="1:27" x14ac:dyDescent="0.3">
      <c r="A589" s="93" t="s">
        <v>91</v>
      </c>
      <c r="B589" s="93" t="str">
        <f>VLOOKUP(A589,'CENTROS DE COSTOS'!A:D,2,0)</f>
        <v>0036-0003</v>
      </c>
      <c r="C589" s="93" t="str">
        <f>VLOOKUP(A589,'CENTROS DE COSTOS'!A:D,3,0)</f>
        <v>Wompi Suroccidente</v>
      </c>
      <c r="D589" s="93">
        <v>52001</v>
      </c>
      <c r="E589" s="93">
        <v>3070146</v>
      </c>
      <c r="F589" s="93">
        <v>49059</v>
      </c>
      <c r="G589" s="93"/>
      <c r="H589" s="93" t="s">
        <v>133</v>
      </c>
      <c r="I589" s="93" t="s">
        <v>91</v>
      </c>
      <c r="J589" s="93" t="s">
        <v>3495</v>
      </c>
      <c r="K589" s="93"/>
      <c r="L589" s="93" t="s">
        <v>4337</v>
      </c>
      <c r="M589" s="95">
        <v>45988.393750000003</v>
      </c>
      <c r="N589" s="95">
        <v>45988.632638888892</v>
      </c>
      <c r="O589" s="93"/>
      <c r="P589" s="93" t="s">
        <v>1251</v>
      </c>
      <c r="Q589" s="93" t="s">
        <v>1252</v>
      </c>
      <c r="R589" s="93" t="s">
        <v>1326</v>
      </c>
      <c r="S589" s="93" t="s">
        <v>5003</v>
      </c>
      <c r="T589" s="93" t="s">
        <v>1254</v>
      </c>
      <c r="U589" s="93">
        <v>24</v>
      </c>
      <c r="V589" s="93" t="s">
        <v>40</v>
      </c>
      <c r="W589" s="93" t="s">
        <v>121</v>
      </c>
      <c r="X589" s="93" t="s">
        <v>1229</v>
      </c>
      <c r="Y589" s="93">
        <v>1</v>
      </c>
      <c r="Z589" s="97">
        <f>IF(T589="SOPORTE_TELEFÓNICO",'TARIFAS 2025'!$B$14,IF(V589="PRINCIPAL",'TARIFAS 2025'!$B$8,IF(V589="INTERMEDIA",'TARIFAS 2025'!$C$8,IF(V589="LEJANA",'TARIFAS 2025'!$D$8))))</f>
        <v>22000</v>
      </c>
      <c r="AA589" s="97">
        <f t="shared" si="10"/>
        <v>22000</v>
      </c>
    </row>
    <row r="590" spans="1:27" x14ac:dyDescent="0.3">
      <c r="A590" s="93" t="s">
        <v>96</v>
      </c>
      <c r="B590" s="93" t="str">
        <f>VLOOKUP(A590,'CENTROS DE COSTOS'!A:D,2,0)</f>
        <v>0036-0007</v>
      </c>
      <c r="C590" s="93" t="str">
        <f>VLOOKUP(A590,'CENTROS DE COSTOS'!A:D,3,0)</f>
        <v>Wompi Santander</v>
      </c>
      <c r="D590" s="93">
        <v>15897</v>
      </c>
      <c r="E590" s="93">
        <v>3064627</v>
      </c>
      <c r="F590" s="93">
        <v>38863</v>
      </c>
      <c r="G590" s="93"/>
      <c r="H590" s="93" t="s">
        <v>322</v>
      </c>
      <c r="I590" s="93" t="s">
        <v>438</v>
      </c>
      <c r="J590" s="93" t="s">
        <v>3496</v>
      </c>
      <c r="K590" s="93"/>
      <c r="L590" s="93" t="s">
        <v>4338</v>
      </c>
      <c r="M590" s="95">
        <v>45987.375</v>
      </c>
      <c r="N590" s="95">
        <v>45988.643055555563</v>
      </c>
      <c r="O590" s="93"/>
      <c r="P590" s="93" t="s">
        <v>1251</v>
      </c>
      <c r="Q590" s="93" t="s">
        <v>1252</v>
      </c>
      <c r="R590" s="93" t="s">
        <v>1285</v>
      </c>
      <c r="S590" s="93" t="s">
        <v>5004</v>
      </c>
      <c r="T590" s="93" t="s">
        <v>1254</v>
      </c>
      <c r="U590" s="93">
        <v>0</v>
      </c>
      <c r="V590" s="93" t="s">
        <v>42</v>
      </c>
      <c r="W590" s="93" t="s">
        <v>121</v>
      </c>
      <c r="X590" s="93" t="s">
        <v>1218</v>
      </c>
      <c r="Y590" s="93">
        <v>1</v>
      </c>
      <c r="Z590" s="97">
        <f>IF(T590="SOPORTE_TELEFÓNICO",'TARIFAS 2025'!$B$14,IF(V590="PRINCIPAL",'TARIFAS 2025'!$B$8,IF(V590="INTERMEDIA",'TARIFAS 2025'!$C$8,IF(V590="LEJANA",'TARIFAS 2025'!$D$8))))</f>
        <v>22000</v>
      </c>
      <c r="AA590" s="97">
        <f t="shared" si="10"/>
        <v>22000</v>
      </c>
    </row>
    <row r="591" spans="1:27" x14ac:dyDescent="0.3">
      <c r="A591" s="93" t="s">
        <v>91</v>
      </c>
      <c r="B591" s="93" t="str">
        <f>VLOOKUP(A591,'CENTROS DE COSTOS'!A:D,2,0)</f>
        <v>0036-0003</v>
      </c>
      <c r="C591" s="93" t="str">
        <f>VLOOKUP(A591,'CENTROS DE COSTOS'!A:D,3,0)</f>
        <v>Wompi Suroccidente</v>
      </c>
      <c r="D591" s="93">
        <v>52560</v>
      </c>
      <c r="E591" s="93">
        <v>3071790</v>
      </c>
      <c r="F591" s="93">
        <v>29267</v>
      </c>
      <c r="G591" s="93"/>
      <c r="H591" s="93" t="s">
        <v>133</v>
      </c>
      <c r="I591" s="93" t="s">
        <v>876</v>
      </c>
      <c r="J591" s="93" t="s">
        <v>3414</v>
      </c>
      <c r="K591" s="93"/>
      <c r="L591" s="93" t="s">
        <v>4339</v>
      </c>
      <c r="M591" s="95">
        <v>45988.532638888893</v>
      </c>
      <c r="N591" s="95">
        <v>45988.645138888889</v>
      </c>
      <c r="O591" s="93"/>
      <c r="P591" s="93" t="s">
        <v>1266</v>
      </c>
      <c r="Q591" s="93" t="s">
        <v>1271</v>
      </c>
      <c r="R591" s="93" t="s">
        <v>1268</v>
      </c>
      <c r="S591" s="93" t="s">
        <v>5005</v>
      </c>
      <c r="T591" s="93" t="s">
        <v>1254</v>
      </c>
      <c r="U591" s="93">
        <v>0</v>
      </c>
      <c r="V591" s="93" t="s">
        <v>41</v>
      </c>
      <c r="W591" s="93" t="s">
        <v>121</v>
      </c>
      <c r="X591" s="93" t="s">
        <v>1290</v>
      </c>
      <c r="Y591" s="93">
        <v>1</v>
      </c>
      <c r="Z591" s="97">
        <f>IF(T591="SOPORTE_TELEFÓNICO",'TARIFAS 2025'!$B$14,IF(V591="PRINCIPAL",'TARIFAS 2025'!$B$8,IF(V591="INTERMEDIA",'TARIFAS 2025'!$C$8,IF(V591="LEJANA",'TARIFAS 2025'!$D$8))))</f>
        <v>22000</v>
      </c>
      <c r="AA591" s="97">
        <f t="shared" si="10"/>
        <v>22000</v>
      </c>
    </row>
    <row r="592" spans="1:27" x14ac:dyDescent="0.3">
      <c r="A592" s="93" t="s">
        <v>71</v>
      </c>
      <c r="B592" s="93" t="str">
        <f>VLOOKUP(A592,'CENTROS DE COSTOS'!A:D,2,0)</f>
        <v>0036-0004</v>
      </c>
      <c r="C592" s="93" t="str">
        <f>VLOOKUP(A592,'CENTROS DE COSTOS'!A:D,3,0)</f>
        <v>Wompi Centro</v>
      </c>
      <c r="D592" s="93">
        <v>25099</v>
      </c>
      <c r="E592" s="93">
        <v>3064113</v>
      </c>
      <c r="F592" s="93">
        <v>44850</v>
      </c>
      <c r="G592" s="93"/>
      <c r="H592" s="93" t="s">
        <v>618</v>
      </c>
      <c r="I592" s="93" t="s">
        <v>631</v>
      </c>
      <c r="J592" s="93" t="s">
        <v>1481</v>
      </c>
      <c r="K592" s="93"/>
      <c r="L592" s="93" t="s">
        <v>4340</v>
      </c>
      <c r="M592" s="95">
        <v>45987.351388888892</v>
      </c>
      <c r="N592" s="95">
        <v>45988.65</v>
      </c>
      <c r="O592" s="93"/>
      <c r="P592" s="93" t="s">
        <v>1266</v>
      </c>
      <c r="Q592" s="93" t="s">
        <v>1368</v>
      </c>
      <c r="R592" s="93" t="s">
        <v>1268</v>
      </c>
      <c r="S592" s="93" t="s">
        <v>5006</v>
      </c>
      <c r="T592" s="93" t="s">
        <v>1254</v>
      </c>
      <c r="U592" s="93">
        <v>24</v>
      </c>
      <c r="V592" s="93" t="s">
        <v>41</v>
      </c>
      <c r="W592" s="93" t="s">
        <v>121</v>
      </c>
      <c r="X592" s="93" t="s">
        <v>1323</v>
      </c>
      <c r="Y592" s="93">
        <v>1</v>
      </c>
      <c r="Z592" s="97">
        <f>IF(T592="SOPORTE_TELEFÓNICO",'TARIFAS 2025'!$B$14,IF(V592="PRINCIPAL",'TARIFAS 2025'!$B$8,IF(V592="INTERMEDIA",'TARIFAS 2025'!$C$8,IF(V592="LEJANA",'TARIFAS 2025'!$D$8))))</f>
        <v>22000</v>
      </c>
      <c r="AA592" s="97">
        <f t="shared" si="10"/>
        <v>22000</v>
      </c>
    </row>
    <row r="593" spans="1:27" x14ac:dyDescent="0.3">
      <c r="A593" s="93" t="s">
        <v>92</v>
      </c>
      <c r="B593" s="93" t="str">
        <f>VLOOKUP(A593,'CENTROS DE COSTOS'!A:D,2,0)</f>
        <v>0036-0002</v>
      </c>
      <c r="C593" s="93" t="str">
        <f>VLOOKUP(A593,'CENTROS DE COSTOS'!A:D,3,0)</f>
        <v>Wompi Eje Cafetero</v>
      </c>
      <c r="D593" s="93">
        <v>66001</v>
      </c>
      <c r="E593" s="93">
        <v>3059895</v>
      </c>
      <c r="F593" s="93">
        <v>74010</v>
      </c>
      <c r="G593" s="93"/>
      <c r="H593" s="93" t="s">
        <v>458</v>
      </c>
      <c r="I593" s="93" t="s">
        <v>92</v>
      </c>
      <c r="J593" s="93" t="s">
        <v>3497</v>
      </c>
      <c r="K593" s="93"/>
      <c r="L593" s="93" t="s">
        <v>4341</v>
      </c>
      <c r="M593" s="95">
        <v>45986.467361111107</v>
      </c>
      <c r="N593" s="95">
        <v>45988.663888888892</v>
      </c>
      <c r="O593" s="93"/>
      <c r="P593" s="93" t="s">
        <v>1251</v>
      </c>
      <c r="Q593" s="93" t="s">
        <v>1282</v>
      </c>
      <c r="R593" s="93" t="s">
        <v>1285</v>
      </c>
      <c r="S593" s="93" t="s">
        <v>5007</v>
      </c>
      <c r="T593" s="93" t="s">
        <v>1172</v>
      </c>
      <c r="U593" s="93">
        <v>32</v>
      </c>
      <c r="V593" s="93" t="s">
        <v>40</v>
      </c>
      <c r="W593" s="93" t="s">
        <v>121</v>
      </c>
      <c r="X593" s="93" t="s">
        <v>1290</v>
      </c>
      <c r="Y593" s="93">
        <v>2</v>
      </c>
      <c r="Z593" s="97">
        <f>IF(T593="SOPORTE_TELEFÓNICO",'TARIFAS 2025'!$B$14,IF(V593="PRINCIPAL",'TARIFAS 2025'!$B$8,IF(V593="INTERMEDIA",'TARIFAS 2025'!$C$8,IF(V593="LEJANA",'TARIFAS 2025'!$D$8))))</f>
        <v>51282</v>
      </c>
      <c r="AA593" s="97">
        <f t="shared" si="10"/>
        <v>102564</v>
      </c>
    </row>
    <row r="594" spans="1:27" x14ac:dyDescent="0.3">
      <c r="A594" s="93" t="s">
        <v>91</v>
      </c>
      <c r="B594" s="93" t="str">
        <f>VLOOKUP(A594,'CENTROS DE COSTOS'!A:D,2,0)</f>
        <v>0036-0003</v>
      </c>
      <c r="C594" s="93" t="str">
        <f>VLOOKUP(A594,'CENTROS DE COSTOS'!A:D,3,0)</f>
        <v>Wompi Suroccidente</v>
      </c>
      <c r="D594" s="93">
        <v>52001</v>
      </c>
      <c r="E594" s="93">
        <v>3070282</v>
      </c>
      <c r="F594" s="93">
        <v>47398</v>
      </c>
      <c r="G594" s="93"/>
      <c r="H594" s="93" t="s">
        <v>133</v>
      </c>
      <c r="I594" s="93" t="s">
        <v>91</v>
      </c>
      <c r="J594" s="93" t="s">
        <v>3498</v>
      </c>
      <c r="K594" s="93"/>
      <c r="L594" s="93" t="s">
        <v>4342</v>
      </c>
      <c r="M594" s="95">
        <v>45988.408333333333</v>
      </c>
      <c r="N594" s="95">
        <v>45988.67291666667</v>
      </c>
      <c r="O594" s="93"/>
      <c r="P594" s="93" t="s">
        <v>1251</v>
      </c>
      <c r="Q594" s="93" t="s">
        <v>1282</v>
      </c>
      <c r="R594" s="93" t="s">
        <v>1283</v>
      </c>
      <c r="S594" s="93" t="s">
        <v>5008</v>
      </c>
      <c r="T594" s="93" t="s">
        <v>1172</v>
      </c>
      <c r="U594" s="93">
        <v>8</v>
      </c>
      <c r="V594" s="93" t="s">
        <v>40</v>
      </c>
      <c r="W594" s="93" t="s">
        <v>121</v>
      </c>
      <c r="X594" s="93" t="s">
        <v>1206</v>
      </c>
      <c r="Y594" s="93">
        <v>1</v>
      </c>
      <c r="Z594" s="97">
        <f>IF(T594="SOPORTE_TELEFÓNICO",'TARIFAS 2025'!$B$14,IF(V594="PRINCIPAL",'TARIFAS 2025'!$B$8,IF(V594="INTERMEDIA",'TARIFAS 2025'!$C$8,IF(V594="LEJANA",'TARIFAS 2025'!$D$8))))</f>
        <v>51282</v>
      </c>
      <c r="AA594" s="97">
        <f t="shared" si="10"/>
        <v>51282</v>
      </c>
    </row>
    <row r="595" spans="1:27" x14ac:dyDescent="0.3">
      <c r="A595" s="93" t="s">
        <v>97</v>
      </c>
      <c r="B595" s="93" t="str">
        <f>VLOOKUP(A595,'CENTROS DE COSTOS'!A:D,2,0)</f>
        <v>0036-0001</v>
      </c>
      <c r="C595" s="93" t="str">
        <f>VLOOKUP(A595,'CENTROS DE COSTOS'!A:D,3,0)</f>
        <v>Wompi Costa</v>
      </c>
      <c r="D595" s="93">
        <v>20001</v>
      </c>
      <c r="E595" s="93">
        <v>3068334</v>
      </c>
      <c r="F595" s="93">
        <v>72848</v>
      </c>
      <c r="G595" s="93"/>
      <c r="H595" s="93" t="s">
        <v>536</v>
      </c>
      <c r="I595" s="93" t="s">
        <v>97</v>
      </c>
      <c r="J595" s="93" t="s">
        <v>3499</v>
      </c>
      <c r="K595" s="93"/>
      <c r="L595" s="93" t="s">
        <v>4343</v>
      </c>
      <c r="M595" s="95">
        <v>45987.6875</v>
      </c>
      <c r="N595" s="95">
        <v>45988.693749999999</v>
      </c>
      <c r="O595" s="93"/>
      <c r="P595" s="93" t="s">
        <v>1251</v>
      </c>
      <c r="Q595" s="93" t="s">
        <v>1252</v>
      </c>
      <c r="R595" s="93" t="s">
        <v>4415</v>
      </c>
      <c r="S595" s="93" t="s">
        <v>5009</v>
      </c>
      <c r="T595" s="93" t="s">
        <v>1172</v>
      </c>
      <c r="U595" s="93">
        <v>16</v>
      </c>
      <c r="V595" s="93" t="s">
        <v>40</v>
      </c>
      <c r="W595" s="93" t="s">
        <v>121</v>
      </c>
      <c r="X595" s="93" t="s">
        <v>1210</v>
      </c>
      <c r="Y595" s="93">
        <v>1</v>
      </c>
      <c r="Z595" s="97">
        <f>IF(T595="SOPORTE_TELEFÓNICO",'TARIFAS 2025'!$B$14,IF(V595="PRINCIPAL",'TARIFAS 2025'!$B$8,IF(V595="INTERMEDIA",'TARIFAS 2025'!$C$8,IF(V595="LEJANA",'TARIFAS 2025'!$D$8))))</f>
        <v>51282</v>
      </c>
      <c r="AA595" s="97">
        <f t="shared" si="10"/>
        <v>51282</v>
      </c>
    </row>
    <row r="596" spans="1:27" x14ac:dyDescent="0.3">
      <c r="A596" s="93" t="s">
        <v>90</v>
      </c>
      <c r="B596" s="93" t="str">
        <f>VLOOKUP(A596,'CENTROS DE COSTOS'!A:D,2,0)</f>
        <v>0036-0006</v>
      </c>
      <c r="C596" s="93" t="str">
        <f>VLOOKUP(A596,'CENTROS DE COSTOS'!A:D,3,0)</f>
        <v>Wompi Oriente</v>
      </c>
      <c r="D596" s="93">
        <v>41001</v>
      </c>
      <c r="E596" s="93">
        <v>3067758</v>
      </c>
      <c r="F596" s="93">
        <v>73432</v>
      </c>
      <c r="G596" s="93"/>
      <c r="H596" s="93" t="s">
        <v>740</v>
      </c>
      <c r="I596" s="93" t="s">
        <v>90</v>
      </c>
      <c r="J596" s="93" t="s">
        <v>3500</v>
      </c>
      <c r="K596" s="93"/>
      <c r="L596" s="93" t="s">
        <v>4344</v>
      </c>
      <c r="M596" s="95">
        <v>45987.647916666669</v>
      </c>
      <c r="N596" s="95">
        <v>45988.698611111111</v>
      </c>
      <c r="O596" s="93"/>
      <c r="P596" s="93" t="s">
        <v>1251</v>
      </c>
      <c r="Q596" s="93" t="s">
        <v>1437</v>
      </c>
      <c r="R596" s="93" t="s">
        <v>1283</v>
      </c>
      <c r="S596" s="93" t="s">
        <v>5010</v>
      </c>
      <c r="T596" s="93" t="s">
        <v>1172</v>
      </c>
      <c r="U596" s="93">
        <v>40</v>
      </c>
      <c r="V596" s="93" t="s">
        <v>40</v>
      </c>
      <c r="W596" s="93" t="s">
        <v>121</v>
      </c>
      <c r="X596" s="93" t="s">
        <v>1214</v>
      </c>
      <c r="Y596" s="93">
        <v>1</v>
      </c>
      <c r="Z596" s="97">
        <f>IF(T596="SOPORTE_TELEFÓNICO",'TARIFAS 2025'!$B$14,IF(V596="PRINCIPAL",'TARIFAS 2025'!$B$8,IF(V596="INTERMEDIA",'TARIFAS 2025'!$C$8,IF(V596="LEJANA",'TARIFAS 2025'!$D$8))))</f>
        <v>51282</v>
      </c>
      <c r="AA596" s="97">
        <f t="shared" si="10"/>
        <v>51282</v>
      </c>
    </row>
    <row r="597" spans="1:27" x14ac:dyDescent="0.3">
      <c r="A597" s="93" t="s">
        <v>91</v>
      </c>
      <c r="B597" s="93" t="str">
        <f>VLOOKUP(A597,'CENTROS DE COSTOS'!A:D,2,0)</f>
        <v>0036-0003</v>
      </c>
      <c r="C597" s="93" t="str">
        <f>VLOOKUP(A597,'CENTROS DE COSTOS'!A:D,3,0)</f>
        <v>Wompi Suroccidente</v>
      </c>
      <c r="D597" s="93">
        <v>52079</v>
      </c>
      <c r="E597" s="93">
        <v>3041217</v>
      </c>
      <c r="F597" s="93">
        <v>22929</v>
      </c>
      <c r="G597" s="93"/>
      <c r="H597" s="93" t="s">
        <v>133</v>
      </c>
      <c r="I597" s="93" t="s">
        <v>844</v>
      </c>
      <c r="J597" s="93" t="s">
        <v>3501</v>
      </c>
      <c r="K597" s="93"/>
      <c r="L597" s="93" t="s">
        <v>4345</v>
      </c>
      <c r="M597" s="95">
        <v>45981.493750000001</v>
      </c>
      <c r="N597" s="95">
        <v>45988.70208333333</v>
      </c>
      <c r="O597" s="93"/>
      <c r="P597" s="93" t="s">
        <v>1247</v>
      </c>
      <c r="Q597" s="93" t="s">
        <v>1248</v>
      </c>
      <c r="R597" s="93" t="s">
        <v>1249</v>
      </c>
      <c r="S597" s="93" t="s">
        <v>5011</v>
      </c>
      <c r="T597" s="93" t="s">
        <v>1254</v>
      </c>
      <c r="U597" s="93">
        <v>0</v>
      </c>
      <c r="V597" s="93" t="s">
        <v>42</v>
      </c>
      <c r="W597" s="93" t="s">
        <v>121</v>
      </c>
      <c r="X597" s="93" t="s">
        <v>1190</v>
      </c>
      <c r="Y597" s="93">
        <v>1</v>
      </c>
      <c r="Z597" s="97">
        <f>IF(T597="SOPORTE_TELEFÓNICO",'TARIFAS 2025'!$B$14,IF(V597="PRINCIPAL",'TARIFAS 2025'!$B$8,IF(V597="INTERMEDIA",'TARIFAS 2025'!$C$8,IF(V597="LEJANA",'TARIFAS 2025'!$D$8))))</f>
        <v>22000</v>
      </c>
      <c r="AA597" s="97">
        <f t="shared" si="10"/>
        <v>22000</v>
      </c>
    </row>
    <row r="598" spans="1:27" x14ac:dyDescent="0.3">
      <c r="A598" s="93" t="s">
        <v>91</v>
      </c>
      <c r="B598" s="93" t="str">
        <f>VLOOKUP(A598,'CENTROS DE COSTOS'!A:D,2,0)</f>
        <v>0036-0003</v>
      </c>
      <c r="C598" s="93" t="str">
        <f>VLOOKUP(A598,'CENTROS DE COSTOS'!A:D,3,0)</f>
        <v>Wompi Suroccidente</v>
      </c>
      <c r="D598" s="93">
        <v>52001</v>
      </c>
      <c r="E598" s="93">
        <v>3071842</v>
      </c>
      <c r="F598" s="93">
        <v>49105</v>
      </c>
      <c r="G598" s="93"/>
      <c r="H598" s="93" t="s">
        <v>133</v>
      </c>
      <c r="I598" s="93" t="s">
        <v>91</v>
      </c>
      <c r="J598" s="93" t="s">
        <v>3502</v>
      </c>
      <c r="K598" s="93"/>
      <c r="L598" s="93" t="s">
        <v>4346</v>
      </c>
      <c r="M598" s="95">
        <v>45988.498611111107</v>
      </c>
      <c r="N598" s="95">
        <v>45988.707638888889</v>
      </c>
      <c r="O598" s="93"/>
      <c r="P598" s="93" t="s">
        <v>1255</v>
      </c>
      <c r="Q598" s="93" t="s">
        <v>1256</v>
      </c>
      <c r="R598" s="93" t="s">
        <v>1257</v>
      </c>
      <c r="S598" s="93" t="s">
        <v>5012</v>
      </c>
      <c r="T598" s="93" t="s">
        <v>1172</v>
      </c>
      <c r="U598" s="93">
        <v>32</v>
      </c>
      <c r="V598" s="93" t="s">
        <v>40</v>
      </c>
      <c r="W598" s="93" t="s">
        <v>121</v>
      </c>
      <c r="X598" s="93" t="s">
        <v>1206</v>
      </c>
      <c r="Y598" s="93">
        <v>1</v>
      </c>
      <c r="Z598" s="97">
        <f>IF(T598="SOPORTE_TELEFÓNICO",'TARIFAS 2025'!$B$14,IF(V598="PRINCIPAL",'TARIFAS 2025'!$B$8,IF(V598="INTERMEDIA",'TARIFAS 2025'!$C$8,IF(V598="LEJANA",'TARIFAS 2025'!$D$8))))</f>
        <v>51282</v>
      </c>
      <c r="AA598" s="97">
        <f t="shared" si="10"/>
        <v>51282</v>
      </c>
    </row>
    <row r="599" spans="1:27" x14ac:dyDescent="0.3">
      <c r="A599" s="93" t="s">
        <v>91</v>
      </c>
      <c r="B599" s="93" t="str">
        <f>VLOOKUP(A599,'CENTROS DE COSTOS'!A:D,2,0)</f>
        <v>0036-0003</v>
      </c>
      <c r="C599" s="93" t="str">
        <f>VLOOKUP(A599,'CENTROS DE COSTOS'!A:D,3,0)</f>
        <v>Wompi Suroccidente</v>
      </c>
      <c r="D599" s="93" t="s">
        <v>2947</v>
      </c>
      <c r="E599" s="93" t="s">
        <v>2524</v>
      </c>
      <c r="F599" s="93" t="s">
        <v>2889</v>
      </c>
      <c r="G599" s="93"/>
      <c r="H599" s="93" t="s">
        <v>133</v>
      </c>
      <c r="I599" s="93" t="s">
        <v>91</v>
      </c>
      <c r="J599" s="93" t="s">
        <v>3503</v>
      </c>
      <c r="K599" s="93"/>
      <c r="L599" s="93" t="s">
        <v>4347</v>
      </c>
      <c r="M599" s="95">
        <v>45988.333333333343</v>
      </c>
      <c r="N599" s="95">
        <v>45989.320138888892</v>
      </c>
      <c r="O599" s="93"/>
      <c r="P599" s="93" t="s">
        <v>1255</v>
      </c>
      <c r="Q599" s="93" t="s">
        <v>1256</v>
      </c>
      <c r="R599" s="93" t="s">
        <v>1257</v>
      </c>
      <c r="S599" s="93" t="s">
        <v>5013</v>
      </c>
      <c r="T599" s="93" t="s">
        <v>1254</v>
      </c>
      <c r="U599" s="93" t="s">
        <v>5077</v>
      </c>
      <c r="V599" s="93" t="s">
        <v>40</v>
      </c>
      <c r="W599" s="93" t="s">
        <v>121</v>
      </c>
      <c r="X599" s="93" t="s">
        <v>1229</v>
      </c>
      <c r="Y599" s="93">
        <v>1</v>
      </c>
      <c r="Z599" s="97">
        <f>IF(T599="SOPORTE_TELEFÓNICO",'TARIFAS 2025'!$B$14,IF(V599="PRINCIPAL",'TARIFAS 2025'!$B$8,IF(V599="INTERMEDIA",'TARIFAS 2025'!$C$8,IF(V599="LEJANA",'TARIFAS 2025'!$D$8))))</f>
        <v>22000</v>
      </c>
      <c r="AA599" s="97">
        <f t="shared" si="10"/>
        <v>22000</v>
      </c>
    </row>
    <row r="600" spans="1:27" x14ac:dyDescent="0.3">
      <c r="A600" s="93" t="s">
        <v>91</v>
      </c>
      <c r="B600" s="93" t="str">
        <f>VLOOKUP(A600,'CENTROS DE COSTOS'!A:D,2,0)</f>
        <v>0036-0003</v>
      </c>
      <c r="C600" s="93" t="str">
        <f>VLOOKUP(A600,'CENTROS DE COSTOS'!A:D,3,0)</f>
        <v>Wompi Suroccidente</v>
      </c>
      <c r="D600" s="93" t="s">
        <v>2995</v>
      </c>
      <c r="E600" s="93" t="s">
        <v>2525</v>
      </c>
      <c r="F600" s="93" t="s">
        <v>2890</v>
      </c>
      <c r="G600" s="93"/>
      <c r="H600" s="93" t="s">
        <v>133</v>
      </c>
      <c r="I600" s="93" t="s">
        <v>863</v>
      </c>
      <c r="J600" s="93" t="s">
        <v>3504</v>
      </c>
      <c r="K600" s="93"/>
      <c r="L600" s="93" t="s">
        <v>4348</v>
      </c>
      <c r="M600" s="95">
        <v>45987.333333333343</v>
      </c>
      <c r="N600" s="95">
        <v>45989.321527777778</v>
      </c>
      <c r="O600" s="93"/>
      <c r="P600" s="93" t="s">
        <v>1263</v>
      </c>
      <c r="Q600" s="93" t="s">
        <v>1347</v>
      </c>
      <c r="R600" s="93" t="s">
        <v>1367</v>
      </c>
      <c r="S600" s="93" t="s">
        <v>5014</v>
      </c>
      <c r="T600" s="93" t="s">
        <v>1254</v>
      </c>
      <c r="U600" s="93" t="s">
        <v>5076</v>
      </c>
      <c r="V600" s="93" t="s">
        <v>41</v>
      </c>
      <c r="W600" s="93" t="s">
        <v>121</v>
      </c>
      <c r="X600" s="93" t="s">
        <v>1290</v>
      </c>
      <c r="Y600" s="93">
        <v>1</v>
      </c>
      <c r="Z600" s="97">
        <f>IF(T600="SOPORTE_TELEFÓNICO",'TARIFAS 2025'!$B$14,IF(V600="PRINCIPAL",'TARIFAS 2025'!$B$8,IF(V600="INTERMEDIA",'TARIFAS 2025'!$C$8,IF(V600="LEJANA",'TARIFAS 2025'!$D$8))))</f>
        <v>22000</v>
      </c>
      <c r="AA600" s="97">
        <f t="shared" si="10"/>
        <v>22000</v>
      </c>
    </row>
    <row r="601" spans="1:27" x14ac:dyDescent="0.3">
      <c r="A601" s="93" t="s">
        <v>96</v>
      </c>
      <c r="B601" s="93" t="str">
        <f>VLOOKUP(A601,'CENTROS DE COSTOS'!A:D,2,0)</f>
        <v>0036-0007</v>
      </c>
      <c r="C601" s="93" t="str">
        <f>VLOOKUP(A601,'CENTROS DE COSTOS'!A:D,3,0)</f>
        <v>Wompi Santander</v>
      </c>
      <c r="D601" s="93" t="s">
        <v>3076</v>
      </c>
      <c r="E601" s="93" t="s">
        <v>2526</v>
      </c>
      <c r="F601" s="93" t="s">
        <v>2891</v>
      </c>
      <c r="G601" s="93"/>
      <c r="H601" s="93" t="s">
        <v>322</v>
      </c>
      <c r="I601" s="93" t="s">
        <v>438</v>
      </c>
      <c r="J601" s="93" t="s">
        <v>3505</v>
      </c>
      <c r="K601" s="93"/>
      <c r="L601" s="93" t="s">
        <v>4349</v>
      </c>
      <c r="M601" s="95">
        <v>45986.475694444453</v>
      </c>
      <c r="N601" s="95">
        <v>45989.324305555558</v>
      </c>
      <c r="O601" s="93"/>
      <c r="P601" s="93" t="s">
        <v>1251</v>
      </c>
      <c r="Q601" s="93" t="s">
        <v>1252</v>
      </c>
      <c r="R601" s="93" t="s">
        <v>1285</v>
      </c>
      <c r="S601" s="93" t="s">
        <v>5015</v>
      </c>
      <c r="T601" s="93" t="s">
        <v>1254</v>
      </c>
      <c r="U601" s="93" t="s">
        <v>5078</v>
      </c>
      <c r="V601" s="93" t="s">
        <v>42</v>
      </c>
      <c r="W601" s="93" t="s">
        <v>121</v>
      </c>
      <c r="X601" s="93" t="s">
        <v>1218</v>
      </c>
      <c r="Y601" s="93">
        <v>1</v>
      </c>
      <c r="Z601" s="97">
        <f>IF(T601="SOPORTE_TELEFÓNICO",'TARIFAS 2025'!$B$14,IF(V601="PRINCIPAL",'TARIFAS 2025'!$B$8,IF(V601="INTERMEDIA",'TARIFAS 2025'!$C$8,IF(V601="LEJANA",'TARIFAS 2025'!$D$8))))</f>
        <v>22000</v>
      </c>
      <c r="AA601" s="97">
        <f t="shared" si="10"/>
        <v>22000</v>
      </c>
    </row>
    <row r="602" spans="1:27" x14ac:dyDescent="0.3">
      <c r="A602" s="93" t="s">
        <v>88</v>
      </c>
      <c r="B602" s="93" t="str">
        <f>VLOOKUP(A602,'CENTROS DE COSTOS'!A:D,2,0)</f>
        <v>0036-0005</v>
      </c>
      <c r="C602" s="93" t="str">
        <f>VLOOKUP(A602,'CENTROS DE COSTOS'!A:D,3,0)</f>
        <v>Wompi Noroccidente</v>
      </c>
      <c r="D602" s="93" t="s">
        <v>2951</v>
      </c>
      <c r="E602" s="93" t="s">
        <v>2527</v>
      </c>
      <c r="F602" s="93" t="s">
        <v>2892</v>
      </c>
      <c r="G602" s="93"/>
      <c r="H602" s="93" t="s">
        <v>120</v>
      </c>
      <c r="I602" s="93" t="s">
        <v>155</v>
      </c>
      <c r="J602" s="93" t="s">
        <v>1611</v>
      </c>
      <c r="K602" s="93"/>
      <c r="L602" s="93" t="s">
        <v>4350</v>
      </c>
      <c r="M602" s="95">
        <v>45988.366666666669</v>
      </c>
      <c r="N602" s="95">
        <v>45989.366666666669</v>
      </c>
      <c r="O602" s="93"/>
      <c r="P602" s="93" t="s">
        <v>1255</v>
      </c>
      <c r="Q602" s="93" t="s">
        <v>1256</v>
      </c>
      <c r="R602" s="93" t="s">
        <v>1257</v>
      </c>
      <c r="S602" s="93" t="s">
        <v>5016</v>
      </c>
      <c r="T602" s="93" t="s">
        <v>1172</v>
      </c>
      <c r="U602" s="93" t="s">
        <v>5076</v>
      </c>
      <c r="V602" s="93" t="s">
        <v>40</v>
      </c>
      <c r="W602" s="93" t="s">
        <v>121</v>
      </c>
      <c r="X602" s="93" t="s">
        <v>1325</v>
      </c>
      <c r="Y602" s="93" t="s">
        <v>5090</v>
      </c>
      <c r="Z602" s="97">
        <f>IF(T602="SOPORTE_TELEFÓNICO",'TARIFAS 2025'!$B$14,IF(V602="PRINCIPAL",'TARIFAS 2025'!$B$8,IF(V602="INTERMEDIA",'TARIFAS 2025'!$C$8,IF(V602="LEJANA",'TARIFAS 2025'!$D$8))))</f>
        <v>51282</v>
      </c>
      <c r="AA602" s="97">
        <f t="shared" si="10"/>
        <v>51282</v>
      </c>
    </row>
    <row r="603" spans="1:27" x14ac:dyDescent="0.3">
      <c r="A603" s="93" t="s">
        <v>88</v>
      </c>
      <c r="B603" s="93" t="str">
        <f>VLOOKUP(A603,'CENTROS DE COSTOS'!A:D,2,0)</f>
        <v>0036-0005</v>
      </c>
      <c r="C603" s="93" t="str">
        <f>VLOOKUP(A603,'CENTROS DE COSTOS'!A:D,3,0)</f>
        <v>Wompi Noroccidente</v>
      </c>
      <c r="D603" s="93" t="s">
        <v>3077</v>
      </c>
      <c r="E603" s="93" t="s">
        <v>2528</v>
      </c>
      <c r="F603" s="93" t="s">
        <v>2893</v>
      </c>
      <c r="G603" s="93"/>
      <c r="H603" s="93" t="s">
        <v>120</v>
      </c>
      <c r="I603" s="93" t="s">
        <v>139</v>
      </c>
      <c r="J603" s="93" t="s">
        <v>3506</v>
      </c>
      <c r="K603" s="93"/>
      <c r="L603" s="93" t="s">
        <v>4351</v>
      </c>
      <c r="M603" s="95">
        <v>45988.618055555547</v>
      </c>
      <c r="N603" s="95">
        <v>45989.370833333327</v>
      </c>
      <c r="O603" s="93"/>
      <c r="P603" s="93" t="s">
        <v>1263</v>
      </c>
      <c r="Q603" s="93" t="s">
        <v>1264</v>
      </c>
      <c r="R603" s="93" t="s">
        <v>1265</v>
      </c>
      <c r="S603" s="93" t="s">
        <v>5017</v>
      </c>
      <c r="T603" s="93" t="s">
        <v>1254</v>
      </c>
      <c r="U603" s="93" t="s">
        <v>5072</v>
      </c>
      <c r="V603" s="93" t="s">
        <v>41</v>
      </c>
      <c r="W603" s="93" t="s">
        <v>121</v>
      </c>
      <c r="X603" s="93" t="s">
        <v>1288</v>
      </c>
      <c r="Y603" s="93">
        <v>1</v>
      </c>
      <c r="Z603" s="97">
        <f>IF(T603="SOPORTE_TELEFÓNICO",'TARIFAS 2025'!$B$14,IF(V603="PRINCIPAL",'TARIFAS 2025'!$B$8,IF(V603="INTERMEDIA",'TARIFAS 2025'!$C$8,IF(V603="LEJANA",'TARIFAS 2025'!$D$8))))</f>
        <v>22000</v>
      </c>
      <c r="AA603" s="97">
        <f t="shared" si="10"/>
        <v>22000</v>
      </c>
    </row>
    <row r="604" spans="1:27" x14ac:dyDescent="0.3">
      <c r="A604" s="93" t="s">
        <v>88</v>
      </c>
      <c r="B604" s="93" t="str">
        <f>VLOOKUP(A604,'CENTROS DE COSTOS'!A:D,2,0)</f>
        <v>0036-0005</v>
      </c>
      <c r="C604" s="93" t="str">
        <f>VLOOKUP(A604,'CENTROS DE COSTOS'!A:D,3,0)</f>
        <v>Wompi Noroccidente</v>
      </c>
      <c r="D604" s="93" t="s">
        <v>2951</v>
      </c>
      <c r="E604" s="93" t="s">
        <v>2529</v>
      </c>
      <c r="F604" s="93" t="s">
        <v>2894</v>
      </c>
      <c r="G604" s="93"/>
      <c r="H604" s="93" t="s">
        <v>120</v>
      </c>
      <c r="I604" s="93" t="s">
        <v>155</v>
      </c>
      <c r="J604" s="93" t="s">
        <v>3507</v>
      </c>
      <c r="K604" s="93"/>
      <c r="L604" s="93" t="s">
        <v>4352</v>
      </c>
      <c r="M604" s="95">
        <v>45988.640972222223</v>
      </c>
      <c r="N604" s="95">
        <v>45989.409722222219</v>
      </c>
      <c r="O604" s="93"/>
      <c r="P604" s="93" t="s">
        <v>1258</v>
      </c>
      <c r="Q604" s="93" t="s">
        <v>1259</v>
      </c>
      <c r="R604" s="93" t="s">
        <v>1273</v>
      </c>
      <c r="S604" s="93" t="s">
        <v>5018</v>
      </c>
      <c r="T604" s="93" t="s">
        <v>1172</v>
      </c>
      <c r="U604" s="93" t="s">
        <v>5077</v>
      </c>
      <c r="V604" s="93" t="s">
        <v>40</v>
      </c>
      <c r="W604" s="93" t="s">
        <v>121</v>
      </c>
      <c r="X604" s="93" t="s">
        <v>1325</v>
      </c>
      <c r="Y604" s="93" t="s">
        <v>5090</v>
      </c>
      <c r="Z604" s="97">
        <f>IF(T604="SOPORTE_TELEFÓNICO",'TARIFAS 2025'!$B$14,IF(V604="PRINCIPAL",'TARIFAS 2025'!$B$8,IF(V604="INTERMEDIA",'TARIFAS 2025'!$C$8,IF(V604="LEJANA",'TARIFAS 2025'!$D$8))))</f>
        <v>51282</v>
      </c>
      <c r="AA604" s="97">
        <f t="shared" si="10"/>
        <v>51282</v>
      </c>
    </row>
    <row r="605" spans="1:27" x14ac:dyDescent="0.3">
      <c r="A605" s="93" t="s">
        <v>90</v>
      </c>
      <c r="B605" s="93" t="str">
        <f>VLOOKUP(A605,'CENTROS DE COSTOS'!A:D,2,0)</f>
        <v>0036-0006</v>
      </c>
      <c r="C605" s="93" t="str">
        <f>VLOOKUP(A605,'CENTROS DE COSTOS'!A:D,3,0)</f>
        <v>Wompi Oriente</v>
      </c>
      <c r="D605" s="93" t="s">
        <v>2988</v>
      </c>
      <c r="E605" s="93" t="s">
        <v>2530</v>
      </c>
      <c r="F605" s="93" t="s">
        <v>2895</v>
      </c>
      <c r="G605" s="93"/>
      <c r="H605" s="93" t="s">
        <v>740</v>
      </c>
      <c r="I605" s="93" t="s">
        <v>90</v>
      </c>
      <c r="J605" s="93" t="s">
        <v>3508</v>
      </c>
      <c r="K605" s="93"/>
      <c r="L605" s="93" t="s">
        <v>4353</v>
      </c>
      <c r="M605" s="95">
        <v>45988.663194444453</v>
      </c>
      <c r="N605" s="95">
        <v>45989.413194444453</v>
      </c>
      <c r="O605" s="93"/>
      <c r="P605" s="93" t="s">
        <v>1247</v>
      </c>
      <c r="Q605" s="93" t="s">
        <v>1248</v>
      </c>
      <c r="R605" s="93" t="s">
        <v>1312</v>
      </c>
      <c r="S605" s="93" t="s">
        <v>5019</v>
      </c>
      <c r="T605" s="93" t="s">
        <v>1172</v>
      </c>
      <c r="U605" s="93" t="s">
        <v>5078</v>
      </c>
      <c r="V605" s="93" t="s">
        <v>40</v>
      </c>
      <c r="W605" s="93" t="s">
        <v>121</v>
      </c>
      <c r="X605" s="93" t="s">
        <v>1187</v>
      </c>
      <c r="Y605" s="93" t="s">
        <v>5090</v>
      </c>
      <c r="Z605" s="97">
        <f>IF(T605="SOPORTE_TELEFÓNICO",'TARIFAS 2025'!$B$14,IF(V605="PRINCIPAL",'TARIFAS 2025'!$B$8,IF(V605="INTERMEDIA",'TARIFAS 2025'!$C$8,IF(V605="LEJANA",'TARIFAS 2025'!$D$8))))</f>
        <v>51282</v>
      </c>
      <c r="AA605" s="97">
        <f t="shared" si="10"/>
        <v>51282</v>
      </c>
    </row>
    <row r="606" spans="1:27" x14ac:dyDescent="0.3">
      <c r="A606" s="93" t="s">
        <v>96</v>
      </c>
      <c r="B606" s="93" t="str">
        <f>VLOOKUP(A606,'CENTROS DE COSTOS'!A:D,2,0)</f>
        <v>0036-0007</v>
      </c>
      <c r="C606" s="93" t="str">
        <f>VLOOKUP(A606,'CENTROS DE COSTOS'!A:D,3,0)</f>
        <v>Wompi Santander</v>
      </c>
      <c r="D606" s="93" t="s">
        <v>3078</v>
      </c>
      <c r="E606" s="93" t="s">
        <v>2531</v>
      </c>
      <c r="F606" s="93" t="s">
        <v>2896</v>
      </c>
      <c r="G606" s="93"/>
      <c r="H606" s="93" t="s">
        <v>322</v>
      </c>
      <c r="I606" s="93" t="s">
        <v>365</v>
      </c>
      <c r="J606" s="93" t="s">
        <v>3509</v>
      </c>
      <c r="K606" s="93"/>
      <c r="L606" s="93" t="s">
        <v>4354</v>
      </c>
      <c r="M606" s="95">
        <v>45984.450694444437</v>
      </c>
      <c r="N606" s="95">
        <v>45989.422222222223</v>
      </c>
      <c r="O606" s="93"/>
      <c r="P606" s="93" t="s">
        <v>1251</v>
      </c>
      <c r="Q606" s="93" t="s">
        <v>1282</v>
      </c>
      <c r="R606" s="93" t="s">
        <v>1285</v>
      </c>
      <c r="S606" s="93" t="s">
        <v>5020</v>
      </c>
      <c r="T606" s="93" t="s">
        <v>1172</v>
      </c>
      <c r="U606" s="93" t="s">
        <v>5077</v>
      </c>
      <c r="V606" s="93" t="s">
        <v>41</v>
      </c>
      <c r="W606" s="93" t="s">
        <v>121</v>
      </c>
      <c r="X606" s="93" t="s">
        <v>1274</v>
      </c>
      <c r="Y606" s="93">
        <v>2</v>
      </c>
      <c r="Z606" s="97">
        <f>IF(T606="SOPORTE_TELEFÓNICO",'TARIFAS 2025'!$B$14,IF(V606="PRINCIPAL",'TARIFAS 2025'!$B$8,IF(V606="INTERMEDIA",'TARIFAS 2025'!$C$8,IF(V606="LEJANA",'TARIFAS 2025'!$D$8))))</f>
        <v>172989</v>
      </c>
      <c r="AA606" s="97">
        <f t="shared" si="10"/>
        <v>345978</v>
      </c>
    </row>
    <row r="607" spans="1:27" x14ac:dyDescent="0.3">
      <c r="A607" s="93" t="s">
        <v>98</v>
      </c>
      <c r="B607" s="93" t="str">
        <f>VLOOKUP(A607,'CENTROS DE COSTOS'!A:D,2,0)</f>
        <v>0036-0006</v>
      </c>
      <c r="C607" s="93" t="str">
        <f>VLOOKUP(A607,'CENTROS DE COSTOS'!A:D,3,0)</f>
        <v>Wompi Oriente</v>
      </c>
      <c r="D607" s="93" t="s">
        <v>2945</v>
      </c>
      <c r="E607" s="93" t="s">
        <v>2532</v>
      </c>
      <c r="F607" s="93" t="s">
        <v>2897</v>
      </c>
      <c r="G607" s="93"/>
      <c r="H607" s="93" t="s">
        <v>814</v>
      </c>
      <c r="I607" s="93" t="s">
        <v>98</v>
      </c>
      <c r="J607" s="93" t="s">
        <v>3510</v>
      </c>
      <c r="K607" s="93"/>
      <c r="L607" s="93" t="s">
        <v>4355</v>
      </c>
      <c r="M607" s="95">
        <v>45988.663888888892</v>
      </c>
      <c r="N607" s="95">
        <v>45989.432638888888</v>
      </c>
      <c r="O607" s="93"/>
      <c r="P607" s="93" t="s">
        <v>4410</v>
      </c>
      <c r="Q607" s="93" t="s">
        <v>4411</v>
      </c>
      <c r="R607" s="93" t="s">
        <v>4412</v>
      </c>
      <c r="S607" s="93" t="s">
        <v>5021</v>
      </c>
      <c r="T607" s="93" t="s">
        <v>1172</v>
      </c>
      <c r="U607" s="93" t="s">
        <v>5077</v>
      </c>
      <c r="V607" s="93" t="s">
        <v>40</v>
      </c>
      <c r="W607" s="93" t="s">
        <v>121</v>
      </c>
      <c r="X607" s="93" t="s">
        <v>1373</v>
      </c>
      <c r="Y607" s="93" t="s">
        <v>5090</v>
      </c>
      <c r="Z607" s="97">
        <f>IF(T607="SOPORTE_TELEFÓNICO",'TARIFAS 2025'!$B$14,IF(V607="PRINCIPAL",'TARIFAS 2025'!$B$8,IF(V607="INTERMEDIA",'TARIFAS 2025'!$C$8,IF(V607="LEJANA",'TARIFAS 2025'!$D$8))))</f>
        <v>51282</v>
      </c>
      <c r="AA607" s="97">
        <f t="shared" si="10"/>
        <v>51282</v>
      </c>
    </row>
    <row r="608" spans="1:27" x14ac:dyDescent="0.3">
      <c r="A608" s="93" t="s">
        <v>81</v>
      </c>
      <c r="B608" s="93" t="str">
        <f>VLOOKUP(A608,'CENTROS DE COSTOS'!A:D,2,0)</f>
        <v>0036-0007</v>
      </c>
      <c r="C608" s="93" t="str">
        <f>VLOOKUP(A608,'CENTROS DE COSTOS'!A:D,3,0)</f>
        <v>Wompi Santander</v>
      </c>
      <c r="D608" s="93" t="s">
        <v>3043</v>
      </c>
      <c r="E608" s="93" t="s">
        <v>2533</v>
      </c>
      <c r="F608" s="93" t="s">
        <v>2898</v>
      </c>
      <c r="G608" s="93"/>
      <c r="H608" s="93" t="s">
        <v>891</v>
      </c>
      <c r="I608" s="93" t="s">
        <v>927</v>
      </c>
      <c r="J608" s="93" t="s">
        <v>3511</v>
      </c>
      <c r="K608" s="93"/>
      <c r="L608" s="93" t="s">
        <v>4356</v>
      </c>
      <c r="M608" s="95">
        <v>45988.587500000001</v>
      </c>
      <c r="N608" s="95">
        <v>45989.436805555553</v>
      </c>
      <c r="O608" s="93"/>
      <c r="P608" s="93" t="s">
        <v>1263</v>
      </c>
      <c r="Q608" s="93" t="s">
        <v>1347</v>
      </c>
      <c r="R608" s="93" t="s">
        <v>1417</v>
      </c>
      <c r="S608" s="93" t="s">
        <v>5022</v>
      </c>
      <c r="T608" s="93" t="s">
        <v>1254</v>
      </c>
      <c r="U608" s="93" t="s">
        <v>5072</v>
      </c>
      <c r="V608" s="93" t="s">
        <v>40</v>
      </c>
      <c r="W608" s="93" t="s">
        <v>121</v>
      </c>
      <c r="X608" s="93" t="s">
        <v>1211</v>
      </c>
      <c r="Y608" s="93">
        <v>1</v>
      </c>
      <c r="Z608" s="97">
        <f>IF(T608="SOPORTE_TELEFÓNICO",'TARIFAS 2025'!$B$14,IF(V608="PRINCIPAL",'TARIFAS 2025'!$B$8,IF(V608="INTERMEDIA",'TARIFAS 2025'!$C$8,IF(V608="LEJANA",'TARIFAS 2025'!$D$8))))</f>
        <v>22000</v>
      </c>
      <c r="AA608" s="97">
        <f t="shared" si="10"/>
        <v>22000</v>
      </c>
    </row>
    <row r="609" spans="1:27" x14ac:dyDescent="0.3">
      <c r="A609" s="93" t="s">
        <v>71</v>
      </c>
      <c r="B609" s="93" t="str">
        <f>VLOOKUP(A609,'CENTROS DE COSTOS'!A:D,2,0)</f>
        <v>0036-0004</v>
      </c>
      <c r="C609" s="93" t="str">
        <f>VLOOKUP(A609,'CENTROS DE COSTOS'!A:D,3,0)</f>
        <v>Wompi Centro</v>
      </c>
      <c r="D609" s="93" t="s">
        <v>2946</v>
      </c>
      <c r="E609" s="93" t="s">
        <v>2534</v>
      </c>
      <c r="F609" s="93" t="s">
        <v>2609</v>
      </c>
      <c r="G609" s="93"/>
      <c r="H609" s="93" t="s">
        <v>618</v>
      </c>
      <c r="I609" s="93" t="s">
        <v>71</v>
      </c>
      <c r="J609" s="93" t="s">
        <v>3206</v>
      </c>
      <c r="K609" s="93"/>
      <c r="L609" s="93" t="s">
        <v>4357</v>
      </c>
      <c r="M609" s="95">
        <v>45988.51458333333</v>
      </c>
      <c r="N609" s="95">
        <v>45989.441666666673</v>
      </c>
      <c r="O609" s="93"/>
      <c r="P609" s="93" t="s">
        <v>1263</v>
      </c>
      <c r="Q609" s="93" t="s">
        <v>1264</v>
      </c>
      <c r="R609" s="93" t="s">
        <v>1265</v>
      </c>
      <c r="S609" s="93" t="s">
        <v>5023</v>
      </c>
      <c r="T609" s="93" t="s">
        <v>1254</v>
      </c>
      <c r="U609" s="93" t="s">
        <v>5071</v>
      </c>
      <c r="V609" s="93" t="s">
        <v>40</v>
      </c>
      <c r="W609" s="93" t="s">
        <v>121</v>
      </c>
      <c r="X609" s="93" t="s">
        <v>1455</v>
      </c>
      <c r="Y609" s="93">
        <v>1</v>
      </c>
      <c r="Z609" s="97">
        <f>IF(T609="SOPORTE_TELEFÓNICO",'TARIFAS 2025'!$B$14,IF(V609="PRINCIPAL",'TARIFAS 2025'!$B$8,IF(V609="INTERMEDIA",'TARIFAS 2025'!$C$8,IF(V609="LEJANA",'TARIFAS 2025'!$D$8))))</f>
        <v>22000</v>
      </c>
      <c r="AA609" s="97">
        <f t="shared" si="10"/>
        <v>22000</v>
      </c>
    </row>
    <row r="610" spans="1:27" x14ac:dyDescent="0.3">
      <c r="A610" s="93" t="s">
        <v>98</v>
      </c>
      <c r="B610" s="93" t="str">
        <f>VLOOKUP(A610,'CENTROS DE COSTOS'!A:D,2,0)</f>
        <v>0036-0006</v>
      </c>
      <c r="C610" s="93" t="str">
        <f>VLOOKUP(A610,'CENTROS DE COSTOS'!A:D,3,0)</f>
        <v>Wompi Oriente</v>
      </c>
      <c r="D610" s="93" t="s">
        <v>2945</v>
      </c>
      <c r="E610" s="93" t="s">
        <v>2535</v>
      </c>
      <c r="F610" s="93" t="s">
        <v>2899</v>
      </c>
      <c r="G610" s="93"/>
      <c r="H610" s="93" t="s">
        <v>814</v>
      </c>
      <c r="I610" s="93" t="s">
        <v>98</v>
      </c>
      <c r="J610" s="93" t="s">
        <v>1835</v>
      </c>
      <c r="K610" s="93"/>
      <c r="L610" s="93" t="s">
        <v>4358</v>
      </c>
      <c r="M610" s="95">
        <v>45988.430555555547</v>
      </c>
      <c r="N610" s="95">
        <v>45989.445138888892</v>
      </c>
      <c r="O610" s="93"/>
      <c r="P610" s="93" t="s">
        <v>1263</v>
      </c>
      <c r="Q610" s="93" t="s">
        <v>1264</v>
      </c>
      <c r="R610" s="93" t="s">
        <v>1265</v>
      </c>
      <c r="S610" s="93" t="s">
        <v>5024</v>
      </c>
      <c r="T610" s="93" t="s">
        <v>1172</v>
      </c>
      <c r="U610" s="93" t="s">
        <v>5077</v>
      </c>
      <c r="V610" s="93" t="s">
        <v>40</v>
      </c>
      <c r="W610" s="93" t="s">
        <v>121</v>
      </c>
      <c r="X610" s="93" t="s">
        <v>1373</v>
      </c>
      <c r="Y610" s="93" t="s">
        <v>5090</v>
      </c>
      <c r="Z610" s="97">
        <f>IF(T610="SOPORTE_TELEFÓNICO",'TARIFAS 2025'!$B$14,IF(V610="PRINCIPAL",'TARIFAS 2025'!$B$8,IF(V610="INTERMEDIA",'TARIFAS 2025'!$C$8,IF(V610="LEJANA",'TARIFAS 2025'!$D$8))))</f>
        <v>51282</v>
      </c>
      <c r="AA610" s="97">
        <f t="shared" si="10"/>
        <v>51282</v>
      </c>
    </row>
    <row r="611" spans="1:27" x14ac:dyDescent="0.3">
      <c r="A611" s="93" t="s">
        <v>71</v>
      </c>
      <c r="B611" s="93" t="str">
        <f>VLOOKUP(A611,'CENTROS DE COSTOS'!A:D,2,0)</f>
        <v>0036-0004</v>
      </c>
      <c r="C611" s="93" t="str">
        <f>VLOOKUP(A611,'CENTROS DE COSTOS'!A:D,3,0)</f>
        <v>Wompi Centro</v>
      </c>
      <c r="D611" s="93" t="s">
        <v>2946</v>
      </c>
      <c r="E611" s="93" t="s">
        <v>2536</v>
      </c>
      <c r="F611" s="93" t="s">
        <v>2900</v>
      </c>
      <c r="G611" s="93"/>
      <c r="H611" s="93" t="s">
        <v>618</v>
      </c>
      <c r="I611" s="93" t="s">
        <v>1272</v>
      </c>
      <c r="J611" s="93" t="s">
        <v>3512</v>
      </c>
      <c r="K611" s="93"/>
      <c r="L611" s="93" t="s">
        <v>4359</v>
      </c>
      <c r="M611" s="95">
        <v>45989.333333333343</v>
      </c>
      <c r="N611" s="95">
        <v>45989.449305555558</v>
      </c>
      <c r="O611" s="93"/>
      <c r="P611" s="93" t="s">
        <v>1263</v>
      </c>
      <c r="Q611" s="93" t="s">
        <v>1347</v>
      </c>
      <c r="R611" s="93" t="s">
        <v>1277</v>
      </c>
      <c r="S611" s="93" t="s">
        <v>5025</v>
      </c>
      <c r="T611" s="93" t="s">
        <v>1172</v>
      </c>
      <c r="U611" s="93" t="s">
        <v>5074</v>
      </c>
      <c r="V611" s="93" t="s">
        <v>40</v>
      </c>
      <c r="W611" s="93" t="s">
        <v>121</v>
      </c>
      <c r="X611" s="93" t="s">
        <v>5089</v>
      </c>
      <c r="Y611" s="93" t="s">
        <v>5090</v>
      </c>
      <c r="Z611" s="97">
        <f>IF(T611="SOPORTE_TELEFÓNICO",'TARIFAS 2025'!$B$14,IF(V611="PRINCIPAL",'TARIFAS 2025'!$B$8,IF(V611="INTERMEDIA",'TARIFAS 2025'!$C$8,IF(V611="LEJANA",'TARIFAS 2025'!$D$8))))</f>
        <v>51282</v>
      </c>
      <c r="AA611" s="97">
        <f t="shared" si="10"/>
        <v>51282</v>
      </c>
    </row>
    <row r="612" spans="1:27" x14ac:dyDescent="0.3">
      <c r="A612" s="93" t="s">
        <v>96</v>
      </c>
      <c r="B612" s="93" t="str">
        <f>VLOOKUP(A612,'CENTROS DE COSTOS'!A:D,2,0)</f>
        <v>0036-0007</v>
      </c>
      <c r="C612" s="93" t="str">
        <f>VLOOKUP(A612,'CENTROS DE COSTOS'!A:D,3,0)</f>
        <v>Wompi Santander</v>
      </c>
      <c r="D612" s="93" t="s">
        <v>3062</v>
      </c>
      <c r="E612" s="93" t="s">
        <v>2537</v>
      </c>
      <c r="F612" s="93" t="s">
        <v>2901</v>
      </c>
      <c r="G612" s="93"/>
      <c r="H612" s="93" t="s">
        <v>322</v>
      </c>
      <c r="I612" s="93" t="s">
        <v>96</v>
      </c>
      <c r="J612" s="93" t="s">
        <v>3513</v>
      </c>
      <c r="K612" s="93"/>
      <c r="L612" s="93" t="s">
        <v>4360</v>
      </c>
      <c r="M612" s="95">
        <v>45988.61041666667</v>
      </c>
      <c r="N612" s="95">
        <v>45989.455555555563</v>
      </c>
      <c r="O612" s="93"/>
      <c r="P612" s="93" t="s">
        <v>1266</v>
      </c>
      <c r="Q612" s="93" t="s">
        <v>1400</v>
      </c>
      <c r="R612" s="93" t="s">
        <v>1268</v>
      </c>
      <c r="S612" s="93" t="s">
        <v>5026</v>
      </c>
      <c r="T612" s="93" t="s">
        <v>1172</v>
      </c>
      <c r="U612" s="93" t="s">
        <v>5078</v>
      </c>
      <c r="V612" s="93" t="s">
        <v>40</v>
      </c>
      <c r="W612" s="93" t="s">
        <v>121</v>
      </c>
      <c r="X612" s="93" t="s">
        <v>1184</v>
      </c>
      <c r="Y612" s="93" t="s">
        <v>5090</v>
      </c>
      <c r="Z612" s="97">
        <f>IF(T612="SOPORTE_TELEFÓNICO",'TARIFAS 2025'!$B$14,IF(V612="PRINCIPAL",'TARIFAS 2025'!$B$8,IF(V612="INTERMEDIA",'TARIFAS 2025'!$C$8,IF(V612="LEJANA",'TARIFAS 2025'!$D$8))))</f>
        <v>51282</v>
      </c>
      <c r="AA612" s="97">
        <f t="shared" si="10"/>
        <v>51282</v>
      </c>
    </row>
    <row r="613" spans="1:27" x14ac:dyDescent="0.3">
      <c r="A613" s="93" t="s">
        <v>71</v>
      </c>
      <c r="B613" s="93" t="str">
        <f>VLOOKUP(A613,'CENTROS DE COSTOS'!A:D,2,0)</f>
        <v>0036-0004</v>
      </c>
      <c r="C613" s="93" t="str">
        <f>VLOOKUP(A613,'CENTROS DE COSTOS'!A:D,3,0)</f>
        <v>Wompi Centro</v>
      </c>
      <c r="D613" s="93" t="s">
        <v>2946</v>
      </c>
      <c r="E613" s="93" t="s">
        <v>2538</v>
      </c>
      <c r="F613" s="93" t="s">
        <v>2902</v>
      </c>
      <c r="G613" s="93"/>
      <c r="H613" s="93" t="s">
        <v>618</v>
      </c>
      <c r="I613" s="93" t="s">
        <v>71</v>
      </c>
      <c r="J613" s="93" t="s">
        <v>3514</v>
      </c>
      <c r="K613" s="93"/>
      <c r="L613" s="93" t="s">
        <v>4361</v>
      </c>
      <c r="M613" s="95">
        <v>45981.388194444437</v>
      </c>
      <c r="N613" s="95">
        <v>45989.462500000001</v>
      </c>
      <c r="O613" s="93"/>
      <c r="P613" s="93" t="s">
        <v>1251</v>
      </c>
      <c r="Q613" s="93" t="s">
        <v>4418</v>
      </c>
      <c r="R613" s="93" t="s">
        <v>4415</v>
      </c>
      <c r="S613" s="93" t="s">
        <v>5027</v>
      </c>
      <c r="T613" s="93" t="s">
        <v>1254</v>
      </c>
      <c r="U613" s="93" t="s">
        <v>5076</v>
      </c>
      <c r="V613" s="93" t="s">
        <v>40</v>
      </c>
      <c r="W613" s="93" t="s">
        <v>121</v>
      </c>
      <c r="X613" s="93" t="s">
        <v>1317</v>
      </c>
      <c r="Y613" s="93">
        <v>2</v>
      </c>
      <c r="Z613" s="97">
        <f>IF(T613="SOPORTE_TELEFÓNICO",'TARIFAS 2025'!$B$14,IF(V613="PRINCIPAL",'TARIFAS 2025'!$B$8,IF(V613="INTERMEDIA",'TARIFAS 2025'!$C$8,IF(V613="LEJANA",'TARIFAS 2025'!$D$8))))</f>
        <v>22000</v>
      </c>
      <c r="AA613" s="97">
        <f t="shared" si="10"/>
        <v>44000</v>
      </c>
    </row>
    <row r="614" spans="1:27" x14ac:dyDescent="0.3">
      <c r="A614" s="93" t="s">
        <v>90</v>
      </c>
      <c r="B614" s="93" t="str">
        <f>VLOOKUP(A614,'CENTROS DE COSTOS'!A:D,2,0)</f>
        <v>0036-0006</v>
      </c>
      <c r="C614" s="93" t="str">
        <f>VLOOKUP(A614,'CENTROS DE COSTOS'!A:D,3,0)</f>
        <v>Wompi Oriente</v>
      </c>
      <c r="D614" s="93" t="s">
        <v>2988</v>
      </c>
      <c r="E614" s="93" t="s">
        <v>2539</v>
      </c>
      <c r="F614" s="93" t="s">
        <v>2903</v>
      </c>
      <c r="G614" s="93"/>
      <c r="H614" s="93" t="s">
        <v>740</v>
      </c>
      <c r="I614" s="93" t="s">
        <v>90</v>
      </c>
      <c r="J614" s="93" t="s">
        <v>3515</v>
      </c>
      <c r="K614" s="93"/>
      <c r="L614" s="93" t="s">
        <v>4362</v>
      </c>
      <c r="M614" s="95">
        <v>45988.698611111111</v>
      </c>
      <c r="N614" s="95">
        <v>45989.48333333333</v>
      </c>
      <c r="O614" s="93"/>
      <c r="P614" s="93" t="s">
        <v>1247</v>
      </c>
      <c r="Q614" s="93" t="s">
        <v>1248</v>
      </c>
      <c r="R614" s="93" t="s">
        <v>1249</v>
      </c>
      <c r="S614" s="93" t="s">
        <v>5028</v>
      </c>
      <c r="T614" s="93" t="s">
        <v>1172</v>
      </c>
      <c r="U614" s="93" t="s">
        <v>5079</v>
      </c>
      <c r="V614" s="93" t="s">
        <v>40</v>
      </c>
      <c r="W614" s="93" t="s">
        <v>121</v>
      </c>
      <c r="X614" s="93" t="s">
        <v>1177</v>
      </c>
      <c r="Y614" s="93" t="s">
        <v>5090</v>
      </c>
      <c r="Z614" s="97">
        <f>IF(T614="SOPORTE_TELEFÓNICO",'TARIFAS 2025'!$B$14,IF(V614="PRINCIPAL",'TARIFAS 2025'!$B$8,IF(V614="INTERMEDIA",'TARIFAS 2025'!$C$8,IF(V614="LEJANA",'TARIFAS 2025'!$D$8))))</f>
        <v>51282</v>
      </c>
      <c r="AA614" s="97">
        <f t="shared" si="10"/>
        <v>51282</v>
      </c>
    </row>
    <row r="615" spans="1:27" x14ac:dyDescent="0.3">
      <c r="A615" s="93" t="s">
        <v>77</v>
      </c>
      <c r="B615" s="93" t="str">
        <f>VLOOKUP(A615,'CENTROS DE COSTOS'!A:D,2,0)</f>
        <v>0036-0003</v>
      </c>
      <c r="C615" s="93" t="str">
        <f>VLOOKUP(A615,'CENTROS DE COSTOS'!A:D,3,0)</f>
        <v>Wompi Suroccidente</v>
      </c>
      <c r="D615" s="93" t="s">
        <v>3079</v>
      </c>
      <c r="E615" s="93" t="s">
        <v>2540</v>
      </c>
      <c r="F615" s="93" t="s">
        <v>2904</v>
      </c>
      <c r="G615" s="93"/>
      <c r="H615" s="93" t="s">
        <v>1101</v>
      </c>
      <c r="I615" s="93" t="s">
        <v>1119</v>
      </c>
      <c r="J615" s="93" t="s">
        <v>3516</v>
      </c>
      <c r="K615" s="93"/>
      <c r="L615" s="93" t="s">
        <v>4363</v>
      </c>
      <c r="M615" s="95">
        <v>45989.333333333343</v>
      </c>
      <c r="N615" s="95">
        <v>45989.486111111109</v>
      </c>
      <c r="O615" s="93"/>
      <c r="P615" s="93" t="s">
        <v>1293</v>
      </c>
      <c r="Q615" s="93" t="s">
        <v>1294</v>
      </c>
      <c r="R615" s="93" t="s">
        <v>1295</v>
      </c>
      <c r="S615" s="93" t="s">
        <v>5029</v>
      </c>
      <c r="T615" s="93" t="s">
        <v>1254</v>
      </c>
      <c r="U615" s="93" t="s">
        <v>5071</v>
      </c>
      <c r="V615" s="93" t="s">
        <v>41</v>
      </c>
      <c r="W615" s="93" t="s">
        <v>121</v>
      </c>
      <c r="X615" s="93" t="s">
        <v>1290</v>
      </c>
      <c r="Y615" s="93">
        <v>1</v>
      </c>
      <c r="Z615" s="97">
        <f>IF(T615="SOPORTE_TELEFÓNICO",'TARIFAS 2025'!$B$14,IF(V615="PRINCIPAL",'TARIFAS 2025'!$B$8,IF(V615="INTERMEDIA",'TARIFAS 2025'!$C$8,IF(V615="LEJANA",'TARIFAS 2025'!$D$8))))</f>
        <v>22000</v>
      </c>
      <c r="AA615" s="97">
        <f t="shared" si="10"/>
        <v>22000</v>
      </c>
    </row>
    <row r="616" spans="1:27" x14ac:dyDescent="0.3">
      <c r="A616" s="93" t="s">
        <v>88</v>
      </c>
      <c r="B616" s="93" t="str">
        <f>VLOOKUP(A616,'CENTROS DE COSTOS'!A:D,2,0)</f>
        <v>0036-0005</v>
      </c>
      <c r="C616" s="93" t="str">
        <f>VLOOKUP(A616,'CENTROS DE COSTOS'!A:D,3,0)</f>
        <v>Wompi Noroccidente</v>
      </c>
      <c r="D616" s="93" t="s">
        <v>2958</v>
      </c>
      <c r="E616" s="93" t="s">
        <v>2541</v>
      </c>
      <c r="F616" s="93" t="s">
        <v>2905</v>
      </c>
      <c r="G616" s="93"/>
      <c r="H616" s="93" t="s">
        <v>120</v>
      </c>
      <c r="I616" s="93" t="s">
        <v>88</v>
      </c>
      <c r="J616" s="93" t="s">
        <v>3449</v>
      </c>
      <c r="K616" s="93"/>
      <c r="L616" s="93" t="s">
        <v>4364</v>
      </c>
      <c r="M616" s="95">
        <v>45988.5</v>
      </c>
      <c r="N616" s="95">
        <v>45989.497916666667</v>
      </c>
      <c r="O616" s="93"/>
      <c r="P616" s="93" t="s">
        <v>1251</v>
      </c>
      <c r="Q616" s="93" t="s">
        <v>1282</v>
      </c>
      <c r="R616" s="93" t="s">
        <v>1285</v>
      </c>
      <c r="S616" s="93" t="s">
        <v>5030</v>
      </c>
      <c r="T616" s="93" t="s">
        <v>1172</v>
      </c>
      <c r="U616" s="93" t="s">
        <v>5078</v>
      </c>
      <c r="V616" s="93" t="s">
        <v>40</v>
      </c>
      <c r="W616" s="93" t="s">
        <v>121</v>
      </c>
      <c r="X616" s="93" t="s">
        <v>5084</v>
      </c>
      <c r="Y616" s="93" t="s">
        <v>5090</v>
      </c>
      <c r="Z616" s="97">
        <f>IF(T616="SOPORTE_TELEFÓNICO",'TARIFAS 2025'!$B$14,IF(V616="PRINCIPAL",'TARIFAS 2025'!$B$8,IF(V616="INTERMEDIA",'TARIFAS 2025'!$C$8,IF(V616="LEJANA",'TARIFAS 2025'!$D$8))))</f>
        <v>51282</v>
      </c>
      <c r="AA616" s="97">
        <f t="shared" si="10"/>
        <v>51282</v>
      </c>
    </row>
    <row r="617" spans="1:27" x14ac:dyDescent="0.3">
      <c r="A617" s="93" t="s">
        <v>71</v>
      </c>
      <c r="B617" s="93" t="str">
        <f>VLOOKUP(A617,'CENTROS DE COSTOS'!A:D,2,0)</f>
        <v>0036-0004</v>
      </c>
      <c r="C617" s="93" t="str">
        <f>VLOOKUP(A617,'CENTROS DE COSTOS'!A:D,3,0)</f>
        <v>Wompi Centro</v>
      </c>
      <c r="D617" s="93" t="s">
        <v>3080</v>
      </c>
      <c r="E617" s="93" t="s">
        <v>2542</v>
      </c>
      <c r="F617" s="93" t="s">
        <v>2906</v>
      </c>
      <c r="G617" s="93"/>
      <c r="H617" s="93" t="s">
        <v>618</v>
      </c>
      <c r="I617" s="93" t="s">
        <v>645</v>
      </c>
      <c r="J617" s="93" t="s">
        <v>3517</v>
      </c>
      <c r="K617" s="93"/>
      <c r="L617" s="93" t="s">
        <v>4365</v>
      </c>
      <c r="M617" s="95">
        <v>45989.333333333343</v>
      </c>
      <c r="N617" s="95">
        <v>45989.506944444453</v>
      </c>
      <c r="O617" s="93"/>
      <c r="P617" s="93" t="s">
        <v>4410</v>
      </c>
      <c r="Q617" s="93" t="s">
        <v>4411</v>
      </c>
      <c r="R617" s="93" t="s">
        <v>4412</v>
      </c>
      <c r="S617" s="93" t="s">
        <v>5031</v>
      </c>
      <c r="T617" s="93" t="s">
        <v>1254</v>
      </c>
      <c r="U617" s="93" t="s">
        <v>5077</v>
      </c>
      <c r="V617" s="93" t="s">
        <v>41</v>
      </c>
      <c r="W617" s="93" t="s">
        <v>121</v>
      </c>
      <c r="X617" s="93" t="s">
        <v>1317</v>
      </c>
      <c r="Y617" s="93">
        <v>1</v>
      </c>
      <c r="Z617" s="97">
        <f>IF(T617="SOPORTE_TELEFÓNICO",'TARIFAS 2025'!$B$14,IF(V617="PRINCIPAL",'TARIFAS 2025'!$B$8,IF(V617="INTERMEDIA",'TARIFAS 2025'!$C$8,IF(V617="LEJANA",'TARIFAS 2025'!$D$8))))</f>
        <v>22000</v>
      </c>
      <c r="AA617" s="97">
        <f t="shared" si="10"/>
        <v>22000</v>
      </c>
    </row>
    <row r="618" spans="1:27" x14ac:dyDescent="0.3">
      <c r="A618" s="93" t="s">
        <v>98</v>
      </c>
      <c r="B618" s="93" t="str">
        <f>VLOOKUP(A618,'CENTROS DE COSTOS'!A:D,2,0)</f>
        <v>0036-0006</v>
      </c>
      <c r="C618" s="93" t="str">
        <f>VLOOKUP(A618,'CENTROS DE COSTOS'!A:D,3,0)</f>
        <v>Wompi Oriente</v>
      </c>
      <c r="D618" s="93" t="s">
        <v>3058</v>
      </c>
      <c r="E618" s="93" t="s">
        <v>2543</v>
      </c>
      <c r="F618" s="93" t="s">
        <v>2907</v>
      </c>
      <c r="G618" s="93"/>
      <c r="H618" s="93" t="s">
        <v>481</v>
      </c>
      <c r="I618" s="93" t="s">
        <v>282</v>
      </c>
      <c r="J618" s="93" t="s">
        <v>3518</v>
      </c>
      <c r="K618" s="93"/>
      <c r="L618" s="93" t="s">
        <v>4366</v>
      </c>
      <c r="M618" s="95">
        <v>45975.65</v>
      </c>
      <c r="N618" s="95">
        <v>45989.509722222218</v>
      </c>
      <c r="O618" s="93"/>
      <c r="P618" s="93" t="s">
        <v>1293</v>
      </c>
      <c r="Q618" s="93" t="s">
        <v>1294</v>
      </c>
      <c r="R618" s="93" t="s">
        <v>1295</v>
      </c>
      <c r="S618" s="93" t="s">
        <v>5032</v>
      </c>
      <c r="T618" s="93" t="s">
        <v>1172</v>
      </c>
      <c r="U618" s="93" t="s">
        <v>5076</v>
      </c>
      <c r="V618" s="93" t="s">
        <v>42</v>
      </c>
      <c r="W618" s="93" t="s">
        <v>121</v>
      </c>
      <c r="X618" s="93" t="s">
        <v>1309</v>
      </c>
      <c r="Y618" s="93">
        <v>2</v>
      </c>
      <c r="Z618" s="97">
        <f>IF(T618="SOPORTE_TELEFÓNICO",'TARIFAS 2025'!$B$14,IF(V618="PRINCIPAL",'TARIFAS 2025'!$B$8,IF(V618="INTERMEDIA",'TARIFAS 2025'!$C$8,IF(V618="LEJANA",'TARIFAS 2025'!$D$8))))</f>
        <v>452148</v>
      </c>
      <c r="AA618" s="97">
        <f t="shared" si="10"/>
        <v>904296</v>
      </c>
    </row>
    <row r="619" spans="1:27" x14ac:dyDescent="0.3">
      <c r="A619" s="93" t="s">
        <v>91</v>
      </c>
      <c r="B619" s="93" t="str">
        <f>VLOOKUP(A619,'CENTROS DE COSTOS'!A:D,2,0)</f>
        <v>0036-0003</v>
      </c>
      <c r="C619" s="93" t="str">
        <f>VLOOKUP(A619,'CENTROS DE COSTOS'!A:D,3,0)</f>
        <v>Wompi Suroccidente</v>
      </c>
      <c r="D619" s="93" t="s">
        <v>3081</v>
      </c>
      <c r="E619" s="93" t="s">
        <v>2544</v>
      </c>
      <c r="F619" s="93" t="s">
        <v>2908</v>
      </c>
      <c r="G619" s="93"/>
      <c r="H619" s="93" t="s">
        <v>133</v>
      </c>
      <c r="I619" s="93" t="s">
        <v>617</v>
      </c>
      <c r="J619" s="93" t="s">
        <v>3519</v>
      </c>
      <c r="K619" s="93"/>
      <c r="L619" s="93" t="s">
        <v>4367</v>
      </c>
      <c r="M619" s="95">
        <v>45988.38958333333</v>
      </c>
      <c r="N619" s="95">
        <v>45989.538194444453</v>
      </c>
      <c r="O619" s="93"/>
      <c r="P619" s="93" t="s">
        <v>1247</v>
      </c>
      <c r="Q619" s="93" t="s">
        <v>1248</v>
      </c>
      <c r="R619" s="93" t="s">
        <v>1312</v>
      </c>
      <c r="S619" s="93" t="s">
        <v>5033</v>
      </c>
      <c r="T619" s="93" t="s">
        <v>1172</v>
      </c>
      <c r="U619" s="93" t="s">
        <v>5072</v>
      </c>
      <c r="V619" s="93" t="s">
        <v>41</v>
      </c>
      <c r="W619" s="93" t="s">
        <v>121</v>
      </c>
      <c r="X619" s="93" t="s">
        <v>1233</v>
      </c>
      <c r="Y619" s="93" t="s">
        <v>5090</v>
      </c>
      <c r="Z619" s="97">
        <f>IF(T619="SOPORTE_TELEFÓNICO",'TARIFAS 2025'!$B$14,IF(V619="PRINCIPAL",'TARIFAS 2025'!$B$8,IF(V619="INTERMEDIA",'TARIFAS 2025'!$C$8,IF(V619="LEJANA",'TARIFAS 2025'!$D$8))))</f>
        <v>172989</v>
      </c>
      <c r="AA619" s="97">
        <f t="shared" si="10"/>
        <v>172989</v>
      </c>
    </row>
    <row r="620" spans="1:27" x14ac:dyDescent="0.3">
      <c r="A620" s="93" t="s">
        <v>77</v>
      </c>
      <c r="B620" s="93" t="str">
        <f>VLOOKUP(A620,'CENTROS DE COSTOS'!A:D,2,0)</f>
        <v>0036-0003</v>
      </c>
      <c r="C620" s="93" t="str">
        <f>VLOOKUP(A620,'CENTROS DE COSTOS'!A:D,3,0)</f>
        <v>Wompi Suroccidente</v>
      </c>
      <c r="D620" s="93" t="s">
        <v>2991</v>
      </c>
      <c r="E620" s="93" t="s">
        <v>2545</v>
      </c>
      <c r="F620" s="93" t="s">
        <v>2909</v>
      </c>
      <c r="G620" s="93"/>
      <c r="H620" s="93" t="s">
        <v>498</v>
      </c>
      <c r="I620" s="93" t="s">
        <v>93</v>
      </c>
      <c r="J620" s="93" t="s">
        <v>3520</v>
      </c>
      <c r="K620" s="93"/>
      <c r="L620" s="93" t="s">
        <v>4368</v>
      </c>
      <c r="M620" s="95">
        <v>45987.333333333343</v>
      </c>
      <c r="N620" s="95">
        <v>45989.543749999997</v>
      </c>
      <c r="O620" s="93"/>
      <c r="P620" s="93" t="s">
        <v>1251</v>
      </c>
      <c r="Q620" s="93" t="s">
        <v>1282</v>
      </c>
      <c r="R620" s="93" t="s">
        <v>1285</v>
      </c>
      <c r="S620" s="93" t="s">
        <v>5034</v>
      </c>
      <c r="T620" s="93" t="s">
        <v>1254</v>
      </c>
      <c r="U620" s="93" t="s">
        <v>5078</v>
      </c>
      <c r="V620" s="93" t="s">
        <v>42</v>
      </c>
      <c r="W620" s="93" t="s">
        <v>121</v>
      </c>
      <c r="X620" s="93" t="s">
        <v>1290</v>
      </c>
      <c r="Y620" s="93">
        <v>1</v>
      </c>
      <c r="Z620" s="97">
        <f>IF(T620="SOPORTE_TELEFÓNICO",'TARIFAS 2025'!$B$14,IF(V620="PRINCIPAL",'TARIFAS 2025'!$B$8,IF(V620="INTERMEDIA",'TARIFAS 2025'!$C$8,IF(V620="LEJANA",'TARIFAS 2025'!$D$8))))</f>
        <v>22000</v>
      </c>
      <c r="AA620" s="97">
        <f t="shared" si="10"/>
        <v>22000</v>
      </c>
    </row>
    <row r="621" spans="1:27" x14ac:dyDescent="0.3">
      <c r="A621" s="93" t="s">
        <v>88</v>
      </c>
      <c r="B621" s="93" t="str">
        <f>VLOOKUP(A621,'CENTROS DE COSTOS'!A:D,2,0)</f>
        <v>0036-0005</v>
      </c>
      <c r="C621" s="93" t="str">
        <f>VLOOKUP(A621,'CENTROS DE COSTOS'!A:D,3,0)</f>
        <v>Wompi Noroccidente</v>
      </c>
      <c r="D621" s="93" t="s">
        <v>2958</v>
      </c>
      <c r="E621" s="93" t="s">
        <v>2546</v>
      </c>
      <c r="F621" s="93" t="s">
        <v>2910</v>
      </c>
      <c r="G621" s="93"/>
      <c r="H621" s="93" t="s">
        <v>120</v>
      </c>
      <c r="I621" s="93" t="s">
        <v>88</v>
      </c>
      <c r="J621" s="93" t="s">
        <v>3521</v>
      </c>
      <c r="K621" s="93"/>
      <c r="L621" s="93" t="s">
        <v>4369</v>
      </c>
      <c r="M621" s="95">
        <v>45989.461111111108</v>
      </c>
      <c r="N621" s="95">
        <v>45989.553472222222</v>
      </c>
      <c r="O621" s="93"/>
      <c r="P621" s="93" t="s">
        <v>1359</v>
      </c>
      <c r="Q621" s="93" t="s">
        <v>1360</v>
      </c>
      <c r="R621" s="93" t="s">
        <v>4417</v>
      </c>
      <c r="S621" s="93" t="s">
        <v>5035</v>
      </c>
      <c r="T621" s="93" t="s">
        <v>1254</v>
      </c>
      <c r="U621" s="93" t="s">
        <v>5076</v>
      </c>
      <c r="V621" s="93" t="s">
        <v>40</v>
      </c>
      <c r="W621" s="93" t="s">
        <v>121</v>
      </c>
      <c r="X621" s="93" t="s">
        <v>1288</v>
      </c>
      <c r="Y621" s="93">
        <v>1</v>
      </c>
      <c r="Z621" s="97">
        <f>IF(T621="SOPORTE_TELEFÓNICO",'TARIFAS 2025'!$B$14,IF(V621="PRINCIPAL",'TARIFAS 2025'!$B$8,IF(V621="INTERMEDIA",'TARIFAS 2025'!$C$8,IF(V621="LEJANA",'TARIFAS 2025'!$D$8))))</f>
        <v>22000</v>
      </c>
      <c r="AA621" s="97">
        <f t="shared" si="10"/>
        <v>22000</v>
      </c>
    </row>
    <row r="622" spans="1:27" x14ac:dyDescent="0.3">
      <c r="A622" s="93" t="s">
        <v>68</v>
      </c>
      <c r="B622" s="93" t="str">
        <f>VLOOKUP(A622,'CENTROS DE COSTOS'!A:D,2,0)</f>
        <v>0036-0001</v>
      </c>
      <c r="C622" s="93" t="str">
        <f>VLOOKUP(A622,'CENTROS DE COSTOS'!A:D,3,0)</f>
        <v>Wompi Costa</v>
      </c>
      <c r="D622" s="93" t="s">
        <v>3022</v>
      </c>
      <c r="E622" s="93" t="s">
        <v>2547</v>
      </c>
      <c r="F622" s="93" t="s">
        <v>2911</v>
      </c>
      <c r="G622" s="93"/>
      <c r="H622" s="93" t="s">
        <v>253</v>
      </c>
      <c r="I622" s="93" t="s">
        <v>68</v>
      </c>
      <c r="J622" s="93" t="s">
        <v>3522</v>
      </c>
      <c r="K622" s="93"/>
      <c r="L622" s="93" t="s">
        <v>4370</v>
      </c>
      <c r="M622" s="95">
        <v>45989.392361111109</v>
      </c>
      <c r="N622" s="95">
        <v>45989.559027777781</v>
      </c>
      <c r="O622" s="93"/>
      <c r="P622" s="93" t="s">
        <v>1263</v>
      </c>
      <c r="Q622" s="93" t="s">
        <v>1264</v>
      </c>
      <c r="R622" s="93" t="s">
        <v>1265</v>
      </c>
      <c r="S622" s="93" t="s">
        <v>5036</v>
      </c>
      <c r="T622" s="93" t="s">
        <v>1254</v>
      </c>
      <c r="U622" s="93" t="s">
        <v>5071</v>
      </c>
      <c r="V622" s="93" t="s">
        <v>40</v>
      </c>
      <c r="W622" s="93" t="s">
        <v>121</v>
      </c>
      <c r="X622" s="93" t="s">
        <v>1339</v>
      </c>
      <c r="Y622" s="93">
        <v>1</v>
      </c>
      <c r="Z622" s="97">
        <f>IF(T622="SOPORTE_TELEFÓNICO",'TARIFAS 2025'!$B$14,IF(V622="PRINCIPAL",'TARIFAS 2025'!$B$8,IF(V622="INTERMEDIA",'TARIFAS 2025'!$C$8,IF(V622="LEJANA",'TARIFAS 2025'!$D$8))))</f>
        <v>22000</v>
      </c>
      <c r="AA622" s="97">
        <f t="shared" si="10"/>
        <v>22000</v>
      </c>
    </row>
    <row r="623" spans="1:27" x14ac:dyDescent="0.3">
      <c r="A623" s="93" t="s">
        <v>80</v>
      </c>
      <c r="B623" s="93" t="str">
        <f>VLOOKUP(A623,'CENTROS DE COSTOS'!A:D,2,0)</f>
        <v>0036-0001</v>
      </c>
      <c r="C623" s="93" t="str">
        <f>VLOOKUP(A623,'CENTROS DE COSTOS'!A:D,3,0)</f>
        <v>Wompi Costa</v>
      </c>
      <c r="D623" s="93" t="s">
        <v>2997</v>
      </c>
      <c r="E623" s="93" t="s">
        <v>2548</v>
      </c>
      <c r="F623" s="93" t="s">
        <v>2912</v>
      </c>
      <c r="G623" s="93"/>
      <c r="H623" s="93" t="s">
        <v>275</v>
      </c>
      <c r="I623" s="93" t="s">
        <v>80</v>
      </c>
      <c r="J623" s="93" t="s">
        <v>3523</v>
      </c>
      <c r="K623" s="93"/>
      <c r="L623" s="93" t="s">
        <v>4371</v>
      </c>
      <c r="M623" s="95">
        <v>45988.463194444441</v>
      </c>
      <c r="N623" s="95">
        <v>45989.56527777778</v>
      </c>
      <c r="O623" s="93"/>
      <c r="P623" s="93" t="s">
        <v>1263</v>
      </c>
      <c r="Q623" s="93" t="s">
        <v>1264</v>
      </c>
      <c r="R623" s="93" t="s">
        <v>1265</v>
      </c>
      <c r="S623" s="93" t="s">
        <v>5037</v>
      </c>
      <c r="T623" s="93" t="s">
        <v>1254</v>
      </c>
      <c r="U623" s="93" t="s">
        <v>5076</v>
      </c>
      <c r="V623" s="93" t="s">
        <v>40</v>
      </c>
      <c r="W623" s="93" t="s">
        <v>121</v>
      </c>
      <c r="X623" s="93" t="s">
        <v>1299</v>
      </c>
      <c r="Y623" s="93">
        <v>1</v>
      </c>
      <c r="Z623" s="97">
        <f>IF(T623="SOPORTE_TELEFÓNICO",'TARIFAS 2025'!$B$14,IF(V623="PRINCIPAL",'TARIFAS 2025'!$B$8,IF(V623="INTERMEDIA",'TARIFAS 2025'!$C$8,IF(V623="LEJANA",'TARIFAS 2025'!$D$8))))</f>
        <v>22000</v>
      </c>
      <c r="AA623" s="97">
        <f t="shared" si="10"/>
        <v>22000</v>
      </c>
    </row>
    <row r="624" spans="1:27" x14ac:dyDescent="0.3">
      <c r="A624" s="93" t="s">
        <v>98</v>
      </c>
      <c r="B624" s="93" t="str">
        <f>VLOOKUP(A624,'CENTROS DE COSTOS'!A:D,2,0)</f>
        <v>0036-0006</v>
      </c>
      <c r="C624" s="93" t="str">
        <f>VLOOKUP(A624,'CENTROS DE COSTOS'!A:D,3,0)</f>
        <v>Wompi Oriente</v>
      </c>
      <c r="D624" s="93" t="s">
        <v>3052</v>
      </c>
      <c r="E624" s="93" t="s">
        <v>2549</v>
      </c>
      <c r="F624" s="93" t="s">
        <v>2913</v>
      </c>
      <c r="G624" s="93"/>
      <c r="H624" s="93" t="s">
        <v>814</v>
      </c>
      <c r="I624" s="93" t="s">
        <v>816</v>
      </c>
      <c r="J624" s="93" t="s">
        <v>3524</v>
      </c>
      <c r="K624" s="93"/>
      <c r="L624" s="93" t="s">
        <v>4372</v>
      </c>
      <c r="M624" s="95">
        <v>45988.594444444447</v>
      </c>
      <c r="N624" s="95">
        <v>45989.565972222219</v>
      </c>
      <c r="O624" s="93"/>
      <c r="P624" s="93" t="s">
        <v>1263</v>
      </c>
      <c r="Q624" s="93" t="s">
        <v>1264</v>
      </c>
      <c r="R624" s="93" t="s">
        <v>1265</v>
      </c>
      <c r="S624" s="93" t="s">
        <v>5038</v>
      </c>
      <c r="T624" s="93" t="s">
        <v>1172</v>
      </c>
      <c r="U624" s="93" t="s">
        <v>5072</v>
      </c>
      <c r="V624" s="93" t="s">
        <v>41</v>
      </c>
      <c r="W624" s="93" t="s">
        <v>121</v>
      </c>
      <c r="X624" s="93" t="s">
        <v>1180</v>
      </c>
      <c r="Y624" s="93" t="s">
        <v>5090</v>
      </c>
      <c r="Z624" s="97">
        <f>IF(T624="SOPORTE_TELEFÓNICO",'TARIFAS 2025'!$B$14,IF(V624="PRINCIPAL",'TARIFAS 2025'!$B$8,IF(V624="INTERMEDIA",'TARIFAS 2025'!$C$8,IF(V624="LEJANA",'TARIFAS 2025'!$D$8))))</f>
        <v>172989</v>
      </c>
      <c r="AA624" s="97">
        <f t="shared" si="10"/>
        <v>172989</v>
      </c>
    </row>
    <row r="625" spans="1:27" x14ac:dyDescent="0.3">
      <c r="A625" s="93" t="s">
        <v>96</v>
      </c>
      <c r="B625" s="93" t="str">
        <f>VLOOKUP(A625,'CENTROS DE COSTOS'!A:D,2,0)</f>
        <v>0036-0007</v>
      </c>
      <c r="C625" s="93" t="str">
        <f>VLOOKUP(A625,'CENTROS DE COSTOS'!A:D,3,0)</f>
        <v>Wompi Santander</v>
      </c>
      <c r="D625" s="93" t="s">
        <v>3082</v>
      </c>
      <c r="E625" s="93" t="s">
        <v>2550</v>
      </c>
      <c r="F625" s="93" t="s">
        <v>2914</v>
      </c>
      <c r="G625" s="93"/>
      <c r="H625" s="93" t="s">
        <v>322</v>
      </c>
      <c r="I625" s="93" t="s">
        <v>338</v>
      </c>
      <c r="J625" s="93" t="s">
        <v>1773</v>
      </c>
      <c r="K625" s="93"/>
      <c r="L625" s="93" t="s">
        <v>4373</v>
      </c>
      <c r="M625" s="95">
        <v>45981.333333333343</v>
      </c>
      <c r="N625" s="95">
        <v>45989.574999999997</v>
      </c>
      <c r="O625" s="93"/>
      <c r="P625" s="93" t="s">
        <v>1255</v>
      </c>
      <c r="Q625" s="93" t="s">
        <v>1256</v>
      </c>
      <c r="R625" s="93" t="s">
        <v>1330</v>
      </c>
      <c r="S625" s="93" t="s">
        <v>5039</v>
      </c>
      <c r="T625" s="93" t="s">
        <v>1254</v>
      </c>
      <c r="U625" s="93" t="s">
        <v>5075</v>
      </c>
      <c r="V625" s="93" t="s">
        <v>42</v>
      </c>
      <c r="W625" s="93" t="s">
        <v>121</v>
      </c>
      <c r="X625" s="93" t="s">
        <v>1274</v>
      </c>
      <c r="Y625" s="93">
        <v>2</v>
      </c>
      <c r="Z625" s="97">
        <f>IF(T625="SOPORTE_TELEFÓNICO",'TARIFAS 2025'!$B$14,IF(V625="PRINCIPAL",'TARIFAS 2025'!$B$8,IF(V625="INTERMEDIA",'TARIFAS 2025'!$C$8,IF(V625="LEJANA",'TARIFAS 2025'!$D$8))))</f>
        <v>22000</v>
      </c>
      <c r="AA625" s="97">
        <f t="shared" si="10"/>
        <v>44000</v>
      </c>
    </row>
    <row r="626" spans="1:27" x14ac:dyDescent="0.3">
      <c r="A626" s="93" t="s">
        <v>71</v>
      </c>
      <c r="B626" s="93" t="str">
        <f>VLOOKUP(A626,'CENTROS DE COSTOS'!A:D,2,0)</f>
        <v>0036-0004</v>
      </c>
      <c r="C626" s="93" t="str">
        <f>VLOOKUP(A626,'CENTROS DE COSTOS'!A:D,3,0)</f>
        <v>Wompi Centro</v>
      </c>
      <c r="D626" s="93" t="s">
        <v>2946</v>
      </c>
      <c r="E626" s="93" t="s">
        <v>2551</v>
      </c>
      <c r="F626" s="93" t="s">
        <v>2915</v>
      </c>
      <c r="G626" s="93"/>
      <c r="H626" s="93" t="s">
        <v>618</v>
      </c>
      <c r="I626" s="93" t="s">
        <v>71</v>
      </c>
      <c r="J626" s="93" t="s">
        <v>3525</v>
      </c>
      <c r="K626" s="93"/>
      <c r="L626" s="93" t="s">
        <v>4374</v>
      </c>
      <c r="M626" s="95">
        <v>45989.333333333343</v>
      </c>
      <c r="N626" s="95">
        <v>45989.57916666667</v>
      </c>
      <c r="O626" s="93"/>
      <c r="P626" s="93" t="s">
        <v>1251</v>
      </c>
      <c r="Q626" s="93" t="s">
        <v>1282</v>
      </c>
      <c r="R626" s="93" t="s">
        <v>1285</v>
      </c>
      <c r="S626" s="93" t="s">
        <v>5040</v>
      </c>
      <c r="T626" s="93" t="s">
        <v>1172</v>
      </c>
      <c r="U626" s="93" t="s">
        <v>5076</v>
      </c>
      <c r="V626" s="93" t="s">
        <v>40</v>
      </c>
      <c r="W626" s="93" t="s">
        <v>121</v>
      </c>
      <c r="X626" s="93" t="s">
        <v>5086</v>
      </c>
      <c r="Y626" s="93" t="s">
        <v>5090</v>
      </c>
      <c r="Z626" s="97">
        <f>IF(T626="SOPORTE_TELEFÓNICO",'TARIFAS 2025'!$B$14,IF(V626="PRINCIPAL",'TARIFAS 2025'!$B$8,IF(V626="INTERMEDIA",'TARIFAS 2025'!$C$8,IF(V626="LEJANA",'TARIFAS 2025'!$D$8))))</f>
        <v>51282</v>
      </c>
      <c r="AA626" s="97">
        <f t="shared" si="10"/>
        <v>51282</v>
      </c>
    </row>
    <row r="627" spans="1:27" x14ac:dyDescent="0.3">
      <c r="A627" s="93" t="s">
        <v>74</v>
      </c>
      <c r="B627" s="93" t="str">
        <f>VLOOKUP(A627,'CENTROS DE COSTOS'!A:D,2,0)</f>
        <v>0036-0007</v>
      </c>
      <c r="C627" s="93" t="str">
        <f>VLOOKUP(A627,'CENTROS DE COSTOS'!A:D,3,0)</f>
        <v>Wompi Santander</v>
      </c>
      <c r="D627" s="93" t="s">
        <v>2952</v>
      </c>
      <c r="E627" s="93" t="s">
        <v>2552</v>
      </c>
      <c r="F627" s="93" t="s">
        <v>2916</v>
      </c>
      <c r="G627" s="93"/>
      <c r="H627" s="93" t="s">
        <v>963</v>
      </c>
      <c r="I627" s="93" t="s">
        <v>74</v>
      </c>
      <c r="J627" s="93" t="s">
        <v>1411</v>
      </c>
      <c r="K627" s="93"/>
      <c r="L627" s="93" t="s">
        <v>4375</v>
      </c>
      <c r="M627" s="95">
        <v>45986.470138888893</v>
      </c>
      <c r="N627" s="95">
        <v>45989.584027777782</v>
      </c>
      <c r="O627" s="93"/>
      <c r="P627" s="93" t="s">
        <v>1255</v>
      </c>
      <c r="Q627" s="93" t="s">
        <v>1256</v>
      </c>
      <c r="R627" s="93" t="s">
        <v>1330</v>
      </c>
      <c r="S627" s="93" t="s">
        <v>5041</v>
      </c>
      <c r="T627" s="93" t="s">
        <v>1172</v>
      </c>
      <c r="U627" s="93" t="s">
        <v>5076</v>
      </c>
      <c r="V627" s="93" t="s">
        <v>40</v>
      </c>
      <c r="W627" s="93" t="s">
        <v>121</v>
      </c>
      <c r="X627" s="93" t="s">
        <v>1178</v>
      </c>
      <c r="Y627" s="93">
        <v>2</v>
      </c>
      <c r="Z627" s="97">
        <f>IF(T627="SOPORTE_TELEFÓNICO",'TARIFAS 2025'!$B$14,IF(V627="PRINCIPAL",'TARIFAS 2025'!$B$8,IF(V627="INTERMEDIA",'TARIFAS 2025'!$C$8,IF(V627="LEJANA",'TARIFAS 2025'!$D$8))))</f>
        <v>51282</v>
      </c>
      <c r="AA627" s="97">
        <f t="shared" si="10"/>
        <v>102564</v>
      </c>
    </row>
    <row r="628" spans="1:27" x14ac:dyDescent="0.3">
      <c r="A628" s="93" t="s">
        <v>96</v>
      </c>
      <c r="B628" s="93" t="str">
        <f>VLOOKUP(A628,'CENTROS DE COSTOS'!A:D,2,0)</f>
        <v>0036-0007</v>
      </c>
      <c r="C628" s="93" t="str">
        <f>VLOOKUP(A628,'CENTROS DE COSTOS'!A:D,3,0)</f>
        <v>Wompi Santander</v>
      </c>
      <c r="D628" s="93" t="s">
        <v>3062</v>
      </c>
      <c r="E628" s="93" t="s">
        <v>2553</v>
      </c>
      <c r="F628" s="93" t="s">
        <v>2917</v>
      </c>
      <c r="G628" s="93"/>
      <c r="H628" s="93" t="s">
        <v>322</v>
      </c>
      <c r="I628" s="93" t="s">
        <v>96</v>
      </c>
      <c r="J628" s="93" t="s">
        <v>3526</v>
      </c>
      <c r="K628" s="93"/>
      <c r="L628" s="93" t="s">
        <v>4376</v>
      </c>
      <c r="M628" s="95">
        <v>45984.375</v>
      </c>
      <c r="N628" s="95">
        <v>45989.616666666669</v>
      </c>
      <c r="O628" s="93"/>
      <c r="P628" s="93" t="s">
        <v>1359</v>
      </c>
      <c r="Q628" s="93" t="s">
        <v>1360</v>
      </c>
      <c r="R628" s="93" t="s">
        <v>1413</v>
      </c>
      <c r="S628" s="93" t="s">
        <v>5042</v>
      </c>
      <c r="T628" s="93" t="s">
        <v>1254</v>
      </c>
      <c r="U628" s="93" t="s">
        <v>5072</v>
      </c>
      <c r="V628" s="93" t="s">
        <v>40</v>
      </c>
      <c r="W628" s="93" t="s">
        <v>121</v>
      </c>
      <c r="X628" s="93" t="s">
        <v>1354</v>
      </c>
      <c r="Y628" s="93">
        <v>2</v>
      </c>
      <c r="Z628" s="97">
        <f>IF(T628="SOPORTE_TELEFÓNICO",'TARIFAS 2025'!$B$14,IF(V628="PRINCIPAL",'TARIFAS 2025'!$B$8,IF(V628="INTERMEDIA",'TARIFAS 2025'!$C$8,IF(V628="LEJANA",'TARIFAS 2025'!$D$8))))</f>
        <v>22000</v>
      </c>
      <c r="AA628" s="97">
        <f t="shared" si="10"/>
        <v>44000</v>
      </c>
    </row>
    <row r="629" spans="1:27" x14ac:dyDescent="0.3">
      <c r="A629" s="93" t="s">
        <v>88</v>
      </c>
      <c r="B629" s="93" t="str">
        <f>VLOOKUP(A629,'CENTROS DE COSTOS'!A:D,2,0)</f>
        <v>0036-0005</v>
      </c>
      <c r="C629" s="93" t="str">
        <f>VLOOKUP(A629,'CENTROS DE COSTOS'!A:D,3,0)</f>
        <v>Wompi Noroccidente</v>
      </c>
      <c r="D629" s="93" t="s">
        <v>2958</v>
      </c>
      <c r="E629" s="93" t="s">
        <v>2554</v>
      </c>
      <c r="F629" s="93" t="s">
        <v>2918</v>
      </c>
      <c r="G629" s="93"/>
      <c r="H629" s="93" t="s">
        <v>120</v>
      </c>
      <c r="I629" s="93" t="s">
        <v>88</v>
      </c>
      <c r="J629" s="93" t="s">
        <v>3527</v>
      </c>
      <c r="K629" s="93"/>
      <c r="L629" s="93" t="s">
        <v>4377</v>
      </c>
      <c r="M629" s="95">
        <v>45988.539583333331</v>
      </c>
      <c r="N629" s="95">
        <v>45989.643750000003</v>
      </c>
      <c r="O629" s="93"/>
      <c r="P629" s="93" t="s">
        <v>1251</v>
      </c>
      <c r="Q629" s="93" t="s">
        <v>1252</v>
      </c>
      <c r="R629" s="93" t="s">
        <v>1326</v>
      </c>
      <c r="S629" s="93" t="s">
        <v>5043</v>
      </c>
      <c r="T629" s="93" t="s">
        <v>1172</v>
      </c>
      <c r="U629" s="93" t="s">
        <v>5078</v>
      </c>
      <c r="V629" s="93" t="s">
        <v>40</v>
      </c>
      <c r="W629" s="93" t="s">
        <v>121</v>
      </c>
      <c r="X629" s="93" t="s">
        <v>1288</v>
      </c>
      <c r="Y629" s="93" t="s">
        <v>5090</v>
      </c>
      <c r="Z629" s="97">
        <f>IF(T629="SOPORTE_TELEFÓNICO",'TARIFAS 2025'!$B$14,IF(V629="PRINCIPAL",'TARIFAS 2025'!$B$8,IF(V629="INTERMEDIA",'TARIFAS 2025'!$C$8,IF(V629="LEJANA",'TARIFAS 2025'!$D$8))))</f>
        <v>51282</v>
      </c>
      <c r="AA629" s="97">
        <f t="shared" si="10"/>
        <v>51282</v>
      </c>
    </row>
    <row r="630" spans="1:27" x14ac:dyDescent="0.3">
      <c r="A630" s="93" t="s">
        <v>96</v>
      </c>
      <c r="B630" s="93" t="str">
        <f>VLOOKUP(A630,'CENTROS DE COSTOS'!A:D,2,0)</f>
        <v>0036-0007</v>
      </c>
      <c r="C630" s="93" t="str">
        <f>VLOOKUP(A630,'CENTROS DE COSTOS'!A:D,3,0)</f>
        <v>Wompi Santander</v>
      </c>
      <c r="D630" s="93" t="s">
        <v>3083</v>
      </c>
      <c r="E630" s="93" t="s">
        <v>2555</v>
      </c>
      <c r="F630" s="93" t="s">
        <v>2919</v>
      </c>
      <c r="G630" s="93"/>
      <c r="H630" s="93" t="s">
        <v>322</v>
      </c>
      <c r="I630" s="93" t="s">
        <v>361</v>
      </c>
      <c r="J630" s="93" t="s">
        <v>3528</v>
      </c>
      <c r="K630" s="93"/>
      <c r="L630" s="93" t="s">
        <v>4378</v>
      </c>
      <c r="M630" s="95">
        <v>45986.640277777777</v>
      </c>
      <c r="N630" s="95">
        <v>45989.668055555558</v>
      </c>
      <c r="O630" s="93"/>
      <c r="P630" s="93" t="s">
        <v>1251</v>
      </c>
      <c r="Q630" s="93" t="s">
        <v>1252</v>
      </c>
      <c r="R630" s="93" t="s">
        <v>1285</v>
      </c>
      <c r="S630" s="93" t="s">
        <v>5044</v>
      </c>
      <c r="T630" s="93" t="s">
        <v>1254</v>
      </c>
      <c r="U630" s="93" t="s">
        <v>5072</v>
      </c>
      <c r="V630" s="93" t="s">
        <v>41</v>
      </c>
      <c r="W630" s="93" t="s">
        <v>121</v>
      </c>
      <c r="X630" s="93" t="s">
        <v>1234</v>
      </c>
      <c r="Y630" s="93">
        <v>1</v>
      </c>
      <c r="Z630" s="97">
        <f>IF(T630="SOPORTE_TELEFÓNICO",'TARIFAS 2025'!$B$14,IF(V630="PRINCIPAL",'TARIFAS 2025'!$B$8,IF(V630="INTERMEDIA",'TARIFAS 2025'!$C$8,IF(V630="LEJANA",'TARIFAS 2025'!$D$8))))</f>
        <v>22000</v>
      </c>
      <c r="AA630" s="97">
        <f t="shared" si="10"/>
        <v>22000</v>
      </c>
    </row>
    <row r="631" spans="1:27" x14ac:dyDescent="0.3">
      <c r="A631" s="93" t="s">
        <v>96</v>
      </c>
      <c r="B631" s="93" t="str">
        <f>VLOOKUP(A631,'CENTROS DE COSTOS'!A:D,2,0)</f>
        <v>0036-0007</v>
      </c>
      <c r="C631" s="93" t="str">
        <f>VLOOKUP(A631,'CENTROS DE COSTOS'!A:D,3,0)</f>
        <v>Wompi Santander</v>
      </c>
      <c r="D631" s="93" t="s">
        <v>3083</v>
      </c>
      <c r="E631" s="93" t="s">
        <v>2556</v>
      </c>
      <c r="F631" s="93" t="s">
        <v>2920</v>
      </c>
      <c r="G631" s="93"/>
      <c r="H631" s="93" t="s">
        <v>322</v>
      </c>
      <c r="I631" s="93" t="s">
        <v>361</v>
      </c>
      <c r="J631" s="93" t="s">
        <v>1841</v>
      </c>
      <c r="K631" s="93"/>
      <c r="L631" s="93" t="s">
        <v>4379</v>
      </c>
      <c r="M631" s="95">
        <v>45986.59097222222</v>
      </c>
      <c r="N631" s="95">
        <v>45989.67291666667</v>
      </c>
      <c r="O631" s="93"/>
      <c r="P631" s="93" t="s">
        <v>1251</v>
      </c>
      <c r="Q631" s="93" t="s">
        <v>1252</v>
      </c>
      <c r="R631" s="93" t="s">
        <v>1285</v>
      </c>
      <c r="S631" s="93" t="s">
        <v>5045</v>
      </c>
      <c r="T631" s="93" t="s">
        <v>1254</v>
      </c>
      <c r="U631" s="93" t="s">
        <v>5076</v>
      </c>
      <c r="V631" s="93" t="s">
        <v>41</v>
      </c>
      <c r="W631" s="93" t="s">
        <v>121</v>
      </c>
      <c r="X631" s="93" t="s">
        <v>1274</v>
      </c>
      <c r="Y631" s="93">
        <v>2</v>
      </c>
      <c r="Z631" s="97">
        <f>IF(T631="SOPORTE_TELEFÓNICO",'TARIFAS 2025'!$B$14,IF(V631="PRINCIPAL",'TARIFAS 2025'!$B$8,IF(V631="INTERMEDIA",'TARIFAS 2025'!$C$8,IF(V631="LEJANA",'TARIFAS 2025'!$D$8))))</f>
        <v>22000</v>
      </c>
      <c r="AA631" s="97">
        <f t="shared" si="10"/>
        <v>44000</v>
      </c>
    </row>
    <row r="632" spans="1:27" x14ac:dyDescent="0.3">
      <c r="A632" s="93" t="s">
        <v>96</v>
      </c>
      <c r="B632" s="93" t="str">
        <f>VLOOKUP(A632,'CENTROS DE COSTOS'!A:D,2,0)</f>
        <v>0036-0007</v>
      </c>
      <c r="C632" s="93" t="str">
        <f>VLOOKUP(A632,'CENTROS DE COSTOS'!A:D,3,0)</f>
        <v>Wompi Santander</v>
      </c>
      <c r="D632" s="93" t="s">
        <v>3003</v>
      </c>
      <c r="E632" s="93" t="s">
        <v>2557</v>
      </c>
      <c r="F632" s="93" t="s">
        <v>2921</v>
      </c>
      <c r="G632" s="93"/>
      <c r="H632" s="93" t="s">
        <v>322</v>
      </c>
      <c r="I632" s="93" t="s">
        <v>352</v>
      </c>
      <c r="J632" s="93" t="s">
        <v>3529</v>
      </c>
      <c r="K632" s="93"/>
      <c r="L632" s="93" t="s">
        <v>4380</v>
      </c>
      <c r="M632" s="95">
        <v>45988.333333333343</v>
      </c>
      <c r="N632" s="95">
        <v>45989.676388888889</v>
      </c>
      <c r="O632" s="93"/>
      <c r="P632" s="93" t="s">
        <v>4410</v>
      </c>
      <c r="Q632" s="93" t="s">
        <v>4411</v>
      </c>
      <c r="R632" s="93" t="s">
        <v>4412</v>
      </c>
      <c r="S632" s="93" t="s">
        <v>5046</v>
      </c>
      <c r="T632" s="93" t="s">
        <v>1172</v>
      </c>
      <c r="U632" s="93" t="s">
        <v>5076</v>
      </c>
      <c r="V632" s="93" t="s">
        <v>41</v>
      </c>
      <c r="W632" s="93" t="s">
        <v>121</v>
      </c>
      <c r="X632" s="93" t="s">
        <v>1236</v>
      </c>
      <c r="Y632" s="93">
        <v>2</v>
      </c>
      <c r="Z632" s="97">
        <f>IF(T632="SOPORTE_TELEFÓNICO",'TARIFAS 2025'!$B$14,IF(V632="PRINCIPAL",'TARIFAS 2025'!$B$8,IF(V632="INTERMEDIA",'TARIFAS 2025'!$C$8,IF(V632="LEJANA",'TARIFAS 2025'!$D$8))))</f>
        <v>172989</v>
      </c>
      <c r="AA632" s="97">
        <f t="shared" si="10"/>
        <v>345978</v>
      </c>
    </row>
    <row r="633" spans="1:27" x14ac:dyDescent="0.3">
      <c r="A633" s="93" t="s">
        <v>91</v>
      </c>
      <c r="B633" s="93" t="str">
        <f>VLOOKUP(A633,'CENTROS DE COSTOS'!A:D,2,0)</f>
        <v>0036-0003</v>
      </c>
      <c r="C633" s="93" t="str">
        <f>VLOOKUP(A633,'CENTROS DE COSTOS'!A:D,3,0)</f>
        <v>Wompi Suroccidente</v>
      </c>
      <c r="D633" s="93" t="s">
        <v>2959</v>
      </c>
      <c r="E633" s="93" t="s">
        <v>2558</v>
      </c>
      <c r="F633" s="93" t="s">
        <v>2601</v>
      </c>
      <c r="G633" s="93"/>
      <c r="H633" s="93" t="s">
        <v>133</v>
      </c>
      <c r="I633" s="93" t="s">
        <v>850</v>
      </c>
      <c r="J633" s="93" t="s">
        <v>3200</v>
      </c>
      <c r="K633" s="93"/>
      <c r="L633" s="93" t="s">
        <v>4381</v>
      </c>
      <c r="M633" s="95">
        <v>45988.333333333343</v>
      </c>
      <c r="N633" s="95">
        <v>45989.681250000001</v>
      </c>
      <c r="O633" s="93"/>
      <c r="P633" s="93" t="s">
        <v>1258</v>
      </c>
      <c r="Q633" s="93" t="s">
        <v>1259</v>
      </c>
      <c r="R633" s="93" t="s">
        <v>1273</v>
      </c>
      <c r="S633" s="93" t="s">
        <v>5047</v>
      </c>
      <c r="T633" s="93" t="s">
        <v>1172</v>
      </c>
      <c r="U633" s="93" t="s">
        <v>5073</v>
      </c>
      <c r="V633" s="93" t="s">
        <v>42</v>
      </c>
      <c r="W633" s="93" t="s">
        <v>121</v>
      </c>
      <c r="X633" s="93" t="s">
        <v>1206</v>
      </c>
      <c r="Y633" s="93" t="s">
        <v>5090</v>
      </c>
      <c r="Z633" s="97">
        <f>IF(T633="SOPORTE_TELEFÓNICO",'TARIFAS 2025'!$B$14,IF(V633="PRINCIPAL",'TARIFAS 2025'!$B$8,IF(V633="INTERMEDIA",'TARIFAS 2025'!$C$8,IF(V633="LEJANA",'TARIFAS 2025'!$D$8))))</f>
        <v>452148</v>
      </c>
      <c r="AA633" s="97">
        <f t="shared" ref="AA633:AA656" si="11">Z633*Y633</f>
        <v>452148</v>
      </c>
    </row>
    <row r="634" spans="1:27" x14ac:dyDescent="0.3">
      <c r="A634" s="93" t="s">
        <v>71</v>
      </c>
      <c r="B634" s="93" t="str">
        <f>VLOOKUP(A634,'CENTROS DE COSTOS'!A:D,2,0)</f>
        <v>0036-0004</v>
      </c>
      <c r="C634" s="93" t="str">
        <f>VLOOKUP(A634,'CENTROS DE COSTOS'!A:D,3,0)</f>
        <v>Wompi Centro</v>
      </c>
      <c r="D634" s="93" t="s">
        <v>2946</v>
      </c>
      <c r="E634" s="93" t="s">
        <v>2559</v>
      </c>
      <c r="F634" s="93" t="s">
        <v>2922</v>
      </c>
      <c r="G634" s="93"/>
      <c r="H634" s="93" t="s">
        <v>618</v>
      </c>
      <c r="I634" s="93" t="s">
        <v>71</v>
      </c>
      <c r="J634" s="93" t="s">
        <v>3530</v>
      </c>
      <c r="K634" s="93"/>
      <c r="L634" s="93" t="s">
        <v>4382</v>
      </c>
      <c r="M634" s="95">
        <v>45988.409722222219</v>
      </c>
      <c r="N634" s="95">
        <v>45989.686111111107</v>
      </c>
      <c r="O634" s="93"/>
      <c r="P634" s="93" t="s">
        <v>1251</v>
      </c>
      <c r="Q634" s="93" t="s">
        <v>1252</v>
      </c>
      <c r="R634" s="93" t="s">
        <v>1253</v>
      </c>
      <c r="S634" s="93" t="s">
        <v>5048</v>
      </c>
      <c r="T634" s="93" t="s">
        <v>1254</v>
      </c>
      <c r="U634" s="93" t="s">
        <v>5078</v>
      </c>
      <c r="V634" s="93" t="s">
        <v>40</v>
      </c>
      <c r="W634" s="93" t="s">
        <v>121</v>
      </c>
      <c r="X634" s="93" t="s">
        <v>1317</v>
      </c>
      <c r="Y634" s="93">
        <v>1</v>
      </c>
      <c r="Z634" s="97">
        <f>IF(T634="SOPORTE_TELEFÓNICO",'TARIFAS 2025'!$B$14,IF(V634="PRINCIPAL",'TARIFAS 2025'!$B$8,IF(V634="INTERMEDIA",'TARIFAS 2025'!$C$8,IF(V634="LEJANA",'TARIFAS 2025'!$D$8))))</f>
        <v>22000</v>
      </c>
      <c r="AA634" s="97">
        <f t="shared" si="11"/>
        <v>22000</v>
      </c>
    </row>
    <row r="635" spans="1:27" x14ac:dyDescent="0.3">
      <c r="A635" s="93" t="s">
        <v>96</v>
      </c>
      <c r="B635" s="93" t="str">
        <f>VLOOKUP(A635,'CENTROS DE COSTOS'!A:D,2,0)</f>
        <v>0036-0007</v>
      </c>
      <c r="C635" s="93" t="str">
        <f>VLOOKUP(A635,'CENTROS DE COSTOS'!A:D,3,0)</f>
        <v>Wompi Santander</v>
      </c>
      <c r="D635" s="93" t="s">
        <v>3084</v>
      </c>
      <c r="E635" s="93" t="s">
        <v>2560</v>
      </c>
      <c r="F635" s="93" t="s">
        <v>2923</v>
      </c>
      <c r="G635" s="93"/>
      <c r="H635" s="93" t="s">
        <v>322</v>
      </c>
      <c r="I635" s="93" t="s">
        <v>359</v>
      </c>
      <c r="J635" s="93" t="s">
        <v>3488</v>
      </c>
      <c r="K635" s="93"/>
      <c r="L635" s="93" t="s">
        <v>4383</v>
      </c>
      <c r="M635" s="95">
        <v>45988.676388888889</v>
      </c>
      <c r="N635" s="95">
        <v>45989.69027777778</v>
      </c>
      <c r="O635" s="93"/>
      <c r="P635" s="93" t="s">
        <v>1251</v>
      </c>
      <c r="Q635" s="93" t="s">
        <v>1282</v>
      </c>
      <c r="R635" s="93" t="s">
        <v>1285</v>
      </c>
      <c r="S635" s="93" t="s">
        <v>5049</v>
      </c>
      <c r="T635" s="93" t="s">
        <v>1254</v>
      </c>
      <c r="U635" s="93" t="s">
        <v>5078</v>
      </c>
      <c r="V635" s="93" t="s">
        <v>42</v>
      </c>
      <c r="W635" s="93" t="s">
        <v>121</v>
      </c>
      <c r="X635" s="93" t="s">
        <v>1184</v>
      </c>
      <c r="Y635" s="93">
        <v>1</v>
      </c>
      <c r="Z635" s="97">
        <f>IF(T635="SOPORTE_TELEFÓNICO",'TARIFAS 2025'!$B$14,IF(V635="PRINCIPAL",'TARIFAS 2025'!$B$8,IF(V635="INTERMEDIA",'TARIFAS 2025'!$C$8,IF(V635="LEJANA",'TARIFAS 2025'!$D$8))))</f>
        <v>22000</v>
      </c>
      <c r="AA635" s="97">
        <f t="shared" si="11"/>
        <v>22000</v>
      </c>
    </row>
    <row r="636" spans="1:27" x14ac:dyDescent="0.3">
      <c r="A636" s="93" t="s">
        <v>77</v>
      </c>
      <c r="B636" s="93" t="str">
        <f>VLOOKUP(A636,'CENTROS DE COSTOS'!A:D,2,0)</f>
        <v>0036-0003</v>
      </c>
      <c r="C636" s="93" t="str">
        <f>VLOOKUP(A636,'CENTROS DE COSTOS'!A:D,3,0)</f>
        <v>Wompi Suroccidente</v>
      </c>
      <c r="D636" s="93" t="s">
        <v>3085</v>
      </c>
      <c r="E636" s="93" t="s">
        <v>2561</v>
      </c>
      <c r="F636" s="93" t="s">
        <v>2924</v>
      </c>
      <c r="G636" s="93"/>
      <c r="H636" s="93" t="s">
        <v>1101</v>
      </c>
      <c r="I636" s="93" t="s">
        <v>1120</v>
      </c>
      <c r="J636" s="93" t="s">
        <v>3531</v>
      </c>
      <c r="K636" s="93"/>
      <c r="L636" s="93" t="s">
        <v>4384</v>
      </c>
      <c r="M636" s="95">
        <v>45989.333333333343</v>
      </c>
      <c r="N636" s="95">
        <v>45989.693749999999</v>
      </c>
      <c r="O636" s="93"/>
      <c r="P636" s="93" t="s">
        <v>4410</v>
      </c>
      <c r="Q636" s="93" t="s">
        <v>4411</v>
      </c>
      <c r="R636" s="93" t="s">
        <v>4412</v>
      </c>
      <c r="S636" s="93" t="s">
        <v>5050</v>
      </c>
      <c r="T636" s="93" t="s">
        <v>1254</v>
      </c>
      <c r="U636" s="93" t="s">
        <v>5079</v>
      </c>
      <c r="V636" s="93" t="s">
        <v>41</v>
      </c>
      <c r="W636" s="93" t="s">
        <v>121</v>
      </c>
      <c r="X636" s="93" t="s">
        <v>1290</v>
      </c>
      <c r="Y636" s="93">
        <v>1</v>
      </c>
      <c r="Z636" s="97">
        <f>IF(T636="SOPORTE_TELEFÓNICO",'TARIFAS 2025'!$B$14,IF(V636="PRINCIPAL",'TARIFAS 2025'!$B$8,IF(V636="INTERMEDIA",'TARIFAS 2025'!$C$8,IF(V636="LEJANA",'TARIFAS 2025'!$D$8))))</f>
        <v>22000</v>
      </c>
      <c r="AA636" s="97">
        <f t="shared" si="11"/>
        <v>22000</v>
      </c>
    </row>
    <row r="637" spans="1:27" x14ac:dyDescent="0.3">
      <c r="A637" s="93" t="s">
        <v>96</v>
      </c>
      <c r="B637" s="93" t="str">
        <f>VLOOKUP(A637,'CENTROS DE COSTOS'!A:D,2,0)</f>
        <v>0036-0007</v>
      </c>
      <c r="C637" s="93" t="str">
        <f>VLOOKUP(A637,'CENTROS DE COSTOS'!A:D,3,0)</f>
        <v>Wompi Santander</v>
      </c>
      <c r="D637" s="93" t="s">
        <v>3086</v>
      </c>
      <c r="E637" s="93" t="s">
        <v>2562</v>
      </c>
      <c r="F637" s="93" t="s">
        <v>2925</v>
      </c>
      <c r="G637" s="93"/>
      <c r="H637" s="93" t="s">
        <v>322</v>
      </c>
      <c r="I637" s="93" t="s">
        <v>401</v>
      </c>
      <c r="J637" s="93" t="s">
        <v>3119</v>
      </c>
      <c r="K637" s="93"/>
      <c r="L637" s="93" t="s">
        <v>4385</v>
      </c>
      <c r="M637" s="95">
        <v>45986.472916666673</v>
      </c>
      <c r="N637" s="95">
        <v>45989.699305555558</v>
      </c>
      <c r="O637" s="93"/>
      <c r="P637" s="93" t="s">
        <v>1251</v>
      </c>
      <c r="Q637" s="93" t="s">
        <v>1282</v>
      </c>
      <c r="R637" s="93" t="s">
        <v>1285</v>
      </c>
      <c r="S637" s="93" t="s">
        <v>5051</v>
      </c>
      <c r="T637" s="93" t="s">
        <v>1254</v>
      </c>
      <c r="U637" s="93" t="s">
        <v>5076</v>
      </c>
      <c r="V637" s="93" t="s">
        <v>42</v>
      </c>
      <c r="W637" s="93" t="s">
        <v>121</v>
      </c>
      <c r="X637" s="93" t="s">
        <v>1184</v>
      </c>
      <c r="Y637" s="93">
        <v>1</v>
      </c>
      <c r="Z637" s="97">
        <f>IF(T637="SOPORTE_TELEFÓNICO",'TARIFAS 2025'!$B$14,IF(V637="PRINCIPAL",'TARIFAS 2025'!$B$8,IF(V637="INTERMEDIA",'TARIFAS 2025'!$C$8,IF(V637="LEJANA",'TARIFAS 2025'!$D$8))))</f>
        <v>22000</v>
      </c>
      <c r="AA637" s="97">
        <f t="shared" si="11"/>
        <v>22000</v>
      </c>
    </row>
    <row r="638" spans="1:27" x14ac:dyDescent="0.3">
      <c r="A638" s="93" t="s">
        <v>96</v>
      </c>
      <c r="B638" s="93" t="str">
        <f>VLOOKUP(A638,'CENTROS DE COSTOS'!A:D,2,0)</f>
        <v>0036-0007</v>
      </c>
      <c r="C638" s="93" t="str">
        <f>VLOOKUP(A638,'CENTROS DE COSTOS'!A:D,3,0)</f>
        <v>Wompi Santander</v>
      </c>
      <c r="D638" s="93" t="s">
        <v>3087</v>
      </c>
      <c r="E638" s="93" t="s">
        <v>2563</v>
      </c>
      <c r="F638" s="93" t="s">
        <v>2926</v>
      </c>
      <c r="G638" s="93"/>
      <c r="H638" s="93" t="s">
        <v>322</v>
      </c>
      <c r="I638" s="93" t="s">
        <v>428</v>
      </c>
      <c r="J638" s="93" t="s">
        <v>3532</v>
      </c>
      <c r="K638" s="93"/>
      <c r="L638" s="93" t="s">
        <v>4386</v>
      </c>
      <c r="M638" s="95">
        <v>45987.633333333331</v>
      </c>
      <c r="N638" s="95">
        <v>45989.705555555563</v>
      </c>
      <c r="O638" s="93"/>
      <c r="P638" s="93" t="s">
        <v>1251</v>
      </c>
      <c r="Q638" s="93" t="s">
        <v>1282</v>
      </c>
      <c r="R638" s="93" t="s">
        <v>1285</v>
      </c>
      <c r="S638" s="93" t="s">
        <v>5052</v>
      </c>
      <c r="T638" s="93" t="s">
        <v>1254</v>
      </c>
      <c r="U638" s="93" t="s">
        <v>5071</v>
      </c>
      <c r="V638" s="93" t="s">
        <v>42</v>
      </c>
      <c r="W638" s="93" t="s">
        <v>121</v>
      </c>
      <c r="X638" s="93" t="s">
        <v>1184</v>
      </c>
      <c r="Y638" s="93">
        <v>1</v>
      </c>
      <c r="Z638" s="97">
        <f>IF(T638="SOPORTE_TELEFÓNICO",'TARIFAS 2025'!$B$14,IF(V638="PRINCIPAL",'TARIFAS 2025'!$B$8,IF(V638="INTERMEDIA",'TARIFAS 2025'!$C$8,IF(V638="LEJANA",'TARIFAS 2025'!$D$8))))</f>
        <v>22000</v>
      </c>
      <c r="AA638" s="97">
        <f t="shared" si="11"/>
        <v>22000</v>
      </c>
    </row>
    <row r="639" spans="1:27" x14ac:dyDescent="0.3">
      <c r="A639" s="93" t="s">
        <v>77</v>
      </c>
      <c r="B639" s="93" t="str">
        <f>VLOOKUP(A639,'CENTROS DE COSTOS'!A:D,2,0)</f>
        <v>0036-0003</v>
      </c>
      <c r="C639" s="93" t="str">
        <f>VLOOKUP(A639,'CENTROS DE COSTOS'!A:D,3,0)</f>
        <v>Wompi Suroccidente</v>
      </c>
      <c r="D639" s="93" t="s">
        <v>2991</v>
      </c>
      <c r="E639" s="93" t="s">
        <v>2564</v>
      </c>
      <c r="F639" s="93" t="s">
        <v>2927</v>
      </c>
      <c r="G639" s="93"/>
      <c r="H639" s="93" t="s">
        <v>498</v>
      </c>
      <c r="I639" s="93" t="s">
        <v>93</v>
      </c>
      <c r="J639" s="93" t="s">
        <v>3533</v>
      </c>
      <c r="K639" s="93"/>
      <c r="L639" s="93" t="s">
        <v>4387</v>
      </c>
      <c r="M639" s="95">
        <v>45989.333333333343</v>
      </c>
      <c r="N639" s="95">
        <v>45990.388888888891</v>
      </c>
      <c r="O639" s="93"/>
      <c r="P639" s="93" t="s">
        <v>1251</v>
      </c>
      <c r="Q639" s="93" t="s">
        <v>1282</v>
      </c>
      <c r="R639" s="93" t="s">
        <v>1253</v>
      </c>
      <c r="S639" s="93" t="s">
        <v>5053</v>
      </c>
      <c r="T639" s="93" t="s">
        <v>1254</v>
      </c>
      <c r="U639" s="93" t="s">
        <v>5078</v>
      </c>
      <c r="V639" s="93" t="s">
        <v>42</v>
      </c>
      <c r="W639" s="93" t="s">
        <v>121</v>
      </c>
      <c r="X639" s="93" t="s">
        <v>1194</v>
      </c>
      <c r="Y639" s="93">
        <v>1</v>
      </c>
      <c r="Z639" s="97">
        <f>IF(T639="SOPORTE_TELEFÓNICO",'TARIFAS 2025'!$B$14,IF(V639="PRINCIPAL",'TARIFAS 2025'!$B$8,IF(V639="INTERMEDIA",'TARIFAS 2025'!$C$8,IF(V639="LEJANA",'TARIFAS 2025'!$D$8))))</f>
        <v>22000</v>
      </c>
      <c r="AA639" s="97">
        <f t="shared" si="11"/>
        <v>22000</v>
      </c>
    </row>
    <row r="640" spans="1:27" x14ac:dyDescent="0.3">
      <c r="A640" s="93" t="s">
        <v>80</v>
      </c>
      <c r="B640" s="93" t="str">
        <f>VLOOKUP(A640,'CENTROS DE COSTOS'!A:D,2,0)</f>
        <v>0036-0001</v>
      </c>
      <c r="C640" s="93" t="str">
        <f>VLOOKUP(A640,'CENTROS DE COSTOS'!A:D,3,0)</f>
        <v>Wompi Costa</v>
      </c>
      <c r="D640" s="93" t="s">
        <v>2997</v>
      </c>
      <c r="E640" s="93" t="s">
        <v>2565</v>
      </c>
      <c r="F640" s="93" t="s">
        <v>2681</v>
      </c>
      <c r="G640" s="93"/>
      <c r="H640" s="93" t="s">
        <v>275</v>
      </c>
      <c r="I640" s="93" t="s">
        <v>80</v>
      </c>
      <c r="J640" s="93" t="s">
        <v>3258</v>
      </c>
      <c r="K640" s="93"/>
      <c r="L640" s="93" t="s">
        <v>4388</v>
      </c>
      <c r="M640" s="95">
        <v>45989.599999999999</v>
      </c>
      <c r="N640" s="95">
        <v>45990.400694444441</v>
      </c>
      <c r="O640" s="93"/>
      <c r="P640" s="93" t="s">
        <v>1251</v>
      </c>
      <c r="Q640" s="93" t="s">
        <v>1282</v>
      </c>
      <c r="R640" s="93" t="s">
        <v>1283</v>
      </c>
      <c r="S640" s="93" t="s">
        <v>5054</v>
      </c>
      <c r="T640" s="93" t="s">
        <v>1172</v>
      </c>
      <c r="U640" s="93" t="s">
        <v>5079</v>
      </c>
      <c r="V640" s="93" t="s">
        <v>40</v>
      </c>
      <c r="W640" s="93" t="s">
        <v>121</v>
      </c>
      <c r="X640" s="93" t="s">
        <v>1228</v>
      </c>
      <c r="Y640" s="93" t="s">
        <v>5090</v>
      </c>
      <c r="Z640" s="97">
        <f>IF(T640="SOPORTE_TELEFÓNICO",'TARIFAS 2025'!$B$14,IF(V640="PRINCIPAL",'TARIFAS 2025'!$B$8,IF(V640="INTERMEDIA",'TARIFAS 2025'!$C$8,IF(V640="LEJANA",'TARIFAS 2025'!$D$8))))</f>
        <v>51282</v>
      </c>
      <c r="AA640" s="97">
        <f t="shared" si="11"/>
        <v>51282</v>
      </c>
    </row>
    <row r="641" spans="1:27" x14ac:dyDescent="0.3">
      <c r="A641" s="93" t="s">
        <v>81</v>
      </c>
      <c r="B641" s="93" t="str">
        <f>VLOOKUP(A641,'CENTROS DE COSTOS'!A:D,2,0)</f>
        <v>0036-0007</v>
      </c>
      <c r="C641" s="93" t="str">
        <f>VLOOKUP(A641,'CENTROS DE COSTOS'!A:D,3,0)</f>
        <v>Wompi Santander</v>
      </c>
      <c r="D641" s="93" t="s">
        <v>2965</v>
      </c>
      <c r="E641" s="93" t="s">
        <v>2566</v>
      </c>
      <c r="F641" s="93" t="s">
        <v>2928</v>
      </c>
      <c r="G641" s="93"/>
      <c r="H641" s="93" t="s">
        <v>891</v>
      </c>
      <c r="I641" s="93" t="s">
        <v>81</v>
      </c>
      <c r="J641" s="93" t="s">
        <v>3534</v>
      </c>
      <c r="K641" s="93"/>
      <c r="L641" s="93" t="s">
        <v>4389</v>
      </c>
      <c r="M641" s="95">
        <v>45989.333333333343</v>
      </c>
      <c r="N641" s="95">
        <v>45990.413888888892</v>
      </c>
      <c r="O641" s="93"/>
      <c r="P641" s="93" t="s">
        <v>1263</v>
      </c>
      <c r="Q641" s="93" t="s">
        <v>1347</v>
      </c>
      <c r="R641" s="93" t="s">
        <v>1277</v>
      </c>
      <c r="S641" s="93" t="s">
        <v>5055</v>
      </c>
      <c r="T641" s="93" t="s">
        <v>1254</v>
      </c>
      <c r="U641" s="93" t="s">
        <v>5076</v>
      </c>
      <c r="V641" s="93" t="s">
        <v>40</v>
      </c>
      <c r="W641" s="93" t="s">
        <v>121</v>
      </c>
      <c r="X641" s="93" t="s">
        <v>1313</v>
      </c>
      <c r="Y641" s="93">
        <v>1</v>
      </c>
      <c r="Z641" s="97">
        <f>IF(T641="SOPORTE_TELEFÓNICO",'TARIFAS 2025'!$B$14,IF(V641="PRINCIPAL",'TARIFAS 2025'!$B$8,IF(V641="INTERMEDIA",'TARIFAS 2025'!$C$8,IF(V641="LEJANA",'TARIFAS 2025'!$D$8))))</f>
        <v>22000</v>
      </c>
      <c r="AA641" s="97">
        <f t="shared" si="11"/>
        <v>22000</v>
      </c>
    </row>
    <row r="642" spans="1:27" x14ac:dyDescent="0.3">
      <c r="A642" s="93" t="s">
        <v>90</v>
      </c>
      <c r="B642" s="93" t="str">
        <f>VLOOKUP(A642,'CENTROS DE COSTOS'!A:D,2,0)</f>
        <v>0036-0006</v>
      </c>
      <c r="C642" s="93" t="str">
        <f>VLOOKUP(A642,'CENTROS DE COSTOS'!A:D,3,0)</f>
        <v>Wompi Oriente</v>
      </c>
      <c r="D642" s="93" t="s">
        <v>2988</v>
      </c>
      <c r="E642" s="93" t="s">
        <v>2567</v>
      </c>
      <c r="F642" s="93" t="s">
        <v>2929</v>
      </c>
      <c r="G642" s="93"/>
      <c r="H642" s="93" t="s">
        <v>740</v>
      </c>
      <c r="I642" s="93" t="s">
        <v>90</v>
      </c>
      <c r="J642" s="93" t="s">
        <v>3535</v>
      </c>
      <c r="K642" s="93"/>
      <c r="L642" s="93" t="s">
        <v>4390</v>
      </c>
      <c r="M642" s="95">
        <v>45989.582638888889</v>
      </c>
      <c r="N642" s="95">
        <v>45990.429861111108</v>
      </c>
      <c r="O642" s="93"/>
      <c r="P642" s="93" t="s">
        <v>1247</v>
      </c>
      <c r="Q642" s="93" t="s">
        <v>1248</v>
      </c>
      <c r="R642" s="93" t="s">
        <v>1370</v>
      </c>
      <c r="S642" s="93" t="s">
        <v>5056</v>
      </c>
      <c r="T642" s="93" t="s">
        <v>1172</v>
      </c>
      <c r="U642" s="93" t="s">
        <v>5073</v>
      </c>
      <c r="V642" s="93" t="s">
        <v>40</v>
      </c>
      <c r="W642" s="93" t="s">
        <v>121</v>
      </c>
      <c r="X642" s="93" t="s">
        <v>1187</v>
      </c>
      <c r="Y642" s="93" t="s">
        <v>5090</v>
      </c>
      <c r="Z642" s="97">
        <f>IF(T642="SOPORTE_TELEFÓNICO",'TARIFAS 2025'!$B$14,IF(V642="PRINCIPAL",'TARIFAS 2025'!$B$8,IF(V642="INTERMEDIA",'TARIFAS 2025'!$C$8,IF(V642="LEJANA",'TARIFAS 2025'!$D$8))))</f>
        <v>51282</v>
      </c>
      <c r="AA642" s="97">
        <f t="shared" si="11"/>
        <v>51282</v>
      </c>
    </row>
    <row r="643" spans="1:27" x14ac:dyDescent="0.3">
      <c r="A643" s="93" t="s">
        <v>90</v>
      </c>
      <c r="B643" s="93" t="str">
        <f>VLOOKUP(A643,'CENTROS DE COSTOS'!A:D,2,0)</f>
        <v>0036-0006</v>
      </c>
      <c r="C643" s="93" t="str">
        <f>VLOOKUP(A643,'CENTROS DE COSTOS'!A:D,3,0)</f>
        <v>Wompi Oriente</v>
      </c>
      <c r="D643" s="93" t="s">
        <v>2988</v>
      </c>
      <c r="E643" s="93" t="s">
        <v>2568</v>
      </c>
      <c r="F643" s="93" t="s">
        <v>2930</v>
      </c>
      <c r="G643" s="93"/>
      <c r="H643" s="93" t="s">
        <v>740</v>
      </c>
      <c r="I643" s="93" t="s">
        <v>90</v>
      </c>
      <c r="J643" s="93" t="s">
        <v>3536</v>
      </c>
      <c r="K643" s="93"/>
      <c r="L643" s="93" t="s">
        <v>4391</v>
      </c>
      <c r="M643" s="95">
        <v>45989.522222222222</v>
      </c>
      <c r="N643" s="95">
        <v>45990.432638888888</v>
      </c>
      <c r="O643" s="93"/>
      <c r="P643" s="93" t="s">
        <v>1247</v>
      </c>
      <c r="Q643" s="93" t="s">
        <v>1248</v>
      </c>
      <c r="R643" s="93" t="s">
        <v>1370</v>
      </c>
      <c r="S643" s="93" t="s">
        <v>5057</v>
      </c>
      <c r="T643" s="93" t="s">
        <v>1172</v>
      </c>
      <c r="U643" s="93" t="s">
        <v>5077</v>
      </c>
      <c r="V643" s="93" t="s">
        <v>40</v>
      </c>
      <c r="W643" s="93" t="s">
        <v>121</v>
      </c>
      <c r="X643" s="93" t="s">
        <v>1187</v>
      </c>
      <c r="Y643" s="93" t="s">
        <v>5090</v>
      </c>
      <c r="Z643" s="97">
        <f>IF(T643="SOPORTE_TELEFÓNICO",'TARIFAS 2025'!$B$14,IF(V643="PRINCIPAL",'TARIFAS 2025'!$B$8,IF(V643="INTERMEDIA",'TARIFAS 2025'!$C$8,IF(V643="LEJANA",'TARIFAS 2025'!$D$8))))</f>
        <v>51282</v>
      </c>
      <c r="AA643" s="97">
        <f t="shared" si="11"/>
        <v>51282</v>
      </c>
    </row>
    <row r="644" spans="1:27" x14ac:dyDescent="0.3">
      <c r="A644" s="93" t="s">
        <v>97</v>
      </c>
      <c r="B644" s="93" t="str">
        <f>VLOOKUP(A644,'CENTROS DE COSTOS'!A:D,2,0)</f>
        <v>0036-0001</v>
      </c>
      <c r="C644" s="93" t="str">
        <f>VLOOKUP(A644,'CENTROS DE COSTOS'!A:D,3,0)</f>
        <v>Wompi Costa</v>
      </c>
      <c r="D644" s="93" t="s">
        <v>2962</v>
      </c>
      <c r="E644" s="93" t="s">
        <v>2569</v>
      </c>
      <c r="F644" s="93" t="s">
        <v>2931</v>
      </c>
      <c r="G644" s="93"/>
      <c r="H644" s="93" t="s">
        <v>536</v>
      </c>
      <c r="I644" s="93" t="s">
        <v>97</v>
      </c>
      <c r="J644" s="93" t="s">
        <v>3537</v>
      </c>
      <c r="K644" s="93"/>
      <c r="L644" s="93" t="s">
        <v>4392</v>
      </c>
      <c r="M644" s="95">
        <v>45986.466666666667</v>
      </c>
      <c r="N644" s="95">
        <v>45990.438194444447</v>
      </c>
      <c r="O644" s="93"/>
      <c r="P644" s="93" t="s">
        <v>1255</v>
      </c>
      <c r="Q644" s="93" t="s">
        <v>1256</v>
      </c>
      <c r="R644" s="93" t="s">
        <v>1338</v>
      </c>
      <c r="S644" s="93" t="s">
        <v>5058</v>
      </c>
      <c r="T644" s="93" t="s">
        <v>1254</v>
      </c>
      <c r="U644" s="93" t="s">
        <v>5079</v>
      </c>
      <c r="V644" s="93" t="s">
        <v>40</v>
      </c>
      <c r="W644" s="93" t="s">
        <v>121</v>
      </c>
      <c r="X644" s="93" t="s">
        <v>1185</v>
      </c>
      <c r="Y644" s="93">
        <v>1</v>
      </c>
      <c r="Z644" s="97">
        <f>IF(T644="SOPORTE_TELEFÓNICO",'TARIFAS 2025'!$B$14,IF(V644="PRINCIPAL",'TARIFAS 2025'!$B$8,IF(V644="INTERMEDIA",'TARIFAS 2025'!$C$8,IF(V644="LEJANA",'TARIFAS 2025'!$D$8))))</f>
        <v>22000</v>
      </c>
      <c r="AA644" s="97">
        <f t="shared" si="11"/>
        <v>22000</v>
      </c>
    </row>
    <row r="645" spans="1:27" x14ac:dyDescent="0.3">
      <c r="A645" s="93" t="s">
        <v>96</v>
      </c>
      <c r="B645" s="93" t="str">
        <f>VLOOKUP(A645,'CENTROS DE COSTOS'!A:D,2,0)</f>
        <v>0036-0007</v>
      </c>
      <c r="C645" s="93" t="str">
        <f>VLOOKUP(A645,'CENTROS DE COSTOS'!A:D,3,0)</f>
        <v>Wompi Santander</v>
      </c>
      <c r="D645" s="93" t="s">
        <v>3088</v>
      </c>
      <c r="E645" s="93" t="s">
        <v>2570</v>
      </c>
      <c r="F645" s="93" t="s">
        <v>2932</v>
      </c>
      <c r="G645" s="93"/>
      <c r="H645" s="93" t="s">
        <v>322</v>
      </c>
      <c r="I645" s="93" t="s">
        <v>373</v>
      </c>
      <c r="J645" s="93" t="s">
        <v>3538</v>
      </c>
      <c r="K645" s="93"/>
      <c r="L645" s="93" t="s">
        <v>4393</v>
      </c>
      <c r="M645" s="95">
        <v>45985.617361111108</v>
      </c>
      <c r="N645" s="95">
        <v>45990.442361111112</v>
      </c>
      <c r="O645" s="93"/>
      <c r="P645" s="93" t="s">
        <v>1251</v>
      </c>
      <c r="Q645" s="93" t="s">
        <v>4418</v>
      </c>
      <c r="R645" s="93" t="s">
        <v>1285</v>
      </c>
      <c r="S645" s="93" t="s">
        <v>5059</v>
      </c>
      <c r="T645" s="93" t="s">
        <v>1254</v>
      </c>
      <c r="U645" s="93" t="s">
        <v>5078</v>
      </c>
      <c r="V645" s="93" t="s">
        <v>41</v>
      </c>
      <c r="W645" s="93" t="s">
        <v>121</v>
      </c>
      <c r="X645" s="93" t="s">
        <v>1184</v>
      </c>
      <c r="Y645" s="93">
        <v>1</v>
      </c>
      <c r="Z645" s="97">
        <f>IF(T645="SOPORTE_TELEFÓNICO",'TARIFAS 2025'!$B$14,IF(V645="PRINCIPAL",'TARIFAS 2025'!$B$8,IF(V645="INTERMEDIA",'TARIFAS 2025'!$C$8,IF(V645="LEJANA",'TARIFAS 2025'!$D$8))))</f>
        <v>22000</v>
      </c>
      <c r="AA645" s="97">
        <f t="shared" si="11"/>
        <v>22000</v>
      </c>
    </row>
    <row r="646" spans="1:27" x14ac:dyDescent="0.3">
      <c r="A646" s="93" t="s">
        <v>98</v>
      </c>
      <c r="B646" s="93" t="str">
        <f>VLOOKUP(A646,'CENTROS DE COSTOS'!A:D,2,0)</f>
        <v>0036-0006</v>
      </c>
      <c r="C646" s="93" t="str">
        <f>VLOOKUP(A646,'CENTROS DE COSTOS'!A:D,3,0)</f>
        <v>Wompi Oriente</v>
      </c>
      <c r="D646" s="93" t="s">
        <v>3052</v>
      </c>
      <c r="E646" s="93" t="s">
        <v>2571</v>
      </c>
      <c r="F646" s="93" t="s">
        <v>2933</v>
      </c>
      <c r="G646" s="93"/>
      <c r="H646" s="93" t="s">
        <v>814</v>
      </c>
      <c r="I646" s="93" t="s">
        <v>816</v>
      </c>
      <c r="J646" s="93" t="s">
        <v>3539</v>
      </c>
      <c r="K646" s="93"/>
      <c r="L646" s="93" t="s">
        <v>4394</v>
      </c>
      <c r="M646" s="95">
        <v>45982.333333333343</v>
      </c>
      <c r="N646" s="95">
        <v>45990.446527777778</v>
      </c>
      <c r="O646" s="93"/>
      <c r="P646" s="93" t="s">
        <v>1255</v>
      </c>
      <c r="Q646" s="93" t="s">
        <v>1256</v>
      </c>
      <c r="R646" s="93" t="s">
        <v>1257</v>
      </c>
      <c r="S646" s="93" t="s">
        <v>5060</v>
      </c>
      <c r="T646" s="93" t="s">
        <v>1254</v>
      </c>
      <c r="U646" s="93" t="s">
        <v>5072</v>
      </c>
      <c r="V646" s="93" t="s">
        <v>41</v>
      </c>
      <c r="W646" s="93" t="s">
        <v>121</v>
      </c>
      <c r="X646" s="93" t="s">
        <v>1180</v>
      </c>
      <c r="Y646" s="93">
        <v>1</v>
      </c>
      <c r="Z646" s="97">
        <f>IF(T646="SOPORTE_TELEFÓNICO",'TARIFAS 2025'!$B$14,IF(V646="PRINCIPAL",'TARIFAS 2025'!$B$8,IF(V646="INTERMEDIA",'TARIFAS 2025'!$C$8,IF(V646="LEJANA",'TARIFAS 2025'!$D$8))))</f>
        <v>22000</v>
      </c>
      <c r="AA646" s="97">
        <f t="shared" si="11"/>
        <v>22000</v>
      </c>
    </row>
    <row r="647" spans="1:27" x14ac:dyDescent="0.3">
      <c r="A647" s="93" t="s">
        <v>85</v>
      </c>
      <c r="B647" s="93" t="str">
        <f>VLOOKUP(A647,'CENTROS DE COSTOS'!A:D,2,0)</f>
        <v>0036-0006</v>
      </c>
      <c r="C647" s="93" t="str">
        <f>VLOOKUP(A647,'CENTROS DE COSTOS'!A:D,3,0)</f>
        <v>Wompi Oriente</v>
      </c>
      <c r="D647" s="93" t="s">
        <v>3028</v>
      </c>
      <c r="E647" s="93" t="s">
        <v>2572</v>
      </c>
      <c r="F647" s="93" t="s">
        <v>2934</v>
      </c>
      <c r="G647" s="93"/>
      <c r="H647" s="93" t="s">
        <v>1056</v>
      </c>
      <c r="I647" s="93" t="s">
        <v>1080</v>
      </c>
      <c r="J647" s="93" t="s">
        <v>3540</v>
      </c>
      <c r="K647" s="93"/>
      <c r="L647" s="93" t="s">
        <v>4395</v>
      </c>
      <c r="M647" s="95">
        <v>45989.416666666657</v>
      </c>
      <c r="N647" s="95">
        <v>45990.451388888891</v>
      </c>
      <c r="O647" s="93"/>
      <c r="P647" s="93" t="s">
        <v>1247</v>
      </c>
      <c r="Q647" s="93" t="s">
        <v>1311</v>
      </c>
      <c r="R647" s="93" t="s">
        <v>1312</v>
      </c>
      <c r="S647" s="93" t="s">
        <v>5061</v>
      </c>
      <c r="T647" s="93" t="s">
        <v>1254</v>
      </c>
      <c r="U647" s="93" t="s">
        <v>5079</v>
      </c>
      <c r="V647" s="93" t="s">
        <v>42</v>
      </c>
      <c r="W647" s="93" t="s">
        <v>121</v>
      </c>
      <c r="X647" s="93" t="s">
        <v>1319</v>
      </c>
      <c r="Y647" s="93">
        <v>1</v>
      </c>
      <c r="Z647" s="97">
        <f>IF(T647="SOPORTE_TELEFÓNICO",'TARIFAS 2025'!$B$14,IF(V647="PRINCIPAL",'TARIFAS 2025'!$B$8,IF(V647="INTERMEDIA",'TARIFAS 2025'!$C$8,IF(V647="LEJANA",'TARIFAS 2025'!$D$8))))</f>
        <v>22000</v>
      </c>
      <c r="AA647" s="97">
        <f t="shared" si="11"/>
        <v>22000</v>
      </c>
    </row>
    <row r="648" spans="1:27" x14ac:dyDescent="0.3">
      <c r="A648" s="93" t="s">
        <v>77</v>
      </c>
      <c r="B648" s="93" t="str">
        <f>VLOOKUP(A648,'CENTROS DE COSTOS'!A:D,2,0)</f>
        <v>0036-0003</v>
      </c>
      <c r="C648" s="93" t="str">
        <f>VLOOKUP(A648,'CENTROS DE COSTOS'!A:D,3,0)</f>
        <v>Wompi Suroccidente</v>
      </c>
      <c r="D648" s="93" t="s">
        <v>3001</v>
      </c>
      <c r="E648" s="93" t="s">
        <v>2573</v>
      </c>
      <c r="F648" s="93" t="s">
        <v>2935</v>
      </c>
      <c r="G648" s="93"/>
      <c r="H648" s="93" t="s">
        <v>498</v>
      </c>
      <c r="I648" s="93" t="s">
        <v>527</v>
      </c>
      <c r="J648" s="93" t="s">
        <v>3541</v>
      </c>
      <c r="K648" s="93"/>
      <c r="L648" s="93" t="s">
        <v>4396</v>
      </c>
      <c r="M648" s="95">
        <v>45989.411111111112</v>
      </c>
      <c r="N648" s="95">
        <v>45990.476388888892</v>
      </c>
      <c r="O648" s="93"/>
      <c r="P648" s="93" t="s">
        <v>1251</v>
      </c>
      <c r="Q648" s="93" t="s">
        <v>1252</v>
      </c>
      <c r="R648" s="93" t="s">
        <v>1285</v>
      </c>
      <c r="S648" s="93" t="s">
        <v>5062</v>
      </c>
      <c r="T648" s="93" t="s">
        <v>1172</v>
      </c>
      <c r="U648" s="93" t="s">
        <v>5072</v>
      </c>
      <c r="V648" s="93" t="s">
        <v>41</v>
      </c>
      <c r="W648" s="93" t="s">
        <v>121</v>
      </c>
      <c r="X648" s="93" t="s">
        <v>1215</v>
      </c>
      <c r="Y648" s="93" t="s">
        <v>5090</v>
      </c>
      <c r="Z648" s="97">
        <f>IF(T648="SOPORTE_TELEFÓNICO",'TARIFAS 2025'!$B$14,IF(V648="PRINCIPAL",'TARIFAS 2025'!$B$8,IF(V648="INTERMEDIA",'TARIFAS 2025'!$C$8,IF(V648="LEJANA",'TARIFAS 2025'!$D$8))))</f>
        <v>172989</v>
      </c>
      <c r="AA648" s="97">
        <f t="shared" si="11"/>
        <v>172989</v>
      </c>
    </row>
    <row r="649" spans="1:27" x14ac:dyDescent="0.3">
      <c r="A649" s="93" t="s">
        <v>81</v>
      </c>
      <c r="B649" s="93" t="str">
        <f>VLOOKUP(A649,'CENTROS DE COSTOS'!A:D,2,0)</f>
        <v>0036-0007</v>
      </c>
      <c r="C649" s="93" t="str">
        <f>VLOOKUP(A649,'CENTROS DE COSTOS'!A:D,3,0)</f>
        <v>Wompi Santander</v>
      </c>
      <c r="D649" s="93" t="s">
        <v>2965</v>
      </c>
      <c r="E649" s="93" t="s">
        <v>2574</v>
      </c>
      <c r="F649" s="93" t="s">
        <v>2936</v>
      </c>
      <c r="G649" s="93"/>
      <c r="H649" s="93" t="s">
        <v>891</v>
      </c>
      <c r="I649" s="93" t="s">
        <v>81</v>
      </c>
      <c r="J649" s="93" t="s">
        <v>3485</v>
      </c>
      <c r="K649" s="93"/>
      <c r="L649" s="93" t="s">
        <v>4397</v>
      </c>
      <c r="M649" s="95">
        <v>45989.68472222222</v>
      </c>
      <c r="N649" s="95">
        <v>45990.494444444441</v>
      </c>
      <c r="O649" s="93"/>
      <c r="P649" s="93" t="s">
        <v>1251</v>
      </c>
      <c r="Q649" s="93" t="s">
        <v>1282</v>
      </c>
      <c r="R649" s="93" t="s">
        <v>1285</v>
      </c>
      <c r="S649" s="93" t="s">
        <v>5063</v>
      </c>
      <c r="T649" s="93" t="s">
        <v>1254</v>
      </c>
      <c r="U649" s="93" t="s">
        <v>5072</v>
      </c>
      <c r="V649" s="93" t="s">
        <v>40</v>
      </c>
      <c r="W649" s="93" t="s">
        <v>121</v>
      </c>
      <c r="X649" s="93" t="s">
        <v>1205</v>
      </c>
      <c r="Y649" s="93">
        <v>1</v>
      </c>
      <c r="Z649" s="97">
        <f>IF(T649="SOPORTE_TELEFÓNICO",'TARIFAS 2025'!$B$14,IF(V649="PRINCIPAL",'TARIFAS 2025'!$B$8,IF(V649="INTERMEDIA",'TARIFAS 2025'!$C$8,IF(V649="LEJANA",'TARIFAS 2025'!$D$8))))</f>
        <v>22000</v>
      </c>
      <c r="AA649" s="97">
        <f t="shared" si="11"/>
        <v>22000</v>
      </c>
    </row>
    <row r="650" spans="1:27" x14ac:dyDescent="0.3">
      <c r="A650" s="93" t="s">
        <v>74</v>
      </c>
      <c r="B650" s="93" t="str">
        <f>VLOOKUP(A650,'CENTROS DE COSTOS'!A:D,2,0)</f>
        <v>0036-0007</v>
      </c>
      <c r="C650" s="93" t="str">
        <f>VLOOKUP(A650,'CENTROS DE COSTOS'!A:D,3,0)</f>
        <v>Wompi Santander</v>
      </c>
      <c r="D650" s="93" t="s">
        <v>2952</v>
      </c>
      <c r="E650" s="93" t="s">
        <v>2575</v>
      </c>
      <c r="F650" s="93" t="s">
        <v>2937</v>
      </c>
      <c r="G650" s="93"/>
      <c r="H650" s="93" t="s">
        <v>963</v>
      </c>
      <c r="I650" s="93" t="s">
        <v>74</v>
      </c>
      <c r="J650" s="93" t="s">
        <v>1707</v>
      </c>
      <c r="K650" s="93"/>
      <c r="L650" s="93" t="s">
        <v>4398</v>
      </c>
      <c r="M650" s="95">
        <v>45967.674305555563</v>
      </c>
      <c r="N650" s="95">
        <v>45990.501388888893</v>
      </c>
      <c r="O650" s="93"/>
      <c r="P650" s="93" t="s">
        <v>1255</v>
      </c>
      <c r="Q650" s="93" t="s">
        <v>1256</v>
      </c>
      <c r="R650" s="93" t="s">
        <v>1257</v>
      </c>
      <c r="S650" s="93" t="s">
        <v>5064</v>
      </c>
      <c r="T650" s="93" t="s">
        <v>1172</v>
      </c>
      <c r="U650" s="93" t="s">
        <v>5071</v>
      </c>
      <c r="V650" s="93" t="s">
        <v>40</v>
      </c>
      <c r="W650" s="93" t="s">
        <v>121</v>
      </c>
      <c r="X650" s="93" t="s">
        <v>1355</v>
      </c>
      <c r="Y650" s="93">
        <v>4</v>
      </c>
      <c r="Z650" s="97">
        <f>IF(T650="SOPORTE_TELEFÓNICO",'TARIFAS 2025'!$B$14,IF(V650="PRINCIPAL",'TARIFAS 2025'!$B$8,IF(V650="INTERMEDIA",'TARIFAS 2025'!$C$8,IF(V650="LEJANA",'TARIFAS 2025'!$D$8))))</f>
        <v>51282</v>
      </c>
      <c r="AA650" s="97">
        <f t="shared" si="11"/>
        <v>205128</v>
      </c>
    </row>
    <row r="651" spans="1:27" x14ac:dyDescent="0.3">
      <c r="A651" s="93" t="s">
        <v>86</v>
      </c>
      <c r="B651" s="93" t="str">
        <f>VLOOKUP(A651,'CENTROS DE COSTOS'!A:D,2,0)</f>
        <v>0036-0002</v>
      </c>
      <c r="C651" s="93" t="str">
        <f>VLOOKUP(A651,'CENTROS DE COSTOS'!A:D,3,0)</f>
        <v>Wompi Eje Cafetero</v>
      </c>
      <c r="D651" s="93" t="s">
        <v>3037</v>
      </c>
      <c r="E651" s="93" t="s">
        <v>2576</v>
      </c>
      <c r="F651" s="93" t="s">
        <v>2938</v>
      </c>
      <c r="G651" s="93"/>
      <c r="H651" s="93" t="s">
        <v>126</v>
      </c>
      <c r="I651" s="93" t="s">
        <v>86</v>
      </c>
      <c r="J651" s="93" t="s">
        <v>3542</v>
      </c>
      <c r="K651" s="93"/>
      <c r="L651" s="93" t="s">
        <v>4399</v>
      </c>
      <c r="M651" s="95">
        <v>45989.394444444442</v>
      </c>
      <c r="N651" s="95">
        <v>45990.538888888892</v>
      </c>
      <c r="O651" s="93"/>
      <c r="P651" s="93" t="s">
        <v>1314</v>
      </c>
      <c r="Q651" s="93" t="s">
        <v>1315</v>
      </c>
      <c r="R651" s="93" t="s">
        <v>1316</v>
      </c>
      <c r="S651" s="93" t="s">
        <v>5065</v>
      </c>
      <c r="T651" s="93" t="s">
        <v>1172</v>
      </c>
      <c r="U651" s="93" t="s">
        <v>5073</v>
      </c>
      <c r="V651" s="93" t="s">
        <v>40</v>
      </c>
      <c r="W651" s="93" t="s">
        <v>121</v>
      </c>
      <c r="X651" s="93" t="s">
        <v>1207</v>
      </c>
      <c r="Y651" s="93" t="s">
        <v>5090</v>
      </c>
      <c r="Z651" s="97">
        <f>IF(T651="SOPORTE_TELEFÓNICO",'TARIFAS 2025'!$B$14,IF(V651="PRINCIPAL",'TARIFAS 2025'!$B$8,IF(V651="INTERMEDIA",'TARIFAS 2025'!$C$8,IF(V651="LEJANA",'TARIFAS 2025'!$D$8))))</f>
        <v>51282</v>
      </c>
      <c r="AA651" s="97">
        <f t="shared" si="11"/>
        <v>51282</v>
      </c>
    </row>
    <row r="652" spans="1:27" x14ac:dyDescent="0.3">
      <c r="A652" s="93" t="s">
        <v>96</v>
      </c>
      <c r="B652" s="93" t="str">
        <f>VLOOKUP(A652,'CENTROS DE COSTOS'!A:D,2,0)</f>
        <v>0036-0007</v>
      </c>
      <c r="C652" s="93" t="str">
        <f>VLOOKUP(A652,'CENTROS DE COSTOS'!A:D,3,0)</f>
        <v>Wompi Santander</v>
      </c>
      <c r="D652" s="93" t="s">
        <v>3089</v>
      </c>
      <c r="E652" s="93" t="s">
        <v>2577</v>
      </c>
      <c r="F652" s="93" t="s">
        <v>2939</v>
      </c>
      <c r="G652" s="93"/>
      <c r="H652" s="93" t="s">
        <v>322</v>
      </c>
      <c r="I652" s="93" t="s">
        <v>402</v>
      </c>
      <c r="J652" s="93" t="s">
        <v>3543</v>
      </c>
      <c r="K652" s="93"/>
      <c r="L652" s="93" t="s">
        <v>4400</v>
      </c>
      <c r="M652" s="95">
        <v>45988.611805555563</v>
      </c>
      <c r="N652" s="95">
        <v>45990.542361111111</v>
      </c>
      <c r="O652" s="93"/>
      <c r="P652" s="93" t="s">
        <v>1351</v>
      </c>
      <c r="Q652" s="93" t="s">
        <v>1318</v>
      </c>
      <c r="R652" s="93" t="s">
        <v>1352</v>
      </c>
      <c r="S652" s="93" t="s">
        <v>5066</v>
      </c>
      <c r="T652" s="93" t="s">
        <v>1254</v>
      </c>
      <c r="U652" s="93" t="s">
        <v>5078</v>
      </c>
      <c r="V652" s="93" t="s">
        <v>42</v>
      </c>
      <c r="W652" s="93" t="s">
        <v>121</v>
      </c>
      <c r="X652" s="93" t="s">
        <v>1184</v>
      </c>
      <c r="Y652" s="93">
        <v>1</v>
      </c>
      <c r="Z652" s="97">
        <f>IF(T652="SOPORTE_TELEFÓNICO",'TARIFAS 2025'!$B$14,IF(V652="PRINCIPAL",'TARIFAS 2025'!$B$8,IF(V652="INTERMEDIA",'TARIFAS 2025'!$C$8,IF(V652="LEJANA",'TARIFAS 2025'!$D$8))))</f>
        <v>22000</v>
      </c>
      <c r="AA652" s="97">
        <f t="shared" si="11"/>
        <v>22000</v>
      </c>
    </row>
    <row r="653" spans="1:27" x14ac:dyDescent="0.3">
      <c r="A653" s="93" t="s">
        <v>71</v>
      </c>
      <c r="B653" s="93" t="str">
        <f>VLOOKUP(A653,'CENTROS DE COSTOS'!A:D,2,0)</f>
        <v>0036-0004</v>
      </c>
      <c r="C653" s="93" t="str">
        <f>VLOOKUP(A653,'CENTROS DE COSTOS'!A:D,3,0)</f>
        <v>Wompi Centro</v>
      </c>
      <c r="D653" s="93" t="s">
        <v>2946</v>
      </c>
      <c r="E653" s="93" t="s">
        <v>2578</v>
      </c>
      <c r="F653" s="93" t="s">
        <v>2940</v>
      </c>
      <c r="G653" s="93"/>
      <c r="H653" s="93" t="s">
        <v>618</v>
      </c>
      <c r="I653" s="93" t="s">
        <v>71</v>
      </c>
      <c r="J653" s="93" t="s">
        <v>3544</v>
      </c>
      <c r="K653" s="93"/>
      <c r="L653" s="93" t="s">
        <v>4401</v>
      </c>
      <c r="M653" s="95">
        <v>45989.449305555558</v>
      </c>
      <c r="N653" s="95">
        <v>45990.621527777781</v>
      </c>
      <c r="O653" s="93"/>
      <c r="P653" s="93" t="s">
        <v>1258</v>
      </c>
      <c r="Q653" s="93" t="s">
        <v>1259</v>
      </c>
      <c r="R653" s="93" t="s">
        <v>1273</v>
      </c>
      <c r="S653" s="93" t="s">
        <v>5067</v>
      </c>
      <c r="T653" s="93" t="s">
        <v>1254</v>
      </c>
      <c r="U653" s="93" t="s">
        <v>5071</v>
      </c>
      <c r="V653" s="93" t="s">
        <v>40</v>
      </c>
      <c r="W653" s="93" t="s">
        <v>121</v>
      </c>
      <c r="X653" s="93" t="s">
        <v>1455</v>
      </c>
      <c r="Y653" s="93">
        <v>1</v>
      </c>
      <c r="Z653" s="97">
        <f>IF(T653="SOPORTE_TELEFÓNICO",'TARIFAS 2025'!$B$14,IF(V653="PRINCIPAL",'TARIFAS 2025'!$B$8,IF(V653="INTERMEDIA",'TARIFAS 2025'!$C$8,IF(V653="LEJANA",'TARIFAS 2025'!$D$8))))</f>
        <v>22000</v>
      </c>
      <c r="AA653" s="97">
        <f t="shared" si="11"/>
        <v>22000</v>
      </c>
    </row>
    <row r="654" spans="1:27" x14ac:dyDescent="0.3">
      <c r="A654" s="93" t="s">
        <v>71</v>
      </c>
      <c r="B654" s="93" t="str">
        <f>VLOOKUP(A654,'CENTROS DE COSTOS'!A:D,2,0)</f>
        <v>0036-0004</v>
      </c>
      <c r="C654" s="93" t="str">
        <f>VLOOKUP(A654,'CENTROS DE COSTOS'!A:D,3,0)</f>
        <v>Wompi Centro</v>
      </c>
      <c r="D654" s="93" t="s">
        <v>3045</v>
      </c>
      <c r="E654" s="93" t="s">
        <v>2579</v>
      </c>
      <c r="F654" s="93" t="s">
        <v>2941</v>
      </c>
      <c r="G654" s="93"/>
      <c r="H654" s="93" t="s">
        <v>618</v>
      </c>
      <c r="I654" s="93" t="s">
        <v>638</v>
      </c>
      <c r="J654" s="93" t="s">
        <v>3453</v>
      </c>
      <c r="K654" s="93"/>
      <c r="L654" s="93" t="s">
        <v>4402</v>
      </c>
      <c r="M654" s="95">
        <v>45989.368055555547</v>
      </c>
      <c r="N654" s="95">
        <v>45990.631944444453</v>
      </c>
      <c r="O654" s="93"/>
      <c r="P654" s="93" t="s">
        <v>1258</v>
      </c>
      <c r="Q654" s="93" t="s">
        <v>1259</v>
      </c>
      <c r="R654" s="93" t="s">
        <v>1260</v>
      </c>
      <c r="S654" s="93" t="s">
        <v>5068</v>
      </c>
      <c r="T654" s="93" t="s">
        <v>1254</v>
      </c>
      <c r="U654" s="93" t="s">
        <v>5075</v>
      </c>
      <c r="V654" s="93" t="s">
        <v>41</v>
      </c>
      <c r="W654" s="93" t="s">
        <v>121</v>
      </c>
      <c r="X654" s="93" t="s">
        <v>1317</v>
      </c>
      <c r="Y654" s="93">
        <v>1</v>
      </c>
      <c r="Z654" s="97">
        <f>IF(T654="SOPORTE_TELEFÓNICO",'TARIFAS 2025'!$B$14,IF(V654="PRINCIPAL",'TARIFAS 2025'!$B$8,IF(V654="INTERMEDIA",'TARIFAS 2025'!$C$8,IF(V654="LEJANA",'TARIFAS 2025'!$D$8))))</f>
        <v>22000</v>
      </c>
      <c r="AA654" s="97">
        <f t="shared" si="11"/>
        <v>22000</v>
      </c>
    </row>
    <row r="655" spans="1:27" x14ac:dyDescent="0.3">
      <c r="A655" s="93" t="s">
        <v>97</v>
      </c>
      <c r="B655" s="93" t="str">
        <f>VLOOKUP(A655,'CENTROS DE COSTOS'!A:D,2,0)</f>
        <v>0036-0001</v>
      </c>
      <c r="C655" s="93" t="str">
        <f>VLOOKUP(A655,'CENTROS DE COSTOS'!A:D,3,0)</f>
        <v>Wompi Costa</v>
      </c>
      <c r="D655" s="93" t="s">
        <v>3090</v>
      </c>
      <c r="E655" s="93" t="s">
        <v>2580</v>
      </c>
      <c r="F655" s="93" t="s">
        <v>2942</v>
      </c>
      <c r="G655" s="93"/>
      <c r="H655" s="93" t="s">
        <v>536</v>
      </c>
      <c r="I655" s="93" t="s">
        <v>552</v>
      </c>
      <c r="J655" s="93" t="s">
        <v>3545</v>
      </c>
      <c r="K655" s="93"/>
      <c r="L655" s="93" t="s">
        <v>4403</v>
      </c>
      <c r="M655" s="95">
        <v>45987.386805555558</v>
      </c>
      <c r="N655" s="95">
        <v>45990.636111111111</v>
      </c>
      <c r="O655" s="93"/>
      <c r="P655" s="93" t="s">
        <v>1251</v>
      </c>
      <c r="Q655" s="93" t="s">
        <v>1282</v>
      </c>
      <c r="R655" s="93" t="s">
        <v>1285</v>
      </c>
      <c r="S655" s="93" t="s">
        <v>5069</v>
      </c>
      <c r="T655" s="93" t="s">
        <v>1254</v>
      </c>
      <c r="U655" s="93" t="s">
        <v>5072</v>
      </c>
      <c r="V655" s="93" t="s">
        <v>42</v>
      </c>
      <c r="W655" s="93" t="s">
        <v>121</v>
      </c>
      <c r="X655" s="93" t="s">
        <v>1185</v>
      </c>
      <c r="Y655" s="93">
        <v>1</v>
      </c>
      <c r="Z655" s="97">
        <f>IF(T655="SOPORTE_TELEFÓNICO",'TARIFAS 2025'!$B$14,IF(V655="PRINCIPAL",'TARIFAS 2025'!$B$8,IF(V655="INTERMEDIA",'TARIFAS 2025'!$C$8,IF(V655="LEJANA",'TARIFAS 2025'!$D$8))))</f>
        <v>22000</v>
      </c>
      <c r="AA655" s="97">
        <f t="shared" si="11"/>
        <v>22000</v>
      </c>
    </row>
    <row r="656" spans="1:27" x14ac:dyDescent="0.3">
      <c r="A656" s="93" t="s">
        <v>74</v>
      </c>
      <c r="B656" s="93" t="str">
        <f>VLOOKUP(A656,'CENTROS DE COSTOS'!A:D,2,0)</f>
        <v>0036-0007</v>
      </c>
      <c r="C656" s="93" t="str">
        <f>VLOOKUP(A656,'CENTROS DE COSTOS'!A:D,3,0)</f>
        <v>Wompi Santander</v>
      </c>
      <c r="D656" s="93" t="s">
        <v>3091</v>
      </c>
      <c r="E656" s="93" t="s">
        <v>2581</v>
      </c>
      <c r="F656" s="93" t="s">
        <v>2943</v>
      </c>
      <c r="G656" s="93"/>
      <c r="H656" s="93" t="s">
        <v>963</v>
      </c>
      <c r="I656" s="93" t="s">
        <v>990</v>
      </c>
      <c r="J656" s="93" t="s">
        <v>3546</v>
      </c>
      <c r="K656" s="93"/>
      <c r="L656" s="93" t="s">
        <v>4404</v>
      </c>
      <c r="M656" s="95">
        <v>45990.375</v>
      </c>
      <c r="N656" s="95">
        <v>45990.638194444437</v>
      </c>
      <c r="O656" s="93"/>
      <c r="P656" s="93" t="s">
        <v>1251</v>
      </c>
      <c r="Q656" s="93" t="s">
        <v>1252</v>
      </c>
      <c r="R656" s="93" t="s">
        <v>1253</v>
      </c>
      <c r="S656" s="93" t="s">
        <v>5070</v>
      </c>
      <c r="T656" s="93" t="s">
        <v>1254</v>
      </c>
      <c r="U656" s="93" t="s">
        <v>5072</v>
      </c>
      <c r="V656" s="93" t="s">
        <v>40</v>
      </c>
      <c r="W656" s="93" t="s">
        <v>121</v>
      </c>
      <c r="X656" s="93" t="s">
        <v>1418</v>
      </c>
      <c r="Y656" s="93">
        <v>1</v>
      </c>
      <c r="Z656" s="97">
        <f>IF(T656="SOPORTE_TELEFÓNICO",'TARIFAS 2025'!$B$14,IF(V656="PRINCIPAL",'TARIFAS 2025'!$B$8,IF(V656="INTERMEDIA",'TARIFAS 2025'!$C$8,IF(V656="LEJANA",'TARIFAS 2025'!$D$8))))</f>
        <v>22000</v>
      </c>
      <c r="AA656" s="97">
        <f t="shared" si="11"/>
        <v>22000</v>
      </c>
    </row>
    <row r="657" spans="27:27" x14ac:dyDescent="0.3">
      <c r="AA657" s="99">
        <f>SUM(AA2:AA656)</f>
        <v>44909577</v>
      </c>
    </row>
  </sheetData>
  <conditionalFormatting sqref="E2:E656">
    <cfRule type="duplicateValues" dxfId="59" priority="1"/>
    <cfRule type="duplicateValues" dxfId="58" priority="2"/>
    <cfRule type="duplicateValues" dxfId="57" priority="3"/>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26D4A-C025-4A5E-A944-7159CDD34BD1}">
  <dimension ref="A1:BG2294"/>
  <sheetViews>
    <sheetView topLeftCell="S1" workbookViewId="0">
      <selection activeCell="V2" sqref="V2:W2"/>
    </sheetView>
  </sheetViews>
  <sheetFormatPr baseColWidth="10" defaultColWidth="8.88671875" defaultRowHeight="14.4" x14ac:dyDescent="0.3"/>
  <cols>
    <col min="1" max="1" width="18.44140625" style="41" customWidth="1"/>
    <col min="2" max="3" width="18.44140625" style="42" customWidth="1"/>
    <col min="4" max="4" width="18.44140625" style="41" customWidth="1"/>
    <col min="5" max="6" width="18.44140625" style="43" customWidth="1"/>
    <col min="7" max="7" width="18.44140625" style="42" customWidth="1"/>
    <col min="8" max="10" width="18.44140625" style="43" customWidth="1"/>
    <col min="11" max="11" width="18.44140625" style="42" customWidth="1"/>
    <col min="12" max="12" width="33.88671875" style="43" customWidth="1"/>
    <col min="13" max="14" width="22.6640625" style="104" customWidth="1"/>
    <col min="15" max="16" width="18.44140625" style="42" customWidth="1"/>
    <col min="17" max="17" width="18.44140625" style="43" customWidth="1"/>
    <col min="18" max="18" width="55" style="43" customWidth="1"/>
    <col min="19" max="21" width="18.44140625" style="43" customWidth="1"/>
    <col min="22" max="23" width="18.44140625" style="42" customWidth="1"/>
    <col min="24" max="25" width="18.44140625" style="43" customWidth="1"/>
    <col min="26" max="27" width="18.44140625" style="105" customWidth="1"/>
  </cols>
  <sheetData>
    <row r="1" spans="1:59" s="32" customFormat="1" ht="28.8" x14ac:dyDescent="0.3">
      <c r="A1" s="39" t="s">
        <v>1150</v>
      </c>
      <c r="B1" s="39" t="s">
        <v>63</v>
      </c>
      <c r="C1" s="39" t="s">
        <v>18</v>
      </c>
      <c r="D1" s="39" t="s">
        <v>1151</v>
      </c>
      <c r="E1" s="39" t="s">
        <v>1152</v>
      </c>
      <c r="F1" s="39" t="s">
        <v>1153</v>
      </c>
      <c r="G1" s="39" t="s">
        <v>16</v>
      </c>
      <c r="H1" s="39" t="s">
        <v>101</v>
      </c>
      <c r="I1" s="39" t="s">
        <v>62</v>
      </c>
      <c r="J1" s="39" t="s">
        <v>1155</v>
      </c>
      <c r="K1" s="39" t="s">
        <v>1156</v>
      </c>
      <c r="L1" s="39" t="s">
        <v>1157</v>
      </c>
      <c r="M1" s="102" t="s">
        <v>1237</v>
      </c>
      <c r="N1" s="102" t="s">
        <v>1238</v>
      </c>
      <c r="O1" s="39" t="s">
        <v>34</v>
      </c>
      <c r="P1" s="39" t="s">
        <v>1491</v>
      </c>
      <c r="Q1" s="39" t="s">
        <v>1160</v>
      </c>
      <c r="R1" s="39" t="s">
        <v>1492</v>
      </c>
      <c r="S1" s="39" t="s">
        <v>1242</v>
      </c>
      <c r="T1" s="39" t="s">
        <v>1162</v>
      </c>
      <c r="U1" s="39" t="s">
        <v>1493</v>
      </c>
      <c r="V1" s="39" t="s">
        <v>1164</v>
      </c>
      <c r="W1" s="39" t="s">
        <v>104</v>
      </c>
      <c r="X1" s="39" t="s">
        <v>1165</v>
      </c>
      <c r="Y1" s="39" t="s">
        <v>1244</v>
      </c>
      <c r="Z1" s="50" t="s">
        <v>1245</v>
      </c>
      <c r="AA1" s="50" t="s">
        <v>1246</v>
      </c>
      <c r="AB1" s="38"/>
      <c r="AC1" s="38"/>
      <c r="AD1" s="38"/>
      <c r="AE1" s="38"/>
      <c r="AF1" s="38"/>
      <c r="AG1" s="38"/>
      <c r="AH1" s="38"/>
      <c r="AI1" s="38"/>
      <c r="AJ1" s="38"/>
      <c r="AK1" s="38"/>
      <c r="AL1" s="38"/>
      <c r="AM1" s="38"/>
      <c r="AN1" s="38"/>
      <c r="AO1" s="38"/>
      <c r="AP1" s="38"/>
      <c r="AQ1" s="38"/>
      <c r="AR1" s="38"/>
      <c r="AS1" s="38"/>
      <c r="AT1" s="38"/>
      <c r="AU1" s="38"/>
      <c r="AV1" s="38"/>
      <c r="AW1" s="38"/>
      <c r="AX1" s="38"/>
      <c r="AY1" s="38"/>
      <c r="AZ1" s="38"/>
      <c r="BA1" s="38"/>
      <c r="BB1" s="38"/>
      <c r="BC1" s="38"/>
      <c r="BD1" s="38"/>
      <c r="BE1" s="38"/>
      <c r="BF1" s="38"/>
      <c r="BG1" s="38"/>
    </row>
    <row r="2" spans="1:59" s="85" customFormat="1" ht="15.6" x14ac:dyDescent="0.3">
      <c r="A2" s="40" t="s">
        <v>81</v>
      </c>
      <c r="B2" s="40" t="str">
        <f>VLOOKUP(A2,'CENTROS DE COSTOS'!A:D,2,0)</f>
        <v>0036-0007</v>
      </c>
      <c r="C2" s="40" t="str">
        <f>VLOOKUP(A2,'CENTROS DE COSTOS'!A:D,3,0)</f>
        <v>Wompi Santander</v>
      </c>
      <c r="D2" s="40">
        <v>54001</v>
      </c>
      <c r="E2" s="40">
        <v>2938691</v>
      </c>
      <c r="F2" s="40">
        <v>71610</v>
      </c>
      <c r="G2" s="40" t="s">
        <v>33</v>
      </c>
      <c r="H2" s="40" t="s">
        <v>891</v>
      </c>
      <c r="I2" s="40" t="s">
        <v>81</v>
      </c>
      <c r="J2" s="40" t="s">
        <v>1559</v>
      </c>
      <c r="K2" s="40" t="s">
        <v>1170</v>
      </c>
      <c r="L2" s="40" t="s">
        <v>7954</v>
      </c>
      <c r="M2" s="103">
        <v>45957.4375</v>
      </c>
      <c r="N2" s="103">
        <v>45962.362500000003</v>
      </c>
      <c r="O2" s="40" t="s">
        <v>35</v>
      </c>
      <c r="P2" s="40" t="s">
        <v>35</v>
      </c>
      <c r="Q2" s="40" t="s">
        <v>1494</v>
      </c>
      <c r="R2" s="40" t="s">
        <v>1495</v>
      </c>
      <c r="S2" s="40" t="s">
        <v>10253</v>
      </c>
      <c r="T2" s="40" t="s">
        <v>1172</v>
      </c>
      <c r="U2" s="40">
        <v>32</v>
      </c>
      <c r="V2" s="40" t="str">
        <f>VLOOKUP(D2,TIPOLOGIA!A:F,5,0)</f>
        <v>PRINCIPAL</v>
      </c>
      <c r="W2" s="40" t="str">
        <f>VLOOKUP(D2,TIPOLOGIA!A:F,6,0)</f>
        <v>TERRESTRE</v>
      </c>
      <c r="X2" s="40" t="s">
        <v>1188</v>
      </c>
      <c r="Y2" s="40">
        <v>1</v>
      </c>
      <c r="Z2" s="51">
        <f>IF(T2="SOPORTE_TELEFÓNICO",'TARIFAS 2025'!$B$14,IF(V2="PRINCIPAL",'TARIFAS 2025'!$B$11,IF(V2="INTERMEDIA",'TARIFAS 2025'!$C$11,IF(V2="LEJANA",'TARIFAS 2025'!$D$11))))</f>
        <v>31419</v>
      </c>
      <c r="AA2" s="51">
        <f>Z2*Y2</f>
        <v>31419</v>
      </c>
      <c r="AB2" s="100"/>
      <c r="AC2" s="100"/>
      <c r="AD2" s="100"/>
      <c r="AE2" s="100"/>
      <c r="AF2" s="100"/>
      <c r="AG2" s="100"/>
      <c r="AH2" s="100"/>
      <c r="AI2" s="100"/>
      <c r="AJ2" s="100"/>
      <c r="AK2" s="100"/>
      <c r="AL2" s="100"/>
      <c r="AM2" s="100"/>
      <c r="AN2" s="100"/>
      <c r="AO2" s="100"/>
      <c r="AP2" s="100"/>
      <c r="AQ2" s="100"/>
      <c r="AR2" s="100"/>
      <c r="AS2" s="100"/>
      <c r="AT2" s="100"/>
      <c r="AU2" s="100"/>
      <c r="AV2" s="100"/>
      <c r="AW2" s="100"/>
      <c r="AX2" s="100"/>
      <c r="AY2" s="100"/>
      <c r="AZ2" s="100"/>
      <c r="BA2" s="100"/>
      <c r="BB2" s="100"/>
      <c r="BC2" s="100"/>
      <c r="BD2" s="100"/>
      <c r="BE2" s="100"/>
      <c r="BF2" s="100"/>
      <c r="BG2" s="100"/>
    </row>
    <row r="3" spans="1:59" s="85" customFormat="1" ht="15.6" x14ac:dyDescent="0.3">
      <c r="A3" s="40" t="s">
        <v>81</v>
      </c>
      <c r="B3" s="40" t="str">
        <f>VLOOKUP(A3,'CENTROS DE COSTOS'!A:D,2,0)</f>
        <v>0036-0007</v>
      </c>
      <c r="C3" s="40" t="str">
        <f>VLOOKUP(A3,'CENTROS DE COSTOS'!A:D,3,0)</f>
        <v>Wompi Santander</v>
      </c>
      <c r="D3" s="40">
        <v>54001</v>
      </c>
      <c r="E3" s="40">
        <v>2962048</v>
      </c>
      <c r="F3" s="40">
        <v>80138</v>
      </c>
      <c r="G3" s="40" t="s">
        <v>33</v>
      </c>
      <c r="H3" s="40" t="s">
        <v>891</v>
      </c>
      <c r="I3" s="40" t="s">
        <v>81</v>
      </c>
      <c r="J3" s="40" t="s">
        <v>1578</v>
      </c>
      <c r="K3" s="40" t="s">
        <v>1170</v>
      </c>
      <c r="L3" s="40" t="s">
        <v>7955</v>
      </c>
      <c r="M3" s="103">
        <v>45961.384027777778</v>
      </c>
      <c r="N3" s="103">
        <v>45962.363888888889</v>
      </c>
      <c r="O3" s="40" t="s">
        <v>35</v>
      </c>
      <c r="P3" s="40" t="s">
        <v>35</v>
      </c>
      <c r="Q3" s="40" t="s">
        <v>1494</v>
      </c>
      <c r="R3" s="40" t="s">
        <v>1495</v>
      </c>
      <c r="S3" s="40" t="s">
        <v>10254</v>
      </c>
      <c r="T3" s="40" t="s">
        <v>1172</v>
      </c>
      <c r="U3" s="40">
        <v>16</v>
      </c>
      <c r="V3" s="40" t="str">
        <f>VLOOKUP(D3,TIPOLOGIA!A:F,5,0)</f>
        <v>PRINCIPAL</v>
      </c>
      <c r="W3" s="40" t="str">
        <f>VLOOKUP(D3,TIPOLOGIA!A:F,6,0)</f>
        <v>TERRESTRE</v>
      </c>
      <c r="X3" s="40" t="s">
        <v>1199</v>
      </c>
      <c r="Y3" s="40">
        <v>1</v>
      </c>
      <c r="Z3" s="51">
        <f>IF(T3="SOPORTE_TELEFÓNICO",'TARIFAS 2025'!$B$14,IF(V3="PRINCIPAL",'TARIFAS 2025'!$B$11,IF(V3="INTERMEDIA",'TARIFAS 2025'!$C$11,IF(V3="LEJANA",'TARIFAS 2025'!$D$11))))</f>
        <v>31419</v>
      </c>
      <c r="AA3" s="51">
        <f t="shared" ref="AA3:AA66" si="0">Z3*Y3</f>
        <v>31419</v>
      </c>
      <c r="AB3" s="100"/>
      <c r="AC3" s="100"/>
      <c r="AD3" s="100"/>
      <c r="AE3" s="100"/>
      <c r="AF3" s="100"/>
      <c r="AG3" s="100"/>
      <c r="AH3" s="100"/>
      <c r="AI3" s="100"/>
      <c r="AJ3" s="100"/>
      <c r="AK3" s="100"/>
      <c r="AL3" s="100"/>
      <c r="AM3" s="100"/>
      <c r="AN3" s="100"/>
      <c r="AO3" s="100"/>
      <c r="AP3" s="100"/>
      <c r="AQ3" s="100"/>
      <c r="AR3" s="100"/>
      <c r="AS3" s="100"/>
      <c r="AT3" s="100"/>
      <c r="AU3" s="100"/>
      <c r="AV3" s="100"/>
      <c r="AW3" s="100"/>
      <c r="AX3" s="100"/>
      <c r="AY3" s="100"/>
      <c r="AZ3" s="100"/>
      <c r="BA3" s="100"/>
      <c r="BB3" s="100"/>
      <c r="BC3" s="100"/>
      <c r="BD3" s="100"/>
      <c r="BE3" s="100"/>
      <c r="BF3" s="100"/>
      <c r="BG3" s="100"/>
    </row>
    <row r="4" spans="1:59" s="85" customFormat="1" ht="15.6" x14ac:dyDescent="0.3">
      <c r="A4" s="40" t="s">
        <v>92</v>
      </c>
      <c r="B4" s="40" t="str">
        <f>VLOOKUP(A4,'CENTROS DE COSTOS'!A:D,2,0)</f>
        <v>0036-0002</v>
      </c>
      <c r="C4" s="40" t="str">
        <f>VLOOKUP(A4,'CENTROS DE COSTOS'!A:D,3,0)</f>
        <v>Wompi Eje Cafetero</v>
      </c>
      <c r="D4" s="40">
        <v>63001</v>
      </c>
      <c r="E4" s="40">
        <v>2959439</v>
      </c>
      <c r="F4" s="40">
        <v>48546</v>
      </c>
      <c r="G4" s="40" t="s">
        <v>33</v>
      </c>
      <c r="H4" s="40" t="s">
        <v>939</v>
      </c>
      <c r="I4" s="40" t="s">
        <v>122</v>
      </c>
      <c r="J4" s="40" t="s">
        <v>1525</v>
      </c>
      <c r="K4" s="40" t="s">
        <v>1170</v>
      </c>
      <c r="L4" s="40" t="s">
        <v>7956</v>
      </c>
      <c r="M4" s="103">
        <v>45960.59097222222</v>
      </c>
      <c r="N4" s="103">
        <v>45962.381249999999</v>
      </c>
      <c r="O4" s="40" t="s">
        <v>35</v>
      </c>
      <c r="P4" s="40" t="s">
        <v>35</v>
      </c>
      <c r="Q4" s="40" t="s">
        <v>1494</v>
      </c>
      <c r="R4" s="40" t="s">
        <v>1495</v>
      </c>
      <c r="S4" s="40" t="s">
        <v>10255</v>
      </c>
      <c r="T4" s="40" t="s">
        <v>1172</v>
      </c>
      <c r="U4" s="40">
        <v>64</v>
      </c>
      <c r="V4" s="40" t="str">
        <f>VLOOKUP(D4,TIPOLOGIA!A:F,5,0)</f>
        <v>INTERMEDIA</v>
      </c>
      <c r="W4" s="40" t="str">
        <f>VLOOKUP(D4,TIPOLOGIA!A:F,6,0)</f>
        <v>TERRESTRE</v>
      </c>
      <c r="X4" s="40" t="s">
        <v>1231</v>
      </c>
      <c r="Y4" s="40">
        <v>1</v>
      </c>
      <c r="Z4" s="51">
        <f>IF(T4="SOPORTE_TELEFÓNICO",'TARIFAS 2025'!$B$14,IF(V4="PRINCIPAL",'TARIFAS 2025'!$B$11,IF(V4="INTERMEDIA",'TARIFAS 2025'!$C$11,IF(V4="LEJANA",'TARIFAS 2025'!$D$11))))</f>
        <v>36351</v>
      </c>
      <c r="AA4" s="51">
        <f t="shared" si="0"/>
        <v>36351</v>
      </c>
      <c r="AB4" s="100"/>
      <c r="AC4" s="100"/>
      <c r="AD4" s="100"/>
      <c r="AE4" s="100"/>
      <c r="AF4" s="100"/>
      <c r="AG4" s="100"/>
      <c r="AH4" s="100"/>
      <c r="AI4" s="100"/>
      <c r="AJ4" s="100"/>
      <c r="AK4" s="100"/>
      <c r="AL4" s="100"/>
      <c r="AM4" s="100"/>
      <c r="AN4" s="100"/>
      <c r="AO4" s="100"/>
      <c r="AP4" s="100"/>
      <c r="AQ4" s="100"/>
      <c r="AR4" s="100"/>
      <c r="AS4" s="100"/>
      <c r="AT4" s="100"/>
      <c r="AU4" s="100"/>
      <c r="AV4" s="100"/>
      <c r="AW4" s="100"/>
      <c r="AX4" s="100"/>
      <c r="AY4" s="100"/>
      <c r="AZ4" s="100"/>
      <c r="BA4" s="100"/>
      <c r="BB4" s="100"/>
      <c r="BC4" s="100"/>
      <c r="BD4" s="100"/>
      <c r="BE4" s="100"/>
      <c r="BF4" s="100"/>
      <c r="BG4" s="100"/>
    </row>
    <row r="5" spans="1:59" s="85" customFormat="1" ht="15.6" x14ac:dyDescent="0.3">
      <c r="A5" s="40" t="s">
        <v>96</v>
      </c>
      <c r="B5" s="40" t="str">
        <f>VLOOKUP(A5,'CENTROS DE COSTOS'!A:D,2,0)</f>
        <v>0036-0007</v>
      </c>
      <c r="C5" s="40" t="str">
        <f>VLOOKUP(A5,'CENTROS DE COSTOS'!A:D,3,0)</f>
        <v>Wompi Santander</v>
      </c>
      <c r="D5" s="40">
        <v>15516</v>
      </c>
      <c r="E5" s="40">
        <v>2960637</v>
      </c>
      <c r="F5" s="40">
        <v>46402</v>
      </c>
      <c r="G5" s="40" t="s">
        <v>33</v>
      </c>
      <c r="H5" s="40" t="s">
        <v>322</v>
      </c>
      <c r="I5" s="40" t="s">
        <v>381</v>
      </c>
      <c r="J5" s="40" t="s">
        <v>6258</v>
      </c>
      <c r="K5" s="40" t="s">
        <v>1170</v>
      </c>
      <c r="L5" s="40" t="s">
        <v>7957</v>
      </c>
      <c r="M5" s="103">
        <v>45960.431250000001</v>
      </c>
      <c r="N5" s="103">
        <v>45962.431250000001</v>
      </c>
      <c r="O5" s="40" t="s">
        <v>35</v>
      </c>
      <c r="P5" s="40" t="s">
        <v>35</v>
      </c>
      <c r="Q5" s="40" t="s">
        <v>1756</v>
      </c>
      <c r="R5" s="40" t="s">
        <v>1853</v>
      </c>
      <c r="S5" s="40" t="s">
        <v>10256</v>
      </c>
      <c r="T5" s="40" t="s">
        <v>1254</v>
      </c>
      <c r="U5" s="40">
        <v>0</v>
      </c>
      <c r="V5" s="40" t="str">
        <f>VLOOKUP(D5,TIPOLOGIA!A:F,5,0)</f>
        <v>INTERMEDIA</v>
      </c>
      <c r="W5" s="40" t="str">
        <f>VLOOKUP(D5,TIPOLOGIA!A:F,6,0)</f>
        <v>TERRESTRE</v>
      </c>
      <c r="X5" s="40" t="s">
        <v>1274</v>
      </c>
      <c r="Y5" s="40">
        <v>1</v>
      </c>
      <c r="Z5" s="51">
        <f>IF(T5="SOPORTE_TELEFÓNICO",'TARIFAS 2025'!$B$14,IF(V5="PRINCIPAL",'TARIFAS 2025'!$B$11,IF(V5="INTERMEDIA",'TARIFAS 2025'!$C$11,IF(V5="LEJANA",'TARIFAS 2025'!$D$11))))</f>
        <v>22000</v>
      </c>
      <c r="AA5" s="51">
        <f t="shared" si="0"/>
        <v>22000</v>
      </c>
      <c r="AB5" s="100"/>
      <c r="AC5" s="100"/>
      <c r="AD5" s="100"/>
      <c r="AE5" s="100"/>
      <c r="AF5" s="100"/>
      <c r="AG5" s="100"/>
      <c r="AH5" s="100"/>
      <c r="AI5" s="100"/>
      <c r="AJ5" s="100"/>
      <c r="AK5" s="100"/>
      <c r="AL5" s="100"/>
      <c r="AM5" s="100"/>
      <c r="AN5" s="100"/>
      <c r="AO5" s="100"/>
      <c r="AP5" s="100"/>
      <c r="AQ5" s="100"/>
      <c r="AR5" s="100"/>
      <c r="AS5" s="100"/>
      <c r="AT5" s="100"/>
      <c r="AU5" s="100"/>
      <c r="AV5" s="100"/>
      <c r="AW5" s="100"/>
      <c r="AX5" s="100"/>
      <c r="AY5" s="100"/>
      <c r="AZ5" s="100"/>
      <c r="BA5" s="100"/>
      <c r="BB5" s="100"/>
      <c r="BC5" s="100"/>
      <c r="BD5" s="100"/>
      <c r="BE5" s="100"/>
      <c r="BF5" s="100"/>
      <c r="BG5" s="100"/>
    </row>
    <row r="6" spans="1:59" s="85" customFormat="1" ht="15.6" x14ac:dyDescent="0.3">
      <c r="A6" s="40" t="s">
        <v>91</v>
      </c>
      <c r="B6" s="40" t="str">
        <f>VLOOKUP(A6,'CENTROS DE COSTOS'!A:D,2,0)</f>
        <v>0036-0003</v>
      </c>
      <c r="C6" s="40" t="str">
        <f>VLOOKUP(A6,'CENTROS DE COSTOS'!A:D,3,0)</f>
        <v>Wompi Suroccidente</v>
      </c>
      <c r="D6" s="40">
        <v>52683</v>
      </c>
      <c r="E6" s="40">
        <v>2960728</v>
      </c>
      <c r="F6" s="40">
        <v>37746</v>
      </c>
      <c r="G6" s="40" t="s">
        <v>33</v>
      </c>
      <c r="H6" s="40" t="s">
        <v>133</v>
      </c>
      <c r="I6" s="40" t="s">
        <v>884</v>
      </c>
      <c r="J6" s="40" t="s">
        <v>3097</v>
      </c>
      <c r="K6" s="40" t="s">
        <v>1170</v>
      </c>
      <c r="L6" s="40" t="s">
        <v>7958</v>
      </c>
      <c r="M6" s="103">
        <v>45960.432638888888</v>
      </c>
      <c r="N6" s="103">
        <v>45962.431944444441</v>
      </c>
      <c r="O6" s="40" t="s">
        <v>35</v>
      </c>
      <c r="P6" s="40" t="s">
        <v>35</v>
      </c>
      <c r="Q6" s="40" t="s">
        <v>1756</v>
      </c>
      <c r="R6" s="40" t="s">
        <v>1853</v>
      </c>
      <c r="S6" s="40" t="s">
        <v>10256</v>
      </c>
      <c r="T6" s="40" t="s">
        <v>1254</v>
      </c>
      <c r="U6" s="40">
        <v>0</v>
      </c>
      <c r="V6" s="40" t="str">
        <f>VLOOKUP(D6,TIPOLOGIA!A:F,5,0)</f>
        <v>INTERMEDIA</v>
      </c>
      <c r="W6" s="40" t="str">
        <f>VLOOKUP(D6,TIPOLOGIA!A:F,6,0)</f>
        <v>TERRESTRE</v>
      </c>
      <c r="X6" s="40" t="s">
        <v>1290</v>
      </c>
      <c r="Y6" s="40">
        <v>1</v>
      </c>
      <c r="Z6" s="51">
        <f>IF(T6="SOPORTE_TELEFÓNICO",'TARIFAS 2025'!$B$14,IF(V6="PRINCIPAL",'TARIFAS 2025'!$B$11,IF(V6="INTERMEDIA",'TARIFAS 2025'!$C$11,IF(V6="LEJANA",'TARIFAS 2025'!$D$11))))</f>
        <v>22000</v>
      </c>
      <c r="AA6" s="51">
        <f t="shared" si="0"/>
        <v>22000</v>
      </c>
      <c r="AB6" s="100"/>
      <c r="AC6" s="100"/>
      <c r="AD6" s="100"/>
      <c r="AE6" s="100"/>
      <c r="AF6" s="100"/>
      <c r="AG6" s="100"/>
      <c r="AH6" s="100"/>
      <c r="AI6" s="100"/>
      <c r="AJ6" s="100"/>
      <c r="AK6" s="100"/>
      <c r="AL6" s="100"/>
      <c r="AM6" s="100"/>
      <c r="AN6" s="100"/>
      <c r="AO6" s="100"/>
      <c r="AP6" s="100"/>
      <c r="AQ6" s="100"/>
      <c r="AR6" s="100"/>
      <c r="AS6" s="100"/>
      <c r="AT6" s="100"/>
      <c r="AU6" s="100"/>
      <c r="AV6" s="100"/>
      <c r="AW6" s="100"/>
      <c r="AX6" s="100"/>
      <c r="AY6" s="100"/>
      <c r="AZ6" s="100"/>
      <c r="BA6" s="100"/>
      <c r="BB6" s="100"/>
      <c r="BC6" s="100"/>
      <c r="BD6" s="100"/>
      <c r="BE6" s="100"/>
      <c r="BF6" s="100"/>
      <c r="BG6" s="100"/>
    </row>
    <row r="7" spans="1:59" s="85" customFormat="1" ht="15.6" x14ac:dyDescent="0.3">
      <c r="A7" s="40" t="s">
        <v>91</v>
      </c>
      <c r="B7" s="40" t="str">
        <f>VLOOKUP(A7,'CENTROS DE COSTOS'!A:D,2,0)</f>
        <v>0036-0003</v>
      </c>
      <c r="C7" s="40" t="str">
        <f>VLOOKUP(A7,'CENTROS DE COSTOS'!A:D,3,0)</f>
        <v>Wompi Suroccidente</v>
      </c>
      <c r="D7" s="40">
        <v>52001</v>
      </c>
      <c r="E7" s="40">
        <v>2952164</v>
      </c>
      <c r="F7" s="40">
        <v>52572</v>
      </c>
      <c r="G7" s="40" t="s">
        <v>33</v>
      </c>
      <c r="H7" s="40" t="s">
        <v>133</v>
      </c>
      <c r="I7" s="40" t="s">
        <v>91</v>
      </c>
      <c r="J7" s="40" t="s">
        <v>6259</v>
      </c>
      <c r="K7" s="40" t="s">
        <v>1170</v>
      </c>
      <c r="L7" s="40" t="s">
        <v>7959</v>
      </c>
      <c r="M7" s="103">
        <v>45959.436111111114</v>
      </c>
      <c r="N7" s="103">
        <v>45962.436805555553</v>
      </c>
      <c r="O7" s="40" t="s">
        <v>35</v>
      </c>
      <c r="P7" s="40" t="s">
        <v>35</v>
      </c>
      <c r="Q7" s="40" t="s">
        <v>1494</v>
      </c>
      <c r="R7" s="40" t="s">
        <v>1495</v>
      </c>
      <c r="S7" s="40" t="s">
        <v>10257</v>
      </c>
      <c r="T7" s="40" t="s">
        <v>1172</v>
      </c>
      <c r="U7" s="40">
        <v>24</v>
      </c>
      <c r="V7" s="40" t="str">
        <f>VLOOKUP(D7,TIPOLOGIA!A:F,5,0)</f>
        <v>PRINCIPAL</v>
      </c>
      <c r="W7" s="40" t="str">
        <f>VLOOKUP(D7,TIPOLOGIA!A:F,6,0)</f>
        <v>TERRESTRE</v>
      </c>
      <c r="X7" s="40" t="s">
        <v>1195</v>
      </c>
      <c r="Y7" s="40">
        <v>1</v>
      </c>
      <c r="Z7" s="51">
        <f>IF(T7="SOPORTE_TELEFÓNICO",'TARIFAS 2025'!$B$14,IF(V7="PRINCIPAL",'TARIFAS 2025'!$B$11,IF(V7="INTERMEDIA",'TARIFAS 2025'!$C$11,IF(V7="LEJANA",'TARIFAS 2025'!$D$11))))</f>
        <v>31419</v>
      </c>
      <c r="AA7" s="51">
        <f t="shared" si="0"/>
        <v>31419</v>
      </c>
      <c r="AB7" s="100"/>
      <c r="AC7" s="100"/>
      <c r="AD7" s="100"/>
      <c r="AE7" s="100"/>
      <c r="AF7" s="100"/>
      <c r="AG7" s="100"/>
      <c r="AH7" s="100"/>
      <c r="AI7" s="100"/>
      <c r="AJ7" s="100"/>
      <c r="AK7" s="100"/>
      <c r="AL7" s="100"/>
      <c r="AM7" s="100"/>
      <c r="AN7" s="100"/>
      <c r="AO7" s="100"/>
      <c r="AP7" s="100"/>
      <c r="AQ7" s="100"/>
      <c r="AR7" s="100"/>
      <c r="AS7" s="100"/>
      <c r="AT7" s="100"/>
      <c r="AU7" s="100"/>
      <c r="AV7" s="100"/>
      <c r="AW7" s="100"/>
      <c r="AX7" s="100"/>
      <c r="AY7" s="100"/>
      <c r="AZ7" s="100"/>
      <c r="BA7" s="100"/>
      <c r="BB7" s="100"/>
      <c r="BC7" s="100"/>
      <c r="BD7" s="100"/>
      <c r="BE7" s="100"/>
      <c r="BF7" s="100"/>
      <c r="BG7" s="100"/>
    </row>
    <row r="8" spans="1:59" s="85" customFormat="1" ht="15.6" x14ac:dyDescent="0.3">
      <c r="A8" s="40" t="s">
        <v>90</v>
      </c>
      <c r="B8" s="40" t="str">
        <f>VLOOKUP(A8,'CENTROS DE COSTOS'!A:D,2,0)</f>
        <v>0036-0006</v>
      </c>
      <c r="C8" s="40" t="str">
        <f>VLOOKUP(A8,'CENTROS DE COSTOS'!A:D,3,0)</f>
        <v>Wompi Oriente</v>
      </c>
      <c r="D8" s="40">
        <v>18001</v>
      </c>
      <c r="E8" s="40">
        <v>2955921</v>
      </c>
      <c r="F8" s="40">
        <v>79385</v>
      </c>
      <c r="G8" s="40" t="s">
        <v>33</v>
      </c>
      <c r="H8" s="40" t="s">
        <v>466</v>
      </c>
      <c r="I8" s="40" t="s">
        <v>82</v>
      </c>
      <c r="J8" s="40" t="s">
        <v>1427</v>
      </c>
      <c r="K8" s="40" t="s">
        <v>1170</v>
      </c>
      <c r="L8" s="40" t="s">
        <v>7960</v>
      </c>
      <c r="M8" s="103">
        <v>45960.333333333336</v>
      </c>
      <c r="N8" s="103">
        <v>45962.4375</v>
      </c>
      <c r="O8" s="40" t="s">
        <v>35</v>
      </c>
      <c r="P8" s="40" t="s">
        <v>35</v>
      </c>
      <c r="Q8" s="40" t="s">
        <v>1494</v>
      </c>
      <c r="R8" s="40" t="s">
        <v>1495</v>
      </c>
      <c r="S8" s="40" t="s">
        <v>10258</v>
      </c>
      <c r="T8" s="40" t="s">
        <v>1172</v>
      </c>
      <c r="U8" s="40">
        <v>16</v>
      </c>
      <c r="V8" s="40" t="str">
        <f>VLOOKUP(D8,TIPOLOGIA!A:F,5,0)</f>
        <v>LEJANA</v>
      </c>
      <c r="W8" s="40" t="str">
        <f>VLOOKUP(D8,TIPOLOGIA!A:F,6,0)</f>
        <v>TERRESTRE</v>
      </c>
      <c r="X8" s="40" t="s">
        <v>1217</v>
      </c>
      <c r="Y8" s="40">
        <v>1</v>
      </c>
      <c r="Z8" s="51">
        <f>IF(T8="SOPORTE_TELEFÓNICO",'TARIFAS 2025'!$B$14,IF(V8="PRINCIPAL",'TARIFAS 2025'!$B$11,IF(V8="INTERMEDIA",'TARIFAS 2025'!$C$11,IF(V8="LEJANA",'TARIFAS 2025'!$D$11))))</f>
        <v>40250</v>
      </c>
      <c r="AA8" s="51">
        <f t="shared" si="0"/>
        <v>40250</v>
      </c>
      <c r="AB8" s="100"/>
      <c r="AC8" s="100"/>
      <c r="AD8" s="100"/>
      <c r="AE8" s="100"/>
      <c r="AF8" s="100"/>
      <c r="AG8" s="100"/>
      <c r="AH8" s="100"/>
      <c r="AI8" s="100"/>
      <c r="AJ8" s="100"/>
      <c r="AK8" s="100"/>
      <c r="AL8" s="100"/>
      <c r="AM8" s="100"/>
      <c r="AN8" s="100"/>
      <c r="AO8" s="100"/>
      <c r="AP8" s="100"/>
      <c r="AQ8" s="100"/>
      <c r="AR8" s="100"/>
      <c r="AS8" s="100"/>
      <c r="AT8" s="100"/>
      <c r="AU8" s="100"/>
      <c r="AV8" s="100"/>
      <c r="AW8" s="100"/>
      <c r="AX8" s="100"/>
      <c r="AY8" s="100"/>
      <c r="AZ8" s="100"/>
      <c r="BA8" s="100"/>
      <c r="BB8" s="100"/>
      <c r="BC8" s="100"/>
      <c r="BD8" s="100"/>
      <c r="BE8" s="100"/>
      <c r="BF8" s="100"/>
      <c r="BG8" s="100"/>
    </row>
    <row r="9" spans="1:59" s="85" customFormat="1" ht="15.6" x14ac:dyDescent="0.3">
      <c r="A9" s="40" t="s">
        <v>68</v>
      </c>
      <c r="B9" s="40" t="str">
        <f>VLOOKUP(A9,'CENTROS DE COSTOS'!A:D,2,0)</f>
        <v>0036-0001</v>
      </c>
      <c r="C9" s="40" t="str">
        <f>VLOOKUP(A9,'CENTROS DE COSTOS'!A:D,3,0)</f>
        <v>Wompi Costa</v>
      </c>
      <c r="D9" s="40">
        <v>8001</v>
      </c>
      <c r="E9" s="40">
        <v>2959112</v>
      </c>
      <c r="F9" s="40">
        <v>74045</v>
      </c>
      <c r="G9" s="40" t="s">
        <v>33</v>
      </c>
      <c r="H9" s="40" t="s">
        <v>253</v>
      </c>
      <c r="I9" s="40" t="s">
        <v>68</v>
      </c>
      <c r="J9" s="40" t="s">
        <v>6260</v>
      </c>
      <c r="K9" s="40" t="s">
        <v>1170</v>
      </c>
      <c r="L9" s="40" t="s">
        <v>7961</v>
      </c>
      <c r="M9" s="103">
        <v>45960.519444444442</v>
      </c>
      <c r="N9" s="103">
        <v>45962.438194444447</v>
      </c>
      <c r="O9" s="40" t="s">
        <v>35</v>
      </c>
      <c r="P9" s="40" t="s">
        <v>35</v>
      </c>
      <c r="Q9" s="40" t="s">
        <v>1494</v>
      </c>
      <c r="R9" s="40" t="s">
        <v>1495</v>
      </c>
      <c r="S9" s="40" t="s">
        <v>10259</v>
      </c>
      <c r="T9" s="40" t="s">
        <v>1172</v>
      </c>
      <c r="U9" s="40">
        <v>32</v>
      </c>
      <c r="V9" s="40" t="str">
        <f>VLOOKUP(D9,TIPOLOGIA!A:F,5,0)</f>
        <v>PRINCIPAL</v>
      </c>
      <c r="W9" s="40" t="str">
        <f>VLOOKUP(D9,TIPOLOGIA!A:F,6,0)</f>
        <v>TERRESTRE</v>
      </c>
      <c r="X9" s="40" t="s">
        <v>1470</v>
      </c>
      <c r="Y9" s="40">
        <v>1</v>
      </c>
      <c r="Z9" s="51">
        <f>IF(T9="SOPORTE_TELEFÓNICO",'TARIFAS 2025'!$B$14,IF(V9="PRINCIPAL",'TARIFAS 2025'!$B$11,IF(V9="INTERMEDIA",'TARIFAS 2025'!$C$11,IF(V9="LEJANA",'TARIFAS 2025'!$D$11))))</f>
        <v>31419</v>
      </c>
      <c r="AA9" s="51">
        <f t="shared" si="0"/>
        <v>31419</v>
      </c>
      <c r="AB9" s="100"/>
      <c r="AC9" s="100"/>
      <c r="AD9" s="100"/>
      <c r="AE9" s="100"/>
      <c r="AF9" s="100"/>
      <c r="AG9" s="100"/>
      <c r="AH9" s="100"/>
      <c r="AI9" s="100"/>
      <c r="AJ9" s="100"/>
      <c r="AK9" s="100"/>
      <c r="AL9" s="100"/>
      <c r="AM9" s="100"/>
      <c r="AN9" s="100"/>
      <c r="AO9" s="100"/>
      <c r="AP9" s="100"/>
      <c r="AQ9" s="100"/>
      <c r="AR9" s="100"/>
      <c r="AS9" s="100"/>
      <c r="AT9" s="100"/>
      <c r="AU9" s="100"/>
      <c r="AV9" s="100"/>
      <c r="AW9" s="100"/>
      <c r="AX9" s="100"/>
      <c r="AY9" s="100"/>
      <c r="AZ9" s="100"/>
      <c r="BA9" s="100"/>
      <c r="BB9" s="100"/>
      <c r="BC9" s="100"/>
      <c r="BD9" s="100"/>
      <c r="BE9" s="100"/>
      <c r="BF9" s="100"/>
      <c r="BG9" s="100"/>
    </row>
    <row r="10" spans="1:59" s="85" customFormat="1" ht="15.6" x14ac:dyDescent="0.3">
      <c r="A10" s="40" t="s">
        <v>77</v>
      </c>
      <c r="B10" s="40" t="str">
        <f>VLOOKUP(A10,'CENTROS DE COSTOS'!A:D,2,0)</f>
        <v>0036-0003</v>
      </c>
      <c r="C10" s="40" t="str">
        <f>VLOOKUP(A10,'CENTROS DE COSTOS'!A:D,3,0)</f>
        <v>Wompi Suroccidente</v>
      </c>
      <c r="D10" s="40">
        <v>76001</v>
      </c>
      <c r="E10" s="40">
        <v>2963897</v>
      </c>
      <c r="F10" s="40">
        <v>71411</v>
      </c>
      <c r="G10" s="40" t="s">
        <v>33</v>
      </c>
      <c r="H10" s="40" t="s">
        <v>1101</v>
      </c>
      <c r="I10" s="40" t="s">
        <v>77</v>
      </c>
      <c r="J10" s="40" t="s">
        <v>6261</v>
      </c>
      <c r="K10" s="40" t="s">
        <v>1170</v>
      </c>
      <c r="L10" s="40" t="s">
        <v>7962</v>
      </c>
      <c r="M10" s="103">
        <v>45961.52847222222</v>
      </c>
      <c r="N10" s="103">
        <v>45962.438888888886</v>
      </c>
      <c r="O10" s="40" t="s">
        <v>35</v>
      </c>
      <c r="P10" s="40" t="s">
        <v>35</v>
      </c>
      <c r="Q10" s="40" t="s">
        <v>1494</v>
      </c>
      <c r="R10" s="40" t="s">
        <v>1495</v>
      </c>
      <c r="S10" s="40" t="s">
        <v>10260</v>
      </c>
      <c r="T10" s="40" t="s">
        <v>1172</v>
      </c>
      <c r="U10" s="40">
        <v>40</v>
      </c>
      <c r="V10" s="40" t="str">
        <f>VLOOKUP(D10,TIPOLOGIA!A:F,5,0)</f>
        <v>PRINCIPAL</v>
      </c>
      <c r="W10" s="40" t="str">
        <f>VLOOKUP(D10,TIPOLOGIA!A:F,6,0)</f>
        <v>TERRESTRE</v>
      </c>
      <c r="X10" s="40" t="s">
        <v>1673</v>
      </c>
      <c r="Y10" s="40">
        <v>1</v>
      </c>
      <c r="Z10" s="51">
        <f>IF(T10="SOPORTE_TELEFÓNICO",'TARIFAS 2025'!$B$14,IF(V10="PRINCIPAL",'TARIFAS 2025'!$B$11,IF(V10="INTERMEDIA",'TARIFAS 2025'!$C$11,IF(V10="LEJANA",'TARIFAS 2025'!$D$11))))</f>
        <v>31419</v>
      </c>
      <c r="AA10" s="51">
        <f t="shared" si="0"/>
        <v>31419</v>
      </c>
      <c r="AB10" s="100"/>
      <c r="AC10" s="100"/>
      <c r="AD10" s="100"/>
      <c r="AE10" s="100"/>
      <c r="AF10" s="100"/>
      <c r="AG10" s="100"/>
      <c r="AH10" s="100"/>
      <c r="AI10" s="100"/>
      <c r="AJ10" s="100"/>
      <c r="AK10" s="100"/>
      <c r="AL10" s="100"/>
      <c r="AM10" s="100"/>
      <c r="AN10" s="100"/>
      <c r="AO10" s="100"/>
      <c r="AP10" s="100"/>
      <c r="AQ10" s="100"/>
      <c r="AR10" s="100"/>
      <c r="AS10" s="100"/>
      <c r="AT10" s="100"/>
      <c r="AU10" s="100"/>
      <c r="AV10" s="100"/>
      <c r="AW10" s="100"/>
      <c r="AX10" s="100"/>
      <c r="AY10" s="100"/>
      <c r="AZ10" s="100"/>
      <c r="BA10" s="100"/>
      <c r="BB10" s="100"/>
      <c r="BC10" s="100"/>
      <c r="BD10" s="100"/>
      <c r="BE10" s="100"/>
      <c r="BF10" s="100"/>
      <c r="BG10" s="100"/>
    </row>
    <row r="11" spans="1:59" s="85" customFormat="1" ht="15.6" x14ac:dyDescent="0.3">
      <c r="A11" s="40" t="s">
        <v>92</v>
      </c>
      <c r="B11" s="40" t="str">
        <f>VLOOKUP(A11,'CENTROS DE COSTOS'!A:D,2,0)</f>
        <v>0036-0002</v>
      </c>
      <c r="C11" s="40" t="str">
        <f>VLOOKUP(A11,'CENTROS DE COSTOS'!A:D,3,0)</f>
        <v>Wompi Eje Cafetero</v>
      </c>
      <c r="D11" s="40">
        <v>63001</v>
      </c>
      <c r="E11" s="40">
        <v>2955159</v>
      </c>
      <c r="F11" s="40">
        <v>35759</v>
      </c>
      <c r="G11" s="40" t="s">
        <v>33</v>
      </c>
      <c r="H11" s="40" t="s">
        <v>939</v>
      </c>
      <c r="I11" s="40" t="s">
        <v>122</v>
      </c>
      <c r="J11" s="40" t="s">
        <v>1624</v>
      </c>
      <c r="K11" s="40" t="s">
        <v>1170</v>
      </c>
      <c r="L11" s="40" t="s">
        <v>7963</v>
      </c>
      <c r="M11" s="103">
        <v>45959.671527777777</v>
      </c>
      <c r="N11" s="103">
        <v>45962.44027777778</v>
      </c>
      <c r="O11" s="40" t="s">
        <v>35</v>
      </c>
      <c r="P11" s="40" t="s">
        <v>35</v>
      </c>
      <c r="Q11" s="40" t="s">
        <v>1494</v>
      </c>
      <c r="R11" s="40" t="s">
        <v>1495</v>
      </c>
      <c r="S11" s="40" t="s">
        <v>10261</v>
      </c>
      <c r="T11" s="40" t="s">
        <v>1172</v>
      </c>
      <c r="U11" s="40">
        <v>32</v>
      </c>
      <c r="V11" s="40" t="str">
        <f>VLOOKUP(D11,TIPOLOGIA!A:F,5,0)</f>
        <v>INTERMEDIA</v>
      </c>
      <c r="W11" s="40" t="str">
        <f>VLOOKUP(D11,TIPOLOGIA!A:F,6,0)</f>
        <v>TERRESTRE</v>
      </c>
      <c r="X11" s="40" t="s">
        <v>1231</v>
      </c>
      <c r="Y11" s="40">
        <v>1</v>
      </c>
      <c r="Z11" s="51">
        <f>IF(T11="SOPORTE_TELEFÓNICO",'TARIFAS 2025'!$B$14,IF(V11="PRINCIPAL",'TARIFAS 2025'!$B$11,IF(V11="INTERMEDIA",'TARIFAS 2025'!$C$11,IF(V11="LEJANA",'TARIFAS 2025'!$D$11))))</f>
        <v>36351</v>
      </c>
      <c r="AA11" s="51">
        <f t="shared" si="0"/>
        <v>36351</v>
      </c>
      <c r="AB11" s="100"/>
      <c r="AC11" s="100"/>
      <c r="AD11" s="100"/>
      <c r="AE11" s="100"/>
      <c r="AF11" s="100"/>
      <c r="AG11" s="100"/>
      <c r="AH11" s="100"/>
      <c r="AI11" s="100"/>
      <c r="AJ11" s="100"/>
      <c r="AK11" s="100"/>
      <c r="AL11" s="100"/>
      <c r="AM11" s="100"/>
      <c r="AN11" s="100"/>
      <c r="AO11" s="100"/>
      <c r="AP11" s="100"/>
      <c r="AQ11" s="100"/>
      <c r="AR11" s="100"/>
      <c r="AS11" s="100"/>
      <c r="AT11" s="100"/>
      <c r="AU11" s="100"/>
      <c r="AV11" s="100"/>
      <c r="AW11" s="100"/>
      <c r="AX11" s="100"/>
      <c r="AY11" s="100"/>
      <c r="AZ11" s="100"/>
      <c r="BA11" s="100"/>
      <c r="BB11" s="100"/>
      <c r="BC11" s="100"/>
      <c r="BD11" s="100"/>
      <c r="BE11" s="100"/>
      <c r="BF11" s="100"/>
      <c r="BG11" s="100"/>
    </row>
    <row r="12" spans="1:59" s="85" customFormat="1" ht="15.6" x14ac:dyDescent="0.3">
      <c r="A12" s="40" t="s">
        <v>80</v>
      </c>
      <c r="B12" s="40" t="str">
        <f>VLOOKUP(A12,'CENTROS DE COSTOS'!A:D,2,0)</f>
        <v>0036-0001</v>
      </c>
      <c r="C12" s="40" t="str">
        <f>VLOOKUP(A12,'CENTROS DE COSTOS'!A:D,3,0)</f>
        <v>Wompi Costa</v>
      </c>
      <c r="D12" s="40">
        <v>13001</v>
      </c>
      <c r="E12" s="40">
        <v>2948487</v>
      </c>
      <c r="F12" s="40">
        <v>50317</v>
      </c>
      <c r="G12" s="40" t="s">
        <v>33</v>
      </c>
      <c r="H12" s="40" t="s">
        <v>275</v>
      </c>
      <c r="I12" s="40" t="s">
        <v>80</v>
      </c>
      <c r="J12" s="40" t="s">
        <v>6262</v>
      </c>
      <c r="K12" s="40" t="s">
        <v>1170</v>
      </c>
      <c r="L12" s="40" t="s">
        <v>7964</v>
      </c>
      <c r="M12" s="103">
        <v>45958.656944444447</v>
      </c>
      <c r="N12" s="103">
        <v>45962.445138888892</v>
      </c>
      <c r="O12" s="40" t="s">
        <v>35</v>
      </c>
      <c r="P12" s="40" t="s">
        <v>35</v>
      </c>
      <c r="Q12" s="40" t="s">
        <v>1494</v>
      </c>
      <c r="R12" s="40" t="s">
        <v>1495</v>
      </c>
      <c r="S12" s="40" t="s">
        <v>10262</v>
      </c>
      <c r="T12" s="40" t="s">
        <v>1172</v>
      </c>
      <c r="U12" s="40">
        <v>64</v>
      </c>
      <c r="V12" s="40" t="str">
        <f>VLOOKUP(D12,TIPOLOGIA!A:F,5,0)</f>
        <v>PRINCIPAL</v>
      </c>
      <c r="W12" s="40" t="str">
        <f>VLOOKUP(D12,TIPOLOGIA!A:F,6,0)</f>
        <v>TERRESTRE</v>
      </c>
      <c r="X12" s="40" t="s">
        <v>1299</v>
      </c>
      <c r="Y12" s="40">
        <v>1</v>
      </c>
      <c r="Z12" s="51">
        <f>IF(T12="SOPORTE_TELEFÓNICO",'TARIFAS 2025'!$B$14,IF(V12="PRINCIPAL",'TARIFAS 2025'!$B$11,IF(V12="INTERMEDIA",'TARIFAS 2025'!$C$11,IF(V12="LEJANA",'TARIFAS 2025'!$D$11))))</f>
        <v>31419</v>
      </c>
      <c r="AA12" s="51">
        <f t="shared" si="0"/>
        <v>31419</v>
      </c>
      <c r="AB12" s="100"/>
      <c r="AC12" s="100"/>
      <c r="AD12" s="100"/>
      <c r="AE12" s="100"/>
      <c r="AF12" s="100"/>
      <c r="AG12" s="100"/>
      <c r="AH12" s="100"/>
      <c r="AI12" s="100"/>
      <c r="AJ12" s="100"/>
      <c r="AK12" s="100"/>
      <c r="AL12" s="100"/>
      <c r="AM12" s="100"/>
      <c r="AN12" s="100"/>
      <c r="AO12" s="100"/>
      <c r="AP12" s="100"/>
      <c r="AQ12" s="100"/>
      <c r="AR12" s="100"/>
      <c r="AS12" s="100"/>
      <c r="AT12" s="100"/>
      <c r="AU12" s="100"/>
      <c r="AV12" s="100"/>
      <c r="AW12" s="100"/>
      <c r="AX12" s="100"/>
      <c r="AY12" s="100"/>
      <c r="AZ12" s="100"/>
      <c r="BA12" s="100"/>
      <c r="BB12" s="100"/>
      <c r="BC12" s="100"/>
      <c r="BD12" s="100"/>
      <c r="BE12" s="100"/>
      <c r="BF12" s="100"/>
      <c r="BG12" s="100"/>
    </row>
    <row r="13" spans="1:59" s="85" customFormat="1" ht="15.6" x14ac:dyDescent="0.3">
      <c r="A13" s="40" t="s">
        <v>68</v>
      </c>
      <c r="B13" s="40" t="str">
        <f>VLOOKUP(A13,'CENTROS DE COSTOS'!A:D,2,0)</f>
        <v>0036-0001</v>
      </c>
      <c r="C13" s="40" t="str">
        <f>VLOOKUP(A13,'CENTROS DE COSTOS'!A:D,3,0)</f>
        <v>Wompi Costa</v>
      </c>
      <c r="D13" s="40">
        <v>8001</v>
      </c>
      <c r="E13" s="40">
        <v>2960332</v>
      </c>
      <c r="F13" s="40">
        <v>68455</v>
      </c>
      <c r="G13" s="40" t="s">
        <v>33</v>
      </c>
      <c r="H13" s="40" t="s">
        <v>253</v>
      </c>
      <c r="I13" s="40" t="s">
        <v>68</v>
      </c>
      <c r="J13" s="40" t="s">
        <v>6263</v>
      </c>
      <c r="K13" s="40" t="s">
        <v>1170</v>
      </c>
      <c r="L13" s="40" t="s">
        <v>7965</v>
      </c>
      <c r="M13" s="103">
        <v>45960.65902777778</v>
      </c>
      <c r="N13" s="103">
        <v>45962.464583333334</v>
      </c>
      <c r="O13" s="40" t="s">
        <v>35</v>
      </c>
      <c r="P13" s="40" t="s">
        <v>35</v>
      </c>
      <c r="Q13" s="40" t="s">
        <v>1494</v>
      </c>
      <c r="R13" s="40" t="s">
        <v>1495</v>
      </c>
      <c r="S13" s="40" t="s">
        <v>10259</v>
      </c>
      <c r="T13" s="40" t="s">
        <v>1172</v>
      </c>
      <c r="U13" s="40">
        <v>32</v>
      </c>
      <c r="V13" s="40" t="str">
        <f>VLOOKUP(D13,TIPOLOGIA!A:F,5,0)</f>
        <v>PRINCIPAL</v>
      </c>
      <c r="W13" s="40" t="str">
        <f>VLOOKUP(D13,TIPOLOGIA!A:F,6,0)</f>
        <v>TERRESTRE</v>
      </c>
      <c r="X13" s="40" t="s">
        <v>1470</v>
      </c>
      <c r="Y13" s="40">
        <v>1</v>
      </c>
      <c r="Z13" s="51">
        <f>IF(T13="SOPORTE_TELEFÓNICO",'TARIFAS 2025'!$B$14,IF(V13="PRINCIPAL",'TARIFAS 2025'!$B$11,IF(V13="INTERMEDIA",'TARIFAS 2025'!$C$11,IF(V13="LEJANA",'TARIFAS 2025'!$D$11))))</f>
        <v>31419</v>
      </c>
      <c r="AA13" s="51">
        <f t="shared" si="0"/>
        <v>31419</v>
      </c>
      <c r="AB13" s="100"/>
      <c r="AC13" s="100"/>
      <c r="AD13" s="100"/>
      <c r="AE13" s="100"/>
      <c r="AF13" s="100"/>
      <c r="AG13" s="100"/>
      <c r="AH13" s="100"/>
      <c r="AI13" s="100"/>
      <c r="AJ13" s="100"/>
      <c r="AK13" s="100"/>
      <c r="AL13" s="100"/>
      <c r="AM13" s="100"/>
      <c r="AN13" s="100"/>
      <c r="AO13" s="100"/>
      <c r="AP13" s="100"/>
      <c r="AQ13" s="100"/>
      <c r="AR13" s="100"/>
      <c r="AS13" s="100"/>
      <c r="AT13" s="100"/>
      <c r="AU13" s="100"/>
      <c r="AV13" s="100"/>
      <c r="AW13" s="100"/>
      <c r="AX13" s="100"/>
      <c r="AY13" s="100"/>
      <c r="AZ13" s="100"/>
      <c r="BA13" s="100"/>
      <c r="BB13" s="100"/>
      <c r="BC13" s="100"/>
      <c r="BD13" s="100"/>
      <c r="BE13" s="100"/>
      <c r="BF13" s="100"/>
      <c r="BG13" s="100"/>
    </row>
    <row r="14" spans="1:59" s="85" customFormat="1" ht="15.6" x14ac:dyDescent="0.3">
      <c r="A14" s="40" t="s">
        <v>90</v>
      </c>
      <c r="B14" s="40" t="str">
        <f>VLOOKUP(A14,'CENTROS DE COSTOS'!A:D,2,0)</f>
        <v>0036-0006</v>
      </c>
      <c r="C14" s="40" t="str">
        <f>VLOOKUP(A14,'CENTROS DE COSTOS'!A:D,3,0)</f>
        <v>Wompi Oriente</v>
      </c>
      <c r="D14" s="40">
        <v>18001</v>
      </c>
      <c r="E14" s="40">
        <v>2934250</v>
      </c>
      <c r="F14" s="40">
        <v>50349</v>
      </c>
      <c r="G14" s="40" t="s">
        <v>33</v>
      </c>
      <c r="H14" s="40" t="s">
        <v>466</v>
      </c>
      <c r="I14" s="40" t="s">
        <v>82</v>
      </c>
      <c r="J14" s="40" t="s">
        <v>1409</v>
      </c>
      <c r="K14" s="40" t="s">
        <v>1170</v>
      </c>
      <c r="L14" s="40" t="s">
        <v>7966</v>
      </c>
      <c r="M14" s="103">
        <v>45957.333333333336</v>
      </c>
      <c r="N14" s="103">
        <v>45962.466666666667</v>
      </c>
      <c r="O14" s="40" t="s">
        <v>35</v>
      </c>
      <c r="P14" s="40" t="s">
        <v>35</v>
      </c>
      <c r="Q14" s="40" t="s">
        <v>1494</v>
      </c>
      <c r="R14" s="40" t="s">
        <v>1495</v>
      </c>
      <c r="S14" s="40" t="s">
        <v>10263</v>
      </c>
      <c r="T14" s="40" t="s">
        <v>1172</v>
      </c>
      <c r="U14" s="40">
        <v>64</v>
      </c>
      <c r="V14" s="40" t="str">
        <f>VLOOKUP(D14,TIPOLOGIA!A:F,5,0)</f>
        <v>LEJANA</v>
      </c>
      <c r="W14" s="40" t="str">
        <f>VLOOKUP(D14,TIPOLOGIA!A:F,6,0)</f>
        <v>TERRESTRE</v>
      </c>
      <c r="X14" s="40" t="s">
        <v>1217</v>
      </c>
      <c r="Y14" s="40">
        <v>1</v>
      </c>
      <c r="Z14" s="51">
        <f>IF(T14="SOPORTE_TELEFÓNICO",'TARIFAS 2025'!$B$14,IF(V14="PRINCIPAL",'TARIFAS 2025'!$B$11,IF(V14="INTERMEDIA",'TARIFAS 2025'!$C$11,IF(V14="LEJANA",'TARIFAS 2025'!$D$11))))</f>
        <v>40250</v>
      </c>
      <c r="AA14" s="51">
        <f t="shared" si="0"/>
        <v>40250</v>
      </c>
      <c r="AB14" s="100"/>
      <c r="AC14" s="100"/>
      <c r="AD14" s="100"/>
      <c r="AE14" s="100"/>
      <c r="AF14" s="100"/>
      <c r="AG14" s="100"/>
      <c r="AH14" s="100"/>
      <c r="AI14" s="100"/>
      <c r="AJ14" s="100"/>
      <c r="AK14" s="100"/>
      <c r="AL14" s="100"/>
      <c r="AM14" s="100"/>
      <c r="AN14" s="100"/>
      <c r="AO14" s="100"/>
      <c r="AP14" s="100"/>
      <c r="AQ14" s="100"/>
      <c r="AR14" s="100"/>
      <c r="AS14" s="100"/>
      <c r="AT14" s="100"/>
      <c r="AU14" s="100"/>
      <c r="AV14" s="100"/>
      <c r="AW14" s="100"/>
      <c r="AX14" s="100"/>
      <c r="AY14" s="100"/>
      <c r="AZ14" s="100"/>
      <c r="BA14" s="100"/>
      <c r="BB14" s="100"/>
      <c r="BC14" s="100"/>
      <c r="BD14" s="100"/>
      <c r="BE14" s="100"/>
      <c r="BF14" s="100"/>
      <c r="BG14" s="100"/>
    </row>
    <row r="15" spans="1:59" s="85" customFormat="1" ht="15.6" x14ac:dyDescent="0.3">
      <c r="A15" s="40" t="s">
        <v>71</v>
      </c>
      <c r="B15" s="40" t="str">
        <f>VLOOKUP(A15,'CENTROS DE COSTOS'!A:D,2,0)</f>
        <v>0036-0004</v>
      </c>
      <c r="C15" s="40" t="str">
        <f>VLOOKUP(A15,'CENTROS DE COSTOS'!A:D,3,0)</f>
        <v>Wompi Centro</v>
      </c>
      <c r="D15" s="40">
        <v>11001</v>
      </c>
      <c r="E15" s="40">
        <v>2952496</v>
      </c>
      <c r="F15" s="40">
        <v>80116</v>
      </c>
      <c r="G15" s="40" t="s">
        <v>33</v>
      </c>
      <c r="H15" s="40" t="s">
        <v>618</v>
      </c>
      <c r="I15" s="40" t="s">
        <v>71</v>
      </c>
      <c r="J15" s="40" t="s">
        <v>6264</v>
      </c>
      <c r="K15" s="40" t="s">
        <v>1170</v>
      </c>
      <c r="L15" s="40" t="s">
        <v>7967</v>
      </c>
      <c r="M15" s="103">
        <v>45959.457638888889</v>
      </c>
      <c r="N15" s="103">
        <v>45962.468055555553</v>
      </c>
      <c r="O15" s="40" t="s">
        <v>35</v>
      </c>
      <c r="P15" s="40" t="s">
        <v>35</v>
      </c>
      <c r="Q15" s="40" t="s">
        <v>1517</v>
      </c>
      <c r="R15" s="40" t="s">
        <v>1518</v>
      </c>
      <c r="S15" s="40" t="s">
        <v>10264</v>
      </c>
      <c r="T15" s="40" t="s">
        <v>1172</v>
      </c>
      <c r="U15" s="40"/>
      <c r="V15" s="40" t="str">
        <f>VLOOKUP(D15,TIPOLOGIA!A:F,5,0)</f>
        <v>PRINCIPAL</v>
      </c>
      <c r="W15" s="40" t="str">
        <f>VLOOKUP(D15,TIPOLOGIA!A:F,6,0)</f>
        <v>TERRESTRE</v>
      </c>
      <c r="X15" s="40" t="s">
        <v>1198</v>
      </c>
      <c r="Y15" s="40">
        <v>1</v>
      </c>
      <c r="Z15" s="51">
        <f>IF(T15="SOPORTE_TELEFÓNICO",'TARIFAS 2025'!$B$14,IF(V15="PRINCIPAL",'TARIFAS 2025'!$B$11,IF(V15="INTERMEDIA",'TARIFAS 2025'!$C$11,IF(V15="LEJANA",'TARIFAS 2025'!$D$11))))</f>
        <v>31419</v>
      </c>
      <c r="AA15" s="51">
        <f t="shared" si="0"/>
        <v>31419</v>
      </c>
      <c r="AB15" s="100"/>
      <c r="AC15" s="100"/>
      <c r="AD15" s="100"/>
      <c r="AE15" s="100"/>
      <c r="AF15" s="100"/>
      <c r="AG15" s="100"/>
      <c r="AH15" s="100"/>
      <c r="AI15" s="100"/>
      <c r="AJ15" s="100"/>
      <c r="AK15" s="100"/>
      <c r="AL15" s="100"/>
      <c r="AM15" s="100"/>
      <c r="AN15" s="100"/>
      <c r="AO15" s="100"/>
      <c r="AP15" s="100"/>
      <c r="AQ15" s="100"/>
      <c r="AR15" s="100"/>
      <c r="AS15" s="100"/>
      <c r="AT15" s="100"/>
      <c r="AU15" s="100"/>
      <c r="AV15" s="100"/>
      <c r="AW15" s="100"/>
      <c r="AX15" s="100"/>
      <c r="AY15" s="100"/>
      <c r="AZ15" s="100"/>
      <c r="BA15" s="100"/>
      <c r="BB15" s="100"/>
      <c r="BC15" s="100"/>
      <c r="BD15" s="100"/>
      <c r="BE15" s="100"/>
      <c r="BF15" s="100"/>
      <c r="BG15" s="100"/>
    </row>
    <row r="16" spans="1:59" s="85" customFormat="1" ht="15.6" x14ac:dyDescent="0.3">
      <c r="A16" s="40" t="s">
        <v>88</v>
      </c>
      <c r="B16" s="40" t="str">
        <f>VLOOKUP(A16,'CENTROS DE COSTOS'!A:D,2,0)</f>
        <v>0036-0005</v>
      </c>
      <c r="C16" s="40" t="str">
        <f>VLOOKUP(A16,'CENTROS DE COSTOS'!A:D,3,0)</f>
        <v>Wompi Noroccidente</v>
      </c>
      <c r="D16" s="40">
        <v>5212</v>
      </c>
      <c r="E16" s="40">
        <v>2939403</v>
      </c>
      <c r="F16" s="40">
        <v>79369</v>
      </c>
      <c r="G16" s="40" t="s">
        <v>33</v>
      </c>
      <c r="H16" s="40" t="s">
        <v>120</v>
      </c>
      <c r="I16" s="40" t="s">
        <v>172</v>
      </c>
      <c r="J16" s="40" t="s">
        <v>6265</v>
      </c>
      <c r="K16" s="40" t="s">
        <v>1170</v>
      </c>
      <c r="L16" s="40" t="s">
        <v>7968</v>
      </c>
      <c r="M16" s="103">
        <v>45957.470138888886</v>
      </c>
      <c r="N16" s="103">
        <v>45962.46875</v>
      </c>
      <c r="O16" s="40" t="s">
        <v>35</v>
      </c>
      <c r="P16" s="40" t="s">
        <v>35</v>
      </c>
      <c r="Q16" s="40" t="s">
        <v>1494</v>
      </c>
      <c r="R16" s="40" t="s">
        <v>1495</v>
      </c>
      <c r="S16" s="40" t="s">
        <v>10265</v>
      </c>
      <c r="T16" s="40" t="s">
        <v>1172</v>
      </c>
      <c r="U16" s="40">
        <v>16</v>
      </c>
      <c r="V16" s="40" t="str">
        <f>VLOOKUP(D16,TIPOLOGIA!A:F,5,0)</f>
        <v>PRINCIPAL</v>
      </c>
      <c r="W16" s="40" t="str">
        <f>VLOOKUP(D16,TIPOLOGIA!A:F,6,0)</f>
        <v>TERRESTRE</v>
      </c>
      <c r="X16" s="40" t="s">
        <v>1201</v>
      </c>
      <c r="Y16" s="40">
        <v>1</v>
      </c>
      <c r="Z16" s="51">
        <f>IF(T16="SOPORTE_TELEFÓNICO",'TARIFAS 2025'!$B$14,IF(V16="PRINCIPAL",'TARIFAS 2025'!$B$11,IF(V16="INTERMEDIA",'TARIFAS 2025'!$C$11,IF(V16="LEJANA",'TARIFAS 2025'!$D$11))))</f>
        <v>31419</v>
      </c>
      <c r="AA16" s="51">
        <f t="shared" si="0"/>
        <v>31419</v>
      </c>
      <c r="AB16" s="100"/>
      <c r="AC16" s="100"/>
      <c r="AD16" s="100"/>
      <c r="AE16" s="100"/>
      <c r="AF16" s="100"/>
      <c r="AG16" s="100"/>
      <c r="AH16" s="100"/>
      <c r="AI16" s="100"/>
      <c r="AJ16" s="100"/>
      <c r="AK16" s="100"/>
      <c r="AL16" s="100"/>
      <c r="AM16" s="100"/>
      <c r="AN16" s="100"/>
      <c r="AO16" s="100"/>
      <c r="AP16" s="100"/>
      <c r="AQ16" s="100"/>
      <c r="AR16" s="100"/>
      <c r="AS16" s="100"/>
      <c r="AT16" s="100"/>
      <c r="AU16" s="100"/>
      <c r="AV16" s="100"/>
      <c r="AW16" s="100"/>
      <c r="AX16" s="100"/>
      <c r="AY16" s="100"/>
      <c r="AZ16" s="100"/>
      <c r="BA16" s="100"/>
      <c r="BB16" s="100"/>
      <c r="BC16" s="100"/>
      <c r="BD16" s="100"/>
      <c r="BE16" s="100"/>
      <c r="BF16" s="100"/>
      <c r="BG16" s="100"/>
    </row>
    <row r="17" spans="1:59" s="85" customFormat="1" ht="15.6" x14ac:dyDescent="0.3">
      <c r="A17" s="40" t="s">
        <v>71</v>
      </c>
      <c r="B17" s="40" t="str">
        <f>VLOOKUP(A17,'CENTROS DE COSTOS'!A:D,2,0)</f>
        <v>0036-0004</v>
      </c>
      <c r="C17" s="40" t="str">
        <f>VLOOKUP(A17,'CENTROS DE COSTOS'!A:D,3,0)</f>
        <v>Wompi Centro</v>
      </c>
      <c r="D17" s="40">
        <v>11001</v>
      </c>
      <c r="E17" s="40">
        <v>2953614</v>
      </c>
      <c r="F17" s="40">
        <v>74002</v>
      </c>
      <c r="G17" s="40" t="s">
        <v>33</v>
      </c>
      <c r="H17" s="40" t="s">
        <v>618</v>
      </c>
      <c r="I17" s="40" t="s">
        <v>71</v>
      </c>
      <c r="J17" s="40" t="s">
        <v>6266</v>
      </c>
      <c r="K17" s="40" t="s">
        <v>1170</v>
      </c>
      <c r="L17" s="40" t="s">
        <v>7969</v>
      </c>
      <c r="M17" s="103">
        <v>45959.543749999997</v>
      </c>
      <c r="N17" s="103">
        <v>45962.470138888886</v>
      </c>
      <c r="O17" s="40" t="s">
        <v>35</v>
      </c>
      <c r="P17" s="40" t="s">
        <v>35</v>
      </c>
      <c r="Q17" s="40" t="s">
        <v>1494</v>
      </c>
      <c r="R17" s="40" t="s">
        <v>1495</v>
      </c>
      <c r="S17" s="40" t="s">
        <v>10266</v>
      </c>
      <c r="T17" s="40" t="s">
        <v>1172</v>
      </c>
      <c r="U17" s="40">
        <v>24</v>
      </c>
      <c r="V17" s="40" t="str">
        <f>VLOOKUP(D17,TIPOLOGIA!A:F,5,0)</f>
        <v>PRINCIPAL</v>
      </c>
      <c r="W17" s="40" t="str">
        <f>VLOOKUP(D17,TIPOLOGIA!A:F,6,0)</f>
        <v>TERRESTRE</v>
      </c>
      <c r="X17" s="40" t="s">
        <v>1455</v>
      </c>
      <c r="Y17" s="40">
        <v>1</v>
      </c>
      <c r="Z17" s="51">
        <f>IF(T17="SOPORTE_TELEFÓNICO",'TARIFAS 2025'!$B$14,IF(V17="PRINCIPAL",'TARIFAS 2025'!$B$11,IF(V17="INTERMEDIA",'TARIFAS 2025'!$C$11,IF(V17="LEJANA",'TARIFAS 2025'!$D$11))))</f>
        <v>31419</v>
      </c>
      <c r="AA17" s="51">
        <f t="shared" si="0"/>
        <v>31419</v>
      </c>
      <c r="AB17" s="100"/>
      <c r="AC17" s="100"/>
      <c r="AD17" s="100"/>
      <c r="AE17" s="100"/>
      <c r="AF17" s="100"/>
      <c r="AG17" s="100"/>
      <c r="AH17" s="100"/>
      <c r="AI17" s="100"/>
      <c r="AJ17" s="100"/>
      <c r="AK17" s="100"/>
      <c r="AL17" s="100"/>
      <c r="AM17" s="100"/>
      <c r="AN17" s="100"/>
      <c r="AO17" s="100"/>
      <c r="AP17" s="100"/>
      <c r="AQ17" s="100"/>
      <c r="AR17" s="100"/>
      <c r="AS17" s="100"/>
      <c r="AT17" s="100"/>
      <c r="AU17" s="100"/>
      <c r="AV17" s="100"/>
      <c r="AW17" s="100"/>
      <c r="AX17" s="100"/>
      <c r="AY17" s="100"/>
      <c r="AZ17" s="100"/>
      <c r="BA17" s="100"/>
      <c r="BB17" s="100"/>
      <c r="BC17" s="100"/>
      <c r="BD17" s="100"/>
      <c r="BE17" s="100"/>
      <c r="BF17" s="100"/>
      <c r="BG17" s="100"/>
    </row>
    <row r="18" spans="1:59" s="85" customFormat="1" ht="15.6" x14ac:dyDescent="0.3">
      <c r="A18" s="40" t="s">
        <v>80</v>
      </c>
      <c r="B18" s="40" t="str">
        <f>VLOOKUP(A18,'CENTROS DE COSTOS'!A:D,2,0)</f>
        <v>0036-0001</v>
      </c>
      <c r="C18" s="40" t="str">
        <f>VLOOKUP(A18,'CENTROS DE COSTOS'!A:D,3,0)</f>
        <v>Wompi Costa</v>
      </c>
      <c r="D18" s="40">
        <v>13001</v>
      </c>
      <c r="E18" s="40">
        <v>2948388</v>
      </c>
      <c r="F18" s="40">
        <v>78072</v>
      </c>
      <c r="G18" s="40" t="s">
        <v>33</v>
      </c>
      <c r="H18" s="40" t="s">
        <v>275</v>
      </c>
      <c r="I18" s="40" t="s">
        <v>80</v>
      </c>
      <c r="J18" s="40" t="s">
        <v>6267</v>
      </c>
      <c r="K18" s="40" t="s">
        <v>1170</v>
      </c>
      <c r="L18" s="40" t="s">
        <v>7970</v>
      </c>
      <c r="M18" s="103">
        <v>45958.655555555553</v>
      </c>
      <c r="N18" s="103">
        <v>45962.47152777778</v>
      </c>
      <c r="O18" s="40" t="s">
        <v>35</v>
      </c>
      <c r="P18" s="40" t="s">
        <v>35</v>
      </c>
      <c r="Q18" s="40" t="s">
        <v>1494</v>
      </c>
      <c r="R18" s="40" t="s">
        <v>1495</v>
      </c>
      <c r="S18" s="40" t="s">
        <v>10267</v>
      </c>
      <c r="T18" s="40" t="s">
        <v>1172</v>
      </c>
      <c r="U18" s="40">
        <v>16</v>
      </c>
      <c r="V18" s="40" t="str">
        <f>VLOOKUP(D18,TIPOLOGIA!A:F,5,0)</f>
        <v>PRINCIPAL</v>
      </c>
      <c r="W18" s="40" t="str">
        <f>VLOOKUP(D18,TIPOLOGIA!A:F,6,0)</f>
        <v>TERRESTRE</v>
      </c>
      <c r="X18" s="40" t="s">
        <v>1228</v>
      </c>
      <c r="Y18" s="40">
        <v>1</v>
      </c>
      <c r="Z18" s="51">
        <f>IF(T18="SOPORTE_TELEFÓNICO",'TARIFAS 2025'!$B$14,IF(V18="PRINCIPAL",'TARIFAS 2025'!$B$11,IF(V18="INTERMEDIA",'TARIFAS 2025'!$C$11,IF(V18="LEJANA",'TARIFAS 2025'!$D$11))))</f>
        <v>31419</v>
      </c>
      <c r="AA18" s="51">
        <f t="shared" si="0"/>
        <v>31419</v>
      </c>
      <c r="AB18" s="100"/>
      <c r="AC18" s="100"/>
      <c r="AD18" s="100"/>
      <c r="AE18" s="100"/>
      <c r="AF18" s="100"/>
      <c r="AG18" s="100"/>
      <c r="AH18" s="100"/>
      <c r="AI18" s="100"/>
      <c r="AJ18" s="100"/>
      <c r="AK18" s="100"/>
      <c r="AL18" s="100"/>
      <c r="AM18" s="100"/>
      <c r="AN18" s="100"/>
      <c r="AO18" s="100"/>
      <c r="AP18" s="100"/>
      <c r="AQ18" s="100"/>
      <c r="AR18" s="100"/>
      <c r="AS18" s="100"/>
      <c r="AT18" s="100"/>
      <c r="AU18" s="100"/>
      <c r="AV18" s="100"/>
      <c r="AW18" s="100"/>
      <c r="AX18" s="100"/>
      <c r="AY18" s="100"/>
      <c r="AZ18" s="100"/>
      <c r="BA18" s="100"/>
      <c r="BB18" s="100"/>
      <c r="BC18" s="100"/>
      <c r="BD18" s="100"/>
      <c r="BE18" s="100"/>
      <c r="BF18" s="100"/>
      <c r="BG18" s="100"/>
    </row>
    <row r="19" spans="1:59" s="85" customFormat="1" ht="15.6" x14ac:dyDescent="0.3">
      <c r="A19" s="40" t="s">
        <v>71</v>
      </c>
      <c r="B19" s="40" t="str">
        <f>VLOOKUP(A19,'CENTROS DE COSTOS'!A:D,2,0)</f>
        <v>0036-0004</v>
      </c>
      <c r="C19" s="40" t="str">
        <f>VLOOKUP(A19,'CENTROS DE COSTOS'!A:D,3,0)</f>
        <v>Wompi Centro</v>
      </c>
      <c r="D19" s="40">
        <v>11001</v>
      </c>
      <c r="E19" s="40">
        <v>2964096</v>
      </c>
      <c r="F19" s="40">
        <v>79525</v>
      </c>
      <c r="G19" s="40" t="s">
        <v>33</v>
      </c>
      <c r="H19" s="40" t="s">
        <v>618</v>
      </c>
      <c r="I19" s="40" t="s">
        <v>71</v>
      </c>
      <c r="J19" s="40" t="s">
        <v>3124</v>
      </c>
      <c r="K19" s="40" t="s">
        <v>1170</v>
      </c>
      <c r="L19" s="40" t="s">
        <v>7971</v>
      </c>
      <c r="M19" s="103">
        <v>45961.561805555553</v>
      </c>
      <c r="N19" s="103">
        <v>45962.472222222219</v>
      </c>
      <c r="O19" s="40" t="s">
        <v>35</v>
      </c>
      <c r="P19" s="40" t="s">
        <v>35</v>
      </c>
      <c r="Q19" s="40" t="s">
        <v>1494</v>
      </c>
      <c r="R19" s="40" t="s">
        <v>1495</v>
      </c>
      <c r="S19" s="40" t="s">
        <v>10268</v>
      </c>
      <c r="T19" s="40" t="s">
        <v>1172</v>
      </c>
      <c r="U19" s="40">
        <v>24</v>
      </c>
      <c r="V19" s="40" t="str">
        <f>VLOOKUP(D19,TIPOLOGIA!A:F,5,0)</f>
        <v>PRINCIPAL</v>
      </c>
      <c r="W19" s="40" t="str">
        <f>VLOOKUP(D19,TIPOLOGIA!A:F,6,0)</f>
        <v>TERRESTRE</v>
      </c>
      <c r="X19" s="40" t="s">
        <v>1444</v>
      </c>
      <c r="Y19" s="40">
        <v>1</v>
      </c>
      <c r="Z19" s="51">
        <f>IF(T19="SOPORTE_TELEFÓNICO",'TARIFAS 2025'!$B$14,IF(V19="PRINCIPAL",'TARIFAS 2025'!$B$11,IF(V19="INTERMEDIA",'TARIFAS 2025'!$C$11,IF(V19="LEJANA",'TARIFAS 2025'!$D$11))))</f>
        <v>31419</v>
      </c>
      <c r="AA19" s="51">
        <f t="shared" si="0"/>
        <v>31419</v>
      </c>
      <c r="AB19" s="100"/>
      <c r="AC19" s="100"/>
      <c r="AD19" s="100"/>
      <c r="AE19" s="100"/>
      <c r="AF19" s="100"/>
      <c r="AG19" s="100"/>
      <c r="AH19" s="100"/>
      <c r="AI19" s="100"/>
      <c r="AJ19" s="100"/>
      <c r="AK19" s="100"/>
      <c r="AL19" s="100"/>
      <c r="AM19" s="100"/>
      <c r="AN19" s="100"/>
      <c r="AO19" s="100"/>
      <c r="AP19" s="100"/>
      <c r="AQ19" s="100"/>
      <c r="AR19" s="100"/>
      <c r="AS19" s="100"/>
      <c r="AT19" s="100"/>
      <c r="AU19" s="100"/>
      <c r="AV19" s="100"/>
      <c r="AW19" s="100"/>
      <c r="AX19" s="100"/>
      <c r="AY19" s="100"/>
      <c r="AZ19" s="100"/>
      <c r="BA19" s="100"/>
      <c r="BB19" s="100"/>
      <c r="BC19" s="100"/>
      <c r="BD19" s="100"/>
      <c r="BE19" s="100"/>
      <c r="BF19" s="100"/>
      <c r="BG19" s="100"/>
    </row>
    <row r="20" spans="1:59" s="85" customFormat="1" ht="15.6" x14ac:dyDescent="0.3">
      <c r="A20" s="40" t="s">
        <v>71</v>
      </c>
      <c r="B20" s="40" t="str">
        <f>VLOOKUP(A20,'CENTROS DE COSTOS'!A:D,2,0)</f>
        <v>0036-0004</v>
      </c>
      <c r="C20" s="40" t="str">
        <f>VLOOKUP(A20,'CENTROS DE COSTOS'!A:D,3,0)</f>
        <v>Wompi Centro</v>
      </c>
      <c r="D20" s="40">
        <v>25754</v>
      </c>
      <c r="E20" s="40">
        <v>2956146</v>
      </c>
      <c r="F20" s="40">
        <v>56761</v>
      </c>
      <c r="G20" s="40" t="s">
        <v>33</v>
      </c>
      <c r="H20" s="40" t="s">
        <v>618</v>
      </c>
      <c r="I20" s="40" t="s">
        <v>698</v>
      </c>
      <c r="J20" s="40" t="s">
        <v>6268</v>
      </c>
      <c r="K20" s="40" t="s">
        <v>1170</v>
      </c>
      <c r="L20" s="40" t="s">
        <v>7972</v>
      </c>
      <c r="M20" s="103">
        <v>45960.333333333336</v>
      </c>
      <c r="N20" s="103">
        <v>45962.474305555559</v>
      </c>
      <c r="O20" s="40" t="s">
        <v>35</v>
      </c>
      <c r="P20" s="40" t="s">
        <v>35</v>
      </c>
      <c r="Q20" s="40" t="s">
        <v>1494</v>
      </c>
      <c r="R20" s="40" t="s">
        <v>1495</v>
      </c>
      <c r="S20" s="40" t="s">
        <v>10269</v>
      </c>
      <c r="T20" s="40" t="s">
        <v>1172</v>
      </c>
      <c r="U20" s="40">
        <v>24</v>
      </c>
      <c r="V20" s="40" t="str">
        <f>VLOOKUP(D20,TIPOLOGIA!A:F,5,0)</f>
        <v>PRINCIPAL</v>
      </c>
      <c r="W20" s="40" t="str">
        <f>VLOOKUP(D20,TIPOLOGIA!A:F,6,0)</f>
        <v>TERRESTRE</v>
      </c>
      <c r="X20" s="40" t="s">
        <v>1208</v>
      </c>
      <c r="Y20" s="40">
        <v>1</v>
      </c>
      <c r="Z20" s="51">
        <f>IF(T20="SOPORTE_TELEFÓNICO",'TARIFAS 2025'!$B$14,IF(V20="PRINCIPAL",'TARIFAS 2025'!$B$11,IF(V20="INTERMEDIA",'TARIFAS 2025'!$C$11,IF(V20="LEJANA",'TARIFAS 2025'!$D$11))))</f>
        <v>31419</v>
      </c>
      <c r="AA20" s="51">
        <f t="shared" si="0"/>
        <v>31419</v>
      </c>
      <c r="AB20" s="100"/>
      <c r="AC20" s="100"/>
      <c r="AD20" s="100"/>
      <c r="AE20" s="100"/>
      <c r="AF20" s="100"/>
      <c r="AG20" s="100"/>
      <c r="AH20" s="100"/>
      <c r="AI20" s="100"/>
      <c r="AJ20" s="100"/>
      <c r="AK20" s="100"/>
      <c r="AL20" s="100"/>
      <c r="AM20" s="100"/>
      <c r="AN20" s="100"/>
      <c r="AO20" s="100"/>
      <c r="AP20" s="100"/>
      <c r="AQ20" s="100"/>
      <c r="AR20" s="100"/>
      <c r="AS20" s="100"/>
      <c r="AT20" s="100"/>
      <c r="AU20" s="100"/>
      <c r="AV20" s="100"/>
      <c r="AW20" s="100"/>
      <c r="AX20" s="100"/>
      <c r="AY20" s="100"/>
      <c r="AZ20" s="100"/>
      <c r="BA20" s="100"/>
      <c r="BB20" s="100"/>
      <c r="BC20" s="100"/>
      <c r="BD20" s="100"/>
      <c r="BE20" s="100"/>
      <c r="BF20" s="100"/>
      <c r="BG20" s="100"/>
    </row>
    <row r="21" spans="1:59" s="85" customFormat="1" ht="15.6" x14ac:dyDescent="0.3">
      <c r="A21" s="40" t="s">
        <v>94</v>
      </c>
      <c r="B21" s="40" t="str">
        <f>VLOOKUP(A21,'CENTROS DE COSTOS'!A:D,2,0)</f>
        <v>0036-0001</v>
      </c>
      <c r="C21" s="40" t="str">
        <f>VLOOKUP(A21,'CENTROS DE COSTOS'!A:D,3,0)</f>
        <v>Wompi Costa</v>
      </c>
      <c r="D21" s="40">
        <v>47001</v>
      </c>
      <c r="E21" s="40">
        <v>2934661</v>
      </c>
      <c r="F21" s="40">
        <v>76207</v>
      </c>
      <c r="G21" s="40" t="s">
        <v>33</v>
      </c>
      <c r="H21" s="40" t="s">
        <v>787</v>
      </c>
      <c r="I21" s="40" t="s">
        <v>94</v>
      </c>
      <c r="J21" s="40" t="s">
        <v>6269</v>
      </c>
      <c r="K21" s="40" t="s">
        <v>1170</v>
      </c>
      <c r="L21" s="40" t="s">
        <v>7973</v>
      </c>
      <c r="M21" s="103">
        <v>45957.333333333336</v>
      </c>
      <c r="N21" s="103">
        <v>45962.475694444445</v>
      </c>
      <c r="O21" s="40" t="s">
        <v>35</v>
      </c>
      <c r="P21" s="40" t="s">
        <v>35</v>
      </c>
      <c r="Q21" s="40" t="s">
        <v>1494</v>
      </c>
      <c r="R21" s="40" t="s">
        <v>1495</v>
      </c>
      <c r="S21" s="40" t="s">
        <v>10270</v>
      </c>
      <c r="T21" s="40" t="s">
        <v>1172</v>
      </c>
      <c r="U21" s="40">
        <v>8</v>
      </c>
      <c r="V21" s="40" t="str">
        <f>VLOOKUP(D21,TIPOLOGIA!A:F,5,0)</f>
        <v>PRINCIPAL</v>
      </c>
      <c r="W21" s="40" t="str">
        <f>VLOOKUP(D21,TIPOLOGIA!A:F,6,0)</f>
        <v>TERRESTRE</v>
      </c>
      <c r="X21" s="40" t="s">
        <v>1286</v>
      </c>
      <c r="Y21" s="40">
        <v>1</v>
      </c>
      <c r="Z21" s="51">
        <f>IF(T21="SOPORTE_TELEFÓNICO",'TARIFAS 2025'!$B$14,IF(V21="PRINCIPAL",'TARIFAS 2025'!$B$11,IF(V21="INTERMEDIA",'TARIFAS 2025'!$C$11,IF(V21="LEJANA",'TARIFAS 2025'!$D$11))))</f>
        <v>31419</v>
      </c>
      <c r="AA21" s="51">
        <f t="shared" si="0"/>
        <v>31419</v>
      </c>
      <c r="AB21" s="100"/>
      <c r="AC21" s="100"/>
      <c r="AD21" s="100"/>
      <c r="AE21" s="100"/>
      <c r="AF21" s="100"/>
      <c r="AG21" s="100"/>
      <c r="AH21" s="100"/>
      <c r="AI21" s="100"/>
      <c r="AJ21" s="100"/>
      <c r="AK21" s="100"/>
      <c r="AL21" s="100"/>
      <c r="AM21" s="100"/>
      <c r="AN21" s="100"/>
      <c r="AO21" s="100"/>
      <c r="AP21" s="100"/>
      <c r="AQ21" s="100"/>
      <c r="AR21" s="100"/>
      <c r="AS21" s="100"/>
      <c r="AT21" s="100"/>
      <c r="AU21" s="100"/>
      <c r="AV21" s="100"/>
      <c r="AW21" s="100"/>
      <c r="AX21" s="100"/>
      <c r="AY21" s="100"/>
      <c r="AZ21" s="100"/>
      <c r="BA21" s="100"/>
      <c r="BB21" s="100"/>
      <c r="BC21" s="100"/>
      <c r="BD21" s="100"/>
      <c r="BE21" s="100"/>
      <c r="BF21" s="100"/>
      <c r="BG21" s="100"/>
    </row>
    <row r="22" spans="1:59" s="85" customFormat="1" ht="15.6" x14ac:dyDescent="0.3">
      <c r="A22" s="40" t="s">
        <v>88</v>
      </c>
      <c r="B22" s="40" t="str">
        <f>VLOOKUP(A22,'CENTROS DE COSTOS'!A:D,2,0)</f>
        <v>0036-0005</v>
      </c>
      <c r="C22" s="40" t="str">
        <f>VLOOKUP(A22,'CENTROS DE COSTOS'!A:D,3,0)</f>
        <v>Wompi Noroccidente</v>
      </c>
      <c r="D22" s="40">
        <v>5212</v>
      </c>
      <c r="E22" s="40">
        <v>2943281</v>
      </c>
      <c r="F22" s="40">
        <v>79291</v>
      </c>
      <c r="G22" s="40" t="s">
        <v>33</v>
      </c>
      <c r="H22" s="40" t="s">
        <v>120</v>
      </c>
      <c r="I22" s="40" t="s">
        <v>172</v>
      </c>
      <c r="J22" s="40" t="s">
        <v>6270</v>
      </c>
      <c r="K22" s="40" t="s">
        <v>1170</v>
      </c>
      <c r="L22" s="40" t="s">
        <v>7974</v>
      </c>
      <c r="M22" s="103">
        <v>45958.333333333336</v>
      </c>
      <c r="N22" s="103">
        <v>45962.477083333331</v>
      </c>
      <c r="O22" s="40" t="s">
        <v>35</v>
      </c>
      <c r="P22" s="40" t="s">
        <v>35</v>
      </c>
      <c r="Q22" s="40" t="s">
        <v>1494</v>
      </c>
      <c r="R22" s="40" t="s">
        <v>1495</v>
      </c>
      <c r="S22" s="40" t="s">
        <v>10271</v>
      </c>
      <c r="T22" s="40" t="s">
        <v>1172</v>
      </c>
      <c r="U22" s="40">
        <v>16</v>
      </c>
      <c r="V22" s="40" t="str">
        <f>VLOOKUP(D22,TIPOLOGIA!A:F,5,0)</f>
        <v>PRINCIPAL</v>
      </c>
      <c r="W22" s="40" t="str">
        <f>VLOOKUP(D22,TIPOLOGIA!A:F,6,0)</f>
        <v>TERRESTRE</v>
      </c>
      <c r="X22" s="40" t="s">
        <v>1201</v>
      </c>
      <c r="Y22" s="40">
        <v>1</v>
      </c>
      <c r="Z22" s="51">
        <f>IF(T22="SOPORTE_TELEFÓNICO",'TARIFAS 2025'!$B$14,IF(V22="PRINCIPAL",'TARIFAS 2025'!$B$11,IF(V22="INTERMEDIA",'TARIFAS 2025'!$C$11,IF(V22="LEJANA",'TARIFAS 2025'!$D$11))))</f>
        <v>31419</v>
      </c>
      <c r="AA22" s="51">
        <f t="shared" si="0"/>
        <v>31419</v>
      </c>
      <c r="AB22" s="100"/>
      <c r="AC22" s="100"/>
      <c r="AD22" s="100"/>
      <c r="AE22" s="100"/>
      <c r="AF22" s="100"/>
      <c r="AG22" s="100"/>
      <c r="AH22" s="100"/>
      <c r="AI22" s="100"/>
      <c r="AJ22" s="100"/>
      <c r="AK22" s="100"/>
      <c r="AL22" s="100"/>
      <c r="AM22" s="100"/>
      <c r="AN22" s="100"/>
      <c r="AO22" s="100"/>
      <c r="AP22" s="100"/>
      <c r="AQ22" s="100"/>
      <c r="AR22" s="100"/>
      <c r="AS22" s="100"/>
      <c r="AT22" s="100"/>
      <c r="AU22" s="100"/>
      <c r="AV22" s="100"/>
      <c r="AW22" s="100"/>
      <c r="AX22" s="100"/>
      <c r="AY22" s="100"/>
      <c r="AZ22" s="100"/>
      <c r="BA22" s="100"/>
      <c r="BB22" s="100"/>
      <c r="BC22" s="100"/>
      <c r="BD22" s="100"/>
      <c r="BE22" s="100"/>
      <c r="BF22" s="100"/>
      <c r="BG22" s="100"/>
    </row>
    <row r="23" spans="1:59" s="85" customFormat="1" ht="15.6" x14ac:dyDescent="0.3">
      <c r="A23" s="40" t="s">
        <v>71</v>
      </c>
      <c r="B23" s="40" t="str">
        <f>VLOOKUP(A23,'CENTROS DE COSTOS'!A:D,2,0)</f>
        <v>0036-0004</v>
      </c>
      <c r="C23" s="40" t="str">
        <f>VLOOKUP(A23,'CENTROS DE COSTOS'!A:D,3,0)</f>
        <v>Wompi Centro</v>
      </c>
      <c r="D23" s="40">
        <v>11001</v>
      </c>
      <c r="E23" s="40">
        <v>2954391</v>
      </c>
      <c r="F23" s="40">
        <v>35051</v>
      </c>
      <c r="G23" s="40" t="s">
        <v>33</v>
      </c>
      <c r="H23" s="40" t="s">
        <v>618</v>
      </c>
      <c r="I23" s="40" t="s">
        <v>71</v>
      </c>
      <c r="J23" s="40" t="s">
        <v>1688</v>
      </c>
      <c r="K23" s="40" t="s">
        <v>1170</v>
      </c>
      <c r="L23" s="40" t="s">
        <v>7975</v>
      </c>
      <c r="M23" s="103">
        <v>45959.625</v>
      </c>
      <c r="N23" s="103">
        <v>45962.478472222225</v>
      </c>
      <c r="O23" s="40" t="s">
        <v>35</v>
      </c>
      <c r="P23" s="40" t="s">
        <v>35</v>
      </c>
      <c r="Q23" s="40" t="s">
        <v>1517</v>
      </c>
      <c r="R23" s="40" t="s">
        <v>1495</v>
      </c>
      <c r="S23" s="40" t="s">
        <v>10272</v>
      </c>
      <c r="T23" s="40" t="s">
        <v>1172</v>
      </c>
      <c r="U23" s="40"/>
      <c r="V23" s="40" t="str">
        <f>VLOOKUP(D23,TIPOLOGIA!A:F,5,0)</f>
        <v>PRINCIPAL</v>
      </c>
      <c r="W23" s="40" t="str">
        <f>VLOOKUP(D23,TIPOLOGIA!A:F,6,0)</f>
        <v>TERRESTRE</v>
      </c>
      <c r="X23" s="40" t="s">
        <v>1225</v>
      </c>
      <c r="Y23" s="40">
        <v>1</v>
      </c>
      <c r="Z23" s="51">
        <f>IF(T23="SOPORTE_TELEFÓNICO",'TARIFAS 2025'!$B$14,IF(V23="PRINCIPAL",'TARIFAS 2025'!$B$11,IF(V23="INTERMEDIA",'TARIFAS 2025'!$C$11,IF(V23="LEJANA",'TARIFAS 2025'!$D$11))))</f>
        <v>31419</v>
      </c>
      <c r="AA23" s="51">
        <f t="shared" si="0"/>
        <v>31419</v>
      </c>
      <c r="AB23" s="100"/>
      <c r="AC23" s="100"/>
      <c r="AD23" s="100"/>
      <c r="AE23" s="100"/>
      <c r="AF23" s="100"/>
      <c r="AG23" s="100"/>
      <c r="AH23" s="100"/>
      <c r="AI23" s="100"/>
      <c r="AJ23" s="100"/>
      <c r="AK23" s="100"/>
      <c r="AL23" s="100"/>
      <c r="AM23" s="100"/>
      <c r="AN23" s="100"/>
      <c r="AO23" s="100"/>
      <c r="AP23" s="100"/>
      <c r="AQ23" s="100"/>
      <c r="AR23" s="100"/>
      <c r="AS23" s="100"/>
      <c r="AT23" s="100"/>
      <c r="AU23" s="100"/>
      <c r="AV23" s="100"/>
      <c r="AW23" s="100"/>
      <c r="AX23" s="100"/>
      <c r="AY23" s="100"/>
      <c r="AZ23" s="100"/>
      <c r="BA23" s="100"/>
      <c r="BB23" s="100"/>
      <c r="BC23" s="100"/>
      <c r="BD23" s="100"/>
      <c r="BE23" s="100"/>
      <c r="BF23" s="100"/>
      <c r="BG23" s="100"/>
    </row>
    <row r="24" spans="1:59" s="85" customFormat="1" ht="15.6" x14ac:dyDescent="0.3">
      <c r="A24" s="40" t="s">
        <v>71</v>
      </c>
      <c r="B24" s="40" t="str">
        <f>VLOOKUP(A24,'CENTROS DE COSTOS'!A:D,2,0)</f>
        <v>0036-0004</v>
      </c>
      <c r="C24" s="40" t="str">
        <f>VLOOKUP(A24,'CENTROS DE COSTOS'!A:D,3,0)</f>
        <v>Wompi Centro</v>
      </c>
      <c r="D24" s="40">
        <v>25754</v>
      </c>
      <c r="E24" s="40">
        <v>2949599</v>
      </c>
      <c r="F24" s="40">
        <v>52975</v>
      </c>
      <c r="G24" s="40" t="s">
        <v>33</v>
      </c>
      <c r="H24" s="40" t="s">
        <v>618</v>
      </c>
      <c r="I24" s="40" t="s">
        <v>698</v>
      </c>
      <c r="J24" s="40" t="s">
        <v>6271</v>
      </c>
      <c r="K24" s="40" t="s">
        <v>1170</v>
      </c>
      <c r="L24" s="40" t="s">
        <v>7976</v>
      </c>
      <c r="M24" s="103">
        <v>45959.333333333336</v>
      </c>
      <c r="N24" s="103">
        <v>45962.481249999997</v>
      </c>
      <c r="O24" s="40" t="s">
        <v>35</v>
      </c>
      <c r="P24" s="40" t="s">
        <v>35</v>
      </c>
      <c r="Q24" s="40" t="s">
        <v>1494</v>
      </c>
      <c r="R24" s="40" t="s">
        <v>1495</v>
      </c>
      <c r="S24" s="40" t="s">
        <v>10273</v>
      </c>
      <c r="T24" s="40" t="s">
        <v>1172</v>
      </c>
      <c r="U24" s="40">
        <v>40</v>
      </c>
      <c r="V24" s="40" t="str">
        <f>VLOOKUP(D24,TIPOLOGIA!A:F,5,0)</f>
        <v>PRINCIPAL</v>
      </c>
      <c r="W24" s="40" t="str">
        <f>VLOOKUP(D24,TIPOLOGIA!A:F,6,0)</f>
        <v>TERRESTRE</v>
      </c>
      <c r="X24" s="40" t="s">
        <v>1208</v>
      </c>
      <c r="Y24" s="40">
        <v>1</v>
      </c>
      <c r="Z24" s="51">
        <f>IF(T24="SOPORTE_TELEFÓNICO",'TARIFAS 2025'!$B$14,IF(V24="PRINCIPAL",'TARIFAS 2025'!$B$11,IF(V24="INTERMEDIA",'TARIFAS 2025'!$C$11,IF(V24="LEJANA",'TARIFAS 2025'!$D$11))))</f>
        <v>31419</v>
      </c>
      <c r="AA24" s="51">
        <f t="shared" si="0"/>
        <v>31419</v>
      </c>
      <c r="AB24" s="100"/>
      <c r="AC24" s="100"/>
      <c r="AD24" s="100"/>
      <c r="AE24" s="100"/>
      <c r="AF24" s="100"/>
      <c r="AG24" s="100"/>
      <c r="AH24" s="100"/>
      <c r="AI24" s="100"/>
      <c r="AJ24" s="100"/>
      <c r="AK24" s="100"/>
      <c r="AL24" s="100"/>
      <c r="AM24" s="100"/>
      <c r="AN24" s="100"/>
      <c r="AO24" s="100"/>
      <c r="AP24" s="100"/>
      <c r="AQ24" s="100"/>
      <c r="AR24" s="100"/>
      <c r="AS24" s="100"/>
      <c r="AT24" s="100"/>
      <c r="AU24" s="100"/>
      <c r="AV24" s="100"/>
      <c r="AW24" s="100"/>
      <c r="AX24" s="100"/>
      <c r="AY24" s="100"/>
      <c r="AZ24" s="100"/>
      <c r="BA24" s="100"/>
      <c r="BB24" s="100"/>
      <c r="BC24" s="100"/>
      <c r="BD24" s="100"/>
      <c r="BE24" s="100"/>
      <c r="BF24" s="100"/>
      <c r="BG24" s="100"/>
    </row>
    <row r="25" spans="1:59" s="85" customFormat="1" ht="15.6" x14ac:dyDescent="0.3">
      <c r="A25" s="40" t="s">
        <v>89</v>
      </c>
      <c r="B25" s="40" t="str">
        <f>VLOOKUP(A25,'CENTROS DE COSTOS'!A:D,2,0)</f>
        <v>0036-0001</v>
      </c>
      <c r="C25" s="40" t="str">
        <f>VLOOKUP(A25,'CENTROS DE COSTOS'!A:D,3,0)</f>
        <v>Wompi Costa</v>
      </c>
      <c r="D25" s="40">
        <v>23001</v>
      </c>
      <c r="E25" s="40">
        <v>2960087</v>
      </c>
      <c r="F25" s="40">
        <v>72854</v>
      </c>
      <c r="G25" s="40" t="s">
        <v>33</v>
      </c>
      <c r="H25" s="40" t="s">
        <v>276</v>
      </c>
      <c r="I25" s="40" t="s">
        <v>89</v>
      </c>
      <c r="J25" s="40" t="s">
        <v>6272</v>
      </c>
      <c r="K25" s="40" t="s">
        <v>1170</v>
      </c>
      <c r="L25" s="40" t="s">
        <v>7977</v>
      </c>
      <c r="M25" s="103">
        <v>45960.646527777775</v>
      </c>
      <c r="N25" s="103">
        <v>45962.482638888891</v>
      </c>
      <c r="O25" s="40" t="s">
        <v>35</v>
      </c>
      <c r="P25" s="40" t="s">
        <v>35</v>
      </c>
      <c r="Q25" s="40" t="s">
        <v>1494</v>
      </c>
      <c r="R25" s="40" t="s">
        <v>1495</v>
      </c>
      <c r="S25" s="40" t="s">
        <v>10274</v>
      </c>
      <c r="T25" s="40" t="s">
        <v>1497</v>
      </c>
      <c r="U25" s="40">
        <v>24</v>
      </c>
      <c r="V25" s="40" t="str">
        <f>VLOOKUP(D25,TIPOLOGIA!A:F,5,0)</f>
        <v>PRINCIPAL</v>
      </c>
      <c r="W25" s="40" t="str">
        <f>VLOOKUP(D25,TIPOLOGIA!A:F,6,0)</f>
        <v>TERRESTRE</v>
      </c>
      <c r="X25" s="40" t="s">
        <v>1226</v>
      </c>
      <c r="Y25" s="40">
        <v>1</v>
      </c>
      <c r="Z25" s="51">
        <f>IF(T25="SOPORTE_TELEFÓNICO",'TARIFAS 2025'!$B$14,IF(V25="PRINCIPAL",'TARIFAS 2025'!$B$11,IF(V25="INTERMEDIA",'TARIFAS 2025'!$C$11,IF(V25="LEJANA",'TARIFAS 2025'!$D$11))))</f>
        <v>31419</v>
      </c>
      <c r="AA25" s="51">
        <f t="shared" si="0"/>
        <v>31419</v>
      </c>
      <c r="AB25" s="100"/>
      <c r="AC25" s="100"/>
      <c r="AD25" s="100"/>
      <c r="AE25" s="100"/>
      <c r="AF25" s="100"/>
      <c r="AG25" s="100"/>
      <c r="AH25" s="100"/>
      <c r="AI25" s="100"/>
      <c r="AJ25" s="100"/>
      <c r="AK25" s="100"/>
      <c r="AL25" s="100"/>
      <c r="AM25" s="100"/>
      <c r="AN25" s="100"/>
      <c r="AO25" s="100"/>
      <c r="AP25" s="100"/>
      <c r="AQ25" s="100"/>
      <c r="AR25" s="100"/>
      <c r="AS25" s="100"/>
      <c r="AT25" s="100"/>
      <c r="AU25" s="100"/>
      <c r="AV25" s="100"/>
      <c r="AW25" s="100"/>
      <c r="AX25" s="100"/>
      <c r="AY25" s="100"/>
      <c r="AZ25" s="100"/>
      <c r="BA25" s="100"/>
      <c r="BB25" s="100"/>
      <c r="BC25" s="100"/>
      <c r="BD25" s="100"/>
      <c r="BE25" s="100"/>
      <c r="BF25" s="100"/>
      <c r="BG25" s="100"/>
    </row>
    <row r="26" spans="1:59" s="85" customFormat="1" ht="15.6" x14ac:dyDescent="0.3">
      <c r="A26" s="40" t="s">
        <v>71</v>
      </c>
      <c r="B26" s="40" t="str">
        <f>VLOOKUP(A26,'CENTROS DE COSTOS'!A:D,2,0)</f>
        <v>0036-0004</v>
      </c>
      <c r="C26" s="40" t="str">
        <f>VLOOKUP(A26,'CENTROS DE COSTOS'!A:D,3,0)</f>
        <v>Wompi Centro</v>
      </c>
      <c r="D26" s="40">
        <v>11001</v>
      </c>
      <c r="E26" s="40">
        <v>2961168</v>
      </c>
      <c r="F26" s="40">
        <v>71988</v>
      </c>
      <c r="G26" s="40" t="s">
        <v>33</v>
      </c>
      <c r="H26" s="40" t="s">
        <v>618</v>
      </c>
      <c r="I26" s="40" t="s">
        <v>71</v>
      </c>
      <c r="J26" s="40" t="s">
        <v>6273</v>
      </c>
      <c r="K26" s="40" t="s">
        <v>1170</v>
      </c>
      <c r="L26" s="40" t="s">
        <v>7978</v>
      </c>
      <c r="M26" s="103">
        <v>45961.333333333336</v>
      </c>
      <c r="N26" s="103">
        <v>45962.48333333333</v>
      </c>
      <c r="O26" s="40" t="s">
        <v>35</v>
      </c>
      <c r="P26" s="40" t="s">
        <v>35</v>
      </c>
      <c r="Q26" s="40" t="s">
        <v>1494</v>
      </c>
      <c r="R26" s="40" t="s">
        <v>1495</v>
      </c>
      <c r="S26" s="40" t="s">
        <v>10275</v>
      </c>
      <c r="T26" s="40" t="s">
        <v>1172</v>
      </c>
      <c r="U26" s="40">
        <v>32</v>
      </c>
      <c r="V26" s="40" t="str">
        <f>VLOOKUP(D26,TIPOLOGIA!A:F,5,0)</f>
        <v>PRINCIPAL</v>
      </c>
      <c r="W26" s="40" t="str">
        <f>VLOOKUP(D26,TIPOLOGIA!A:F,6,0)</f>
        <v>TERRESTRE</v>
      </c>
      <c r="X26" s="40" t="s">
        <v>1223</v>
      </c>
      <c r="Y26" s="40">
        <v>1</v>
      </c>
      <c r="Z26" s="51">
        <f>IF(T26="SOPORTE_TELEFÓNICO",'TARIFAS 2025'!$B$14,IF(V26="PRINCIPAL",'TARIFAS 2025'!$B$11,IF(V26="INTERMEDIA",'TARIFAS 2025'!$C$11,IF(V26="LEJANA",'TARIFAS 2025'!$D$11))))</f>
        <v>31419</v>
      </c>
      <c r="AA26" s="51">
        <f t="shared" si="0"/>
        <v>31419</v>
      </c>
      <c r="AB26" s="100"/>
      <c r="AC26" s="100"/>
      <c r="AD26" s="100"/>
      <c r="AE26" s="100"/>
      <c r="AF26" s="100"/>
      <c r="AG26" s="100"/>
      <c r="AH26" s="100"/>
      <c r="AI26" s="100"/>
      <c r="AJ26" s="100"/>
      <c r="AK26" s="100"/>
      <c r="AL26" s="100"/>
      <c r="AM26" s="100"/>
      <c r="AN26" s="100"/>
      <c r="AO26" s="100"/>
      <c r="AP26" s="100"/>
      <c r="AQ26" s="100"/>
      <c r="AR26" s="100"/>
      <c r="AS26" s="100"/>
      <c r="AT26" s="100"/>
      <c r="AU26" s="100"/>
      <c r="AV26" s="100"/>
      <c r="AW26" s="100"/>
      <c r="AX26" s="100"/>
      <c r="AY26" s="100"/>
      <c r="AZ26" s="100"/>
      <c r="BA26" s="100"/>
      <c r="BB26" s="100"/>
      <c r="BC26" s="100"/>
      <c r="BD26" s="100"/>
      <c r="BE26" s="100"/>
      <c r="BF26" s="100"/>
      <c r="BG26" s="100"/>
    </row>
    <row r="27" spans="1:59" s="85" customFormat="1" ht="15.6" x14ac:dyDescent="0.3">
      <c r="A27" s="40" t="s">
        <v>77</v>
      </c>
      <c r="B27" s="40" t="str">
        <f>VLOOKUP(A27,'CENTROS DE COSTOS'!A:D,2,0)</f>
        <v>0036-0003</v>
      </c>
      <c r="C27" s="40" t="str">
        <f>VLOOKUP(A27,'CENTROS DE COSTOS'!A:D,3,0)</f>
        <v>Wompi Suroccidente</v>
      </c>
      <c r="D27" s="40">
        <v>76001</v>
      </c>
      <c r="E27" s="40">
        <v>2962480</v>
      </c>
      <c r="F27" s="40">
        <v>80443</v>
      </c>
      <c r="G27" s="40" t="s">
        <v>33</v>
      </c>
      <c r="H27" s="40" t="s">
        <v>1101</v>
      </c>
      <c r="I27" s="40" t="s">
        <v>77</v>
      </c>
      <c r="J27" s="40" t="s">
        <v>6274</v>
      </c>
      <c r="K27" s="40" t="s">
        <v>1170</v>
      </c>
      <c r="L27" s="40" t="s">
        <v>7979</v>
      </c>
      <c r="M27" s="103">
        <v>45961.417361111111</v>
      </c>
      <c r="N27" s="103">
        <v>45962.484722222223</v>
      </c>
      <c r="O27" s="40" t="s">
        <v>35</v>
      </c>
      <c r="P27" s="40" t="s">
        <v>35</v>
      </c>
      <c r="Q27" s="40" t="s">
        <v>1494</v>
      </c>
      <c r="R27" s="40" t="s">
        <v>1495</v>
      </c>
      <c r="S27" s="40" t="s">
        <v>10276</v>
      </c>
      <c r="T27" s="40" t="s">
        <v>1172</v>
      </c>
      <c r="U27" s="40">
        <v>16</v>
      </c>
      <c r="V27" s="40" t="str">
        <f>VLOOKUP(D27,TIPOLOGIA!A:F,5,0)</f>
        <v>PRINCIPAL</v>
      </c>
      <c r="W27" s="40" t="str">
        <f>VLOOKUP(D27,TIPOLOGIA!A:F,6,0)</f>
        <v>TERRESTRE</v>
      </c>
      <c r="X27" s="40" t="s">
        <v>1278</v>
      </c>
      <c r="Y27" s="40">
        <v>1</v>
      </c>
      <c r="Z27" s="51">
        <f>IF(T27="SOPORTE_TELEFÓNICO",'TARIFAS 2025'!$B$14,IF(V27="PRINCIPAL",'TARIFAS 2025'!$B$11,IF(V27="INTERMEDIA",'TARIFAS 2025'!$C$11,IF(V27="LEJANA",'TARIFAS 2025'!$D$11))))</f>
        <v>31419</v>
      </c>
      <c r="AA27" s="51">
        <f t="shared" si="0"/>
        <v>31419</v>
      </c>
      <c r="AB27" s="100"/>
      <c r="AC27" s="100"/>
      <c r="AD27" s="100"/>
      <c r="AE27" s="100"/>
      <c r="AF27" s="100"/>
      <c r="AG27" s="100"/>
      <c r="AH27" s="100"/>
      <c r="AI27" s="100"/>
      <c r="AJ27" s="100"/>
      <c r="AK27" s="100"/>
      <c r="AL27" s="100"/>
      <c r="AM27" s="100"/>
      <c r="AN27" s="100"/>
      <c r="AO27" s="100"/>
      <c r="AP27" s="100"/>
      <c r="AQ27" s="100"/>
      <c r="AR27" s="100"/>
      <c r="AS27" s="100"/>
      <c r="AT27" s="100"/>
      <c r="AU27" s="100"/>
      <c r="AV27" s="100"/>
      <c r="AW27" s="100"/>
      <c r="AX27" s="100"/>
      <c r="AY27" s="100"/>
      <c r="AZ27" s="100"/>
      <c r="BA27" s="100"/>
      <c r="BB27" s="100"/>
      <c r="BC27" s="100"/>
      <c r="BD27" s="100"/>
      <c r="BE27" s="100"/>
      <c r="BF27" s="100"/>
      <c r="BG27" s="100"/>
    </row>
    <row r="28" spans="1:59" s="85" customFormat="1" ht="15.6" x14ac:dyDescent="0.3">
      <c r="A28" s="40" t="s">
        <v>77</v>
      </c>
      <c r="B28" s="40" t="str">
        <f>VLOOKUP(A28,'CENTROS DE COSTOS'!A:D,2,0)</f>
        <v>0036-0003</v>
      </c>
      <c r="C28" s="40" t="str">
        <f>VLOOKUP(A28,'CENTROS DE COSTOS'!A:D,3,0)</f>
        <v>Wompi Suroccidente</v>
      </c>
      <c r="D28" s="40">
        <v>76001</v>
      </c>
      <c r="E28" s="40">
        <v>2964952</v>
      </c>
      <c r="F28" s="40">
        <v>78450</v>
      </c>
      <c r="G28" s="40" t="s">
        <v>33</v>
      </c>
      <c r="H28" s="40" t="s">
        <v>1101</v>
      </c>
      <c r="I28" s="40" t="s">
        <v>77</v>
      </c>
      <c r="J28" s="40" t="s">
        <v>6275</v>
      </c>
      <c r="K28" s="40" t="s">
        <v>1170</v>
      </c>
      <c r="L28" s="40" t="s">
        <v>7980</v>
      </c>
      <c r="M28" s="103">
        <v>45961.650694444441</v>
      </c>
      <c r="N28" s="103">
        <v>45962.48541666667</v>
      </c>
      <c r="O28" s="40" t="s">
        <v>35</v>
      </c>
      <c r="P28" s="40" t="s">
        <v>35</v>
      </c>
      <c r="Q28" s="40" t="s">
        <v>1494</v>
      </c>
      <c r="R28" s="40" t="s">
        <v>1495</v>
      </c>
      <c r="S28" s="40" t="s">
        <v>10277</v>
      </c>
      <c r="T28" s="40" t="s">
        <v>1172</v>
      </c>
      <c r="U28" s="40">
        <v>16</v>
      </c>
      <c r="V28" s="40" t="str">
        <f>VLOOKUP(D28,TIPOLOGIA!A:F,5,0)</f>
        <v>PRINCIPAL</v>
      </c>
      <c r="W28" s="40" t="str">
        <f>VLOOKUP(D28,TIPOLOGIA!A:F,6,0)</f>
        <v>TERRESTRE</v>
      </c>
      <c r="X28" s="40" t="s">
        <v>1673</v>
      </c>
      <c r="Y28" s="40">
        <v>1</v>
      </c>
      <c r="Z28" s="51">
        <f>IF(T28="SOPORTE_TELEFÓNICO",'TARIFAS 2025'!$B$14,IF(V28="PRINCIPAL",'TARIFAS 2025'!$B$11,IF(V28="INTERMEDIA",'TARIFAS 2025'!$C$11,IF(V28="LEJANA",'TARIFAS 2025'!$D$11))))</f>
        <v>31419</v>
      </c>
      <c r="AA28" s="51">
        <f t="shared" si="0"/>
        <v>31419</v>
      </c>
      <c r="AB28" s="100"/>
      <c r="AC28" s="100"/>
      <c r="AD28" s="100"/>
      <c r="AE28" s="100"/>
      <c r="AF28" s="100"/>
      <c r="AG28" s="100"/>
      <c r="AH28" s="100"/>
      <c r="AI28" s="100"/>
      <c r="AJ28" s="100"/>
      <c r="AK28" s="100"/>
      <c r="AL28" s="100"/>
      <c r="AM28" s="100"/>
      <c r="AN28" s="100"/>
      <c r="AO28" s="100"/>
      <c r="AP28" s="100"/>
      <c r="AQ28" s="100"/>
      <c r="AR28" s="100"/>
      <c r="AS28" s="100"/>
      <c r="AT28" s="100"/>
      <c r="AU28" s="100"/>
      <c r="AV28" s="100"/>
      <c r="AW28" s="100"/>
      <c r="AX28" s="100"/>
      <c r="AY28" s="100"/>
      <c r="AZ28" s="100"/>
      <c r="BA28" s="100"/>
      <c r="BB28" s="100"/>
      <c r="BC28" s="100"/>
      <c r="BD28" s="100"/>
      <c r="BE28" s="100"/>
      <c r="BF28" s="100"/>
      <c r="BG28" s="100"/>
    </row>
    <row r="29" spans="1:59" s="85" customFormat="1" ht="15.6" x14ac:dyDescent="0.3">
      <c r="A29" s="40" t="s">
        <v>94</v>
      </c>
      <c r="B29" s="40" t="str">
        <f>VLOOKUP(A29,'CENTROS DE COSTOS'!A:D,2,0)</f>
        <v>0036-0001</v>
      </c>
      <c r="C29" s="40" t="str">
        <f>VLOOKUP(A29,'CENTROS DE COSTOS'!A:D,3,0)</f>
        <v>Wompi Costa</v>
      </c>
      <c r="D29" s="40">
        <v>47001</v>
      </c>
      <c r="E29" s="40">
        <v>2938778</v>
      </c>
      <c r="F29" s="40">
        <v>51605</v>
      </c>
      <c r="G29" s="40" t="s">
        <v>33</v>
      </c>
      <c r="H29" s="40" t="s">
        <v>787</v>
      </c>
      <c r="I29" s="40" t="s">
        <v>94</v>
      </c>
      <c r="J29" s="40" t="s">
        <v>1645</v>
      </c>
      <c r="K29" s="40" t="s">
        <v>1170</v>
      </c>
      <c r="L29" s="40" t="s">
        <v>7981</v>
      </c>
      <c r="M29" s="103">
        <v>45957.445833333331</v>
      </c>
      <c r="N29" s="103">
        <v>45962.486805555556</v>
      </c>
      <c r="O29" s="40" t="s">
        <v>35</v>
      </c>
      <c r="P29" s="40" t="s">
        <v>35</v>
      </c>
      <c r="Q29" s="40" t="s">
        <v>1494</v>
      </c>
      <c r="R29" s="40" t="s">
        <v>1495</v>
      </c>
      <c r="S29" s="40" t="s">
        <v>10278</v>
      </c>
      <c r="T29" s="40" t="s">
        <v>1172</v>
      </c>
      <c r="U29" s="40">
        <v>16</v>
      </c>
      <c r="V29" s="40" t="str">
        <f>VLOOKUP(D29,TIPOLOGIA!A:F,5,0)</f>
        <v>PRINCIPAL</v>
      </c>
      <c r="W29" s="40" t="str">
        <f>VLOOKUP(D29,TIPOLOGIA!A:F,6,0)</f>
        <v>TERRESTRE</v>
      </c>
      <c r="X29" s="40" t="s">
        <v>1286</v>
      </c>
      <c r="Y29" s="40">
        <v>1</v>
      </c>
      <c r="Z29" s="51">
        <f>IF(T29="SOPORTE_TELEFÓNICO",'TARIFAS 2025'!$B$14,IF(V29="PRINCIPAL",'TARIFAS 2025'!$B$11,IF(V29="INTERMEDIA",'TARIFAS 2025'!$C$11,IF(V29="LEJANA",'TARIFAS 2025'!$D$11))))</f>
        <v>31419</v>
      </c>
      <c r="AA29" s="51">
        <f t="shared" si="0"/>
        <v>31419</v>
      </c>
      <c r="AB29" s="100"/>
      <c r="AC29" s="100"/>
      <c r="AD29" s="100"/>
      <c r="AE29" s="100"/>
      <c r="AF29" s="100"/>
      <c r="AG29" s="100"/>
      <c r="AH29" s="100"/>
      <c r="AI29" s="100"/>
      <c r="AJ29" s="100"/>
      <c r="AK29" s="100"/>
      <c r="AL29" s="100"/>
      <c r="AM29" s="100"/>
      <c r="AN29" s="100"/>
      <c r="AO29" s="100"/>
      <c r="AP29" s="100"/>
      <c r="AQ29" s="100"/>
      <c r="AR29" s="100"/>
      <c r="AS29" s="100"/>
      <c r="AT29" s="100"/>
      <c r="AU29" s="100"/>
      <c r="AV29" s="100"/>
      <c r="AW29" s="100"/>
      <c r="AX29" s="100"/>
      <c r="AY29" s="100"/>
      <c r="AZ29" s="100"/>
      <c r="BA29" s="100"/>
      <c r="BB29" s="100"/>
      <c r="BC29" s="100"/>
      <c r="BD29" s="100"/>
      <c r="BE29" s="100"/>
      <c r="BF29" s="100"/>
      <c r="BG29" s="100"/>
    </row>
    <row r="30" spans="1:59" s="85" customFormat="1" ht="15.6" x14ac:dyDescent="0.3">
      <c r="A30" s="40" t="s">
        <v>77</v>
      </c>
      <c r="B30" s="40" t="str">
        <f>VLOOKUP(A30,'CENTROS DE COSTOS'!A:D,2,0)</f>
        <v>0036-0003</v>
      </c>
      <c r="C30" s="40" t="str">
        <f>VLOOKUP(A30,'CENTROS DE COSTOS'!A:D,3,0)</f>
        <v>Wompi Suroccidente</v>
      </c>
      <c r="D30" s="40">
        <v>76001</v>
      </c>
      <c r="E30" s="40">
        <v>2962703</v>
      </c>
      <c r="F30" s="40">
        <v>80724</v>
      </c>
      <c r="G30" s="40" t="s">
        <v>33</v>
      </c>
      <c r="H30" s="40" t="s">
        <v>1101</v>
      </c>
      <c r="I30" s="40" t="s">
        <v>77</v>
      </c>
      <c r="J30" s="40" t="s">
        <v>6276</v>
      </c>
      <c r="K30" s="40" t="s">
        <v>1170</v>
      </c>
      <c r="L30" s="40" t="s">
        <v>7982</v>
      </c>
      <c r="M30" s="103">
        <v>45961.421527777777</v>
      </c>
      <c r="N30" s="103">
        <v>45962.487500000003</v>
      </c>
      <c r="O30" s="40" t="s">
        <v>35</v>
      </c>
      <c r="P30" s="40" t="s">
        <v>35</v>
      </c>
      <c r="Q30" s="40" t="s">
        <v>1494</v>
      </c>
      <c r="R30" s="40" t="s">
        <v>1495</v>
      </c>
      <c r="S30" s="40" t="s">
        <v>10279</v>
      </c>
      <c r="T30" s="40" t="s">
        <v>1172</v>
      </c>
      <c r="U30" s="40">
        <v>16</v>
      </c>
      <c r="V30" s="40" t="str">
        <f>VLOOKUP(D30,TIPOLOGIA!A:F,5,0)</f>
        <v>PRINCIPAL</v>
      </c>
      <c r="W30" s="40" t="str">
        <f>VLOOKUP(D30,TIPOLOGIA!A:F,6,0)</f>
        <v>TERRESTRE</v>
      </c>
      <c r="X30" s="40" t="s">
        <v>1261</v>
      </c>
      <c r="Y30" s="40">
        <v>1</v>
      </c>
      <c r="Z30" s="51">
        <f>IF(T30="SOPORTE_TELEFÓNICO",'TARIFAS 2025'!$B$14,IF(V30="PRINCIPAL",'TARIFAS 2025'!$B$11,IF(V30="INTERMEDIA",'TARIFAS 2025'!$C$11,IF(V30="LEJANA",'TARIFAS 2025'!$D$11))))</f>
        <v>31419</v>
      </c>
      <c r="AA30" s="51">
        <f t="shared" si="0"/>
        <v>31419</v>
      </c>
      <c r="AB30" s="100"/>
      <c r="AC30" s="100"/>
      <c r="AD30" s="100"/>
      <c r="AE30" s="100"/>
      <c r="AF30" s="100"/>
      <c r="AG30" s="100"/>
      <c r="AH30" s="100"/>
      <c r="AI30" s="100"/>
      <c r="AJ30" s="100"/>
      <c r="AK30" s="100"/>
      <c r="AL30" s="100"/>
      <c r="AM30" s="100"/>
      <c r="AN30" s="100"/>
      <c r="AO30" s="100"/>
      <c r="AP30" s="100"/>
      <c r="AQ30" s="100"/>
      <c r="AR30" s="100"/>
      <c r="AS30" s="100"/>
      <c r="AT30" s="100"/>
      <c r="AU30" s="100"/>
      <c r="AV30" s="100"/>
      <c r="AW30" s="100"/>
      <c r="AX30" s="100"/>
      <c r="AY30" s="100"/>
      <c r="AZ30" s="100"/>
      <c r="BA30" s="100"/>
      <c r="BB30" s="100"/>
      <c r="BC30" s="100"/>
      <c r="BD30" s="100"/>
      <c r="BE30" s="100"/>
      <c r="BF30" s="100"/>
      <c r="BG30" s="100"/>
    </row>
    <row r="31" spans="1:59" s="85" customFormat="1" ht="15.6" x14ac:dyDescent="0.3">
      <c r="A31" s="40" t="s">
        <v>94</v>
      </c>
      <c r="B31" s="40" t="str">
        <f>VLOOKUP(A31,'CENTROS DE COSTOS'!A:D,2,0)</f>
        <v>0036-0001</v>
      </c>
      <c r="C31" s="40" t="str">
        <f>VLOOKUP(A31,'CENTROS DE COSTOS'!A:D,3,0)</f>
        <v>Wompi Costa</v>
      </c>
      <c r="D31" s="40">
        <v>47001</v>
      </c>
      <c r="E31" s="40">
        <v>2939357</v>
      </c>
      <c r="F31" s="40">
        <v>75187</v>
      </c>
      <c r="G31" s="40" t="s">
        <v>33</v>
      </c>
      <c r="H31" s="40" t="s">
        <v>787</v>
      </c>
      <c r="I31" s="40" t="s">
        <v>94</v>
      </c>
      <c r="J31" s="40" t="s">
        <v>1530</v>
      </c>
      <c r="K31" s="40" t="s">
        <v>1170</v>
      </c>
      <c r="L31" s="40" t="s">
        <v>7983</v>
      </c>
      <c r="M31" s="103">
        <v>45957.476388888892</v>
      </c>
      <c r="N31" s="103">
        <v>45962.489583333336</v>
      </c>
      <c r="O31" s="40" t="s">
        <v>35</v>
      </c>
      <c r="P31" s="40" t="s">
        <v>35</v>
      </c>
      <c r="Q31" s="40" t="s">
        <v>1494</v>
      </c>
      <c r="R31" s="40" t="s">
        <v>1495</v>
      </c>
      <c r="S31" s="40" t="s">
        <v>10280</v>
      </c>
      <c r="T31" s="40" t="s">
        <v>1172</v>
      </c>
      <c r="U31" s="40">
        <v>24</v>
      </c>
      <c r="V31" s="40" t="str">
        <f>VLOOKUP(D31,TIPOLOGIA!A:F,5,0)</f>
        <v>PRINCIPAL</v>
      </c>
      <c r="W31" s="40" t="str">
        <f>VLOOKUP(D31,TIPOLOGIA!A:F,6,0)</f>
        <v>TERRESTRE</v>
      </c>
      <c r="X31" s="40" t="s">
        <v>1286</v>
      </c>
      <c r="Y31" s="40">
        <v>1</v>
      </c>
      <c r="Z31" s="51">
        <f>IF(T31="SOPORTE_TELEFÓNICO",'TARIFAS 2025'!$B$14,IF(V31="PRINCIPAL",'TARIFAS 2025'!$B$11,IF(V31="INTERMEDIA",'TARIFAS 2025'!$C$11,IF(V31="LEJANA",'TARIFAS 2025'!$D$11))))</f>
        <v>31419</v>
      </c>
      <c r="AA31" s="51">
        <f t="shared" si="0"/>
        <v>31419</v>
      </c>
      <c r="AB31" s="100"/>
      <c r="AC31" s="100"/>
      <c r="AD31" s="100"/>
      <c r="AE31" s="100"/>
      <c r="AF31" s="100"/>
      <c r="AG31" s="100"/>
      <c r="AH31" s="100"/>
      <c r="AI31" s="100"/>
      <c r="AJ31" s="100"/>
      <c r="AK31" s="100"/>
      <c r="AL31" s="100"/>
      <c r="AM31" s="100"/>
      <c r="AN31" s="100"/>
      <c r="AO31" s="100"/>
      <c r="AP31" s="100"/>
      <c r="AQ31" s="100"/>
      <c r="AR31" s="100"/>
      <c r="AS31" s="100"/>
      <c r="AT31" s="100"/>
      <c r="AU31" s="100"/>
      <c r="AV31" s="100"/>
      <c r="AW31" s="100"/>
      <c r="AX31" s="100"/>
      <c r="AY31" s="100"/>
      <c r="AZ31" s="100"/>
      <c r="BA31" s="100"/>
      <c r="BB31" s="100"/>
      <c r="BC31" s="100"/>
      <c r="BD31" s="100"/>
      <c r="BE31" s="100"/>
      <c r="BF31" s="100"/>
      <c r="BG31" s="100"/>
    </row>
    <row r="32" spans="1:59" s="85" customFormat="1" ht="15.6" x14ac:dyDescent="0.3">
      <c r="A32" s="40" t="s">
        <v>71</v>
      </c>
      <c r="B32" s="40" t="str">
        <f>VLOOKUP(A32,'CENTROS DE COSTOS'!A:D,2,0)</f>
        <v>0036-0004</v>
      </c>
      <c r="C32" s="40" t="str">
        <f>VLOOKUP(A32,'CENTROS DE COSTOS'!A:D,3,0)</f>
        <v>Wompi Centro</v>
      </c>
      <c r="D32" s="40">
        <v>11001</v>
      </c>
      <c r="E32" s="40">
        <v>2947099</v>
      </c>
      <c r="F32" s="40">
        <v>31444</v>
      </c>
      <c r="G32" s="40" t="s">
        <v>33</v>
      </c>
      <c r="H32" s="40" t="s">
        <v>618</v>
      </c>
      <c r="I32" s="40" t="s">
        <v>71</v>
      </c>
      <c r="J32" s="40" t="s">
        <v>6277</v>
      </c>
      <c r="K32" s="40" t="s">
        <v>1170</v>
      </c>
      <c r="L32" s="40" t="s">
        <v>7984</v>
      </c>
      <c r="M32" s="103">
        <v>45958.560416666667</v>
      </c>
      <c r="N32" s="103">
        <v>45962.490972222222</v>
      </c>
      <c r="O32" s="40" t="s">
        <v>35</v>
      </c>
      <c r="P32" s="40" t="s">
        <v>35</v>
      </c>
      <c r="Q32" s="40" t="s">
        <v>1517</v>
      </c>
      <c r="R32" s="40" t="s">
        <v>1518</v>
      </c>
      <c r="S32" s="40" t="s">
        <v>10281</v>
      </c>
      <c r="T32" s="40" t="s">
        <v>1172</v>
      </c>
      <c r="U32" s="40"/>
      <c r="V32" s="40" t="str">
        <f>VLOOKUP(D32,TIPOLOGIA!A:F,5,0)</f>
        <v>PRINCIPAL</v>
      </c>
      <c r="W32" s="40" t="str">
        <f>VLOOKUP(D32,TIPOLOGIA!A:F,6,0)</f>
        <v>TERRESTRE</v>
      </c>
      <c r="X32" s="40" t="s">
        <v>1455</v>
      </c>
      <c r="Y32" s="40">
        <v>1</v>
      </c>
      <c r="Z32" s="51">
        <f>IF(T32="SOPORTE_TELEFÓNICO",'TARIFAS 2025'!$B$14,IF(V32="PRINCIPAL",'TARIFAS 2025'!$B$11,IF(V32="INTERMEDIA",'TARIFAS 2025'!$C$11,IF(V32="LEJANA",'TARIFAS 2025'!$D$11))))</f>
        <v>31419</v>
      </c>
      <c r="AA32" s="51">
        <f t="shared" si="0"/>
        <v>31419</v>
      </c>
      <c r="AB32" s="100"/>
      <c r="AC32" s="100"/>
      <c r="AD32" s="100"/>
      <c r="AE32" s="100"/>
      <c r="AF32" s="100"/>
      <c r="AG32" s="100"/>
      <c r="AH32" s="100"/>
      <c r="AI32" s="100"/>
      <c r="AJ32" s="100"/>
      <c r="AK32" s="100"/>
      <c r="AL32" s="100"/>
      <c r="AM32" s="100"/>
      <c r="AN32" s="100"/>
      <c r="AO32" s="100"/>
      <c r="AP32" s="100"/>
      <c r="AQ32" s="100"/>
      <c r="AR32" s="100"/>
      <c r="AS32" s="100"/>
      <c r="AT32" s="100"/>
      <c r="AU32" s="100"/>
      <c r="AV32" s="100"/>
      <c r="AW32" s="100"/>
      <c r="AX32" s="100"/>
      <c r="AY32" s="100"/>
      <c r="AZ32" s="100"/>
      <c r="BA32" s="100"/>
      <c r="BB32" s="100"/>
      <c r="BC32" s="100"/>
      <c r="BD32" s="100"/>
      <c r="BE32" s="100"/>
      <c r="BF32" s="100"/>
      <c r="BG32" s="100"/>
    </row>
    <row r="33" spans="1:59" s="85" customFormat="1" ht="15.6" x14ac:dyDescent="0.3">
      <c r="A33" s="40" t="s">
        <v>81</v>
      </c>
      <c r="B33" s="40" t="str">
        <f>VLOOKUP(A33,'CENTROS DE COSTOS'!A:D,2,0)</f>
        <v>0036-0007</v>
      </c>
      <c r="C33" s="40" t="str">
        <f>VLOOKUP(A33,'CENTROS DE COSTOS'!A:D,3,0)</f>
        <v>Wompi Santander</v>
      </c>
      <c r="D33" s="40">
        <v>54001</v>
      </c>
      <c r="E33" s="40">
        <v>2965413</v>
      </c>
      <c r="F33" s="40">
        <v>71222</v>
      </c>
      <c r="G33" s="40" t="s">
        <v>33</v>
      </c>
      <c r="H33" s="40" t="s">
        <v>891</v>
      </c>
      <c r="I33" s="40" t="s">
        <v>81</v>
      </c>
      <c r="J33" s="40" t="s">
        <v>6278</v>
      </c>
      <c r="K33" s="40" t="s">
        <v>1170</v>
      </c>
      <c r="L33" s="40" t="s">
        <v>7985</v>
      </c>
      <c r="M33" s="103">
        <v>45961.674305555556</v>
      </c>
      <c r="N33" s="103">
        <v>45962.491666666669</v>
      </c>
      <c r="O33" s="40" t="s">
        <v>35</v>
      </c>
      <c r="P33" s="40" t="s">
        <v>35</v>
      </c>
      <c r="Q33" s="40" t="s">
        <v>1494</v>
      </c>
      <c r="R33" s="40" t="s">
        <v>1495</v>
      </c>
      <c r="S33" s="40" t="s">
        <v>10282</v>
      </c>
      <c r="T33" s="40" t="s">
        <v>1172</v>
      </c>
      <c r="U33" s="40">
        <v>16</v>
      </c>
      <c r="V33" s="40" t="str">
        <f>VLOOKUP(D33,TIPOLOGIA!A:F,5,0)</f>
        <v>PRINCIPAL</v>
      </c>
      <c r="W33" s="40" t="str">
        <f>VLOOKUP(D33,TIPOLOGIA!A:F,6,0)</f>
        <v>TERRESTRE</v>
      </c>
      <c r="X33" s="40" t="s">
        <v>1205</v>
      </c>
      <c r="Y33" s="40">
        <v>1</v>
      </c>
      <c r="Z33" s="51">
        <f>IF(T33="SOPORTE_TELEFÓNICO",'TARIFAS 2025'!$B$14,IF(V33="PRINCIPAL",'TARIFAS 2025'!$B$11,IF(V33="INTERMEDIA",'TARIFAS 2025'!$C$11,IF(V33="LEJANA",'TARIFAS 2025'!$D$11))))</f>
        <v>31419</v>
      </c>
      <c r="AA33" s="51">
        <f t="shared" si="0"/>
        <v>31419</v>
      </c>
      <c r="AB33" s="100"/>
      <c r="AC33" s="100"/>
      <c r="AD33" s="100"/>
      <c r="AE33" s="100"/>
      <c r="AF33" s="100"/>
      <c r="AG33" s="100"/>
      <c r="AH33" s="100"/>
      <c r="AI33" s="100"/>
      <c r="AJ33" s="100"/>
      <c r="AK33" s="100"/>
      <c r="AL33" s="100"/>
      <c r="AM33" s="100"/>
      <c r="AN33" s="100"/>
      <c r="AO33" s="100"/>
      <c r="AP33" s="100"/>
      <c r="AQ33" s="100"/>
      <c r="AR33" s="100"/>
      <c r="AS33" s="100"/>
      <c r="AT33" s="100"/>
      <c r="AU33" s="100"/>
      <c r="AV33" s="100"/>
      <c r="AW33" s="100"/>
      <c r="AX33" s="100"/>
      <c r="AY33" s="100"/>
      <c r="AZ33" s="100"/>
      <c r="BA33" s="100"/>
      <c r="BB33" s="100"/>
      <c r="BC33" s="100"/>
      <c r="BD33" s="100"/>
      <c r="BE33" s="100"/>
      <c r="BF33" s="100"/>
      <c r="BG33" s="100"/>
    </row>
    <row r="34" spans="1:59" s="85" customFormat="1" ht="15.6" x14ac:dyDescent="0.3">
      <c r="A34" s="40" t="s">
        <v>89</v>
      </c>
      <c r="B34" s="40" t="str">
        <f>VLOOKUP(A34,'CENTROS DE COSTOS'!A:D,2,0)</f>
        <v>0036-0001</v>
      </c>
      <c r="C34" s="40" t="str">
        <f>VLOOKUP(A34,'CENTROS DE COSTOS'!A:D,3,0)</f>
        <v>Wompi Costa</v>
      </c>
      <c r="D34" s="40">
        <v>23001</v>
      </c>
      <c r="E34" s="40">
        <v>2960739</v>
      </c>
      <c r="F34" s="40">
        <v>74154</v>
      </c>
      <c r="G34" s="40" t="s">
        <v>33</v>
      </c>
      <c r="H34" s="40" t="s">
        <v>276</v>
      </c>
      <c r="I34" s="40" t="s">
        <v>89</v>
      </c>
      <c r="J34" s="40" t="s">
        <v>1333</v>
      </c>
      <c r="K34" s="40" t="s">
        <v>1170</v>
      </c>
      <c r="L34" s="40" t="s">
        <v>7986</v>
      </c>
      <c r="M34" s="103">
        <v>45960.693749999999</v>
      </c>
      <c r="N34" s="103">
        <v>45962.492361111108</v>
      </c>
      <c r="O34" s="40" t="s">
        <v>35</v>
      </c>
      <c r="P34" s="40" t="s">
        <v>35</v>
      </c>
      <c r="Q34" s="40" t="s">
        <v>1494</v>
      </c>
      <c r="R34" s="40" t="s">
        <v>1495</v>
      </c>
      <c r="S34" s="40" t="s">
        <v>10283</v>
      </c>
      <c r="T34" s="40" t="s">
        <v>1172</v>
      </c>
      <c r="U34" s="40">
        <v>56</v>
      </c>
      <c r="V34" s="40" t="str">
        <f>VLOOKUP(D34,TIPOLOGIA!A:F,5,0)</f>
        <v>PRINCIPAL</v>
      </c>
      <c r="W34" s="40" t="str">
        <f>VLOOKUP(D34,TIPOLOGIA!A:F,6,0)</f>
        <v>TERRESTRE</v>
      </c>
      <c r="X34" s="40" t="s">
        <v>1506</v>
      </c>
      <c r="Y34" s="40">
        <v>1</v>
      </c>
      <c r="Z34" s="51">
        <f>IF(T34="SOPORTE_TELEFÓNICO",'TARIFAS 2025'!$B$14,IF(V34="PRINCIPAL",'TARIFAS 2025'!$B$11,IF(V34="INTERMEDIA",'TARIFAS 2025'!$C$11,IF(V34="LEJANA",'TARIFAS 2025'!$D$11))))</f>
        <v>31419</v>
      </c>
      <c r="AA34" s="51">
        <f t="shared" si="0"/>
        <v>31419</v>
      </c>
      <c r="AB34" s="100"/>
      <c r="AC34" s="100"/>
      <c r="AD34" s="100"/>
      <c r="AE34" s="100"/>
      <c r="AF34" s="100"/>
      <c r="AG34" s="100"/>
      <c r="AH34" s="100"/>
      <c r="AI34" s="100"/>
      <c r="AJ34" s="100"/>
      <c r="AK34" s="100"/>
      <c r="AL34" s="100"/>
      <c r="AM34" s="100"/>
      <c r="AN34" s="100"/>
      <c r="AO34" s="100"/>
      <c r="AP34" s="100"/>
      <c r="AQ34" s="100"/>
      <c r="AR34" s="100"/>
      <c r="AS34" s="100"/>
      <c r="AT34" s="100"/>
      <c r="AU34" s="100"/>
      <c r="AV34" s="100"/>
      <c r="AW34" s="100"/>
      <c r="AX34" s="100"/>
      <c r="AY34" s="100"/>
      <c r="AZ34" s="100"/>
      <c r="BA34" s="100"/>
      <c r="BB34" s="100"/>
      <c r="BC34" s="100"/>
      <c r="BD34" s="100"/>
      <c r="BE34" s="100"/>
      <c r="BF34" s="100"/>
      <c r="BG34" s="100"/>
    </row>
    <row r="35" spans="1:59" s="85" customFormat="1" ht="15.6" x14ac:dyDescent="0.3">
      <c r="A35" s="40" t="s">
        <v>71</v>
      </c>
      <c r="B35" s="40" t="str">
        <f>VLOOKUP(A35,'CENTROS DE COSTOS'!A:D,2,0)</f>
        <v>0036-0004</v>
      </c>
      <c r="C35" s="40" t="str">
        <f>VLOOKUP(A35,'CENTROS DE COSTOS'!A:D,3,0)</f>
        <v>Wompi Centro</v>
      </c>
      <c r="D35" s="40">
        <v>11001</v>
      </c>
      <c r="E35" s="40">
        <v>2953468</v>
      </c>
      <c r="F35" s="40">
        <v>81375</v>
      </c>
      <c r="G35" s="40" t="s">
        <v>33</v>
      </c>
      <c r="H35" s="40" t="s">
        <v>618</v>
      </c>
      <c r="I35" s="40" t="s">
        <v>71</v>
      </c>
      <c r="J35" s="40" t="s">
        <v>6279</v>
      </c>
      <c r="K35" s="40" t="s">
        <v>1170</v>
      </c>
      <c r="L35" s="40" t="s">
        <v>7987</v>
      </c>
      <c r="M35" s="103">
        <v>45959.53125</v>
      </c>
      <c r="N35" s="103">
        <v>45962.496527777781</v>
      </c>
      <c r="O35" s="40" t="s">
        <v>35</v>
      </c>
      <c r="P35" s="40" t="s">
        <v>35</v>
      </c>
      <c r="Q35" s="40" t="s">
        <v>1494</v>
      </c>
      <c r="R35" s="40" t="s">
        <v>1495</v>
      </c>
      <c r="S35" s="40" t="s">
        <v>10284</v>
      </c>
      <c r="T35" s="40" t="s">
        <v>1172</v>
      </c>
      <c r="U35" s="40">
        <v>8</v>
      </c>
      <c r="V35" s="40" t="str">
        <f>VLOOKUP(D35,TIPOLOGIA!A:F,5,0)</f>
        <v>PRINCIPAL</v>
      </c>
      <c r="W35" s="40" t="str">
        <f>VLOOKUP(D35,TIPOLOGIA!A:F,6,0)</f>
        <v>TERRESTRE</v>
      </c>
      <c r="X35" s="40" t="s">
        <v>1179</v>
      </c>
      <c r="Y35" s="40">
        <v>1</v>
      </c>
      <c r="Z35" s="51">
        <f>IF(T35="SOPORTE_TELEFÓNICO",'TARIFAS 2025'!$B$14,IF(V35="PRINCIPAL",'TARIFAS 2025'!$B$11,IF(V35="INTERMEDIA",'TARIFAS 2025'!$C$11,IF(V35="LEJANA",'TARIFAS 2025'!$D$11))))</f>
        <v>31419</v>
      </c>
      <c r="AA35" s="51">
        <f t="shared" si="0"/>
        <v>31419</v>
      </c>
      <c r="AB35" s="100"/>
      <c r="AC35" s="100"/>
      <c r="AD35" s="100"/>
      <c r="AE35" s="100"/>
      <c r="AF35" s="100"/>
      <c r="AG35" s="100"/>
      <c r="AH35" s="100"/>
      <c r="AI35" s="100"/>
      <c r="AJ35" s="100"/>
      <c r="AK35" s="100"/>
      <c r="AL35" s="100"/>
      <c r="AM35" s="100"/>
      <c r="AN35" s="100"/>
      <c r="AO35" s="100"/>
      <c r="AP35" s="100"/>
      <c r="AQ35" s="100"/>
      <c r="AR35" s="100"/>
      <c r="AS35" s="100"/>
      <c r="AT35" s="100"/>
      <c r="AU35" s="100"/>
      <c r="AV35" s="100"/>
      <c r="AW35" s="100"/>
      <c r="AX35" s="100"/>
      <c r="AY35" s="100"/>
      <c r="AZ35" s="100"/>
      <c r="BA35" s="100"/>
      <c r="BB35" s="100"/>
      <c r="BC35" s="100"/>
      <c r="BD35" s="100"/>
      <c r="BE35" s="100"/>
      <c r="BF35" s="100"/>
      <c r="BG35" s="100"/>
    </row>
    <row r="36" spans="1:59" s="85" customFormat="1" ht="15.6" x14ac:dyDescent="0.3">
      <c r="A36" s="40" t="s">
        <v>71</v>
      </c>
      <c r="B36" s="40" t="str">
        <f>VLOOKUP(A36,'CENTROS DE COSTOS'!A:D,2,0)</f>
        <v>0036-0004</v>
      </c>
      <c r="C36" s="40" t="str">
        <f>VLOOKUP(A36,'CENTROS DE COSTOS'!A:D,3,0)</f>
        <v>Wompi Centro</v>
      </c>
      <c r="D36" s="40">
        <v>11001</v>
      </c>
      <c r="E36" s="40">
        <v>2940318</v>
      </c>
      <c r="F36" s="40">
        <v>74003</v>
      </c>
      <c r="G36" s="40" t="s">
        <v>33</v>
      </c>
      <c r="H36" s="40" t="s">
        <v>618</v>
      </c>
      <c r="I36" s="40" t="s">
        <v>71</v>
      </c>
      <c r="J36" s="40" t="s">
        <v>6280</v>
      </c>
      <c r="K36" s="40" t="s">
        <v>1170</v>
      </c>
      <c r="L36" s="40" t="s">
        <v>7988</v>
      </c>
      <c r="M36" s="103">
        <v>45957.538194444445</v>
      </c>
      <c r="N36" s="103">
        <v>45962.49722222222</v>
      </c>
      <c r="O36" s="40" t="s">
        <v>35</v>
      </c>
      <c r="P36" s="40" t="s">
        <v>35</v>
      </c>
      <c r="Q36" s="40" t="s">
        <v>1494</v>
      </c>
      <c r="R36" s="40" t="s">
        <v>1495</v>
      </c>
      <c r="S36" s="40" t="s">
        <v>10285</v>
      </c>
      <c r="T36" s="40" t="s">
        <v>1172</v>
      </c>
      <c r="U36" s="40">
        <v>24</v>
      </c>
      <c r="V36" s="40" t="str">
        <f>VLOOKUP(D36,TIPOLOGIA!A:F,5,0)</f>
        <v>PRINCIPAL</v>
      </c>
      <c r="W36" s="40" t="str">
        <f>VLOOKUP(D36,TIPOLOGIA!A:F,6,0)</f>
        <v>TERRESTRE</v>
      </c>
      <c r="X36" s="40" t="s">
        <v>1383</v>
      </c>
      <c r="Y36" s="40">
        <v>1</v>
      </c>
      <c r="Z36" s="51">
        <f>IF(T36="SOPORTE_TELEFÓNICO",'TARIFAS 2025'!$B$14,IF(V36="PRINCIPAL",'TARIFAS 2025'!$B$11,IF(V36="INTERMEDIA",'TARIFAS 2025'!$C$11,IF(V36="LEJANA",'TARIFAS 2025'!$D$11))))</f>
        <v>31419</v>
      </c>
      <c r="AA36" s="51">
        <f t="shared" si="0"/>
        <v>31419</v>
      </c>
      <c r="AB36" s="100"/>
      <c r="AC36" s="100"/>
      <c r="AD36" s="100"/>
      <c r="AE36" s="100"/>
      <c r="AF36" s="100"/>
      <c r="AG36" s="100"/>
      <c r="AH36" s="100"/>
      <c r="AI36" s="100"/>
      <c r="AJ36" s="100"/>
      <c r="AK36" s="100"/>
      <c r="AL36" s="100"/>
      <c r="AM36" s="100"/>
      <c r="AN36" s="100"/>
      <c r="AO36" s="100"/>
      <c r="AP36" s="100"/>
      <c r="AQ36" s="100"/>
      <c r="AR36" s="100"/>
      <c r="AS36" s="100"/>
      <c r="AT36" s="100"/>
      <c r="AU36" s="100"/>
      <c r="AV36" s="100"/>
      <c r="AW36" s="100"/>
      <c r="AX36" s="100"/>
      <c r="AY36" s="100"/>
      <c r="AZ36" s="100"/>
      <c r="BA36" s="100"/>
      <c r="BB36" s="100"/>
      <c r="BC36" s="100"/>
      <c r="BD36" s="100"/>
      <c r="BE36" s="100"/>
      <c r="BF36" s="100"/>
      <c r="BG36" s="100"/>
    </row>
    <row r="37" spans="1:59" s="85" customFormat="1" ht="15.6" x14ac:dyDescent="0.3">
      <c r="A37" s="40" t="s">
        <v>88</v>
      </c>
      <c r="B37" s="40" t="str">
        <f>VLOOKUP(A37,'CENTROS DE COSTOS'!A:D,2,0)</f>
        <v>0036-0005</v>
      </c>
      <c r="C37" s="40" t="str">
        <f>VLOOKUP(A37,'CENTROS DE COSTOS'!A:D,3,0)</f>
        <v>Wompi Noroccidente</v>
      </c>
      <c r="D37" s="40">
        <v>5079</v>
      </c>
      <c r="E37" s="40">
        <v>2864926</v>
      </c>
      <c r="F37" s="40">
        <v>29130</v>
      </c>
      <c r="G37" s="40" t="s">
        <v>33</v>
      </c>
      <c r="H37" s="40" t="s">
        <v>120</v>
      </c>
      <c r="I37" s="40" t="s">
        <v>123</v>
      </c>
      <c r="J37" s="40" t="s">
        <v>6281</v>
      </c>
      <c r="K37" s="40" t="s">
        <v>1170</v>
      </c>
      <c r="L37" s="40" t="s">
        <v>7989</v>
      </c>
      <c r="M37" s="103">
        <v>45939.63958333333</v>
      </c>
      <c r="N37" s="103">
        <v>45962.5</v>
      </c>
      <c r="O37" s="40" t="s">
        <v>35</v>
      </c>
      <c r="P37" s="40" t="s">
        <v>35</v>
      </c>
      <c r="Q37" s="40" t="s">
        <v>1494</v>
      </c>
      <c r="R37" s="40" t="s">
        <v>1495</v>
      </c>
      <c r="S37" s="40" t="s">
        <v>10286</v>
      </c>
      <c r="T37" s="40" t="s">
        <v>1172</v>
      </c>
      <c r="U37" s="40">
        <v>16</v>
      </c>
      <c r="V37" s="40" t="str">
        <f>VLOOKUP(D37,TIPOLOGIA!A:F,5,0)</f>
        <v>INTERMEDIA</v>
      </c>
      <c r="W37" s="40" t="str">
        <f>VLOOKUP(D37,TIPOLOGIA!A:F,6,0)</f>
        <v>TERRESTRE</v>
      </c>
      <c r="X37" s="40" t="s">
        <v>1201</v>
      </c>
      <c r="Y37" s="40">
        <v>1</v>
      </c>
      <c r="Z37" s="51">
        <f>IF(T37="SOPORTE_TELEFÓNICO",'TARIFAS 2025'!$B$14,IF(V37="PRINCIPAL",'TARIFAS 2025'!$B$11,IF(V37="INTERMEDIA",'TARIFAS 2025'!$C$11,IF(V37="LEJANA",'TARIFAS 2025'!$D$11))))</f>
        <v>36351</v>
      </c>
      <c r="AA37" s="51">
        <f t="shared" si="0"/>
        <v>36351</v>
      </c>
      <c r="AB37" s="100"/>
      <c r="AC37" s="100"/>
      <c r="AD37" s="100"/>
      <c r="AE37" s="100"/>
      <c r="AF37" s="100"/>
      <c r="AG37" s="100"/>
      <c r="AH37" s="100"/>
      <c r="AI37" s="100"/>
      <c r="AJ37" s="100"/>
      <c r="AK37" s="100"/>
      <c r="AL37" s="100"/>
      <c r="AM37" s="100"/>
      <c r="AN37" s="100"/>
      <c r="AO37" s="100"/>
      <c r="AP37" s="100"/>
      <c r="AQ37" s="100"/>
      <c r="AR37" s="100"/>
      <c r="AS37" s="100"/>
      <c r="AT37" s="100"/>
      <c r="AU37" s="100"/>
      <c r="AV37" s="100"/>
      <c r="AW37" s="100"/>
      <c r="AX37" s="100"/>
      <c r="AY37" s="100"/>
      <c r="AZ37" s="100"/>
      <c r="BA37" s="100"/>
      <c r="BB37" s="100"/>
      <c r="BC37" s="100"/>
      <c r="BD37" s="100"/>
      <c r="BE37" s="100"/>
      <c r="BF37" s="100"/>
      <c r="BG37" s="100"/>
    </row>
    <row r="38" spans="1:59" s="85" customFormat="1" ht="15.6" x14ac:dyDescent="0.3">
      <c r="A38" s="40" t="s">
        <v>71</v>
      </c>
      <c r="B38" s="40" t="str">
        <f>VLOOKUP(A38,'CENTROS DE COSTOS'!A:D,2,0)</f>
        <v>0036-0004</v>
      </c>
      <c r="C38" s="40" t="str">
        <f>VLOOKUP(A38,'CENTROS DE COSTOS'!A:D,3,0)</f>
        <v>Wompi Centro</v>
      </c>
      <c r="D38" s="40">
        <v>11001</v>
      </c>
      <c r="E38" s="40">
        <v>2960020</v>
      </c>
      <c r="F38" s="40">
        <v>79541</v>
      </c>
      <c r="G38" s="40" t="s">
        <v>33</v>
      </c>
      <c r="H38" s="40" t="s">
        <v>618</v>
      </c>
      <c r="I38" s="40" t="s">
        <v>71</v>
      </c>
      <c r="J38" s="40" t="s">
        <v>6282</v>
      </c>
      <c r="K38" s="40" t="s">
        <v>1170</v>
      </c>
      <c r="L38" s="40" t="s">
        <v>7990</v>
      </c>
      <c r="M38" s="103">
        <v>45960.634722222225</v>
      </c>
      <c r="N38" s="103">
        <v>45962.504166666666</v>
      </c>
      <c r="O38" s="40" t="s">
        <v>35</v>
      </c>
      <c r="P38" s="40" t="s">
        <v>35</v>
      </c>
      <c r="Q38" s="40" t="s">
        <v>1494</v>
      </c>
      <c r="R38" s="40" t="s">
        <v>1495</v>
      </c>
      <c r="S38" s="40" t="s">
        <v>10287</v>
      </c>
      <c r="T38" s="40" t="s">
        <v>1172</v>
      </c>
      <c r="U38" s="40">
        <v>32</v>
      </c>
      <c r="V38" s="40" t="str">
        <f>VLOOKUP(D38,TIPOLOGIA!A:F,5,0)</f>
        <v>PRINCIPAL</v>
      </c>
      <c r="W38" s="40" t="str">
        <f>VLOOKUP(D38,TIPOLOGIA!A:F,6,0)</f>
        <v>TERRESTRE</v>
      </c>
      <c r="X38" s="40" t="s">
        <v>1179</v>
      </c>
      <c r="Y38" s="40">
        <v>1</v>
      </c>
      <c r="Z38" s="51">
        <f>IF(T38="SOPORTE_TELEFÓNICO",'TARIFAS 2025'!$B$14,IF(V38="PRINCIPAL",'TARIFAS 2025'!$B$11,IF(V38="INTERMEDIA",'TARIFAS 2025'!$C$11,IF(V38="LEJANA",'TARIFAS 2025'!$D$11))))</f>
        <v>31419</v>
      </c>
      <c r="AA38" s="51">
        <f t="shared" si="0"/>
        <v>31419</v>
      </c>
      <c r="AB38" s="100"/>
      <c r="AC38" s="100"/>
      <c r="AD38" s="100"/>
      <c r="AE38" s="100"/>
      <c r="AF38" s="100"/>
      <c r="AG38" s="100"/>
      <c r="AH38" s="100"/>
      <c r="AI38" s="100"/>
      <c r="AJ38" s="100"/>
      <c r="AK38" s="100"/>
      <c r="AL38" s="100"/>
      <c r="AM38" s="100"/>
      <c r="AN38" s="100"/>
      <c r="AO38" s="100"/>
      <c r="AP38" s="100"/>
      <c r="AQ38" s="100"/>
      <c r="AR38" s="100"/>
      <c r="AS38" s="100"/>
      <c r="AT38" s="100"/>
      <c r="AU38" s="100"/>
      <c r="AV38" s="100"/>
      <c r="AW38" s="100"/>
      <c r="AX38" s="100"/>
      <c r="AY38" s="100"/>
      <c r="AZ38" s="100"/>
      <c r="BA38" s="100"/>
      <c r="BB38" s="100"/>
      <c r="BC38" s="100"/>
      <c r="BD38" s="100"/>
      <c r="BE38" s="100"/>
      <c r="BF38" s="100"/>
      <c r="BG38" s="100"/>
    </row>
    <row r="39" spans="1:59" s="85" customFormat="1" ht="15.6" x14ac:dyDescent="0.3">
      <c r="A39" s="40" t="s">
        <v>71</v>
      </c>
      <c r="B39" s="40" t="str">
        <f>VLOOKUP(A39,'CENTROS DE COSTOS'!A:D,2,0)</f>
        <v>0036-0004</v>
      </c>
      <c r="C39" s="40" t="str">
        <f>VLOOKUP(A39,'CENTROS DE COSTOS'!A:D,3,0)</f>
        <v>Wompi Centro</v>
      </c>
      <c r="D39" s="40">
        <v>11001</v>
      </c>
      <c r="E39" s="40">
        <v>2951030</v>
      </c>
      <c r="F39" s="40">
        <v>74517</v>
      </c>
      <c r="G39" s="40" t="s">
        <v>33</v>
      </c>
      <c r="H39" s="40" t="s">
        <v>618</v>
      </c>
      <c r="I39" s="40" t="s">
        <v>71</v>
      </c>
      <c r="J39" s="40" t="s">
        <v>6283</v>
      </c>
      <c r="K39" s="40" t="s">
        <v>1170</v>
      </c>
      <c r="L39" s="40" t="s">
        <v>7991</v>
      </c>
      <c r="M39" s="103">
        <v>45959.379861111112</v>
      </c>
      <c r="N39" s="103">
        <v>45962.506249999999</v>
      </c>
      <c r="O39" s="40" t="s">
        <v>35</v>
      </c>
      <c r="P39" s="40" t="s">
        <v>35</v>
      </c>
      <c r="Q39" s="40" t="s">
        <v>1494</v>
      </c>
      <c r="R39" s="40" t="s">
        <v>1495</v>
      </c>
      <c r="S39" s="40" t="s">
        <v>10288</v>
      </c>
      <c r="T39" s="40" t="s">
        <v>1172</v>
      </c>
      <c r="U39" s="40">
        <v>16</v>
      </c>
      <c r="V39" s="40" t="str">
        <f>VLOOKUP(D39,TIPOLOGIA!A:F,5,0)</f>
        <v>PRINCIPAL</v>
      </c>
      <c r="W39" s="40" t="str">
        <f>VLOOKUP(D39,TIPOLOGIA!A:F,6,0)</f>
        <v>TERRESTRE</v>
      </c>
      <c r="X39" s="40" t="s">
        <v>1223</v>
      </c>
      <c r="Y39" s="40">
        <v>1</v>
      </c>
      <c r="Z39" s="51">
        <f>IF(T39="SOPORTE_TELEFÓNICO",'TARIFAS 2025'!$B$14,IF(V39="PRINCIPAL",'TARIFAS 2025'!$B$11,IF(V39="INTERMEDIA",'TARIFAS 2025'!$C$11,IF(V39="LEJANA",'TARIFAS 2025'!$D$11))))</f>
        <v>31419</v>
      </c>
      <c r="AA39" s="51">
        <f t="shared" si="0"/>
        <v>31419</v>
      </c>
      <c r="AB39" s="100"/>
      <c r="AC39" s="100"/>
      <c r="AD39" s="100"/>
      <c r="AE39" s="100"/>
      <c r="AF39" s="100"/>
      <c r="AG39" s="100"/>
      <c r="AH39" s="100"/>
      <c r="AI39" s="100"/>
      <c r="AJ39" s="100"/>
      <c r="AK39" s="100"/>
      <c r="AL39" s="100"/>
      <c r="AM39" s="100"/>
      <c r="AN39" s="100"/>
      <c r="AO39" s="100"/>
      <c r="AP39" s="100"/>
      <c r="AQ39" s="100"/>
      <c r="AR39" s="100"/>
      <c r="AS39" s="100"/>
      <c r="AT39" s="100"/>
      <c r="AU39" s="100"/>
      <c r="AV39" s="100"/>
      <c r="AW39" s="100"/>
      <c r="AX39" s="100"/>
      <c r="AY39" s="100"/>
      <c r="AZ39" s="100"/>
      <c r="BA39" s="100"/>
      <c r="BB39" s="100"/>
      <c r="BC39" s="100"/>
      <c r="BD39" s="100"/>
      <c r="BE39" s="100"/>
      <c r="BF39" s="100"/>
      <c r="BG39" s="100"/>
    </row>
    <row r="40" spans="1:59" s="85" customFormat="1" ht="15.6" x14ac:dyDescent="0.3">
      <c r="A40" s="40" t="s">
        <v>71</v>
      </c>
      <c r="B40" s="40" t="str">
        <f>VLOOKUP(A40,'CENTROS DE COSTOS'!A:D,2,0)</f>
        <v>0036-0004</v>
      </c>
      <c r="C40" s="40" t="str">
        <f>VLOOKUP(A40,'CENTROS DE COSTOS'!A:D,3,0)</f>
        <v>Wompi Centro</v>
      </c>
      <c r="D40" s="40">
        <v>11001</v>
      </c>
      <c r="E40" s="40">
        <v>2959376</v>
      </c>
      <c r="F40" s="40">
        <v>62853</v>
      </c>
      <c r="G40" s="40" t="s">
        <v>33</v>
      </c>
      <c r="H40" s="40" t="s">
        <v>618</v>
      </c>
      <c r="I40" s="40" t="s">
        <v>71</v>
      </c>
      <c r="J40" s="40" t="s">
        <v>6284</v>
      </c>
      <c r="K40" s="40" t="s">
        <v>1170</v>
      </c>
      <c r="L40" s="40" t="s">
        <v>7992</v>
      </c>
      <c r="M40" s="103">
        <v>45960.591666666667</v>
      </c>
      <c r="N40" s="103">
        <v>45962.511111111111</v>
      </c>
      <c r="O40" s="40" t="s">
        <v>35</v>
      </c>
      <c r="P40" s="40" t="s">
        <v>35</v>
      </c>
      <c r="Q40" s="40" t="s">
        <v>1494</v>
      </c>
      <c r="R40" s="40" t="s">
        <v>1495</v>
      </c>
      <c r="S40" s="40" t="s">
        <v>10289</v>
      </c>
      <c r="T40" s="40" t="s">
        <v>1172</v>
      </c>
      <c r="U40" s="40">
        <v>56</v>
      </c>
      <c r="V40" s="40" t="str">
        <f>VLOOKUP(D40,TIPOLOGIA!A:F,5,0)</f>
        <v>PRINCIPAL</v>
      </c>
      <c r="W40" s="40" t="str">
        <f>VLOOKUP(D40,TIPOLOGIA!A:F,6,0)</f>
        <v>TERRESTRE</v>
      </c>
      <c r="X40" s="40" t="s">
        <v>1179</v>
      </c>
      <c r="Y40" s="40">
        <v>1</v>
      </c>
      <c r="Z40" s="51">
        <f>IF(T40="SOPORTE_TELEFÓNICO",'TARIFAS 2025'!$B$14,IF(V40="PRINCIPAL",'TARIFAS 2025'!$B$11,IF(V40="INTERMEDIA",'TARIFAS 2025'!$C$11,IF(V40="LEJANA",'TARIFAS 2025'!$D$11))))</f>
        <v>31419</v>
      </c>
      <c r="AA40" s="51">
        <f t="shared" si="0"/>
        <v>31419</v>
      </c>
      <c r="AB40" s="100"/>
      <c r="AC40" s="100"/>
      <c r="AD40" s="100"/>
      <c r="AE40" s="100"/>
      <c r="AF40" s="100"/>
      <c r="AG40" s="100"/>
      <c r="AH40" s="100"/>
      <c r="AI40" s="100"/>
      <c r="AJ40" s="100"/>
      <c r="AK40" s="100"/>
      <c r="AL40" s="100"/>
      <c r="AM40" s="100"/>
      <c r="AN40" s="100"/>
      <c r="AO40" s="100"/>
      <c r="AP40" s="100"/>
      <c r="AQ40" s="100"/>
      <c r="AR40" s="100"/>
      <c r="AS40" s="100"/>
      <c r="AT40" s="100"/>
      <c r="AU40" s="100"/>
      <c r="AV40" s="100"/>
      <c r="AW40" s="100"/>
      <c r="AX40" s="100"/>
      <c r="AY40" s="100"/>
      <c r="AZ40" s="100"/>
      <c r="BA40" s="100"/>
      <c r="BB40" s="100"/>
      <c r="BC40" s="100"/>
      <c r="BD40" s="100"/>
      <c r="BE40" s="100"/>
      <c r="BF40" s="100"/>
      <c r="BG40" s="100"/>
    </row>
    <row r="41" spans="1:59" s="85" customFormat="1" ht="15.6" x14ac:dyDescent="0.3">
      <c r="A41" s="40" t="s">
        <v>90</v>
      </c>
      <c r="B41" s="40" t="str">
        <f>VLOOKUP(A41,'CENTROS DE COSTOS'!A:D,2,0)</f>
        <v>0036-0006</v>
      </c>
      <c r="C41" s="40" t="str">
        <f>VLOOKUP(A41,'CENTROS DE COSTOS'!A:D,3,0)</f>
        <v>Wompi Oriente</v>
      </c>
      <c r="D41" s="40">
        <v>41001</v>
      </c>
      <c r="E41" s="40">
        <v>2960976</v>
      </c>
      <c r="F41" s="40">
        <v>36995</v>
      </c>
      <c r="G41" s="40" t="s">
        <v>33</v>
      </c>
      <c r="H41" s="40" t="s">
        <v>740</v>
      </c>
      <c r="I41" s="40" t="s">
        <v>90</v>
      </c>
      <c r="J41" s="40" t="s">
        <v>6285</v>
      </c>
      <c r="K41" s="40" t="s">
        <v>1170</v>
      </c>
      <c r="L41" s="40" t="s">
        <v>7993</v>
      </c>
      <c r="M41" s="103">
        <v>45961.333333333336</v>
      </c>
      <c r="N41" s="103">
        <v>45962.51458333333</v>
      </c>
      <c r="O41" s="40" t="s">
        <v>35</v>
      </c>
      <c r="P41" s="40" t="s">
        <v>35</v>
      </c>
      <c r="Q41" s="40" t="s">
        <v>1494</v>
      </c>
      <c r="R41" s="40" t="s">
        <v>1495</v>
      </c>
      <c r="S41" s="40" t="s">
        <v>10290</v>
      </c>
      <c r="T41" s="40" t="s">
        <v>1172</v>
      </c>
      <c r="U41" s="40">
        <v>24</v>
      </c>
      <c r="V41" s="40" t="str">
        <f>VLOOKUP(D41,TIPOLOGIA!A:F,5,0)</f>
        <v>PRINCIPAL</v>
      </c>
      <c r="W41" s="40" t="str">
        <f>VLOOKUP(D41,TIPOLOGIA!A:F,6,0)</f>
        <v>TERRESTRE</v>
      </c>
      <c r="X41" s="40" t="s">
        <v>1187</v>
      </c>
      <c r="Y41" s="40">
        <v>1</v>
      </c>
      <c r="Z41" s="51">
        <f>IF(T41="SOPORTE_TELEFÓNICO",'TARIFAS 2025'!$B$14,IF(V41="PRINCIPAL",'TARIFAS 2025'!$B$11,IF(V41="INTERMEDIA",'TARIFAS 2025'!$C$11,IF(V41="LEJANA",'TARIFAS 2025'!$D$11))))</f>
        <v>31419</v>
      </c>
      <c r="AA41" s="51">
        <f t="shared" si="0"/>
        <v>31419</v>
      </c>
      <c r="AB41" s="100"/>
      <c r="AC41" s="100"/>
      <c r="AD41" s="100"/>
      <c r="AE41" s="100"/>
      <c r="AF41" s="100"/>
      <c r="AG41" s="100"/>
      <c r="AH41" s="100"/>
      <c r="AI41" s="100"/>
      <c r="AJ41" s="100"/>
      <c r="AK41" s="100"/>
      <c r="AL41" s="100"/>
      <c r="AM41" s="100"/>
      <c r="AN41" s="100"/>
      <c r="AO41" s="100"/>
      <c r="AP41" s="100"/>
      <c r="AQ41" s="100"/>
      <c r="AR41" s="100"/>
      <c r="AS41" s="100"/>
      <c r="AT41" s="100"/>
      <c r="AU41" s="100"/>
      <c r="AV41" s="100"/>
      <c r="AW41" s="100"/>
      <c r="AX41" s="100"/>
      <c r="AY41" s="100"/>
      <c r="AZ41" s="100"/>
      <c r="BA41" s="100"/>
      <c r="BB41" s="100"/>
      <c r="BC41" s="100"/>
      <c r="BD41" s="100"/>
      <c r="BE41" s="100"/>
      <c r="BF41" s="100"/>
      <c r="BG41" s="100"/>
    </row>
    <row r="42" spans="1:59" s="85" customFormat="1" ht="15.6" x14ac:dyDescent="0.3">
      <c r="A42" s="40" t="s">
        <v>81</v>
      </c>
      <c r="B42" s="40" t="str">
        <f>VLOOKUP(A42,'CENTROS DE COSTOS'!A:D,2,0)</f>
        <v>0036-0007</v>
      </c>
      <c r="C42" s="40" t="str">
        <f>VLOOKUP(A42,'CENTROS DE COSTOS'!A:D,3,0)</f>
        <v>Wompi Santander</v>
      </c>
      <c r="D42" s="40">
        <v>54001</v>
      </c>
      <c r="E42" s="40">
        <v>2948478</v>
      </c>
      <c r="F42" s="40">
        <v>66489</v>
      </c>
      <c r="G42" s="40" t="s">
        <v>33</v>
      </c>
      <c r="H42" s="40" t="s">
        <v>891</v>
      </c>
      <c r="I42" s="40" t="s">
        <v>81</v>
      </c>
      <c r="J42" s="40" t="s">
        <v>6286</v>
      </c>
      <c r="K42" s="40" t="s">
        <v>1170</v>
      </c>
      <c r="L42" s="40" t="s">
        <v>7994</v>
      </c>
      <c r="M42" s="103">
        <v>45958.655555555553</v>
      </c>
      <c r="N42" s="103">
        <v>45962.520138888889</v>
      </c>
      <c r="O42" s="40" t="s">
        <v>35</v>
      </c>
      <c r="P42" s="40" t="s">
        <v>35</v>
      </c>
      <c r="Q42" s="40" t="s">
        <v>1494</v>
      </c>
      <c r="R42" s="40" t="s">
        <v>1495</v>
      </c>
      <c r="S42" s="40" t="s">
        <v>10291</v>
      </c>
      <c r="T42" s="40" t="s">
        <v>1172</v>
      </c>
      <c r="U42" s="40">
        <v>24</v>
      </c>
      <c r="V42" s="40" t="str">
        <f>VLOOKUP(D42,TIPOLOGIA!A:F,5,0)</f>
        <v>PRINCIPAL</v>
      </c>
      <c r="W42" s="40" t="str">
        <f>VLOOKUP(D42,TIPOLOGIA!A:F,6,0)</f>
        <v>TERRESTRE</v>
      </c>
      <c r="X42" s="40" t="s">
        <v>1188</v>
      </c>
      <c r="Y42" s="40">
        <v>1</v>
      </c>
      <c r="Z42" s="51">
        <f>IF(T42="SOPORTE_TELEFÓNICO",'TARIFAS 2025'!$B$14,IF(V42="PRINCIPAL",'TARIFAS 2025'!$B$11,IF(V42="INTERMEDIA",'TARIFAS 2025'!$C$11,IF(V42="LEJANA",'TARIFAS 2025'!$D$11))))</f>
        <v>31419</v>
      </c>
      <c r="AA42" s="51">
        <f t="shared" si="0"/>
        <v>31419</v>
      </c>
      <c r="AB42" s="100"/>
      <c r="AC42" s="100"/>
      <c r="AD42" s="100"/>
      <c r="AE42" s="100"/>
      <c r="AF42" s="100"/>
      <c r="AG42" s="100"/>
      <c r="AH42" s="100"/>
      <c r="AI42" s="100"/>
      <c r="AJ42" s="100"/>
      <c r="AK42" s="100"/>
      <c r="AL42" s="100"/>
      <c r="AM42" s="100"/>
      <c r="AN42" s="100"/>
      <c r="AO42" s="100"/>
      <c r="AP42" s="100"/>
      <c r="AQ42" s="100"/>
      <c r="AR42" s="100"/>
      <c r="AS42" s="100"/>
      <c r="AT42" s="100"/>
      <c r="AU42" s="100"/>
      <c r="AV42" s="100"/>
      <c r="AW42" s="100"/>
      <c r="AX42" s="100"/>
      <c r="AY42" s="100"/>
      <c r="AZ42" s="100"/>
      <c r="BA42" s="100"/>
      <c r="BB42" s="100"/>
      <c r="BC42" s="100"/>
      <c r="BD42" s="100"/>
      <c r="BE42" s="100"/>
      <c r="BF42" s="100"/>
      <c r="BG42" s="100"/>
    </row>
    <row r="43" spans="1:59" s="85" customFormat="1" ht="15.6" x14ac:dyDescent="0.3">
      <c r="A43" s="40" t="s">
        <v>71</v>
      </c>
      <c r="B43" s="40" t="str">
        <f>VLOOKUP(A43,'CENTROS DE COSTOS'!A:D,2,0)</f>
        <v>0036-0004</v>
      </c>
      <c r="C43" s="40" t="str">
        <f>VLOOKUP(A43,'CENTROS DE COSTOS'!A:D,3,0)</f>
        <v>Wompi Centro</v>
      </c>
      <c r="D43" s="40">
        <v>11001</v>
      </c>
      <c r="E43" s="40">
        <v>2950432</v>
      </c>
      <c r="F43" s="40">
        <v>40464</v>
      </c>
      <c r="G43" s="40" t="s">
        <v>33</v>
      </c>
      <c r="H43" s="40" t="s">
        <v>618</v>
      </c>
      <c r="I43" s="40" t="s">
        <v>71</v>
      </c>
      <c r="J43" s="40" t="s">
        <v>6287</v>
      </c>
      <c r="K43" s="40" t="s">
        <v>1170</v>
      </c>
      <c r="L43" s="40" t="s">
        <v>7995</v>
      </c>
      <c r="M43" s="103">
        <v>45959.333333333336</v>
      </c>
      <c r="N43" s="103">
        <v>45962.525694444441</v>
      </c>
      <c r="O43" s="40" t="s">
        <v>35</v>
      </c>
      <c r="P43" s="40" t="s">
        <v>35</v>
      </c>
      <c r="Q43" s="40" t="s">
        <v>1494</v>
      </c>
      <c r="R43" s="40" t="s">
        <v>1495</v>
      </c>
      <c r="S43" s="40" t="s">
        <v>10292</v>
      </c>
      <c r="T43" s="40" t="s">
        <v>1172</v>
      </c>
      <c r="U43" s="40">
        <v>32</v>
      </c>
      <c r="V43" s="40" t="str">
        <f>VLOOKUP(D43,TIPOLOGIA!A:F,5,0)</f>
        <v>PRINCIPAL</v>
      </c>
      <c r="W43" s="40" t="str">
        <f>VLOOKUP(D43,TIPOLOGIA!A:F,6,0)</f>
        <v>TERRESTRE</v>
      </c>
      <c r="X43" s="40" t="s">
        <v>1179</v>
      </c>
      <c r="Y43" s="40">
        <v>1</v>
      </c>
      <c r="Z43" s="51">
        <f>IF(T43="SOPORTE_TELEFÓNICO",'TARIFAS 2025'!$B$14,IF(V43="PRINCIPAL",'TARIFAS 2025'!$B$11,IF(V43="INTERMEDIA",'TARIFAS 2025'!$C$11,IF(V43="LEJANA",'TARIFAS 2025'!$D$11))))</f>
        <v>31419</v>
      </c>
      <c r="AA43" s="51">
        <f t="shared" si="0"/>
        <v>31419</v>
      </c>
      <c r="AB43" s="100"/>
      <c r="AC43" s="100"/>
      <c r="AD43" s="100"/>
      <c r="AE43" s="100"/>
      <c r="AF43" s="100"/>
      <c r="AG43" s="100"/>
      <c r="AH43" s="100"/>
      <c r="AI43" s="100"/>
      <c r="AJ43" s="100"/>
      <c r="AK43" s="100"/>
      <c r="AL43" s="100"/>
      <c r="AM43" s="100"/>
      <c r="AN43" s="100"/>
      <c r="AO43" s="100"/>
      <c r="AP43" s="100"/>
      <c r="AQ43" s="100"/>
      <c r="AR43" s="100"/>
      <c r="AS43" s="100"/>
      <c r="AT43" s="100"/>
      <c r="AU43" s="100"/>
      <c r="AV43" s="100"/>
      <c r="AW43" s="100"/>
      <c r="AX43" s="100"/>
      <c r="AY43" s="100"/>
      <c r="AZ43" s="100"/>
      <c r="BA43" s="100"/>
      <c r="BB43" s="100"/>
      <c r="BC43" s="100"/>
      <c r="BD43" s="100"/>
      <c r="BE43" s="100"/>
      <c r="BF43" s="100"/>
      <c r="BG43" s="100"/>
    </row>
    <row r="44" spans="1:59" s="85" customFormat="1" ht="15.6" x14ac:dyDescent="0.3">
      <c r="A44" s="40" t="s">
        <v>90</v>
      </c>
      <c r="B44" s="40" t="str">
        <f>VLOOKUP(A44,'CENTROS DE COSTOS'!A:D,2,0)</f>
        <v>0036-0006</v>
      </c>
      <c r="C44" s="40" t="str">
        <f>VLOOKUP(A44,'CENTROS DE COSTOS'!A:D,3,0)</f>
        <v>Wompi Oriente</v>
      </c>
      <c r="D44" s="40">
        <v>41001</v>
      </c>
      <c r="E44" s="40">
        <v>2962489</v>
      </c>
      <c r="F44" s="40">
        <v>74764</v>
      </c>
      <c r="G44" s="40" t="s">
        <v>33</v>
      </c>
      <c r="H44" s="40" t="s">
        <v>740</v>
      </c>
      <c r="I44" s="40" t="s">
        <v>90</v>
      </c>
      <c r="J44" s="40" t="s">
        <v>6288</v>
      </c>
      <c r="K44" s="40" t="s">
        <v>1170</v>
      </c>
      <c r="L44" s="40" t="s">
        <v>7996</v>
      </c>
      <c r="M44" s="103">
        <v>45961.419444444444</v>
      </c>
      <c r="N44" s="103">
        <v>45962.527083333334</v>
      </c>
      <c r="O44" s="40" t="s">
        <v>35</v>
      </c>
      <c r="P44" s="40" t="s">
        <v>35</v>
      </c>
      <c r="Q44" s="40" t="s">
        <v>1494</v>
      </c>
      <c r="R44" s="40" t="s">
        <v>1495</v>
      </c>
      <c r="S44" s="40" t="s">
        <v>10293</v>
      </c>
      <c r="T44" s="40" t="s">
        <v>1172</v>
      </c>
      <c r="U44" s="40">
        <v>24</v>
      </c>
      <c r="V44" s="40" t="str">
        <f>VLOOKUP(D44,TIPOLOGIA!A:F,5,0)</f>
        <v>PRINCIPAL</v>
      </c>
      <c r="W44" s="40" t="str">
        <f>VLOOKUP(D44,TIPOLOGIA!A:F,6,0)</f>
        <v>TERRESTRE</v>
      </c>
      <c r="X44" s="40" t="s">
        <v>1187</v>
      </c>
      <c r="Y44" s="40">
        <v>1</v>
      </c>
      <c r="Z44" s="51">
        <f>IF(T44="SOPORTE_TELEFÓNICO",'TARIFAS 2025'!$B$14,IF(V44="PRINCIPAL",'TARIFAS 2025'!$B$11,IF(V44="INTERMEDIA",'TARIFAS 2025'!$C$11,IF(V44="LEJANA",'TARIFAS 2025'!$D$11))))</f>
        <v>31419</v>
      </c>
      <c r="AA44" s="51">
        <f t="shared" si="0"/>
        <v>31419</v>
      </c>
      <c r="AB44" s="100"/>
      <c r="AC44" s="100"/>
      <c r="AD44" s="100"/>
      <c r="AE44" s="100"/>
      <c r="AF44" s="100"/>
      <c r="AG44" s="100"/>
      <c r="AH44" s="100"/>
      <c r="AI44" s="100"/>
      <c r="AJ44" s="100"/>
      <c r="AK44" s="100"/>
      <c r="AL44" s="100"/>
      <c r="AM44" s="100"/>
      <c r="AN44" s="100"/>
      <c r="AO44" s="100"/>
      <c r="AP44" s="100"/>
      <c r="AQ44" s="100"/>
      <c r="AR44" s="100"/>
      <c r="AS44" s="100"/>
      <c r="AT44" s="100"/>
      <c r="AU44" s="100"/>
      <c r="AV44" s="100"/>
      <c r="AW44" s="100"/>
      <c r="AX44" s="100"/>
      <c r="AY44" s="100"/>
      <c r="AZ44" s="100"/>
      <c r="BA44" s="100"/>
      <c r="BB44" s="100"/>
      <c r="BC44" s="100"/>
      <c r="BD44" s="100"/>
      <c r="BE44" s="100"/>
      <c r="BF44" s="100"/>
      <c r="BG44" s="100"/>
    </row>
    <row r="45" spans="1:59" s="85" customFormat="1" ht="15.6" x14ac:dyDescent="0.3">
      <c r="A45" s="40" t="s">
        <v>77</v>
      </c>
      <c r="B45" s="40" t="str">
        <f>VLOOKUP(A45,'CENTROS DE COSTOS'!A:D,2,0)</f>
        <v>0036-0003</v>
      </c>
      <c r="C45" s="40" t="str">
        <f>VLOOKUP(A45,'CENTROS DE COSTOS'!A:D,3,0)</f>
        <v>Wompi Suroccidente</v>
      </c>
      <c r="D45" s="40">
        <v>19001</v>
      </c>
      <c r="E45" s="40">
        <v>2938897</v>
      </c>
      <c r="F45" s="40">
        <v>80292</v>
      </c>
      <c r="G45" s="40" t="s">
        <v>33</v>
      </c>
      <c r="H45" s="40" t="s">
        <v>498</v>
      </c>
      <c r="I45" s="40" t="s">
        <v>93</v>
      </c>
      <c r="J45" s="40" t="s">
        <v>1476</v>
      </c>
      <c r="K45" s="40" t="s">
        <v>1170</v>
      </c>
      <c r="L45" s="40" t="s">
        <v>7997</v>
      </c>
      <c r="M45" s="103">
        <v>45957.453472222223</v>
      </c>
      <c r="N45" s="103">
        <v>45962.570138888892</v>
      </c>
      <c r="O45" s="40" t="s">
        <v>35</v>
      </c>
      <c r="P45" s="40" t="s">
        <v>35</v>
      </c>
      <c r="Q45" s="40" t="s">
        <v>1494</v>
      </c>
      <c r="R45" s="40" t="s">
        <v>1495</v>
      </c>
      <c r="S45" s="40" t="s">
        <v>10294</v>
      </c>
      <c r="T45" s="40" t="s">
        <v>1172</v>
      </c>
      <c r="U45" s="40">
        <v>16</v>
      </c>
      <c r="V45" s="40" t="str">
        <f>VLOOKUP(D45,TIPOLOGIA!A:F,5,0)</f>
        <v>LEJANA</v>
      </c>
      <c r="W45" s="40" t="str">
        <f>VLOOKUP(D45,TIPOLOGIA!A:F,6,0)</f>
        <v>TERRESTRE</v>
      </c>
      <c r="X45" s="40" t="s">
        <v>1806</v>
      </c>
      <c r="Y45" s="40">
        <v>1</v>
      </c>
      <c r="Z45" s="51">
        <f>IF(T45="SOPORTE_TELEFÓNICO",'TARIFAS 2025'!$B$14,IF(V45="PRINCIPAL",'TARIFAS 2025'!$B$11,IF(V45="INTERMEDIA",'TARIFAS 2025'!$C$11,IF(V45="LEJANA",'TARIFAS 2025'!$D$11))))</f>
        <v>40250</v>
      </c>
      <c r="AA45" s="51">
        <f t="shared" si="0"/>
        <v>40250</v>
      </c>
      <c r="AB45" s="100"/>
      <c r="AC45" s="100"/>
      <c r="AD45" s="100"/>
      <c r="AE45" s="100"/>
      <c r="AF45" s="100"/>
      <c r="AG45" s="100"/>
      <c r="AH45" s="100"/>
      <c r="AI45" s="100"/>
      <c r="AJ45" s="100"/>
      <c r="AK45" s="100"/>
      <c r="AL45" s="100"/>
      <c r="AM45" s="100"/>
      <c r="AN45" s="100"/>
      <c r="AO45" s="100"/>
      <c r="AP45" s="100"/>
      <c r="AQ45" s="100"/>
      <c r="AR45" s="100"/>
      <c r="AS45" s="100"/>
      <c r="AT45" s="100"/>
      <c r="AU45" s="100"/>
      <c r="AV45" s="100"/>
      <c r="AW45" s="100"/>
      <c r="AX45" s="100"/>
      <c r="AY45" s="100"/>
      <c r="AZ45" s="100"/>
      <c r="BA45" s="100"/>
      <c r="BB45" s="100"/>
      <c r="BC45" s="100"/>
      <c r="BD45" s="100"/>
      <c r="BE45" s="100"/>
      <c r="BF45" s="100"/>
      <c r="BG45" s="100"/>
    </row>
    <row r="46" spans="1:59" s="85" customFormat="1" ht="15.6" x14ac:dyDescent="0.3">
      <c r="A46" s="40" t="s">
        <v>92</v>
      </c>
      <c r="B46" s="40" t="str">
        <f>VLOOKUP(A46,'CENTROS DE COSTOS'!A:D,2,0)</f>
        <v>0036-0002</v>
      </c>
      <c r="C46" s="40" t="str">
        <f>VLOOKUP(A46,'CENTROS DE COSTOS'!A:D,3,0)</f>
        <v>Wompi Eje Cafetero</v>
      </c>
      <c r="D46" s="40">
        <v>66001</v>
      </c>
      <c r="E46" s="40">
        <v>2964264</v>
      </c>
      <c r="F46" s="40">
        <v>80907</v>
      </c>
      <c r="G46" s="40" t="s">
        <v>33</v>
      </c>
      <c r="H46" s="40" t="s">
        <v>458</v>
      </c>
      <c r="I46" s="40" t="s">
        <v>92</v>
      </c>
      <c r="J46" s="40" t="s">
        <v>1379</v>
      </c>
      <c r="K46" s="40" t="s">
        <v>1170</v>
      </c>
      <c r="L46" s="40" t="s">
        <v>7998</v>
      </c>
      <c r="M46" s="103">
        <v>45961.582638888889</v>
      </c>
      <c r="N46" s="103">
        <v>45962.571527777778</v>
      </c>
      <c r="O46" s="40" t="s">
        <v>35</v>
      </c>
      <c r="P46" s="40" t="s">
        <v>35</v>
      </c>
      <c r="Q46" s="40" t="s">
        <v>1494</v>
      </c>
      <c r="R46" s="40" t="s">
        <v>1495</v>
      </c>
      <c r="S46" s="40" t="s">
        <v>10295</v>
      </c>
      <c r="T46" s="40" t="s">
        <v>1172</v>
      </c>
      <c r="U46" s="40">
        <v>32</v>
      </c>
      <c r="V46" s="40" t="str">
        <f>VLOOKUP(D46,TIPOLOGIA!A:F,5,0)</f>
        <v>PRINCIPAL</v>
      </c>
      <c r="W46" s="40" t="str">
        <f>VLOOKUP(D46,TIPOLOGIA!A:F,6,0)</f>
        <v>TERRESTRE</v>
      </c>
      <c r="X46" s="40" t="s">
        <v>1224</v>
      </c>
      <c r="Y46" s="40">
        <v>1</v>
      </c>
      <c r="Z46" s="51">
        <f>IF(T46="SOPORTE_TELEFÓNICO",'TARIFAS 2025'!$B$14,IF(V46="PRINCIPAL",'TARIFAS 2025'!$B$11,IF(V46="INTERMEDIA",'TARIFAS 2025'!$C$11,IF(V46="LEJANA",'TARIFAS 2025'!$D$11))))</f>
        <v>31419</v>
      </c>
      <c r="AA46" s="51">
        <f t="shared" si="0"/>
        <v>31419</v>
      </c>
      <c r="AB46" s="100"/>
      <c r="AC46" s="100"/>
      <c r="AD46" s="100"/>
      <c r="AE46" s="100"/>
      <c r="AF46" s="100"/>
      <c r="AG46" s="100"/>
      <c r="AH46" s="100"/>
      <c r="AI46" s="100"/>
      <c r="AJ46" s="100"/>
      <c r="AK46" s="100"/>
      <c r="AL46" s="100"/>
      <c r="AM46" s="100"/>
      <c r="AN46" s="100"/>
      <c r="AO46" s="100"/>
      <c r="AP46" s="100"/>
      <c r="AQ46" s="100"/>
      <c r="AR46" s="100"/>
      <c r="AS46" s="100"/>
      <c r="AT46" s="100"/>
      <c r="AU46" s="100"/>
      <c r="AV46" s="100"/>
      <c r="AW46" s="100"/>
      <c r="AX46" s="100"/>
      <c r="AY46" s="100"/>
      <c r="AZ46" s="100"/>
      <c r="BA46" s="100"/>
      <c r="BB46" s="100"/>
      <c r="BC46" s="100"/>
      <c r="BD46" s="100"/>
      <c r="BE46" s="100"/>
      <c r="BF46" s="100"/>
      <c r="BG46" s="100"/>
    </row>
    <row r="47" spans="1:59" s="85" customFormat="1" ht="15.6" x14ac:dyDescent="0.3">
      <c r="A47" s="40" t="s">
        <v>97</v>
      </c>
      <c r="B47" s="40" t="str">
        <f>VLOOKUP(A47,'CENTROS DE COSTOS'!A:D,2,0)</f>
        <v>0036-0001</v>
      </c>
      <c r="C47" s="40" t="str">
        <f>VLOOKUP(A47,'CENTROS DE COSTOS'!A:D,3,0)</f>
        <v>Wompi Costa</v>
      </c>
      <c r="D47" s="40">
        <v>20001</v>
      </c>
      <c r="E47" s="40">
        <v>2962829</v>
      </c>
      <c r="F47" s="40">
        <v>15428</v>
      </c>
      <c r="G47" s="40" t="s">
        <v>33</v>
      </c>
      <c r="H47" s="40" t="s">
        <v>536</v>
      </c>
      <c r="I47" s="40" t="s">
        <v>97</v>
      </c>
      <c r="J47" s="40" t="s">
        <v>6289</v>
      </c>
      <c r="K47" s="40" t="s">
        <v>1170</v>
      </c>
      <c r="L47" s="40" t="s">
        <v>7999</v>
      </c>
      <c r="M47" s="103">
        <v>45961.427083333336</v>
      </c>
      <c r="N47" s="103">
        <v>45963.479166666664</v>
      </c>
      <c r="O47" s="40" t="s">
        <v>35</v>
      </c>
      <c r="P47" s="40" t="s">
        <v>35</v>
      </c>
      <c r="Q47" s="40" t="s">
        <v>1494</v>
      </c>
      <c r="R47" s="40" t="s">
        <v>1495</v>
      </c>
      <c r="S47" s="40" t="s">
        <v>10296</v>
      </c>
      <c r="T47" s="40" t="s">
        <v>1497</v>
      </c>
      <c r="U47" s="40">
        <v>32</v>
      </c>
      <c r="V47" s="40" t="str">
        <f>VLOOKUP(D47,TIPOLOGIA!A:F,5,0)</f>
        <v>PRINCIPAL</v>
      </c>
      <c r="W47" s="40" t="str">
        <f>VLOOKUP(D47,TIPOLOGIA!A:F,6,0)</f>
        <v>TERRESTRE</v>
      </c>
      <c r="X47" s="40" t="s">
        <v>1204</v>
      </c>
      <c r="Y47" s="40">
        <v>1</v>
      </c>
      <c r="Z47" s="51">
        <f>IF(T47="SOPORTE_TELEFÓNICO",'TARIFAS 2025'!$B$14,IF(V47="PRINCIPAL",'TARIFAS 2025'!$B$11,IF(V47="INTERMEDIA",'TARIFAS 2025'!$C$11,IF(V47="LEJANA",'TARIFAS 2025'!$D$11))))</f>
        <v>31419</v>
      </c>
      <c r="AA47" s="51">
        <f t="shared" si="0"/>
        <v>31419</v>
      </c>
      <c r="AB47" s="100"/>
      <c r="AC47" s="100"/>
      <c r="AD47" s="100"/>
      <c r="AE47" s="100"/>
      <c r="AF47" s="100"/>
      <c r="AG47" s="100"/>
      <c r="AH47" s="100"/>
      <c r="AI47" s="100"/>
      <c r="AJ47" s="100"/>
      <c r="AK47" s="100"/>
      <c r="AL47" s="100"/>
      <c r="AM47" s="100"/>
      <c r="AN47" s="100"/>
      <c r="AO47" s="100"/>
      <c r="AP47" s="100"/>
      <c r="AQ47" s="100"/>
      <c r="AR47" s="100"/>
      <c r="AS47" s="100"/>
      <c r="AT47" s="100"/>
      <c r="AU47" s="100"/>
      <c r="AV47" s="100"/>
      <c r="AW47" s="100"/>
      <c r="AX47" s="100"/>
      <c r="AY47" s="100"/>
      <c r="AZ47" s="100"/>
      <c r="BA47" s="100"/>
      <c r="BB47" s="100"/>
      <c r="BC47" s="100"/>
      <c r="BD47" s="100"/>
      <c r="BE47" s="100"/>
      <c r="BF47" s="100"/>
      <c r="BG47" s="100"/>
    </row>
    <row r="48" spans="1:59" s="85" customFormat="1" ht="15.6" x14ac:dyDescent="0.3">
      <c r="A48" s="40" t="s">
        <v>68</v>
      </c>
      <c r="B48" s="40" t="str">
        <f>VLOOKUP(A48,'CENTROS DE COSTOS'!A:D,2,0)</f>
        <v>0036-0001</v>
      </c>
      <c r="C48" s="40" t="str">
        <f>VLOOKUP(A48,'CENTROS DE COSTOS'!A:D,3,0)</f>
        <v>Wompi Costa</v>
      </c>
      <c r="D48" s="40">
        <v>8758</v>
      </c>
      <c r="E48" s="40">
        <v>2943047</v>
      </c>
      <c r="F48" s="40">
        <v>69551</v>
      </c>
      <c r="G48" s="40" t="s">
        <v>33</v>
      </c>
      <c r="H48" s="40" t="s">
        <v>253</v>
      </c>
      <c r="I48" s="40" t="s">
        <v>270</v>
      </c>
      <c r="J48" s="40" t="s">
        <v>6290</v>
      </c>
      <c r="K48" s="40" t="s">
        <v>1170</v>
      </c>
      <c r="L48" s="40" t="s">
        <v>8000</v>
      </c>
      <c r="M48" s="103">
        <v>45958.333333333336</v>
      </c>
      <c r="N48" s="103">
        <v>45963.479861111111</v>
      </c>
      <c r="O48" s="40" t="s">
        <v>35</v>
      </c>
      <c r="P48" s="40" t="s">
        <v>35</v>
      </c>
      <c r="Q48" s="40" t="s">
        <v>1494</v>
      </c>
      <c r="R48" s="40" t="s">
        <v>1495</v>
      </c>
      <c r="S48" s="40" t="s">
        <v>10297</v>
      </c>
      <c r="T48" s="40" t="s">
        <v>1172</v>
      </c>
      <c r="U48" s="40">
        <v>48</v>
      </c>
      <c r="V48" s="40" t="str">
        <f>VLOOKUP(D48,TIPOLOGIA!A:F,5,0)</f>
        <v>PRINCIPAL</v>
      </c>
      <c r="W48" s="40" t="str">
        <f>VLOOKUP(D48,TIPOLOGIA!A:F,6,0)</f>
        <v>TERRESTRE</v>
      </c>
      <c r="X48" s="40" t="s">
        <v>1537</v>
      </c>
      <c r="Y48" s="40">
        <v>1</v>
      </c>
      <c r="Z48" s="51">
        <f>IF(T48="SOPORTE_TELEFÓNICO",'TARIFAS 2025'!$B$14,IF(V48="PRINCIPAL",'TARIFAS 2025'!$B$11,IF(V48="INTERMEDIA",'TARIFAS 2025'!$C$11,IF(V48="LEJANA",'TARIFAS 2025'!$D$11))))</f>
        <v>31419</v>
      </c>
      <c r="AA48" s="51">
        <f t="shared" si="0"/>
        <v>31419</v>
      </c>
      <c r="AB48" s="100"/>
      <c r="AC48" s="100"/>
      <c r="AD48" s="100"/>
      <c r="AE48" s="100"/>
      <c r="AF48" s="100"/>
      <c r="AG48" s="100"/>
      <c r="AH48" s="100"/>
      <c r="AI48" s="100"/>
      <c r="AJ48" s="100"/>
      <c r="AK48" s="100"/>
      <c r="AL48" s="100"/>
      <c r="AM48" s="100"/>
      <c r="AN48" s="100"/>
      <c r="AO48" s="100"/>
      <c r="AP48" s="100"/>
      <c r="AQ48" s="100"/>
      <c r="AR48" s="100"/>
      <c r="AS48" s="100"/>
      <c r="AT48" s="100"/>
      <c r="AU48" s="100"/>
      <c r="AV48" s="100"/>
      <c r="AW48" s="100"/>
      <c r="AX48" s="100"/>
      <c r="AY48" s="100"/>
      <c r="AZ48" s="100"/>
      <c r="BA48" s="100"/>
      <c r="BB48" s="100"/>
      <c r="BC48" s="100"/>
      <c r="BD48" s="100"/>
      <c r="BE48" s="100"/>
      <c r="BF48" s="100"/>
      <c r="BG48" s="100"/>
    </row>
    <row r="49" spans="1:59" s="85" customFormat="1" ht="15.6" x14ac:dyDescent="0.3">
      <c r="A49" s="40" t="s">
        <v>95</v>
      </c>
      <c r="B49" s="40" t="str">
        <f>VLOOKUP(A49,'CENTROS DE COSTOS'!A:D,2,0)</f>
        <v>0036-0001</v>
      </c>
      <c r="C49" s="40" t="str">
        <f>VLOOKUP(A49,'CENTROS DE COSTOS'!A:D,3,0)</f>
        <v>Wompi Costa</v>
      </c>
      <c r="D49" s="40">
        <v>70001</v>
      </c>
      <c r="E49" s="40">
        <v>2959281</v>
      </c>
      <c r="F49" s="40">
        <v>57061</v>
      </c>
      <c r="G49" s="40" t="s">
        <v>33</v>
      </c>
      <c r="H49" s="40" t="s">
        <v>504</v>
      </c>
      <c r="I49" s="40" t="s">
        <v>95</v>
      </c>
      <c r="J49" s="40" t="s">
        <v>1364</v>
      </c>
      <c r="K49" s="40" t="s">
        <v>1170</v>
      </c>
      <c r="L49" s="40" t="s">
        <v>8001</v>
      </c>
      <c r="M49" s="103">
        <v>45960.579861111109</v>
      </c>
      <c r="N49" s="103">
        <v>45963.480555555558</v>
      </c>
      <c r="O49" s="40" t="s">
        <v>35</v>
      </c>
      <c r="P49" s="40" t="s">
        <v>35</v>
      </c>
      <c r="Q49" s="40" t="s">
        <v>1494</v>
      </c>
      <c r="R49" s="40" t="s">
        <v>1495</v>
      </c>
      <c r="S49" s="40" t="s">
        <v>10298</v>
      </c>
      <c r="T49" s="40" t="s">
        <v>1172</v>
      </c>
      <c r="U49" s="40">
        <v>64</v>
      </c>
      <c r="V49" s="40" t="str">
        <f>VLOOKUP(D49,TIPOLOGIA!A:F,5,0)</f>
        <v>PRINCIPAL</v>
      </c>
      <c r="W49" s="40" t="str">
        <f>VLOOKUP(D49,TIPOLOGIA!A:F,6,0)</f>
        <v>TERRESTRE</v>
      </c>
      <c r="X49" s="40" t="s">
        <v>1176</v>
      </c>
      <c r="Y49" s="40">
        <v>1</v>
      </c>
      <c r="Z49" s="51">
        <f>IF(T49="SOPORTE_TELEFÓNICO",'TARIFAS 2025'!$B$14,IF(V49="PRINCIPAL",'TARIFAS 2025'!$B$11,IF(V49="INTERMEDIA",'TARIFAS 2025'!$C$11,IF(V49="LEJANA",'TARIFAS 2025'!$D$11))))</f>
        <v>31419</v>
      </c>
      <c r="AA49" s="51">
        <f t="shared" si="0"/>
        <v>31419</v>
      </c>
      <c r="AB49" s="100"/>
      <c r="AC49" s="100"/>
      <c r="AD49" s="100"/>
      <c r="AE49" s="100"/>
      <c r="AF49" s="100"/>
      <c r="AG49" s="100"/>
      <c r="AH49" s="100"/>
      <c r="AI49" s="100"/>
      <c r="AJ49" s="100"/>
      <c r="AK49" s="100"/>
      <c r="AL49" s="100"/>
      <c r="AM49" s="100"/>
      <c r="AN49" s="100"/>
      <c r="AO49" s="100"/>
      <c r="AP49" s="100"/>
      <c r="AQ49" s="100"/>
      <c r="AR49" s="100"/>
      <c r="AS49" s="100"/>
      <c r="AT49" s="100"/>
      <c r="AU49" s="100"/>
      <c r="AV49" s="100"/>
      <c r="AW49" s="100"/>
      <c r="AX49" s="100"/>
      <c r="AY49" s="100"/>
      <c r="AZ49" s="100"/>
      <c r="BA49" s="100"/>
      <c r="BB49" s="100"/>
      <c r="BC49" s="100"/>
      <c r="BD49" s="100"/>
      <c r="BE49" s="100"/>
      <c r="BF49" s="100"/>
      <c r="BG49" s="100"/>
    </row>
    <row r="50" spans="1:59" s="85" customFormat="1" ht="15.6" x14ac:dyDescent="0.3">
      <c r="A50" s="40" t="s">
        <v>95</v>
      </c>
      <c r="B50" s="40" t="str">
        <f>VLOOKUP(A50,'CENTROS DE COSTOS'!A:D,2,0)</f>
        <v>0036-0001</v>
      </c>
      <c r="C50" s="40" t="str">
        <f>VLOOKUP(A50,'CENTROS DE COSTOS'!A:D,3,0)</f>
        <v>Wompi Costa</v>
      </c>
      <c r="D50" s="40">
        <v>70001</v>
      </c>
      <c r="E50" s="40">
        <v>2958933</v>
      </c>
      <c r="F50" s="40">
        <v>55486</v>
      </c>
      <c r="G50" s="40" t="s">
        <v>33</v>
      </c>
      <c r="H50" s="40" t="s">
        <v>504</v>
      </c>
      <c r="I50" s="40" t="s">
        <v>95</v>
      </c>
      <c r="J50" s="40" t="s">
        <v>6291</v>
      </c>
      <c r="K50" s="40" t="s">
        <v>1170</v>
      </c>
      <c r="L50" s="40" t="s">
        <v>8002</v>
      </c>
      <c r="M50" s="103">
        <v>45960.501388888886</v>
      </c>
      <c r="N50" s="103">
        <v>45963.481944444444</v>
      </c>
      <c r="O50" s="40" t="s">
        <v>35</v>
      </c>
      <c r="P50" s="40" t="s">
        <v>35</v>
      </c>
      <c r="Q50" s="40" t="s">
        <v>1494</v>
      </c>
      <c r="R50" s="40" t="s">
        <v>1495</v>
      </c>
      <c r="S50" s="40" t="s">
        <v>10299</v>
      </c>
      <c r="T50" s="40" t="s">
        <v>1172</v>
      </c>
      <c r="U50" s="40">
        <v>48</v>
      </c>
      <c r="V50" s="40" t="str">
        <f>VLOOKUP(D50,TIPOLOGIA!A:F,5,0)</f>
        <v>PRINCIPAL</v>
      </c>
      <c r="W50" s="40" t="str">
        <f>VLOOKUP(D50,TIPOLOGIA!A:F,6,0)</f>
        <v>TERRESTRE</v>
      </c>
      <c r="X50" s="40" t="s">
        <v>1176</v>
      </c>
      <c r="Y50" s="40">
        <v>1</v>
      </c>
      <c r="Z50" s="51">
        <f>IF(T50="SOPORTE_TELEFÓNICO",'TARIFAS 2025'!$B$14,IF(V50="PRINCIPAL",'TARIFAS 2025'!$B$11,IF(V50="INTERMEDIA",'TARIFAS 2025'!$C$11,IF(V50="LEJANA",'TARIFAS 2025'!$D$11))))</f>
        <v>31419</v>
      </c>
      <c r="AA50" s="51">
        <f t="shared" si="0"/>
        <v>31419</v>
      </c>
      <c r="AB50" s="100"/>
      <c r="AC50" s="100"/>
      <c r="AD50" s="100"/>
      <c r="AE50" s="100"/>
      <c r="AF50" s="100"/>
      <c r="AG50" s="100"/>
      <c r="AH50" s="100"/>
      <c r="AI50" s="100"/>
      <c r="AJ50" s="100"/>
      <c r="AK50" s="100"/>
      <c r="AL50" s="100"/>
      <c r="AM50" s="100"/>
      <c r="AN50" s="100"/>
      <c r="AO50" s="100"/>
      <c r="AP50" s="100"/>
      <c r="AQ50" s="100"/>
      <c r="AR50" s="100"/>
      <c r="AS50" s="100"/>
      <c r="AT50" s="100"/>
      <c r="AU50" s="100"/>
      <c r="AV50" s="100"/>
      <c r="AW50" s="100"/>
      <c r="AX50" s="100"/>
      <c r="AY50" s="100"/>
      <c r="AZ50" s="100"/>
      <c r="BA50" s="100"/>
      <c r="BB50" s="100"/>
      <c r="BC50" s="100"/>
      <c r="BD50" s="100"/>
      <c r="BE50" s="100"/>
      <c r="BF50" s="100"/>
      <c r="BG50" s="100"/>
    </row>
    <row r="51" spans="1:59" s="85" customFormat="1" ht="15.6" x14ac:dyDescent="0.3">
      <c r="A51" s="40" t="s">
        <v>71</v>
      </c>
      <c r="B51" s="40" t="str">
        <f>VLOOKUP(A51,'CENTROS DE COSTOS'!A:D,2,0)</f>
        <v>0036-0004</v>
      </c>
      <c r="C51" s="40" t="str">
        <f>VLOOKUP(A51,'CENTROS DE COSTOS'!A:D,3,0)</f>
        <v>Wompi Centro</v>
      </c>
      <c r="D51" s="40">
        <v>25290</v>
      </c>
      <c r="E51" s="40">
        <v>2933004</v>
      </c>
      <c r="F51" s="40">
        <v>75364</v>
      </c>
      <c r="G51" s="40" t="s">
        <v>33</v>
      </c>
      <c r="H51" s="40" t="s">
        <v>618</v>
      </c>
      <c r="I51" s="40" t="s">
        <v>652</v>
      </c>
      <c r="J51" s="40" t="s">
        <v>1450</v>
      </c>
      <c r="K51" s="40" t="s">
        <v>1170</v>
      </c>
      <c r="L51" s="40" t="s">
        <v>8003</v>
      </c>
      <c r="M51" s="103">
        <v>45954.680555555555</v>
      </c>
      <c r="N51" s="103">
        <v>45963.529166666667</v>
      </c>
      <c r="O51" s="40" t="s">
        <v>35</v>
      </c>
      <c r="P51" s="40" t="s">
        <v>35</v>
      </c>
      <c r="Q51" s="40" t="s">
        <v>1494</v>
      </c>
      <c r="R51" s="40" t="s">
        <v>1495</v>
      </c>
      <c r="S51" s="40" t="s">
        <v>10300</v>
      </c>
      <c r="T51" s="40" t="s">
        <v>1497</v>
      </c>
      <c r="U51" s="40">
        <v>24</v>
      </c>
      <c r="V51" s="40" t="str">
        <f>VLOOKUP(D51,TIPOLOGIA!A:F,5,0)</f>
        <v>INTERMEDIA</v>
      </c>
      <c r="W51" s="40" t="str">
        <f>VLOOKUP(D51,TIPOLOGIA!A:F,6,0)</f>
        <v>TERRESTRE</v>
      </c>
      <c r="X51" s="40" t="s">
        <v>1225</v>
      </c>
      <c r="Y51" s="40">
        <v>1</v>
      </c>
      <c r="Z51" s="51">
        <f>IF(T51="SOPORTE_TELEFÓNICO",'TARIFAS 2025'!$B$14,IF(V51="PRINCIPAL",'TARIFAS 2025'!$B$11,IF(V51="INTERMEDIA",'TARIFAS 2025'!$C$11,IF(V51="LEJANA",'TARIFAS 2025'!$D$11))))</f>
        <v>36351</v>
      </c>
      <c r="AA51" s="51">
        <f t="shared" si="0"/>
        <v>36351</v>
      </c>
      <c r="AB51" s="100"/>
      <c r="AC51" s="100"/>
      <c r="AD51" s="100"/>
      <c r="AE51" s="100"/>
      <c r="AF51" s="100"/>
      <c r="AG51" s="100"/>
      <c r="AH51" s="100"/>
      <c r="AI51" s="100"/>
      <c r="AJ51" s="100"/>
      <c r="AK51" s="100"/>
      <c r="AL51" s="100"/>
      <c r="AM51" s="100"/>
      <c r="AN51" s="100"/>
      <c r="AO51" s="100"/>
      <c r="AP51" s="100"/>
      <c r="AQ51" s="100"/>
      <c r="AR51" s="100"/>
      <c r="AS51" s="100"/>
      <c r="AT51" s="100"/>
      <c r="AU51" s="100"/>
      <c r="AV51" s="100"/>
      <c r="AW51" s="100"/>
      <c r="AX51" s="100"/>
      <c r="AY51" s="100"/>
      <c r="AZ51" s="100"/>
      <c r="BA51" s="100"/>
      <c r="BB51" s="100"/>
      <c r="BC51" s="100"/>
      <c r="BD51" s="100"/>
      <c r="BE51" s="100"/>
      <c r="BF51" s="100"/>
      <c r="BG51" s="100"/>
    </row>
    <row r="52" spans="1:59" s="85" customFormat="1" ht="15.6" x14ac:dyDescent="0.3">
      <c r="A52" s="40" t="s">
        <v>88</v>
      </c>
      <c r="B52" s="40" t="str">
        <f>VLOOKUP(A52,'CENTROS DE COSTOS'!A:D,2,0)</f>
        <v>0036-0005</v>
      </c>
      <c r="C52" s="40" t="str">
        <f>VLOOKUP(A52,'CENTROS DE COSTOS'!A:D,3,0)</f>
        <v>Wompi Noroccidente</v>
      </c>
      <c r="D52" s="40">
        <v>5030</v>
      </c>
      <c r="E52" s="40">
        <v>2934731</v>
      </c>
      <c r="F52" s="40">
        <v>45639</v>
      </c>
      <c r="G52" s="40" t="s">
        <v>33</v>
      </c>
      <c r="H52" s="40" t="s">
        <v>120</v>
      </c>
      <c r="I52" s="40" t="s">
        <v>147</v>
      </c>
      <c r="J52" s="40" t="s">
        <v>6292</v>
      </c>
      <c r="K52" s="40" t="s">
        <v>1170</v>
      </c>
      <c r="L52" s="40" t="s">
        <v>8004</v>
      </c>
      <c r="M52" s="103">
        <v>45957.333333333336</v>
      </c>
      <c r="N52" s="103">
        <v>45963.530555555553</v>
      </c>
      <c r="O52" s="40" t="s">
        <v>35</v>
      </c>
      <c r="P52" s="40" t="s">
        <v>35</v>
      </c>
      <c r="Q52" s="40" t="s">
        <v>1494</v>
      </c>
      <c r="R52" s="40" t="s">
        <v>1495</v>
      </c>
      <c r="S52" s="40" t="s">
        <v>10301</v>
      </c>
      <c r="T52" s="40" t="s">
        <v>1497</v>
      </c>
      <c r="U52" s="40">
        <v>16</v>
      </c>
      <c r="V52" s="40" t="str">
        <f>VLOOKUP(D52,TIPOLOGIA!A:F,5,0)</f>
        <v>INTERMEDIA</v>
      </c>
      <c r="W52" s="40" t="str">
        <f>VLOOKUP(D52,TIPOLOGIA!A:F,6,0)</f>
        <v>TERRESTRE</v>
      </c>
      <c r="X52" s="40" t="s">
        <v>1230</v>
      </c>
      <c r="Y52" s="40">
        <v>1</v>
      </c>
      <c r="Z52" s="51">
        <f>IF(T52="SOPORTE_TELEFÓNICO",'TARIFAS 2025'!$B$14,IF(V52="PRINCIPAL",'TARIFAS 2025'!$B$11,IF(V52="INTERMEDIA",'TARIFAS 2025'!$C$11,IF(V52="LEJANA",'TARIFAS 2025'!$D$11))))</f>
        <v>36351</v>
      </c>
      <c r="AA52" s="51">
        <f t="shared" si="0"/>
        <v>36351</v>
      </c>
      <c r="AB52" s="100"/>
      <c r="AC52" s="100"/>
      <c r="AD52" s="100"/>
      <c r="AE52" s="100"/>
      <c r="AF52" s="100"/>
      <c r="AG52" s="100"/>
      <c r="AH52" s="100"/>
      <c r="AI52" s="100"/>
      <c r="AJ52" s="100"/>
      <c r="AK52" s="100"/>
      <c r="AL52" s="100"/>
      <c r="AM52" s="100"/>
      <c r="AN52" s="100"/>
      <c r="AO52" s="100"/>
      <c r="AP52" s="100"/>
      <c r="AQ52" s="100"/>
      <c r="AR52" s="100"/>
      <c r="AS52" s="100"/>
      <c r="AT52" s="100"/>
      <c r="AU52" s="100"/>
      <c r="AV52" s="100"/>
      <c r="AW52" s="100"/>
      <c r="AX52" s="100"/>
      <c r="AY52" s="100"/>
      <c r="AZ52" s="100"/>
      <c r="BA52" s="100"/>
      <c r="BB52" s="100"/>
      <c r="BC52" s="100"/>
      <c r="BD52" s="100"/>
      <c r="BE52" s="100"/>
      <c r="BF52" s="100"/>
      <c r="BG52" s="100"/>
    </row>
    <row r="53" spans="1:59" s="85" customFormat="1" ht="15.6" x14ac:dyDescent="0.3">
      <c r="A53" s="40" t="s">
        <v>89</v>
      </c>
      <c r="B53" s="40" t="str">
        <f>VLOOKUP(A53,'CENTROS DE COSTOS'!A:D,2,0)</f>
        <v>0036-0001</v>
      </c>
      <c r="C53" s="40" t="str">
        <f>VLOOKUP(A53,'CENTROS DE COSTOS'!A:D,3,0)</f>
        <v>Wompi Costa</v>
      </c>
      <c r="D53" s="40">
        <v>23555</v>
      </c>
      <c r="E53" s="40">
        <v>2941201</v>
      </c>
      <c r="F53" s="40">
        <v>72146</v>
      </c>
      <c r="G53" s="40" t="s">
        <v>33</v>
      </c>
      <c r="H53" s="40" t="s">
        <v>276</v>
      </c>
      <c r="I53" s="40" t="s">
        <v>605</v>
      </c>
      <c r="J53" s="40" t="s">
        <v>6293</v>
      </c>
      <c r="K53" s="40" t="s">
        <v>1170</v>
      </c>
      <c r="L53" s="40" t="s">
        <v>8005</v>
      </c>
      <c r="M53" s="103">
        <v>45957.613194444442</v>
      </c>
      <c r="N53" s="103">
        <v>45963.531944444447</v>
      </c>
      <c r="O53" s="40" t="s">
        <v>35</v>
      </c>
      <c r="P53" s="40" t="s">
        <v>35</v>
      </c>
      <c r="Q53" s="40" t="s">
        <v>1494</v>
      </c>
      <c r="R53" s="40" t="s">
        <v>1495</v>
      </c>
      <c r="S53" s="40" t="s">
        <v>10302</v>
      </c>
      <c r="T53" s="40" t="s">
        <v>1497</v>
      </c>
      <c r="U53" s="40">
        <v>24</v>
      </c>
      <c r="V53" s="40" t="str">
        <f>VLOOKUP(D53,TIPOLOGIA!A:F,5,0)</f>
        <v>INTERMEDIA</v>
      </c>
      <c r="W53" s="40" t="str">
        <f>VLOOKUP(D53,TIPOLOGIA!A:F,6,0)</f>
        <v>TERRESTRE</v>
      </c>
      <c r="X53" s="40" t="s">
        <v>1414</v>
      </c>
      <c r="Y53" s="40">
        <v>1</v>
      </c>
      <c r="Z53" s="51">
        <f>IF(T53="SOPORTE_TELEFÓNICO",'TARIFAS 2025'!$B$14,IF(V53="PRINCIPAL",'TARIFAS 2025'!$B$11,IF(V53="INTERMEDIA",'TARIFAS 2025'!$C$11,IF(V53="LEJANA",'TARIFAS 2025'!$D$11))))</f>
        <v>36351</v>
      </c>
      <c r="AA53" s="51">
        <f t="shared" si="0"/>
        <v>36351</v>
      </c>
      <c r="AB53" s="100"/>
      <c r="AC53" s="100"/>
      <c r="AD53" s="100"/>
      <c r="AE53" s="100"/>
      <c r="AF53" s="100"/>
      <c r="AG53" s="100"/>
      <c r="AH53" s="100"/>
      <c r="AI53" s="100"/>
      <c r="AJ53" s="100"/>
      <c r="AK53" s="100"/>
      <c r="AL53" s="100"/>
      <c r="AM53" s="100"/>
      <c r="AN53" s="100"/>
      <c r="AO53" s="100"/>
      <c r="AP53" s="100"/>
      <c r="AQ53" s="100"/>
      <c r="AR53" s="100"/>
      <c r="AS53" s="100"/>
      <c r="AT53" s="100"/>
      <c r="AU53" s="100"/>
      <c r="AV53" s="100"/>
      <c r="AW53" s="100"/>
      <c r="AX53" s="100"/>
      <c r="AY53" s="100"/>
      <c r="AZ53" s="100"/>
      <c r="BA53" s="100"/>
      <c r="BB53" s="100"/>
      <c r="BC53" s="100"/>
      <c r="BD53" s="100"/>
      <c r="BE53" s="100"/>
      <c r="BF53" s="100"/>
      <c r="BG53" s="100"/>
    </row>
    <row r="54" spans="1:59" s="85" customFormat="1" ht="15.6" x14ac:dyDescent="0.3">
      <c r="A54" s="40" t="s">
        <v>71</v>
      </c>
      <c r="B54" s="40" t="str">
        <f>VLOOKUP(A54,'CENTROS DE COSTOS'!A:D,2,0)</f>
        <v>0036-0004</v>
      </c>
      <c r="C54" s="40" t="str">
        <f>VLOOKUP(A54,'CENTROS DE COSTOS'!A:D,3,0)</f>
        <v>Wompi Centro</v>
      </c>
      <c r="D54" s="40">
        <v>25805</v>
      </c>
      <c r="E54" s="40">
        <v>2942594</v>
      </c>
      <c r="F54" s="40">
        <v>68364</v>
      </c>
      <c r="G54" s="40" t="s">
        <v>33</v>
      </c>
      <c r="H54" s="40" t="s">
        <v>618</v>
      </c>
      <c r="I54" s="40" t="s">
        <v>709</v>
      </c>
      <c r="J54" s="40" t="s">
        <v>6294</v>
      </c>
      <c r="K54" s="40" t="s">
        <v>1170</v>
      </c>
      <c r="L54" s="40" t="s">
        <v>8006</v>
      </c>
      <c r="M54" s="103">
        <v>45957.704861111109</v>
      </c>
      <c r="N54" s="103">
        <v>45963.532638888886</v>
      </c>
      <c r="O54" s="40" t="s">
        <v>35</v>
      </c>
      <c r="P54" s="40" t="s">
        <v>35</v>
      </c>
      <c r="Q54" s="40" t="s">
        <v>1494</v>
      </c>
      <c r="R54" s="40" t="s">
        <v>1495</v>
      </c>
      <c r="S54" s="40" t="s">
        <v>10303</v>
      </c>
      <c r="T54" s="40" t="s">
        <v>1497</v>
      </c>
      <c r="U54" s="40">
        <v>40</v>
      </c>
      <c r="V54" s="40" t="str">
        <f>VLOOKUP(D54,TIPOLOGIA!A:F,5,0)</f>
        <v>INTERMEDIA</v>
      </c>
      <c r="W54" s="40" t="str">
        <f>VLOOKUP(D54,TIPOLOGIA!A:F,6,0)</f>
        <v>TERRESTRE</v>
      </c>
      <c r="X54" s="40" t="s">
        <v>1208</v>
      </c>
      <c r="Y54" s="40">
        <v>1</v>
      </c>
      <c r="Z54" s="51">
        <f>IF(T54="SOPORTE_TELEFÓNICO",'TARIFAS 2025'!$B$14,IF(V54="PRINCIPAL",'TARIFAS 2025'!$B$11,IF(V54="INTERMEDIA",'TARIFAS 2025'!$C$11,IF(V54="LEJANA",'TARIFAS 2025'!$D$11))))</f>
        <v>36351</v>
      </c>
      <c r="AA54" s="51">
        <f t="shared" si="0"/>
        <v>36351</v>
      </c>
      <c r="AB54" s="100"/>
      <c r="AC54" s="100"/>
      <c r="AD54" s="100"/>
      <c r="AE54" s="100"/>
      <c r="AF54" s="100"/>
      <c r="AG54" s="100"/>
      <c r="AH54" s="100"/>
      <c r="AI54" s="100"/>
      <c r="AJ54" s="100"/>
      <c r="AK54" s="100"/>
      <c r="AL54" s="100"/>
      <c r="AM54" s="100"/>
      <c r="AN54" s="100"/>
      <c r="AO54" s="100"/>
      <c r="AP54" s="100"/>
      <c r="AQ54" s="100"/>
      <c r="AR54" s="100"/>
      <c r="AS54" s="100"/>
      <c r="AT54" s="100"/>
      <c r="AU54" s="100"/>
      <c r="AV54" s="100"/>
      <c r="AW54" s="100"/>
      <c r="AX54" s="100"/>
      <c r="AY54" s="100"/>
      <c r="AZ54" s="100"/>
      <c r="BA54" s="100"/>
      <c r="BB54" s="100"/>
      <c r="BC54" s="100"/>
      <c r="BD54" s="100"/>
      <c r="BE54" s="100"/>
      <c r="BF54" s="100"/>
      <c r="BG54" s="100"/>
    </row>
    <row r="55" spans="1:59" s="85" customFormat="1" ht="15.6" x14ac:dyDescent="0.3">
      <c r="A55" s="40" t="s">
        <v>77</v>
      </c>
      <c r="B55" s="40" t="str">
        <f>VLOOKUP(A55,'CENTROS DE COSTOS'!A:D,2,0)</f>
        <v>0036-0003</v>
      </c>
      <c r="C55" s="40" t="str">
        <f>VLOOKUP(A55,'CENTROS DE COSTOS'!A:D,3,0)</f>
        <v>Wompi Suroccidente</v>
      </c>
      <c r="D55" s="40">
        <v>19780</v>
      </c>
      <c r="E55" s="40">
        <v>2901029</v>
      </c>
      <c r="F55" s="40">
        <v>75055</v>
      </c>
      <c r="G55" s="40" t="s">
        <v>33</v>
      </c>
      <c r="H55" s="40" t="s">
        <v>498</v>
      </c>
      <c r="I55" s="40" t="s">
        <v>503</v>
      </c>
      <c r="J55" s="40" t="s">
        <v>6295</v>
      </c>
      <c r="K55" s="40" t="s">
        <v>1170</v>
      </c>
      <c r="L55" s="40" t="s">
        <v>8007</v>
      </c>
      <c r="M55" s="103">
        <v>45950.333333333336</v>
      </c>
      <c r="N55" s="103">
        <v>45963.568055555559</v>
      </c>
      <c r="O55" s="40" t="s">
        <v>35</v>
      </c>
      <c r="P55" s="40" t="s">
        <v>35</v>
      </c>
      <c r="Q55" s="40" t="s">
        <v>1494</v>
      </c>
      <c r="R55" s="40" t="s">
        <v>1495</v>
      </c>
      <c r="S55" s="40" t="s">
        <v>10304</v>
      </c>
      <c r="T55" s="40" t="s">
        <v>1497</v>
      </c>
      <c r="U55" s="40">
        <v>16</v>
      </c>
      <c r="V55" s="40" t="str">
        <f>VLOOKUP(D55,TIPOLOGIA!A:F,5,0)</f>
        <v>LEJANA</v>
      </c>
      <c r="W55" s="40" t="str">
        <f>VLOOKUP(D55,TIPOLOGIA!A:F,6,0)</f>
        <v>TERRESTRE</v>
      </c>
      <c r="X55" s="40" t="s">
        <v>1591</v>
      </c>
      <c r="Y55" s="40">
        <v>1</v>
      </c>
      <c r="Z55" s="51">
        <f>IF(T55="SOPORTE_TELEFÓNICO",'TARIFAS 2025'!$B$14,IF(V55="PRINCIPAL",'TARIFAS 2025'!$B$11,IF(V55="INTERMEDIA",'TARIFAS 2025'!$C$11,IF(V55="LEJANA",'TARIFAS 2025'!$D$11))))</f>
        <v>40250</v>
      </c>
      <c r="AA55" s="51">
        <f t="shared" si="0"/>
        <v>40250</v>
      </c>
      <c r="AB55" s="100"/>
      <c r="AC55" s="100"/>
      <c r="AD55" s="100"/>
      <c r="AE55" s="100"/>
      <c r="AF55" s="100"/>
      <c r="AG55" s="100"/>
      <c r="AH55" s="100"/>
      <c r="AI55" s="100"/>
      <c r="AJ55" s="100"/>
      <c r="AK55" s="100"/>
      <c r="AL55" s="100"/>
      <c r="AM55" s="100"/>
      <c r="AN55" s="100"/>
      <c r="AO55" s="100"/>
      <c r="AP55" s="100"/>
      <c r="AQ55" s="100"/>
      <c r="AR55" s="100"/>
      <c r="AS55" s="100"/>
      <c r="AT55" s="100"/>
      <c r="AU55" s="100"/>
      <c r="AV55" s="100"/>
      <c r="AW55" s="100"/>
      <c r="AX55" s="100"/>
      <c r="AY55" s="100"/>
      <c r="AZ55" s="100"/>
      <c r="BA55" s="100"/>
      <c r="BB55" s="100"/>
      <c r="BC55" s="100"/>
      <c r="BD55" s="100"/>
      <c r="BE55" s="100"/>
      <c r="BF55" s="100"/>
      <c r="BG55" s="100"/>
    </row>
    <row r="56" spans="1:59" s="85" customFormat="1" ht="15.6" x14ac:dyDescent="0.3">
      <c r="A56" s="40" t="s">
        <v>91</v>
      </c>
      <c r="B56" s="40" t="str">
        <f>VLOOKUP(A56,'CENTROS DE COSTOS'!A:D,2,0)</f>
        <v>0036-0003</v>
      </c>
      <c r="C56" s="40" t="str">
        <f>VLOOKUP(A56,'CENTROS DE COSTOS'!A:D,3,0)</f>
        <v>Wompi Suroccidente</v>
      </c>
      <c r="D56" s="40">
        <v>52207</v>
      </c>
      <c r="E56" s="40">
        <v>2927687</v>
      </c>
      <c r="F56" s="40">
        <v>10977</v>
      </c>
      <c r="G56" s="40" t="s">
        <v>33</v>
      </c>
      <c r="H56" s="40" t="s">
        <v>133</v>
      </c>
      <c r="I56" s="40" t="s">
        <v>847</v>
      </c>
      <c r="J56" s="40" t="s">
        <v>6296</v>
      </c>
      <c r="K56" s="40" t="s">
        <v>1170</v>
      </c>
      <c r="L56" s="40" t="s">
        <v>8008</v>
      </c>
      <c r="M56" s="103">
        <v>45953.675694444442</v>
      </c>
      <c r="N56" s="103">
        <v>45963.568749999999</v>
      </c>
      <c r="O56" s="40" t="s">
        <v>35</v>
      </c>
      <c r="P56" s="40" t="s">
        <v>35</v>
      </c>
      <c r="Q56" s="40" t="s">
        <v>1494</v>
      </c>
      <c r="R56" s="40" t="s">
        <v>1495</v>
      </c>
      <c r="S56" s="40" t="s">
        <v>10305</v>
      </c>
      <c r="T56" s="40" t="s">
        <v>1497</v>
      </c>
      <c r="U56" s="40">
        <v>32</v>
      </c>
      <c r="V56" s="40" t="str">
        <f>VLOOKUP(D56,TIPOLOGIA!A:F,5,0)</f>
        <v>INTERMEDIA</v>
      </c>
      <c r="W56" s="40" t="str">
        <f>VLOOKUP(D56,TIPOLOGIA!A:F,6,0)</f>
        <v>TERRESTRE</v>
      </c>
      <c r="X56" s="40" t="s">
        <v>1777</v>
      </c>
      <c r="Y56" s="40">
        <v>1</v>
      </c>
      <c r="Z56" s="51">
        <f>IF(T56="SOPORTE_TELEFÓNICO",'TARIFAS 2025'!$B$14,IF(V56="PRINCIPAL",'TARIFAS 2025'!$B$11,IF(V56="INTERMEDIA",'TARIFAS 2025'!$C$11,IF(V56="LEJANA",'TARIFAS 2025'!$D$11))))</f>
        <v>36351</v>
      </c>
      <c r="AA56" s="51">
        <f t="shared" si="0"/>
        <v>36351</v>
      </c>
      <c r="AB56" s="100"/>
      <c r="AC56" s="100"/>
      <c r="AD56" s="100"/>
      <c r="AE56" s="100"/>
      <c r="AF56" s="100"/>
      <c r="AG56" s="100"/>
      <c r="AH56" s="100"/>
      <c r="AI56" s="100"/>
      <c r="AJ56" s="100"/>
      <c r="AK56" s="100"/>
      <c r="AL56" s="100"/>
      <c r="AM56" s="100"/>
      <c r="AN56" s="100"/>
      <c r="AO56" s="100"/>
      <c r="AP56" s="100"/>
      <c r="AQ56" s="100"/>
      <c r="AR56" s="100"/>
      <c r="AS56" s="100"/>
      <c r="AT56" s="100"/>
      <c r="AU56" s="100"/>
      <c r="AV56" s="100"/>
      <c r="AW56" s="100"/>
      <c r="AX56" s="100"/>
      <c r="AY56" s="100"/>
      <c r="AZ56" s="100"/>
      <c r="BA56" s="100"/>
      <c r="BB56" s="100"/>
      <c r="BC56" s="100"/>
      <c r="BD56" s="100"/>
      <c r="BE56" s="100"/>
      <c r="BF56" s="100"/>
      <c r="BG56" s="100"/>
    </row>
    <row r="57" spans="1:59" s="85" customFormat="1" ht="15.6" x14ac:dyDescent="0.3">
      <c r="A57" s="40" t="s">
        <v>77</v>
      </c>
      <c r="B57" s="40" t="str">
        <f>VLOOKUP(A57,'CENTROS DE COSTOS'!A:D,2,0)</f>
        <v>0036-0003</v>
      </c>
      <c r="C57" s="40" t="str">
        <f>VLOOKUP(A57,'CENTROS DE COSTOS'!A:D,3,0)</f>
        <v>Wompi Suroccidente</v>
      </c>
      <c r="D57" s="40">
        <v>19532</v>
      </c>
      <c r="E57" s="40">
        <v>2935798</v>
      </c>
      <c r="F57" s="40">
        <v>76646</v>
      </c>
      <c r="G57" s="40" t="s">
        <v>33</v>
      </c>
      <c r="H57" s="40" t="s">
        <v>498</v>
      </c>
      <c r="I57" s="40" t="s">
        <v>520</v>
      </c>
      <c r="J57" s="40" t="s">
        <v>6297</v>
      </c>
      <c r="K57" s="40" t="s">
        <v>1170</v>
      </c>
      <c r="L57" s="40" t="s">
        <v>8009</v>
      </c>
      <c r="M57" s="103">
        <v>45957.333333333336</v>
      </c>
      <c r="N57" s="103">
        <v>45963.568749999999</v>
      </c>
      <c r="O57" s="40" t="s">
        <v>35</v>
      </c>
      <c r="P57" s="40" t="s">
        <v>35</v>
      </c>
      <c r="Q57" s="40" t="s">
        <v>1494</v>
      </c>
      <c r="R57" s="40" t="s">
        <v>1495</v>
      </c>
      <c r="S57" s="40" t="s">
        <v>10306</v>
      </c>
      <c r="T57" s="40" t="s">
        <v>1497</v>
      </c>
      <c r="U57" s="40">
        <v>24</v>
      </c>
      <c r="V57" s="40" t="str">
        <f>VLOOKUP(D57,TIPOLOGIA!A:F,5,0)</f>
        <v>LEJANA</v>
      </c>
      <c r="W57" s="40" t="str">
        <f>VLOOKUP(D57,TIPOLOGIA!A:F,6,0)</f>
        <v>TERRESTRE</v>
      </c>
      <c r="X57" s="40" t="s">
        <v>1802</v>
      </c>
      <c r="Y57" s="40">
        <v>1</v>
      </c>
      <c r="Z57" s="51">
        <f>IF(T57="SOPORTE_TELEFÓNICO",'TARIFAS 2025'!$B$14,IF(V57="PRINCIPAL",'TARIFAS 2025'!$B$11,IF(V57="INTERMEDIA",'TARIFAS 2025'!$C$11,IF(V57="LEJANA",'TARIFAS 2025'!$D$11))))</f>
        <v>40250</v>
      </c>
      <c r="AA57" s="51">
        <f t="shared" si="0"/>
        <v>40250</v>
      </c>
      <c r="AB57" s="100"/>
      <c r="AC57" s="100"/>
      <c r="AD57" s="100"/>
      <c r="AE57" s="100"/>
      <c r="AF57" s="100"/>
      <c r="AG57" s="100"/>
      <c r="AH57" s="100"/>
      <c r="AI57" s="100"/>
      <c r="AJ57" s="100"/>
      <c r="AK57" s="100"/>
      <c r="AL57" s="100"/>
      <c r="AM57" s="100"/>
      <c r="AN57" s="100"/>
      <c r="AO57" s="100"/>
      <c r="AP57" s="100"/>
      <c r="AQ57" s="100"/>
      <c r="AR57" s="100"/>
      <c r="AS57" s="100"/>
      <c r="AT57" s="100"/>
      <c r="AU57" s="100"/>
      <c r="AV57" s="100"/>
      <c r="AW57" s="100"/>
      <c r="AX57" s="100"/>
      <c r="AY57" s="100"/>
      <c r="AZ57" s="100"/>
      <c r="BA57" s="100"/>
      <c r="BB57" s="100"/>
      <c r="BC57" s="100"/>
      <c r="BD57" s="100"/>
      <c r="BE57" s="100"/>
      <c r="BF57" s="100"/>
      <c r="BG57" s="100"/>
    </row>
    <row r="58" spans="1:59" s="85" customFormat="1" ht="15.6" x14ac:dyDescent="0.3">
      <c r="A58" s="40" t="s">
        <v>91</v>
      </c>
      <c r="B58" s="40" t="str">
        <f>VLOOKUP(A58,'CENTROS DE COSTOS'!A:D,2,0)</f>
        <v>0036-0003</v>
      </c>
      <c r="C58" s="40" t="str">
        <f>VLOOKUP(A58,'CENTROS DE COSTOS'!A:D,3,0)</f>
        <v>Wompi Suroccidente</v>
      </c>
      <c r="D58" s="40">
        <v>52838</v>
      </c>
      <c r="E58" s="40">
        <v>2935031</v>
      </c>
      <c r="F58" s="40">
        <v>33004</v>
      </c>
      <c r="G58" s="40" t="s">
        <v>33</v>
      </c>
      <c r="H58" s="40" t="s">
        <v>133</v>
      </c>
      <c r="I58" s="40" t="s">
        <v>889</v>
      </c>
      <c r="J58" s="40" t="s">
        <v>6298</v>
      </c>
      <c r="K58" s="40" t="s">
        <v>1170</v>
      </c>
      <c r="L58" s="40" t="s">
        <v>8010</v>
      </c>
      <c r="M58" s="103">
        <v>45957.333333333336</v>
      </c>
      <c r="N58" s="103">
        <v>45963.568749999999</v>
      </c>
      <c r="O58" s="40" t="s">
        <v>35</v>
      </c>
      <c r="P58" s="40" t="s">
        <v>35</v>
      </c>
      <c r="Q58" s="40" t="s">
        <v>1494</v>
      </c>
      <c r="R58" s="40" t="s">
        <v>1495</v>
      </c>
      <c r="S58" s="40" t="s">
        <v>10307</v>
      </c>
      <c r="T58" s="40" t="s">
        <v>1497</v>
      </c>
      <c r="U58" s="40">
        <v>64</v>
      </c>
      <c r="V58" s="40" t="str">
        <f>VLOOKUP(D58,TIPOLOGIA!A:F,5,0)</f>
        <v>INTERMEDIA</v>
      </c>
      <c r="W58" s="40" t="str">
        <f>VLOOKUP(D58,TIPOLOGIA!A:F,6,0)</f>
        <v>TERRESTRE</v>
      </c>
      <c r="X58" s="40" t="s">
        <v>1802</v>
      </c>
      <c r="Y58" s="40">
        <v>1</v>
      </c>
      <c r="Z58" s="51">
        <f>IF(T58="SOPORTE_TELEFÓNICO",'TARIFAS 2025'!$B$14,IF(V58="PRINCIPAL",'TARIFAS 2025'!$B$11,IF(V58="INTERMEDIA",'TARIFAS 2025'!$C$11,IF(V58="LEJANA",'TARIFAS 2025'!$D$11))))</f>
        <v>36351</v>
      </c>
      <c r="AA58" s="51">
        <f t="shared" si="0"/>
        <v>36351</v>
      </c>
      <c r="AB58" s="100"/>
      <c r="AC58" s="100"/>
      <c r="AD58" s="100"/>
      <c r="AE58" s="100"/>
      <c r="AF58" s="100"/>
      <c r="AG58" s="100"/>
      <c r="AH58" s="100"/>
      <c r="AI58" s="100"/>
      <c r="AJ58" s="100"/>
      <c r="AK58" s="100"/>
      <c r="AL58" s="100"/>
      <c r="AM58" s="100"/>
      <c r="AN58" s="100"/>
      <c r="AO58" s="100"/>
      <c r="AP58" s="100"/>
      <c r="AQ58" s="100"/>
      <c r="AR58" s="100"/>
      <c r="AS58" s="100"/>
      <c r="AT58" s="100"/>
      <c r="AU58" s="100"/>
      <c r="AV58" s="100"/>
      <c r="AW58" s="100"/>
      <c r="AX58" s="100"/>
      <c r="AY58" s="100"/>
      <c r="AZ58" s="100"/>
      <c r="BA58" s="100"/>
      <c r="BB58" s="100"/>
      <c r="BC58" s="100"/>
      <c r="BD58" s="100"/>
      <c r="BE58" s="100"/>
      <c r="BF58" s="100"/>
      <c r="BG58" s="100"/>
    </row>
    <row r="59" spans="1:59" s="85" customFormat="1" ht="15.6" x14ac:dyDescent="0.3">
      <c r="A59" s="40" t="s">
        <v>71</v>
      </c>
      <c r="B59" s="40" t="str">
        <f>VLOOKUP(A59,'CENTROS DE COSTOS'!A:D,2,0)</f>
        <v>0036-0004</v>
      </c>
      <c r="C59" s="40" t="str">
        <f>VLOOKUP(A59,'CENTROS DE COSTOS'!A:D,3,0)</f>
        <v>Wompi Centro</v>
      </c>
      <c r="D59" s="40">
        <v>25743</v>
      </c>
      <c r="E59" s="40">
        <v>2920334</v>
      </c>
      <c r="F59" s="40">
        <v>69314</v>
      </c>
      <c r="G59" s="40" t="s">
        <v>33</v>
      </c>
      <c r="H59" s="40" t="s">
        <v>618</v>
      </c>
      <c r="I59" s="40" t="s">
        <v>696</v>
      </c>
      <c r="J59" s="40" t="s">
        <v>3232</v>
      </c>
      <c r="K59" s="40" t="s">
        <v>1170</v>
      </c>
      <c r="L59" s="40" t="s">
        <v>8011</v>
      </c>
      <c r="M59" s="103">
        <v>45952.565972222219</v>
      </c>
      <c r="N59" s="103">
        <v>45963.568749999999</v>
      </c>
      <c r="O59" s="40" t="s">
        <v>35</v>
      </c>
      <c r="P59" s="40" t="s">
        <v>35</v>
      </c>
      <c r="Q59" s="40" t="s">
        <v>1494</v>
      </c>
      <c r="R59" s="40" t="s">
        <v>1495</v>
      </c>
      <c r="S59" s="40" t="s">
        <v>10308</v>
      </c>
      <c r="T59" s="40" t="s">
        <v>1497</v>
      </c>
      <c r="U59" s="40">
        <v>40</v>
      </c>
      <c r="V59" s="40" t="str">
        <f>VLOOKUP(D59,TIPOLOGIA!A:F,5,0)</f>
        <v>INTERMEDIA</v>
      </c>
      <c r="W59" s="40" t="str">
        <f>VLOOKUP(D59,TIPOLOGIA!A:F,6,0)</f>
        <v>TERRESTRE</v>
      </c>
      <c r="X59" s="40" t="s">
        <v>1609</v>
      </c>
      <c r="Y59" s="40">
        <v>1</v>
      </c>
      <c r="Z59" s="51">
        <f>IF(T59="SOPORTE_TELEFÓNICO",'TARIFAS 2025'!$B$14,IF(V59="PRINCIPAL",'TARIFAS 2025'!$B$11,IF(V59="INTERMEDIA",'TARIFAS 2025'!$C$11,IF(V59="LEJANA",'TARIFAS 2025'!$D$11))))</f>
        <v>36351</v>
      </c>
      <c r="AA59" s="51">
        <f t="shared" si="0"/>
        <v>36351</v>
      </c>
      <c r="AB59" s="100"/>
      <c r="AC59" s="100"/>
      <c r="AD59" s="100"/>
      <c r="AE59" s="100"/>
      <c r="AF59" s="100"/>
      <c r="AG59" s="100"/>
      <c r="AH59" s="100"/>
      <c r="AI59" s="100"/>
      <c r="AJ59" s="100"/>
      <c r="AK59" s="100"/>
      <c r="AL59" s="100"/>
      <c r="AM59" s="100"/>
      <c r="AN59" s="100"/>
      <c r="AO59" s="100"/>
      <c r="AP59" s="100"/>
      <c r="AQ59" s="100"/>
      <c r="AR59" s="100"/>
      <c r="AS59" s="100"/>
      <c r="AT59" s="100"/>
      <c r="AU59" s="100"/>
      <c r="AV59" s="100"/>
      <c r="AW59" s="100"/>
      <c r="AX59" s="100"/>
      <c r="AY59" s="100"/>
      <c r="AZ59" s="100"/>
      <c r="BA59" s="100"/>
      <c r="BB59" s="100"/>
      <c r="BC59" s="100"/>
      <c r="BD59" s="100"/>
      <c r="BE59" s="100"/>
      <c r="BF59" s="100"/>
      <c r="BG59" s="100"/>
    </row>
    <row r="60" spans="1:59" s="85" customFormat="1" ht="15.6" x14ac:dyDescent="0.3">
      <c r="A60" s="40" t="s">
        <v>97</v>
      </c>
      <c r="B60" s="40" t="str">
        <f>VLOOKUP(A60,'CENTROS DE COSTOS'!A:D,2,0)</f>
        <v>0036-0001</v>
      </c>
      <c r="C60" s="40" t="str">
        <f>VLOOKUP(A60,'CENTROS DE COSTOS'!A:D,3,0)</f>
        <v>Wompi Costa</v>
      </c>
      <c r="D60" s="40">
        <v>20614</v>
      </c>
      <c r="E60" s="40">
        <v>2942342</v>
      </c>
      <c r="F60" s="40">
        <v>11703</v>
      </c>
      <c r="G60" s="40" t="s">
        <v>33</v>
      </c>
      <c r="H60" s="40" t="s">
        <v>536</v>
      </c>
      <c r="I60" s="40" t="s">
        <v>556</v>
      </c>
      <c r="J60" s="40" t="s">
        <v>6299</v>
      </c>
      <c r="K60" s="40" t="s">
        <v>1170</v>
      </c>
      <c r="L60" s="40" t="s">
        <v>8012</v>
      </c>
      <c r="M60" s="103">
        <v>45957.672222222223</v>
      </c>
      <c r="N60" s="103">
        <v>45963.570138888892</v>
      </c>
      <c r="O60" s="40" t="s">
        <v>35</v>
      </c>
      <c r="P60" s="40" t="s">
        <v>35</v>
      </c>
      <c r="Q60" s="40" t="s">
        <v>1494</v>
      </c>
      <c r="R60" s="40" t="s">
        <v>1495</v>
      </c>
      <c r="S60" s="40" t="s">
        <v>10309</v>
      </c>
      <c r="T60" s="40" t="s">
        <v>1497</v>
      </c>
      <c r="U60" s="40">
        <v>24</v>
      </c>
      <c r="V60" s="40" t="str">
        <f>VLOOKUP(D60,TIPOLOGIA!A:F,5,0)</f>
        <v>LEJANA</v>
      </c>
      <c r="W60" s="40" t="str">
        <f>VLOOKUP(D60,TIPOLOGIA!A:F,6,0)</f>
        <v>TERRESTRE</v>
      </c>
      <c r="X60" s="40" t="s">
        <v>1777</v>
      </c>
      <c r="Y60" s="40">
        <v>1</v>
      </c>
      <c r="Z60" s="51">
        <f>IF(T60="SOPORTE_TELEFÓNICO",'TARIFAS 2025'!$B$14,IF(V60="PRINCIPAL",'TARIFAS 2025'!$B$11,IF(V60="INTERMEDIA",'TARIFAS 2025'!$C$11,IF(V60="LEJANA",'TARIFAS 2025'!$D$11))))</f>
        <v>40250</v>
      </c>
      <c r="AA60" s="51">
        <f t="shared" si="0"/>
        <v>40250</v>
      </c>
      <c r="AB60" s="100"/>
      <c r="AC60" s="100"/>
      <c r="AD60" s="100"/>
      <c r="AE60" s="100"/>
      <c r="AF60" s="100"/>
      <c r="AG60" s="100"/>
      <c r="AH60" s="100"/>
      <c r="AI60" s="100"/>
      <c r="AJ60" s="100"/>
      <c r="AK60" s="100"/>
      <c r="AL60" s="100"/>
      <c r="AM60" s="100"/>
      <c r="AN60" s="100"/>
      <c r="AO60" s="100"/>
      <c r="AP60" s="100"/>
      <c r="AQ60" s="100"/>
      <c r="AR60" s="100"/>
      <c r="AS60" s="100"/>
      <c r="AT60" s="100"/>
      <c r="AU60" s="100"/>
      <c r="AV60" s="100"/>
      <c r="AW60" s="100"/>
      <c r="AX60" s="100"/>
      <c r="AY60" s="100"/>
      <c r="AZ60" s="100"/>
      <c r="BA60" s="100"/>
      <c r="BB60" s="100"/>
      <c r="BC60" s="100"/>
      <c r="BD60" s="100"/>
      <c r="BE60" s="100"/>
      <c r="BF60" s="100"/>
      <c r="BG60" s="100"/>
    </row>
    <row r="61" spans="1:59" s="85" customFormat="1" ht="15.6" x14ac:dyDescent="0.3">
      <c r="A61" s="40" t="s">
        <v>89</v>
      </c>
      <c r="B61" s="40" t="str">
        <f>VLOOKUP(A61,'CENTROS DE COSTOS'!A:D,2,0)</f>
        <v>0036-0001</v>
      </c>
      <c r="C61" s="40" t="str">
        <f>VLOOKUP(A61,'CENTROS DE COSTOS'!A:D,3,0)</f>
        <v>Wompi Costa</v>
      </c>
      <c r="D61" s="40">
        <v>23182</v>
      </c>
      <c r="E61" s="40">
        <v>2941726</v>
      </c>
      <c r="F61" s="40">
        <v>77595</v>
      </c>
      <c r="G61" s="40" t="s">
        <v>33</v>
      </c>
      <c r="H61" s="40" t="s">
        <v>276</v>
      </c>
      <c r="I61" s="40" t="s">
        <v>596</v>
      </c>
      <c r="J61" s="40" t="s">
        <v>6300</v>
      </c>
      <c r="K61" s="40" t="s">
        <v>1170</v>
      </c>
      <c r="L61" s="40" t="s">
        <v>8013</v>
      </c>
      <c r="M61" s="103">
        <v>45957.64166666667</v>
      </c>
      <c r="N61" s="103">
        <v>45963.570138888892</v>
      </c>
      <c r="O61" s="40" t="s">
        <v>35</v>
      </c>
      <c r="P61" s="40" t="s">
        <v>35</v>
      </c>
      <c r="Q61" s="40" t="s">
        <v>1494</v>
      </c>
      <c r="R61" s="40" t="s">
        <v>1495</v>
      </c>
      <c r="S61" s="40" t="s">
        <v>10310</v>
      </c>
      <c r="T61" s="40" t="s">
        <v>1497</v>
      </c>
      <c r="U61" s="40">
        <v>16</v>
      </c>
      <c r="V61" s="40" t="str">
        <f>VLOOKUP(D61,TIPOLOGIA!A:F,5,0)</f>
        <v>INTERMEDIA</v>
      </c>
      <c r="W61" s="40" t="str">
        <f>VLOOKUP(D61,TIPOLOGIA!A:F,6,0)</f>
        <v>TERRESTRE</v>
      </c>
      <c r="X61" s="40" t="s">
        <v>1591</v>
      </c>
      <c r="Y61" s="40">
        <v>1</v>
      </c>
      <c r="Z61" s="51">
        <f>IF(T61="SOPORTE_TELEFÓNICO",'TARIFAS 2025'!$B$14,IF(V61="PRINCIPAL",'TARIFAS 2025'!$B$11,IF(V61="INTERMEDIA",'TARIFAS 2025'!$C$11,IF(V61="LEJANA",'TARIFAS 2025'!$D$11))))</f>
        <v>36351</v>
      </c>
      <c r="AA61" s="51">
        <f t="shared" si="0"/>
        <v>36351</v>
      </c>
      <c r="AB61" s="100"/>
      <c r="AC61" s="100"/>
      <c r="AD61" s="100"/>
      <c r="AE61" s="100"/>
      <c r="AF61" s="100"/>
      <c r="AG61" s="100"/>
      <c r="AH61" s="100"/>
      <c r="AI61" s="100"/>
      <c r="AJ61" s="100"/>
      <c r="AK61" s="100"/>
      <c r="AL61" s="100"/>
      <c r="AM61" s="100"/>
      <c r="AN61" s="100"/>
      <c r="AO61" s="100"/>
      <c r="AP61" s="100"/>
      <c r="AQ61" s="100"/>
      <c r="AR61" s="100"/>
      <c r="AS61" s="100"/>
      <c r="AT61" s="100"/>
      <c r="AU61" s="100"/>
      <c r="AV61" s="100"/>
      <c r="AW61" s="100"/>
      <c r="AX61" s="100"/>
      <c r="AY61" s="100"/>
      <c r="AZ61" s="100"/>
      <c r="BA61" s="100"/>
      <c r="BB61" s="100"/>
      <c r="BC61" s="100"/>
      <c r="BD61" s="100"/>
      <c r="BE61" s="100"/>
      <c r="BF61" s="100"/>
      <c r="BG61" s="100"/>
    </row>
    <row r="62" spans="1:59" s="85" customFormat="1" ht="15.6" x14ac:dyDescent="0.3">
      <c r="A62" s="40" t="s">
        <v>91</v>
      </c>
      <c r="B62" s="40" t="str">
        <f>VLOOKUP(A62,'CENTROS DE COSTOS'!A:D,2,0)</f>
        <v>0036-0003</v>
      </c>
      <c r="C62" s="40" t="str">
        <f>VLOOKUP(A62,'CENTROS DE COSTOS'!A:D,3,0)</f>
        <v>Wompi Suroccidente</v>
      </c>
      <c r="D62" s="40">
        <v>52506</v>
      </c>
      <c r="E62" s="40">
        <v>2934996</v>
      </c>
      <c r="F62" s="40">
        <v>21334</v>
      </c>
      <c r="G62" s="40" t="s">
        <v>33</v>
      </c>
      <c r="H62" s="40" t="s">
        <v>133</v>
      </c>
      <c r="I62" s="40" t="s">
        <v>874</v>
      </c>
      <c r="J62" s="40" t="s">
        <v>6301</v>
      </c>
      <c r="K62" s="40" t="s">
        <v>1170</v>
      </c>
      <c r="L62" s="40" t="s">
        <v>8014</v>
      </c>
      <c r="M62" s="103">
        <v>45957.333333333336</v>
      </c>
      <c r="N62" s="103">
        <v>45963.570138888892</v>
      </c>
      <c r="O62" s="40" t="s">
        <v>35</v>
      </c>
      <c r="P62" s="40" t="s">
        <v>35</v>
      </c>
      <c r="Q62" s="40" t="s">
        <v>1494</v>
      </c>
      <c r="R62" s="40" t="s">
        <v>1495</v>
      </c>
      <c r="S62" s="40" t="s">
        <v>10311</v>
      </c>
      <c r="T62" s="40" t="s">
        <v>1497</v>
      </c>
      <c r="U62" s="40">
        <v>24</v>
      </c>
      <c r="V62" s="40" t="str">
        <f>VLOOKUP(D62,TIPOLOGIA!A:F,5,0)</f>
        <v>INTERMEDIA</v>
      </c>
      <c r="W62" s="40" t="str">
        <f>VLOOKUP(D62,TIPOLOGIA!A:F,6,0)</f>
        <v>TERRESTRE</v>
      </c>
      <c r="X62" s="40" t="s">
        <v>1802</v>
      </c>
      <c r="Y62" s="40">
        <v>1</v>
      </c>
      <c r="Z62" s="51">
        <f>IF(T62="SOPORTE_TELEFÓNICO",'TARIFAS 2025'!$B$14,IF(V62="PRINCIPAL",'TARIFAS 2025'!$B$11,IF(V62="INTERMEDIA",'TARIFAS 2025'!$C$11,IF(V62="LEJANA",'TARIFAS 2025'!$D$11))))</f>
        <v>36351</v>
      </c>
      <c r="AA62" s="51">
        <f t="shared" si="0"/>
        <v>36351</v>
      </c>
      <c r="AB62" s="100"/>
      <c r="AC62" s="100"/>
      <c r="AD62" s="100"/>
      <c r="AE62" s="100"/>
      <c r="AF62" s="100"/>
      <c r="AG62" s="100"/>
      <c r="AH62" s="100"/>
      <c r="AI62" s="100"/>
      <c r="AJ62" s="100"/>
      <c r="AK62" s="100"/>
      <c r="AL62" s="100"/>
      <c r="AM62" s="100"/>
      <c r="AN62" s="100"/>
      <c r="AO62" s="100"/>
      <c r="AP62" s="100"/>
      <c r="AQ62" s="100"/>
      <c r="AR62" s="100"/>
      <c r="AS62" s="100"/>
      <c r="AT62" s="100"/>
      <c r="AU62" s="100"/>
      <c r="AV62" s="100"/>
      <c r="AW62" s="100"/>
      <c r="AX62" s="100"/>
      <c r="AY62" s="100"/>
      <c r="AZ62" s="100"/>
      <c r="BA62" s="100"/>
      <c r="BB62" s="100"/>
      <c r="BC62" s="100"/>
      <c r="BD62" s="100"/>
      <c r="BE62" s="100"/>
      <c r="BF62" s="100"/>
      <c r="BG62" s="100"/>
    </row>
    <row r="63" spans="1:59" s="85" customFormat="1" ht="15.6" x14ac:dyDescent="0.3">
      <c r="A63" s="40" t="s">
        <v>77</v>
      </c>
      <c r="B63" s="40" t="str">
        <f>VLOOKUP(A63,'CENTROS DE COSTOS'!A:D,2,0)</f>
        <v>0036-0003</v>
      </c>
      <c r="C63" s="40" t="str">
        <f>VLOOKUP(A63,'CENTROS DE COSTOS'!A:D,3,0)</f>
        <v>Wompi Suroccidente</v>
      </c>
      <c r="D63" s="40">
        <v>19532</v>
      </c>
      <c r="E63" s="40">
        <v>2935069</v>
      </c>
      <c r="F63" s="40">
        <v>76645</v>
      </c>
      <c r="G63" s="40" t="s">
        <v>33</v>
      </c>
      <c r="H63" s="40" t="s">
        <v>498</v>
      </c>
      <c r="I63" s="40" t="s">
        <v>520</v>
      </c>
      <c r="J63" s="40" t="s">
        <v>6302</v>
      </c>
      <c r="K63" s="40" t="s">
        <v>1170</v>
      </c>
      <c r="L63" s="40" t="s">
        <v>8015</v>
      </c>
      <c r="M63" s="103">
        <v>45957.333333333336</v>
      </c>
      <c r="N63" s="103">
        <v>45963.570138888892</v>
      </c>
      <c r="O63" s="40" t="s">
        <v>35</v>
      </c>
      <c r="P63" s="40" t="s">
        <v>35</v>
      </c>
      <c r="Q63" s="40" t="s">
        <v>1494</v>
      </c>
      <c r="R63" s="40" t="s">
        <v>1495</v>
      </c>
      <c r="S63" s="40" t="s">
        <v>10312</v>
      </c>
      <c r="T63" s="40" t="s">
        <v>1497</v>
      </c>
      <c r="U63" s="40">
        <v>16</v>
      </c>
      <c r="V63" s="40" t="str">
        <f>VLOOKUP(D63,TIPOLOGIA!A:F,5,0)</f>
        <v>LEJANA</v>
      </c>
      <c r="W63" s="40" t="str">
        <f>VLOOKUP(D63,TIPOLOGIA!A:F,6,0)</f>
        <v>TERRESTRE</v>
      </c>
      <c r="X63" s="40" t="s">
        <v>1777</v>
      </c>
      <c r="Y63" s="40">
        <v>1</v>
      </c>
      <c r="Z63" s="51">
        <f>IF(T63="SOPORTE_TELEFÓNICO",'TARIFAS 2025'!$B$14,IF(V63="PRINCIPAL",'TARIFAS 2025'!$B$11,IF(V63="INTERMEDIA",'TARIFAS 2025'!$C$11,IF(V63="LEJANA",'TARIFAS 2025'!$D$11))))</f>
        <v>40250</v>
      </c>
      <c r="AA63" s="51">
        <f t="shared" si="0"/>
        <v>40250</v>
      </c>
      <c r="AB63" s="100"/>
      <c r="AC63" s="100"/>
      <c r="AD63" s="100"/>
      <c r="AE63" s="100"/>
      <c r="AF63" s="100"/>
      <c r="AG63" s="100"/>
      <c r="AH63" s="100"/>
      <c r="AI63" s="100"/>
      <c r="AJ63" s="100"/>
      <c r="AK63" s="100"/>
      <c r="AL63" s="100"/>
      <c r="AM63" s="100"/>
      <c r="AN63" s="100"/>
      <c r="AO63" s="100"/>
      <c r="AP63" s="100"/>
      <c r="AQ63" s="100"/>
      <c r="AR63" s="100"/>
      <c r="AS63" s="100"/>
      <c r="AT63" s="100"/>
      <c r="AU63" s="100"/>
      <c r="AV63" s="100"/>
      <c r="AW63" s="100"/>
      <c r="AX63" s="100"/>
      <c r="AY63" s="100"/>
      <c r="AZ63" s="100"/>
      <c r="BA63" s="100"/>
      <c r="BB63" s="100"/>
      <c r="BC63" s="100"/>
      <c r="BD63" s="100"/>
      <c r="BE63" s="100"/>
      <c r="BF63" s="100"/>
      <c r="BG63" s="100"/>
    </row>
    <row r="64" spans="1:59" s="85" customFormat="1" ht="15.6" x14ac:dyDescent="0.3">
      <c r="A64" s="40" t="s">
        <v>77</v>
      </c>
      <c r="B64" s="40" t="str">
        <f>VLOOKUP(A64,'CENTROS DE COSTOS'!A:D,2,0)</f>
        <v>0036-0003</v>
      </c>
      <c r="C64" s="40" t="str">
        <f>VLOOKUP(A64,'CENTROS DE COSTOS'!A:D,3,0)</f>
        <v>Wompi Suroccidente</v>
      </c>
      <c r="D64" s="40">
        <v>19513</v>
      </c>
      <c r="E64" s="40">
        <v>2953176</v>
      </c>
      <c r="F64" s="40">
        <v>67202</v>
      </c>
      <c r="G64" s="40" t="s">
        <v>33</v>
      </c>
      <c r="H64" s="40" t="s">
        <v>498</v>
      </c>
      <c r="I64" s="40" t="s">
        <v>519</v>
      </c>
      <c r="J64" s="40" t="s">
        <v>6303</v>
      </c>
      <c r="K64" s="40" t="s">
        <v>1170</v>
      </c>
      <c r="L64" s="40" t="s">
        <v>8016</v>
      </c>
      <c r="M64" s="103">
        <v>45959.5</v>
      </c>
      <c r="N64" s="103">
        <v>45963.717361111107</v>
      </c>
      <c r="O64" s="40" t="s">
        <v>35</v>
      </c>
      <c r="P64" s="40" t="s">
        <v>35</v>
      </c>
      <c r="Q64" s="40" t="s">
        <v>1494</v>
      </c>
      <c r="R64" s="40" t="s">
        <v>1495</v>
      </c>
      <c r="S64" s="40" t="s">
        <v>10313</v>
      </c>
      <c r="T64" s="40" t="s">
        <v>1497</v>
      </c>
      <c r="U64" s="40">
        <v>64</v>
      </c>
      <c r="V64" s="40" t="str">
        <f>VLOOKUP(D64,TIPOLOGIA!A:F,5,0)</f>
        <v>INTERMEDIA</v>
      </c>
      <c r="W64" s="40" t="str">
        <f>VLOOKUP(D64,TIPOLOGIA!A:F,6,0)</f>
        <v>TERRESTRE</v>
      </c>
      <c r="X64" s="40" t="s">
        <v>1212</v>
      </c>
      <c r="Y64" s="40">
        <v>1</v>
      </c>
      <c r="Z64" s="51">
        <f>IF(T64="SOPORTE_TELEFÓNICO",'TARIFAS 2025'!$B$14,IF(V64="PRINCIPAL",'TARIFAS 2025'!$B$11,IF(V64="INTERMEDIA",'TARIFAS 2025'!$C$11,IF(V64="LEJANA",'TARIFAS 2025'!$D$11))))</f>
        <v>36351</v>
      </c>
      <c r="AA64" s="51">
        <f t="shared" si="0"/>
        <v>36351</v>
      </c>
      <c r="AB64" s="100"/>
      <c r="AC64" s="100"/>
      <c r="AD64" s="100"/>
      <c r="AE64" s="100"/>
      <c r="AF64" s="100"/>
      <c r="AG64" s="100"/>
      <c r="AH64" s="100"/>
      <c r="AI64" s="100"/>
      <c r="AJ64" s="100"/>
      <c r="AK64" s="100"/>
      <c r="AL64" s="100"/>
      <c r="AM64" s="100"/>
      <c r="AN64" s="100"/>
      <c r="AO64" s="100"/>
      <c r="AP64" s="100"/>
      <c r="AQ64" s="100"/>
      <c r="AR64" s="100"/>
      <c r="AS64" s="100"/>
      <c r="AT64" s="100"/>
      <c r="AU64" s="100"/>
      <c r="AV64" s="100"/>
      <c r="AW64" s="100"/>
      <c r="AX64" s="100"/>
      <c r="AY64" s="100"/>
      <c r="AZ64" s="100"/>
      <c r="BA64" s="100"/>
      <c r="BB64" s="100"/>
      <c r="BC64" s="100"/>
      <c r="BD64" s="100"/>
      <c r="BE64" s="100"/>
      <c r="BF64" s="100"/>
      <c r="BG64" s="100"/>
    </row>
    <row r="65" spans="1:59" s="85" customFormat="1" ht="15.6" x14ac:dyDescent="0.3">
      <c r="A65" s="40" t="s">
        <v>88</v>
      </c>
      <c r="B65" s="40" t="str">
        <f>VLOOKUP(A65,'CENTROS DE COSTOS'!A:D,2,0)</f>
        <v>0036-0005</v>
      </c>
      <c r="C65" s="40" t="str">
        <f>VLOOKUP(A65,'CENTROS DE COSTOS'!A:D,3,0)</f>
        <v>Wompi Noroccidente</v>
      </c>
      <c r="D65" s="40">
        <v>5001</v>
      </c>
      <c r="E65" s="40">
        <v>2947249</v>
      </c>
      <c r="F65" s="40">
        <v>26560</v>
      </c>
      <c r="G65" s="40" t="s">
        <v>33</v>
      </c>
      <c r="H65" s="40" t="s">
        <v>120</v>
      </c>
      <c r="I65" s="40" t="s">
        <v>88</v>
      </c>
      <c r="J65" s="40" t="s">
        <v>6304</v>
      </c>
      <c r="K65" s="40" t="s">
        <v>1170</v>
      </c>
      <c r="L65" s="40" t="s">
        <v>8017</v>
      </c>
      <c r="M65" s="103">
        <v>45958.558333333334</v>
      </c>
      <c r="N65" s="103">
        <v>45964.418749999997</v>
      </c>
      <c r="O65" s="40" t="s">
        <v>35</v>
      </c>
      <c r="P65" s="40" t="s">
        <v>35</v>
      </c>
      <c r="Q65" s="40" t="s">
        <v>1494</v>
      </c>
      <c r="R65" s="40" t="s">
        <v>1495</v>
      </c>
      <c r="S65" s="40" t="s">
        <v>10314</v>
      </c>
      <c r="T65" s="40" t="s">
        <v>1172</v>
      </c>
      <c r="U65" s="40">
        <v>24</v>
      </c>
      <c r="V65" s="40" t="str">
        <f>VLOOKUP(D65,TIPOLOGIA!A:F,5,0)</f>
        <v>PRINCIPAL</v>
      </c>
      <c r="W65" s="40" t="str">
        <f>VLOOKUP(D65,TIPOLOGIA!A:F,6,0)</f>
        <v>TERRESTRE</v>
      </c>
      <c r="X65" s="40" t="s">
        <v>1498</v>
      </c>
      <c r="Y65" s="40">
        <v>1</v>
      </c>
      <c r="Z65" s="51">
        <f>IF(T65="SOPORTE_TELEFÓNICO",'TARIFAS 2025'!$B$14,IF(V65="PRINCIPAL",'TARIFAS 2025'!$B$11,IF(V65="INTERMEDIA",'TARIFAS 2025'!$C$11,IF(V65="LEJANA",'TARIFAS 2025'!$D$11))))</f>
        <v>31419</v>
      </c>
      <c r="AA65" s="51">
        <f t="shared" si="0"/>
        <v>31419</v>
      </c>
      <c r="AB65" s="100"/>
      <c r="AC65" s="100"/>
      <c r="AD65" s="100"/>
      <c r="AE65" s="100"/>
      <c r="AF65" s="100"/>
      <c r="AG65" s="100"/>
      <c r="AH65" s="100"/>
      <c r="AI65" s="100"/>
      <c r="AJ65" s="100"/>
      <c r="AK65" s="100"/>
      <c r="AL65" s="100"/>
      <c r="AM65" s="100"/>
      <c r="AN65" s="100"/>
      <c r="AO65" s="100"/>
      <c r="AP65" s="100"/>
      <c r="AQ65" s="100"/>
      <c r="AR65" s="100"/>
      <c r="AS65" s="100"/>
      <c r="AT65" s="100"/>
      <c r="AU65" s="100"/>
      <c r="AV65" s="100"/>
      <c r="AW65" s="100"/>
      <c r="AX65" s="100"/>
      <c r="AY65" s="100"/>
      <c r="AZ65" s="100"/>
      <c r="BA65" s="100"/>
      <c r="BB65" s="100"/>
      <c r="BC65" s="100"/>
      <c r="BD65" s="100"/>
      <c r="BE65" s="100"/>
      <c r="BF65" s="100"/>
      <c r="BG65" s="100"/>
    </row>
    <row r="66" spans="1:59" s="85" customFormat="1" ht="15.6" x14ac:dyDescent="0.3">
      <c r="A66" s="40" t="s">
        <v>88</v>
      </c>
      <c r="B66" s="40" t="str">
        <f>VLOOKUP(A66,'CENTROS DE COSTOS'!A:D,2,0)</f>
        <v>0036-0005</v>
      </c>
      <c r="C66" s="40" t="str">
        <f>VLOOKUP(A66,'CENTROS DE COSTOS'!A:D,3,0)</f>
        <v>Wompi Noroccidente</v>
      </c>
      <c r="D66" s="40">
        <v>5001</v>
      </c>
      <c r="E66" s="40">
        <v>2950118</v>
      </c>
      <c r="F66" s="40">
        <v>80553</v>
      </c>
      <c r="G66" s="40" t="s">
        <v>33</v>
      </c>
      <c r="H66" s="40" t="s">
        <v>120</v>
      </c>
      <c r="I66" s="40" t="s">
        <v>88</v>
      </c>
      <c r="J66" s="40" t="s">
        <v>6305</v>
      </c>
      <c r="K66" s="40" t="s">
        <v>1170</v>
      </c>
      <c r="L66" s="40" t="s">
        <v>8018</v>
      </c>
      <c r="M66" s="103">
        <v>45959.333333333336</v>
      </c>
      <c r="N66" s="103">
        <v>45964.419444444444</v>
      </c>
      <c r="O66" s="40" t="s">
        <v>35</v>
      </c>
      <c r="P66" s="40" t="s">
        <v>35</v>
      </c>
      <c r="Q66" s="40" t="s">
        <v>1494</v>
      </c>
      <c r="R66" s="40" t="s">
        <v>1495</v>
      </c>
      <c r="S66" s="40" t="s">
        <v>10315</v>
      </c>
      <c r="T66" s="40" t="s">
        <v>1172</v>
      </c>
      <c r="U66" s="40">
        <v>24</v>
      </c>
      <c r="V66" s="40" t="str">
        <f>VLOOKUP(D66,TIPOLOGIA!A:F,5,0)</f>
        <v>PRINCIPAL</v>
      </c>
      <c r="W66" s="40" t="str">
        <f>VLOOKUP(D66,TIPOLOGIA!A:F,6,0)</f>
        <v>TERRESTRE</v>
      </c>
      <c r="X66" s="40" t="s">
        <v>1498</v>
      </c>
      <c r="Y66" s="40">
        <v>1</v>
      </c>
      <c r="Z66" s="51">
        <f>IF(T66="SOPORTE_TELEFÓNICO",'TARIFAS 2025'!$B$14,IF(V66="PRINCIPAL",'TARIFAS 2025'!$B$11,IF(V66="INTERMEDIA",'TARIFAS 2025'!$C$11,IF(V66="LEJANA",'TARIFAS 2025'!$D$11))))</f>
        <v>31419</v>
      </c>
      <c r="AA66" s="51">
        <f t="shared" si="0"/>
        <v>31419</v>
      </c>
      <c r="AB66" s="100"/>
      <c r="AC66" s="100"/>
      <c r="AD66" s="100"/>
      <c r="AE66" s="100"/>
      <c r="AF66" s="100"/>
      <c r="AG66" s="100"/>
      <c r="AH66" s="100"/>
      <c r="AI66" s="100"/>
      <c r="AJ66" s="100"/>
      <c r="AK66" s="100"/>
      <c r="AL66" s="100"/>
      <c r="AM66" s="100"/>
      <c r="AN66" s="100"/>
      <c r="AO66" s="100"/>
      <c r="AP66" s="100"/>
      <c r="AQ66" s="100"/>
      <c r="AR66" s="100"/>
      <c r="AS66" s="100"/>
      <c r="AT66" s="100"/>
      <c r="AU66" s="100"/>
      <c r="AV66" s="100"/>
      <c r="AW66" s="100"/>
      <c r="AX66" s="100"/>
      <c r="AY66" s="100"/>
      <c r="AZ66" s="100"/>
      <c r="BA66" s="100"/>
      <c r="BB66" s="100"/>
      <c r="BC66" s="100"/>
      <c r="BD66" s="100"/>
      <c r="BE66" s="100"/>
      <c r="BF66" s="100"/>
      <c r="BG66" s="100"/>
    </row>
    <row r="67" spans="1:59" s="85" customFormat="1" ht="15.6" x14ac:dyDescent="0.3">
      <c r="A67" s="40" t="s">
        <v>88</v>
      </c>
      <c r="B67" s="40" t="str">
        <f>VLOOKUP(A67,'CENTROS DE COSTOS'!A:D,2,0)</f>
        <v>0036-0005</v>
      </c>
      <c r="C67" s="40" t="str">
        <f>VLOOKUP(A67,'CENTROS DE COSTOS'!A:D,3,0)</f>
        <v>Wompi Noroccidente</v>
      </c>
      <c r="D67" s="40">
        <v>5001</v>
      </c>
      <c r="E67" s="40">
        <v>2951416</v>
      </c>
      <c r="F67" s="40">
        <v>77834</v>
      </c>
      <c r="G67" s="40" t="s">
        <v>33</v>
      </c>
      <c r="H67" s="40" t="s">
        <v>120</v>
      </c>
      <c r="I67" s="40" t="s">
        <v>88</v>
      </c>
      <c r="J67" s="40" t="s">
        <v>6306</v>
      </c>
      <c r="K67" s="40" t="s">
        <v>1170</v>
      </c>
      <c r="L67" s="40" t="s">
        <v>8019</v>
      </c>
      <c r="M67" s="103">
        <v>45959.393055555556</v>
      </c>
      <c r="N67" s="103">
        <v>45964.42083333333</v>
      </c>
      <c r="O67" s="40" t="s">
        <v>35</v>
      </c>
      <c r="P67" s="40" t="s">
        <v>35</v>
      </c>
      <c r="Q67" s="40" t="s">
        <v>1494</v>
      </c>
      <c r="R67" s="40" t="s">
        <v>1495</v>
      </c>
      <c r="S67" s="40" t="s">
        <v>10316</v>
      </c>
      <c r="T67" s="40" t="s">
        <v>1172</v>
      </c>
      <c r="U67" s="40">
        <v>56</v>
      </c>
      <c r="V67" s="40" t="str">
        <f>VLOOKUP(D67,TIPOLOGIA!A:F,5,0)</f>
        <v>PRINCIPAL</v>
      </c>
      <c r="W67" s="40" t="str">
        <f>VLOOKUP(D67,TIPOLOGIA!A:F,6,0)</f>
        <v>TERRESTRE</v>
      </c>
      <c r="X67" s="40" t="s">
        <v>1498</v>
      </c>
      <c r="Y67" s="40">
        <v>1</v>
      </c>
      <c r="Z67" s="51">
        <f>IF(T67="SOPORTE_TELEFÓNICO",'TARIFAS 2025'!$B$14,IF(V67="PRINCIPAL",'TARIFAS 2025'!$B$11,IF(V67="INTERMEDIA",'TARIFAS 2025'!$C$11,IF(V67="LEJANA",'TARIFAS 2025'!$D$11))))</f>
        <v>31419</v>
      </c>
      <c r="AA67" s="51">
        <f t="shared" ref="AA67:AA130" si="1">Z67*Y67</f>
        <v>31419</v>
      </c>
      <c r="AB67" s="100"/>
      <c r="AC67" s="100"/>
      <c r="AD67" s="100"/>
      <c r="AE67" s="100"/>
      <c r="AF67" s="100"/>
      <c r="AG67" s="100"/>
      <c r="AH67" s="100"/>
      <c r="AI67" s="100"/>
      <c r="AJ67" s="100"/>
      <c r="AK67" s="100"/>
      <c r="AL67" s="100"/>
      <c r="AM67" s="100"/>
      <c r="AN67" s="100"/>
      <c r="AO67" s="100"/>
      <c r="AP67" s="100"/>
      <c r="AQ67" s="100"/>
      <c r="AR67" s="100"/>
      <c r="AS67" s="100"/>
      <c r="AT67" s="100"/>
      <c r="AU67" s="100"/>
      <c r="AV67" s="100"/>
      <c r="AW67" s="100"/>
      <c r="AX67" s="100"/>
      <c r="AY67" s="100"/>
      <c r="AZ67" s="100"/>
      <c r="BA67" s="100"/>
      <c r="BB67" s="100"/>
      <c r="BC67" s="100"/>
      <c r="BD67" s="100"/>
      <c r="BE67" s="100"/>
      <c r="BF67" s="100"/>
      <c r="BG67" s="100"/>
    </row>
    <row r="68" spans="1:59" s="85" customFormat="1" ht="15.6" x14ac:dyDescent="0.3">
      <c r="A68" s="40" t="s">
        <v>88</v>
      </c>
      <c r="B68" s="40" t="str">
        <f>VLOOKUP(A68,'CENTROS DE COSTOS'!A:D,2,0)</f>
        <v>0036-0005</v>
      </c>
      <c r="C68" s="40" t="str">
        <f>VLOOKUP(A68,'CENTROS DE COSTOS'!A:D,3,0)</f>
        <v>Wompi Noroccidente</v>
      </c>
      <c r="D68" s="40">
        <v>5001</v>
      </c>
      <c r="E68" s="40">
        <v>2949633</v>
      </c>
      <c r="F68" s="40">
        <v>28597</v>
      </c>
      <c r="G68" s="40" t="s">
        <v>33</v>
      </c>
      <c r="H68" s="40" t="s">
        <v>120</v>
      </c>
      <c r="I68" s="40" t="s">
        <v>88</v>
      </c>
      <c r="J68" s="40" t="s">
        <v>6307</v>
      </c>
      <c r="K68" s="40" t="s">
        <v>1170</v>
      </c>
      <c r="L68" s="40" t="s">
        <v>8020</v>
      </c>
      <c r="M68" s="103">
        <v>45959.333333333336</v>
      </c>
      <c r="N68" s="103">
        <v>45964.42083333333</v>
      </c>
      <c r="O68" s="40" t="s">
        <v>35</v>
      </c>
      <c r="P68" s="40" t="s">
        <v>35</v>
      </c>
      <c r="Q68" s="40" t="s">
        <v>1494</v>
      </c>
      <c r="R68" s="40" t="s">
        <v>1495</v>
      </c>
      <c r="S68" s="40" t="s">
        <v>10317</v>
      </c>
      <c r="T68" s="40" t="s">
        <v>1172</v>
      </c>
      <c r="U68" s="40">
        <v>24</v>
      </c>
      <c r="V68" s="40" t="str">
        <f>VLOOKUP(D68,TIPOLOGIA!A:F,5,0)</f>
        <v>PRINCIPAL</v>
      </c>
      <c r="W68" s="40" t="str">
        <f>VLOOKUP(D68,TIPOLOGIA!A:F,6,0)</f>
        <v>TERRESTRE</v>
      </c>
      <c r="X68" s="40" t="s">
        <v>1498</v>
      </c>
      <c r="Y68" s="40">
        <v>1</v>
      </c>
      <c r="Z68" s="51">
        <f>IF(T68="SOPORTE_TELEFÓNICO",'TARIFAS 2025'!$B$14,IF(V68="PRINCIPAL",'TARIFAS 2025'!$B$11,IF(V68="INTERMEDIA",'TARIFAS 2025'!$C$11,IF(V68="LEJANA",'TARIFAS 2025'!$D$11))))</f>
        <v>31419</v>
      </c>
      <c r="AA68" s="51">
        <f t="shared" si="1"/>
        <v>31419</v>
      </c>
      <c r="AB68" s="100"/>
      <c r="AC68" s="100"/>
      <c r="AD68" s="100"/>
      <c r="AE68" s="100"/>
      <c r="AF68" s="100"/>
      <c r="AG68" s="100"/>
      <c r="AH68" s="100"/>
      <c r="AI68" s="100"/>
      <c r="AJ68" s="100"/>
      <c r="AK68" s="100"/>
      <c r="AL68" s="100"/>
      <c r="AM68" s="100"/>
      <c r="AN68" s="100"/>
      <c r="AO68" s="100"/>
      <c r="AP68" s="100"/>
      <c r="AQ68" s="100"/>
      <c r="AR68" s="100"/>
      <c r="AS68" s="100"/>
      <c r="AT68" s="100"/>
      <c r="AU68" s="100"/>
      <c r="AV68" s="100"/>
      <c r="AW68" s="100"/>
      <c r="AX68" s="100"/>
      <c r="AY68" s="100"/>
      <c r="AZ68" s="100"/>
      <c r="BA68" s="100"/>
      <c r="BB68" s="100"/>
      <c r="BC68" s="100"/>
      <c r="BD68" s="100"/>
      <c r="BE68" s="100"/>
      <c r="BF68" s="100"/>
      <c r="BG68" s="100"/>
    </row>
    <row r="69" spans="1:59" s="85" customFormat="1" ht="15.6" x14ac:dyDescent="0.3">
      <c r="A69" s="40" t="s">
        <v>88</v>
      </c>
      <c r="B69" s="40" t="str">
        <f>VLOOKUP(A69,'CENTROS DE COSTOS'!A:D,2,0)</f>
        <v>0036-0005</v>
      </c>
      <c r="C69" s="40" t="str">
        <f>VLOOKUP(A69,'CENTROS DE COSTOS'!A:D,3,0)</f>
        <v>Wompi Noroccidente</v>
      </c>
      <c r="D69" s="40">
        <v>5001</v>
      </c>
      <c r="E69" s="40">
        <v>2951373</v>
      </c>
      <c r="F69" s="40">
        <v>60158</v>
      </c>
      <c r="G69" s="40" t="s">
        <v>33</v>
      </c>
      <c r="H69" s="40" t="s">
        <v>120</v>
      </c>
      <c r="I69" s="40" t="s">
        <v>88</v>
      </c>
      <c r="J69" s="40" t="s">
        <v>6308</v>
      </c>
      <c r="K69" s="40" t="s">
        <v>1170</v>
      </c>
      <c r="L69" s="40" t="s">
        <v>8021</v>
      </c>
      <c r="M69" s="103">
        <v>45959.401388888888</v>
      </c>
      <c r="N69" s="103">
        <v>45964.421527777777</v>
      </c>
      <c r="O69" s="40" t="s">
        <v>35</v>
      </c>
      <c r="P69" s="40" t="s">
        <v>35</v>
      </c>
      <c r="Q69" s="40" t="s">
        <v>1494</v>
      </c>
      <c r="R69" s="40" t="s">
        <v>1495</v>
      </c>
      <c r="S69" s="40" t="s">
        <v>10318</v>
      </c>
      <c r="T69" s="40" t="s">
        <v>1172</v>
      </c>
      <c r="U69" s="40">
        <v>64</v>
      </c>
      <c r="V69" s="40" t="str">
        <f>VLOOKUP(D69,TIPOLOGIA!A:F,5,0)</f>
        <v>PRINCIPAL</v>
      </c>
      <c r="W69" s="40" t="str">
        <f>VLOOKUP(D69,TIPOLOGIA!A:F,6,0)</f>
        <v>TERRESTRE</v>
      </c>
      <c r="X69" s="40" t="s">
        <v>1498</v>
      </c>
      <c r="Y69" s="40">
        <v>1</v>
      </c>
      <c r="Z69" s="51">
        <f>IF(T69="SOPORTE_TELEFÓNICO",'TARIFAS 2025'!$B$14,IF(V69="PRINCIPAL",'TARIFAS 2025'!$B$11,IF(V69="INTERMEDIA",'TARIFAS 2025'!$C$11,IF(V69="LEJANA",'TARIFAS 2025'!$D$11))))</f>
        <v>31419</v>
      </c>
      <c r="AA69" s="51">
        <f t="shared" si="1"/>
        <v>31419</v>
      </c>
      <c r="AB69" s="100"/>
      <c r="AC69" s="100"/>
      <c r="AD69" s="100"/>
      <c r="AE69" s="100"/>
      <c r="AF69" s="100"/>
      <c r="AG69" s="100"/>
      <c r="AH69" s="100"/>
      <c r="AI69" s="100"/>
      <c r="AJ69" s="100"/>
      <c r="AK69" s="100"/>
      <c r="AL69" s="100"/>
      <c r="AM69" s="100"/>
      <c r="AN69" s="100"/>
      <c r="AO69" s="100"/>
      <c r="AP69" s="100"/>
      <c r="AQ69" s="100"/>
      <c r="AR69" s="100"/>
      <c r="AS69" s="100"/>
      <c r="AT69" s="100"/>
      <c r="AU69" s="100"/>
      <c r="AV69" s="100"/>
      <c r="AW69" s="100"/>
      <c r="AX69" s="100"/>
      <c r="AY69" s="100"/>
      <c r="AZ69" s="100"/>
      <c r="BA69" s="100"/>
      <c r="BB69" s="100"/>
      <c r="BC69" s="100"/>
      <c r="BD69" s="100"/>
      <c r="BE69" s="100"/>
      <c r="BF69" s="100"/>
      <c r="BG69" s="100"/>
    </row>
    <row r="70" spans="1:59" s="85" customFormat="1" ht="15.6" x14ac:dyDescent="0.3">
      <c r="A70" s="40" t="s">
        <v>88</v>
      </c>
      <c r="B70" s="40" t="str">
        <f>VLOOKUP(A70,'CENTROS DE COSTOS'!A:D,2,0)</f>
        <v>0036-0005</v>
      </c>
      <c r="C70" s="40" t="str">
        <f>VLOOKUP(A70,'CENTROS DE COSTOS'!A:D,3,0)</f>
        <v>Wompi Noroccidente</v>
      </c>
      <c r="D70" s="40">
        <v>5001</v>
      </c>
      <c r="E70" s="40">
        <v>2953513</v>
      </c>
      <c r="F70" s="40">
        <v>50298</v>
      </c>
      <c r="G70" s="40" t="s">
        <v>33</v>
      </c>
      <c r="H70" s="40" t="s">
        <v>120</v>
      </c>
      <c r="I70" s="40" t="s">
        <v>88</v>
      </c>
      <c r="J70" s="40" t="s">
        <v>6309</v>
      </c>
      <c r="K70" s="40" t="s">
        <v>1170</v>
      </c>
      <c r="L70" s="40" t="s">
        <v>8022</v>
      </c>
      <c r="M70" s="103">
        <v>45959.518055555556</v>
      </c>
      <c r="N70" s="103">
        <v>45964.42291666667</v>
      </c>
      <c r="O70" s="40" t="s">
        <v>35</v>
      </c>
      <c r="P70" s="40" t="s">
        <v>35</v>
      </c>
      <c r="Q70" s="40" t="s">
        <v>1494</v>
      </c>
      <c r="R70" s="40" t="s">
        <v>1495</v>
      </c>
      <c r="S70" s="40" t="s">
        <v>10319</v>
      </c>
      <c r="T70" s="40" t="s">
        <v>1172</v>
      </c>
      <c r="U70" s="40">
        <v>16</v>
      </c>
      <c r="V70" s="40" t="str">
        <f>VLOOKUP(D70,TIPOLOGIA!A:F,5,0)</f>
        <v>PRINCIPAL</v>
      </c>
      <c r="W70" s="40" t="str">
        <f>VLOOKUP(D70,TIPOLOGIA!A:F,6,0)</f>
        <v>TERRESTRE</v>
      </c>
      <c r="X70" s="40" t="s">
        <v>1498</v>
      </c>
      <c r="Y70" s="40">
        <v>1</v>
      </c>
      <c r="Z70" s="51">
        <f>IF(T70="SOPORTE_TELEFÓNICO",'TARIFAS 2025'!$B$14,IF(V70="PRINCIPAL",'TARIFAS 2025'!$B$11,IF(V70="INTERMEDIA",'TARIFAS 2025'!$C$11,IF(V70="LEJANA",'TARIFAS 2025'!$D$11))))</f>
        <v>31419</v>
      </c>
      <c r="AA70" s="51">
        <f t="shared" si="1"/>
        <v>31419</v>
      </c>
      <c r="AB70" s="100"/>
      <c r="AC70" s="100"/>
      <c r="AD70" s="100"/>
      <c r="AE70" s="100"/>
      <c r="AF70" s="100"/>
      <c r="AG70" s="100"/>
      <c r="AH70" s="100"/>
      <c r="AI70" s="100"/>
      <c r="AJ70" s="100"/>
      <c r="AK70" s="100"/>
      <c r="AL70" s="100"/>
      <c r="AM70" s="100"/>
      <c r="AN70" s="100"/>
      <c r="AO70" s="100"/>
      <c r="AP70" s="100"/>
      <c r="AQ70" s="100"/>
      <c r="AR70" s="100"/>
      <c r="AS70" s="100"/>
      <c r="AT70" s="100"/>
      <c r="AU70" s="100"/>
      <c r="AV70" s="100"/>
      <c r="AW70" s="100"/>
      <c r="AX70" s="100"/>
      <c r="AY70" s="100"/>
      <c r="AZ70" s="100"/>
      <c r="BA70" s="100"/>
      <c r="BB70" s="100"/>
      <c r="BC70" s="100"/>
      <c r="BD70" s="100"/>
      <c r="BE70" s="100"/>
      <c r="BF70" s="100"/>
      <c r="BG70" s="100"/>
    </row>
    <row r="71" spans="1:59" s="85" customFormat="1" ht="15.6" x14ac:dyDescent="0.3">
      <c r="A71" s="40" t="s">
        <v>88</v>
      </c>
      <c r="B71" s="40" t="str">
        <f>VLOOKUP(A71,'CENTROS DE COSTOS'!A:D,2,0)</f>
        <v>0036-0005</v>
      </c>
      <c r="C71" s="40" t="str">
        <f>VLOOKUP(A71,'CENTROS DE COSTOS'!A:D,3,0)</f>
        <v>Wompi Noroccidente</v>
      </c>
      <c r="D71" s="40">
        <v>5001</v>
      </c>
      <c r="E71" s="40">
        <v>2952741</v>
      </c>
      <c r="F71" s="40">
        <v>62513</v>
      </c>
      <c r="G71" s="40" t="s">
        <v>33</v>
      </c>
      <c r="H71" s="40" t="s">
        <v>120</v>
      </c>
      <c r="I71" s="40" t="s">
        <v>88</v>
      </c>
      <c r="J71" s="40" t="s">
        <v>6310</v>
      </c>
      <c r="K71" s="40" t="s">
        <v>1170</v>
      </c>
      <c r="L71" s="40" t="s">
        <v>8023</v>
      </c>
      <c r="M71" s="103">
        <v>45959.465277777781</v>
      </c>
      <c r="N71" s="103">
        <v>45964.42291666667</v>
      </c>
      <c r="O71" s="40" t="s">
        <v>35</v>
      </c>
      <c r="P71" s="40" t="s">
        <v>35</v>
      </c>
      <c r="Q71" s="40" t="s">
        <v>1494</v>
      </c>
      <c r="R71" s="40" t="s">
        <v>1495</v>
      </c>
      <c r="S71" s="40" t="s">
        <v>10320</v>
      </c>
      <c r="T71" s="40" t="s">
        <v>1172</v>
      </c>
      <c r="U71" s="40">
        <v>24</v>
      </c>
      <c r="V71" s="40" t="str">
        <f>VLOOKUP(D71,TIPOLOGIA!A:F,5,0)</f>
        <v>PRINCIPAL</v>
      </c>
      <c r="W71" s="40" t="str">
        <f>VLOOKUP(D71,TIPOLOGIA!A:F,6,0)</f>
        <v>TERRESTRE</v>
      </c>
      <c r="X71" s="40" t="s">
        <v>1498</v>
      </c>
      <c r="Y71" s="40">
        <v>1</v>
      </c>
      <c r="Z71" s="51">
        <f>IF(T71="SOPORTE_TELEFÓNICO",'TARIFAS 2025'!$B$14,IF(V71="PRINCIPAL",'TARIFAS 2025'!$B$11,IF(V71="INTERMEDIA",'TARIFAS 2025'!$C$11,IF(V71="LEJANA",'TARIFAS 2025'!$D$11))))</f>
        <v>31419</v>
      </c>
      <c r="AA71" s="51">
        <f t="shared" si="1"/>
        <v>31419</v>
      </c>
      <c r="AB71" s="100"/>
      <c r="AC71" s="100"/>
      <c r="AD71" s="100"/>
      <c r="AE71" s="100"/>
      <c r="AF71" s="100"/>
      <c r="AG71" s="100"/>
      <c r="AH71" s="100"/>
      <c r="AI71" s="100"/>
      <c r="AJ71" s="100"/>
      <c r="AK71" s="100"/>
      <c r="AL71" s="100"/>
      <c r="AM71" s="100"/>
      <c r="AN71" s="100"/>
      <c r="AO71" s="100"/>
      <c r="AP71" s="100"/>
      <c r="AQ71" s="100"/>
      <c r="AR71" s="100"/>
      <c r="AS71" s="100"/>
      <c r="AT71" s="100"/>
      <c r="AU71" s="100"/>
      <c r="AV71" s="100"/>
      <c r="AW71" s="100"/>
      <c r="AX71" s="100"/>
      <c r="AY71" s="100"/>
      <c r="AZ71" s="100"/>
      <c r="BA71" s="100"/>
      <c r="BB71" s="100"/>
      <c r="BC71" s="100"/>
      <c r="BD71" s="100"/>
      <c r="BE71" s="100"/>
      <c r="BF71" s="100"/>
      <c r="BG71" s="100"/>
    </row>
    <row r="72" spans="1:59" s="85" customFormat="1" ht="15.6" x14ac:dyDescent="0.3">
      <c r="A72" s="40" t="s">
        <v>88</v>
      </c>
      <c r="B72" s="40" t="str">
        <f>VLOOKUP(A72,'CENTROS DE COSTOS'!A:D,2,0)</f>
        <v>0036-0005</v>
      </c>
      <c r="C72" s="40" t="str">
        <f>VLOOKUP(A72,'CENTROS DE COSTOS'!A:D,3,0)</f>
        <v>Wompi Noroccidente</v>
      </c>
      <c r="D72" s="40">
        <v>5088</v>
      </c>
      <c r="E72" s="40">
        <v>2953990</v>
      </c>
      <c r="F72" s="40">
        <v>48347</v>
      </c>
      <c r="G72" s="40" t="s">
        <v>33</v>
      </c>
      <c r="H72" s="40" t="s">
        <v>120</v>
      </c>
      <c r="I72" s="40" t="s">
        <v>155</v>
      </c>
      <c r="J72" s="40" t="s">
        <v>6311</v>
      </c>
      <c r="K72" s="40" t="s">
        <v>1170</v>
      </c>
      <c r="L72" s="40" t="s">
        <v>8024</v>
      </c>
      <c r="M72" s="103">
        <v>45959.603472222225</v>
      </c>
      <c r="N72" s="103">
        <v>45964.423611111109</v>
      </c>
      <c r="O72" s="40" t="s">
        <v>35</v>
      </c>
      <c r="P72" s="40" t="s">
        <v>35</v>
      </c>
      <c r="Q72" s="40" t="s">
        <v>1494</v>
      </c>
      <c r="R72" s="40" t="s">
        <v>1495</v>
      </c>
      <c r="S72" s="40" t="s">
        <v>10321</v>
      </c>
      <c r="T72" s="40" t="s">
        <v>1172</v>
      </c>
      <c r="U72" s="40">
        <v>64</v>
      </c>
      <c r="V72" s="40" t="str">
        <f>VLOOKUP(D72,TIPOLOGIA!A:F,5,0)</f>
        <v>PRINCIPAL</v>
      </c>
      <c r="W72" s="40" t="str">
        <f>VLOOKUP(D72,TIPOLOGIA!A:F,6,0)</f>
        <v>TERRESTRE</v>
      </c>
      <c r="X72" s="40" t="s">
        <v>1498</v>
      </c>
      <c r="Y72" s="40">
        <v>1</v>
      </c>
      <c r="Z72" s="51">
        <f>IF(T72="SOPORTE_TELEFÓNICO",'TARIFAS 2025'!$B$14,IF(V72="PRINCIPAL",'TARIFAS 2025'!$B$11,IF(V72="INTERMEDIA",'TARIFAS 2025'!$C$11,IF(V72="LEJANA",'TARIFAS 2025'!$D$11))))</f>
        <v>31419</v>
      </c>
      <c r="AA72" s="51">
        <f t="shared" si="1"/>
        <v>31419</v>
      </c>
      <c r="AB72" s="100"/>
      <c r="AC72" s="100"/>
      <c r="AD72" s="100"/>
      <c r="AE72" s="100"/>
      <c r="AF72" s="100"/>
      <c r="AG72" s="100"/>
      <c r="AH72" s="100"/>
      <c r="AI72" s="100"/>
      <c r="AJ72" s="100"/>
      <c r="AK72" s="100"/>
      <c r="AL72" s="100"/>
      <c r="AM72" s="100"/>
      <c r="AN72" s="100"/>
      <c r="AO72" s="100"/>
      <c r="AP72" s="100"/>
      <c r="AQ72" s="100"/>
      <c r="AR72" s="100"/>
      <c r="AS72" s="100"/>
      <c r="AT72" s="100"/>
      <c r="AU72" s="100"/>
      <c r="AV72" s="100"/>
      <c r="AW72" s="100"/>
      <c r="AX72" s="100"/>
      <c r="AY72" s="100"/>
      <c r="AZ72" s="100"/>
      <c r="BA72" s="100"/>
      <c r="BB72" s="100"/>
      <c r="BC72" s="100"/>
      <c r="BD72" s="100"/>
      <c r="BE72" s="100"/>
      <c r="BF72" s="100"/>
      <c r="BG72" s="100"/>
    </row>
    <row r="73" spans="1:59" s="85" customFormat="1" ht="15.6" x14ac:dyDescent="0.3">
      <c r="A73" s="40" t="s">
        <v>88</v>
      </c>
      <c r="B73" s="40" t="str">
        <f>VLOOKUP(A73,'CENTROS DE COSTOS'!A:D,2,0)</f>
        <v>0036-0005</v>
      </c>
      <c r="C73" s="40" t="str">
        <f>VLOOKUP(A73,'CENTROS DE COSTOS'!A:D,3,0)</f>
        <v>Wompi Noroccidente</v>
      </c>
      <c r="D73" s="40">
        <v>5001</v>
      </c>
      <c r="E73" s="40">
        <v>2953755</v>
      </c>
      <c r="F73" s="40">
        <v>36211</v>
      </c>
      <c r="G73" s="40" t="s">
        <v>33</v>
      </c>
      <c r="H73" s="40" t="s">
        <v>120</v>
      </c>
      <c r="I73" s="40" t="s">
        <v>88</v>
      </c>
      <c r="J73" s="40" t="s">
        <v>6312</v>
      </c>
      <c r="K73" s="40" t="s">
        <v>1170</v>
      </c>
      <c r="L73" s="40" t="s">
        <v>8025</v>
      </c>
      <c r="M73" s="103">
        <v>45959.574305555558</v>
      </c>
      <c r="N73" s="103">
        <v>45964.423611111109</v>
      </c>
      <c r="O73" s="40" t="s">
        <v>35</v>
      </c>
      <c r="P73" s="40" t="s">
        <v>35</v>
      </c>
      <c r="Q73" s="40" t="s">
        <v>1494</v>
      </c>
      <c r="R73" s="40" t="s">
        <v>1495</v>
      </c>
      <c r="S73" s="40" t="s">
        <v>10322</v>
      </c>
      <c r="T73" s="40" t="s">
        <v>1172</v>
      </c>
      <c r="U73" s="40">
        <v>48</v>
      </c>
      <c r="V73" s="40" t="str">
        <f>VLOOKUP(D73,TIPOLOGIA!A:F,5,0)</f>
        <v>PRINCIPAL</v>
      </c>
      <c r="W73" s="40" t="str">
        <f>VLOOKUP(D73,TIPOLOGIA!A:F,6,0)</f>
        <v>TERRESTRE</v>
      </c>
      <c r="X73" s="40" t="s">
        <v>1498</v>
      </c>
      <c r="Y73" s="40">
        <v>1</v>
      </c>
      <c r="Z73" s="51">
        <f>IF(T73="SOPORTE_TELEFÓNICO",'TARIFAS 2025'!$B$14,IF(V73="PRINCIPAL",'TARIFAS 2025'!$B$11,IF(V73="INTERMEDIA",'TARIFAS 2025'!$C$11,IF(V73="LEJANA",'TARIFAS 2025'!$D$11))))</f>
        <v>31419</v>
      </c>
      <c r="AA73" s="51">
        <f t="shared" si="1"/>
        <v>31419</v>
      </c>
      <c r="AB73" s="100"/>
      <c r="AC73" s="100"/>
      <c r="AD73" s="100"/>
      <c r="AE73" s="100"/>
      <c r="AF73" s="100"/>
      <c r="AG73" s="100"/>
      <c r="AH73" s="100"/>
      <c r="AI73" s="100"/>
      <c r="AJ73" s="100"/>
      <c r="AK73" s="100"/>
      <c r="AL73" s="100"/>
      <c r="AM73" s="100"/>
      <c r="AN73" s="100"/>
      <c r="AO73" s="100"/>
      <c r="AP73" s="100"/>
      <c r="AQ73" s="100"/>
      <c r="AR73" s="100"/>
      <c r="AS73" s="100"/>
      <c r="AT73" s="100"/>
      <c r="AU73" s="100"/>
      <c r="AV73" s="100"/>
      <c r="AW73" s="100"/>
      <c r="AX73" s="100"/>
      <c r="AY73" s="100"/>
      <c r="AZ73" s="100"/>
      <c r="BA73" s="100"/>
      <c r="BB73" s="100"/>
      <c r="BC73" s="100"/>
      <c r="BD73" s="100"/>
      <c r="BE73" s="100"/>
      <c r="BF73" s="100"/>
      <c r="BG73" s="100"/>
    </row>
    <row r="74" spans="1:59" s="85" customFormat="1" ht="15.6" x14ac:dyDescent="0.3">
      <c r="A74" s="40" t="s">
        <v>88</v>
      </c>
      <c r="B74" s="40" t="str">
        <f>VLOOKUP(A74,'CENTROS DE COSTOS'!A:D,2,0)</f>
        <v>0036-0005</v>
      </c>
      <c r="C74" s="40" t="str">
        <f>VLOOKUP(A74,'CENTROS DE COSTOS'!A:D,3,0)</f>
        <v>Wompi Noroccidente</v>
      </c>
      <c r="D74" s="40">
        <v>5001</v>
      </c>
      <c r="E74" s="40">
        <v>2953556</v>
      </c>
      <c r="F74" s="40">
        <v>38921</v>
      </c>
      <c r="G74" s="40" t="s">
        <v>33</v>
      </c>
      <c r="H74" s="40" t="s">
        <v>120</v>
      </c>
      <c r="I74" s="40" t="s">
        <v>88</v>
      </c>
      <c r="J74" s="40" t="s">
        <v>6313</v>
      </c>
      <c r="K74" s="40" t="s">
        <v>1170</v>
      </c>
      <c r="L74" s="40" t="s">
        <v>8026</v>
      </c>
      <c r="M74" s="103">
        <v>45959.54583333333</v>
      </c>
      <c r="N74" s="103">
        <v>45964.425000000003</v>
      </c>
      <c r="O74" s="40" t="s">
        <v>35</v>
      </c>
      <c r="P74" s="40" t="s">
        <v>35</v>
      </c>
      <c r="Q74" s="40" t="s">
        <v>1494</v>
      </c>
      <c r="R74" s="40" t="s">
        <v>1495</v>
      </c>
      <c r="S74" s="40" t="s">
        <v>10323</v>
      </c>
      <c r="T74" s="40" t="s">
        <v>1172</v>
      </c>
      <c r="U74" s="40">
        <v>16</v>
      </c>
      <c r="V74" s="40" t="str">
        <f>VLOOKUP(D74,TIPOLOGIA!A:F,5,0)</f>
        <v>PRINCIPAL</v>
      </c>
      <c r="W74" s="40" t="str">
        <f>VLOOKUP(D74,TIPOLOGIA!A:F,6,0)</f>
        <v>TERRESTRE</v>
      </c>
      <c r="X74" s="40" t="s">
        <v>1498</v>
      </c>
      <c r="Y74" s="40">
        <v>1</v>
      </c>
      <c r="Z74" s="51">
        <f>IF(T74="SOPORTE_TELEFÓNICO",'TARIFAS 2025'!$B$14,IF(V74="PRINCIPAL",'TARIFAS 2025'!$B$11,IF(V74="INTERMEDIA",'TARIFAS 2025'!$C$11,IF(V74="LEJANA",'TARIFAS 2025'!$D$11))))</f>
        <v>31419</v>
      </c>
      <c r="AA74" s="51">
        <f t="shared" si="1"/>
        <v>31419</v>
      </c>
      <c r="AB74" s="100"/>
      <c r="AC74" s="100"/>
      <c r="AD74" s="100"/>
      <c r="AE74" s="100"/>
      <c r="AF74" s="100"/>
      <c r="AG74" s="100"/>
      <c r="AH74" s="100"/>
      <c r="AI74" s="100"/>
      <c r="AJ74" s="100"/>
      <c r="AK74" s="100"/>
      <c r="AL74" s="100"/>
      <c r="AM74" s="100"/>
      <c r="AN74" s="100"/>
      <c r="AO74" s="100"/>
      <c r="AP74" s="100"/>
      <c r="AQ74" s="100"/>
      <c r="AR74" s="100"/>
      <c r="AS74" s="100"/>
      <c r="AT74" s="100"/>
      <c r="AU74" s="100"/>
      <c r="AV74" s="100"/>
      <c r="AW74" s="100"/>
      <c r="AX74" s="100"/>
      <c r="AY74" s="100"/>
      <c r="AZ74" s="100"/>
      <c r="BA74" s="100"/>
      <c r="BB74" s="100"/>
      <c r="BC74" s="100"/>
      <c r="BD74" s="100"/>
      <c r="BE74" s="100"/>
      <c r="BF74" s="100"/>
      <c r="BG74" s="100"/>
    </row>
    <row r="75" spans="1:59" s="85" customFormat="1" ht="15.6" x14ac:dyDescent="0.3">
      <c r="A75" s="40" t="s">
        <v>88</v>
      </c>
      <c r="B75" s="40" t="str">
        <f>VLOOKUP(A75,'CENTROS DE COSTOS'!A:D,2,0)</f>
        <v>0036-0005</v>
      </c>
      <c r="C75" s="40" t="str">
        <f>VLOOKUP(A75,'CENTROS DE COSTOS'!A:D,3,0)</f>
        <v>Wompi Noroccidente</v>
      </c>
      <c r="D75" s="40">
        <v>5001</v>
      </c>
      <c r="E75" s="40">
        <v>2954896</v>
      </c>
      <c r="F75" s="40">
        <v>74176</v>
      </c>
      <c r="G75" s="40" t="s">
        <v>33</v>
      </c>
      <c r="H75" s="40" t="s">
        <v>120</v>
      </c>
      <c r="I75" s="40" t="s">
        <v>88</v>
      </c>
      <c r="J75" s="40" t="s">
        <v>3418</v>
      </c>
      <c r="K75" s="40" t="s">
        <v>1170</v>
      </c>
      <c r="L75" s="40" t="s">
        <v>8027</v>
      </c>
      <c r="M75" s="103">
        <v>45959.661805555559</v>
      </c>
      <c r="N75" s="103">
        <v>45964.427777777775</v>
      </c>
      <c r="O75" s="40" t="s">
        <v>35</v>
      </c>
      <c r="P75" s="40" t="s">
        <v>35</v>
      </c>
      <c r="Q75" s="40" t="s">
        <v>1494</v>
      </c>
      <c r="R75" s="40" t="s">
        <v>1495</v>
      </c>
      <c r="S75" s="40" t="s">
        <v>10324</v>
      </c>
      <c r="T75" s="40" t="s">
        <v>1172</v>
      </c>
      <c r="U75" s="40">
        <v>32</v>
      </c>
      <c r="V75" s="40" t="str">
        <f>VLOOKUP(D75,TIPOLOGIA!A:F,5,0)</f>
        <v>PRINCIPAL</v>
      </c>
      <c r="W75" s="40" t="str">
        <f>VLOOKUP(D75,TIPOLOGIA!A:F,6,0)</f>
        <v>TERRESTRE</v>
      </c>
      <c r="X75" s="40" t="s">
        <v>1498</v>
      </c>
      <c r="Y75" s="40">
        <v>1</v>
      </c>
      <c r="Z75" s="51">
        <f>IF(T75="SOPORTE_TELEFÓNICO",'TARIFAS 2025'!$B$14,IF(V75="PRINCIPAL",'TARIFAS 2025'!$B$11,IF(V75="INTERMEDIA",'TARIFAS 2025'!$C$11,IF(V75="LEJANA",'TARIFAS 2025'!$D$11))))</f>
        <v>31419</v>
      </c>
      <c r="AA75" s="51">
        <f t="shared" si="1"/>
        <v>31419</v>
      </c>
      <c r="AB75" s="100"/>
      <c r="AC75" s="100"/>
      <c r="AD75" s="100"/>
      <c r="AE75" s="100"/>
      <c r="AF75" s="100"/>
      <c r="AG75" s="100"/>
      <c r="AH75" s="100"/>
      <c r="AI75" s="100"/>
      <c r="AJ75" s="100"/>
      <c r="AK75" s="100"/>
      <c r="AL75" s="100"/>
      <c r="AM75" s="100"/>
      <c r="AN75" s="100"/>
      <c r="AO75" s="100"/>
      <c r="AP75" s="100"/>
      <c r="AQ75" s="100"/>
      <c r="AR75" s="100"/>
      <c r="AS75" s="100"/>
      <c r="AT75" s="100"/>
      <c r="AU75" s="100"/>
      <c r="AV75" s="100"/>
      <c r="AW75" s="100"/>
      <c r="AX75" s="100"/>
      <c r="AY75" s="100"/>
      <c r="AZ75" s="100"/>
      <c r="BA75" s="100"/>
      <c r="BB75" s="100"/>
      <c r="BC75" s="100"/>
      <c r="BD75" s="100"/>
      <c r="BE75" s="100"/>
      <c r="BF75" s="100"/>
      <c r="BG75" s="100"/>
    </row>
    <row r="76" spans="1:59" s="85" customFormat="1" ht="15.6" x14ac:dyDescent="0.3">
      <c r="A76" s="40" t="s">
        <v>88</v>
      </c>
      <c r="B76" s="40" t="str">
        <f>VLOOKUP(A76,'CENTROS DE COSTOS'!A:D,2,0)</f>
        <v>0036-0005</v>
      </c>
      <c r="C76" s="40" t="str">
        <f>VLOOKUP(A76,'CENTROS DE COSTOS'!A:D,3,0)</f>
        <v>Wompi Noroccidente</v>
      </c>
      <c r="D76" s="40">
        <v>5001</v>
      </c>
      <c r="E76" s="40">
        <v>2953563</v>
      </c>
      <c r="F76" s="40">
        <v>80986</v>
      </c>
      <c r="G76" s="40" t="s">
        <v>33</v>
      </c>
      <c r="H76" s="40" t="s">
        <v>120</v>
      </c>
      <c r="I76" s="40" t="s">
        <v>88</v>
      </c>
      <c r="J76" s="40" t="s">
        <v>1745</v>
      </c>
      <c r="K76" s="40" t="s">
        <v>1170</v>
      </c>
      <c r="L76" s="40" t="s">
        <v>8028</v>
      </c>
      <c r="M76" s="103">
        <v>45959.548611111109</v>
      </c>
      <c r="N76" s="103">
        <v>45964.427777777775</v>
      </c>
      <c r="O76" s="40" t="s">
        <v>35</v>
      </c>
      <c r="P76" s="40" t="s">
        <v>35</v>
      </c>
      <c r="Q76" s="40" t="s">
        <v>1494</v>
      </c>
      <c r="R76" s="40" t="s">
        <v>1495</v>
      </c>
      <c r="S76" s="40" t="s">
        <v>10325</v>
      </c>
      <c r="T76" s="40" t="s">
        <v>1172</v>
      </c>
      <c r="U76" s="40">
        <v>64</v>
      </c>
      <c r="V76" s="40" t="str">
        <f>VLOOKUP(D76,TIPOLOGIA!A:F,5,0)</f>
        <v>PRINCIPAL</v>
      </c>
      <c r="W76" s="40" t="str">
        <f>VLOOKUP(D76,TIPOLOGIA!A:F,6,0)</f>
        <v>TERRESTRE</v>
      </c>
      <c r="X76" s="40" t="s">
        <v>1498</v>
      </c>
      <c r="Y76" s="40">
        <v>1</v>
      </c>
      <c r="Z76" s="51">
        <f>IF(T76="SOPORTE_TELEFÓNICO",'TARIFAS 2025'!$B$14,IF(V76="PRINCIPAL",'TARIFAS 2025'!$B$11,IF(V76="INTERMEDIA",'TARIFAS 2025'!$C$11,IF(V76="LEJANA",'TARIFAS 2025'!$D$11))))</f>
        <v>31419</v>
      </c>
      <c r="AA76" s="51">
        <f t="shared" si="1"/>
        <v>31419</v>
      </c>
      <c r="AB76" s="100"/>
      <c r="AC76" s="100"/>
      <c r="AD76" s="100"/>
      <c r="AE76" s="100"/>
      <c r="AF76" s="100"/>
      <c r="AG76" s="100"/>
      <c r="AH76" s="100"/>
      <c r="AI76" s="100"/>
      <c r="AJ76" s="100"/>
      <c r="AK76" s="100"/>
      <c r="AL76" s="100"/>
      <c r="AM76" s="100"/>
      <c r="AN76" s="100"/>
      <c r="AO76" s="100"/>
      <c r="AP76" s="100"/>
      <c r="AQ76" s="100"/>
      <c r="AR76" s="100"/>
      <c r="AS76" s="100"/>
      <c r="AT76" s="100"/>
      <c r="AU76" s="100"/>
      <c r="AV76" s="100"/>
      <c r="AW76" s="100"/>
      <c r="AX76" s="100"/>
      <c r="AY76" s="100"/>
      <c r="AZ76" s="100"/>
      <c r="BA76" s="100"/>
      <c r="BB76" s="100"/>
      <c r="BC76" s="100"/>
      <c r="BD76" s="100"/>
      <c r="BE76" s="100"/>
      <c r="BF76" s="100"/>
      <c r="BG76" s="100"/>
    </row>
    <row r="77" spans="1:59" s="85" customFormat="1" ht="15.6" x14ac:dyDescent="0.3">
      <c r="A77" s="40" t="s">
        <v>88</v>
      </c>
      <c r="B77" s="40" t="str">
        <f>VLOOKUP(A77,'CENTROS DE COSTOS'!A:D,2,0)</f>
        <v>0036-0005</v>
      </c>
      <c r="C77" s="40" t="str">
        <f>VLOOKUP(A77,'CENTROS DE COSTOS'!A:D,3,0)</f>
        <v>Wompi Noroccidente</v>
      </c>
      <c r="D77" s="40">
        <v>5266</v>
      </c>
      <c r="E77" s="40">
        <v>2956709</v>
      </c>
      <c r="F77" s="40">
        <v>66551</v>
      </c>
      <c r="G77" s="40" t="s">
        <v>33</v>
      </c>
      <c r="H77" s="40" t="s">
        <v>120</v>
      </c>
      <c r="I77" s="40" t="s">
        <v>180</v>
      </c>
      <c r="J77" s="40" t="s">
        <v>6314</v>
      </c>
      <c r="K77" s="40" t="s">
        <v>1170</v>
      </c>
      <c r="L77" s="40" t="s">
        <v>8029</v>
      </c>
      <c r="M77" s="103">
        <v>45960.350694444445</v>
      </c>
      <c r="N77" s="103">
        <v>45964.428472222222</v>
      </c>
      <c r="O77" s="40" t="s">
        <v>35</v>
      </c>
      <c r="P77" s="40" t="s">
        <v>35</v>
      </c>
      <c r="Q77" s="40" t="s">
        <v>1494</v>
      </c>
      <c r="R77" s="40" t="s">
        <v>1495</v>
      </c>
      <c r="S77" s="40" t="s">
        <v>10326</v>
      </c>
      <c r="T77" s="40" t="s">
        <v>1172</v>
      </c>
      <c r="U77" s="40">
        <v>48</v>
      </c>
      <c r="V77" s="40" t="str">
        <f>VLOOKUP(D77,TIPOLOGIA!A:F,5,0)</f>
        <v>PRINCIPAL</v>
      </c>
      <c r="W77" s="40" t="str">
        <f>VLOOKUP(D77,TIPOLOGIA!A:F,6,0)</f>
        <v>TERRESTRE</v>
      </c>
      <c r="X77" s="40" t="s">
        <v>1498</v>
      </c>
      <c r="Y77" s="40">
        <v>1</v>
      </c>
      <c r="Z77" s="51">
        <f>IF(T77="SOPORTE_TELEFÓNICO",'TARIFAS 2025'!$B$14,IF(V77="PRINCIPAL",'TARIFAS 2025'!$B$11,IF(V77="INTERMEDIA",'TARIFAS 2025'!$C$11,IF(V77="LEJANA",'TARIFAS 2025'!$D$11))))</f>
        <v>31419</v>
      </c>
      <c r="AA77" s="51">
        <f t="shared" si="1"/>
        <v>31419</v>
      </c>
      <c r="AB77" s="100"/>
      <c r="AC77" s="100"/>
      <c r="AD77" s="100"/>
      <c r="AE77" s="100"/>
      <c r="AF77" s="100"/>
      <c r="AG77" s="100"/>
      <c r="AH77" s="100"/>
      <c r="AI77" s="100"/>
      <c r="AJ77" s="100"/>
      <c r="AK77" s="100"/>
      <c r="AL77" s="100"/>
      <c r="AM77" s="100"/>
      <c r="AN77" s="100"/>
      <c r="AO77" s="100"/>
      <c r="AP77" s="100"/>
      <c r="AQ77" s="100"/>
      <c r="AR77" s="100"/>
      <c r="AS77" s="100"/>
      <c r="AT77" s="100"/>
      <c r="AU77" s="100"/>
      <c r="AV77" s="100"/>
      <c r="AW77" s="100"/>
      <c r="AX77" s="100"/>
      <c r="AY77" s="100"/>
      <c r="AZ77" s="100"/>
      <c r="BA77" s="100"/>
      <c r="BB77" s="100"/>
      <c r="BC77" s="100"/>
      <c r="BD77" s="100"/>
      <c r="BE77" s="100"/>
      <c r="BF77" s="100"/>
      <c r="BG77" s="100"/>
    </row>
    <row r="78" spans="1:59" s="85" customFormat="1" ht="15.6" x14ac:dyDescent="0.3">
      <c r="A78" s="40" t="s">
        <v>88</v>
      </c>
      <c r="B78" s="40" t="str">
        <f>VLOOKUP(A78,'CENTROS DE COSTOS'!A:D,2,0)</f>
        <v>0036-0005</v>
      </c>
      <c r="C78" s="40" t="str">
        <f>VLOOKUP(A78,'CENTROS DE COSTOS'!A:D,3,0)</f>
        <v>Wompi Noroccidente</v>
      </c>
      <c r="D78" s="40">
        <v>5001</v>
      </c>
      <c r="E78" s="40">
        <v>2955635</v>
      </c>
      <c r="F78" s="40">
        <v>79589</v>
      </c>
      <c r="G78" s="40" t="s">
        <v>33</v>
      </c>
      <c r="H78" s="40" t="s">
        <v>120</v>
      </c>
      <c r="I78" s="40" t="s">
        <v>88</v>
      </c>
      <c r="J78" s="40" t="s">
        <v>6315</v>
      </c>
      <c r="K78" s="40" t="s">
        <v>1170</v>
      </c>
      <c r="L78" s="40" t="s">
        <v>8030</v>
      </c>
      <c r="M78" s="103">
        <v>45960.333333333336</v>
      </c>
      <c r="N78" s="103">
        <v>45964.428472222222</v>
      </c>
      <c r="O78" s="40" t="s">
        <v>35</v>
      </c>
      <c r="P78" s="40" t="s">
        <v>35</v>
      </c>
      <c r="Q78" s="40" t="s">
        <v>1494</v>
      </c>
      <c r="R78" s="40" t="s">
        <v>1495</v>
      </c>
      <c r="S78" s="40" t="s">
        <v>10327</v>
      </c>
      <c r="T78" s="40" t="s">
        <v>1172</v>
      </c>
      <c r="U78" s="40">
        <v>16</v>
      </c>
      <c r="V78" s="40" t="str">
        <f>VLOOKUP(D78,TIPOLOGIA!A:F,5,0)</f>
        <v>PRINCIPAL</v>
      </c>
      <c r="W78" s="40" t="str">
        <f>VLOOKUP(D78,TIPOLOGIA!A:F,6,0)</f>
        <v>TERRESTRE</v>
      </c>
      <c r="X78" s="40" t="s">
        <v>1498</v>
      </c>
      <c r="Y78" s="40">
        <v>1</v>
      </c>
      <c r="Z78" s="51">
        <f>IF(T78="SOPORTE_TELEFÓNICO",'TARIFAS 2025'!$B$14,IF(V78="PRINCIPAL",'TARIFAS 2025'!$B$11,IF(V78="INTERMEDIA",'TARIFAS 2025'!$C$11,IF(V78="LEJANA",'TARIFAS 2025'!$D$11))))</f>
        <v>31419</v>
      </c>
      <c r="AA78" s="51">
        <f t="shared" si="1"/>
        <v>31419</v>
      </c>
      <c r="AB78" s="100"/>
      <c r="AC78" s="100"/>
      <c r="AD78" s="100"/>
      <c r="AE78" s="100"/>
      <c r="AF78" s="100"/>
      <c r="AG78" s="100"/>
      <c r="AH78" s="100"/>
      <c r="AI78" s="100"/>
      <c r="AJ78" s="100"/>
      <c r="AK78" s="100"/>
      <c r="AL78" s="100"/>
      <c r="AM78" s="100"/>
      <c r="AN78" s="100"/>
      <c r="AO78" s="100"/>
      <c r="AP78" s="100"/>
      <c r="AQ78" s="100"/>
      <c r="AR78" s="100"/>
      <c r="AS78" s="100"/>
      <c r="AT78" s="100"/>
      <c r="AU78" s="100"/>
      <c r="AV78" s="100"/>
      <c r="AW78" s="100"/>
      <c r="AX78" s="100"/>
      <c r="AY78" s="100"/>
      <c r="AZ78" s="100"/>
      <c r="BA78" s="100"/>
      <c r="BB78" s="100"/>
      <c r="BC78" s="100"/>
      <c r="BD78" s="100"/>
      <c r="BE78" s="100"/>
      <c r="BF78" s="100"/>
      <c r="BG78" s="100"/>
    </row>
    <row r="79" spans="1:59" s="85" customFormat="1" ht="15.6" x14ac:dyDescent="0.3">
      <c r="A79" s="40" t="s">
        <v>88</v>
      </c>
      <c r="B79" s="40" t="str">
        <f>VLOOKUP(A79,'CENTROS DE COSTOS'!A:D,2,0)</f>
        <v>0036-0005</v>
      </c>
      <c r="C79" s="40" t="str">
        <f>VLOOKUP(A79,'CENTROS DE COSTOS'!A:D,3,0)</f>
        <v>Wompi Noroccidente</v>
      </c>
      <c r="D79" s="40">
        <v>5088</v>
      </c>
      <c r="E79" s="40">
        <v>2956619</v>
      </c>
      <c r="F79" s="40">
        <v>50705</v>
      </c>
      <c r="G79" s="40" t="s">
        <v>33</v>
      </c>
      <c r="H79" s="40" t="s">
        <v>120</v>
      </c>
      <c r="I79" s="40" t="s">
        <v>155</v>
      </c>
      <c r="J79" s="40" t="s">
        <v>6316</v>
      </c>
      <c r="K79" s="40" t="s">
        <v>1170</v>
      </c>
      <c r="L79" s="40" t="s">
        <v>8031</v>
      </c>
      <c r="M79" s="103">
        <v>45960.36041666667</v>
      </c>
      <c r="N79" s="103">
        <v>45964.429166666669</v>
      </c>
      <c r="O79" s="40" t="s">
        <v>35</v>
      </c>
      <c r="P79" s="40" t="s">
        <v>35</v>
      </c>
      <c r="Q79" s="40" t="s">
        <v>1494</v>
      </c>
      <c r="R79" s="40" t="s">
        <v>1495</v>
      </c>
      <c r="S79" s="40" t="s">
        <v>10328</v>
      </c>
      <c r="T79" s="40" t="s">
        <v>1172</v>
      </c>
      <c r="U79" s="40">
        <v>48</v>
      </c>
      <c r="V79" s="40" t="str">
        <f>VLOOKUP(D79,TIPOLOGIA!A:F,5,0)</f>
        <v>PRINCIPAL</v>
      </c>
      <c r="W79" s="40" t="str">
        <f>VLOOKUP(D79,TIPOLOGIA!A:F,6,0)</f>
        <v>TERRESTRE</v>
      </c>
      <c r="X79" s="40" t="s">
        <v>1498</v>
      </c>
      <c r="Y79" s="40">
        <v>1</v>
      </c>
      <c r="Z79" s="51">
        <f>IF(T79="SOPORTE_TELEFÓNICO",'TARIFAS 2025'!$B$14,IF(V79="PRINCIPAL",'TARIFAS 2025'!$B$11,IF(V79="INTERMEDIA",'TARIFAS 2025'!$C$11,IF(V79="LEJANA",'TARIFAS 2025'!$D$11))))</f>
        <v>31419</v>
      </c>
      <c r="AA79" s="51">
        <f t="shared" si="1"/>
        <v>31419</v>
      </c>
      <c r="AB79" s="100"/>
      <c r="AC79" s="100"/>
      <c r="AD79" s="100"/>
      <c r="AE79" s="100"/>
      <c r="AF79" s="100"/>
      <c r="AG79" s="100"/>
      <c r="AH79" s="100"/>
      <c r="AI79" s="100"/>
      <c r="AJ79" s="100"/>
      <c r="AK79" s="100"/>
      <c r="AL79" s="100"/>
      <c r="AM79" s="100"/>
      <c r="AN79" s="100"/>
      <c r="AO79" s="100"/>
      <c r="AP79" s="100"/>
      <c r="AQ79" s="100"/>
      <c r="AR79" s="100"/>
      <c r="AS79" s="100"/>
      <c r="AT79" s="100"/>
      <c r="AU79" s="100"/>
      <c r="AV79" s="100"/>
      <c r="AW79" s="100"/>
      <c r="AX79" s="100"/>
      <c r="AY79" s="100"/>
      <c r="AZ79" s="100"/>
      <c r="BA79" s="100"/>
      <c r="BB79" s="100"/>
      <c r="BC79" s="100"/>
      <c r="BD79" s="100"/>
      <c r="BE79" s="100"/>
      <c r="BF79" s="100"/>
      <c r="BG79" s="100"/>
    </row>
    <row r="80" spans="1:59" s="85" customFormat="1" ht="15.6" x14ac:dyDescent="0.3">
      <c r="A80" s="40" t="s">
        <v>88</v>
      </c>
      <c r="B80" s="40" t="str">
        <f>VLOOKUP(A80,'CENTROS DE COSTOS'!A:D,2,0)</f>
        <v>0036-0005</v>
      </c>
      <c r="C80" s="40" t="str">
        <f>VLOOKUP(A80,'CENTROS DE COSTOS'!A:D,3,0)</f>
        <v>Wompi Noroccidente</v>
      </c>
      <c r="D80" s="40">
        <v>5001</v>
      </c>
      <c r="E80" s="40">
        <v>2957943</v>
      </c>
      <c r="F80" s="40">
        <v>68655</v>
      </c>
      <c r="G80" s="40" t="s">
        <v>33</v>
      </c>
      <c r="H80" s="40" t="s">
        <v>120</v>
      </c>
      <c r="I80" s="40" t="s">
        <v>88</v>
      </c>
      <c r="J80" s="40" t="s">
        <v>6317</v>
      </c>
      <c r="K80" s="40" t="s">
        <v>1170</v>
      </c>
      <c r="L80" s="40" t="s">
        <v>8032</v>
      </c>
      <c r="M80" s="103">
        <v>45960.430555555555</v>
      </c>
      <c r="N80" s="103">
        <v>45964.429861111108</v>
      </c>
      <c r="O80" s="40" t="s">
        <v>35</v>
      </c>
      <c r="P80" s="40" t="s">
        <v>35</v>
      </c>
      <c r="Q80" s="40" t="s">
        <v>1494</v>
      </c>
      <c r="R80" s="40" t="s">
        <v>1495</v>
      </c>
      <c r="S80" s="40" t="s">
        <v>10329</v>
      </c>
      <c r="T80" s="40" t="s">
        <v>1172</v>
      </c>
      <c r="U80" s="40">
        <v>48</v>
      </c>
      <c r="V80" s="40" t="str">
        <f>VLOOKUP(D80,TIPOLOGIA!A:F,5,0)</f>
        <v>PRINCIPAL</v>
      </c>
      <c r="W80" s="40" t="str">
        <f>VLOOKUP(D80,TIPOLOGIA!A:F,6,0)</f>
        <v>TERRESTRE</v>
      </c>
      <c r="X80" s="40" t="s">
        <v>1498</v>
      </c>
      <c r="Y80" s="40">
        <v>1</v>
      </c>
      <c r="Z80" s="51">
        <f>IF(T80="SOPORTE_TELEFÓNICO",'TARIFAS 2025'!$B$14,IF(V80="PRINCIPAL",'TARIFAS 2025'!$B$11,IF(V80="INTERMEDIA",'TARIFAS 2025'!$C$11,IF(V80="LEJANA",'TARIFAS 2025'!$D$11))))</f>
        <v>31419</v>
      </c>
      <c r="AA80" s="51">
        <f t="shared" si="1"/>
        <v>31419</v>
      </c>
      <c r="AB80" s="100"/>
      <c r="AC80" s="100"/>
      <c r="AD80" s="100"/>
      <c r="AE80" s="100"/>
      <c r="AF80" s="100"/>
      <c r="AG80" s="100"/>
      <c r="AH80" s="100"/>
      <c r="AI80" s="100"/>
      <c r="AJ80" s="100"/>
      <c r="AK80" s="100"/>
      <c r="AL80" s="100"/>
      <c r="AM80" s="100"/>
      <c r="AN80" s="100"/>
      <c r="AO80" s="100"/>
      <c r="AP80" s="100"/>
      <c r="AQ80" s="100"/>
      <c r="AR80" s="100"/>
      <c r="AS80" s="100"/>
      <c r="AT80" s="100"/>
      <c r="AU80" s="100"/>
      <c r="AV80" s="100"/>
      <c r="AW80" s="100"/>
      <c r="AX80" s="100"/>
      <c r="AY80" s="100"/>
      <c r="AZ80" s="100"/>
      <c r="BA80" s="100"/>
      <c r="BB80" s="100"/>
      <c r="BC80" s="100"/>
      <c r="BD80" s="100"/>
      <c r="BE80" s="100"/>
      <c r="BF80" s="100"/>
      <c r="BG80" s="100"/>
    </row>
    <row r="81" spans="1:59" s="85" customFormat="1" ht="15.6" x14ac:dyDescent="0.3">
      <c r="A81" s="40" t="s">
        <v>88</v>
      </c>
      <c r="B81" s="40" t="str">
        <f>VLOOKUP(A81,'CENTROS DE COSTOS'!A:D,2,0)</f>
        <v>0036-0005</v>
      </c>
      <c r="C81" s="40" t="str">
        <f>VLOOKUP(A81,'CENTROS DE COSTOS'!A:D,3,0)</f>
        <v>Wompi Noroccidente</v>
      </c>
      <c r="D81" s="40">
        <v>5001</v>
      </c>
      <c r="E81" s="40">
        <v>2957866</v>
      </c>
      <c r="F81" s="40">
        <v>72543</v>
      </c>
      <c r="G81" s="40" t="s">
        <v>33</v>
      </c>
      <c r="H81" s="40" t="s">
        <v>120</v>
      </c>
      <c r="I81" s="40" t="s">
        <v>88</v>
      </c>
      <c r="J81" s="40" t="s">
        <v>6318</v>
      </c>
      <c r="K81" s="40" t="s">
        <v>1170</v>
      </c>
      <c r="L81" s="40" t="s">
        <v>8033</v>
      </c>
      <c r="M81" s="103">
        <v>45960.436805555553</v>
      </c>
      <c r="N81" s="103">
        <v>45964.441666666666</v>
      </c>
      <c r="O81" s="40" t="s">
        <v>35</v>
      </c>
      <c r="P81" s="40" t="s">
        <v>35</v>
      </c>
      <c r="Q81" s="40" t="s">
        <v>1494</v>
      </c>
      <c r="R81" s="40" t="s">
        <v>1495</v>
      </c>
      <c r="S81" s="40" t="s">
        <v>10330</v>
      </c>
      <c r="T81" s="40" t="s">
        <v>1172</v>
      </c>
      <c r="U81" s="40">
        <v>32</v>
      </c>
      <c r="V81" s="40" t="str">
        <f>VLOOKUP(D81,TIPOLOGIA!A:F,5,0)</f>
        <v>PRINCIPAL</v>
      </c>
      <c r="W81" s="40" t="str">
        <f>VLOOKUP(D81,TIPOLOGIA!A:F,6,0)</f>
        <v>TERRESTRE</v>
      </c>
      <c r="X81" s="40" t="s">
        <v>1498</v>
      </c>
      <c r="Y81" s="40">
        <v>1</v>
      </c>
      <c r="Z81" s="51">
        <f>IF(T81="SOPORTE_TELEFÓNICO",'TARIFAS 2025'!$B$14,IF(V81="PRINCIPAL",'TARIFAS 2025'!$B$11,IF(V81="INTERMEDIA",'TARIFAS 2025'!$C$11,IF(V81="LEJANA",'TARIFAS 2025'!$D$11))))</f>
        <v>31419</v>
      </c>
      <c r="AA81" s="51">
        <f t="shared" si="1"/>
        <v>31419</v>
      </c>
      <c r="AB81" s="100"/>
      <c r="AC81" s="100"/>
      <c r="AD81" s="100"/>
      <c r="AE81" s="100"/>
      <c r="AF81" s="100"/>
      <c r="AG81" s="100"/>
      <c r="AH81" s="100"/>
      <c r="AI81" s="100"/>
      <c r="AJ81" s="100"/>
      <c r="AK81" s="100"/>
      <c r="AL81" s="100"/>
      <c r="AM81" s="100"/>
      <c r="AN81" s="100"/>
      <c r="AO81" s="100"/>
      <c r="AP81" s="100"/>
      <c r="AQ81" s="100"/>
      <c r="AR81" s="100"/>
      <c r="AS81" s="100"/>
      <c r="AT81" s="100"/>
      <c r="AU81" s="100"/>
      <c r="AV81" s="100"/>
      <c r="AW81" s="100"/>
      <c r="AX81" s="100"/>
      <c r="AY81" s="100"/>
      <c r="AZ81" s="100"/>
      <c r="BA81" s="100"/>
      <c r="BB81" s="100"/>
      <c r="BC81" s="100"/>
      <c r="BD81" s="100"/>
      <c r="BE81" s="100"/>
      <c r="BF81" s="100"/>
      <c r="BG81" s="100"/>
    </row>
    <row r="82" spans="1:59" s="85" customFormat="1" ht="15.6" x14ac:dyDescent="0.3">
      <c r="A82" s="40" t="s">
        <v>88</v>
      </c>
      <c r="B82" s="40" t="str">
        <f>VLOOKUP(A82,'CENTROS DE COSTOS'!A:D,2,0)</f>
        <v>0036-0005</v>
      </c>
      <c r="C82" s="40" t="str">
        <f>VLOOKUP(A82,'CENTROS DE COSTOS'!A:D,3,0)</f>
        <v>Wompi Noroccidente</v>
      </c>
      <c r="D82" s="40">
        <v>5001</v>
      </c>
      <c r="E82" s="40">
        <v>2960319</v>
      </c>
      <c r="F82" s="40">
        <v>79435</v>
      </c>
      <c r="G82" s="40" t="s">
        <v>33</v>
      </c>
      <c r="H82" s="40" t="s">
        <v>120</v>
      </c>
      <c r="I82" s="40" t="s">
        <v>88</v>
      </c>
      <c r="J82" s="40" t="s">
        <v>6319</v>
      </c>
      <c r="K82" s="40" t="s">
        <v>1170</v>
      </c>
      <c r="L82" s="40" t="s">
        <v>8034</v>
      </c>
      <c r="M82" s="103">
        <v>45960.654861111114</v>
      </c>
      <c r="N82" s="103">
        <v>45964.444444444445</v>
      </c>
      <c r="O82" s="40" t="s">
        <v>35</v>
      </c>
      <c r="P82" s="40" t="s">
        <v>35</v>
      </c>
      <c r="Q82" s="40" t="s">
        <v>1494</v>
      </c>
      <c r="R82" s="40" t="s">
        <v>1495</v>
      </c>
      <c r="S82" s="40" t="s">
        <v>10331</v>
      </c>
      <c r="T82" s="40" t="s">
        <v>1172</v>
      </c>
      <c r="U82" s="40">
        <v>24</v>
      </c>
      <c r="V82" s="40" t="str">
        <f>VLOOKUP(D82,TIPOLOGIA!A:F,5,0)</f>
        <v>PRINCIPAL</v>
      </c>
      <c r="W82" s="40" t="str">
        <f>VLOOKUP(D82,TIPOLOGIA!A:F,6,0)</f>
        <v>TERRESTRE</v>
      </c>
      <c r="X82" s="40" t="s">
        <v>1498</v>
      </c>
      <c r="Y82" s="40">
        <v>1</v>
      </c>
      <c r="Z82" s="51">
        <f>IF(T82="SOPORTE_TELEFÓNICO",'TARIFAS 2025'!$B$14,IF(V82="PRINCIPAL",'TARIFAS 2025'!$B$11,IF(V82="INTERMEDIA",'TARIFAS 2025'!$C$11,IF(V82="LEJANA",'TARIFAS 2025'!$D$11))))</f>
        <v>31419</v>
      </c>
      <c r="AA82" s="51">
        <f t="shared" si="1"/>
        <v>31419</v>
      </c>
      <c r="AB82" s="100"/>
      <c r="AC82" s="100"/>
      <c r="AD82" s="100"/>
      <c r="AE82" s="100"/>
      <c r="AF82" s="100"/>
      <c r="AG82" s="100"/>
      <c r="AH82" s="100"/>
      <c r="AI82" s="100"/>
      <c r="AJ82" s="100"/>
      <c r="AK82" s="100"/>
      <c r="AL82" s="100"/>
      <c r="AM82" s="100"/>
      <c r="AN82" s="100"/>
      <c r="AO82" s="100"/>
      <c r="AP82" s="100"/>
      <c r="AQ82" s="100"/>
      <c r="AR82" s="100"/>
      <c r="AS82" s="100"/>
      <c r="AT82" s="100"/>
      <c r="AU82" s="100"/>
      <c r="AV82" s="100"/>
      <c r="AW82" s="100"/>
      <c r="AX82" s="100"/>
      <c r="AY82" s="100"/>
      <c r="AZ82" s="100"/>
      <c r="BA82" s="100"/>
      <c r="BB82" s="100"/>
      <c r="BC82" s="100"/>
      <c r="BD82" s="100"/>
      <c r="BE82" s="100"/>
      <c r="BF82" s="100"/>
      <c r="BG82" s="100"/>
    </row>
    <row r="83" spans="1:59" s="85" customFormat="1" ht="15.6" x14ac:dyDescent="0.3">
      <c r="A83" s="40" t="s">
        <v>88</v>
      </c>
      <c r="B83" s="40" t="str">
        <f>VLOOKUP(A83,'CENTROS DE COSTOS'!A:D,2,0)</f>
        <v>0036-0005</v>
      </c>
      <c r="C83" s="40" t="str">
        <f>VLOOKUP(A83,'CENTROS DE COSTOS'!A:D,3,0)</f>
        <v>Wompi Noroccidente</v>
      </c>
      <c r="D83" s="40">
        <v>5001</v>
      </c>
      <c r="E83" s="40">
        <v>2958144</v>
      </c>
      <c r="F83" s="40">
        <v>56905</v>
      </c>
      <c r="G83" s="40" t="s">
        <v>33</v>
      </c>
      <c r="H83" s="40" t="s">
        <v>120</v>
      </c>
      <c r="I83" s="40" t="s">
        <v>88</v>
      </c>
      <c r="J83" s="40" t="s">
        <v>6320</v>
      </c>
      <c r="K83" s="40" t="s">
        <v>1170</v>
      </c>
      <c r="L83" s="40" t="s">
        <v>8035</v>
      </c>
      <c r="M83" s="103">
        <v>45960.45416666667</v>
      </c>
      <c r="N83" s="103">
        <v>45964.444444444445</v>
      </c>
      <c r="O83" s="40" t="s">
        <v>35</v>
      </c>
      <c r="P83" s="40" t="s">
        <v>35</v>
      </c>
      <c r="Q83" s="40" t="s">
        <v>1494</v>
      </c>
      <c r="R83" s="40" t="s">
        <v>1495</v>
      </c>
      <c r="S83" s="40" t="s">
        <v>10332</v>
      </c>
      <c r="T83" s="40" t="s">
        <v>1172</v>
      </c>
      <c r="U83" s="40">
        <v>32</v>
      </c>
      <c r="V83" s="40" t="str">
        <f>VLOOKUP(D83,TIPOLOGIA!A:F,5,0)</f>
        <v>PRINCIPAL</v>
      </c>
      <c r="W83" s="40" t="str">
        <f>VLOOKUP(D83,TIPOLOGIA!A:F,6,0)</f>
        <v>TERRESTRE</v>
      </c>
      <c r="X83" s="40" t="s">
        <v>1498</v>
      </c>
      <c r="Y83" s="40">
        <v>1</v>
      </c>
      <c r="Z83" s="51">
        <f>IF(T83="SOPORTE_TELEFÓNICO",'TARIFAS 2025'!$B$14,IF(V83="PRINCIPAL",'TARIFAS 2025'!$B$11,IF(V83="INTERMEDIA",'TARIFAS 2025'!$C$11,IF(V83="LEJANA",'TARIFAS 2025'!$D$11))))</f>
        <v>31419</v>
      </c>
      <c r="AA83" s="51">
        <f t="shared" si="1"/>
        <v>31419</v>
      </c>
      <c r="AB83" s="100"/>
      <c r="AC83" s="100"/>
      <c r="AD83" s="100"/>
      <c r="AE83" s="100"/>
      <c r="AF83" s="100"/>
      <c r="AG83" s="100"/>
      <c r="AH83" s="100"/>
      <c r="AI83" s="100"/>
      <c r="AJ83" s="100"/>
      <c r="AK83" s="100"/>
      <c r="AL83" s="100"/>
      <c r="AM83" s="100"/>
      <c r="AN83" s="100"/>
      <c r="AO83" s="100"/>
      <c r="AP83" s="100"/>
      <c r="AQ83" s="100"/>
      <c r="AR83" s="100"/>
      <c r="AS83" s="100"/>
      <c r="AT83" s="100"/>
      <c r="AU83" s="100"/>
      <c r="AV83" s="100"/>
      <c r="AW83" s="100"/>
      <c r="AX83" s="100"/>
      <c r="AY83" s="100"/>
      <c r="AZ83" s="100"/>
      <c r="BA83" s="100"/>
      <c r="BB83" s="100"/>
      <c r="BC83" s="100"/>
      <c r="BD83" s="100"/>
      <c r="BE83" s="100"/>
      <c r="BF83" s="100"/>
      <c r="BG83" s="100"/>
    </row>
    <row r="84" spans="1:59" s="85" customFormat="1" ht="15.6" x14ac:dyDescent="0.3">
      <c r="A84" s="40" t="s">
        <v>68</v>
      </c>
      <c r="B84" s="40" t="str">
        <f>VLOOKUP(A84,'CENTROS DE COSTOS'!A:D,2,0)</f>
        <v>0036-0001</v>
      </c>
      <c r="C84" s="40" t="str">
        <f>VLOOKUP(A84,'CENTROS DE COSTOS'!A:D,3,0)</f>
        <v>Wompi Costa</v>
      </c>
      <c r="D84" s="40">
        <v>8001</v>
      </c>
      <c r="E84" s="40">
        <v>2961725</v>
      </c>
      <c r="F84" s="40">
        <v>77916</v>
      </c>
      <c r="G84" s="40" t="s">
        <v>33</v>
      </c>
      <c r="H84" s="40" t="s">
        <v>253</v>
      </c>
      <c r="I84" s="40" t="s">
        <v>68</v>
      </c>
      <c r="J84" s="40" t="s">
        <v>6321</v>
      </c>
      <c r="K84" s="40" t="s">
        <v>1170</v>
      </c>
      <c r="L84" s="40" t="s">
        <v>8036</v>
      </c>
      <c r="M84" s="103">
        <v>45961.350694444445</v>
      </c>
      <c r="N84" s="103">
        <v>45964.549305555556</v>
      </c>
      <c r="O84" s="40" t="s">
        <v>35</v>
      </c>
      <c r="P84" s="40" t="s">
        <v>35</v>
      </c>
      <c r="Q84" s="40" t="s">
        <v>1494</v>
      </c>
      <c r="R84" s="40" t="s">
        <v>1495</v>
      </c>
      <c r="S84" s="40" t="s">
        <v>10333</v>
      </c>
      <c r="T84" s="40" t="s">
        <v>1172</v>
      </c>
      <c r="U84" s="40">
        <v>40</v>
      </c>
      <c r="V84" s="40" t="str">
        <f>VLOOKUP(D84,TIPOLOGIA!A:F,5,0)</f>
        <v>PRINCIPAL</v>
      </c>
      <c r="W84" s="40" t="str">
        <f>VLOOKUP(D84,TIPOLOGIA!A:F,6,0)</f>
        <v>TERRESTRE</v>
      </c>
      <c r="X84" s="40" t="s">
        <v>1537</v>
      </c>
      <c r="Y84" s="40">
        <v>1</v>
      </c>
      <c r="Z84" s="51">
        <f>IF(T84="SOPORTE_TELEFÓNICO",'TARIFAS 2025'!$B$14,IF(V84="PRINCIPAL",'TARIFAS 2025'!$B$11,IF(V84="INTERMEDIA",'TARIFAS 2025'!$C$11,IF(V84="LEJANA",'TARIFAS 2025'!$D$11))))</f>
        <v>31419</v>
      </c>
      <c r="AA84" s="51">
        <f t="shared" si="1"/>
        <v>31419</v>
      </c>
      <c r="AB84" s="100"/>
      <c r="AC84" s="100"/>
      <c r="AD84" s="100"/>
      <c r="AE84" s="100"/>
      <c r="AF84" s="100"/>
      <c r="AG84" s="100"/>
      <c r="AH84" s="100"/>
      <c r="AI84" s="100"/>
      <c r="AJ84" s="100"/>
      <c r="AK84" s="100"/>
      <c r="AL84" s="100"/>
      <c r="AM84" s="100"/>
      <c r="AN84" s="100"/>
      <c r="AO84" s="100"/>
      <c r="AP84" s="100"/>
      <c r="AQ84" s="100"/>
      <c r="AR84" s="100"/>
      <c r="AS84" s="100"/>
      <c r="AT84" s="100"/>
      <c r="AU84" s="100"/>
      <c r="AV84" s="100"/>
      <c r="AW84" s="100"/>
      <c r="AX84" s="100"/>
      <c r="AY84" s="100"/>
      <c r="AZ84" s="100"/>
      <c r="BA84" s="100"/>
      <c r="BB84" s="100"/>
      <c r="BC84" s="100"/>
      <c r="BD84" s="100"/>
      <c r="BE84" s="100"/>
      <c r="BF84" s="100"/>
      <c r="BG84" s="100"/>
    </row>
    <row r="85" spans="1:59" s="85" customFormat="1" ht="15.6" x14ac:dyDescent="0.3">
      <c r="A85" s="40" t="s">
        <v>88</v>
      </c>
      <c r="B85" s="40" t="str">
        <f>VLOOKUP(A85,'CENTROS DE COSTOS'!A:D,2,0)</f>
        <v>0036-0005</v>
      </c>
      <c r="C85" s="40" t="str">
        <f>VLOOKUP(A85,'CENTROS DE COSTOS'!A:D,3,0)</f>
        <v>Wompi Noroccidente</v>
      </c>
      <c r="D85" s="40">
        <v>5001</v>
      </c>
      <c r="E85" s="40">
        <v>2954416</v>
      </c>
      <c r="F85" s="40">
        <v>80087</v>
      </c>
      <c r="G85" s="40" t="s">
        <v>33</v>
      </c>
      <c r="H85" s="40" t="s">
        <v>120</v>
      </c>
      <c r="I85" s="40" t="s">
        <v>88</v>
      </c>
      <c r="J85" s="40" t="s">
        <v>6322</v>
      </c>
      <c r="K85" s="40" t="s">
        <v>1170</v>
      </c>
      <c r="L85" s="40" t="s">
        <v>8037</v>
      </c>
      <c r="M85" s="103">
        <v>45959.628472222219</v>
      </c>
      <c r="N85" s="103">
        <v>45964.661111111112</v>
      </c>
      <c r="O85" s="40" t="s">
        <v>35</v>
      </c>
      <c r="P85" s="40" t="s">
        <v>35</v>
      </c>
      <c r="Q85" s="40" t="s">
        <v>1494</v>
      </c>
      <c r="R85" s="40" t="s">
        <v>1495</v>
      </c>
      <c r="S85" s="40" t="s">
        <v>10334</v>
      </c>
      <c r="T85" s="40" t="s">
        <v>1172</v>
      </c>
      <c r="U85" s="40">
        <v>16</v>
      </c>
      <c r="V85" s="40" t="str">
        <f>VLOOKUP(D85,TIPOLOGIA!A:F,5,0)</f>
        <v>PRINCIPAL</v>
      </c>
      <c r="W85" s="40" t="str">
        <f>VLOOKUP(D85,TIPOLOGIA!A:F,6,0)</f>
        <v>TERRESTRE</v>
      </c>
      <c r="X85" s="40" t="s">
        <v>1498</v>
      </c>
      <c r="Y85" s="40">
        <v>1</v>
      </c>
      <c r="Z85" s="51">
        <f>IF(T85="SOPORTE_TELEFÓNICO",'TARIFAS 2025'!$B$14,IF(V85="PRINCIPAL",'TARIFAS 2025'!$B$11,IF(V85="INTERMEDIA",'TARIFAS 2025'!$C$11,IF(V85="LEJANA",'TARIFAS 2025'!$D$11))))</f>
        <v>31419</v>
      </c>
      <c r="AA85" s="51">
        <f t="shared" si="1"/>
        <v>31419</v>
      </c>
      <c r="AB85" s="100"/>
      <c r="AC85" s="100"/>
      <c r="AD85" s="100"/>
      <c r="AE85" s="100"/>
      <c r="AF85" s="100"/>
      <c r="AG85" s="100"/>
      <c r="AH85" s="100"/>
      <c r="AI85" s="100"/>
      <c r="AJ85" s="100"/>
      <c r="AK85" s="100"/>
      <c r="AL85" s="100"/>
      <c r="AM85" s="100"/>
      <c r="AN85" s="100"/>
      <c r="AO85" s="100"/>
      <c r="AP85" s="100"/>
      <c r="AQ85" s="100"/>
      <c r="AR85" s="100"/>
      <c r="AS85" s="100"/>
      <c r="AT85" s="100"/>
      <c r="AU85" s="100"/>
      <c r="AV85" s="100"/>
      <c r="AW85" s="100"/>
      <c r="AX85" s="100"/>
      <c r="AY85" s="100"/>
      <c r="AZ85" s="100"/>
      <c r="BA85" s="100"/>
      <c r="BB85" s="100"/>
      <c r="BC85" s="100"/>
      <c r="BD85" s="100"/>
      <c r="BE85" s="100"/>
      <c r="BF85" s="100"/>
      <c r="BG85" s="100"/>
    </row>
    <row r="86" spans="1:59" s="85" customFormat="1" ht="15.6" x14ac:dyDescent="0.3">
      <c r="A86" s="40" t="s">
        <v>81</v>
      </c>
      <c r="B86" s="40" t="str">
        <f>VLOOKUP(A86,'CENTROS DE COSTOS'!A:D,2,0)</f>
        <v>0036-0007</v>
      </c>
      <c r="C86" s="40" t="str">
        <f>VLOOKUP(A86,'CENTROS DE COSTOS'!A:D,3,0)</f>
        <v>Wompi Santander</v>
      </c>
      <c r="D86" s="40">
        <v>54518</v>
      </c>
      <c r="E86" s="40">
        <v>2928718</v>
      </c>
      <c r="F86" s="40">
        <v>54094</v>
      </c>
      <c r="G86" s="40" t="s">
        <v>33</v>
      </c>
      <c r="H86" s="40" t="s">
        <v>891</v>
      </c>
      <c r="I86" s="40" t="s">
        <v>917</v>
      </c>
      <c r="J86" s="40" t="s">
        <v>6323</v>
      </c>
      <c r="K86" s="40" t="s">
        <v>1170</v>
      </c>
      <c r="L86" s="40" t="s">
        <v>8038</v>
      </c>
      <c r="M86" s="103">
        <v>45954.333333333336</v>
      </c>
      <c r="N86" s="103">
        <v>45965.352083333331</v>
      </c>
      <c r="O86" s="40" t="s">
        <v>35</v>
      </c>
      <c r="P86" s="40" t="s">
        <v>35</v>
      </c>
      <c r="Q86" s="40" t="s">
        <v>1494</v>
      </c>
      <c r="R86" s="40" t="s">
        <v>1495</v>
      </c>
      <c r="S86" s="40" t="s">
        <v>10335</v>
      </c>
      <c r="T86" s="40" t="s">
        <v>1497</v>
      </c>
      <c r="U86" s="40">
        <v>56</v>
      </c>
      <c r="V86" s="40" t="str">
        <f>VLOOKUP(D86,TIPOLOGIA!A:F,5,0)</f>
        <v>LEJANA</v>
      </c>
      <c r="W86" s="40" t="str">
        <f>VLOOKUP(D86,TIPOLOGIA!A:F,6,0)</f>
        <v>TERRESTRE</v>
      </c>
      <c r="X86" s="40" t="s">
        <v>1211</v>
      </c>
      <c r="Y86" s="40">
        <v>1</v>
      </c>
      <c r="Z86" s="51">
        <f>IF(T86="SOPORTE_TELEFÓNICO",'TARIFAS 2025'!$B$14,IF(V86="PRINCIPAL",'TARIFAS 2025'!$B$11,IF(V86="INTERMEDIA",'TARIFAS 2025'!$C$11,IF(V86="LEJANA",'TARIFAS 2025'!$D$11))))</f>
        <v>40250</v>
      </c>
      <c r="AA86" s="51">
        <f t="shared" si="1"/>
        <v>40250</v>
      </c>
      <c r="AB86" s="100"/>
      <c r="AC86" s="100"/>
      <c r="AD86" s="100"/>
      <c r="AE86" s="100"/>
      <c r="AF86" s="100"/>
      <c r="AG86" s="100"/>
      <c r="AH86" s="100"/>
      <c r="AI86" s="100"/>
      <c r="AJ86" s="100"/>
      <c r="AK86" s="100"/>
      <c r="AL86" s="100"/>
      <c r="AM86" s="100"/>
      <c r="AN86" s="100"/>
      <c r="AO86" s="100"/>
      <c r="AP86" s="100"/>
      <c r="AQ86" s="100"/>
      <c r="AR86" s="100"/>
      <c r="AS86" s="100"/>
      <c r="AT86" s="100"/>
      <c r="AU86" s="100"/>
      <c r="AV86" s="100"/>
      <c r="AW86" s="100"/>
      <c r="AX86" s="100"/>
      <c r="AY86" s="100"/>
      <c r="AZ86" s="100"/>
      <c r="BA86" s="100"/>
      <c r="BB86" s="100"/>
      <c r="BC86" s="100"/>
      <c r="BD86" s="100"/>
      <c r="BE86" s="100"/>
      <c r="BF86" s="100"/>
      <c r="BG86" s="100"/>
    </row>
    <row r="87" spans="1:59" s="85" customFormat="1" ht="15.6" x14ac:dyDescent="0.3">
      <c r="A87" s="40" t="s">
        <v>71</v>
      </c>
      <c r="B87" s="40" t="str">
        <f>VLOOKUP(A87,'CENTROS DE COSTOS'!A:D,2,0)</f>
        <v>0036-0004</v>
      </c>
      <c r="C87" s="40" t="str">
        <f>VLOOKUP(A87,'CENTROS DE COSTOS'!A:D,3,0)</f>
        <v>Wompi Centro</v>
      </c>
      <c r="D87" s="40">
        <v>25328</v>
      </c>
      <c r="E87" s="40">
        <v>2935584</v>
      </c>
      <c r="F87" s="40">
        <v>29810</v>
      </c>
      <c r="G87" s="40" t="s">
        <v>33</v>
      </c>
      <c r="H87" s="40" t="s">
        <v>618</v>
      </c>
      <c r="I87" s="40" t="s">
        <v>663</v>
      </c>
      <c r="J87" s="40" t="s">
        <v>6324</v>
      </c>
      <c r="K87" s="40" t="s">
        <v>1170</v>
      </c>
      <c r="L87" s="40" t="s">
        <v>8039</v>
      </c>
      <c r="M87" s="103">
        <v>45957.333333333336</v>
      </c>
      <c r="N87" s="103">
        <v>45965.353472222225</v>
      </c>
      <c r="O87" s="40" t="s">
        <v>35</v>
      </c>
      <c r="P87" s="40" t="s">
        <v>35</v>
      </c>
      <c r="Q87" s="40" t="s">
        <v>1494</v>
      </c>
      <c r="R87" s="40" t="s">
        <v>1495</v>
      </c>
      <c r="S87" s="40" t="s">
        <v>10336</v>
      </c>
      <c r="T87" s="40" t="s">
        <v>1497</v>
      </c>
      <c r="U87" s="40">
        <v>56</v>
      </c>
      <c r="V87" s="40" t="str">
        <f>VLOOKUP(D87,TIPOLOGIA!A:F,5,0)</f>
        <v>LEJANA</v>
      </c>
      <c r="W87" s="40" t="str">
        <f>VLOOKUP(D87,TIPOLOGIA!A:F,6,0)</f>
        <v>TERRESTRE</v>
      </c>
      <c r="X87" s="40" t="s">
        <v>1216</v>
      </c>
      <c r="Y87" s="40">
        <v>1</v>
      </c>
      <c r="Z87" s="51">
        <f>IF(T87="SOPORTE_TELEFÓNICO",'TARIFAS 2025'!$B$14,IF(V87="PRINCIPAL",'TARIFAS 2025'!$B$11,IF(V87="INTERMEDIA",'TARIFAS 2025'!$C$11,IF(V87="LEJANA",'TARIFAS 2025'!$D$11))))</f>
        <v>40250</v>
      </c>
      <c r="AA87" s="51">
        <f t="shared" si="1"/>
        <v>40250</v>
      </c>
      <c r="AB87" s="100"/>
      <c r="AC87" s="100"/>
      <c r="AD87" s="100"/>
      <c r="AE87" s="100"/>
      <c r="AF87" s="100"/>
      <c r="AG87" s="100"/>
      <c r="AH87" s="100"/>
      <c r="AI87" s="100"/>
      <c r="AJ87" s="100"/>
      <c r="AK87" s="100"/>
      <c r="AL87" s="100"/>
      <c r="AM87" s="100"/>
      <c r="AN87" s="100"/>
      <c r="AO87" s="100"/>
      <c r="AP87" s="100"/>
      <c r="AQ87" s="100"/>
      <c r="AR87" s="100"/>
      <c r="AS87" s="100"/>
      <c r="AT87" s="100"/>
      <c r="AU87" s="100"/>
      <c r="AV87" s="100"/>
      <c r="AW87" s="100"/>
      <c r="AX87" s="100"/>
      <c r="AY87" s="100"/>
      <c r="AZ87" s="100"/>
      <c r="BA87" s="100"/>
      <c r="BB87" s="100"/>
      <c r="BC87" s="100"/>
      <c r="BD87" s="100"/>
      <c r="BE87" s="100"/>
      <c r="BF87" s="100"/>
      <c r="BG87" s="100"/>
    </row>
    <row r="88" spans="1:59" s="85" customFormat="1" ht="15.6" x14ac:dyDescent="0.3">
      <c r="A88" s="40" t="s">
        <v>91</v>
      </c>
      <c r="B88" s="40" t="str">
        <f>VLOOKUP(A88,'CENTROS DE COSTOS'!A:D,2,0)</f>
        <v>0036-0003</v>
      </c>
      <c r="C88" s="40" t="str">
        <f>VLOOKUP(A88,'CENTROS DE COSTOS'!A:D,3,0)</f>
        <v>Wompi Suroccidente</v>
      </c>
      <c r="D88" s="40">
        <v>52788</v>
      </c>
      <c r="E88" s="40">
        <v>2952185</v>
      </c>
      <c r="F88" s="40">
        <v>79955</v>
      </c>
      <c r="G88" s="40" t="s">
        <v>33</v>
      </c>
      <c r="H88" s="40" t="s">
        <v>133</v>
      </c>
      <c r="I88" s="40" t="s">
        <v>888</v>
      </c>
      <c r="J88" s="40" t="s">
        <v>6325</v>
      </c>
      <c r="K88" s="40" t="s">
        <v>1170</v>
      </c>
      <c r="L88" s="40" t="s">
        <v>8040</v>
      </c>
      <c r="M88" s="103">
        <v>45959.439583333333</v>
      </c>
      <c r="N88" s="103">
        <v>45965.361805555556</v>
      </c>
      <c r="O88" s="40" t="s">
        <v>35</v>
      </c>
      <c r="P88" s="40" t="s">
        <v>35</v>
      </c>
      <c r="Q88" s="40" t="s">
        <v>1494</v>
      </c>
      <c r="R88" s="40" t="s">
        <v>1495</v>
      </c>
      <c r="S88" s="40" t="s">
        <v>10337</v>
      </c>
      <c r="T88" s="40" t="s">
        <v>1497</v>
      </c>
      <c r="U88" s="40">
        <v>16</v>
      </c>
      <c r="V88" s="40" t="str">
        <f>VLOOKUP(D88,TIPOLOGIA!A:F,5,0)</f>
        <v>INTERMEDIA</v>
      </c>
      <c r="W88" s="40" t="str">
        <f>VLOOKUP(D88,TIPOLOGIA!A:F,6,0)</f>
        <v>TERRESTRE</v>
      </c>
      <c r="X88" s="40" t="s">
        <v>1195</v>
      </c>
      <c r="Y88" s="40">
        <v>1</v>
      </c>
      <c r="Z88" s="51">
        <f>IF(T88="SOPORTE_TELEFÓNICO",'TARIFAS 2025'!$B$14,IF(V88="PRINCIPAL",'TARIFAS 2025'!$B$11,IF(V88="INTERMEDIA",'TARIFAS 2025'!$C$11,IF(V88="LEJANA",'TARIFAS 2025'!$D$11))))</f>
        <v>36351</v>
      </c>
      <c r="AA88" s="51">
        <f t="shared" si="1"/>
        <v>36351</v>
      </c>
      <c r="AB88" s="100"/>
      <c r="AC88" s="100"/>
      <c r="AD88" s="100"/>
      <c r="AE88" s="100"/>
      <c r="AF88" s="100"/>
      <c r="AG88" s="100"/>
      <c r="AH88" s="100"/>
      <c r="AI88" s="100"/>
      <c r="AJ88" s="100"/>
      <c r="AK88" s="100"/>
      <c r="AL88" s="100"/>
      <c r="AM88" s="100"/>
      <c r="AN88" s="100"/>
      <c r="AO88" s="100"/>
      <c r="AP88" s="100"/>
      <c r="AQ88" s="100"/>
      <c r="AR88" s="100"/>
      <c r="AS88" s="100"/>
      <c r="AT88" s="100"/>
      <c r="AU88" s="100"/>
      <c r="AV88" s="100"/>
      <c r="AW88" s="100"/>
      <c r="AX88" s="100"/>
      <c r="AY88" s="100"/>
      <c r="AZ88" s="100"/>
      <c r="BA88" s="100"/>
      <c r="BB88" s="100"/>
      <c r="BC88" s="100"/>
      <c r="BD88" s="100"/>
      <c r="BE88" s="100"/>
      <c r="BF88" s="100"/>
      <c r="BG88" s="100"/>
    </row>
    <row r="89" spans="1:59" s="85" customFormat="1" ht="15.6" x14ac:dyDescent="0.3">
      <c r="A89" s="40" t="s">
        <v>92</v>
      </c>
      <c r="B89" s="40" t="str">
        <f>VLOOKUP(A89,'CENTROS DE COSTOS'!A:D,2,0)</f>
        <v>0036-0002</v>
      </c>
      <c r="C89" s="40" t="str">
        <f>VLOOKUP(A89,'CENTROS DE COSTOS'!A:D,3,0)</f>
        <v>Wompi Eje Cafetero</v>
      </c>
      <c r="D89" s="40">
        <v>76736</v>
      </c>
      <c r="E89" s="40">
        <v>2946378</v>
      </c>
      <c r="F89" s="40">
        <v>76356</v>
      </c>
      <c r="G89" s="40" t="s">
        <v>33</v>
      </c>
      <c r="H89" s="40" t="s">
        <v>1101</v>
      </c>
      <c r="I89" s="40" t="s">
        <v>1126</v>
      </c>
      <c r="J89" s="40" t="s">
        <v>6326</v>
      </c>
      <c r="K89" s="40" t="s">
        <v>1170</v>
      </c>
      <c r="L89" s="40" t="s">
        <v>8041</v>
      </c>
      <c r="M89" s="103">
        <v>45958.48333333333</v>
      </c>
      <c r="N89" s="103">
        <v>45965.382638888892</v>
      </c>
      <c r="O89" s="40" t="s">
        <v>35</v>
      </c>
      <c r="P89" s="40" t="s">
        <v>35</v>
      </c>
      <c r="Q89" s="40" t="s">
        <v>1494</v>
      </c>
      <c r="R89" s="40" t="s">
        <v>1495</v>
      </c>
      <c r="S89" s="40" t="s">
        <v>10338</v>
      </c>
      <c r="T89" s="40" t="s">
        <v>1497</v>
      </c>
      <c r="U89" s="40">
        <v>32</v>
      </c>
      <c r="V89" s="40" t="str">
        <f>VLOOKUP(D89,TIPOLOGIA!A:F,5,0)</f>
        <v>INTERMEDIA</v>
      </c>
      <c r="W89" s="40" t="str">
        <f>VLOOKUP(D89,TIPOLOGIA!A:F,6,0)</f>
        <v>TERRESTRE</v>
      </c>
      <c r="X89" s="40" t="s">
        <v>1591</v>
      </c>
      <c r="Y89" s="40">
        <v>1</v>
      </c>
      <c r="Z89" s="51">
        <f>IF(T89="SOPORTE_TELEFÓNICO",'TARIFAS 2025'!$B$14,IF(V89="PRINCIPAL",'TARIFAS 2025'!$B$11,IF(V89="INTERMEDIA",'TARIFAS 2025'!$C$11,IF(V89="LEJANA",'TARIFAS 2025'!$D$11))))</f>
        <v>36351</v>
      </c>
      <c r="AA89" s="51">
        <f t="shared" si="1"/>
        <v>36351</v>
      </c>
      <c r="AB89" s="100"/>
      <c r="AC89" s="100"/>
      <c r="AD89" s="100"/>
      <c r="AE89" s="100"/>
      <c r="AF89" s="100"/>
      <c r="AG89" s="100"/>
      <c r="AH89" s="100"/>
      <c r="AI89" s="100"/>
      <c r="AJ89" s="100"/>
      <c r="AK89" s="100"/>
      <c r="AL89" s="100"/>
      <c r="AM89" s="100"/>
      <c r="AN89" s="100"/>
      <c r="AO89" s="100"/>
      <c r="AP89" s="100"/>
      <c r="AQ89" s="100"/>
      <c r="AR89" s="100"/>
      <c r="AS89" s="100"/>
      <c r="AT89" s="100"/>
      <c r="AU89" s="100"/>
      <c r="AV89" s="100"/>
      <c r="AW89" s="100"/>
      <c r="AX89" s="100"/>
      <c r="AY89" s="100"/>
      <c r="AZ89" s="100"/>
      <c r="BA89" s="100"/>
      <c r="BB89" s="100"/>
      <c r="BC89" s="100"/>
      <c r="BD89" s="100"/>
      <c r="BE89" s="100"/>
      <c r="BF89" s="100"/>
      <c r="BG89" s="100"/>
    </row>
    <row r="90" spans="1:59" s="85" customFormat="1" ht="15.6" x14ac:dyDescent="0.3">
      <c r="A90" s="40" t="s">
        <v>81</v>
      </c>
      <c r="B90" s="40" t="str">
        <f>VLOOKUP(A90,'CENTROS DE COSTOS'!A:D,2,0)</f>
        <v>0036-0007</v>
      </c>
      <c r="C90" s="40" t="str">
        <f>VLOOKUP(A90,'CENTROS DE COSTOS'!A:D,3,0)</f>
        <v>Wompi Santander</v>
      </c>
      <c r="D90" s="40">
        <v>68867</v>
      </c>
      <c r="E90" s="40">
        <v>2938183</v>
      </c>
      <c r="F90" s="40">
        <v>58356</v>
      </c>
      <c r="G90" s="40" t="s">
        <v>33</v>
      </c>
      <c r="H90" s="40" t="s">
        <v>963</v>
      </c>
      <c r="I90" s="40" t="s">
        <v>1032</v>
      </c>
      <c r="J90" s="40" t="s">
        <v>1458</v>
      </c>
      <c r="K90" s="40" t="s">
        <v>1170</v>
      </c>
      <c r="L90" s="40" t="s">
        <v>8042</v>
      </c>
      <c r="M90" s="103">
        <v>45957.412499999999</v>
      </c>
      <c r="N90" s="103">
        <v>45965.39166666667</v>
      </c>
      <c r="O90" s="40" t="s">
        <v>35</v>
      </c>
      <c r="P90" s="40" t="s">
        <v>35</v>
      </c>
      <c r="Q90" s="40" t="s">
        <v>1494</v>
      </c>
      <c r="R90" s="40" t="s">
        <v>1495</v>
      </c>
      <c r="S90" s="40" t="s">
        <v>10339</v>
      </c>
      <c r="T90" s="40" t="s">
        <v>1497</v>
      </c>
      <c r="U90" s="40">
        <v>24</v>
      </c>
      <c r="V90" s="40" t="str">
        <f>VLOOKUP(D90,TIPOLOGIA!A:F,5,0)</f>
        <v>LEJANA</v>
      </c>
      <c r="W90" s="40" t="str">
        <f>VLOOKUP(D90,TIPOLOGIA!A:F,6,0)</f>
        <v>TERRESTRE</v>
      </c>
      <c r="X90" s="40" t="s">
        <v>1591</v>
      </c>
      <c r="Y90" s="40">
        <v>1</v>
      </c>
      <c r="Z90" s="51">
        <f>IF(T90="SOPORTE_TELEFÓNICO",'TARIFAS 2025'!$B$14,IF(V90="PRINCIPAL",'TARIFAS 2025'!$B$11,IF(V90="INTERMEDIA",'TARIFAS 2025'!$C$11,IF(V90="LEJANA",'TARIFAS 2025'!$D$11))))</f>
        <v>40250</v>
      </c>
      <c r="AA90" s="51">
        <f t="shared" si="1"/>
        <v>40250</v>
      </c>
      <c r="AB90" s="100"/>
      <c r="AC90" s="100"/>
      <c r="AD90" s="100"/>
      <c r="AE90" s="100"/>
      <c r="AF90" s="100"/>
      <c r="AG90" s="100"/>
      <c r="AH90" s="100"/>
      <c r="AI90" s="100"/>
      <c r="AJ90" s="100"/>
      <c r="AK90" s="100"/>
      <c r="AL90" s="100"/>
      <c r="AM90" s="100"/>
      <c r="AN90" s="100"/>
      <c r="AO90" s="100"/>
      <c r="AP90" s="100"/>
      <c r="AQ90" s="100"/>
      <c r="AR90" s="100"/>
      <c r="AS90" s="100"/>
      <c r="AT90" s="100"/>
      <c r="AU90" s="100"/>
      <c r="AV90" s="100"/>
      <c r="AW90" s="100"/>
      <c r="AX90" s="100"/>
      <c r="AY90" s="100"/>
      <c r="AZ90" s="100"/>
      <c r="BA90" s="100"/>
      <c r="BB90" s="100"/>
      <c r="BC90" s="100"/>
      <c r="BD90" s="100"/>
      <c r="BE90" s="100"/>
      <c r="BF90" s="100"/>
      <c r="BG90" s="100"/>
    </row>
    <row r="91" spans="1:59" s="85" customFormat="1" ht="15.6" x14ac:dyDescent="0.3">
      <c r="A91" s="40" t="s">
        <v>88</v>
      </c>
      <c r="B91" s="40" t="str">
        <f>VLOOKUP(A91,'CENTROS DE COSTOS'!A:D,2,0)</f>
        <v>0036-0005</v>
      </c>
      <c r="C91" s="40" t="str">
        <f>VLOOKUP(A91,'CENTROS DE COSTOS'!A:D,3,0)</f>
        <v>Wompi Noroccidente</v>
      </c>
      <c r="D91" s="40">
        <v>5134</v>
      </c>
      <c r="E91" s="40">
        <v>2900192</v>
      </c>
      <c r="F91" s="40">
        <v>77434</v>
      </c>
      <c r="G91" s="40" t="s">
        <v>33</v>
      </c>
      <c r="H91" s="40" t="s">
        <v>120</v>
      </c>
      <c r="I91" s="40" t="s">
        <v>161</v>
      </c>
      <c r="J91" s="40" t="s">
        <v>6327</v>
      </c>
      <c r="K91" s="40" t="s">
        <v>1170</v>
      </c>
      <c r="L91" s="40" t="s">
        <v>8043</v>
      </c>
      <c r="M91" s="103">
        <v>45950.333333333336</v>
      </c>
      <c r="N91" s="103">
        <v>45965.401388888888</v>
      </c>
      <c r="O91" s="40" t="s">
        <v>35</v>
      </c>
      <c r="P91" s="40" t="s">
        <v>35</v>
      </c>
      <c r="Q91" s="40" t="s">
        <v>1494</v>
      </c>
      <c r="R91" s="40" t="s">
        <v>1495</v>
      </c>
      <c r="S91" s="40" t="s">
        <v>10340</v>
      </c>
      <c r="T91" s="40" t="s">
        <v>1497</v>
      </c>
      <c r="U91" s="40">
        <v>40</v>
      </c>
      <c r="V91" s="40" t="str">
        <f>VLOOKUP(D91,TIPOLOGIA!A:F,5,0)</f>
        <v>LEJANA</v>
      </c>
      <c r="W91" s="40" t="str">
        <f>VLOOKUP(D91,TIPOLOGIA!A:F,6,0)</f>
        <v>TERRESTRE</v>
      </c>
      <c r="X91" s="40" t="s">
        <v>1332</v>
      </c>
      <c r="Y91" s="40">
        <v>1</v>
      </c>
      <c r="Z91" s="51">
        <f>IF(T91="SOPORTE_TELEFÓNICO",'TARIFAS 2025'!$B$14,IF(V91="PRINCIPAL",'TARIFAS 2025'!$B$11,IF(V91="INTERMEDIA",'TARIFAS 2025'!$C$11,IF(V91="LEJANA",'TARIFAS 2025'!$D$11))))</f>
        <v>40250</v>
      </c>
      <c r="AA91" s="51">
        <f t="shared" si="1"/>
        <v>40250</v>
      </c>
      <c r="AB91" s="100"/>
      <c r="AC91" s="100"/>
      <c r="AD91" s="100"/>
      <c r="AE91" s="100"/>
      <c r="AF91" s="100"/>
      <c r="AG91" s="100"/>
      <c r="AH91" s="100"/>
      <c r="AI91" s="100"/>
      <c r="AJ91" s="100"/>
      <c r="AK91" s="100"/>
      <c r="AL91" s="100"/>
      <c r="AM91" s="100"/>
      <c r="AN91" s="100"/>
      <c r="AO91" s="100"/>
      <c r="AP91" s="100"/>
      <c r="AQ91" s="100"/>
      <c r="AR91" s="100"/>
      <c r="AS91" s="100"/>
      <c r="AT91" s="100"/>
      <c r="AU91" s="100"/>
      <c r="AV91" s="100"/>
      <c r="AW91" s="100"/>
      <c r="AX91" s="100"/>
      <c r="AY91" s="100"/>
      <c r="AZ91" s="100"/>
      <c r="BA91" s="100"/>
      <c r="BB91" s="100"/>
      <c r="BC91" s="100"/>
      <c r="BD91" s="100"/>
      <c r="BE91" s="100"/>
      <c r="BF91" s="100"/>
      <c r="BG91" s="100"/>
    </row>
    <row r="92" spans="1:59" s="85" customFormat="1" ht="15.6" x14ac:dyDescent="0.3">
      <c r="A92" s="40" t="s">
        <v>92</v>
      </c>
      <c r="B92" s="40" t="str">
        <f>VLOOKUP(A92,'CENTROS DE COSTOS'!A:D,2,0)</f>
        <v>0036-0002</v>
      </c>
      <c r="C92" s="40" t="str">
        <f>VLOOKUP(A92,'CENTROS DE COSTOS'!A:D,3,0)</f>
        <v>Wompi Eje Cafetero</v>
      </c>
      <c r="D92" s="40">
        <v>66400</v>
      </c>
      <c r="E92" s="40">
        <v>2966771</v>
      </c>
      <c r="F92" s="40">
        <v>12145</v>
      </c>
      <c r="G92" s="40" t="s">
        <v>33</v>
      </c>
      <c r="H92" s="40" t="s">
        <v>458</v>
      </c>
      <c r="I92" s="40" t="s">
        <v>954</v>
      </c>
      <c r="J92" s="40" t="s">
        <v>6328</v>
      </c>
      <c r="K92" s="40" t="s">
        <v>1170</v>
      </c>
      <c r="L92" s="40" t="s">
        <v>8044</v>
      </c>
      <c r="M92" s="103">
        <v>45965.333333333336</v>
      </c>
      <c r="N92" s="103">
        <v>45965.425000000003</v>
      </c>
      <c r="O92" s="40" t="s">
        <v>35</v>
      </c>
      <c r="P92" s="40" t="s">
        <v>35</v>
      </c>
      <c r="Q92" s="40" t="s">
        <v>1494</v>
      </c>
      <c r="R92" s="40" t="s">
        <v>1495</v>
      </c>
      <c r="S92" s="40" t="s">
        <v>10341</v>
      </c>
      <c r="T92" s="40" t="s">
        <v>1172</v>
      </c>
      <c r="U92" s="40">
        <v>72</v>
      </c>
      <c r="V92" s="40" t="str">
        <f>VLOOKUP(D92,TIPOLOGIA!A:F,5,0)</f>
        <v>PRINCIPAL</v>
      </c>
      <c r="W92" s="40" t="str">
        <f>VLOOKUP(D92,TIPOLOGIA!A:F,6,0)</f>
        <v>TERRESTRE</v>
      </c>
      <c r="X92" s="40" t="s">
        <v>1175</v>
      </c>
      <c r="Y92" s="40">
        <v>1</v>
      </c>
      <c r="Z92" s="51">
        <f>IF(T92="SOPORTE_TELEFÓNICO",'TARIFAS 2025'!$B$14,IF(V92="PRINCIPAL",'TARIFAS 2025'!$B$11,IF(V92="INTERMEDIA",'TARIFAS 2025'!$C$11,IF(V92="LEJANA",'TARIFAS 2025'!$D$11))))</f>
        <v>31419</v>
      </c>
      <c r="AA92" s="51">
        <f t="shared" si="1"/>
        <v>31419</v>
      </c>
      <c r="AB92" s="100"/>
      <c r="AC92" s="100"/>
      <c r="AD92" s="100"/>
      <c r="AE92" s="100"/>
      <c r="AF92" s="100"/>
      <c r="AG92" s="100"/>
      <c r="AH92" s="100"/>
      <c r="AI92" s="100"/>
      <c r="AJ92" s="100"/>
      <c r="AK92" s="100"/>
      <c r="AL92" s="100"/>
      <c r="AM92" s="100"/>
      <c r="AN92" s="100"/>
      <c r="AO92" s="100"/>
      <c r="AP92" s="100"/>
      <c r="AQ92" s="100"/>
      <c r="AR92" s="100"/>
      <c r="AS92" s="100"/>
      <c r="AT92" s="100"/>
      <c r="AU92" s="100"/>
      <c r="AV92" s="100"/>
      <c r="AW92" s="100"/>
      <c r="AX92" s="100"/>
      <c r="AY92" s="100"/>
      <c r="AZ92" s="100"/>
      <c r="BA92" s="100"/>
      <c r="BB92" s="100"/>
      <c r="BC92" s="100"/>
      <c r="BD92" s="100"/>
      <c r="BE92" s="100"/>
      <c r="BF92" s="100"/>
      <c r="BG92" s="100"/>
    </row>
    <row r="93" spans="1:59" s="85" customFormat="1" ht="15.6" x14ac:dyDescent="0.3">
      <c r="A93" s="40" t="s">
        <v>77</v>
      </c>
      <c r="B93" s="40" t="str">
        <f>VLOOKUP(A93,'CENTROS DE COSTOS'!A:D,2,0)</f>
        <v>0036-0003</v>
      </c>
      <c r="C93" s="40" t="str">
        <f>VLOOKUP(A93,'CENTROS DE COSTOS'!A:D,3,0)</f>
        <v>Wompi Suroccidente</v>
      </c>
      <c r="D93" s="40">
        <v>76001</v>
      </c>
      <c r="E93" s="40">
        <v>2968158</v>
      </c>
      <c r="F93" s="40">
        <v>29202</v>
      </c>
      <c r="G93" s="40" t="s">
        <v>33</v>
      </c>
      <c r="H93" s="40" t="s">
        <v>1101</v>
      </c>
      <c r="I93" s="40" t="s">
        <v>77</v>
      </c>
      <c r="J93" s="40" t="s">
        <v>6329</v>
      </c>
      <c r="K93" s="40" t="s">
        <v>1170</v>
      </c>
      <c r="L93" s="40" t="s">
        <v>8045</v>
      </c>
      <c r="M93" s="103">
        <v>45965.333333333336</v>
      </c>
      <c r="N93" s="103">
        <v>45965.427777777775</v>
      </c>
      <c r="O93" s="40" t="s">
        <v>35</v>
      </c>
      <c r="P93" s="40" t="s">
        <v>35</v>
      </c>
      <c r="Q93" s="40" t="s">
        <v>1494</v>
      </c>
      <c r="R93" s="40" t="s">
        <v>1495</v>
      </c>
      <c r="S93" s="40" t="s">
        <v>10342</v>
      </c>
      <c r="T93" s="40" t="s">
        <v>1172</v>
      </c>
      <c r="U93" s="40">
        <v>24</v>
      </c>
      <c r="V93" s="40" t="str">
        <f>VLOOKUP(D93,TIPOLOGIA!A:F,5,0)</f>
        <v>PRINCIPAL</v>
      </c>
      <c r="W93" s="40" t="str">
        <f>VLOOKUP(D93,TIPOLOGIA!A:F,6,0)</f>
        <v>TERRESTRE</v>
      </c>
      <c r="X93" s="40" t="s">
        <v>1261</v>
      </c>
      <c r="Y93" s="40">
        <v>1</v>
      </c>
      <c r="Z93" s="51">
        <f>IF(T93="SOPORTE_TELEFÓNICO",'TARIFAS 2025'!$B$14,IF(V93="PRINCIPAL",'TARIFAS 2025'!$B$11,IF(V93="INTERMEDIA",'TARIFAS 2025'!$C$11,IF(V93="LEJANA",'TARIFAS 2025'!$D$11))))</f>
        <v>31419</v>
      </c>
      <c r="AA93" s="51">
        <f t="shared" si="1"/>
        <v>31419</v>
      </c>
      <c r="AB93" s="100"/>
      <c r="AC93" s="100"/>
      <c r="AD93" s="100"/>
      <c r="AE93" s="100"/>
      <c r="AF93" s="100"/>
      <c r="AG93" s="100"/>
      <c r="AH93" s="100"/>
      <c r="AI93" s="100"/>
      <c r="AJ93" s="100"/>
      <c r="AK93" s="100"/>
      <c r="AL93" s="100"/>
      <c r="AM93" s="100"/>
      <c r="AN93" s="100"/>
      <c r="AO93" s="100"/>
      <c r="AP93" s="100"/>
      <c r="AQ93" s="100"/>
      <c r="AR93" s="100"/>
      <c r="AS93" s="100"/>
      <c r="AT93" s="100"/>
      <c r="AU93" s="100"/>
      <c r="AV93" s="100"/>
      <c r="AW93" s="100"/>
      <c r="AX93" s="100"/>
      <c r="AY93" s="100"/>
      <c r="AZ93" s="100"/>
      <c r="BA93" s="100"/>
      <c r="BB93" s="100"/>
      <c r="BC93" s="100"/>
      <c r="BD93" s="100"/>
      <c r="BE93" s="100"/>
      <c r="BF93" s="100"/>
      <c r="BG93" s="100"/>
    </row>
    <row r="94" spans="1:59" s="85" customFormat="1" ht="15.6" x14ac:dyDescent="0.3">
      <c r="A94" s="40" t="s">
        <v>68</v>
      </c>
      <c r="B94" s="40" t="str">
        <f>VLOOKUP(A94,'CENTROS DE COSTOS'!A:D,2,0)</f>
        <v>0036-0001</v>
      </c>
      <c r="C94" s="40" t="str">
        <f>VLOOKUP(A94,'CENTROS DE COSTOS'!A:D,3,0)</f>
        <v>Wompi Costa</v>
      </c>
      <c r="D94" s="40">
        <v>8606</v>
      </c>
      <c r="E94" s="40">
        <v>2941769</v>
      </c>
      <c r="F94" s="40">
        <v>64737</v>
      </c>
      <c r="G94" s="40" t="s">
        <v>33</v>
      </c>
      <c r="H94" s="40" t="s">
        <v>253</v>
      </c>
      <c r="I94" s="40" t="s">
        <v>266</v>
      </c>
      <c r="J94" s="40" t="s">
        <v>6330</v>
      </c>
      <c r="K94" s="40" t="s">
        <v>1170</v>
      </c>
      <c r="L94" s="40" t="s">
        <v>8046</v>
      </c>
      <c r="M94" s="103">
        <v>45957.648611111108</v>
      </c>
      <c r="N94" s="103">
        <v>45965.487500000003</v>
      </c>
      <c r="O94" s="40" t="s">
        <v>35</v>
      </c>
      <c r="P94" s="40" t="s">
        <v>35</v>
      </c>
      <c r="Q94" s="40" t="s">
        <v>1494</v>
      </c>
      <c r="R94" s="40" t="s">
        <v>1495</v>
      </c>
      <c r="S94" s="40" t="s">
        <v>10343</v>
      </c>
      <c r="T94" s="40" t="s">
        <v>1497</v>
      </c>
      <c r="U94" s="40">
        <v>32</v>
      </c>
      <c r="V94" s="40" t="str">
        <f>VLOOKUP(D94,TIPOLOGIA!A:F,5,0)</f>
        <v>INTERMEDIA</v>
      </c>
      <c r="W94" s="40" t="str">
        <f>VLOOKUP(D94,TIPOLOGIA!A:F,6,0)</f>
        <v>TERRESTRE</v>
      </c>
      <c r="X94" s="40" t="s">
        <v>1591</v>
      </c>
      <c r="Y94" s="40">
        <v>1</v>
      </c>
      <c r="Z94" s="51">
        <f>IF(T94="SOPORTE_TELEFÓNICO",'TARIFAS 2025'!$B$14,IF(V94="PRINCIPAL",'TARIFAS 2025'!$B$11,IF(V94="INTERMEDIA",'TARIFAS 2025'!$C$11,IF(V94="LEJANA",'TARIFAS 2025'!$D$11))))</f>
        <v>36351</v>
      </c>
      <c r="AA94" s="51">
        <f t="shared" si="1"/>
        <v>36351</v>
      </c>
      <c r="AB94" s="100"/>
      <c r="AC94" s="100"/>
      <c r="AD94" s="100"/>
      <c r="AE94" s="100"/>
      <c r="AF94" s="100"/>
      <c r="AG94" s="100"/>
      <c r="AH94" s="100"/>
      <c r="AI94" s="100"/>
      <c r="AJ94" s="100"/>
      <c r="AK94" s="100"/>
      <c r="AL94" s="100"/>
      <c r="AM94" s="100"/>
      <c r="AN94" s="100"/>
      <c r="AO94" s="100"/>
      <c r="AP94" s="100"/>
      <c r="AQ94" s="100"/>
      <c r="AR94" s="100"/>
      <c r="AS94" s="100"/>
      <c r="AT94" s="100"/>
      <c r="AU94" s="100"/>
      <c r="AV94" s="100"/>
      <c r="AW94" s="100"/>
      <c r="AX94" s="100"/>
      <c r="AY94" s="100"/>
      <c r="AZ94" s="100"/>
      <c r="BA94" s="100"/>
      <c r="BB94" s="100"/>
      <c r="BC94" s="100"/>
      <c r="BD94" s="100"/>
      <c r="BE94" s="100"/>
      <c r="BF94" s="100"/>
      <c r="BG94" s="100"/>
    </row>
    <row r="95" spans="1:59" s="85" customFormat="1" ht="15.6" x14ac:dyDescent="0.3">
      <c r="A95" s="40" t="s">
        <v>88</v>
      </c>
      <c r="B95" s="40" t="str">
        <f>VLOOKUP(A95,'CENTROS DE COSTOS'!A:D,2,0)</f>
        <v>0036-0005</v>
      </c>
      <c r="C95" s="40" t="str">
        <f>VLOOKUP(A95,'CENTROS DE COSTOS'!A:D,3,0)</f>
        <v>Wompi Noroccidente</v>
      </c>
      <c r="D95" s="40">
        <v>5667</v>
      </c>
      <c r="E95" s="40">
        <v>2900535</v>
      </c>
      <c r="F95" s="40">
        <v>34542</v>
      </c>
      <c r="G95" s="40" t="s">
        <v>33</v>
      </c>
      <c r="H95" s="40" t="s">
        <v>120</v>
      </c>
      <c r="I95" s="40" t="s">
        <v>221</v>
      </c>
      <c r="J95" s="40" t="s">
        <v>6331</v>
      </c>
      <c r="K95" s="40" t="s">
        <v>1170</v>
      </c>
      <c r="L95" s="40" t="s">
        <v>8047</v>
      </c>
      <c r="M95" s="103">
        <v>45950.333333333336</v>
      </c>
      <c r="N95" s="103">
        <v>45965.488888888889</v>
      </c>
      <c r="O95" s="40" t="s">
        <v>35</v>
      </c>
      <c r="P95" s="40" t="s">
        <v>35</v>
      </c>
      <c r="Q95" s="40" t="s">
        <v>1494</v>
      </c>
      <c r="R95" s="40" t="s">
        <v>1495</v>
      </c>
      <c r="S95" s="40" t="s">
        <v>10344</v>
      </c>
      <c r="T95" s="40" t="s">
        <v>1497</v>
      </c>
      <c r="U95" s="40">
        <v>24</v>
      </c>
      <c r="V95" s="40" t="str">
        <f>VLOOKUP(D95,TIPOLOGIA!A:F,5,0)</f>
        <v>LEJANA</v>
      </c>
      <c r="W95" s="40" t="str">
        <f>VLOOKUP(D95,TIPOLOGIA!A:F,6,0)</f>
        <v>TERRESTRE</v>
      </c>
      <c r="X95" s="40" t="s">
        <v>1498</v>
      </c>
      <c r="Y95" s="40">
        <v>1</v>
      </c>
      <c r="Z95" s="51">
        <f>IF(T95="SOPORTE_TELEFÓNICO",'TARIFAS 2025'!$B$14,IF(V95="PRINCIPAL",'TARIFAS 2025'!$B$11,IF(V95="INTERMEDIA",'TARIFAS 2025'!$C$11,IF(V95="LEJANA",'TARIFAS 2025'!$D$11))))</f>
        <v>40250</v>
      </c>
      <c r="AA95" s="51">
        <f t="shared" si="1"/>
        <v>40250</v>
      </c>
      <c r="AB95" s="100"/>
      <c r="AC95" s="100"/>
      <c r="AD95" s="100"/>
      <c r="AE95" s="100"/>
      <c r="AF95" s="100"/>
      <c r="AG95" s="100"/>
      <c r="AH95" s="100"/>
      <c r="AI95" s="100"/>
      <c r="AJ95" s="100"/>
      <c r="AK95" s="100"/>
      <c r="AL95" s="100"/>
      <c r="AM95" s="100"/>
      <c r="AN95" s="100"/>
      <c r="AO95" s="100"/>
      <c r="AP95" s="100"/>
      <c r="AQ95" s="100"/>
      <c r="AR95" s="100"/>
      <c r="AS95" s="100"/>
      <c r="AT95" s="100"/>
      <c r="AU95" s="100"/>
      <c r="AV95" s="100"/>
      <c r="AW95" s="100"/>
      <c r="AX95" s="100"/>
      <c r="AY95" s="100"/>
      <c r="AZ95" s="100"/>
      <c r="BA95" s="100"/>
      <c r="BB95" s="100"/>
      <c r="BC95" s="100"/>
      <c r="BD95" s="100"/>
      <c r="BE95" s="100"/>
      <c r="BF95" s="100"/>
      <c r="BG95" s="100"/>
    </row>
    <row r="96" spans="1:59" s="85" customFormat="1" ht="15.6" x14ac:dyDescent="0.3">
      <c r="A96" s="40" t="s">
        <v>90</v>
      </c>
      <c r="B96" s="40" t="str">
        <f>VLOOKUP(A96,'CENTROS DE COSTOS'!A:D,2,0)</f>
        <v>0036-0006</v>
      </c>
      <c r="C96" s="40" t="str">
        <f>VLOOKUP(A96,'CENTROS DE COSTOS'!A:D,3,0)</f>
        <v>Wompi Oriente</v>
      </c>
      <c r="D96" s="40">
        <v>18256</v>
      </c>
      <c r="E96" s="40">
        <v>2915730</v>
      </c>
      <c r="F96" s="40">
        <v>65219</v>
      </c>
      <c r="G96" s="40" t="s">
        <v>33</v>
      </c>
      <c r="H96" s="40" t="s">
        <v>466</v>
      </c>
      <c r="I96" s="40" t="s">
        <v>472</v>
      </c>
      <c r="J96" s="40" t="s">
        <v>1463</v>
      </c>
      <c r="K96" s="40" t="s">
        <v>1170</v>
      </c>
      <c r="L96" s="40" t="s">
        <v>8048</v>
      </c>
      <c r="M96" s="103">
        <v>45951.666666666664</v>
      </c>
      <c r="N96" s="103">
        <v>45965.496527777781</v>
      </c>
      <c r="O96" s="40" t="s">
        <v>35</v>
      </c>
      <c r="P96" s="40" t="s">
        <v>35</v>
      </c>
      <c r="Q96" s="40" t="s">
        <v>1494</v>
      </c>
      <c r="R96" s="40" t="s">
        <v>1495</v>
      </c>
      <c r="S96" s="40" t="s">
        <v>10345</v>
      </c>
      <c r="T96" s="40" t="s">
        <v>1497</v>
      </c>
      <c r="U96" s="40">
        <v>40</v>
      </c>
      <c r="V96" s="40" t="str">
        <f>VLOOKUP(D96,TIPOLOGIA!A:F,5,0)</f>
        <v>LEJANA</v>
      </c>
      <c r="W96" s="40" t="str">
        <f>VLOOKUP(D96,TIPOLOGIA!A:F,6,0)</f>
        <v>TERRESTRE</v>
      </c>
      <c r="X96" s="40" t="s">
        <v>1591</v>
      </c>
      <c r="Y96" s="40">
        <v>1</v>
      </c>
      <c r="Z96" s="51">
        <f>IF(T96="SOPORTE_TELEFÓNICO",'TARIFAS 2025'!$B$14,IF(V96="PRINCIPAL",'TARIFAS 2025'!$B$11,IF(V96="INTERMEDIA",'TARIFAS 2025'!$C$11,IF(V96="LEJANA",'TARIFAS 2025'!$D$11))))</f>
        <v>40250</v>
      </c>
      <c r="AA96" s="51">
        <f t="shared" si="1"/>
        <v>40250</v>
      </c>
      <c r="AB96" s="100"/>
      <c r="AC96" s="100"/>
      <c r="AD96" s="100"/>
      <c r="AE96" s="100"/>
      <c r="AF96" s="100"/>
      <c r="AG96" s="100"/>
      <c r="AH96" s="100"/>
      <c r="AI96" s="100"/>
      <c r="AJ96" s="100"/>
      <c r="AK96" s="100"/>
      <c r="AL96" s="100"/>
      <c r="AM96" s="100"/>
      <c r="AN96" s="100"/>
      <c r="AO96" s="100"/>
      <c r="AP96" s="100"/>
      <c r="AQ96" s="100"/>
      <c r="AR96" s="100"/>
      <c r="AS96" s="100"/>
      <c r="AT96" s="100"/>
      <c r="AU96" s="100"/>
      <c r="AV96" s="100"/>
      <c r="AW96" s="100"/>
      <c r="AX96" s="100"/>
      <c r="AY96" s="100"/>
      <c r="AZ96" s="100"/>
      <c r="BA96" s="100"/>
      <c r="BB96" s="100"/>
      <c r="BC96" s="100"/>
      <c r="BD96" s="100"/>
      <c r="BE96" s="100"/>
      <c r="BF96" s="100"/>
      <c r="BG96" s="100"/>
    </row>
    <row r="97" spans="1:59" s="85" customFormat="1" ht="15.6" x14ac:dyDescent="0.3">
      <c r="A97" s="40" t="s">
        <v>91</v>
      </c>
      <c r="B97" s="40" t="str">
        <f>VLOOKUP(A97,'CENTROS DE COSTOS'!A:D,2,0)</f>
        <v>0036-0003</v>
      </c>
      <c r="C97" s="40" t="str">
        <f>VLOOKUP(A97,'CENTROS DE COSTOS'!A:D,3,0)</f>
        <v>Wompi Suroccidente</v>
      </c>
      <c r="D97" s="40">
        <v>52381</v>
      </c>
      <c r="E97" s="40">
        <v>2934739</v>
      </c>
      <c r="F97" s="40">
        <v>58675</v>
      </c>
      <c r="G97" s="40" t="s">
        <v>33</v>
      </c>
      <c r="H97" s="40" t="s">
        <v>133</v>
      </c>
      <c r="I97" s="40" t="s">
        <v>865</v>
      </c>
      <c r="J97" s="40" t="s">
        <v>6332</v>
      </c>
      <c r="K97" s="40" t="s">
        <v>1170</v>
      </c>
      <c r="L97" s="40" t="s">
        <v>8049</v>
      </c>
      <c r="M97" s="103">
        <v>45957.333333333336</v>
      </c>
      <c r="N97" s="103">
        <v>45965.503472222219</v>
      </c>
      <c r="O97" s="40" t="s">
        <v>35</v>
      </c>
      <c r="P97" s="40" t="s">
        <v>35</v>
      </c>
      <c r="Q97" s="40" t="s">
        <v>1494</v>
      </c>
      <c r="R97" s="40" t="s">
        <v>1495</v>
      </c>
      <c r="S97" s="40" t="s">
        <v>10346</v>
      </c>
      <c r="T97" s="40" t="s">
        <v>1497</v>
      </c>
      <c r="U97" s="40">
        <v>24</v>
      </c>
      <c r="V97" s="40" t="str">
        <f>VLOOKUP(D97,TIPOLOGIA!A:F,5,0)</f>
        <v>INTERMEDIA</v>
      </c>
      <c r="W97" s="40" t="str">
        <f>VLOOKUP(D97,TIPOLOGIA!A:F,6,0)</f>
        <v>TERRESTRE</v>
      </c>
      <c r="X97" s="40" t="s">
        <v>1777</v>
      </c>
      <c r="Y97" s="40">
        <v>1</v>
      </c>
      <c r="Z97" s="51">
        <f>IF(T97="SOPORTE_TELEFÓNICO",'TARIFAS 2025'!$B$14,IF(V97="PRINCIPAL",'TARIFAS 2025'!$B$11,IF(V97="INTERMEDIA",'TARIFAS 2025'!$C$11,IF(V97="LEJANA",'TARIFAS 2025'!$D$11))))</f>
        <v>36351</v>
      </c>
      <c r="AA97" s="51">
        <f t="shared" si="1"/>
        <v>36351</v>
      </c>
      <c r="AB97" s="100"/>
      <c r="AC97" s="100"/>
      <c r="AD97" s="100"/>
      <c r="AE97" s="100"/>
      <c r="AF97" s="100"/>
      <c r="AG97" s="100"/>
      <c r="AH97" s="100"/>
      <c r="AI97" s="100"/>
      <c r="AJ97" s="100"/>
      <c r="AK97" s="100"/>
      <c r="AL97" s="100"/>
      <c r="AM97" s="100"/>
      <c r="AN97" s="100"/>
      <c r="AO97" s="100"/>
      <c r="AP97" s="100"/>
      <c r="AQ97" s="100"/>
      <c r="AR97" s="100"/>
      <c r="AS97" s="100"/>
      <c r="AT97" s="100"/>
      <c r="AU97" s="100"/>
      <c r="AV97" s="100"/>
      <c r="AW97" s="100"/>
      <c r="AX97" s="100"/>
      <c r="AY97" s="100"/>
      <c r="AZ97" s="100"/>
      <c r="BA97" s="100"/>
      <c r="BB97" s="100"/>
      <c r="BC97" s="100"/>
      <c r="BD97" s="100"/>
      <c r="BE97" s="100"/>
      <c r="BF97" s="100"/>
      <c r="BG97" s="100"/>
    </row>
    <row r="98" spans="1:59" s="85" customFormat="1" ht="15.6" x14ac:dyDescent="0.3">
      <c r="A98" s="40" t="s">
        <v>81</v>
      </c>
      <c r="B98" s="40" t="str">
        <f>VLOOKUP(A98,'CENTROS DE COSTOS'!A:D,2,0)</f>
        <v>0036-0007</v>
      </c>
      <c r="C98" s="40" t="str">
        <f>VLOOKUP(A98,'CENTROS DE COSTOS'!A:D,3,0)</f>
        <v>Wompi Santander</v>
      </c>
      <c r="D98" s="40">
        <v>54239</v>
      </c>
      <c r="E98" s="40">
        <v>2939964</v>
      </c>
      <c r="F98" s="40">
        <v>10475</v>
      </c>
      <c r="G98" s="40" t="s">
        <v>33</v>
      </c>
      <c r="H98" s="40" t="s">
        <v>891</v>
      </c>
      <c r="I98" s="40" t="s">
        <v>903</v>
      </c>
      <c r="J98" s="40" t="s">
        <v>6333</v>
      </c>
      <c r="K98" s="40" t="s">
        <v>1170</v>
      </c>
      <c r="L98" s="40" t="s">
        <v>8050</v>
      </c>
      <c r="M98" s="103">
        <v>45957.518750000003</v>
      </c>
      <c r="N98" s="103">
        <v>45965.512499999997</v>
      </c>
      <c r="O98" s="40" t="s">
        <v>35</v>
      </c>
      <c r="P98" s="40" t="s">
        <v>35</v>
      </c>
      <c r="Q98" s="40" t="s">
        <v>1494</v>
      </c>
      <c r="R98" s="40" t="s">
        <v>1495</v>
      </c>
      <c r="S98" s="40" t="s">
        <v>10347</v>
      </c>
      <c r="T98" s="40" t="s">
        <v>1172</v>
      </c>
      <c r="U98" s="40">
        <v>40</v>
      </c>
      <c r="V98" s="40" t="str">
        <f>VLOOKUP(D98,TIPOLOGIA!A:F,5,0)</f>
        <v>INTERMEDIA</v>
      </c>
      <c r="W98" s="40" t="str">
        <f>VLOOKUP(D98,TIPOLOGIA!A:F,6,0)</f>
        <v>TERRESTRE</v>
      </c>
      <c r="X98" s="40" t="s">
        <v>1205</v>
      </c>
      <c r="Y98" s="40">
        <v>1</v>
      </c>
      <c r="Z98" s="51">
        <f>IF(T98="SOPORTE_TELEFÓNICO",'TARIFAS 2025'!$B$14,IF(V98="PRINCIPAL",'TARIFAS 2025'!$B$11,IF(V98="INTERMEDIA",'TARIFAS 2025'!$C$11,IF(V98="LEJANA",'TARIFAS 2025'!$D$11))))</f>
        <v>36351</v>
      </c>
      <c r="AA98" s="51">
        <f t="shared" si="1"/>
        <v>36351</v>
      </c>
      <c r="AB98" s="100"/>
      <c r="AC98" s="100"/>
      <c r="AD98" s="100"/>
      <c r="AE98" s="100"/>
      <c r="AF98" s="100"/>
      <c r="AG98" s="100"/>
      <c r="AH98" s="100"/>
      <c r="AI98" s="100"/>
      <c r="AJ98" s="100"/>
      <c r="AK98" s="100"/>
      <c r="AL98" s="100"/>
      <c r="AM98" s="100"/>
      <c r="AN98" s="100"/>
      <c r="AO98" s="100"/>
      <c r="AP98" s="100"/>
      <c r="AQ98" s="100"/>
      <c r="AR98" s="100"/>
      <c r="AS98" s="100"/>
      <c r="AT98" s="100"/>
      <c r="AU98" s="100"/>
      <c r="AV98" s="100"/>
      <c r="AW98" s="100"/>
      <c r="AX98" s="100"/>
      <c r="AY98" s="100"/>
      <c r="AZ98" s="100"/>
      <c r="BA98" s="100"/>
      <c r="BB98" s="100"/>
      <c r="BC98" s="100"/>
      <c r="BD98" s="100"/>
      <c r="BE98" s="100"/>
      <c r="BF98" s="100"/>
      <c r="BG98" s="100"/>
    </row>
    <row r="99" spans="1:59" s="85" customFormat="1" ht="15.6" x14ac:dyDescent="0.3">
      <c r="A99" s="40" t="s">
        <v>68</v>
      </c>
      <c r="B99" s="40" t="str">
        <f>VLOOKUP(A99,'CENTROS DE COSTOS'!A:D,2,0)</f>
        <v>0036-0001</v>
      </c>
      <c r="C99" s="40" t="str">
        <f>VLOOKUP(A99,'CENTROS DE COSTOS'!A:D,3,0)</f>
        <v>Wompi Costa</v>
      </c>
      <c r="D99" s="40">
        <v>8758</v>
      </c>
      <c r="E99" s="40">
        <v>2966583</v>
      </c>
      <c r="F99" s="40">
        <v>80424</v>
      </c>
      <c r="G99" s="40" t="s">
        <v>33</v>
      </c>
      <c r="H99" s="40" t="s">
        <v>253</v>
      </c>
      <c r="I99" s="40" t="s">
        <v>270</v>
      </c>
      <c r="J99" s="40" t="s">
        <v>1431</v>
      </c>
      <c r="K99" s="40" t="s">
        <v>1170</v>
      </c>
      <c r="L99" s="40" t="s">
        <v>8051</v>
      </c>
      <c r="M99" s="103">
        <v>45965.333333333336</v>
      </c>
      <c r="N99" s="103">
        <v>45965.518055555556</v>
      </c>
      <c r="O99" s="40" t="s">
        <v>35</v>
      </c>
      <c r="P99" s="40" t="s">
        <v>35</v>
      </c>
      <c r="Q99" s="40" t="s">
        <v>1494</v>
      </c>
      <c r="R99" s="40" t="s">
        <v>1495</v>
      </c>
      <c r="S99" s="40" t="s">
        <v>10348</v>
      </c>
      <c r="T99" s="40" t="s">
        <v>1172</v>
      </c>
      <c r="U99" s="40">
        <v>8</v>
      </c>
      <c r="V99" s="40" t="str">
        <f>VLOOKUP(D99,TIPOLOGIA!A:F,5,0)</f>
        <v>PRINCIPAL</v>
      </c>
      <c r="W99" s="40" t="str">
        <f>VLOOKUP(D99,TIPOLOGIA!A:F,6,0)</f>
        <v>TERRESTRE</v>
      </c>
      <c r="X99" s="40" t="s">
        <v>1470</v>
      </c>
      <c r="Y99" s="40">
        <v>1</v>
      </c>
      <c r="Z99" s="51">
        <f>IF(T99="SOPORTE_TELEFÓNICO",'TARIFAS 2025'!$B$14,IF(V99="PRINCIPAL",'TARIFAS 2025'!$B$11,IF(V99="INTERMEDIA",'TARIFAS 2025'!$C$11,IF(V99="LEJANA",'TARIFAS 2025'!$D$11))))</f>
        <v>31419</v>
      </c>
      <c r="AA99" s="51">
        <f t="shared" si="1"/>
        <v>31419</v>
      </c>
      <c r="AB99" s="100"/>
      <c r="AC99" s="100"/>
      <c r="AD99" s="100"/>
      <c r="AE99" s="100"/>
      <c r="AF99" s="100"/>
      <c r="AG99" s="100"/>
      <c r="AH99" s="100"/>
      <c r="AI99" s="100"/>
      <c r="AJ99" s="100"/>
      <c r="AK99" s="100"/>
      <c r="AL99" s="100"/>
      <c r="AM99" s="100"/>
      <c r="AN99" s="100"/>
      <c r="AO99" s="100"/>
      <c r="AP99" s="100"/>
      <c r="AQ99" s="100"/>
      <c r="AR99" s="100"/>
      <c r="AS99" s="100"/>
      <c r="AT99" s="100"/>
      <c r="AU99" s="100"/>
      <c r="AV99" s="100"/>
      <c r="AW99" s="100"/>
      <c r="AX99" s="100"/>
      <c r="AY99" s="100"/>
      <c r="AZ99" s="100"/>
      <c r="BA99" s="100"/>
      <c r="BB99" s="100"/>
      <c r="BC99" s="100"/>
      <c r="BD99" s="100"/>
      <c r="BE99" s="100"/>
      <c r="BF99" s="100"/>
      <c r="BG99" s="100"/>
    </row>
    <row r="100" spans="1:59" s="85" customFormat="1" ht="15.6" x14ac:dyDescent="0.3">
      <c r="A100" s="40" t="s">
        <v>98</v>
      </c>
      <c r="B100" s="40" t="str">
        <f>VLOOKUP(A100,'CENTROS DE COSTOS'!A:D,2,0)</f>
        <v>0036-0006</v>
      </c>
      <c r="C100" s="40" t="str">
        <f>VLOOKUP(A100,'CENTROS DE COSTOS'!A:D,3,0)</f>
        <v>Wompi Oriente</v>
      </c>
      <c r="D100" s="40">
        <v>50001</v>
      </c>
      <c r="E100" s="40">
        <v>2966773</v>
      </c>
      <c r="F100" s="40">
        <v>75888</v>
      </c>
      <c r="G100" s="40" t="s">
        <v>33</v>
      </c>
      <c r="H100" s="40" t="s">
        <v>814</v>
      </c>
      <c r="I100" s="40" t="s">
        <v>98</v>
      </c>
      <c r="J100" s="40" t="s">
        <v>3104</v>
      </c>
      <c r="K100" s="40" t="s">
        <v>1170</v>
      </c>
      <c r="L100" s="40" t="s">
        <v>8052</v>
      </c>
      <c r="M100" s="103">
        <v>45965.333333333336</v>
      </c>
      <c r="N100" s="103">
        <v>45965.539583333331</v>
      </c>
      <c r="O100" s="40" t="s">
        <v>35</v>
      </c>
      <c r="P100" s="40" t="s">
        <v>35</v>
      </c>
      <c r="Q100" s="40" t="s">
        <v>1494</v>
      </c>
      <c r="R100" s="40" t="s">
        <v>1495</v>
      </c>
      <c r="S100" s="40" t="s">
        <v>10349</v>
      </c>
      <c r="T100" s="40" t="s">
        <v>1172</v>
      </c>
      <c r="U100" s="40">
        <v>32</v>
      </c>
      <c r="V100" s="40" t="str">
        <f>VLOOKUP(D100,TIPOLOGIA!A:F,5,0)</f>
        <v>PRINCIPAL</v>
      </c>
      <c r="W100" s="40" t="str">
        <f>VLOOKUP(D100,TIPOLOGIA!A:F,6,0)</f>
        <v>TERRESTRE</v>
      </c>
      <c r="X100" s="40" t="s">
        <v>1180</v>
      </c>
      <c r="Y100" s="40">
        <v>1</v>
      </c>
      <c r="Z100" s="51">
        <f>IF(T100="SOPORTE_TELEFÓNICO",'TARIFAS 2025'!$B$14,IF(V100="PRINCIPAL",'TARIFAS 2025'!$B$11,IF(V100="INTERMEDIA",'TARIFAS 2025'!$C$11,IF(V100="LEJANA",'TARIFAS 2025'!$D$11))))</f>
        <v>31419</v>
      </c>
      <c r="AA100" s="51">
        <f t="shared" si="1"/>
        <v>31419</v>
      </c>
      <c r="AB100" s="100"/>
      <c r="AC100" s="100"/>
      <c r="AD100" s="100"/>
      <c r="AE100" s="100"/>
      <c r="AF100" s="100"/>
      <c r="AG100" s="100"/>
      <c r="AH100" s="100"/>
      <c r="AI100" s="100"/>
      <c r="AJ100" s="100"/>
      <c r="AK100" s="100"/>
      <c r="AL100" s="100"/>
      <c r="AM100" s="100"/>
      <c r="AN100" s="100"/>
      <c r="AO100" s="100"/>
      <c r="AP100" s="100"/>
      <c r="AQ100" s="100"/>
      <c r="AR100" s="100"/>
      <c r="AS100" s="100"/>
      <c r="AT100" s="100"/>
      <c r="AU100" s="100"/>
      <c r="AV100" s="100"/>
      <c r="AW100" s="100"/>
      <c r="AX100" s="100"/>
      <c r="AY100" s="100"/>
      <c r="AZ100" s="100"/>
      <c r="BA100" s="100"/>
      <c r="BB100" s="100"/>
      <c r="BC100" s="100"/>
      <c r="BD100" s="100"/>
      <c r="BE100" s="100"/>
      <c r="BF100" s="100"/>
      <c r="BG100" s="100"/>
    </row>
    <row r="101" spans="1:59" s="85" customFormat="1" ht="15.6" x14ac:dyDescent="0.3">
      <c r="A101" s="40" t="s">
        <v>71</v>
      </c>
      <c r="B101" s="40" t="str">
        <f>VLOOKUP(A101,'CENTROS DE COSTOS'!A:D,2,0)</f>
        <v>0036-0004</v>
      </c>
      <c r="C101" s="40" t="str">
        <f>VLOOKUP(A101,'CENTROS DE COSTOS'!A:D,3,0)</f>
        <v>Wompi Centro</v>
      </c>
      <c r="D101" s="40">
        <v>11001</v>
      </c>
      <c r="E101" s="40">
        <v>2943185</v>
      </c>
      <c r="F101" s="40">
        <v>79606</v>
      </c>
      <c r="G101" s="40" t="s">
        <v>33</v>
      </c>
      <c r="H101" s="40" t="s">
        <v>618</v>
      </c>
      <c r="I101" s="40" t="s">
        <v>71</v>
      </c>
      <c r="J101" s="40" t="s">
        <v>6334</v>
      </c>
      <c r="K101" s="40" t="s">
        <v>1170</v>
      </c>
      <c r="L101" s="40" t="s">
        <v>8053</v>
      </c>
      <c r="M101" s="103">
        <v>45958.333333333336</v>
      </c>
      <c r="N101" s="103">
        <v>45965.543055555558</v>
      </c>
      <c r="O101" s="40" t="s">
        <v>35</v>
      </c>
      <c r="P101" s="40" t="s">
        <v>35</v>
      </c>
      <c r="Q101" s="40" t="s">
        <v>1494</v>
      </c>
      <c r="R101" s="40" t="s">
        <v>1495</v>
      </c>
      <c r="S101" s="40" t="s">
        <v>10350</v>
      </c>
      <c r="T101" s="40" t="s">
        <v>1172</v>
      </c>
      <c r="U101" s="40">
        <v>32</v>
      </c>
      <c r="V101" s="40" t="str">
        <f>VLOOKUP(D101,TIPOLOGIA!A:F,5,0)</f>
        <v>PRINCIPAL</v>
      </c>
      <c r="W101" s="40" t="str">
        <f>VLOOKUP(D101,TIPOLOGIA!A:F,6,0)</f>
        <v>TERRESTRE</v>
      </c>
      <c r="X101" s="40" t="s">
        <v>1198</v>
      </c>
      <c r="Y101" s="40">
        <v>1</v>
      </c>
      <c r="Z101" s="51">
        <f>IF(T101="SOPORTE_TELEFÓNICO",'TARIFAS 2025'!$B$14,IF(V101="PRINCIPAL",'TARIFAS 2025'!$B$11,IF(V101="INTERMEDIA",'TARIFAS 2025'!$C$11,IF(V101="LEJANA",'TARIFAS 2025'!$D$11))))</f>
        <v>31419</v>
      </c>
      <c r="AA101" s="51">
        <f t="shared" si="1"/>
        <v>31419</v>
      </c>
      <c r="AB101" s="100"/>
      <c r="AC101" s="100"/>
      <c r="AD101" s="100"/>
      <c r="AE101" s="100"/>
      <c r="AF101" s="100"/>
      <c r="AG101" s="100"/>
      <c r="AH101" s="100"/>
      <c r="AI101" s="100"/>
      <c r="AJ101" s="100"/>
      <c r="AK101" s="100"/>
      <c r="AL101" s="100"/>
      <c r="AM101" s="100"/>
      <c r="AN101" s="100"/>
      <c r="AO101" s="100"/>
      <c r="AP101" s="100"/>
      <c r="AQ101" s="100"/>
      <c r="AR101" s="100"/>
      <c r="AS101" s="100"/>
      <c r="AT101" s="100"/>
      <c r="AU101" s="100"/>
      <c r="AV101" s="100"/>
      <c r="AW101" s="100"/>
      <c r="AX101" s="100"/>
      <c r="AY101" s="100"/>
      <c r="AZ101" s="100"/>
      <c r="BA101" s="100"/>
      <c r="BB101" s="100"/>
      <c r="BC101" s="100"/>
      <c r="BD101" s="100"/>
      <c r="BE101" s="100"/>
      <c r="BF101" s="100"/>
      <c r="BG101" s="100"/>
    </row>
    <row r="102" spans="1:59" s="85" customFormat="1" ht="15.6" x14ac:dyDescent="0.3">
      <c r="A102" s="40" t="s">
        <v>77</v>
      </c>
      <c r="B102" s="40" t="str">
        <f>VLOOKUP(A102,'CENTROS DE COSTOS'!A:D,2,0)</f>
        <v>0036-0003</v>
      </c>
      <c r="C102" s="40" t="str">
        <f>VLOOKUP(A102,'CENTROS DE COSTOS'!A:D,3,0)</f>
        <v>Wompi Suroccidente</v>
      </c>
      <c r="D102" s="40">
        <v>19001</v>
      </c>
      <c r="E102" s="40">
        <v>2930573</v>
      </c>
      <c r="F102" s="40">
        <v>15245</v>
      </c>
      <c r="G102" s="40" t="s">
        <v>33</v>
      </c>
      <c r="H102" s="40" t="s">
        <v>498</v>
      </c>
      <c r="I102" s="40" t="s">
        <v>93</v>
      </c>
      <c r="J102" s="40" t="s">
        <v>6335</v>
      </c>
      <c r="K102" s="40" t="s">
        <v>1170</v>
      </c>
      <c r="L102" s="40" t="s">
        <v>8054</v>
      </c>
      <c r="M102" s="103">
        <v>45954.438194444447</v>
      </c>
      <c r="N102" s="103">
        <v>45965.546527777777</v>
      </c>
      <c r="O102" s="40" t="s">
        <v>35</v>
      </c>
      <c r="P102" s="40" t="s">
        <v>35</v>
      </c>
      <c r="Q102" s="40" t="s">
        <v>1494</v>
      </c>
      <c r="R102" s="40" t="s">
        <v>1495</v>
      </c>
      <c r="S102" s="40" t="s">
        <v>10351</v>
      </c>
      <c r="T102" s="40" t="s">
        <v>1172</v>
      </c>
      <c r="U102" s="40">
        <v>32</v>
      </c>
      <c r="V102" s="40" t="str">
        <f>VLOOKUP(D102,TIPOLOGIA!A:F,5,0)</f>
        <v>LEJANA</v>
      </c>
      <c r="W102" s="40" t="str">
        <f>VLOOKUP(D102,TIPOLOGIA!A:F,6,0)</f>
        <v>TERRESTRE</v>
      </c>
      <c r="X102" s="40" t="s">
        <v>1194</v>
      </c>
      <c r="Y102" s="40">
        <v>1</v>
      </c>
      <c r="Z102" s="51">
        <f>IF(T102="SOPORTE_TELEFÓNICO",'TARIFAS 2025'!$B$14,IF(V102="PRINCIPAL",'TARIFAS 2025'!$B$11,IF(V102="INTERMEDIA",'TARIFAS 2025'!$C$11,IF(V102="LEJANA",'TARIFAS 2025'!$D$11))))</f>
        <v>40250</v>
      </c>
      <c r="AA102" s="51">
        <f t="shared" si="1"/>
        <v>40250</v>
      </c>
      <c r="AB102" s="100"/>
      <c r="AC102" s="100"/>
      <c r="AD102" s="100"/>
      <c r="AE102" s="100"/>
      <c r="AF102" s="100"/>
      <c r="AG102" s="100"/>
      <c r="AH102" s="100"/>
      <c r="AI102" s="100"/>
      <c r="AJ102" s="100"/>
      <c r="AK102" s="100"/>
      <c r="AL102" s="100"/>
      <c r="AM102" s="100"/>
      <c r="AN102" s="100"/>
      <c r="AO102" s="100"/>
      <c r="AP102" s="100"/>
      <c r="AQ102" s="100"/>
      <c r="AR102" s="100"/>
      <c r="AS102" s="100"/>
      <c r="AT102" s="100"/>
      <c r="AU102" s="100"/>
      <c r="AV102" s="100"/>
      <c r="AW102" s="100"/>
      <c r="AX102" s="100"/>
      <c r="AY102" s="100"/>
      <c r="AZ102" s="100"/>
      <c r="BA102" s="100"/>
      <c r="BB102" s="100"/>
      <c r="BC102" s="100"/>
      <c r="BD102" s="100"/>
      <c r="BE102" s="100"/>
      <c r="BF102" s="100"/>
      <c r="BG102" s="100"/>
    </row>
    <row r="103" spans="1:59" s="85" customFormat="1" ht="15.6" x14ac:dyDescent="0.3">
      <c r="A103" s="40" t="s">
        <v>71</v>
      </c>
      <c r="B103" s="40" t="str">
        <f>VLOOKUP(A103,'CENTROS DE COSTOS'!A:D,2,0)</f>
        <v>0036-0004</v>
      </c>
      <c r="C103" s="40" t="str">
        <f>VLOOKUP(A103,'CENTROS DE COSTOS'!A:D,3,0)</f>
        <v>Wompi Centro</v>
      </c>
      <c r="D103" s="40">
        <v>11001</v>
      </c>
      <c r="E103" s="40">
        <v>2946051</v>
      </c>
      <c r="F103" s="40">
        <v>66117</v>
      </c>
      <c r="G103" s="40" t="s">
        <v>33</v>
      </c>
      <c r="H103" s="40" t="s">
        <v>618</v>
      </c>
      <c r="I103" s="40" t="s">
        <v>71</v>
      </c>
      <c r="J103" s="40" t="s">
        <v>6336</v>
      </c>
      <c r="K103" s="40" t="s">
        <v>1170</v>
      </c>
      <c r="L103" s="40" t="s">
        <v>8055</v>
      </c>
      <c r="M103" s="103">
        <v>45958.461111111108</v>
      </c>
      <c r="N103" s="103">
        <v>45965.550694444442</v>
      </c>
      <c r="O103" s="40" t="s">
        <v>35</v>
      </c>
      <c r="P103" s="40" t="s">
        <v>35</v>
      </c>
      <c r="Q103" s="40" t="s">
        <v>1494</v>
      </c>
      <c r="R103" s="40" t="s">
        <v>1495</v>
      </c>
      <c r="S103" s="40" t="s">
        <v>10352</v>
      </c>
      <c r="T103" s="40" t="s">
        <v>1172</v>
      </c>
      <c r="U103" s="40">
        <v>64</v>
      </c>
      <c r="V103" s="40" t="str">
        <f>VLOOKUP(D103,TIPOLOGIA!A:F,5,0)</f>
        <v>PRINCIPAL</v>
      </c>
      <c r="W103" s="40" t="str">
        <f>VLOOKUP(D103,TIPOLOGIA!A:F,6,0)</f>
        <v>TERRESTRE</v>
      </c>
      <c r="X103" s="40" t="s">
        <v>1323</v>
      </c>
      <c r="Y103" s="40">
        <v>1</v>
      </c>
      <c r="Z103" s="51">
        <f>IF(T103="SOPORTE_TELEFÓNICO",'TARIFAS 2025'!$B$14,IF(V103="PRINCIPAL",'TARIFAS 2025'!$B$11,IF(V103="INTERMEDIA",'TARIFAS 2025'!$C$11,IF(V103="LEJANA",'TARIFAS 2025'!$D$11))))</f>
        <v>31419</v>
      </c>
      <c r="AA103" s="51">
        <f t="shared" si="1"/>
        <v>31419</v>
      </c>
      <c r="AB103" s="100"/>
      <c r="AC103" s="100"/>
      <c r="AD103" s="100"/>
      <c r="AE103" s="100"/>
      <c r="AF103" s="100"/>
      <c r="AG103" s="100"/>
      <c r="AH103" s="100"/>
      <c r="AI103" s="100"/>
      <c r="AJ103" s="100"/>
      <c r="AK103" s="100"/>
      <c r="AL103" s="100"/>
      <c r="AM103" s="100"/>
      <c r="AN103" s="100"/>
      <c r="AO103" s="100"/>
      <c r="AP103" s="100"/>
      <c r="AQ103" s="100"/>
      <c r="AR103" s="100"/>
      <c r="AS103" s="100"/>
      <c r="AT103" s="100"/>
      <c r="AU103" s="100"/>
      <c r="AV103" s="100"/>
      <c r="AW103" s="100"/>
      <c r="AX103" s="100"/>
      <c r="AY103" s="100"/>
      <c r="AZ103" s="100"/>
      <c r="BA103" s="100"/>
      <c r="BB103" s="100"/>
      <c r="BC103" s="100"/>
      <c r="BD103" s="100"/>
      <c r="BE103" s="100"/>
      <c r="BF103" s="100"/>
      <c r="BG103" s="100"/>
    </row>
    <row r="104" spans="1:59" s="85" customFormat="1" ht="15.6" x14ac:dyDescent="0.3">
      <c r="A104" s="40" t="s">
        <v>71</v>
      </c>
      <c r="B104" s="40" t="str">
        <f>VLOOKUP(A104,'CENTROS DE COSTOS'!A:D,2,0)</f>
        <v>0036-0004</v>
      </c>
      <c r="C104" s="40" t="str">
        <f>VLOOKUP(A104,'CENTROS DE COSTOS'!A:D,3,0)</f>
        <v>Wompi Centro</v>
      </c>
      <c r="D104" s="40">
        <v>11001</v>
      </c>
      <c r="E104" s="40">
        <v>2946284</v>
      </c>
      <c r="F104" s="40">
        <v>29612</v>
      </c>
      <c r="G104" s="40" t="s">
        <v>33</v>
      </c>
      <c r="H104" s="40" t="s">
        <v>618</v>
      </c>
      <c r="I104" s="40" t="s">
        <v>71</v>
      </c>
      <c r="J104" s="40" t="s">
        <v>6337</v>
      </c>
      <c r="K104" s="40" t="s">
        <v>1170</v>
      </c>
      <c r="L104" s="40" t="s">
        <v>8056</v>
      </c>
      <c r="M104" s="103">
        <v>45958.481944444444</v>
      </c>
      <c r="N104" s="103">
        <v>45965.559027777781</v>
      </c>
      <c r="O104" s="40" t="s">
        <v>35</v>
      </c>
      <c r="P104" s="40" t="s">
        <v>35</v>
      </c>
      <c r="Q104" s="40" t="s">
        <v>1494</v>
      </c>
      <c r="R104" s="40" t="s">
        <v>1495</v>
      </c>
      <c r="S104" s="40" t="s">
        <v>10353</v>
      </c>
      <c r="T104" s="40" t="s">
        <v>1172</v>
      </c>
      <c r="U104" s="40">
        <v>16</v>
      </c>
      <c r="V104" s="40" t="str">
        <f>VLOOKUP(D104,TIPOLOGIA!A:F,5,0)</f>
        <v>PRINCIPAL</v>
      </c>
      <c r="W104" s="40" t="str">
        <f>VLOOKUP(D104,TIPOLOGIA!A:F,6,0)</f>
        <v>TERRESTRE</v>
      </c>
      <c r="X104" s="40" t="s">
        <v>1323</v>
      </c>
      <c r="Y104" s="40">
        <v>1</v>
      </c>
      <c r="Z104" s="51">
        <f>IF(T104="SOPORTE_TELEFÓNICO",'TARIFAS 2025'!$B$14,IF(V104="PRINCIPAL",'TARIFAS 2025'!$B$11,IF(V104="INTERMEDIA",'TARIFAS 2025'!$C$11,IF(V104="LEJANA",'TARIFAS 2025'!$D$11))))</f>
        <v>31419</v>
      </c>
      <c r="AA104" s="51">
        <f t="shared" si="1"/>
        <v>31419</v>
      </c>
      <c r="AB104" s="100"/>
      <c r="AC104" s="100"/>
      <c r="AD104" s="100"/>
      <c r="AE104" s="100"/>
      <c r="AF104" s="100"/>
      <c r="AG104" s="100"/>
      <c r="AH104" s="100"/>
      <c r="AI104" s="100"/>
      <c r="AJ104" s="100"/>
      <c r="AK104" s="100"/>
      <c r="AL104" s="100"/>
      <c r="AM104" s="100"/>
      <c r="AN104" s="100"/>
      <c r="AO104" s="100"/>
      <c r="AP104" s="100"/>
      <c r="AQ104" s="100"/>
      <c r="AR104" s="100"/>
      <c r="AS104" s="100"/>
      <c r="AT104" s="100"/>
      <c r="AU104" s="100"/>
      <c r="AV104" s="100"/>
      <c r="AW104" s="100"/>
      <c r="AX104" s="100"/>
      <c r="AY104" s="100"/>
      <c r="AZ104" s="100"/>
      <c r="BA104" s="100"/>
      <c r="BB104" s="100"/>
      <c r="BC104" s="100"/>
      <c r="BD104" s="100"/>
      <c r="BE104" s="100"/>
      <c r="BF104" s="100"/>
      <c r="BG104" s="100"/>
    </row>
    <row r="105" spans="1:59" s="85" customFormat="1" ht="15.6" x14ac:dyDescent="0.3">
      <c r="A105" s="40" t="s">
        <v>80</v>
      </c>
      <c r="B105" s="40" t="str">
        <f>VLOOKUP(A105,'CENTROS DE COSTOS'!A:D,2,0)</f>
        <v>0036-0001</v>
      </c>
      <c r="C105" s="40" t="str">
        <f>VLOOKUP(A105,'CENTROS DE COSTOS'!A:D,3,0)</f>
        <v>Wompi Costa</v>
      </c>
      <c r="D105" s="40">
        <v>13001</v>
      </c>
      <c r="E105" s="40">
        <v>2947189</v>
      </c>
      <c r="F105" s="40">
        <v>77596</v>
      </c>
      <c r="G105" s="40" t="s">
        <v>33</v>
      </c>
      <c r="H105" s="40" t="s">
        <v>275</v>
      </c>
      <c r="I105" s="40" t="s">
        <v>80</v>
      </c>
      <c r="J105" s="40" t="s">
        <v>6338</v>
      </c>
      <c r="K105" s="40" t="s">
        <v>1170</v>
      </c>
      <c r="L105" s="40" t="s">
        <v>8057</v>
      </c>
      <c r="M105" s="103">
        <v>45958.575694444444</v>
      </c>
      <c r="N105" s="103">
        <v>45965.55972222222</v>
      </c>
      <c r="O105" s="40" t="s">
        <v>35</v>
      </c>
      <c r="P105" s="40" t="s">
        <v>35</v>
      </c>
      <c r="Q105" s="40" t="s">
        <v>1494</v>
      </c>
      <c r="R105" s="40" t="s">
        <v>1495</v>
      </c>
      <c r="S105" s="40" t="s">
        <v>10354</v>
      </c>
      <c r="T105" s="40" t="s">
        <v>1172</v>
      </c>
      <c r="U105" s="40">
        <v>64</v>
      </c>
      <c r="V105" s="40" t="str">
        <f>VLOOKUP(D105,TIPOLOGIA!A:F,5,0)</f>
        <v>PRINCIPAL</v>
      </c>
      <c r="W105" s="40" t="str">
        <f>VLOOKUP(D105,TIPOLOGIA!A:F,6,0)</f>
        <v>TERRESTRE</v>
      </c>
      <c r="X105" s="40" t="s">
        <v>1228</v>
      </c>
      <c r="Y105" s="40">
        <v>1</v>
      </c>
      <c r="Z105" s="51">
        <f>IF(T105="SOPORTE_TELEFÓNICO",'TARIFAS 2025'!$B$14,IF(V105="PRINCIPAL",'TARIFAS 2025'!$B$11,IF(V105="INTERMEDIA",'TARIFAS 2025'!$C$11,IF(V105="LEJANA",'TARIFAS 2025'!$D$11))))</f>
        <v>31419</v>
      </c>
      <c r="AA105" s="51">
        <f t="shared" si="1"/>
        <v>31419</v>
      </c>
      <c r="AB105" s="100"/>
      <c r="AC105" s="100"/>
      <c r="AD105" s="100"/>
      <c r="AE105" s="100"/>
      <c r="AF105" s="100"/>
      <c r="AG105" s="100"/>
      <c r="AH105" s="100"/>
      <c r="AI105" s="100"/>
      <c r="AJ105" s="100"/>
      <c r="AK105" s="100"/>
      <c r="AL105" s="100"/>
      <c r="AM105" s="100"/>
      <c r="AN105" s="100"/>
      <c r="AO105" s="100"/>
      <c r="AP105" s="100"/>
      <c r="AQ105" s="100"/>
      <c r="AR105" s="100"/>
      <c r="AS105" s="100"/>
      <c r="AT105" s="100"/>
      <c r="AU105" s="100"/>
      <c r="AV105" s="100"/>
      <c r="AW105" s="100"/>
      <c r="AX105" s="100"/>
      <c r="AY105" s="100"/>
      <c r="AZ105" s="100"/>
      <c r="BA105" s="100"/>
      <c r="BB105" s="100"/>
      <c r="BC105" s="100"/>
      <c r="BD105" s="100"/>
      <c r="BE105" s="100"/>
      <c r="BF105" s="100"/>
      <c r="BG105" s="100"/>
    </row>
    <row r="106" spans="1:59" s="85" customFormat="1" ht="15.6" x14ac:dyDescent="0.3">
      <c r="A106" s="40" t="s">
        <v>71</v>
      </c>
      <c r="B106" s="40" t="str">
        <f>VLOOKUP(A106,'CENTROS DE COSTOS'!A:D,2,0)</f>
        <v>0036-0004</v>
      </c>
      <c r="C106" s="40" t="str">
        <f>VLOOKUP(A106,'CENTROS DE COSTOS'!A:D,3,0)</f>
        <v>Wompi Centro</v>
      </c>
      <c r="D106" s="40">
        <v>11001</v>
      </c>
      <c r="E106" s="40">
        <v>2947113</v>
      </c>
      <c r="F106" s="40">
        <v>28060</v>
      </c>
      <c r="G106" s="40" t="s">
        <v>33</v>
      </c>
      <c r="H106" s="40" t="s">
        <v>618</v>
      </c>
      <c r="I106" s="40" t="s">
        <v>71</v>
      </c>
      <c r="J106" s="40" t="s">
        <v>6339</v>
      </c>
      <c r="K106" s="40" t="s">
        <v>1170</v>
      </c>
      <c r="L106" s="40" t="s">
        <v>8058</v>
      </c>
      <c r="M106" s="103">
        <v>45958.538194444445</v>
      </c>
      <c r="N106" s="103">
        <v>45965.560416666667</v>
      </c>
      <c r="O106" s="40" t="s">
        <v>35</v>
      </c>
      <c r="P106" s="40" t="s">
        <v>35</v>
      </c>
      <c r="Q106" s="40" t="s">
        <v>1494</v>
      </c>
      <c r="R106" s="40" t="s">
        <v>1495</v>
      </c>
      <c r="S106" s="40" t="s">
        <v>10355</v>
      </c>
      <c r="T106" s="40" t="s">
        <v>1172</v>
      </c>
      <c r="U106" s="40">
        <v>32</v>
      </c>
      <c r="V106" s="40" t="str">
        <f>VLOOKUP(D106,TIPOLOGIA!A:F,5,0)</f>
        <v>PRINCIPAL</v>
      </c>
      <c r="W106" s="40" t="str">
        <f>VLOOKUP(D106,TIPOLOGIA!A:F,6,0)</f>
        <v>TERRESTRE</v>
      </c>
      <c r="X106" s="40" t="s">
        <v>1323</v>
      </c>
      <c r="Y106" s="40">
        <v>1</v>
      </c>
      <c r="Z106" s="51">
        <f>IF(T106="SOPORTE_TELEFÓNICO",'TARIFAS 2025'!$B$14,IF(V106="PRINCIPAL",'TARIFAS 2025'!$B$11,IF(V106="INTERMEDIA",'TARIFAS 2025'!$C$11,IF(V106="LEJANA",'TARIFAS 2025'!$D$11))))</f>
        <v>31419</v>
      </c>
      <c r="AA106" s="51">
        <f t="shared" si="1"/>
        <v>31419</v>
      </c>
      <c r="AB106" s="100"/>
      <c r="AC106" s="100"/>
      <c r="AD106" s="100"/>
      <c r="AE106" s="100"/>
      <c r="AF106" s="100"/>
      <c r="AG106" s="100"/>
      <c r="AH106" s="100"/>
      <c r="AI106" s="100"/>
      <c r="AJ106" s="100"/>
      <c r="AK106" s="100"/>
      <c r="AL106" s="100"/>
      <c r="AM106" s="100"/>
      <c r="AN106" s="100"/>
      <c r="AO106" s="100"/>
      <c r="AP106" s="100"/>
      <c r="AQ106" s="100"/>
      <c r="AR106" s="100"/>
      <c r="AS106" s="100"/>
      <c r="AT106" s="100"/>
      <c r="AU106" s="100"/>
      <c r="AV106" s="100"/>
      <c r="AW106" s="100"/>
      <c r="AX106" s="100"/>
      <c r="AY106" s="100"/>
      <c r="AZ106" s="100"/>
      <c r="BA106" s="100"/>
      <c r="BB106" s="100"/>
      <c r="BC106" s="100"/>
      <c r="BD106" s="100"/>
      <c r="BE106" s="100"/>
      <c r="BF106" s="100"/>
      <c r="BG106" s="100"/>
    </row>
    <row r="107" spans="1:59" s="85" customFormat="1" ht="15.6" x14ac:dyDescent="0.3">
      <c r="A107" s="40" t="s">
        <v>71</v>
      </c>
      <c r="B107" s="40" t="str">
        <f>VLOOKUP(A107,'CENTROS DE COSTOS'!A:D,2,0)</f>
        <v>0036-0004</v>
      </c>
      <c r="C107" s="40" t="str">
        <f>VLOOKUP(A107,'CENTROS DE COSTOS'!A:D,3,0)</f>
        <v>Wompi Centro</v>
      </c>
      <c r="D107" s="40">
        <v>11001</v>
      </c>
      <c r="E107" s="40">
        <v>2951134</v>
      </c>
      <c r="F107" s="40">
        <v>74885</v>
      </c>
      <c r="G107" s="40" t="s">
        <v>33</v>
      </c>
      <c r="H107" s="40" t="s">
        <v>618</v>
      </c>
      <c r="I107" s="40" t="s">
        <v>71</v>
      </c>
      <c r="J107" s="40" t="s">
        <v>6340</v>
      </c>
      <c r="K107" s="40" t="s">
        <v>1170</v>
      </c>
      <c r="L107" s="40" t="s">
        <v>8059</v>
      </c>
      <c r="M107" s="103">
        <v>45959.381944444445</v>
      </c>
      <c r="N107" s="103">
        <v>45965.561111111114</v>
      </c>
      <c r="O107" s="40" t="s">
        <v>35</v>
      </c>
      <c r="P107" s="40" t="s">
        <v>35</v>
      </c>
      <c r="Q107" s="40" t="s">
        <v>1494</v>
      </c>
      <c r="R107" s="40" t="s">
        <v>1495</v>
      </c>
      <c r="S107" s="40" t="s">
        <v>10356</v>
      </c>
      <c r="T107" s="40" t="s">
        <v>1172</v>
      </c>
      <c r="U107" s="40">
        <v>24</v>
      </c>
      <c r="V107" s="40" t="str">
        <f>VLOOKUP(D107,TIPOLOGIA!A:F,5,0)</f>
        <v>PRINCIPAL</v>
      </c>
      <c r="W107" s="40" t="str">
        <f>VLOOKUP(D107,TIPOLOGIA!A:F,6,0)</f>
        <v>TERRESTRE</v>
      </c>
      <c r="X107" s="40" t="s">
        <v>1444</v>
      </c>
      <c r="Y107" s="40">
        <v>1</v>
      </c>
      <c r="Z107" s="51">
        <f>IF(T107="SOPORTE_TELEFÓNICO",'TARIFAS 2025'!$B$14,IF(V107="PRINCIPAL",'TARIFAS 2025'!$B$11,IF(V107="INTERMEDIA",'TARIFAS 2025'!$C$11,IF(V107="LEJANA",'TARIFAS 2025'!$D$11))))</f>
        <v>31419</v>
      </c>
      <c r="AA107" s="51">
        <f t="shared" si="1"/>
        <v>31419</v>
      </c>
      <c r="AB107" s="100"/>
      <c r="AC107" s="100"/>
      <c r="AD107" s="100"/>
      <c r="AE107" s="100"/>
      <c r="AF107" s="100"/>
      <c r="AG107" s="100"/>
      <c r="AH107" s="100"/>
      <c r="AI107" s="100"/>
      <c r="AJ107" s="100"/>
      <c r="AK107" s="100"/>
      <c r="AL107" s="100"/>
      <c r="AM107" s="100"/>
      <c r="AN107" s="100"/>
      <c r="AO107" s="100"/>
      <c r="AP107" s="100"/>
      <c r="AQ107" s="100"/>
      <c r="AR107" s="100"/>
      <c r="AS107" s="100"/>
      <c r="AT107" s="100"/>
      <c r="AU107" s="100"/>
      <c r="AV107" s="100"/>
      <c r="AW107" s="100"/>
      <c r="AX107" s="100"/>
      <c r="AY107" s="100"/>
      <c r="AZ107" s="100"/>
      <c r="BA107" s="100"/>
      <c r="BB107" s="100"/>
      <c r="BC107" s="100"/>
      <c r="BD107" s="100"/>
      <c r="BE107" s="100"/>
      <c r="BF107" s="100"/>
      <c r="BG107" s="100"/>
    </row>
    <row r="108" spans="1:59" s="85" customFormat="1" ht="15.6" x14ac:dyDescent="0.3">
      <c r="A108" s="40" t="s">
        <v>71</v>
      </c>
      <c r="B108" s="40" t="str">
        <f>VLOOKUP(A108,'CENTROS DE COSTOS'!A:D,2,0)</f>
        <v>0036-0004</v>
      </c>
      <c r="C108" s="40" t="str">
        <f>VLOOKUP(A108,'CENTROS DE COSTOS'!A:D,3,0)</f>
        <v>Wompi Centro</v>
      </c>
      <c r="D108" s="40">
        <v>11001</v>
      </c>
      <c r="E108" s="40">
        <v>2951286</v>
      </c>
      <c r="F108" s="40">
        <v>73464</v>
      </c>
      <c r="G108" s="40" t="s">
        <v>33</v>
      </c>
      <c r="H108" s="40" t="s">
        <v>618</v>
      </c>
      <c r="I108" s="40" t="s">
        <v>71</v>
      </c>
      <c r="J108" s="40" t="s">
        <v>6341</v>
      </c>
      <c r="K108" s="40" t="s">
        <v>1170</v>
      </c>
      <c r="L108" s="40" t="s">
        <v>8060</v>
      </c>
      <c r="M108" s="103">
        <v>45959.40347222222</v>
      </c>
      <c r="N108" s="103">
        <v>45965.5625</v>
      </c>
      <c r="O108" s="40" t="s">
        <v>35</v>
      </c>
      <c r="P108" s="40" t="s">
        <v>35</v>
      </c>
      <c r="Q108" s="40" t="s">
        <v>1494</v>
      </c>
      <c r="R108" s="40" t="s">
        <v>1495</v>
      </c>
      <c r="S108" s="40" t="s">
        <v>10357</v>
      </c>
      <c r="T108" s="40" t="s">
        <v>1172</v>
      </c>
      <c r="U108" s="40">
        <v>24</v>
      </c>
      <c r="V108" s="40" t="str">
        <f>VLOOKUP(D108,TIPOLOGIA!A:F,5,0)</f>
        <v>PRINCIPAL</v>
      </c>
      <c r="W108" s="40" t="str">
        <f>VLOOKUP(D108,TIPOLOGIA!A:F,6,0)</f>
        <v>TERRESTRE</v>
      </c>
      <c r="X108" s="40" t="s">
        <v>1383</v>
      </c>
      <c r="Y108" s="40">
        <v>1</v>
      </c>
      <c r="Z108" s="51">
        <f>IF(T108="SOPORTE_TELEFÓNICO",'TARIFAS 2025'!$B$14,IF(V108="PRINCIPAL",'TARIFAS 2025'!$B$11,IF(V108="INTERMEDIA",'TARIFAS 2025'!$C$11,IF(V108="LEJANA",'TARIFAS 2025'!$D$11))))</f>
        <v>31419</v>
      </c>
      <c r="AA108" s="51">
        <f t="shared" si="1"/>
        <v>31419</v>
      </c>
      <c r="AB108" s="100"/>
      <c r="AC108" s="100"/>
      <c r="AD108" s="100"/>
      <c r="AE108" s="100"/>
      <c r="AF108" s="100"/>
      <c r="AG108" s="100"/>
      <c r="AH108" s="100"/>
      <c r="AI108" s="100"/>
      <c r="AJ108" s="100"/>
      <c r="AK108" s="100"/>
      <c r="AL108" s="100"/>
      <c r="AM108" s="100"/>
      <c r="AN108" s="100"/>
      <c r="AO108" s="100"/>
      <c r="AP108" s="100"/>
      <c r="AQ108" s="100"/>
      <c r="AR108" s="100"/>
      <c r="AS108" s="100"/>
      <c r="AT108" s="100"/>
      <c r="AU108" s="100"/>
      <c r="AV108" s="100"/>
      <c r="AW108" s="100"/>
      <c r="AX108" s="100"/>
      <c r="AY108" s="100"/>
      <c r="AZ108" s="100"/>
      <c r="BA108" s="100"/>
      <c r="BB108" s="100"/>
      <c r="BC108" s="100"/>
      <c r="BD108" s="100"/>
      <c r="BE108" s="100"/>
      <c r="BF108" s="100"/>
      <c r="BG108" s="100"/>
    </row>
    <row r="109" spans="1:59" s="85" customFormat="1" ht="15.6" x14ac:dyDescent="0.3">
      <c r="A109" s="40" t="s">
        <v>71</v>
      </c>
      <c r="B109" s="40" t="str">
        <f>VLOOKUP(A109,'CENTROS DE COSTOS'!A:D,2,0)</f>
        <v>0036-0004</v>
      </c>
      <c r="C109" s="40" t="str">
        <f>VLOOKUP(A109,'CENTROS DE COSTOS'!A:D,3,0)</f>
        <v>Wompi Centro</v>
      </c>
      <c r="D109" s="40">
        <v>11001</v>
      </c>
      <c r="E109" s="40">
        <v>2946576</v>
      </c>
      <c r="F109" s="40">
        <v>79349</v>
      </c>
      <c r="G109" s="40" t="s">
        <v>33</v>
      </c>
      <c r="H109" s="40" t="s">
        <v>618</v>
      </c>
      <c r="I109" s="40" t="s">
        <v>71</v>
      </c>
      <c r="J109" s="40" t="s">
        <v>6342</v>
      </c>
      <c r="K109" s="40" t="s">
        <v>1170</v>
      </c>
      <c r="L109" s="40" t="s">
        <v>8061</v>
      </c>
      <c r="M109" s="103">
        <v>45958.500694444447</v>
      </c>
      <c r="N109" s="103">
        <v>45965.573611111111</v>
      </c>
      <c r="O109" s="40" t="s">
        <v>35</v>
      </c>
      <c r="P109" s="40" t="s">
        <v>35</v>
      </c>
      <c r="Q109" s="40" t="s">
        <v>1494</v>
      </c>
      <c r="R109" s="40" t="s">
        <v>1495</v>
      </c>
      <c r="S109" s="40" t="s">
        <v>10358</v>
      </c>
      <c r="T109" s="40" t="s">
        <v>1172</v>
      </c>
      <c r="U109" s="40">
        <v>24</v>
      </c>
      <c r="V109" s="40" t="str">
        <f>VLOOKUP(D109,TIPOLOGIA!A:F,5,0)</f>
        <v>PRINCIPAL</v>
      </c>
      <c r="W109" s="40" t="str">
        <f>VLOOKUP(D109,TIPOLOGIA!A:F,6,0)</f>
        <v>TERRESTRE</v>
      </c>
      <c r="X109" s="40" t="s">
        <v>1383</v>
      </c>
      <c r="Y109" s="40">
        <v>1</v>
      </c>
      <c r="Z109" s="51">
        <f>IF(T109="SOPORTE_TELEFÓNICO",'TARIFAS 2025'!$B$14,IF(V109="PRINCIPAL",'TARIFAS 2025'!$B$11,IF(V109="INTERMEDIA",'TARIFAS 2025'!$C$11,IF(V109="LEJANA",'TARIFAS 2025'!$D$11))))</f>
        <v>31419</v>
      </c>
      <c r="AA109" s="51">
        <f t="shared" si="1"/>
        <v>31419</v>
      </c>
      <c r="AB109" s="100"/>
      <c r="AC109" s="100"/>
      <c r="AD109" s="100"/>
      <c r="AE109" s="100"/>
      <c r="AF109" s="100"/>
      <c r="AG109" s="100"/>
      <c r="AH109" s="100"/>
      <c r="AI109" s="100"/>
      <c r="AJ109" s="100"/>
      <c r="AK109" s="100"/>
      <c r="AL109" s="100"/>
      <c r="AM109" s="100"/>
      <c r="AN109" s="100"/>
      <c r="AO109" s="100"/>
      <c r="AP109" s="100"/>
      <c r="AQ109" s="100"/>
      <c r="AR109" s="100"/>
      <c r="AS109" s="100"/>
      <c r="AT109" s="100"/>
      <c r="AU109" s="100"/>
      <c r="AV109" s="100"/>
      <c r="AW109" s="100"/>
      <c r="AX109" s="100"/>
      <c r="AY109" s="100"/>
      <c r="AZ109" s="100"/>
      <c r="BA109" s="100"/>
      <c r="BB109" s="100"/>
      <c r="BC109" s="100"/>
      <c r="BD109" s="100"/>
      <c r="BE109" s="100"/>
      <c r="BF109" s="100"/>
      <c r="BG109" s="100"/>
    </row>
    <row r="110" spans="1:59" s="85" customFormat="1" ht="15.6" x14ac:dyDescent="0.3">
      <c r="A110" s="40" t="s">
        <v>89</v>
      </c>
      <c r="B110" s="40" t="str">
        <f>VLOOKUP(A110,'CENTROS DE COSTOS'!A:D,2,0)</f>
        <v>0036-0001</v>
      </c>
      <c r="C110" s="40" t="str">
        <f>VLOOKUP(A110,'CENTROS DE COSTOS'!A:D,3,0)</f>
        <v>Wompi Costa</v>
      </c>
      <c r="D110" s="40">
        <v>23001</v>
      </c>
      <c r="E110" s="40">
        <v>2967132</v>
      </c>
      <c r="F110" s="40">
        <v>81084</v>
      </c>
      <c r="G110" s="40" t="s">
        <v>33</v>
      </c>
      <c r="H110" s="40" t="s">
        <v>276</v>
      </c>
      <c r="I110" s="40" t="s">
        <v>89</v>
      </c>
      <c r="J110" s="40" t="s">
        <v>6343</v>
      </c>
      <c r="K110" s="40" t="s">
        <v>1170</v>
      </c>
      <c r="L110" s="40" t="s">
        <v>8062</v>
      </c>
      <c r="M110" s="103">
        <v>45965.333333333336</v>
      </c>
      <c r="N110" s="103">
        <v>45965.582638888889</v>
      </c>
      <c r="O110" s="40" t="s">
        <v>35</v>
      </c>
      <c r="P110" s="40" t="s">
        <v>35</v>
      </c>
      <c r="Q110" s="40" t="s">
        <v>1494</v>
      </c>
      <c r="R110" s="40" t="s">
        <v>1495</v>
      </c>
      <c r="S110" s="40" t="s">
        <v>10359</v>
      </c>
      <c r="T110" s="40" t="s">
        <v>1172</v>
      </c>
      <c r="U110" s="40">
        <v>16</v>
      </c>
      <c r="V110" s="40" t="str">
        <f>VLOOKUP(D110,TIPOLOGIA!A:F,5,0)</f>
        <v>PRINCIPAL</v>
      </c>
      <c r="W110" s="40" t="str">
        <f>VLOOKUP(D110,TIPOLOGIA!A:F,6,0)</f>
        <v>TERRESTRE</v>
      </c>
      <c r="X110" s="40" t="s">
        <v>5085</v>
      </c>
      <c r="Y110" s="40">
        <v>1</v>
      </c>
      <c r="Z110" s="51">
        <f>IF(T110="SOPORTE_TELEFÓNICO",'TARIFAS 2025'!$B$14,IF(V110="PRINCIPAL",'TARIFAS 2025'!$B$11,IF(V110="INTERMEDIA",'TARIFAS 2025'!$C$11,IF(V110="LEJANA",'TARIFAS 2025'!$D$11))))</f>
        <v>31419</v>
      </c>
      <c r="AA110" s="51">
        <f t="shared" si="1"/>
        <v>31419</v>
      </c>
      <c r="AB110" s="100"/>
      <c r="AC110" s="100"/>
      <c r="AD110" s="100"/>
      <c r="AE110" s="100"/>
      <c r="AF110" s="100"/>
      <c r="AG110" s="100"/>
      <c r="AH110" s="100"/>
      <c r="AI110" s="100"/>
      <c r="AJ110" s="100"/>
      <c r="AK110" s="100"/>
      <c r="AL110" s="100"/>
      <c r="AM110" s="100"/>
      <c r="AN110" s="100"/>
      <c r="AO110" s="100"/>
      <c r="AP110" s="100"/>
      <c r="AQ110" s="100"/>
      <c r="AR110" s="100"/>
      <c r="AS110" s="100"/>
      <c r="AT110" s="100"/>
      <c r="AU110" s="100"/>
      <c r="AV110" s="100"/>
      <c r="AW110" s="100"/>
      <c r="AX110" s="100"/>
      <c r="AY110" s="100"/>
      <c r="AZ110" s="100"/>
      <c r="BA110" s="100"/>
      <c r="BB110" s="100"/>
      <c r="BC110" s="100"/>
      <c r="BD110" s="100"/>
      <c r="BE110" s="100"/>
      <c r="BF110" s="100"/>
      <c r="BG110" s="100"/>
    </row>
    <row r="111" spans="1:59" s="85" customFormat="1" ht="15.6" x14ac:dyDescent="0.3">
      <c r="A111" s="40" t="s">
        <v>96</v>
      </c>
      <c r="B111" s="40" t="str">
        <f>VLOOKUP(A111,'CENTROS DE COSTOS'!A:D,2,0)</f>
        <v>0036-0007</v>
      </c>
      <c r="C111" s="40" t="str">
        <f>VLOOKUP(A111,'CENTROS DE COSTOS'!A:D,3,0)</f>
        <v>Wompi Santander</v>
      </c>
      <c r="D111" s="40">
        <v>15001</v>
      </c>
      <c r="E111" s="40">
        <v>2968402</v>
      </c>
      <c r="F111" s="40">
        <v>74087</v>
      </c>
      <c r="G111" s="40" t="s">
        <v>33</v>
      </c>
      <c r="H111" s="40" t="s">
        <v>322</v>
      </c>
      <c r="I111" s="40" t="s">
        <v>96</v>
      </c>
      <c r="J111" s="40" t="s">
        <v>6344</v>
      </c>
      <c r="K111" s="40" t="s">
        <v>1170</v>
      </c>
      <c r="L111" s="40" t="s">
        <v>8063</v>
      </c>
      <c r="M111" s="103">
        <v>45965.333333333336</v>
      </c>
      <c r="N111" s="103">
        <v>45965.584722222222</v>
      </c>
      <c r="O111" s="40" t="s">
        <v>35</v>
      </c>
      <c r="P111" s="40" t="s">
        <v>35</v>
      </c>
      <c r="Q111" s="40" t="s">
        <v>1494</v>
      </c>
      <c r="R111" s="40" t="s">
        <v>1495</v>
      </c>
      <c r="S111" s="40" t="s">
        <v>10360</v>
      </c>
      <c r="T111" s="40" t="s">
        <v>1172</v>
      </c>
      <c r="U111" s="40">
        <v>40</v>
      </c>
      <c r="V111" s="40" t="str">
        <f>VLOOKUP(D111,TIPOLOGIA!A:F,5,0)</f>
        <v>PRINCIPAL</v>
      </c>
      <c r="W111" s="40" t="str">
        <f>VLOOKUP(D111,TIPOLOGIA!A:F,6,0)</f>
        <v>TERRESTRE</v>
      </c>
      <c r="X111" s="40" t="s">
        <v>1354</v>
      </c>
      <c r="Y111" s="40">
        <v>1</v>
      </c>
      <c r="Z111" s="51">
        <f>IF(T111="SOPORTE_TELEFÓNICO",'TARIFAS 2025'!$B$14,IF(V111="PRINCIPAL",'TARIFAS 2025'!$B$11,IF(V111="INTERMEDIA",'TARIFAS 2025'!$C$11,IF(V111="LEJANA",'TARIFAS 2025'!$D$11))))</f>
        <v>31419</v>
      </c>
      <c r="AA111" s="51">
        <f t="shared" si="1"/>
        <v>31419</v>
      </c>
      <c r="AB111" s="100"/>
      <c r="AC111" s="100"/>
      <c r="AD111" s="100"/>
      <c r="AE111" s="100"/>
      <c r="AF111" s="100"/>
      <c r="AG111" s="100"/>
      <c r="AH111" s="100"/>
      <c r="AI111" s="100"/>
      <c r="AJ111" s="100"/>
      <c r="AK111" s="100"/>
      <c r="AL111" s="100"/>
      <c r="AM111" s="100"/>
      <c r="AN111" s="100"/>
      <c r="AO111" s="100"/>
      <c r="AP111" s="100"/>
      <c r="AQ111" s="100"/>
      <c r="AR111" s="100"/>
      <c r="AS111" s="100"/>
      <c r="AT111" s="100"/>
      <c r="AU111" s="100"/>
      <c r="AV111" s="100"/>
      <c r="AW111" s="100"/>
      <c r="AX111" s="100"/>
      <c r="AY111" s="100"/>
      <c r="AZ111" s="100"/>
      <c r="BA111" s="100"/>
      <c r="BB111" s="100"/>
      <c r="BC111" s="100"/>
      <c r="BD111" s="100"/>
      <c r="BE111" s="100"/>
      <c r="BF111" s="100"/>
      <c r="BG111" s="100"/>
    </row>
    <row r="112" spans="1:59" s="85" customFormat="1" ht="15.6" x14ac:dyDescent="0.3">
      <c r="A112" s="40" t="s">
        <v>68</v>
      </c>
      <c r="B112" s="40" t="str">
        <f>VLOOKUP(A112,'CENTROS DE COSTOS'!A:D,2,0)</f>
        <v>0036-0001</v>
      </c>
      <c r="C112" s="40" t="str">
        <f>VLOOKUP(A112,'CENTROS DE COSTOS'!A:D,3,0)</f>
        <v>Wompi Costa</v>
      </c>
      <c r="D112" s="40">
        <v>8758</v>
      </c>
      <c r="E112" s="40">
        <v>2968223</v>
      </c>
      <c r="F112" s="40">
        <v>76482</v>
      </c>
      <c r="G112" s="40" t="s">
        <v>33</v>
      </c>
      <c r="H112" s="40" t="s">
        <v>253</v>
      </c>
      <c r="I112" s="40" t="s">
        <v>270</v>
      </c>
      <c r="J112" s="40" t="s">
        <v>6345</v>
      </c>
      <c r="K112" s="40" t="s">
        <v>1170</v>
      </c>
      <c r="L112" s="40" t="s">
        <v>8064</v>
      </c>
      <c r="M112" s="103">
        <v>45965.333333333336</v>
      </c>
      <c r="N112" s="103">
        <v>45965.585416666669</v>
      </c>
      <c r="O112" s="40" t="s">
        <v>35</v>
      </c>
      <c r="P112" s="40" t="s">
        <v>35</v>
      </c>
      <c r="Q112" s="40" t="s">
        <v>1494</v>
      </c>
      <c r="R112" s="40" t="s">
        <v>1495</v>
      </c>
      <c r="S112" s="40" t="s">
        <v>10361</v>
      </c>
      <c r="T112" s="40" t="s">
        <v>1172</v>
      </c>
      <c r="U112" s="40">
        <v>24</v>
      </c>
      <c r="V112" s="40" t="str">
        <f>VLOOKUP(D112,TIPOLOGIA!A:F,5,0)</f>
        <v>PRINCIPAL</v>
      </c>
      <c r="W112" s="40" t="str">
        <f>VLOOKUP(D112,TIPOLOGIA!A:F,6,0)</f>
        <v>TERRESTRE</v>
      </c>
      <c r="X112" s="40" t="s">
        <v>1470</v>
      </c>
      <c r="Y112" s="40">
        <v>1</v>
      </c>
      <c r="Z112" s="51">
        <f>IF(T112="SOPORTE_TELEFÓNICO",'TARIFAS 2025'!$B$14,IF(V112="PRINCIPAL",'TARIFAS 2025'!$B$11,IF(V112="INTERMEDIA",'TARIFAS 2025'!$C$11,IF(V112="LEJANA",'TARIFAS 2025'!$D$11))))</f>
        <v>31419</v>
      </c>
      <c r="AA112" s="51">
        <f t="shared" si="1"/>
        <v>31419</v>
      </c>
      <c r="AB112" s="100"/>
      <c r="AC112" s="100"/>
      <c r="AD112" s="100"/>
      <c r="AE112" s="100"/>
      <c r="AF112" s="100"/>
      <c r="AG112" s="100"/>
      <c r="AH112" s="100"/>
      <c r="AI112" s="100"/>
      <c r="AJ112" s="100"/>
      <c r="AK112" s="100"/>
      <c r="AL112" s="100"/>
      <c r="AM112" s="100"/>
      <c r="AN112" s="100"/>
      <c r="AO112" s="100"/>
      <c r="AP112" s="100"/>
      <c r="AQ112" s="100"/>
      <c r="AR112" s="100"/>
      <c r="AS112" s="100"/>
      <c r="AT112" s="100"/>
      <c r="AU112" s="100"/>
      <c r="AV112" s="100"/>
      <c r="AW112" s="100"/>
      <c r="AX112" s="100"/>
      <c r="AY112" s="100"/>
      <c r="AZ112" s="100"/>
      <c r="BA112" s="100"/>
      <c r="BB112" s="100"/>
      <c r="BC112" s="100"/>
      <c r="BD112" s="100"/>
      <c r="BE112" s="100"/>
      <c r="BF112" s="100"/>
      <c r="BG112" s="100"/>
    </row>
    <row r="113" spans="1:59" s="85" customFormat="1" ht="15.6" x14ac:dyDescent="0.3">
      <c r="A113" s="40" t="s">
        <v>89</v>
      </c>
      <c r="B113" s="40" t="str">
        <f>VLOOKUP(A113,'CENTROS DE COSTOS'!A:D,2,0)</f>
        <v>0036-0001</v>
      </c>
      <c r="C113" s="40" t="str">
        <f>VLOOKUP(A113,'CENTROS DE COSTOS'!A:D,3,0)</f>
        <v>Wompi Costa</v>
      </c>
      <c r="D113" s="40">
        <v>23001</v>
      </c>
      <c r="E113" s="40">
        <v>2968151</v>
      </c>
      <c r="F113" s="40">
        <v>49770</v>
      </c>
      <c r="G113" s="40" t="s">
        <v>33</v>
      </c>
      <c r="H113" s="40" t="s">
        <v>276</v>
      </c>
      <c r="I113" s="40" t="s">
        <v>89</v>
      </c>
      <c r="J113" s="40" t="s">
        <v>6346</v>
      </c>
      <c r="K113" s="40" t="s">
        <v>1170</v>
      </c>
      <c r="L113" s="40" t="s">
        <v>8065</v>
      </c>
      <c r="M113" s="103">
        <v>45965.333333333336</v>
      </c>
      <c r="N113" s="103">
        <v>45965.588888888888</v>
      </c>
      <c r="O113" s="40" t="s">
        <v>35</v>
      </c>
      <c r="P113" s="40" t="s">
        <v>35</v>
      </c>
      <c r="Q113" s="40" t="s">
        <v>1494</v>
      </c>
      <c r="R113" s="40" t="s">
        <v>1495</v>
      </c>
      <c r="S113" s="40" t="s">
        <v>10362</v>
      </c>
      <c r="T113" s="40" t="s">
        <v>1172</v>
      </c>
      <c r="U113" s="40">
        <v>48</v>
      </c>
      <c r="V113" s="40" t="str">
        <f>VLOOKUP(D113,TIPOLOGIA!A:F,5,0)</f>
        <v>PRINCIPAL</v>
      </c>
      <c r="W113" s="40" t="str">
        <f>VLOOKUP(D113,TIPOLOGIA!A:F,6,0)</f>
        <v>TERRESTRE</v>
      </c>
      <c r="X113" s="40" t="s">
        <v>1209</v>
      </c>
      <c r="Y113" s="40">
        <v>1</v>
      </c>
      <c r="Z113" s="51">
        <f>IF(T113="SOPORTE_TELEFÓNICO",'TARIFAS 2025'!$B$14,IF(V113="PRINCIPAL",'TARIFAS 2025'!$B$11,IF(V113="INTERMEDIA",'TARIFAS 2025'!$C$11,IF(V113="LEJANA",'TARIFAS 2025'!$D$11))))</f>
        <v>31419</v>
      </c>
      <c r="AA113" s="51">
        <f t="shared" si="1"/>
        <v>31419</v>
      </c>
      <c r="AB113" s="100"/>
      <c r="AC113" s="100"/>
      <c r="AD113" s="100"/>
      <c r="AE113" s="100"/>
      <c r="AF113" s="100"/>
      <c r="AG113" s="100"/>
      <c r="AH113" s="100"/>
      <c r="AI113" s="100"/>
      <c r="AJ113" s="100"/>
      <c r="AK113" s="100"/>
      <c r="AL113" s="100"/>
      <c r="AM113" s="100"/>
      <c r="AN113" s="100"/>
      <c r="AO113" s="100"/>
      <c r="AP113" s="100"/>
      <c r="AQ113" s="100"/>
      <c r="AR113" s="100"/>
      <c r="AS113" s="100"/>
      <c r="AT113" s="100"/>
      <c r="AU113" s="100"/>
      <c r="AV113" s="100"/>
      <c r="AW113" s="100"/>
      <c r="AX113" s="100"/>
      <c r="AY113" s="100"/>
      <c r="AZ113" s="100"/>
      <c r="BA113" s="100"/>
      <c r="BB113" s="100"/>
      <c r="BC113" s="100"/>
      <c r="BD113" s="100"/>
      <c r="BE113" s="100"/>
      <c r="BF113" s="100"/>
      <c r="BG113" s="100"/>
    </row>
    <row r="114" spans="1:59" s="85" customFormat="1" ht="15.6" x14ac:dyDescent="0.3">
      <c r="A114" s="40" t="s">
        <v>77</v>
      </c>
      <c r="B114" s="40" t="str">
        <f>VLOOKUP(A114,'CENTROS DE COSTOS'!A:D,2,0)</f>
        <v>0036-0003</v>
      </c>
      <c r="C114" s="40" t="str">
        <f>VLOOKUP(A114,'CENTROS DE COSTOS'!A:D,3,0)</f>
        <v>Wompi Suroccidente</v>
      </c>
      <c r="D114" s="40">
        <v>19001</v>
      </c>
      <c r="E114" s="40">
        <v>2960075</v>
      </c>
      <c r="F114" s="40">
        <v>66794</v>
      </c>
      <c r="G114" s="40" t="s">
        <v>33</v>
      </c>
      <c r="H114" s="40" t="s">
        <v>498</v>
      </c>
      <c r="I114" s="40" t="s">
        <v>93</v>
      </c>
      <c r="J114" s="40" t="s">
        <v>3432</v>
      </c>
      <c r="K114" s="40" t="s">
        <v>1170</v>
      </c>
      <c r="L114" s="40" t="s">
        <v>8066</v>
      </c>
      <c r="M114" s="103">
        <v>45960.645138888889</v>
      </c>
      <c r="N114" s="103">
        <v>45965.590277777781</v>
      </c>
      <c r="O114" s="40" t="s">
        <v>35</v>
      </c>
      <c r="P114" s="40" t="s">
        <v>35</v>
      </c>
      <c r="Q114" s="40" t="s">
        <v>1494</v>
      </c>
      <c r="R114" s="40" t="s">
        <v>1495</v>
      </c>
      <c r="S114" s="40" t="s">
        <v>10363</v>
      </c>
      <c r="T114" s="40" t="s">
        <v>1172</v>
      </c>
      <c r="U114" s="40">
        <v>32</v>
      </c>
      <c r="V114" s="40" t="str">
        <f>VLOOKUP(D114,TIPOLOGIA!A:F,5,0)</f>
        <v>LEJANA</v>
      </c>
      <c r="W114" s="40" t="str">
        <f>VLOOKUP(D114,TIPOLOGIA!A:F,6,0)</f>
        <v>TERRESTRE</v>
      </c>
      <c r="X114" s="40" t="s">
        <v>1806</v>
      </c>
      <c r="Y114" s="40">
        <v>1</v>
      </c>
      <c r="Z114" s="51">
        <f>IF(T114="SOPORTE_TELEFÓNICO",'TARIFAS 2025'!$B$14,IF(V114="PRINCIPAL",'TARIFAS 2025'!$B$11,IF(V114="INTERMEDIA",'TARIFAS 2025'!$C$11,IF(V114="LEJANA",'TARIFAS 2025'!$D$11))))</f>
        <v>40250</v>
      </c>
      <c r="AA114" s="51">
        <f t="shared" si="1"/>
        <v>40250</v>
      </c>
      <c r="AB114" s="100"/>
      <c r="AC114" s="100"/>
      <c r="AD114" s="100"/>
      <c r="AE114" s="100"/>
      <c r="AF114" s="100"/>
      <c r="AG114" s="100"/>
      <c r="AH114" s="100"/>
      <c r="AI114" s="100"/>
      <c r="AJ114" s="100"/>
      <c r="AK114" s="100"/>
      <c r="AL114" s="100"/>
      <c r="AM114" s="100"/>
      <c r="AN114" s="100"/>
      <c r="AO114" s="100"/>
      <c r="AP114" s="100"/>
      <c r="AQ114" s="100"/>
      <c r="AR114" s="100"/>
      <c r="AS114" s="100"/>
      <c r="AT114" s="100"/>
      <c r="AU114" s="100"/>
      <c r="AV114" s="100"/>
      <c r="AW114" s="100"/>
      <c r="AX114" s="100"/>
      <c r="AY114" s="100"/>
      <c r="AZ114" s="100"/>
      <c r="BA114" s="100"/>
      <c r="BB114" s="100"/>
      <c r="BC114" s="100"/>
      <c r="BD114" s="100"/>
      <c r="BE114" s="100"/>
      <c r="BF114" s="100"/>
      <c r="BG114" s="100"/>
    </row>
    <row r="115" spans="1:59" s="85" customFormat="1" ht="15.6" x14ac:dyDescent="0.3">
      <c r="A115" s="40" t="s">
        <v>71</v>
      </c>
      <c r="B115" s="40" t="str">
        <f>VLOOKUP(A115,'CENTROS DE COSTOS'!A:D,2,0)</f>
        <v>0036-0004</v>
      </c>
      <c r="C115" s="40" t="str">
        <f>VLOOKUP(A115,'CENTROS DE COSTOS'!A:D,3,0)</f>
        <v>Wompi Centro</v>
      </c>
      <c r="D115" s="40">
        <v>11001</v>
      </c>
      <c r="E115" s="40">
        <v>2963590</v>
      </c>
      <c r="F115" s="40">
        <v>40096</v>
      </c>
      <c r="G115" s="40" t="s">
        <v>33</v>
      </c>
      <c r="H115" s="40" t="s">
        <v>618</v>
      </c>
      <c r="I115" s="40" t="s">
        <v>71</v>
      </c>
      <c r="J115" s="40" t="s">
        <v>6347</v>
      </c>
      <c r="K115" s="40" t="s">
        <v>1170</v>
      </c>
      <c r="L115" s="40" t="s">
        <v>8067</v>
      </c>
      <c r="M115" s="103">
        <v>45961.498611111114</v>
      </c>
      <c r="N115" s="103">
        <v>45965.594444444447</v>
      </c>
      <c r="O115" s="40" t="s">
        <v>35</v>
      </c>
      <c r="P115" s="40" t="s">
        <v>35</v>
      </c>
      <c r="Q115" s="40" t="s">
        <v>1494</v>
      </c>
      <c r="R115" s="40" t="s">
        <v>1495</v>
      </c>
      <c r="S115" s="40" t="s">
        <v>10364</v>
      </c>
      <c r="T115" s="40" t="s">
        <v>1172</v>
      </c>
      <c r="U115" s="40">
        <v>32</v>
      </c>
      <c r="V115" s="40" t="str">
        <f>VLOOKUP(D115,TIPOLOGIA!A:F,5,0)</f>
        <v>PRINCIPAL</v>
      </c>
      <c r="W115" s="40" t="str">
        <f>VLOOKUP(D115,TIPOLOGIA!A:F,6,0)</f>
        <v>TERRESTRE</v>
      </c>
      <c r="X115" s="40" t="s">
        <v>1197</v>
      </c>
      <c r="Y115" s="40">
        <v>1</v>
      </c>
      <c r="Z115" s="51">
        <f>IF(T115="SOPORTE_TELEFÓNICO",'TARIFAS 2025'!$B$14,IF(V115="PRINCIPAL",'TARIFAS 2025'!$B$11,IF(V115="INTERMEDIA",'TARIFAS 2025'!$C$11,IF(V115="LEJANA",'TARIFAS 2025'!$D$11))))</f>
        <v>31419</v>
      </c>
      <c r="AA115" s="51">
        <f t="shared" si="1"/>
        <v>31419</v>
      </c>
      <c r="AB115" s="100"/>
      <c r="AC115" s="100"/>
      <c r="AD115" s="100"/>
      <c r="AE115" s="100"/>
      <c r="AF115" s="100"/>
      <c r="AG115" s="100"/>
      <c r="AH115" s="100"/>
      <c r="AI115" s="100"/>
      <c r="AJ115" s="100"/>
      <c r="AK115" s="100"/>
      <c r="AL115" s="100"/>
      <c r="AM115" s="100"/>
      <c r="AN115" s="100"/>
      <c r="AO115" s="100"/>
      <c r="AP115" s="100"/>
      <c r="AQ115" s="100"/>
      <c r="AR115" s="100"/>
      <c r="AS115" s="100"/>
      <c r="AT115" s="100"/>
      <c r="AU115" s="100"/>
      <c r="AV115" s="100"/>
      <c r="AW115" s="100"/>
      <c r="AX115" s="100"/>
      <c r="AY115" s="100"/>
      <c r="AZ115" s="100"/>
      <c r="BA115" s="100"/>
      <c r="BB115" s="100"/>
      <c r="BC115" s="100"/>
      <c r="BD115" s="100"/>
      <c r="BE115" s="100"/>
      <c r="BF115" s="100"/>
      <c r="BG115" s="100"/>
    </row>
    <row r="116" spans="1:59" s="85" customFormat="1" ht="15.6" x14ac:dyDescent="0.3">
      <c r="A116" s="40" t="s">
        <v>77</v>
      </c>
      <c r="B116" s="40" t="str">
        <f>VLOOKUP(A116,'CENTROS DE COSTOS'!A:D,2,0)</f>
        <v>0036-0003</v>
      </c>
      <c r="C116" s="40" t="str">
        <f>VLOOKUP(A116,'CENTROS DE COSTOS'!A:D,3,0)</f>
        <v>Wompi Suroccidente</v>
      </c>
      <c r="D116" s="40">
        <v>76001</v>
      </c>
      <c r="E116" s="40">
        <v>2968168</v>
      </c>
      <c r="F116" s="40">
        <v>58950</v>
      </c>
      <c r="G116" s="40" t="s">
        <v>33</v>
      </c>
      <c r="H116" s="40" t="s">
        <v>1101</v>
      </c>
      <c r="I116" s="40" t="s">
        <v>77</v>
      </c>
      <c r="J116" s="40" t="s">
        <v>6348</v>
      </c>
      <c r="K116" s="40" t="s">
        <v>1170</v>
      </c>
      <c r="L116" s="40" t="s">
        <v>8068</v>
      </c>
      <c r="M116" s="103">
        <v>45965.333333333336</v>
      </c>
      <c r="N116" s="103">
        <v>45965.595833333333</v>
      </c>
      <c r="O116" s="40" t="s">
        <v>35</v>
      </c>
      <c r="P116" s="40" t="s">
        <v>35</v>
      </c>
      <c r="Q116" s="40" t="s">
        <v>1494</v>
      </c>
      <c r="R116" s="40" t="s">
        <v>1495</v>
      </c>
      <c r="S116" s="40" t="s">
        <v>10365</v>
      </c>
      <c r="T116" s="40" t="s">
        <v>1172</v>
      </c>
      <c r="U116" s="40">
        <v>64</v>
      </c>
      <c r="V116" s="40" t="str">
        <f>VLOOKUP(D116,TIPOLOGIA!A:F,5,0)</f>
        <v>PRINCIPAL</v>
      </c>
      <c r="W116" s="40" t="str">
        <f>VLOOKUP(D116,TIPOLOGIA!A:F,6,0)</f>
        <v>TERRESTRE</v>
      </c>
      <c r="X116" s="40" t="s">
        <v>1173</v>
      </c>
      <c r="Y116" s="40">
        <v>1</v>
      </c>
      <c r="Z116" s="51">
        <f>IF(T116="SOPORTE_TELEFÓNICO",'TARIFAS 2025'!$B$14,IF(V116="PRINCIPAL",'TARIFAS 2025'!$B$11,IF(V116="INTERMEDIA",'TARIFAS 2025'!$C$11,IF(V116="LEJANA",'TARIFAS 2025'!$D$11))))</f>
        <v>31419</v>
      </c>
      <c r="AA116" s="51">
        <f t="shared" si="1"/>
        <v>31419</v>
      </c>
      <c r="AB116" s="100"/>
      <c r="AC116" s="100"/>
      <c r="AD116" s="100"/>
      <c r="AE116" s="100"/>
      <c r="AF116" s="100"/>
      <c r="AG116" s="100"/>
      <c r="AH116" s="100"/>
      <c r="AI116" s="100"/>
      <c r="AJ116" s="100"/>
      <c r="AK116" s="100"/>
      <c r="AL116" s="100"/>
      <c r="AM116" s="100"/>
      <c r="AN116" s="100"/>
      <c r="AO116" s="100"/>
      <c r="AP116" s="100"/>
      <c r="AQ116" s="100"/>
      <c r="AR116" s="100"/>
      <c r="AS116" s="100"/>
      <c r="AT116" s="100"/>
      <c r="AU116" s="100"/>
      <c r="AV116" s="100"/>
      <c r="AW116" s="100"/>
      <c r="AX116" s="100"/>
      <c r="AY116" s="100"/>
      <c r="AZ116" s="100"/>
      <c r="BA116" s="100"/>
      <c r="BB116" s="100"/>
      <c r="BC116" s="100"/>
      <c r="BD116" s="100"/>
      <c r="BE116" s="100"/>
      <c r="BF116" s="100"/>
      <c r="BG116" s="100"/>
    </row>
    <row r="117" spans="1:59" s="85" customFormat="1" ht="15.6" x14ac:dyDescent="0.3">
      <c r="A117" s="40" t="s">
        <v>85</v>
      </c>
      <c r="B117" s="40" t="str">
        <f>VLOOKUP(A117,'CENTROS DE COSTOS'!A:D,2,0)</f>
        <v>0036-0006</v>
      </c>
      <c r="C117" s="40" t="str">
        <f>VLOOKUP(A117,'CENTROS DE COSTOS'!A:D,3,0)</f>
        <v>Wompi Oriente</v>
      </c>
      <c r="D117" s="40">
        <v>73001</v>
      </c>
      <c r="E117" s="40">
        <v>2960258</v>
      </c>
      <c r="F117" s="40">
        <v>46958</v>
      </c>
      <c r="G117" s="40" t="s">
        <v>33</v>
      </c>
      <c r="H117" s="40" t="s">
        <v>1056</v>
      </c>
      <c r="I117" s="40" t="s">
        <v>85</v>
      </c>
      <c r="J117" s="40" t="s">
        <v>1474</v>
      </c>
      <c r="K117" s="40" t="s">
        <v>1170</v>
      </c>
      <c r="L117" s="40" t="s">
        <v>8069</v>
      </c>
      <c r="M117" s="103">
        <v>45960.662499999999</v>
      </c>
      <c r="N117" s="103">
        <v>45965.601388888892</v>
      </c>
      <c r="O117" s="40" t="s">
        <v>35</v>
      </c>
      <c r="P117" s="40" t="s">
        <v>35</v>
      </c>
      <c r="Q117" s="40" t="s">
        <v>1494</v>
      </c>
      <c r="R117" s="40" t="s">
        <v>1495</v>
      </c>
      <c r="S117" s="40" t="s">
        <v>10366</v>
      </c>
      <c r="T117" s="40" t="s">
        <v>1172</v>
      </c>
      <c r="U117" s="40">
        <v>24</v>
      </c>
      <c r="V117" s="40" t="str">
        <f>VLOOKUP(D117,TIPOLOGIA!A:F,5,0)</f>
        <v>PRINCIPAL</v>
      </c>
      <c r="W117" s="40" t="str">
        <f>VLOOKUP(D117,TIPOLOGIA!A:F,6,0)</f>
        <v>TERRESTRE</v>
      </c>
      <c r="X117" s="40" t="s">
        <v>1319</v>
      </c>
      <c r="Y117" s="40">
        <v>1</v>
      </c>
      <c r="Z117" s="51">
        <f>IF(T117="SOPORTE_TELEFÓNICO",'TARIFAS 2025'!$B$14,IF(V117="PRINCIPAL",'TARIFAS 2025'!$B$11,IF(V117="INTERMEDIA",'TARIFAS 2025'!$C$11,IF(V117="LEJANA",'TARIFAS 2025'!$D$11))))</f>
        <v>31419</v>
      </c>
      <c r="AA117" s="51">
        <f t="shared" si="1"/>
        <v>31419</v>
      </c>
      <c r="AB117" s="100"/>
      <c r="AC117" s="100"/>
      <c r="AD117" s="100"/>
      <c r="AE117" s="100"/>
      <c r="AF117" s="100"/>
      <c r="AG117" s="100"/>
      <c r="AH117" s="100"/>
      <c r="AI117" s="100"/>
      <c r="AJ117" s="100"/>
      <c r="AK117" s="100"/>
      <c r="AL117" s="100"/>
      <c r="AM117" s="100"/>
      <c r="AN117" s="100"/>
      <c r="AO117" s="100"/>
      <c r="AP117" s="100"/>
      <c r="AQ117" s="100"/>
      <c r="AR117" s="100"/>
      <c r="AS117" s="100"/>
      <c r="AT117" s="100"/>
      <c r="AU117" s="100"/>
      <c r="AV117" s="100"/>
      <c r="AW117" s="100"/>
      <c r="AX117" s="100"/>
      <c r="AY117" s="100"/>
      <c r="AZ117" s="100"/>
      <c r="BA117" s="100"/>
      <c r="BB117" s="100"/>
      <c r="BC117" s="100"/>
      <c r="BD117" s="100"/>
      <c r="BE117" s="100"/>
      <c r="BF117" s="100"/>
      <c r="BG117" s="100"/>
    </row>
    <row r="118" spans="1:59" s="85" customFormat="1" ht="15.6" x14ac:dyDescent="0.3">
      <c r="A118" s="40" t="s">
        <v>77</v>
      </c>
      <c r="B118" s="40" t="str">
        <f>VLOOKUP(A118,'CENTROS DE COSTOS'!A:D,2,0)</f>
        <v>0036-0003</v>
      </c>
      <c r="C118" s="40" t="str">
        <f>VLOOKUP(A118,'CENTROS DE COSTOS'!A:D,3,0)</f>
        <v>Wompi Suroccidente</v>
      </c>
      <c r="D118" s="40">
        <v>19001</v>
      </c>
      <c r="E118" s="40">
        <v>2957992</v>
      </c>
      <c r="F118" s="40">
        <v>39227</v>
      </c>
      <c r="G118" s="40" t="s">
        <v>33</v>
      </c>
      <c r="H118" s="40" t="s">
        <v>498</v>
      </c>
      <c r="I118" s="40" t="s">
        <v>93</v>
      </c>
      <c r="J118" s="40" t="s">
        <v>6349</v>
      </c>
      <c r="K118" s="40" t="s">
        <v>1170</v>
      </c>
      <c r="L118" s="40" t="s">
        <v>8070</v>
      </c>
      <c r="M118" s="103">
        <v>45960.439583333333</v>
      </c>
      <c r="N118" s="103">
        <v>45965.603472222225</v>
      </c>
      <c r="O118" s="40" t="s">
        <v>35</v>
      </c>
      <c r="P118" s="40" t="s">
        <v>35</v>
      </c>
      <c r="Q118" s="40" t="s">
        <v>1494</v>
      </c>
      <c r="R118" s="40" t="s">
        <v>1495</v>
      </c>
      <c r="S118" s="40" t="s">
        <v>10367</v>
      </c>
      <c r="T118" s="40" t="s">
        <v>1172</v>
      </c>
      <c r="U118" s="40">
        <v>16</v>
      </c>
      <c r="V118" s="40" t="str">
        <f>VLOOKUP(D118,TIPOLOGIA!A:F,5,0)</f>
        <v>LEJANA</v>
      </c>
      <c r="W118" s="40" t="str">
        <f>VLOOKUP(D118,TIPOLOGIA!A:F,6,0)</f>
        <v>TERRESTRE</v>
      </c>
      <c r="X118" s="40" t="s">
        <v>1806</v>
      </c>
      <c r="Y118" s="40">
        <v>1</v>
      </c>
      <c r="Z118" s="51">
        <f>IF(T118="SOPORTE_TELEFÓNICO",'TARIFAS 2025'!$B$14,IF(V118="PRINCIPAL",'TARIFAS 2025'!$B$11,IF(V118="INTERMEDIA",'TARIFAS 2025'!$C$11,IF(V118="LEJANA",'TARIFAS 2025'!$D$11))))</f>
        <v>40250</v>
      </c>
      <c r="AA118" s="51">
        <f t="shared" si="1"/>
        <v>40250</v>
      </c>
      <c r="AB118" s="100"/>
      <c r="AC118" s="100"/>
      <c r="AD118" s="100"/>
      <c r="AE118" s="100"/>
      <c r="AF118" s="100"/>
      <c r="AG118" s="100"/>
      <c r="AH118" s="100"/>
      <c r="AI118" s="100"/>
      <c r="AJ118" s="100"/>
      <c r="AK118" s="100"/>
      <c r="AL118" s="100"/>
      <c r="AM118" s="100"/>
      <c r="AN118" s="100"/>
      <c r="AO118" s="100"/>
      <c r="AP118" s="100"/>
      <c r="AQ118" s="100"/>
      <c r="AR118" s="100"/>
      <c r="AS118" s="100"/>
      <c r="AT118" s="100"/>
      <c r="AU118" s="100"/>
      <c r="AV118" s="100"/>
      <c r="AW118" s="100"/>
      <c r="AX118" s="100"/>
      <c r="AY118" s="100"/>
      <c r="AZ118" s="100"/>
      <c r="BA118" s="100"/>
      <c r="BB118" s="100"/>
      <c r="BC118" s="100"/>
      <c r="BD118" s="100"/>
      <c r="BE118" s="100"/>
      <c r="BF118" s="100"/>
      <c r="BG118" s="100"/>
    </row>
    <row r="119" spans="1:59" s="85" customFormat="1" ht="15.6" x14ac:dyDescent="0.3">
      <c r="A119" s="40" t="s">
        <v>77</v>
      </c>
      <c r="B119" s="40" t="str">
        <f>VLOOKUP(A119,'CENTROS DE COSTOS'!A:D,2,0)</f>
        <v>0036-0003</v>
      </c>
      <c r="C119" s="40" t="str">
        <f>VLOOKUP(A119,'CENTROS DE COSTOS'!A:D,3,0)</f>
        <v>Wompi Suroccidente</v>
      </c>
      <c r="D119" s="40">
        <v>76001</v>
      </c>
      <c r="E119" s="40">
        <v>2967242</v>
      </c>
      <c r="F119" s="40">
        <v>70685</v>
      </c>
      <c r="G119" s="40" t="s">
        <v>33</v>
      </c>
      <c r="H119" s="40" t="s">
        <v>1101</v>
      </c>
      <c r="I119" s="40" t="s">
        <v>77</v>
      </c>
      <c r="J119" s="40" t="s">
        <v>6350</v>
      </c>
      <c r="K119" s="40" t="s">
        <v>1170</v>
      </c>
      <c r="L119" s="40" t="s">
        <v>8071</v>
      </c>
      <c r="M119" s="103">
        <v>45965.333333333336</v>
      </c>
      <c r="N119" s="103">
        <v>45965.607638888891</v>
      </c>
      <c r="O119" s="40" t="s">
        <v>35</v>
      </c>
      <c r="P119" s="40" t="s">
        <v>35</v>
      </c>
      <c r="Q119" s="40" t="s">
        <v>1494</v>
      </c>
      <c r="R119" s="40" t="s">
        <v>1495</v>
      </c>
      <c r="S119" s="40" t="s">
        <v>10368</v>
      </c>
      <c r="T119" s="40" t="s">
        <v>1172</v>
      </c>
      <c r="U119" s="40">
        <v>56</v>
      </c>
      <c r="V119" s="40" t="str">
        <f>VLOOKUP(D119,TIPOLOGIA!A:F,5,0)</f>
        <v>PRINCIPAL</v>
      </c>
      <c r="W119" s="40" t="str">
        <f>VLOOKUP(D119,TIPOLOGIA!A:F,6,0)</f>
        <v>TERRESTRE</v>
      </c>
      <c r="X119" s="40" t="s">
        <v>1173</v>
      </c>
      <c r="Y119" s="40">
        <v>1</v>
      </c>
      <c r="Z119" s="51">
        <f>IF(T119="SOPORTE_TELEFÓNICO",'TARIFAS 2025'!$B$14,IF(V119="PRINCIPAL",'TARIFAS 2025'!$B$11,IF(V119="INTERMEDIA",'TARIFAS 2025'!$C$11,IF(V119="LEJANA",'TARIFAS 2025'!$D$11))))</f>
        <v>31419</v>
      </c>
      <c r="AA119" s="51">
        <f t="shared" si="1"/>
        <v>31419</v>
      </c>
      <c r="AB119" s="100"/>
      <c r="AC119" s="100"/>
      <c r="AD119" s="100"/>
      <c r="AE119" s="100"/>
      <c r="AF119" s="100"/>
      <c r="AG119" s="100"/>
      <c r="AH119" s="100"/>
      <c r="AI119" s="100"/>
      <c r="AJ119" s="100"/>
      <c r="AK119" s="100"/>
      <c r="AL119" s="100"/>
      <c r="AM119" s="100"/>
      <c r="AN119" s="100"/>
      <c r="AO119" s="100"/>
      <c r="AP119" s="100"/>
      <c r="AQ119" s="100"/>
      <c r="AR119" s="100"/>
      <c r="AS119" s="100"/>
      <c r="AT119" s="100"/>
      <c r="AU119" s="100"/>
      <c r="AV119" s="100"/>
      <c r="AW119" s="100"/>
      <c r="AX119" s="100"/>
      <c r="AY119" s="100"/>
      <c r="AZ119" s="100"/>
      <c r="BA119" s="100"/>
      <c r="BB119" s="100"/>
      <c r="BC119" s="100"/>
      <c r="BD119" s="100"/>
      <c r="BE119" s="100"/>
      <c r="BF119" s="100"/>
      <c r="BG119" s="100"/>
    </row>
    <row r="120" spans="1:59" s="85" customFormat="1" ht="15.6" x14ac:dyDescent="0.3">
      <c r="A120" s="40" t="s">
        <v>68</v>
      </c>
      <c r="B120" s="40" t="str">
        <f>VLOOKUP(A120,'CENTROS DE COSTOS'!A:D,2,0)</f>
        <v>0036-0001</v>
      </c>
      <c r="C120" s="40" t="str">
        <f>VLOOKUP(A120,'CENTROS DE COSTOS'!A:D,3,0)</f>
        <v>Wompi Costa</v>
      </c>
      <c r="D120" s="40">
        <v>8758</v>
      </c>
      <c r="E120" s="40">
        <v>2961017</v>
      </c>
      <c r="F120" s="40">
        <v>53112</v>
      </c>
      <c r="G120" s="40" t="s">
        <v>33</v>
      </c>
      <c r="H120" s="40" t="s">
        <v>253</v>
      </c>
      <c r="I120" s="40" t="s">
        <v>270</v>
      </c>
      <c r="J120" s="40" t="s">
        <v>6351</v>
      </c>
      <c r="K120" s="40" t="s">
        <v>1170</v>
      </c>
      <c r="L120" s="40" t="s">
        <v>8072</v>
      </c>
      <c r="M120" s="103">
        <v>45961.333333333336</v>
      </c>
      <c r="N120" s="103">
        <v>45965.609722222223</v>
      </c>
      <c r="O120" s="40" t="s">
        <v>35</v>
      </c>
      <c r="P120" s="40" t="s">
        <v>35</v>
      </c>
      <c r="Q120" s="40" t="s">
        <v>1494</v>
      </c>
      <c r="R120" s="40" t="s">
        <v>1495</v>
      </c>
      <c r="S120" s="40" t="s">
        <v>10369</v>
      </c>
      <c r="T120" s="40" t="s">
        <v>1172</v>
      </c>
      <c r="U120" s="40">
        <v>64</v>
      </c>
      <c r="V120" s="40" t="str">
        <f>VLOOKUP(D120,TIPOLOGIA!A:F,5,0)</f>
        <v>PRINCIPAL</v>
      </c>
      <c r="W120" s="40" t="str">
        <f>VLOOKUP(D120,TIPOLOGIA!A:F,6,0)</f>
        <v>TERRESTRE</v>
      </c>
      <c r="X120" s="40" t="s">
        <v>1537</v>
      </c>
      <c r="Y120" s="40">
        <v>1</v>
      </c>
      <c r="Z120" s="51">
        <f>IF(T120="SOPORTE_TELEFÓNICO",'TARIFAS 2025'!$B$14,IF(V120="PRINCIPAL",'TARIFAS 2025'!$B$11,IF(V120="INTERMEDIA",'TARIFAS 2025'!$C$11,IF(V120="LEJANA",'TARIFAS 2025'!$D$11))))</f>
        <v>31419</v>
      </c>
      <c r="AA120" s="51">
        <f t="shared" si="1"/>
        <v>31419</v>
      </c>
      <c r="AB120" s="100"/>
      <c r="AC120" s="100"/>
      <c r="AD120" s="100"/>
      <c r="AE120" s="100"/>
      <c r="AF120" s="100"/>
      <c r="AG120" s="100"/>
      <c r="AH120" s="100"/>
      <c r="AI120" s="100"/>
      <c r="AJ120" s="100"/>
      <c r="AK120" s="100"/>
      <c r="AL120" s="100"/>
      <c r="AM120" s="100"/>
      <c r="AN120" s="100"/>
      <c r="AO120" s="100"/>
      <c r="AP120" s="100"/>
      <c r="AQ120" s="100"/>
      <c r="AR120" s="100"/>
      <c r="AS120" s="100"/>
      <c r="AT120" s="100"/>
      <c r="AU120" s="100"/>
      <c r="AV120" s="100"/>
      <c r="AW120" s="100"/>
      <c r="AX120" s="100"/>
      <c r="AY120" s="100"/>
      <c r="AZ120" s="100"/>
      <c r="BA120" s="100"/>
      <c r="BB120" s="100"/>
      <c r="BC120" s="100"/>
      <c r="BD120" s="100"/>
      <c r="BE120" s="100"/>
      <c r="BF120" s="100"/>
      <c r="BG120" s="100"/>
    </row>
    <row r="121" spans="1:59" s="85" customFormat="1" ht="15.6" x14ac:dyDescent="0.3">
      <c r="A121" s="40" t="s">
        <v>71</v>
      </c>
      <c r="B121" s="40" t="str">
        <f>VLOOKUP(A121,'CENTROS DE COSTOS'!A:D,2,0)</f>
        <v>0036-0004</v>
      </c>
      <c r="C121" s="40" t="str">
        <f>VLOOKUP(A121,'CENTROS DE COSTOS'!A:D,3,0)</f>
        <v>Wompi Centro</v>
      </c>
      <c r="D121" s="40">
        <v>11001</v>
      </c>
      <c r="E121" s="40">
        <v>2961180</v>
      </c>
      <c r="F121" s="40">
        <v>64322</v>
      </c>
      <c r="G121" s="40" t="s">
        <v>33</v>
      </c>
      <c r="H121" s="40" t="s">
        <v>618</v>
      </c>
      <c r="I121" s="40" t="s">
        <v>71</v>
      </c>
      <c r="J121" s="40" t="s">
        <v>1415</v>
      </c>
      <c r="K121" s="40" t="s">
        <v>1170</v>
      </c>
      <c r="L121" s="40" t="s">
        <v>8073</v>
      </c>
      <c r="M121" s="103">
        <v>45961.333333333336</v>
      </c>
      <c r="N121" s="103">
        <v>45965.61041666667</v>
      </c>
      <c r="O121" s="40" t="s">
        <v>35</v>
      </c>
      <c r="P121" s="40" t="s">
        <v>35</v>
      </c>
      <c r="Q121" s="40" t="s">
        <v>1494</v>
      </c>
      <c r="R121" s="40" t="s">
        <v>1495</v>
      </c>
      <c r="S121" s="40" t="s">
        <v>10370</v>
      </c>
      <c r="T121" s="40" t="s">
        <v>1172</v>
      </c>
      <c r="U121" s="40">
        <v>16</v>
      </c>
      <c r="V121" s="40" t="str">
        <f>VLOOKUP(D121,TIPOLOGIA!A:F,5,0)</f>
        <v>PRINCIPAL</v>
      </c>
      <c r="W121" s="40" t="str">
        <f>VLOOKUP(D121,TIPOLOGIA!A:F,6,0)</f>
        <v>TERRESTRE</v>
      </c>
      <c r="X121" s="40" t="s">
        <v>1197</v>
      </c>
      <c r="Y121" s="40">
        <v>1</v>
      </c>
      <c r="Z121" s="51">
        <f>IF(T121="SOPORTE_TELEFÓNICO",'TARIFAS 2025'!$B$14,IF(V121="PRINCIPAL",'TARIFAS 2025'!$B$11,IF(V121="INTERMEDIA",'TARIFAS 2025'!$C$11,IF(V121="LEJANA",'TARIFAS 2025'!$D$11))))</f>
        <v>31419</v>
      </c>
      <c r="AA121" s="51">
        <f t="shared" si="1"/>
        <v>31419</v>
      </c>
      <c r="AB121" s="100"/>
      <c r="AC121" s="100"/>
      <c r="AD121" s="100"/>
      <c r="AE121" s="100"/>
      <c r="AF121" s="100"/>
      <c r="AG121" s="100"/>
      <c r="AH121" s="100"/>
      <c r="AI121" s="100"/>
      <c r="AJ121" s="100"/>
      <c r="AK121" s="100"/>
      <c r="AL121" s="100"/>
      <c r="AM121" s="100"/>
      <c r="AN121" s="100"/>
      <c r="AO121" s="100"/>
      <c r="AP121" s="100"/>
      <c r="AQ121" s="100"/>
      <c r="AR121" s="100"/>
      <c r="AS121" s="100"/>
      <c r="AT121" s="100"/>
      <c r="AU121" s="100"/>
      <c r="AV121" s="100"/>
      <c r="AW121" s="100"/>
      <c r="AX121" s="100"/>
      <c r="AY121" s="100"/>
      <c r="AZ121" s="100"/>
      <c r="BA121" s="100"/>
      <c r="BB121" s="100"/>
      <c r="BC121" s="100"/>
      <c r="BD121" s="100"/>
      <c r="BE121" s="100"/>
      <c r="BF121" s="100"/>
      <c r="BG121" s="100"/>
    </row>
    <row r="122" spans="1:59" s="85" customFormat="1" ht="15.6" x14ac:dyDescent="0.3">
      <c r="A122" s="40" t="s">
        <v>74</v>
      </c>
      <c r="B122" s="40" t="str">
        <f>VLOOKUP(A122,'CENTROS DE COSTOS'!A:D,2,0)</f>
        <v>0036-0007</v>
      </c>
      <c r="C122" s="40" t="str">
        <f>VLOOKUP(A122,'CENTROS DE COSTOS'!A:D,3,0)</f>
        <v>Wompi Santander</v>
      </c>
      <c r="D122" s="40">
        <v>68001</v>
      </c>
      <c r="E122" s="40">
        <v>2961178</v>
      </c>
      <c r="F122" s="40">
        <v>79857</v>
      </c>
      <c r="G122" s="40" t="s">
        <v>33</v>
      </c>
      <c r="H122" s="40" t="s">
        <v>963</v>
      </c>
      <c r="I122" s="40" t="s">
        <v>74</v>
      </c>
      <c r="J122" s="40" t="s">
        <v>6352</v>
      </c>
      <c r="K122" s="40" t="s">
        <v>1170</v>
      </c>
      <c r="L122" s="40" t="s">
        <v>8074</v>
      </c>
      <c r="M122" s="103">
        <v>45961.333333333336</v>
      </c>
      <c r="N122" s="103">
        <v>45965.611805555556</v>
      </c>
      <c r="O122" s="40" t="s">
        <v>35</v>
      </c>
      <c r="P122" s="40" t="s">
        <v>35</v>
      </c>
      <c r="Q122" s="40" t="s">
        <v>1494</v>
      </c>
      <c r="R122" s="40" t="s">
        <v>1495</v>
      </c>
      <c r="S122" s="40" t="s">
        <v>10371</v>
      </c>
      <c r="T122" s="40" t="s">
        <v>1172</v>
      </c>
      <c r="U122" s="40">
        <v>32</v>
      </c>
      <c r="V122" s="40" t="str">
        <f>VLOOKUP(D122,TIPOLOGIA!A:F,5,0)</f>
        <v>PRINCIPAL</v>
      </c>
      <c r="W122" s="40" t="str">
        <f>VLOOKUP(D122,TIPOLOGIA!A:F,6,0)</f>
        <v>TERRESTRE</v>
      </c>
      <c r="X122" s="40" t="s">
        <v>1182</v>
      </c>
      <c r="Y122" s="40">
        <v>1</v>
      </c>
      <c r="Z122" s="51">
        <f>IF(T122="SOPORTE_TELEFÓNICO",'TARIFAS 2025'!$B$14,IF(V122="PRINCIPAL",'TARIFAS 2025'!$B$11,IF(V122="INTERMEDIA",'TARIFAS 2025'!$C$11,IF(V122="LEJANA",'TARIFAS 2025'!$D$11))))</f>
        <v>31419</v>
      </c>
      <c r="AA122" s="51">
        <f t="shared" si="1"/>
        <v>31419</v>
      </c>
      <c r="AB122" s="100"/>
      <c r="AC122" s="100"/>
      <c r="AD122" s="100"/>
      <c r="AE122" s="100"/>
      <c r="AF122" s="100"/>
      <c r="AG122" s="100"/>
      <c r="AH122" s="100"/>
      <c r="AI122" s="100"/>
      <c r="AJ122" s="100"/>
      <c r="AK122" s="100"/>
      <c r="AL122" s="100"/>
      <c r="AM122" s="100"/>
      <c r="AN122" s="100"/>
      <c r="AO122" s="100"/>
      <c r="AP122" s="100"/>
      <c r="AQ122" s="100"/>
      <c r="AR122" s="100"/>
      <c r="AS122" s="100"/>
      <c r="AT122" s="100"/>
      <c r="AU122" s="100"/>
      <c r="AV122" s="100"/>
      <c r="AW122" s="100"/>
      <c r="AX122" s="100"/>
      <c r="AY122" s="100"/>
      <c r="AZ122" s="100"/>
      <c r="BA122" s="100"/>
      <c r="BB122" s="100"/>
      <c r="BC122" s="100"/>
      <c r="BD122" s="100"/>
      <c r="BE122" s="100"/>
      <c r="BF122" s="100"/>
      <c r="BG122" s="100"/>
    </row>
    <row r="123" spans="1:59" s="85" customFormat="1" ht="15.6" x14ac:dyDescent="0.3">
      <c r="A123" s="40" t="s">
        <v>85</v>
      </c>
      <c r="B123" s="40" t="str">
        <f>VLOOKUP(A123,'CENTROS DE COSTOS'!A:D,2,0)</f>
        <v>0036-0006</v>
      </c>
      <c r="C123" s="40" t="str">
        <f>VLOOKUP(A123,'CENTROS DE COSTOS'!A:D,3,0)</f>
        <v>Wompi Oriente</v>
      </c>
      <c r="D123" s="40">
        <v>73001</v>
      </c>
      <c r="E123" s="40">
        <v>2965366</v>
      </c>
      <c r="F123" s="40">
        <v>64179</v>
      </c>
      <c r="G123" s="40" t="s">
        <v>33</v>
      </c>
      <c r="H123" s="40" t="s">
        <v>1056</v>
      </c>
      <c r="I123" s="40" t="s">
        <v>85</v>
      </c>
      <c r="J123" s="40" t="s">
        <v>6353</v>
      </c>
      <c r="K123" s="40" t="s">
        <v>1170</v>
      </c>
      <c r="L123" s="40" t="s">
        <v>8075</v>
      </c>
      <c r="M123" s="103">
        <v>45961.680555555555</v>
      </c>
      <c r="N123" s="103">
        <v>45965.612500000003</v>
      </c>
      <c r="O123" s="40" t="s">
        <v>35</v>
      </c>
      <c r="P123" s="40" t="s">
        <v>35</v>
      </c>
      <c r="Q123" s="40" t="s">
        <v>1494</v>
      </c>
      <c r="R123" s="40" t="s">
        <v>1495</v>
      </c>
      <c r="S123" s="40" t="s">
        <v>10372</v>
      </c>
      <c r="T123" s="40" t="s">
        <v>1172</v>
      </c>
      <c r="U123" s="40">
        <v>32</v>
      </c>
      <c r="V123" s="40" t="str">
        <f>VLOOKUP(D123,TIPOLOGIA!A:F,5,0)</f>
        <v>PRINCIPAL</v>
      </c>
      <c r="W123" s="40" t="str">
        <f>VLOOKUP(D123,TIPOLOGIA!A:F,6,0)</f>
        <v>TERRESTRE</v>
      </c>
      <c r="X123" s="40" t="s">
        <v>1319</v>
      </c>
      <c r="Y123" s="40">
        <v>1</v>
      </c>
      <c r="Z123" s="51">
        <f>IF(T123="SOPORTE_TELEFÓNICO",'TARIFAS 2025'!$B$14,IF(V123="PRINCIPAL",'TARIFAS 2025'!$B$11,IF(V123="INTERMEDIA",'TARIFAS 2025'!$C$11,IF(V123="LEJANA",'TARIFAS 2025'!$D$11))))</f>
        <v>31419</v>
      </c>
      <c r="AA123" s="51">
        <f t="shared" si="1"/>
        <v>31419</v>
      </c>
      <c r="AB123" s="100"/>
      <c r="AC123" s="100"/>
      <c r="AD123" s="100"/>
      <c r="AE123" s="100"/>
      <c r="AF123" s="100"/>
      <c r="AG123" s="100"/>
      <c r="AH123" s="100"/>
      <c r="AI123" s="100"/>
      <c r="AJ123" s="100"/>
      <c r="AK123" s="100"/>
      <c r="AL123" s="100"/>
      <c r="AM123" s="100"/>
      <c r="AN123" s="100"/>
      <c r="AO123" s="100"/>
      <c r="AP123" s="100"/>
      <c r="AQ123" s="100"/>
      <c r="AR123" s="100"/>
      <c r="AS123" s="100"/>
      <c r="AT123" s="100"/>
      <c r="AU123" s="100"/>
      <c r="AV123" s="100"/>
      <c r="AW123" s="100"/>
      <c r="AX123" s="100"/>
      <c r="AY123" s="100"/>
      <c r="AZ123" s="100"/>
      <c r="BA123" s="100"/>
      <c r="BB123" s="100"/>
      <c r="BC123" s="100"/>
      <c r="BD123" s="100"/>
      <c r="BE123" s="100"/>
      <c r="BF123" s="100"/>
      <c r="BG123" s="100"/>
    </row>
    <row r="124" spans="1:59" s="85" customFormat="1" ht="15.6" x14ac:dyDescent="0.3">
      <c r="A124" s="40" t="s">
        <v>71</v>
      </c>
      <c r="B124" s="40" t="str">
        <f>VLOOKUP(A124,'CENTROS DE COSTOS'!A:D,2,0)</f>
        <v>0036-0004</v>
      </c>
      <c r="C124" s="40" t="str">
        <f>VLOOKUP(A124,'CENTROS DE COSTOS'!A:D,3,0)</f>
        <v>Wompi Centro</v>
      </c>
      <c r="D124" s="40">
        <v>11001</v>
      </c>
      <c r="E124" s="40">
        <v>2943811</v>
      </c>
      <c r="F124" s="40">
        <v>16253</v>
      </c>
      <c r="G124" s="40" t="s">
        <v>33</v>
      </c>
      <c r="H124" s="40" t="s">
        <v>618</v>
      </c>
      <c r="I124" s="40" t="s">
        <v>71</v>
      </c>
      <c r="J124" s="40" t="s">
        <v>6354</v>
      </c>
      <c r="K124" s="40" t="s">
        <v>1170</v>
      </c>
      <c r="L124" s="40" t="s">
        <v>8076</v>
      </c>
      <c r="M124" s="103">
        <v>45958.333333333336</v>
      </c>
      <c r="N124" s="103">
        <v>45965.613888888889</v>
      </c>
      <c r="O124" s="40" t="s">
        <v>35</v>
      </c>
      <c r="P124" s="40" t="s">
        <v>35</v>
      </c>
      <c r="Q124" s="40" t="s">
        <v>1494</v>
      </c>
      <c r="R124" s="40" t="s">
        <v>1495</v>
      </c>
      <c r="S124" s="40" t="s">
        <v>10373</v>
      </c>
      <c r="T124" s="40" t="s">
        <v>1172</v>
      </c>
      <c r="U124" s="40">
        <v>64</v>
      </c>
      <c r="V124" s="40" t="str">
        <f>VLOOKUP(D124,TIPOLOGIA!A:F,5,0)</f>
        <v>PRINCIPAL</v>
      </c>
      <c r="W124" s="40" t="str">
        <f>VLOOKUP(D124,TIPOLOGIA!A:F,6,0)</f>
        <v>TERRESTRE</v>
      </c>
      <c r="X124" s="40" t="s">
        <v>1383</v>
      </c>
      <c r="Y124" s="40">
        <v>1</v>
      </c>
      <c r="Z124" s="51">
        <f>IF(T124="SOPORTE_TELEFÓNICO",'TARIFAS 2025'!$B$14,IF(V124="PRINCIPAL",'TARIFAS 2025'!$B$11,IF(V124="INTERMEDIA",'TARIFAS 2025'!$C$11,IF(V124="LEJANA",'TARIFAS 2025'!$D$11))))</f>
        <v>31419</v>
      </c>
      <c r="AA124" s="51">
        <f t="shared" si="1"/>
        <v>31419</v>
      </c>
      <c r="AB124" s="100"/>
      <c r="AC124" s="100"/>
      <c r="AD124" s="100"/>
      <c r="AE124" s="100"/>
      <c r="AF124" s="100"/>
      <c r="AG124" s="100"/>
      <c r="AH124" s="100"/>
      <c r="AI124" s="100"/>
      <c r="AJ124" s="100"/>
      <c r="AK124" s="100"/>
      <c r="AL124" s="100"/>
      <c r="AM124" s="100"/>
      <c r="AN124" s="100"/>
      <c r="AO124" s="100"/>
      <c r="AP124" s="100"/>
      <c r="AQ124" s="100"/>
      <c r="AR124" s="100"/>
      <c r="AS124" s="100"/>
      <c r="AT124" s="100"/>
      <c r="AU124" s="100"/>
      <c r="AV124" s="100"/>
      <c r="AW124" s="100"/>
      <c r="AX124" s="100"/>
      <c r="AY124" s="100"/>
      <c r="AZ124" s="100"/>
      <c r="BA124" s="100"/>
      <c r="BB124" s="100"/>
      <c r="BC124" s="100"/>
      <c r="BD124" s="100"/>
      <c r="BE124" s="100"/>
      <c r="BF124" s="100"/>
      <c r="BG124" s="100"/>
    </row>
    <row r="125" spans="1:59" s="85" customFormat="1" ht="15.6" x14ac:dyDescent="0.3">
      <c r="A125" s="40" t="s">
        <v>71</v>
      </c>
      <c r="B125" s="40" t="str">
        <f>VLOOKUP(A125,'CENTROS DE COSTOS'!A:D,2,0)</f>
        <v>0036-0004</v>
      </c>
      <c r="C125" s="40" t="str">
        <f>VLOOKUP(A125,'CENTROS DE COSTOS'!A:D,3,0)</f>
        <v>Wompi Centro</v>
      </c>
      <c r="D125" s="40">
        <v>11001</v>
      </c>
      <c r="E125" s="40">
        <v>2950237</v>
      </c>
      <c r="F125" s="40">
        <v>59761</v>
      </c>
      <c r="G125" s="40" t="s">
        <v>33</v>
      </c>
      <c r="H125" s="40" t="s">
        <v>618</v>
      </c>
      <c r="I125" s="40" t="s">
        <v>71</v>
      </c>
      <c r="J125" s="40" t="s">
        <v>1396</v>
      </c>
      <c r="K125" s="40" t="s">
        <v>1170</v>
      </c>
      <c r="L125" s="40" t="s">
        <v>8077</v>
      </c>
      <c r="M125" s="103">
        <v>45959.333333333336</v>
      </c>
      <c r="N125" s="103">
        <v>45965.618750000001</v>
      </c>
      <c r="O125" s="40" t="s">
        <v>35</v>
      </c>
      <c r="P125" s="40" t="s">
        <v>35</v>
      </c>
      <c r="Q125" s="40" t="s">
        <v>1494</v>
      </c>
      <c r="R125" s="40" t="s">
        <v>1495</v>
      </c>
      <c r="S125" s="40" t="s">
        <v>10374</v>
      </c>
      <c r="T125" s="40" t="s">
        <v>1172</v>
      </c>
      <c r="U125" s="40">
        <v>32</v>
      </c>
      <c r="V125" s="40" t="str">
        <f>VLOOKUP(D125,TIPOLOGIA!A:F,5,0)</f>
        <v>PRINCIPAL</v>
      </c>
      <c r="W125" s="40" t="str">
        <f>VLOOKUP(D125,TIPOLOGIA!A:F,6,0)</f>
        <v>TERRESTRE</v>
      </c>
      <c r="X125" s="40" t="s">
        <v>1632</v>
      </c>
      <c r="Y125" s="40">
        <v>1</v>
      </c>
      <c r="Z125" s="51">
        <f>IF(T125="SOPORTE_TELEFÓNICO",'TARIFAS 2025'!$B$14,IF(V125="PRINCIPAL",'TARIFAS 2025'!$B$11,IF(V125="INTERMEDIA",'TARIFAS 2025'!$C$11,IF(V125="LEJANA",'TARIFAS 2025'!$D$11))))</f>
        <v>31419</v>
      </c>
      <c r="AA125" s="51">
        <f t="shared" si="1"/>
        <v>31419</v>
      </c>
      <c r="AB125" s="100"/>
      <c r="AC125" s="100"/>
      <c r="AD125" s="100"/>
      <c r="AE125" s="100"/>
      <c r="AF125" s="100"/>
      <c r="AG125" s="100"/>
      <c r="AH125" s="100"/>
      <c r="AI125" s="100"/>
      <c r="AJ125" s="100"/>
      <c r="AK125" s="100"/>
      <c r="AL125" s="100"/>
      <c r="AM125" s="100"/>
      <c r="AN125" s="100"/>
      <c r="AO125" s="100"/>
      <c r="AP125" s="100"/>
      <c r="AQ125" s="100"/>
      <c r="AR125" s="100"/>
      <c r="AS125" s="100"/>
      <c r="AT125" s="100"/>
      <c r="AU125" s="100"/>
      <c r="AV125" s="100"/>
      <c r="AW125" s="100"/>
      <c r="AX125" s="100"/>
      <c r="AY125" s="100"/>
      <c r="AZ125" s="100"/>
      <c r="BA125" s="100"/>
      <c r="BB125" s="100"/>
      <c r="BC125" s="100"/>
      <c r="BD125" s="100"/>
      <c r="BE125" s="100"/>
      <c r="BF125" s="100"/>
      <c r="BG125" s="100"/>
    </row>
    <row r="126" spans="1:59" s="85" customFormat="1" ht="15.6" x14ac:dyDescent="0.3">
      <c r="A126" s="40" t="s">
        <v>98</v>
      </c>
      <c r="B126" s="40" t="str">
        <f>VLOOKUP(A126,'CENTROS DE COSTOS'!A:D,2,0)</f>
        <v>0036-0006</v>
      </c>
      <c r="C126" s="40" t="str">
        <f>VLOOKUP(A126,'CENTROS DE COSTOS'!A:D,3,0)</f>
        <v>Wompi Oriente</v>
      </c>
      <c r="D126" s="40">
        <v>50001</v>
      </c>
      <c r="E126" s="40">
        <v>2967448</v>
      </c>
      <c r="F126" s="40">
        <v>80551</v>
      </c>
      <c r="G126" s="40" t="s">
        <v>33</v>
      </c>
      <c r="H126" s="40" t="s">
        <v>814</v>
      </c>
      <c r="I126" s="40" t="s">
        <v>98</v>
      </c>
      <c r="J126" s="40" t="s">
        <v>6355</v>
      </c>
      <c r="K126" s="40" t="s">
        <v>1170</v>
      </c>
      <c r="L126" s="40" t="s">
        <v>8078</v>
      </c>
      <c r="M126" s="103">
        <v>45965.333333333336</v>
      </c>
      <c r="N126" s="103">
        <v>45965.620138888888</v>
      </c>
      <c r="O126" s="40" t="s">
        <v>35</v>
      </c>
      <c r="P126" s="40" t="s">
        <v>35</v>
      </c>
      <c r="Q126" s="40" t="s">
        <v>1494</v>
      </c>
      <c r="R126" s="40" t="s">
        <v>1495</v>
      </c>
      <c r="S126" s="40" t="s">
        <v>10375</v>
      </c>
      <c r="T126" s="40" t="s">
        <v>1172</v>
      </c>
      <c r="U126" s="40">
        <v>24</v>
      </c>
      <c r="V126" s="40" t="str">
        <f>VLOOKUP(D126,TIPOLOGIA!A:F,5,0)</f>
        <v>PRINCIPAL</v>
      </c>
      <c r="W126" s="40" t="str">
        <f>VLOOKUP(D126,TIPOLOGIA!A:F,6,0)</f>
        <v>TERRESTRE</v>
      </c>
      <c r="X126" s="40" t="s">
        <v>1180</v>
      </c>
      <c r="Y126" s="40">
        <v>1</v>
      </c>
      <c r="Z126" s="51">
        <f>IF(T126="SOPORTE_TELEFÓNICO",'TARIFAS 2025'!$B$14,IF(V126="PRINCIPAL",'TARIFAS 2025'!$B$11,IF(V126="INTERMEDIA",'TARIFAS 2025'!$C$11,IF(V126="LEJANA",'TARIFAS 2025'!$D$11))))</f>
        <v>31419</v>
      </c>
      <c r="AA126" s="51">
        <f t="shared" si="1"/>
        <v>31419</v>
      </c>
      <c r="AB126" s="100"/>
      <c r="AC126" s="100"/>
      <c r="AD126" s="100"/>
      <c r="AE126" s="100"/>
      <c r="AF126" s="100"/>
      <c r="AG126" s="100"/>
      <c r="AH126" s="100"/>
      <c r="AI126" s="100"/>
      <c r="AJ126" s="100"/>
      <c r="AK126" s="100"/>
      <c r="AL126" s="100"/>
      <c r="AM126" s="100"/>
      <c r="AN126" s="100"/>
      <c r="AO126" s="100"/>
      <c r="AP126" s="100"/>
      <c r="AQ126" s="100"/>
      <c r="AR126" s="100"/>
      <c r="AS126" s="100"/>
      <c r="AT126" s="100"/>
      <c r="AU126" s="100"/>
      <c r="AV126" s="100"/>
      <c r="AW126" s="100"/>
      <c r="AX126" s="100"/>
      <c r="AY126" s="100"/>
      <c r="AZ126" s="100"/>
      <c r="BA126" s="100"/>
      <c r="BB126" s="100"/>
      <c r="BC126" s="100"/>
      <c r="BD126" s="100"/>
      <c r="BE126" s="100"/>
      <c r="BF126" s="100"/>
      <c r="BG126" s="100"/>
    </row>
    <row r="127" spans="1:59" s="85" customFormat="1" ht="15.6" x14ac:dyDescent="0.3">
      <c r="A127" s="40" t="s">
        <v>71</v>
      </c>
      <c r="B127" s="40" t="str">
        <f>VLOOKUP(A127,'CENTROS DE COSTOS'!A:D,2,0)</f>
        <v>0036-0004</v>
      </c>
      <c r="C127" s="40" t="str">
        <f>VLOOKUP(A127,'CENTROS DE COSTOS'!A:D,3,0)</f>
        <v>Wompi Centro</v>
      </c>
      <c r="D127" s="40">
        <v>11001</v>
      </c>
      <c r="E127" s="40">
        <v>2957232</v>
      </c>
      <c r="F127" s="40">
        <v>38783</v>
      </c>
      <c r="G127" s="40" t="s">
        <v>33</v>
      </c>
      <c r="H127" s="40" t="s">
        <v>618</v>
      </c>
      <c r="I127" s="40" t="s">
        <v>71</v>
      </c>
      <c r="J127" s="40" t="s">
        <v>6356</v>
      </c>
      <c r="K127" s="40" t="s">
        <v>1170</v>
      </c>
      <c r="L127" s="40" t="s">
        <v>8079</v>
      </c>
      <c r="M127" s="103">
        <v>45960.390972222223</v>
      </c>
      <c r="N127" s="103">
        <v>45965.620833333334</v>
      </c>
      <c r="O127" s="40" t="s">
        <v>35</v>
      </c>
      <c r="P127" s="40" t="s">
        <v>35</v>
      </c>
      <c r="Q127" s="40" t="s">
        <v>1494</v>
      </c>
      <c r="R127" s="40" t="s">
        <v>1495</v>
      </c>
      <c r="S127" s="40" t="s">
        <v>10376</v>
      </c>
      <c r="T127" s="40" t="s">
        <v>1172</v>
      </c>
      <c r="U127" s="40">
        <v>48</v>
      </c>
      <c r="V127" s="40" t="str">
        <f>VLOOKUP(D127,TIPOLOGIA!A:F,5,0)</f>
        <v>PRINCIPAL</v>
      </c>
      <c r="W127" s="40" t="str">
        <f>VLOOKUP(D127,TIPOLOGIA!A:F,6,0)</f>
        <v>TERRESTRE</v>
      </c>
      <c r="X127" s="40" t="s">
        <v>1383</v>
      </c>
      <c r="Y127" s="40">
        <v>1</v>
      </c>
      <c r="Z127" s="51">
        <f>IF(T127="SOPORTE_TELEFÓNICO",'TARIFAS 2025'!$B$14,IF(V127="PRINCIPAL",'TARIFAS 2025'!$B$11,IF(V127="INTERMEDIA",'TARIFAS 2025'!$C$11,IF(V127="LEJANA",'TARIFAS 2025'!$D$11))))</f>
        <v>31419</v>
      </c>
      <c r="AA127" s="51">
        <f t="shared" si="1"/>
        <v>31419</v>
      </c>
      <c r="AB127" s="100"/>
      <c r="AC127" s="100"/>
      <c r="AD127" s="100"/>
      <c r="AE127" s="100"/>
      <c r="AF127" s="100"/>
      <c r="AG127" s="100"/>
      <c r="AH127" s="100"/>
      <c r="AI127" s="100"/>
      <c r="AJ127" s="100"/>
      <c r="AK127" s="100"/>
      <c r="AL127" s="100"/>
      <c r="AM127" s="100"/>
      <c r="AN127" s="100"/>
      <c r="AO127" s="100"/>
      <c r="AP127" s="100"/>
      <c r="AQ127" s="100"/>
      <c r="AR127" s="100"/>
      <c r="AS127" s="100"/>
      <c r="AT127" s="100"/>
      <c r="AU127" s="100"/>
      <c r="AV127" s="100"/>
      <c r="AW127" s="100"/>
      <c r="AX127" s="100"/>
      <c r="AY127" s="100"/>
      <c r="AZ127" s="100"/>
      <c r="BA127" s="100"/>
      <c r="BB127" s="100"/>
      <c r="BC127" s="100"/>
      <c r="BD127" s="100"/>
      <c r="BE127" s="100"/>
      <c r="BF127" s="100"/>
      <c r="BG127" s="100"/>
    </row>
    <row r="128" spans="1:59" s="85" customFormat="1" ht="15.6" x14ac:dyDescent="0.3">
      <c r="A128" s="40" t="s">
        <v>71</v>
      </c>
      <c r="B128" s="40" t="str">
        <f>VLOOKUP(A128,'CENTROS DE COSTOS'!A:D,2,0)</f>
        <v>0036-0004</v>
      </c>
      <c r="C128" s="40" t="str">
        <f>VLOOKUP(A128,'CENTROS DE COSTOS'!A:D,3,0)</f>
        <v>Wompi Centro</v>
      </c>
      <c r="D128" s="40">
        <v>11001</v>
      </c>
      <c r="E128" s="40">
        <v>2952794</v>
      </c>
      <c r="F128" s="40">
        <v>72528</v>
      </c>
      <c r="G128" s="40" t="s">
        <v>33</v>
      </c>
      <c r="H128" s="40" t="s">
        <v>618</v>
      </c>
      <c r="I128" s="40" t="s">
        <v>71</v>
      </c>
      <c r="J128" s="40" t="s">
        <v>6357</v>
      </c>
      <c r="K128" s="40" t="s">
        <v>1170</v>
      </c>
      <c r="L128" s="40" t="s">
        <v>8080</v>
      </c>
      <c r="M128" s="103">
        <v>45959.477083333331</v>
      </c>
      <c r="N128" s="103">
        <v>45965.620833333334</v>
      </c>
      <c r="O128" s="40" t="s">
        <v>35</v>
      </c>
      <c r="P128" s="40" t="s">
        <v>35</v>
      </c>
      <c r="Q128" s="40" t="s">
        <v>1494</v>
      </c>
      <c r="R128" s="40" t="s">
        <v>1495</v>
      </c>
      <c r="S128" s="40" t="s">
        <v>10377</v>
      </c>
      <c r="T128" s="40" t="s">
        <v>1172</v>
      </c>
      <c r="U128" s="40">
        <v>56</v>
      </c>
      <c r="V128" s="40" t="str">
        <f>VLOOKUP(D128,TIPOLOGIA!A:F,5,0)</f>
        <v>PRINCIPAL</v>
      </c>
      <c r="W128" s="40" t="str">
        <f>VLOOKUP(D128,TIPOLOGIA!A:F,6,0)</f>
        <v>TERRESTRE</v>
      </c>
      <c r="X128" s="40" t="s">
        <v>1444</v>
      </c>
      <c r="Y128" s="40">
        <v>1</v>
      </c>
      <c r="Z128" s="51">
        <f>IF(T128="SOPORTE_TELEFÓNICO",'TARIFAS 2025'!$B$14,IF(V128="PRINCIPAL",'TARIFAS 2025'!$B$11,IF(V128="INTERMEDIA",'TARIFAS 2025'!$C$11,IF(V128="LEJANA",'TARIFAS 2025'!$D$11))))</f>
        <v>31419</v>
      </c>
      <c r="AA128" s="51">
        <f t="shared" si="1"/>
        <v>31419</v>
      </c>
      <c r="AB128" s="100"/>
      <c r="AC128" s="100"/>
      <c r="AD128" s="100"/>
      <c r="AE128" s="100"/>
      <c r="AF128" s="100"/>
      <c r="AG128" s="100"/>
      <c r="AH128" s="100"/>
      <c r="AI128" s="100"/>
      <c r="AJ128" s="100"/>
      <c r="AK128" s="100"/>
      <c r="AL128" s="100"/>
      <c r="AM128" s="100"/>
      <c r="AN128" s="100"/>
      <c r="AO128" s="100"/>
      <c r="AP128" s="100"/>
      <c r="AQ128" s="100"/>
      <c r="AR128" s="100"/>
      <c r="AS128" s="100"/>
      <c r="AT128" s="100"/>
      <c r="AU128" s="100"/>
      <c r="AV128" s="100"/>
      <c r="AW128" s="100"/>
      <c r="AX128" s="100"/>
      <c r="AY128" s="100"/>
      <c r="AZ128" s="100"/>
      <c r="BA128" s="100"/>
      <c r="BB128" s="100"/>
      <c r="BC128" s="100"/>
      <c r="BD128" s="100"/>
      <c r="BE128" s="100"/>
      <c r="BF128" s="100"/>
      <c r="BG128" s="100"/>
    </row>
    <row r="129" spans="1:59" s="85" customFormat="1" ht="15.6" x14ac:dyDescent="0.3">
      <c r="A129" s="40" t="s">
        <v>71</v>
      </c>
      <c r="B129" s="40" t="str">
        <f>VLOOKUP(A129,'CENTROS DE COSTOS'!A:D,2,0)</f>
        <v>0036-0004</v>
      </c>
      <c r="C129" s="40" t="str">
        <f>VLOOKUP(A129,'CENTROS DE COSTOS'!A:D,3,0)</f>
        <v>Wompi Centro</v>
      </c>
      <c r="D129" s="40">
        <v>11001</v>
      </c>
      <c r="E129" s="40">
        <v>2953498</v>
      </c>
      <c r="F129" s="40">
        <v>77001</v>
      </c>
      <c r="G129" s="40" t="s">
        <v>33</v>
      </c>
      <c r="H129" s="40" t="s">
        <v>618</v>
      </c>
      <c r="I129" s="40" t="s">
        <v>71</v>
      </c>
      <c r="J129" s="40" t="s">
        <v>6358</v>
      </c>
      <c r="K129" s="40" t="s">
        <v>1170</v>
      </c>
      <c r="L129" s="40" t="s">
        <v>8081</v>
      </c>
      <c r="M129" s="103">
        <v>45959.5625</v>
      </c>
      <c r="N129" s="103">
        <v>45965.622916666667</v>
      </c>
      <c r="O129" s="40" t="s">
        <v>35</v>
      </c>
      <c r="P129" s="40" t="s">
        <v>35</v>
      </c>
      <c r="Q129" s="40" t="s">
        <v>1494</v>
      </c>
      <c r="R129" s="40" t="s">
        <v>1495</v>
      </c>
      <c r="S129" s="40" t="s">
        <v>10378</v>
      </c>
      <c r="T129" s="40" t="s">
        <v>1172</v>
      </c>
      <c r="U129" s="40">
        <v>24</v>
      </c>
      <c r="V129" s="40" t="str">
        <f>VLOOKUP(D129,TIPOLOGIA!A:F,5,0)</f>
        <v>PRINCIPAL</v>
      </c>
      <c r="W129" s="40" t="str">
        <f>VLOOKUP(D129,TIPOLOGIA!A:F,6,0)</f>
        <v>TERRESTRE</v>
      </c>
      <c r="X129" s="40" t="s">
        <v>1225</v>
      </c>
      <c r="Y129" s="40">
        <v>1</v>
      </c>
      <c r="Z129" s="51">
        <f>IF(T129="SOPORTE_TELEFÓNICO",'TARIFAS 2025'!$B$14,IF(V129="PRINCIPAL",'TARIFAS 2025'!$B$11,IF(V129="INTERMEDIA",'TARIFAS 2025'!$C$11,IF(V129="LEJANA",'TARIFAS 2025'!$D$11))))</f>
        <v>31419</v>
      </c>
      <c r="AA129" s="51">
        <f t="shared" si="1"/>
        <v>31419</v>
      </c>
      <c r="AB129" s="100"/>
      <c r="AC129" s="100"/>
      <c r="AD129" s="100"/>
      <c r="AE129" s="100"/>
      <c r="AF129" s="100"/>
      <c r="AG129" s="100"/>
      <c r="AH129" s="100"/>
      <c r="AI129" s="100"/>
      <c r="AJ129" s="100"/>
      <c r="AK129" s="100"/>
      <c r="AL129" s="100"/>
      <c r="AM129" s="100"/>
      <c r="AN129" s="100"/>
      <c r="AO129" s="100"/>
      <c r="AP129" s="100"/>
      <c r="AQ129" s="100"/>
      <c r="AR129" s="100"/>
      <c r="AS129" s="100"/>
      <c r="AT129" s="100"/>
      <c r="AU129" s="100"/>
      <c r="AV129" s="100"/>
      <c r="AW129" s="100"/>
      <c r="AX129" s="100"/>
      <c r="AY129" s="100"/>
      <c r="AZ129" s="100"/>
      <c r="BA129" s="100"/>
      <c r="BB129" s="100"/>
      <c r="BC129" s="100"/>
      <c r="BD129" s="100"/>
      <c r="BE129" s="100"/>
      <c r="BF129" s="100"/>
      <c r="BG129" s="100"/>
    </row>
    <row r="130" spans="1:59" s="85" customFormat="1" ht="15.6" x14ac:dyDescent="0.3">
      <c r="A130" s="40" t="s">
        <v>74</v>
      </c>
      <c r="B130" s="40" t="str">
        <f>VLOOKUP(A130,'CENTROS DE COSTOS'!A:D,2,0)</f>
        <v>0036-0007</v>
      </c>
      <c r="C130" s="40" t="str">
        <f>VLOOKUP(A130,'CENTROS DE COSTOS'!A:D,3,0)</f>
        <v>Wompi Santander</v>
      </c>
      <c r="D130" s="40">
        <v>68001</v>
      </c>
      <c r="E130" s="40">
        <v>2966610</v>
      </c>
      <c r="F130" s="40">
        <v>30809</v>
      </c>
      <c r="G130" s="40" t="s">
        <v>33</v>
      </c>
      <c r="H130" s="40" t="s">
        <v>963</v>
      </c>
      <c r="I130" s="40" t="s">
        <v>74</v>
      </c>
      <c r="J130" s="40" t="s">
        <v>3174</v>
      </c>
      <c r="K130" s="40" t="s">
        <v>1170</v>
      </c>
      <c r="L130" s="40" t="s">
        <v>8082</v>
      </c>
      <c r="M130" s="103">
        <v>45965.333333333336</v>
      </c>
      <c r="N130" s="103">
        <v>45965.622916666667</v>
      </c>
      <c r="O130" s="40" t="s">
        <v>35</v>
      </c>
      <c r="P130" s="40" t="s">
        <v>35</v>
      </c>
      <c r="Q130" s="40" t="s">
        <v>1494</v>
      </c>
      <c r="R130" s="40" t="s">
        <v>1495</v>
      </c>
      <c r="S130" s="40" t="s">
        <v>10379</v>
      </c>
      <c r="T130" s="40" t="s">
        <v>1172</v>
      </c>
      <c r="U130" s="40">
        <v>16</v>
      </c>
      <c r="V130" s="40" t="str">
        <f>VLOOKUP(D130,TIPOLOGIA!A:F,5,0)</f>
        <v>PRINCIPAL</v>
      </c>
      <c r="W130" s="40" t="str">
        <f>VLOOKUP(D130,TIPOLOGIA!A:F,6,0)</f>
        <v>TERRESTRE</v>
      </c>
      <c r="X130" s="40" t="s">
        <v>1189</v>
      </c>
      <c r="Y130" s="40">
        <v>1</v>
      </c>
      <c r="Z130" s="51">
        <f>IF(T130="SOPORTE_TELEFÓNICO",'TARIFAS 2025'!$B$14,IF(V130="PRINCIPAL",'TARIFAS 2025'!$B$11,IF(V130="INTERMEDIA",'TARIFAS 2025'!$C$11,IF(V130="LEJANA",'TARIFAS 2025'!$D$11))))</f>
        <v>31419</v>
      </c>
      <c r="AA130" s="51">
        <f t="shared" si="1"/>
        <v>31419</v>
      </c>
      <c r="AB130" s="100"/>
      <c r="AC130" s="100"/>
      <c r="AD130" s="100"/>
      <c r="AE130" s="100"/>
      <c r="AF130" s="100"/>
      <c r="AG130" s="100"/>
      <c r="AH130" s="100"/>
      <c r="AI130" s="100"/>
      <c r="AJ130" s="100"/>
      <c r="AK130" s="100"/>
      <c r="AL130" s="100"/>
      <c r="AM130" s="100"/>
      <c r="AN130" s="100"/>
      <c r="AO130" s="100"/>
      <c r="AP130" s="100"/>
      <c r="AQ130" s="100"/>
      <c r="AR130" s="100"/>
      <c r="AS130" s="100"/>
      <c r="AT130" s="100"/>
      <c r="AU130" s="100"/>
      <c r="AV130" s="100"/>
      <c r="AW130" s="100"/>
      <c r="AX130" s="100"/>
      <c r="AY130" s="100"/>
      <c r="AZ130" s="100"/>
      <c r="BA130" s="100"/>
      <c r="BB130" s="100"/>
      <c r="BC130" s="100"/>
      <c r="BD130" s="100"/>
      <c r="BE130" s="100"/>
      <c r="BF130" s="100"/>
      <c r="BG130" s="100"/>
    </row>
    <row r="131" spans="1:59" s="85" customFormat="1" ht="15.6" x14ac:dyDescent="0.3">
      <c r="A131" s="40" t="s">
        <v>71</v>
      </c>
      <c r="B131" s="40" t="str">
        <f>VLOOKUP(A131,'CENTROS DE COSTOS'!A:D,2,0)</f>
        <v>0036-0004</v>
      </c>
      <c r="C131" s="40" t="str">
        <f>VLOOKUP(A131,'CENTROS DE COSTOS'!A:D,3,0)</f>
        <v>Wompi Centro</v>
      </c>
      <c r="D131" s="40">
        <v>11001</v>
      </c>
      <c r="E131" s="40">
        <v>2955235</v>
      </c>
      <c r="F131" s="40">
        <v>60679</v>
      </c>
      <c r="G131" s="40" t="s">
        <v>33</v>
      </c>
      <c r="H131" s="40" t="s">
        <v>618</v>
      </c>
      <c r="I131" s="40" t="s">
        <v>71</v>
      </c>
      <c r="J131" s="40" t="s">
        <v>6359</v>
      </c>
      <c r="K131" s="40" t="s">
        <v>1170</v>
      </c>
      <c r="L131" s="40" t="s">
        <v>8083</v>
      </c>
      <c r="M131" s="103">
        <v>45959.670138888891</v>
      </c>
      <c r="N131" s="103">
        <v>45965.625</v>
      </c>
      <c r="O131" s="40" t="s">
        <v>35</v>
      </c>
      <c r="P131" s="40" t="s">
        <v>35</v>
      </c>
      <c r="Q131" s="40" t="s">
        <v>1494</v>
      </c>
      <c r="R131" s="40" t="s">
        <v>1495</v>
      </c>
      <c r="S131" s="40" t="s">
        <v>10380</v>
      </c>
      <c r="T131" s="40" t="s">
        <v>1172</v>
      </c>
      <c r="U131" s="40">
        <v>16</v>
      </c>
      <c r="V131" s="40" t="str">
        <f>VLOOKUP(D131,TIPOLOGIA!A:F,5,0)</f>
        <v>PRINCIPAL</v>
      </c>
      <c r="W131" s="40" t="str">
        <f>VLOOKUP(D131,TIPOLOGIA!A:F,6,0)</f>
        <v>TERRESTRE</v>
      </c>
      <c r="X131" s="40" t="s">
        <v>1383</v>
      </c>
      <c r="Y131" s="40">
        <v>1</v>
      </c>
      <c r="Z131" s="51">
        <f>IF(T131="SOPORTE_TELEFÓNICO",'TARIFAS 2025'!$B$14,IF(V131="PRINCIPAL",'TARIFAS 2025'!$B$11,IF(V131="INTERMEDIA",'TARIFAS 2025'!$C$11,IF(V131="LEJANA",'TARIFAS 2025'!$D$11))))</f>
        <v>31419</v>
      </c>
      <c r="AA131" s="51">
        <f t="shared" ref="AA131:AA194" si="2">Z131*Y131</f>
        <v>31419</v>
      </c>
      <c r="AB131" s="100"/>
      <c r="AC131" s="100"/>
      <c r="AD131" s="100"/>
      <c r="AE131" s="100"/>
      <c r="AF131" s="100"/>
      <c r="AG131" s="100"/>
      <c r="AH131" s="100"/>
      <c r="AI131" s="100"/>
      <c r="AJ131" s="100"/>
      <c r="AK131" s="100"/>
      <c r="AL131" s="100"/>
      <c r="AM131" s="100"/>
      <c r="AN131" s="100"/>
      <c r="AO131" s="100"/>
      <c r="AP131" s="100"/>
      <c r="AQ131" s="100"/>
      <c r="AR131" s="100"/>
      <c r="AS131" s="100"/>
      <c r="AT131" s="100"/>
      <c r="AU131" s="100"/>
      <c r="AV131" s="100"/>
      <c r="AW131" s="100"/>
      <c r="AX131" s="100"/>
      <c r="AY131" s="100"/>
      <c r="AZ131" s="100"/>
      <c r="BA131" s="100"/>
      <c r="BB131" s="100"/>
      <c r="BC131" s="100"/>
      <c r="BD131" s="100"/>
      <c r="BE131" s="100"/>
      <c r="BF131" s="100"/>
      <c r="BG131" s="100"/>
    </row>
    <row r="132" spans="1:59" s="85" customFormat="1" ht="15.6" x14ac:dyDescent="0.3">
      <c r="A132" s="40" t="s">
        <v>71</v>
      </c>
      <c r="B132" s="40" t="str">
        <f>VLOOKUP(A132,'CENTROS DE COSTOS'!A:D,2,0)</f>
        <v>0036-0004</v>
      </c>
      <c r="C132" s="40" t="str">
        <f>VLOOKUP(A132,'CENTROS DE COSTOS'!A:D,3,0)</f>
        <v>Wompi Centro</v>
      </c>
      <c r="D132" s="40">
        <v>11001</v>
      </c>
      <c r="E132" s="40">
        <v>2958391</v>
      </c>
      <c r="F132" s="40">
        <v>13805</v>
      </c>
      <c r="G132" s="40" t="s">
        <v>33</v>
      </c>
      <c r="H132" s="40" t="s">
        <v>618</v>
      </c>
      <c r="I132" s="40" t="s">
        <v>71</v>
      </c>
      <c r="J132" s="40" t="s">
        <v>6360</v>
      </c>
      <c r="K132" s="40" t="s">
        <v>1170</v>
      </c>
      <c r="L132" s="40" t="s">
        <v>8084</v>
      </c>
      <c r="M132" s="103">
        <v>45960.470833333333</v>
      </c>
      <c r="N132" s="103">
        <v>45965.626388888886</v>
      </c>
      <c r="O132" s="40" t="s">
        <v>35</v>
      </c>
      <c r="P132" s="40" t="s">
        <v>35</v>
      </c>
      <c r="Q132" s="40" t="s">
        <v>1494</v>
      </c>
      <c r="R132" s="40" t="s">
        <v>1495</v>
      </c>
      <c r="S132" s="40" t="s">
        <v>10381</v>
      </c>
      <c r="T132" s="40" t="s">
        <v>1172</v>
      </c>
      <c r="U132" s="40">
        <v>32</v>
      </c>
      <c r="V132" s="40" t="str">
        <f>VLOOKUP(D132,TIPOLOGIA!A:F,5,0)</f>
        <v>PRINCIPAL</v>
      </c>
      <c r="W132" s="40" t="str">
        <f>VLOOKUP(D132,TIPOLOGIA!A:F,6,0)</f>
        <v>TERRESTRE</v>
      </c>
      <c r="X132" s="40" t="s">
        <v>1444</v>
      </c>
      <c r="Y132" s="40">
        <v>1</v>
      </c>
      <c r="Z132" s="51">
        <f>IF(T132="SOPORTE_TELEFÓNICO",'TARIFAS 2025'!$B$14,IF(V132="PRINCIPAL",'TARIFAS 2025'!$B$11,IF(V132="INTERMEDIA",'TARIFAS 2025'!$C$11,IF(V132="LEJANA",'TARIFAS 2025'!$D$11))))</f>
        <v>31419</v>
      </c>
      <c r="AA132" s="51">
        <f t="shared" si="2"/>
        <v>31419</v>
      </c>
      <c r="AB132" s="100"/>
      <c r="AC132" s="100"/>
      <c r="AD132" s="100"/>
      <c r="AE132" s="100"/>
      <c r="AF132" s="100"/>
      <c r="AG132" s="100"/>
      <c r="AH132" s="100"/>
      <c r="AI132" s="100"/>
      <c r="AJ132" s="100"/>
      <c r="AK132" s="100"/>
      <c r="AL132" s="100"/>
      <c r="AM132" s="100"/>
      <c r="AN132" s="100"/>
      <c r="AO132" s="100"/>
      <c r="AP132" s="100"/>
      <c r="AQ132" s="100"/>
      <c r="AR132" s="100"/>
      <c r="AS132" s="100"/>
      <c r="AT132" s="100"/>
      <c r="AU132" s="100"/>
      <c r="AV132" s="100"/>
      <c r="AW132" s="100"/>
      <c r="AX132" s="100"/>
      <c r="AY132" s="100"/>
      <c r="AZ132" s="100"/>
      <c r="BA132" s="100"/>
      <c r="BB132" s="100"/>
      <c r="BC132" s="100"/>
      <c r="BD132" s="100"/>
      <c r="BE132" s="100"/>
      <c r="BF132" s="100"/>
      <c r="BG132" s="100"/>
    </row>
    <row r="133" spans="1:59" s="85" customFormat="1" ht="15.6" x14ac:dyDescent="0.3">
      <c r="A133" s="40" t="s">
        <v>71</v>
      </c>
      <c r="B133" s="40" t="str">
        <f>VLOOKUP(A133,'CENTROS DE COSTOS'!A:D,2,0)</f>
        <v>0036-0004</v>
      </c>
      <c r="C133" s="40" t="str">
        <f>VLOOKUP(A133,'CENTROS DE COSTOS'!A:D,3,0)</f>
        <v>Wompi Centro</v>
      </c>
      <c r="D133" s="40">
        <v>25843</v>
      </c>
      <c r="E133" s="40">
        <v>2958785</v>
      </c>
      <c r="F133" s="40">
        <v>71906</v>
      </c>
      <c r="G133" s="40" t="s">
        <v>33</v>
      </c>
      <c r="H133" s="40" t="s">
        <v>618</v>
      </c>
      <c r="I133" s="40" t="s">
        <v>720</v>
      </c>
      <c r="J133" s="40" t="s">
        <v>6361</v>
      </c>
      <c r="K133" s="40" t="s">
        <v>1170</v>
      </c>
      <c r="L133" s="40" t="s">
        <v>8085</v>
      </c>
      <c r="M133" s="103">
        <v>45960.507638888892</v>
      </c>
      <c r="N133" s="103">
        <v>45965.637499999997</v>
      </c>
      <c r="O133" s="40" t="s">
        <v>35</v>
      </c>
      <c r="P133" s="40" t="s">
        <v>35</v>
      </c>
      <c r="Q133" s="40" t="s">
        <v>1756</v>
      </c>
      <c r="R133" s="40" t="s">
        <v>1853</v>
      </c>
      <c r="S133" s="40" t="s">
        <v>10382</v>
      </c>
      <c r="T133" s="40" t="s">
        <v>1254</v>
      </c>
      <c r="U133" s="40">
        <v>0</v>
      </c>
      <c r="V133" s="40" t="str">
        <f>VLOOKUP(D133,TIPOLOGIA!A:F,5,0)</f>
        <v>INTERMEDIA</v>
      </c>
      <c r="W133" s="40" t="str">
        <f>VLOOKUP(D133,TIPOLOGIA!A:F,6,0)</f>
        <v>TERRESTRE</v>
      </c>
      <c r="X133" s="40" t="s">
        <v>1571</v>
      </c>
      <c r="Y133" s="40">
        <v>1</v>
      </c>
      <c r="Z133" s="51">
        <f>IF(T133="SOPORTE_TELEFÓNICO",'TARIFAS 2025'!$B$14,IF(V133="PRINCIPAL",'TARIFAS 2025'!$B$11,IF(V133="INTERMEDIA",'TARIFAS 2025'!$C$11,IF(V133="LEJANA",'TARIFAS 2025'!$D$11))))</f>
        <v>22000</v>
      </c>
      <c r="AA133" s="51">
        <f t="shared" si="2"/>
        <v>22000</v>
      </c>
      <c r="AB133" s="100"/>
      <c r="AC133" s="100"/>
      <c r="AD133" s="100"/>
      <c r="AE133" s="100"/>
      <c r="AF133" s="100"/>
      <c r="AG133" s="100"/>
      <c r="AH133" s="100"/>
      <c r="AI133" s="100"/>
      <c r="AJ133" s="100"/>
      <c r="AK133" s="100"/>
      <c r="AL133" s="100"/>
      <c r="AM133" s="100"/>
      <c r="AN133" s="100"/>
      <c r="AO133" s="100"/>
      <c r="AP133" s="100"/>
      <c r="AQ133" s="100"/>
      <c r="AR133" s="100"/>
      <c r="AS133" s="100"/>
      <c r="AT133" s="100"/>
      <c r="AU133" s="100"/>
      <c r="AV133" s="100"/>
      <c r="AW133" s="100"/>
      <c r="AX133" s="100"/>
      <c r="AY133" s="100"/>
      <c r="AZ133" s="100"/>
      <c r="BA133" s="100"/>
      <c r="BB133" s="100"/>
      <c r="BC133" s="100"/>
      <c r="BD133" s="100"/>
      <c r="BE133" s="100"/>
      <c r="BF133" s="100"/>
      <c r="BG133" s="100"/>
    </row>
    <row r="134" spans="1:59" s="85" customFormat="1" ht="15.6" x14ac:dyDescent="0.3">
      <c r="A134" s="40" t="s">
        <v>89</v>
      </c>
      <c r="B134" s="40" t="str">
        <f>VLOOKUP(A134,'CENTROS DE COSTOS'!A:D,2,0)</f>
        <v>0036-0001</v>
      </c>
      <c r="C134" s="40" t="str">
        <f>VLOOKUP(A134,'CENTROS DE COSTOS'!A:D,3,0)</f>
        <v>Wompi Costa</v>
      </c>
      <c r="D134" s="40">
        <v>23678</v>
      </c>
      <c r="E134" s="40">
        <v>2972417</v>
      </c>
      <c r="F134" s="40">
        <v>78020</v>
      </c>
      <c r="G134" s="40" t="s">
        <v>33</v>
      </c>
      <c r="H134" s="40" t="s">
        <v>276</v>
      </c>
      <c r="I134" s="40" t="s">
        <v>136</v>
      </c>
      <c r="J134" s="40" t="s">
        <v>6362</v>
      </c>
      <c r="K134" s="40" t="s">
        <v>1170</v>
      </c>
      <c r="L134" s="40" t="s">
        <v>8086</v>
      </c>
      <c r="M134" s="103">
        <v>45965.55</v>
      </c>
      <c r="N134" s="103">
        <v>45965.652083333334</v>
      </c>
      <c r="O134" s="40" t="s">
        <v>35</v>
      </c>
      <c r="P134" s="40" t="s">
        <v>35</v>
      </c>
      <c r="Q134" s="40" t="s">
        <v>1756</v>
      </c>
      <c r="R134" s="40" t="s">
        <v>1853</v>
      </c>
      <c r="S134" s="40" t="s">
        <v>10383</v>
      </c>
      <c r="T134" s="40" t="s">
        <v>1254</v>
      </c>
      <c r="U134" s="40">
        <v>0</v>
      </c>
      <c r="V134" s="40" t="str">
        <f>VLOOKUP(D134,TIPOLOGIA!A:F,5,0)</f>
        <v>INTERMEDIA</v>
      </c>
      <c r="W134" s="40" t="str">
        <f>VLOOKUP(D134,TIPOLOGIA!A:F,6,0)</f>
        <v>TERRESTRE</v>
      </c>
      <c r="X134" s="40" t="s">
        <v>1571</v>
      </c>
      <c r="Y134" s="40">
        <v>1</v>
      </c>
      <c r="Z134" s="51">
        <f>IF(T134="SOPORTE_TELEFÓNICO",'TARIFAS 2025'!$B$14,IF(V134="PRINCIPAL",'TARIFAS 2025'!$B$11,IF(V134="INTERMEDIA",'TARIFAS 2025'!$C$11,IF(V134="LEJANA",'TARIFAS 2025'!$D$11))))</f>
        <v>22000</v>
      </c>
      <c r="AA134" s="51">
        <f t="shared" si="2"/>
        <v>22000</v>
      </c>
      <c r="AB134" s="100"/>
      <c r="AC134" s="100"/>
      <c r="AD134" s="100"/>
      <c r="AE134" s="100"/>
      <c r="AF134" s="100"/>
      <c r="AG134" s="100"/>
      <c r="AH134" s="100"/>
      <c r="AI134" s="100"/>
      <c r="AJ134" s="100"/>
      <c r="AK134" s="100"/>
      <c r="AL134" s="100"/>
      <c r="AM134" s="100"/>
      <c r="AN134" s="100"/>
      <c r="AO134" s="100"/>
      <c r="AP134" s="100"/>
      <c r="AQ134" s="100"/>
      <c r="AR134" s="100"/>
      <c r="AS134" s="100"/>
      <c r="AT134" s="100"/>
      <c r="AU134" s="100"/>
      <c r="AV134" s="100"/>
      <c r="AW134" s="100"/>
      <c r="AX134" s="100"/>
      <c r="AY134" s="100"/>
      <c r="AZ134" s="100"/>
      <c r="BA134" s="100"/>
      <c r="BB134" s="100"/>
      <c r="BC134" s="100"/>
      <c r="BD134" s="100"/>
      <c r="BE134" s="100"/>
      <c r="BF134" s="100"/>
      <c r="BG134" s="100"/>
    </row>
    <row r="135" spans="1:59" s="85" customFormat="1" ht="15.6" x14ac:dyDescent="0.3">
      <c r="A135" s="40" t="s">
        <v>92</v>
      </c>
      <c r="B135" s="40" t="str">
        <f>VLOOKUP(A135,'CENTROS DE COSTOS'!A:D,2,0)</f>
        <v>0036-0002</v>
      </c>
      <c r="C135" s="40" t="str">
        <f>VLOOKUP(A135,'CENTROS DE COSTOS'!A:D,3,0)</f>
        <v>Wompi Eje Cafetero</v>
      </c>
      <c r="D135" s="40">
        <v>63470</v>
      </c>
      <c r="E135" s="40">
        <v>2965049</v>
      </c>
      <c r="F135" s="40">
        <v>75276</v>
      </c>
      <c r="G135" s="40" t="s">
        <v>33</v>
      </c>
      <c r="H135" s="40" t="s">
        <v>939</v>
      </c>
      <c r="I135" s="40" t="s">
        <v>945</v>
      </c>
      <c r="J135" s="40" t="s">
        <v>6363</v>
      </c>
      <c r="K135" s="40" t="s">
        <v>1170</v>
      </c>
      <c r="L135" s="40" t="s">
        <v>8087</v>
      </c>
      <c r="M135" s="103">
        <v>45961.655555555553</v>
      </c>
      <c r="N135" s="103">
        <v>45965.654166666667</v>
      </c>
      <c r="O135" s="40" t="s">
        <v>35</v>
      </c>
      <c r="P135" s="40" t="s">
        <v>35</v>
      </c>
      <c r="Q135" s="40" t="s">
        <v>1494</v>
      </c>
      <c r="R135" s="40" t="s">
        <v>1495</v>
      </c>
      <c r="S135" s="40" t="s">
        <v>10384</v>
      </c>
      <c r="T135" s="40" t="s">
        <v>1172</v>
      </c>
      <c r="U135" s="40">
        <v>16</v>
      </c>
      <c r="V135" s="40" t="str">
        <f>VLOOKUP(D135,TIPOLOGIA!A:F,5,0)</f>
        <v>INTERMEDIA</v>
      </c>
      <c r="W135" s="40" t="str">
        <f>VLOOKUP(D135,TIPOLOGIA!A:F,6,0)</f>
        <v>TERRESTRE</v>
      </c>
      <c r="X135" s="40" t="s">
        <v>1231</v>
      </c>
      <c r="Y135" s="40">
        <v>1</v>
      </c>
      <c r="Z135" s="51">
        <f>IF(T135="SOPORTE_TELEFÓNICO",'TARIFAS 2025'!$B$14,IF(V135="PRINCIPAL",'TARIFAS 2025'!$B$11,IF(V135="INTERMEDIA",'TARIFAS 2025'!$C$11,IF(V135="LEJANA",'TARIFAS 2025'!$D$11))))</f>
        <v>36351</v>
      </c>
      <c r="AA135" s="51">
        <f t="shared" si="2"/>
        <v>36351</v>
      </c>
      <c r="AB135" s="100"/>
      <c r="AC135" s="100"/>
      <c r="AD135" s="100"/>
      <c r="AE135" s="100"/>
      <c r="AF135" s="100"/>
      <c r="AG135" s="100"/>
      <c r="AH135" s="100"/>
      <c r="AI135" s="100"/>
      <c r="AJ135" s="100"/>
      <c r="AK135" s="100"/>
      <c r="AL135" s="100"/>
      <c r="AM135" s="100"/>
      <c r="AN135" s="100"/>
      <c r="AO135" s="100"/>
      <c r="AP135" s="100"/>
      <c r="AQ135" s="100"/>
      <c r="AR135" s="100"/>
      <c r="AS135" s="100"/>
      <c r="AT135" s="100"/>
      <c r="AU135" s="100"/>
      <c r="AV135" s="100"/>
      <c r="AW135" s="100"/>
      <c r="AX135" s="100"/>
      <c r="AY135" s="100"/>
      <c r="AZ135" s="100"/>
      <c r="BA135" s="100"/>
      <c r="BB135" s="100"/>
      <c r="BC135" s="100"/>
      <c r="BD135" s="100"/>
      <c r="BE135" s="100"/>
      <c r="BF135" s="100"/>
      <c r="BG135" s="100"/>
    </row>
    <row r="136" spans="1:59" s="85" customFormat="1" ht="15.6" x14ac:dyDescent="0.3">
      <c r="A136" s="40" t="s">
        <v>86</v>
      </c>
      <c r="B136" s="40" t="str">
        <f>VLOOKUP(A136,'CENTROS DE COSTOS'!A:D,2,0)</f>
        <v>0036-0002</v>
      </c>
      <c r="C136" s="40" t="str">
        <f>VLOOKUP(A136,'CENTROS DE COSTOS'!A:D,3,0)</f>
        <v>Wompi Eje Cafetero</v>
      </c>
      <c r="D136" s="40">
        <v>17524</v>
      </c>
      <c r="E136" s="40">
        <v>2956754</v>
      </c>
      <c r="F136" s="40">
        <v>31987</v>
      </c>
      <c r="G136" s="40" t="s">
        <v>33</v>
      </c>
      <c r="H136" s="40" t="s">
        <v>126</v>
      </c>
      <c r="I136" s="40" t="s">
        <v>439</v>
      </c>
      <c r="J136" s="40" t="s">
        <v>6364</v>
      </c>
      <c r="K136" s="40" t="s">
        <v>1170</v>
      </c>
      <c r="L136" s="40" t="s">
        <v>8088</v>
      </c>
      <c r="M136" s="103">
        <v>45960.361111111109</v>
      </c>
      <c r="N136" s="103">
        <v>45965.663194444445</v>
      </c>
      <c r="O136" s="40" t="s">
        <v>35</v>
      </c>
      <c r="P136" s="40" t="s">
        <v>35</v>
      </c>
      <c r="Q136" s="40" t="s">
        <v>1494</v>
      </c>
      <c r="R136" s="40" t="s">
        <v>1495</v>
      </c>
      <c r="S136" s="40" t="s">
        <v>10385</v>
      </c>
      <c r="T136" s="40" t="s">
        <v>1497</v>
      </c>
      <c r="U136" s="40">
        <v>16</v>
      </c>
      <c r="V136" s="40" t="str">
        <f>VLOOKUP(D136,TIPOLOGIA!A:F,5,0)</f>
        <v>INTERMEDIA</v>
      </c>
      <c r="W136" s="40" t="str">
        <f>VLOOKUP(D136,TIPOLOGIA!A:F,6,0)</f>
        <v>TERRESTRE</v>
      </c>
      <c r="X136" s="40" t="s">
        <v>1207</v>
      </c>
      <c r="Y136" s="40">
        <v>1</v>
      </c>
      <c r="Z136" s="51">
        <f>IF(T136="SOPORTE_TELEFÓNICO",'TARIFAS 2025'!$B$14,IF(V136="PRINCIPAL",'TARIFAS 2025'!$B$11,IF(V136="INTERMEDIA",'TARIFAS 2025'!$C$11,IF(V136="LEJANA",'TARIFAS 2025'!$D$11))))</f>
        <v>36351</v>
      </c>
      <c r="AA136" s="51">
        <f t="shared" si="2"/>
        <v>36351</v>
      </c>
      <c r="AB136" s="100"/>
      <c r="AC136" s="100"/>
      <c r="AD136" s="100"/>
      <c r="AE136" s="100"/>
      <c r="AF136" s="100"/>
      <c r="AG136" s="100"/>
      <c r="AH136" s="100"/>
      <c r="AI136" s="100"/>
      <c r="AJ136" s="100"/>
      <c r="AK136" s="100"/>
      <c r="AL136" s="100"/>
      <c r="AM136" s="100"/>
      <c r="AN136" s="100"/>
      <c r="AO136" s="100"/>
      <c r="AP136" s="100"/>
      <c r="AQ136" s="100"/>
      <c r="AR136" s="100"/>
      <c r="AS136" s="100"/>
      <c r="AT136" s="100"/>
      <c r="AU136" s="100"/>
      <c r="AV136" s="100"/>
      <c r="AW136" s="100"/>
      <c r="AX136" s="100"/>
      <c r="AY136" s="100"/>
      <c r="AZ136" s="100"/>
      <c r="BA136" s="100"/>
      <c r="BB136" s="100"/>
      <c r="BC136" s="100"/>
      <c r="BD136" s="100"/>
      <c r="BE136" s="100"/>
      <c r="BF136" s="100"/>
      <c r="BG136" s="100"/>
    </row>
    <row r="137" spans="1:59" s="85" customFormat="1" ht="15.6" x14ac:dyDescent="0.3">
      <c r="A137" s="40" t="s">
        <v>89</v>
      </c>
      <c r="B137" s="40" t="str">
        <f>VLOOKUP(A137,'CENTROS DE COSTOS'!A:D,2,0)</f>
        <v>0036-0001</v>
      </c>
      <c r="C137" s="40" t="str">
        <f>VLOOKUP(A137,'CENTROS DE COSTOS'!A:D,3,0)</f>
        <v>Wompi Costa</v>
      </c>
      <c r="D137" s="40">
        <v>23001</v>
      </c>
      <c r="E137" s="40">
        <v>2966602</v>
      </c>
      <c r="F137" s="40">
        <v>72576</v>
      </c>
      <c r="G137" s="40" t="s">
        <v>33</v>
      </c>
      <c r="H137" s="40" t="s">
        <v>276</v>
      </c>
      <c r="I137" s="40" t="s">
        <v>89</v>
      </c>
      <c r="J137" s="40" t="s">
        <v>6365</v>
      </c>
      <c r="K137" s="40" t="s">
        <v>1170</v>
      </c>
      <c r="L137" s="40" t="s">
        <v>8089</v>
      </c>
      <c r="M137" s="103">
        <v>45965.333333333336</v>
      </c>
      <c r="N137" s="103">
        <v>45965.667361111111</v>
      </c>
      <c r="O137" s="40" t="s">
        <v>35</v>
      </c>
      <c r="P137" s="40" t="s">
        <v>35</v>
      </c>
      <c r="Q137" s="40" t="s">
        <v>1494</v>
      </c>
      <c r="R137" s="40" t="s">
        <v>1495</v>
      </c>
      <c r="S137" s="40" t="s">
        <v>10386</v>
      </c>
      <c r="T137" s="40" t="s">
        <v>1172</v>
      </c>
      <c r="U137" s="40">
        <v>40</v>
      </c>
      <c r="V137" s="40" t="str">
        <f>VLOOKUP(D137,TIPOLOGIA!A:F,5,0)</f>
        <v>PRINCIPAL</v>
      </c>
      <c r="W137" s="40" t="str">
        <f>VLOOKUP(D137,TIPOLOGIA!A:F,6,0)</f>
        <v>TERRESTRE</v>
      </c>
      <c r="X137" s="40" t="s">
        <v>5085</v>
      </c>
      <c r="Y137" s="40">
        <v>1</v>
      </c>
      <c r="Z137" s="51">
        <f>IF(T137="SOPORTE_TELEFÓNICO",'TARIFAS 2025'!$B$14,IF(V137="PRINCIPAL",'TARIFAS 2025'!$B$11,IF(V137="INTERMEDIA",'TARIFAS 2025'!$C$11,IF(V137="LEJANA",'TARIFAS 2025'!$D$11))))</f>
        <v>31419</v>
      </c>
      <c r="AA137" s="51">
        <f t="shared" si="2"/>
        <v>31419</v>
      </c>
      <c r="AB137" s="100"/>
      <c r="AC137" s="100"/>
      <c r="AD137" s="100"/>
      <c r="AE137" s="100"/>
      <c r="AF137" s="100"/>
      <c r="AG137" s="100"/>
      <c r="AH137" s="100"/>
      <c r="AI137" s="100"/>
      <c r="AJ137" s="100"/>
      <c r="AK137" s="100"/>
      <c r="AL137" s="100"/>
      <c r="AM137" s="100"/>
      <c r="AN137" s="100"/>
      <c r="AO137" s="100"/>
      <c r="AP137" s="100"/>
      <c r="AQ137" s="100"/>
      <c r="AR137" s="100"/>
      <c r="AS137" s="100"/>
      <c r="AT137" s="100"/>
      <c r="AU137" s="100"/>
      <c r="AV137" s="100"/>
      <c r="AW137" s="100"/>
      <c r="AX137" s="100"/>
      <c r="AY137" s="100"/>
      <c r="AZ137" s="100"/>
      <c r="BA137" s="100"/>
      <c r="BB137" s="100"/>
      <c r="BC137" s="100"/>
      <c r="BD137" s="100"/>
      <c r="BE137" s="100"/>
      <c r="BF137" s="100"/>
      <c r="BG137" s="100"/>
    </row>
    <row r="138" spans="1:59" s="85" customFormat="1" ht="15.6" x14ac:dyDescent="0.3">
      <c r="A138" s="40" t="s">
        <v>96</v>
      </c>
      <c r="B138" s="40" t="str">
        <f>VLOOKUP(A138,'CENTROS DE COSTOS'!A:D,2,0)</f>
        <v>0036-0007</v>
      </c>
      <c r="C138" s="40" t="str">
        <f>VLOOKUP(A138,'CENTROS DE COSTOS'!A:D,3,0)</f>
        <v>Wompi Santander</v>
      </c>
      <c r="D138" s="40">
        <v>15176</v>
      </c>
      <c r="E138" s="40">
        <v>2967078</v>
      </c>
      <c r="F138" s="40">
        <v>46396</v>
      </c>
      <c r="G138" s="40" t="s">
        <v>33</v>
      </c>
      <c r="H138" s="40" t="s">
        <v>322</v>
      </c>
      <c r="I138" s="40" t="s">
        <v>338</v>
      </c>
      <c r="J138" s="40" t="s">
        <v>6366</v>
      </c>
      <c r="K138" s="40" t="s">
        <v>1170</v>
      </c>
      <c r="L138" s="40" t="s">
        <v>8090</v>
      </c>
      <c r="M138" s="103">
        <v>45965.333333333336</v>
      </c>
      <c r="N138" s="103">
        <v>45965.669444444444</v>
      </c>
      <c r="O138" s="40" t="s">
        <v>35</v>
      </c>
      <c r="P138" s="40" t="s">
        <v>35</v>
      </c>
      <c r="Q138" s="40" t="s">
        <v>1756</v>
      </c>
      <c r="R138" s="40" t="s">
        <v>1853</v>
      </c>
      <c r="S138" s="40" t="s">
        <v>10383</v>
      </c>
      <c r="T138" s="40" t="s">
        <v>1254</v>
      </c>
      <c r="U138" s="40">
        <v>0</v>
      </c>
      <c r="V138" s="40" t="str">
        <f>VLOOKUP(D138,TIPOLOGIA!A:F,5,0)</f>
        <v>LEJANA</v>
      </c>
      <c r="W138" s="40" t="str">
        <f>VLOOKUP(D138,TIPOLOGIA!A:F,6,0)</f>
        <v>TERRESTRE</v>
      </c>
      <c r="X138" s="40" t="s">
        <v>1571</v>
      </c>
      <c r="Y138" s="40">
        <v>1</v>
      </c>
      <c r="Z138" s="51">
        <f>IF(T138="SOPORTE_TELEFÓNICO",'TARIFAS 2025'!$B$14,IF(V138="PRINCIPAL",'TARIFAS 2025'!$B$11,IF(V138="INTERMEDIA",'TARIFAS 2025'!$C$11,IF(V138="LEJANA",'TARIFAS 2025'!$D$11))))</f>
        <v>22000</v>
      </c>
      <c r="AA138" s="51">
        <f t="shared" si="2"/>
        <v>22000</v>
      </c>
      <c r="AB138" s="100"/>
      <c r="AC138" s="100"/>
      <c r="AD138" s="100"/>
      <c r="AE138" s="100"/>
      <c r="AF138" s="100"/>
      <c r="AG138" s="100"/>
      <c r="AH138" s="100"/>
      <c r="AI138" s="100"/>
      <c r="AJ138" s="100"/>
      <c r="AK138" s="100"/>
      <c r="AL138" s="100"/>
      <c r="AM138" s="100"/>
      <c r="AN138" s="100"/>
      <c r="AO138" s="100"/>
      <c r="AP138" s="100"/>
      <c r="AQ138" s="100"/>
      <c r="AR138" s="100"/>
      <c r="AS138" s="100"/>
      <c r="AT138" s="100"/>
      <c r="AU138" s="100"/>
      <c r="AV138" s="100"/>
      <c r="AW138" s="100"/>
      <c r="AX138" s="100"/>
      <c r="AY138" s="100"/>
      <c r="AZ138" s="100"/>
      <c r="BA138" s="100"/>
      <c r="BB138" s="100"/>
      <c r="BC138" s="100"/>
      <c r="BD138" s="100"/>
      <c r="BE138" s="100"/>
      <c r="BF138" s="100"/>
      <c r="BG138" s="100"/>
    </row>
    <row r="139" spans="1:59" s="85" customFormat="1" ht="15.6" x14ac:dyDescent="0.3">
      <c r="A139" s="40" t="s">
        <v>80</v>
      </c>
      <c r="B139" s="40" t="str">
        <f>VLOOKUP(A139,'CENTROS DE COSTOS'!A:D,2,0)</f>
        <v>0036-0001</v>
      </c>
      <c r="C139" s="40" t="str">
        <f>VLOOKUP(A139,'CENTROS DE COSTOS'!A:D,3,0)</f>
        <v>Wompi Costa</v>
      </c>
      <c r="D139" s="40">
        <v>13836</v>
      </c>
      <c r="E139" s="40">
        <v>2966617</v>
      </c>
      <c r="F139" s="40">
        <v>50832</v>
      </c>
      <c r="G139" s="40" t="s">
        <v>33</v>
      </c>
      <c r="H139" s="40" t="s">
        <v>275</v>
      </c>
      <c r="I139" s="40" t="s">
        <v>318</v>
      </c>
      <c r="J139" s="40" t="s">
        <v>6367</v>
      </c>
      <c r="K139" s="40" t="s">
        <v>1170</v>
      </c>
      <c r="L139" s="40" t="s">
        <v>8091</v>
      </c>
      <c r="M139" s="103">
        <v>45965.333333333336</v>
      </c>
      <c r="N139" s="103">
        <v>45965.674305555556</v>
      </c>
      <c r="O139" s="40" t="s">
        <v>35</v>
      </c>
      <c r="P139" s="40" t="s">
        <v>35</v>
      </c>
      <c r="Q139" s="40" t="s">
        <v>1756</v>
      </c>
      <c r="R139" s="40" t="s">
        <v>1853</v>
      </c>
      <c r="S139" s="40" t="s">
        <v>10383</v>
      </c>
      <c r="T139" s="40" t="s">
        <v>1254</v>
      </c>
      <c r="U139" s="40">
        <v>0</v>
      </c>
      <c r="V139" s="40" t="str">
        <f>VLOOKUP(D139,TIPOLOGIA!A:F,5,0)</f>
        <v>INTERMEDIA</v>
      </c>
      <c r="W139" s="40" t="str">
        <f>VLOOKUP(D139,TIPOLOGIA!A:F,6,0)</f>
        <v>TERRESTRE</v>
      </c>
      <c r="X139" s="40" t="s">
        <v>1571</v>
      </c>
      <c r="Y139" s="40">
        <v>1</v>
      </c>
      <c r="Z139" s="51">
        <f>IF(T139="SOPORTE_TELEFÓNICO",'TARIFAS 2025'!$B$14,IF(V139="PRINCIPAL",'TARIFAS 2025'!$B$11,IF(V139="INTERMEDIA",'TARIFAS 2025'!$C$11,IF(V139="LEJANA",'TARIFAS 2025'!$D$11))))</f>
        <v>22000</v>
      </c>
      <c r="AA139" s="51">
        <f t="shared" si="2"/>
        <v>22000</v>
      </c>
      <c r="AB139" s="100"/>
      <c r="AC139" s="100"/>
      <c r="AD139" s="100"/>
      <c r="AE139" s="100"/>
      <c r="AF139" s="100"/>
      <c r="AG139" s="100"/>
      <c r="AH139" s="100"/>
      <c r="AI139" s="100"/>
      <c r="AJ139" s="100"/>
      <c r="AK139" s="100"/>
      <c r="AL139" s="100"/>
      <c r="AM139" s="100"/>
      <c r="AN139" s="100"/>
      <c r="AO139" s="100"/>
      <c r="AP139" s="100"/>
      <c r="AQ139" s="100"/>
      <c r="AR139" s="100"/>
      <c r="AS139" s="100"/>
      <c r="AT139" s="100"/>
      <c r="AU139" s="100"/>
      <c r="AV139" s="100"/>
      <c r="AW139" s="100"/>
      <c r="AX139" s="100"/>
      <c r="AY139" s="100"/>
      <c r="AZ139" s="100"/>
      <c r="BA139" s="100"/>
      <c r="BB139" s="100"/>
      <c r="BC139" s="100"/>
      <c r="BD139" s="100"/>
      <c r="BE139" s="100"/>
      <c r="BF139" s="100"/>
      <c r="BG139" s="100"/>
    </row>
    <row r="140" spans="1:59" s="85" customFormat="1" ht="15.6" x14ac:dyDescent="0.3">
      <c r="A140" s="40" t="s">
        <v>90</v>
      </c>
      <c r="B140" s="40" t="str">
        <f>VLOOKUP(A140,'CENTROS DE COSTOS'!A:D,2,0)</f>
        <v>0036-0006</v>
      </c>
      <c r="C140" s="40" t="str">
        <f>VLOOKUP(A140,'CENTROS DE COSTOS'!A:D,3,0)</f>
        <v>Wompi Oriente</v>
      </c>
      <c r="D140" s="40">
        <v>41306</v>
      </c>
      <c r="E140" s="40">
        <v>2971750</v>
      </c>
      <c r="F140" s="40">
        <v>72589</v>
      </c>
      <c r="G140" s="40" t="s">
        <v>33</v>
      </c>
      <c r="H140" s="40" t="s">
        <v>740</v>
      </c>
      <c r="I140" s="40" t="s">
        <v>751</v>
      </c>
      <c r="J140" s="40" t="s">
        <v>6368</v>
      </c>
      <c r="K140" s="40" t="s">
        <v>1170</v>
      </c>
      <c r="L140" s="40" t="s">
        <v>8092</v>
      </c>
      <c r="M140" s="103">
        <v>45965.490277777775</v>
      </c>
      <c r="N140" s="103">
        <v>45965.677083333336</v>
      </c>
      <c r="O140" s="40" t="s">
        <v>35</v>
      </c>
      <c r="P140" s="40" t="s">
        <v>35</v>
      </c>
      <c r="Q140" s="40" t="s">
        <v>1756</v>
      </c>
      <c r="R140" s="40" t="s">
        <v>1853</v>
      </c>
      <c r="S140" s="40" t="s">
        <v>10383</v>
      </c>
      <c r="T140" s="40" t="s">
        <v>1254</v>
      </c>
      <c r="U140" s="40">
        <v>0</v>
      </c>
      <c r="V140" s="40" t="str">
        <f>VLOOKUP(D140,TIPOLOGIA!A:F,5,0)</f>
        <v>INTERMEDIA</v>
      </c>
      <c r="W140" s="40" t="str">
        <f>VLOOKUP(D140,TIPOLOGIA!A:F,6,0)</f>
        <v>TERRESTRE</v>
      </c>
      <c r="X140" s="40" t="s">
        <v>1571</v>
      </c>
      <c r="Y140" s="40">
        <v>1</v>
      </c>
      <c r="Z140" s="51">
        <f>IF(T140="SOPORTE_TELEFÓNICO",'TARIFAS 2025'!$B$14,IF(V140="PRINCIPAL",'TARIFAS 2025'!$B$11,IF(V140="INTERMEDIA",'TARIFAS 2025'!$C$11,IF(V140="LEJANA",'TARIFAS 2025'!$D$11))))</f>
        <v>22000</v>
      </c>
      <c r="AA140" s="51">
        <f t="shared" si="2"/>
        <v>22000</v>
      </c>
      <c r="AB140" s="100"/>
      <c r="AC140" s="100"/>
      <c r="AD140" s="100"/>
      <c r="AE140" s="100"/>
      <c r="AF140" s="100"/>
      <c r="AG140" s="100"/>
      <c r="AH140" s="100"/>
      <c r="AI140" s="100"/>
      <c r="AJ140" s="100"/>
      <c r="AK140" s="100"/>
      <c r="AL140" s="100"/>
      <c r="AM140" s="100"/>
      <c r="AN140" s="100"/>
      <c r="AO140" s="100"/>
      <c r="AP140" s="100"/>
      <c r="AQ140" s="100"/>
      <c r="AR140" s="100"/>
      <c r="AS140" s="100"/>
      <c r="AT140" s="100"/>
      <c r="AU140" s="100"/>
      <c r="AV140" s="100"/>
      <c r="AW140" s="100"/>
      <c r="AX140" s="100"/>
      <c r="AY140" s="100"/>
      <c r="AZ140" s="100"/>
      <c r="BA140" s="100"/>
      <c r="BB140" s="100"/>
      <c r="BC140" s="100"/>
      <c r="BD140" s="100"/>
      <c r="BE140" s="100"/>
      <c r="BF140" s="100"/>
      <c r="BG140" s="100"/>
    </row>
    <row r="141" spans="1:59" s="85" customFormat="1" ht="15.6" x14ac:dyDescent="0.3">
      <c r="A141" s="40" t="s">
        <v>71</v>
      </c>
      <c r="B141" s="40" t="str">
        <f>VLOOKUP(A141,'CENTROS DE COSTOS'!A:D,2,0)</f>
        <v>0036-0004</v>
      </c>
      <c r="C141" s="40" t="str">
        <f>VLOOKUP(A141,'CENTROS DE COSTOS'!A:D,3,0)</f>
        <v>Wompi Centro</v>
      </c>
      <c r="D141" s="40">
        <v>11001</v>
      </c>
      <c r="E141" s="40">
        <v>2955938</v>
      </c>
      <c r="F141" s="40">
        <v>60374</v>
      </c>
      <c r="G141" s="40" t="s">
        <v>33</v>
      </c>
      <c r="H141" s="40" t="s">
        <v>618</v>
      </c>
      <c r="I141" s="40" t="s">
        <v>1272</v>
      </c>
      <c r="J141" s="40" t="s">
        <v>6369</v>
      </c>
      <c r="K141" s="40" t="s">
        <v>1170</v>
      </c>
      <c r="L141" s="40" t="s">
        <v>8093</v>
      </c>
      <c r="M141" s="103">
        <v>45960.333333333336</v>
      </c>
      <c r="N141" s="103">
        <v>45965.682638888888</v>
      </c>
      <c r="O141" s="40" t="s">
        <v>35</v>
      </c>
      <c r="P141" s="40" t="s">
        <v>35</v>
      </c>
      <c r="Q141" s="40" t="s">
        <v>1494</v>
      </c>
      <c r="R141" s="40" t="s">
        <v>1495</v>
      </c>
      <c r="S141" s="40" t="s">
        <v>10387</v>
      </c>
      <c r="T141" s="40" t="s">
        <v>1172</v>
      </c>
      <c r="U141" s="40">
        <v>32</v>
      </c>
      <c r="V141" s="40" t="str">
        <f>VLOOKUP(D141,TIPOLOGIA!A:F,5,0)</f>
        <v>PRINCIPAL</v>
      </c>
      <c r="W141" s="40" t="str">
        <f>VLOOKUP(D141,TIPOLOGIA!A:F,6,0)</f>
        <v>TERRESTRE</v>
      </c>
      <c r="X141" s="40" t="s">
        <v>1216</v>
      </c>
      <c r="Y141" s="40">
        <v>1</v>
      </c>
      <c r="Z141" s="51">
        <f>IF(T141="SOPORTE_TELEFÓNICO",'TARIFAS 2025'!$B$14,IF(V141="PRINCIPAL",'TARIFAS 2025'!$B$11,IF(V141="INTERMEDIA",'TARIFAS 2025'!$C$11,IF(V141="LEJANA",'TARIFAS 2025'!$D$11))))</f>
        <v>31419</v>
      </c>
      <c r="AA141" s="51">
        <f t="shared" si="2"/>
        <v>31419</v>
      </c>
      <c r="AB141" s="100"/>
      <c r="AC141" s="100"/>
      <c r="AD141" s="100"/>
      <c r="AE141" s="100"/>
      <c r="AF141" s="100"/>
      <c r="AG141" s="100"/>
      <c r="AH141" s="100"/>
      <c r="AI141" s="100"/>
      <c r="AJ141" s="100"/>
      <c r="AK141" s="100"/>
      <c r="AL141" s="100"/>
      <c r="AM141" s="100"/>
      <c r="AN141" s="100"/>
      <c r="AO141" s="100"/>
      <c r="AP141" s="100"/>
      <c r="AQ141" s="100"/>
      <c r="AR141" s="100"/>
      <c r="AS141" s="100"/>
      <c r="AT141" s="100"/>
      <c r="AU141" s="100"/>
      <c r="AV141" s="100"/>
      <c r="AW141" s="100"/>
      <c r="AX141" s="100"/>
      <c r="AY141" s="100"/>
      <c r="AZ141" s="100"/>
      <c r="BA141" s="100"/>
      <c r="BB141" s="100"/>
      <c r="BC141" s="100"/>
      <c r="BD141" s="100"/>
      <c r="BE141" s="100"/>
      <c r="BF141" s="100"/>
      <c r="BG141" s="100"/>
    </row>
    <row r="142" spans="1:59" s="85" customFormat="1" ht="15.6" x14ac:dyDescent="0.3">
      <c r="A142" s="40" t="s">
        <v>94</v>
      </c>
      <c r="B142" s="40" t="str">
        <f>VLOOKUP(A142,'CENTROS DE COSTOS'!A:D,2,0)</f>
        <v>0036-0001</v>
      </c>
      <c r="C142" s="40" t="str">
        <f>VLOOKUP(A142,'CENTROS DE COSTOS'!A:D,3,0)</f>
        <v>Wompi Costa</v>
      </c>
      <c r="D142" s="40">
        <v>47001</v>
      </c>
      <c r="E142" s="40">
        <v>2946758</v>
      </c>
      <c r="F142" s="40">
        <v>65606</v>
      </c>
      <c r="G142" s="40" t="s">
        <v>33</v>
      </c>
      <c r="H142" s="40" t="s">
        <v>787</v>
      </c>
      <c r="I142" s="40" t="s">
        <v>94</v>
      </c>
      <c r="J142" s="40" t="s">
        <v>6370</v>
      </c>
      <c r="K142" s="40" t="s">
        <v>1170</v>
      </c>
      <c r="L142" s="40" t="s">
        <v>8094</v>
      </c>
      <c r="M142" s="103">
        <v>45958.505555555559</v>
      </c>
      <c r="N142" s="103">
        <v>45965.704861111109</v>
      </c>
      <c r="O142" s="40" t="s">
        <v>35</v>
      </c>
      <c r="P142" s="40" t="s">
        <v>35</v>
      </c>
      <c r="Q142" s="40" t="s">
        <v>1494</v>
      </c>
      <c r="R142" s="40" t="s">
        <v>1495</v>
      </c>
      <c r="S142" s="40" t="s">
        <v>10388</v>
      </c>
      <c r="T142" s="40" t="s">
        <v>1172</v>
      </c>
      <c r="U142" s="40">
        <v>32</v>
      </c>
      <c r="V142" s="40" t="str">
        <f>VLOOKUP(D142,TIPOLOGIA!A:F,5,0)</f>
        <v>PRINCIPAL</v>
      </c>
      <c r="W142" s="40" t="str">
        <f>VLOOKUP(D142,TIPOLOGIA!A:F,6,0)</f>
        <v>TERRESTRE</v>
      </c>
      <c r="X142" s="40" t="s">
        <v>1286</v>
      </c>
      <c r="Y142" s="40">
        <v>1</v>
      </c>
      <c r="Z142" s="51">
        <f>IF(T142="SOPORTE_TELEFÓNICO",'TARIFAS 2025'!$B$14,IF(V142="PRINCIPAL",'TARIFAS 2025'!$B$11,IF(V142="INTERMEDIA",'TARIFAS 2025'!$C$11,IF(V142="LEJANA",'TARIFAS 2025'!$D$11))))</f>
        <v>31419</v>
      </c>
      <c r="AA142" s="51">
        <f t="shared" si="2"/>
        <v>31419</v>
      </c>
      <c r="AB142" s="100"/>
      <c r="AC142" s="100"/>
      <c r="AD142" s="100"/>
      <c r="AE142" s="100"/>
      <c r="AF142" s="100"/>
      <c r="AG142" s="100"/>
      <c r="AH142" s="100"/>
      <c r="AI142" s="100"/>
      <c r="AJ142" s="100"/>
      <c r="AK142" s="100"/>
      <c r="AL142" s="100"/>
      <c r="AM142" s="100"/>
      <c r="AN142" s="100"/>
      <c r="AO142" s="100"/>
      <c r="AP142" s="100"/>
      <c r="AQ142" s="100"/>
      <c r="AR142" s="100"/>
      <c r="AS142" s="100"/>
      <c r="AT142" s="100"/>
      <c r="AU142" s="100"/>
      <c r="AV142" s="100"/>
      <c r="AW142" s="100"/>
      <c r="AX142" s="100"/>
      <c r="AY142" s="100"/>
      <c r="AZ142" s="100"/>
      <c r="BA142" s="100"/>
      <c r="BB142" s="100"/>
      <c r="BC142" s="100"/>
      <c r="BD142" s="100"/>
      <c r="BE142" s="100"/>
      <c r="BF142" s="100"/>
      <c r="BG142" s="100"/>
    </row>
    <row r="143" spans="1:59" s="85" customFormat="1" ht="15.6" x14ac:dyDescent="0.3">
      <c r="A143" s="40" t="s">
        <v>94</v>
      </c>
      <c r="B143" s="40" t="str">
        <f>VLOOKUP(A143,'CENTROS DE COSTOS'!A:D,2,0)</f>
        <v>0036-0001</v>
      </c>
      <c r="C143" s="40" t="str">
        <f>VLOOKUP(A143,'CENTROS DE COSTOS'!A:D,3,0)</f>
        <v>Wompi Costa</v>
      </c>
      <c r="D143" s="40">
        <v>47001</v>
      </c>
      <c r="E143" s="40">
        <v>2949709</v>
      </c>
      <c r="F143" s="40">
        <v>64841</v>
      </c>
      <c r="G143" s="40" t="s">
        <v>33</v>
      </c>
      <c r="H143" s="40" t="s">
        <v>787</v>
      </c>
      <c r="I143" s="40" t="s">
        <v>94</v>
      </c>
      <c r="J143" s="40" t="s">
        <v>6371</v>
      </c>
      <c r="K143" s="40" t="s">
        <v>1170</v>
      </c>
      <c r="L143" s="40" t="s">
        <v>8095</v>
      </c>
      <c r="M143" s="103">
        <v>45959.333333333336</v>
      </c>
      <c r="N143" s="103">
        <v>45965.71875</v>
      </c>
      <c r="O143" s="40" t="s">
        <v>35</v>
      </c>
      <c r="P143" s="40" t="s">
        <v>35</v>
      </c>
      <c r="Q143" s="40" t="s">
        <v>1494</v>
      </c>
      <c r="R143" s="40" t="s">
        <v>1495</v>
      </c>
      <c r="S143" s="40" t="s">
        <v>10389</v>
      </c>
      <c r="T143" s="40" t="s">
        <v>1172</v>
      </c>
      <c r="U143" s="40">
        <v>32</v>
      </c>
      <c r="V143" s="40" t="str">
        <f>VLOOKUP(D143,TIPOLOGIA!A:F,5,0)</f>
        <v>PRINCIPAL</v>
      </c>
      <c r="W143" s="40" t="str">
        <f>VLOOKUP(D143,TIPOLOGIA!A:F,6,0)</f>
        <v>TERRESTRE</v>
      </c>
      <c r="X143" s="40" t="s">
        <v>1286</v>
      </c>
      <c r="Y143" s="40">
        <v>1</v>
      </c>
      <c r="Z143" s="51">
        <f>IF(T143="SOPORTE_TELEFÓNICO",'TARIFAS 2025'!$B$14,IF(V143="PRINCIPAL",'TARIFAS 2025'!$B$11,IF(V143="INTERMEDIA",'TARIFAS 2025'!$C$11,IF(V143="LEJANA",'TARIFAS 2025'!$D$11))))</f>
        <v>31419</v>
      </c>
      <c r="AA143" s="51">
        <f t="shared" si="2"/>
        <v>31419</v>
      </c>
      <c r="AB143" s="100"/>
      <c r="AC143" s="100"/>
      <c r="AD143" s="100"/>
      <c r="AE143" s="100"/>
      <c r="AF143" s="100"/>
      <c r="AG143" s="100"/>
      <c r="AH143" s="100"/>
      <c r="AI143" s="100"/>
      <c r="AJ143" s="100"/>
      <c r="AK143" s="100"/>
      <c r="AL143" s="100"/>
      <c r="AM143" s="100"/>
      <c r="AN143" s="100"/>
      <c r="AO143" s="100"/>
      <c r="AP143" s="100"/>
      <c r="AQ143" s="100"/>
      <c r="AR143" s="100"/>
      <c r="AS143" s="100"/>
      <c r="AT143" s="100"/>
      <c r="AU143" s="100"/>
      <c r="AV143" s="100"/>
      <c r="AW143" s="100"/>
      <c r="AX143" s="100"/>
      <c r="AY143" s="100"/>
      <c r="AZ143" s="100"/>
      <c r="BA143" s="100"/>
      <c r="BB143" s="100"/>
      <c r="BC143" s="100"/>
      <c r="BD143" s="100"/>
      <c r="BE143" s="100"/>
      <c r="BF143" s="100"/>
      <c r="BG143" s="100"/>
    </row>
    <row r="144" spans="1:59" s="85" customFormat="1" ht="15.6" x14ac:dyDescent="0.3">
      <c r="A144" s="40" t="s">
        <v>88</v>
      </c>
      <c r="B144" s="40" t="str">
        <f>VLOOKUP(A144,'CENTROS DE COSTOS'!A:D,2,0)</f>
        <v>0036-0005</v>
      </c>
      <c r="C144" s="40" t="str">
        <f>VLOOKUP(A144,'CENTROS DE COSTOS'!A:D,3,0)</f>
        <v>Wompi Noroccidente</v>
      </c>
      <c r="D144" s="40">
        <v>5001</v>
      </c>
      <c r="E144" s="40">
        <v>2959986</v>
      </c>
      <c r="F144" s="40">
        <v>30464</v>
      </c>
      <c r="G144" s="40" t="s">
        <v>33</v>
      </c>
      <c r="H144" s="40" t="s">
        <v>120</v>
      </c>
      <c r="I144" s="40" t="s">
        <v>88</v>
      </c>
      <c r="J144" s="40" t="s">
        <v>6372</v>
      </c>
      <c r="K144" s="40" t="s">
        <v>1170</v>
      </c>
      <c r="L144" s="40" t="s">
        <v>8096</v>
      </c>
      <c r="M144" s="103">
        <v>45960.644444444442</v>
      </c>
      <c r="N144" s="103">
        <v>45966.351388888892</v>
      </c>
      <c r="O144" s="40" t="s">
        <v>35</v>
      </c>
      <c r="P144" s="40" t="s">
        <v>35</v>
      </c>
      <c r="Q144" s="40" t="s">
        <v>1494</v>
      </c>
      <c r="R144" s="40" t="s">
        <v>1495</v>
      </c>
      <c r="S144" s="40" t="s">
        <v>10390</v>
      </c>
      <c r="T144" s="40" t="s">
        <v>1172</v>
      </c>
      <c r="U144" s="40">
        <v>56</v>
      </c>
      <c r="V144" s="40" t="str">
        <f>VLOOKUP(D144,TIPOLOGIA!A:F,5,0)</f>
        <v>PRINCIPAL</v>
      </c>
      <c r="W144" s="40" t="str">
        <f>VLOOKUP(D144,TIPOLOGIA!A:F,6,0)</f>
        <v>TERRESTRE</v>
      </c>
      <c r="X144" s="40" t="s">
        <v>1498</v>
      </c>
      <c r="Y144" s="40">
        <v>1</v>
      </c>
      <c r="Z144" s="51">
        <f>IF(T144="SOPORTE_TELEFÓNICO",'TARIFAS 2025'!$B$14,IF(V144="PRINCIPAL",'TARIFAS 2025'!$B$11,IF(V144="INTERMEDIA",'TARIFAS 2025'!$C$11,IF(V144="LEJANA",'TARIFAS 2025'!$D$11))))</f>
        <v>31419</v>
      </c>
      <c r="AA144" s="51">
        <f t="shared" si="2"/>
        <v>31419</v>
      </c>
      <c r="AB144" s="100"/>
      <c r="AC144" s="100"/>
      <c r="AD144" s="100"/>
      <c r="AE144" s="100"/>
      <c r="AF144" s="100"/>
      <c r="AG144" s="100"/>
      <c r="AH144" s="100"/>
      <c r="AI144" s="100"/>
      <c r="AJ144" s="100"/>
      <c r="AK144" s="100"/>
      <c r="AL144" s="100"/>
      <c r="AM144" s="100"/>
      <c r="AN144" s="100"/>
      <c r="AO144" s="100"/>
      <c r="AP144" s="100"/>
      <c r="AQ144" s="100"/>
      <c r="AR144" s="100"/>
      <c r="AS144" s="100"/>
      <c r="AT144" s="100"/>
      <c r="AU144" s="100"/>
      <c r="AV144" s="100"/>
      <c r="AW144" s="100"/>
      <c r="AX144" s="100"/>
      <c r="AY144" s="100"/>
      <c r="AZ144" s="100"/>
      <c r="BA144" s="100"/>
      <c r="BB144" s="100"/>
      <c r="BC144" s="100"/>
      <c r="BD144" s="100"/>
      <c r="BE144" s="100"/>
      <c r="BF144" s="100"/>
      <c r="BG144" s="100"/>
    </row>
    <row r="145" spans="1:59" s="85" customFormat="1" ht="15.6" x14ac:dyDescent="0.3">
      <c r="A145" s="40" t="s">
        <v>68</v>
      </c>
      <c r="B145" s="40" t="str">
        <f>VLOOKUP(A145,'CENTROS DE COSTOS'!A:D,2,0)</f>
        <v>0036-0001</v>
      </c>
      <c r="C145" s="40" t="str">
        <f>VLOOKUP(A145,'CENTROS DE COSTOS'!A:D,3,0)</f>
        <v>Wompi Costa</v>
      </c>
      <c r="D145" s="40">
        <v>8606</v>
      </c>
      <c r="E145" s="40">
        <v>2975076</v>
      </c>
      <c r="F145" s="40">
        <v>75354</v>
      </c>
      <c r="G145" s="40" t="s">
        <v>33</v>
      </c>
      <c r="H145" s="40" t="s">
        <v>253</v>
      </c>
      <c r="I145" s="40" t="s">
        <v>266</v>
      </c>
      <c r="J145" s="40" t="s">
        <v>1464</v>
      </c>
      <c r="K145" s="40" t="s">
        <v>1170</v>
      </c>
      <c r="L145" s="40" t="s">
        <v>8097</v>
      </c>
      <c r="M145" s="103">
        <v>45966.333333333336</v>
      </c>
      <c r="N145" s="103">
        <v>45966.363888888889</v>
      </c>
      <c r="O145" s="40" t="s">
        <v>35</v>
      </c>
      <c r="P145" s="40" t="s">
        <v>35</v>
      </c>
      <c r="Q145" s="40" t="s">
        <v>10246</v>
      </c>
      <c r="R145" s="40" t="s">
        <v>10247</v>
      </c>
      <c r="S145" s="40" t="s">
        <v>10391</v>
      </c>
      <c r="T145" s="40" t="s">
        <v>1254</v>
      </c>
      <c r="U145" s="40">
        <v>0</v>
      </c>
      <c r="V145" s="40" t="str">
        <f>VLOOKUP(D145,TIPOLOGIA!A:F,5,0)</f>
        <v>INTERMEDIA</v>
      </c>
      <c r="W145" s="40" t="str">
        <f>VLOOKUP(D145,TIPOLOGIA!A:F,6,0)</f>
        <v>TERRESTRE</v>
      </c>
      <c r="X145" s="40" t="s">
        <v>1802</v>
      </c>
      <c r="Y145" s="40">
        <v>1</v>
      </c>
      <c r="Z145" s="51">
        <f>IF(T145="SOPORTE_TELEFÓNICO",'TARIFAS 2025'!$B$14,IF(V145="PRINCIPAL",'TARIFAS 2025'!$B$11,IF(V145="INTERMEDIA",'TARIFAS 2025'!$C$11,IF(V145="LEJANA",'TARIFAS 2025'!$D$11))))</f>
        <v>22000</v>
      </c>
      <c r="AA145" s="51">
        <f t="shared" si="2"/>
        <v>22000</v>
      </c>
      <c r="AB145" s="100"/>
      <c r="AC145" s="100"/>
      <c r="AD145" s="100"/>
      <c r="AE145" s="100"/>
      <c r="AF145" s="100"/>
      <c r="AG145" s="100"/>
      <c r="AH145" s="100"/>
      <c r="AI145" s="100"/>
      <c r="AJ145" s="100"/>
      <c r="AK145" s="100"/>
      <c r="AL145" s="100"/>
      <c r="AM145" s="100"/>
      <c r="AN145" s="100"/>
      <c r="AO145" s="100"/>
      <c r="AP145" s="100"/>
      <c r="AQ145" s="100"/>
      <c r="AR145" s="100"/>
      <c r="AS145" s="100"/>
      <c r="AT145" s="100"/>
      <c r="AU145" s="100"/>
      <c r="AV145" s="100"/>
      <c r="AW145" s="100"/>
      <c r="AX145" s="100"/>
      <c r="AY145" s="100"/>
      <c r="AZ145" s="100"/>
      <c r="BA145" s="100"/>
      <c r="BB145" s="100"/>
      <c r="BC145" s="100"/>
      <c r="BD145" s="100"/>
      <c r="BE145" s="100"/>
      <c r="BF145" s="100"/>
      <c r="BG145" s="100"/>
    </row>
    <row r="146" spans="1:59" s="85" customFormat="1" ht="15.6" x14ac:dyDescent="0.3">
      <c r="A146" s="40" t="s">
        <v>96</v>
      </c>
      <c r="B146" s="40" t="str">
        <f>VLOOKUP(A146,'CENTROS DE COSTOS'!A:D,2,0)</f>
        <v>0036-0007</v>
      </c>
      <c r="C146" s="40" t="str">
        <f>VLOOKUP(A146,'CENTROS DE COSTOS'!A:D,3,0)</f>
        <v>Wompi Santander</v>
      </c>
      <c r="D146" s="40">
        <v>15001</v>
      </c>
      <c r="E146" s="40">
        <v>2974198</v>
      </c>
      <c r="F146" s="40">
        <v>67657</v>
      </c>
      <c r="G146" s="40" t="s">
        <v>33</v>
      </c>
      <c r="H146" s="40" t="s">
        <v>322</v>
      </c>
      <c r="I146" s="40" t="s">
        <v>96</v>
      </c>
      <c r="J146" s="40" t="s">
        <v>6373</v>
      </c>
      <c r="K146" s="40" t="s">
        <v>1170</v>
      </c>
      <c r="L146" s="40" t="s">
        <v>8098</v>
      </c>
      <c r="M146" s="103">
        <v>45965.68472222222</v>
      </c>
      <c r="N146" s="103">
        <v>45966.388194444444</v>
      </c>
      <c r="O146" s="40" t="s">
        <v>35</v>
      </c>
      <c r="P146" s="40" t="s">
        <v>35</v>
      </c>
      <c r="Q146" s="40" t="s">
        <v>1494</v>
      </c>
      <c r="R146" s="40" t="s">
        <v>1495</v>
      </c>
      <c r="S146" s="40" t="s">
        <v>10392</v>
      </c>
      <c r="T146" s="40" t="s">
        <v>1172</v>
      </c>
      <c r="U146" s="40">
        <v>32</v>
      </c>
      <c r="V146" s="40" t="str">
        <f>VLOOKUP(D146,TIPOLOGIA!A:F,5,0)</f>
        <v>PRINCIPAL</v>
      </c>
      <c r="W146" s="40" t="str">
        <f>VLOOKUP(D146,TIPOLOGIA!A:F,6,0)</f>
        <v>TERRESTRE</v>
      </c>
      <c r="X146" s="40" t="s">
        <v>1184</v>
      </c>
      <c r="Y146" s="40">
        <v>1</v>
      </c>
      <c r="Z146" s="51">
        <f>IF(T146="SOPORTE_TELEFÓNICO",'TARIFAS 2025'!$B$14,IF(V146="PRINCIPAL",'TARIFAS 2025'!$B$11,IF(V146="INTERMEDIA",'TARIFAS 2025'!$C$11,IF(V146="LEJANA",'TARIFAS 2025'!$D$11))))</f>
        <v>31419</v>
      </c>
      <c r="AA146" s="51">
        <f t="shared" si="2"/>
        <v>31419</v>
      </c>
      <c r="AB146" s="100"/>
      <c r="AC146" s="100"/>
      <c r="AD146" s="100"/>
      <c r="AE146" s="100"/>
      <c r="AF146" s="100"/>
      <c r="AG146" s="100"/>
      <c r="AH146" s="100"/>
      <c r="AI146" s="100"/>
      <c r="AJ146" s="100"/>
      <c r="AK146" s="100"/>
      <c r="AL146" s="100"/>
      <c r="AM146" s="100"/>
      <c r="AN146" s="100"/>
      <c r="AO146" s="100"/>
      <c r="AP146" s="100"/>
      <c r="AQ146" s="100"/>
      <c r="AR146" s="100"/>
      <c r="AS146" s="100"/>
      <c r="AT146" s="100"/>
      <c r="AU146" s="100"/>
      <c r="AV146" s="100"/>
      <c r="AW146" s="100"/>
      <c r="AX146" s="100"/>
      <c r="AY146" s="100"/>
      <c r="AZ146" s="100"/>
      <c r="BA146" s="100"/>
      <c r="BB146" s="100"/>
      <c r="BC146" s="100"/>
      <c r="BD146" s="100"/>
      <c r="BE146" s="100"/>
      <c r="BF146" s="100"/>
      <c r="BG146" s="100"/>
    </row>
    <row r="147" spans="1:59" s="85" customFormat="1" ht="15.6" x14ac:dyDescent="0.3">
      <c r="A147" s="40" t="s">
        <v>77</v>
      </c>
      <c r="B147" s="40" t="str">
        <f>VLOOKUP(A147,'CENTROS DE COSTOS'!A:D,2,0)</f>
        <v>0036-0003</v>
      </c>
      <c r="C147" s="40" t="str">
        <f>VLOOKUP(A147,'CENTROS DE COSTOS'!A:D,3,0)</f>
        <v>Wompi Suroccidente</v>
      </c>
      <c r="D147" s="40">
        <v>76130</v>
      </c>
      <c r="E147" s="40">
        <v>2921346</v>
      </c>
      <c r="F147" s="40">
        <v>52434</v>
      </c>
      <c r="G147" s="40" t="s">
        <v>33</v>
      </c>
      <c r="H147" s="40" t="s">
        <v>1101</v>
      </c>
      <c r="I147" s="40" t="s">
        <v>252</v>
      </c>
      <c r="J147" s="40" t="s">
        <v>6374</v>
      </c>
      <c r="K147" s="40" t="s">
        <v>1170</v>
      </c>
      <c r="L147" s="40" t="s">
        <v>8099</v>
      </c>
      <c r="M147" s="103">
        <v>45952.647916666669</v>
      </c>
      <c r="N147" s="103">
        <v>45966.410416666666</v>
      </c>
      <c r="O147" s="40" t="s">
        <v>35</v>
      </c>
      <c r="P147" s="40" t="s">
        <v>35</v>
      </c>
      <c r="Q147" s="40" t="s">
        <v>1494</v>
      </c>
      <c r="R147" s="40" t="s">
        <v>1495</v>
      </c>
      <c r="S147" s="40" t="s">
        <v>10393</v>
      </c>
      <c r="T147" s="40" t="s">
        <v>1497</v>
      </c>
      <c r="U147" s="40">
        <v>32</v>
      </c>
      <c r="V147" s="40" t="str">
        <f>VLOOKUP(D147,TIPOLOGIA!A:F,5,0)</f>
        <v>INTERMEDIA</v>
      </c>
      <c r="W147" s="40" t="str">
        <f>VLOOKUP(D147,TIPOLOGIA!A:F,6,0)</f>
        <v>TERRESTRE</v>
      </c>
      <c r="X147" s="40" t="s">
        <v>1609</v>
      </c>
      <c r="Y147" s="40">
        <v>1</v>
      </c>
      <c r="Z147" s="51">
        <f>IF(T147="SOPORTE_TELEFÓNICO",'TARIFAS 2025'!$B$14,IF(V147="PRINCIPAL",'TARIFAS 2025'!$B$11,IF(V147="INTERMEDIA",'TARIFAS 2025'!$C$11,IF(V147="LEJANA",'TARIFAS 2025'!$D$11))))</f>
        <v>36351</v>
      </c>
      <c r="AA147" s="51">
        <f t="shared" si="2"/>
        <v>36351</v>
      </c>
      <c r="AB147" s="100"/>
      <c r="AC147" s="100"/>
      <c r="AD147" s="100"/>
      <c r="AE147" s="100"/>
      <c r="AF147" s="100"/>
      <c r="AG147" s="100"/>
      <c r="AH147" s="100"/>
      <c r="AI147" s="100"/>
      <c r="AJ147" s="100"/>
      <c r="AK147" s="100"/>
      <c r="AL147" s="100"/>
      <c r="AM147" s="100"/>
      <c r="AN147" s="100"/>
      <c r="AO147" s="100"/>
      <c r="AP147" s="100"/>
      <c r="AQ147" s="100"/>
      <c r="AR147" s="100"/>
      <c r="AS147" s="100"/>
      <c r="AT147" s="100"/>
      <c r="AU147" s="100"/>
      <c r="AV147" s="100"/>
      <c r="AW147" s="100"/>
      <c r="AX147" s="100"/>
      <c r="AY147" s="100"/>
      <c r="AZ147" s="100"/>
      <c r="BA147" s="100"/>
      <c r="BB147" s="100"/>
      <c r="BC147" s="100"/>
      <c r="BD147" s="100"/>
      <c r="BE147" s="100"/>
      <c r="BF147" s="100"/>
      <c r="BG147" s="100"/>
    </row>
    <row r="148" spans="1:59" s="85" customFormat="1" ht="15.6" x14ac:dyDescent="0.3">
      <c r="A148" s="40" t="s">
        <v>97</v>
      </c>
      <c r="B148" s="40" t="str">
        <f>VLOOKUP(A148,'CENTROS DE COSTOS'!A:D,2,0)</f>
        <v>0036-0001</v>
      </c>
      <c r="C148" s="40" t="str">
        <f>VLOOKUP(A148,'CENTROS DE COSTOS'!A:D,3,0)</f>
        <v>Wompi Costa</v>
      </c>
      <c r="D148" s="40">
        <v>20001</v>
      </c>
      <c r="E148" s="40">
        <v>2974076</v>
      </c>
      <c r="F148" s="40">
        <v>70222</v>
      </c>
      <c r="G148" s="40" t="s">
        <v>33</v>
      </c>
      <c r="H148" s="40" t="s">
        <v>536</v>
      </c>
      <c r="I148" s="40" t="s">
        <v>97</v>
      </c>
      <c r="J148" s="40" t="s">
        <v>6375</v>
      </c>
      <c r="K148" s="40" t="s">
        <v>1170</v>
      </c>
      <c r="L148" s="40" t="s">
        <v>8100</v>
      </c>
      <c r="M148" s="103">
        <v>45965.663888888892</v>
      </c>
      <c r="N148" s="103">
        <v>45966.418749999997</v>
      </c>
      <c r="O148" s="40" t="s">
        <v>35</v>
      </c>
      <c r="P148" s="40" t="s">
        <v>35</v>
      </c>
      <c r="Q148" s="40" t="s">
        <v>1494</v>
      </c>
      <c r="R148" s="40" t="s">
        <v>1495</v>
      </c>
      <c r="S148" s="40" t="s">
        <v>10394</v>
      </c>
      <c r="T148" s="40" t="s">
        <v>1172</v>
      </c>
      <c r="U148" s="40">
        <v>32</v>
      </c>
      <c r="V148" s="40" t="str">
        <f>VLOOKUP(D148,TIPOLOGIA!A:F,5,0)</f>
        <v>PRINCIPAL</v>
      </c>
      <c r="W148" s="40" t="str">
        <f>VLOOKUP(D148,TIPOLOGIA!A:F,6,0)</f>
        <v>TERRESTRE</v>
      </c>
      <c r="X148" s="40" t="s">
        <v>1185</v>
      </c>
      <c r="Y148" s="40">
        <v>1</v>
      </c>
      <c r="Z148" s="51">
        <f>IF(T148="SOPORTE_TELEFÓNICO",'TARIFAS 2025'!$B$14,IF(V148="PRINCIPAL",'TARIFAS 2025'!$B$11,IF(V148="INTERMEDIA",'TARIFAS 2025'!$C$11,IF(V148="LEJANA",'TARIFAS 2025'!$D$11))))</f>
        <v>31419</v>
      </c>
      <c r="AA148" s="51">
        <f t="shared" si="2"/>
        <v>31419</v>
      </c>
      <c r="AB148" s="100"/>
      <c r="AC148" s="100"/>
      <c r="AD148" s="100"/>
      <c r="AE148" s="100"/>
      <c r="AF148" s="100"/>
      <c r="AG148" s="100"/>
      <c r="AH148" s="100"/>
      <c r="AI148" s="100"/>
      <c r="AJ148" s="100"/>
      <c r="AK148" s="100"/>
      <c r="AL148" s="100"/>
      <c r="AM148" s="100"/>
      <c r="AN148" s="100"/>
      <c r="AO148" s="100"/>
      <c r="AP148" s="100"/>
      <c r="AQ148" s="100"/>
      <c r="AR148" s="100"/>
      <c r="AS148" s="100"/>
      <c r="AT148" s="100"/>
      <c r="AU148" s="100"/>
      <c r="AV148" s="100"/>
      <c r="AW148" s="100"/>
      <c r="AX148" s="100"/>
      <c r="AY148" s="100"/>
      <c r="AZ148" s="100"/>
      <c r="BA148" s="100"/>
      <c r="BB148" s="100"/>
      <c r="BC148" s="100"/>
      <c r="BD148" s="100"/>
      <c r="BE148" s="100"/>
      <c r="BF148" s="100"/>
      <c r="BG148" s="100"/>
    </row>
    <row r="149" spans="1:59" s="85" customFormat="1" ht="15.6" x14ac:dyDescent="0.3">
      <c r="A149" s="40" t="s">
        <v>86</v>
      </c>
      <c r="B149" s="40" t="str">
        <f>VLOOKUP(A149,'CENTROS DE COSTOS'!A:D,2,0)</f>
        <v>0036-0002</v>
      </c>
      <c r="C149" s="40" t="str">
        <f>VLOOKUP(A149,'CENTROS DE COSTOS'!A:D,3,0)</f>
        <v>Wompi Eje Cafetero</v>
      </c>
      <c r="D149" s="40">
        <v>17653</v>
      </c>
      <c r="E149" s="40">
        <v>2935583</v>
      </c>
      <c r="F149" s="40">
        <v>35631</v>
      </c>
      <c r="G149" s="40" t="s">
        <v>33</v>
      </c>
      <c r="H149" s="40" t="s">
        <v>126</v>
      </c>
      <c r="I149" s="40" t="s">
        <v>441</v>
      </c>
      <c r="J149" s="40" t="s">
        <v>6376</v>
      </c>
      <c r="K149" s="40" t="s">
        <v>1170</v>
      </c>
      <c r="L149" s="40" t="s">
        <v>8101</v>
      </c>
      <c r="M149" s="103">
        <v>45957.333333333336</v>
      </c>
      <c r="N149" s="103">
        <v>45966.423611111109</v>
      </c>
      <c r="O149" s="40" t="s">
        <v>35</v>
      </c>
      <c r="P149" s="40" t="s">
        <v>35</v>
      </c>
      <c r="Q149" s="40" t="s">
        <v>1494</v>
      </c>
      <c r="R149" s="40" t="s">
        <v>1495</v>
      </c>
      <c r="S149" s="40" t="s">
        <v>10395</v>
      </c>
      <c r="T149" s="40" t="s">
        <v>1497</v>
      </c>
      <c r="U149" s="40">
        <v>64</v>
      </c>
      <c r="V149" s="40" t="str">
        <f>VLOOKUP(D149,TIPOLOGIA!A:F,5,0)</f>
        <v>INTERMEDIA</v>
      </c>
      <c r="W149" s="40" t="str">
        <f>VLOOKUP(D149,TIPOLOGIA!A:F,6,0)</f>
        <v>TERRESTRE</v>
      </c>
      <c r="X149" s="40" t="s">
        <v>1207</v>
      </c>
      <c r="Y149" s="40">
        <v>1</v>
      </c>
      <c r="Z149" s="51">
        <f>IF(T149="SOPORTE_TELEFÓNICO",'TARIFAS 2025'!$B$14,IF(V149="PRINCIPAL",'TARIFAS 2025'!$B$11,IF(V149="INTERMEDIA",'TARIFAS 2025'!$C$11,IF(V149="LEJANA",'TARIFAS 2025'!$D$11))))</f>
        <v>36351</v>
      </c>
      <c r="AA149" s="51">
        <f t="shared" si="2"/>
        <v>36351</v>
      </c>
      <c r="AB149" s="100"/>
      <c r="AC149" s="100"/>
      <c r="AD149" s="100"/>
      <c r="AE149" s="100"/>
      <c r="AF149" s="100"/>
      <c r="AG149" s="100"/>
      <c r="AH149" s="100"/>
      <c r="AI149" s="100"/>
      <c r="AJ149" s="100"/>
      <c r="AK149" s="100"/>
      <c r="AL149" s="100"/>
      <c r="AM149" s="100"/>
      <c r="AN149" s="100"/>
      <c r="AO149" s="100"/>
      <c r="AP149" s="100"/>
      <c r="AQ149" s="100"/>
      <c r="AR149" s="100"/>
      <c r="AS149" s="100"/>
      <c r="AT149" s="100"/>
      <c r="AU149" s="100"/>
      <c r="AV149" s="100"/>
      <c r="AW149" s="100"/>
      <c r="AX149" s="100"/>
      <c r="AY149" s="100"/>
      <c r="AZ149" s="100"/>
      <c r="BA149" s="100"/>
      <c r="BB149" s="100"/>
      <c r="BC149" s="100"/>
      <c r="BD149" s="100"/>
      <c r="BE149" s="100"/>
      <c r="BF149" s="100"/>
      <c r="BG149" s="100"/>
    </row>
    <row r="150" spans="1:59" s="85" customFormat="1" ht="15.6" x14ac:dyDescent="0.3">
      <c r="A150" s="40" t="s">
        <v>91</v>
      </c>
      <c r="B150" s="40" t="str">
        <f>VLOOKUP(A150,'CENTROS DE COSTOS'!A:D,2,0)</f>
        <v>0036-0003</v>
      </c>
      <c r="C150" s="40" t="str">
        <f>VLOOKUP(A150,'CENTROS DE COSTOS'!A:D,3,0)</f>
        <v>Wompi Suroccidente</v>
      </c>
      <c r="D150" s="40">
        <v>52001</v>
      </c>
      <c r="E150" s="40">
        <v>2973261</v>
      </c>
      <c r="F150" s="40">
        <v>12863</v>
      </c>
      <c r="G150" s="40" t="s">
        <v>33</v>
      </c>
      <c r="H150" s="40" t="s">
        <v>133</v>
      </c>
      <c r="I150" s="40" t="s">
        <v>91</v>
      </c>
      <c r="J150" s="40" t="s">
        <v>6377</v>
      </c>
      <c r="K150" s="40" t="s">
        <v>1170</v>
      </c>
      <c r="L150" s="40" t="s">
        <v>8102</v>
      </c>
      <c r="M150" s="103">
        <v>45965.60833333333</v>
      </c>
      <c r="N150" s="103">
        <v>45966.423611111109</v>
      </c>
      <c r="O150" s="40" t="s">
        <v>35</v>
      </c>
      <c r="P150" s="40" t="s">
        <v>35</v>
      </c>
      <c r="Q150" s="40" t="s">
        <v>1494</v>
      </c>
      <c r="R150" s="40" t="s">
        <v>1495</v>
      </c>
      <c r="S150" s="40" t="s">
        <v>10396</v>
      </c>
      <c r="T150" s="40" t="s">
        <v>1172</v>
      </c>
      <c r="U150" s="40">
        <v>24</v>
      </c>
      <c r="V150" s="40" t="str">
        <f>VLOOKUP(D150,TIPOLOGIA!A:F,5,0)</f>
        <v>PRINCIPAL</v>
      </c>
      <c r="W150" s="40" t="str">
        <f>VLOOKUP(D150,TIPOLOGIA!A:F,6,0)</f>
        <v>TERRESTRE</v>
      </c>
      <c r="X150" s="40" t="s">
        <v>1229</v>
      </c>
      <c r="Y150" s="40">
        <v>1</v>
      </c>
      <c r="Z150" s="51">
        <f>IF(T150="SOPORTE_TELEFÓNICO",'TARIFAS 2025'!$B$14,IF(V150="PRINCIPAL",'TARIFAS 2025'!$B$11,IF(V150="INTERMEDIA",'TARIFAS 2025'!$C$11,IF(V150="LEJANA",'TARIFAS 2025'!$D$11))))</f>
        <v>31419</v>
      </c>
      <c r="AA150" s="51">
        <f t="shared" si="2"/>
        <v>31419</v>
      </c>
      <c r="AB150" s="100"/>
      <c r="AC150" s="100"/>
      <c r="AD150" s="100"/>
      <c r="AE150" s="100"/>
      <c r="AF150" s="100"/>
      <c r="AG150" s="100"/>
      <c r="AH150" s="100"/>
      <c r="AI150" s="100"/>
      <c r="AJ150" s="100"/>
      <c r="AK150" s="100"/>
      <c r="AL150" s="100"/>
      <c r="AM150" s="100"/>
      <c r="AN150" s="100"/>
      <c r="AO150" s="100"/>
      <c r="AP150" s="100"/>
      <c r="AQ150" s="100"/>
      <c r="AR150" s="100"/>
      <c r="AS150" s="100"/>
      <c r="AT150" s="100"/>
      <c r="AU150" s="100"/>
      <c r="AV150" s="100"/>
      <c r="AW150" s="100"/>
      <c r="AX150" s="100"/>
      <c r="AY150" s="100"/>
      <c r="AZ150" s="100"/>
      <c r="BA150" s="100"/>
      <c r="BB150" s="100"/>
      <c r="BC150" s="100"/>
      <c r="BD150" s="100"/>
      <c r="BE150" s="100"/>
      <c r="BF150" s="100"/>
      <c r="BG150" s="100"/>
    </row>
    <row r="151" spans="1:59" s="85" customFormat="1" ht="15.6" x14ac:dyDescent="0.3">
      <c r="A151" s="40" t="s">
        <v>68</v>
      </c>
      <c r="B151" s="40" t="str">
        <f>VLOOKUP(A151,'CENTROS DE COSTOS'!A:D,2,0)</f>
        <v>0036-0001</v>
      </c>
      <c r="C151" s="40" t="str">
        <f>VLOOKUP(A151,'CENTROS DE COSTOS'!A:D,3,0)</f>
        <v>Wompi Costa</v>
      </c>
      <c r="D151" s="40">
        <v>47675</v>
      </c>
      <c r="E151" s="40">
        <v>2953360</v>
      </c>
      <c r="F151" s="40">
        <v>70646</v>
      </c>
      <c r="G151" s="40" t="s">
        <v>33</v>
      </c>
      <c r="H151" s="40" t="s">
        <v>787</v>
      </c>
      <c r="I151" s="40" t="s">
        <v>441</v>
      </c>
      <c r="J151" s="40" t="s">
        <v>6378</v>
      </c>
      <c r="K151" s="40" t="s">
        <v>1170</v>
      </c>
      <c r="L151" s="40" t="s">
        <v>8103</v>
      </c>
      <c r="M151" s="103">
        <v>45959.520138888889</v>
      </c>
      <c r="N151" s="103">
        <v>45966.432638888888</v>
      </c>
      <c r="O151" s="40" t="s">
        <v>35</v>
      </c>
      <c r="P151" s="40" t="s">
        <v>35</v>
      </c>
      <c r="Q151" s="40" t="s">
        <v>1494</v>
      </c>
      <c r="R151" s="40" t="s">
        <v>1495</v>
      </c>
      <c r="S151" s="40" t="s">
        <v>10397</v>
      </c>
      <c r="T151" s="40" t="s">
        <v>1497</v>
      </c>
      <c r="U151" s="40">
        <v>32</v>
      </c>
      <c r="V151" s="40" t="str">
        <f>VLOOKUP(D151,TIPOLOGIA!A:F,5,0)</f>
        <v>INTERMEDIA</v>
      </c>
      <c r="W151" s="40" t="str">
        <f>VLOOKUP(D151,TIPOLOGIA!A:F,6,0)</f>
        <v>TERRESTRE</v>
      </c>
      <c r="X151" s="40" t="s">
        <v>1470</v>
      </c>
      <c r="Y151" s="40">
        <v>1</v>
      </c>
      <c r="Z151" s="51">
        <f>IF(T151="SOPORTE_TELEFÓNICO",'TARIFAS 2025'!$B$14,IF(V151="PRINCIPAL",'TARIFAS 2025'!$B$11,IF(V151="INTERMEDIA",'TARIFAS 2025'!$C$11,IF(V151="LEJANA",'TARIFAS 2025'!$D$11))))</f>
        <v>36351</v>
      </c>
      <c r="AA151" s="51">
        <f t="shared" si="2"/>
        <v>36351</v>
      </c>
      <c r="AB151" s="100"/>
      <c r="AC151" s="100"/>
      <c r="AD151" s="100"/>
      <c r="AE151" s="100"/>
      <c r="AF151" s="100"/>
      <c r="AG151" s="100"/>
      <c r="AH151" s="100"/>
      <c r="AI151" s="100"/>
      <c r="AJ151" s="100"/>
      <c r="AK151" s="100"/>
      <c r="AL151" s="100"/>
      <c r="AM151" s="100"/>
      <c r="AN151" s="100"/>
      <c r="AO151" s="100"/>
      <c r="AP151" s="100"/>
      <c r="AQ151" s="100"/>
      <c r="AR151" s="100"/>
      <c r="AS151" s="100"/>
      <c r="AT151" s="100"/>
      <c r="AU151" s="100"/>
      <c r="AV151" s="100"/>
      <c r="AW151" s="100"/>
      <c r="AX151" s="100"/>
      <c r="AY151" s="100"/>
      <c r="AZ151" s="100"/>
      <c r="BA151" s="100"/>
      <c r="BB151" s="100"/>
      <c r="BC151" s="100"/>
      <c r="BD151" s="100"/>
      <c r="BE151" s="100"/>
      <c r="BF151" s="100"/>
      <c r="BG151" s="100"/>
    </row>
    <row r="152" spans="1:59" s="85" customFormat="1" ht="15.6" x14ac:dyDescent="0.3">
      <c r="A152" s="40" t="s">
        <v>77</v>
      </c>
      <c r="B152" s="40" t="str">
        <f>VLOOKUP(A152,'CENTROS DE COSTOS'!A:D,2,0)</f>
        <v>0036-0003</v>
      </c>
      <c r="C152" s="40" t="str">
        <f>VLOOKUP(A152,'CENTROS DE COSTOS'!A:D,3,0)</f>
        <v>Wompi Suroccidente</v>
      </c>
      <c r="D152" s="40">
        <v>76001</v>
      </c>
      <c r="E152" s="40">
        <v>2970364</v>
      </c>
      <c r="F152" s="40">
        <v>66164</v>
      </c>
      <c r="G152" s="40" t="s">
        <v>33</v>
      </c>
      <c r="H152" s="40" t="s">
        <v>1101</v>
      </c>
      <c r="I152" s="40" t="s">
        <v>77</v>
      </c>
      <c r="J152" s="40" t="s">
        <v>6379</v>
      </c>
      <c r="K152" s="40" t="s">
        <v>1170</v>
      </c>
      <c r="L152" s="40" t="s">
        <v>8104</v>
      </c>
      <c r="M152" s="103">
        <v>45965.42083333333</v>
      </c>
      <c r="N152" s="103">
        <v>45966.43472222222</v>
      </c>
      <c r="O152" s="40" t="s">
        <v>35</v>
      </c>
      <c r="P152" s="40" t="s">
        <v>35</v>
      </c>
      <c r="Q152" s="40" t="s">
        <v>1494</v>
      </c>
      <c r="R152" s="40" t="s">
        <v>1495</v>
      </c>
      <c r="S152" s="40" t="s">
        <v>10398</v>
      </c>
      <c r="T152" s="40" t="s">
        <v>1172</v>
      </c>
      <c r="U152" s="40">
        <v>32</v>
      </c>
      <c r="V152" s="40" t="str">
        <f>VLOOKUP(D152,TIPOLOGIA!A:F,5,0)</f>
        <v>PRINCIPAL</v>
      </c>
      <c r="W152" s="40" t="str">
        <f>VLOOKUP(D152,TIPOLOGIA!A:F,6,0)</f>
        <v>TERRESTRE</v>
      </c>
      <c r="X152" s="40" t="s">
        <v>1261</v>
      </c>
      <c r="Y152" s="40">
        <v>1</v>
      </c>
      <c r="Z152" s="51">
        <f>IF(T152="SOPORTE_TELEFÓNICO",'TARIFAS 2025'!$B$14,IF(V152="PRINCIPAL",'TARIFAS 2025'!$B$11,IF(V152="INTERMEDIA",'TARIFAS 2025'!$C$11,IF(V152="LEJANA",'TARIFAS 2025'!$D$11))))</f>
        <v>31419</v>
      </c>
      <c r="AA152" s="51">
        <f t="shared" si="2"/>
        <v>31419</v>
      </c>
      <c r="AB152" s="100"/>
      <c r="AC152" s="100"/>
      <c r="AD152" s="100"/>
      <c r="AE152" s="100"/>
      <c r="AF152" s="100"/>
      <c r="AG152" s="100"/>
      <c r="AH152" s="100"/>
      <c r="AI152" s="100"/>
      <c r="AJ152" s="100"/>
      <c r="AK152" s="100"/>
      <c r="AL152" s="100"/>
      <c r="AM152" s="100"/>
      <c r="AN152" s="100"/>
      <c r="AO152" s="100"/>
      <c r="AP152" s="100"/>
      <c r="AQ152" s="100"/>
      <c r="AR152" s="100"/>
      <c r="AS152" s="100"/>
      <c r="AT152" s="100"/>
      <c r="AU152" s="100"/>
      <c r="AV152" s="100"/>
      <c r="AW152" s="100"/>
      <c r="AX152" s="100"/>
      <c r="AY152" s="100"/>
      <c r="AZ152" s="100"/>
      <c r="BA152" s="100"/>
      <c r="BB152" s="100"/>
      <c r="BC152" s="100"/>
      <c r="BD152" s="100"/>
      <c r="BE152" s="100"/>
      <c r="BF152" s="100"/>
      <c r="BG152" s="100"/>
    </row>
    <row r="153" spans="1:59" s="85" customFormat="1" ht="15.6" x14ac:dyDescent="0.3">
      <c r="A153" s="40" t="s">
        <v>91</v>
      </c>
      <c r="B153" s="40" t="str">
        <f>VLOOKUP(A153,'CENTROS DE COSTOS'!A:D,2,0)</f>
        <v>0036-0003</v>
      </c>
      <c r="C153" s="40" t="str">
        <f>VLOOKUP(A153,'CENTROS DE COSTOS'!A:D,3,0)</f>
        <v>Wompi Suroccidente</v>
      </c>
      <c r="D153" s="40">
        <v>52001</v>
      </c>
      <c r="E153" s="40">
        <v>2967031</v>
      </c>
      <c r="F153" s="40">
        <v>40639</v>
      </c>
      <c r="G153" s="40" t="s">
        <v>33</v>
      </c>
      <c r="H153" s="40" t="s">
        <v>133</v>
      </c>
      <c r="I153" s="40" t="s">
        <v>91</v>
      </c>
      <c r="J153" s="40" t="s">
        <v>1371</v>
      </c>
      <c r="K153" s="40" t="s">
        <v>1170</v>
      </c>
      <c r="L153" s="40" t="s">
        <v>8105</v>
      </c>
      <c r="M153" s="103">
        <v>45965.333333333336</v>
      </c>
      <c r="N153" s="103">
        <v>45966.441666666666</v>
      </c>
      <c r="O153" s="40" t="s">
        <v>35</v>
      </c>
      <c r="P153" s="40" t="s">
        <v>35</v>
      </c>
      <c r="Q153" s="40" t="s">
        <v>1494</v>
      </c>
      <c r="R153" s="40" t="s">
        <v>1495</v>
      </c>
      <c r="S153" s="40" t="s">
        <v>10399</v>
      </c>
      <c r="T153" s="40" t="s">
        <v>1172</v>
      </c>
      <c r="U153" s="40">
        <v>64</v>
      </c>
      <c r="V153" s="40" t="str">
        <f>VLOOKUP(D153,TIPOLOGIA!A:F,5,0)</f>
        <v>PRINCIPAL</v>
      </c>
      <c r="W153" s="40" t="str">
        <f>VLOOKUP(D153,TIPOLOGIA!A:F,6,0)</f>
        <v>TERRESTRE</v>
      </c>
      <c r="X153" s="40" t="s">
        <v>1229</v>
      </c>
      <c r="Y153" s="40">
        <v>1</v>
      </c>
      <c r="Z153" s="51">
        <f>IF(T153="SOPORTE_TELEFÓNICO",'TARIFAS 2025'!$B$14,IF(V153="PRINCIPAL",'TARIFAS 2025'!$B$11,IF(V153="INTERMEDIA",'TARIFAS 2025'!$C$11,IF(V153="LEJANA",'TARIFAS 2025'!$D$11))))</f>
        <v>31419</v>
      </c>
      <c r="AA153" s="51">
        <f t="shared" si="2"/>
        <v>31419</v>
      </c>
      <c r="AB153" s="100"/>
      <c r="AC153" s="100"/>
      <c r="AD153" s="100"/>
      <c r="AE153" s="100"/>
      <c r="AF153" s="100"/>
      <c r="AG153" s="100"/>
      <c r="AH153" s="100"/>
      <c r="AI153" s="100"/>
      <c r="AJ153" s="100"/>
      <c r="AK153" s="100"/>
      <c r="AL153" s="100"/>
      <c r="AM153" s="100"/>
      <c r="AN153" s="100"/>
      <c r="AO153" s="100"/>
      <c r="AP153" s="100"/>
      <c r="AQ153" s="100"/>
      <c r="AR153" s="100"/>
      <c r="AS153" s="100"/>
      <c r="AT153" s="100"/>
      <c r="AU153" s="100"/>
      <c r="AV153" s="100"/>
      <c r="AW153" s="100"/>
      <c r="AX153" s="100"/>
      <c r="AY153" s="100"/>
      <c r="AZ153" s="100"/>
      <c r="BA153" s="100"/>
      <c r="BB153" s="100"/>
      <c r="BC153" s="100"/>
      <c r="BD153" s="100"/>
      <c r="BE153" s="100"/>
      <c r="BF153" s="100"/>
      <c r="BG153" s="100"/>
    </row>
    <row r="154" spans="1:59" s="85" customFormat="1" ht="15.6" x14ac:dyDescent="0.3">
      <c r="A154" s="40" t="s">
        <v>80</v>
      </c>
      <c r="B154" s="40" t="str">
        <f>VLOOKUP(A154,'CENTROS DE COSTOS'!A:D,2,0)</f>
        <v>0036-0001</v>
      </c>
      <c r="C154" s="40" t="str">
        <f>VLOOKUP(A154,'CENTROS DE COSTOS'!A:D,3,0)</f>
        <v>Wompi Costa</v>
      </c>
      <c r="D154" s="40">
        <v>13836</v>
      </c>
      <c r="E154" s="40">
        <v>2953074</v>
      </c>
      <c r="F154" s="40">
        <v>12050</v>
      </c>
      <c r="G154" s="40" t="s">
        <v>33</v>
      </c>
      <c r="H154" s="40" t="s">
        <v>275</v>
      </c>
      <c r="I154" s="40" t="s">
        <v>318</v>
      </c>
      <c r="J154" s="40" t="s">
        <v>6380</v>
      </c>
      <c r="K154" s="40" t="s">
        <v>1170</v>
      </c>
      <c r="L154" s="40" t="s">
        <v>8106</v>
      </c>
      <c r="M154" s="103">
        <v>45959.494444444441</v>
      </c>
      <c r="N154" s="103">
        <v>45966.452777777777</v>
      </c>
      <c r="O154" s="40" t="s">
        <v>35</v>
      </c>
      <c r="P154" s="40" t="s">
        <v>35</v>
      </c>
      <c r="Q154" s="40" t="s">
        <v>1494</v>
      </c>
      <c r="R154" s="40" t="s">
        <v>1495</v>
      </c>
      <c r="S154" s="40" t="s">
        <v>10400</v>
      </c>
      <c r="T154" s="40" t="s">
        <v>1172</v>
      </c>
      <c r="U154" s="40">
        <v>64</v>
      </c>
      <c r="V154" s="40" t="str">
        <f>VLOOKUP(D154,TIPOLOGIA!A:F,5,0)</f>
        <v>INTERMEDIA</v>
      </c>
      <c r="W154" s="40" t="str">
        <f>VLOOKUP(D154,TIPOLOGIA!A:F,6,0)</f>
        <v>TERRESTRE</v>
      </c>
      <c r="X154" s="40" t="s">
        <v>1299</v>
      </c>
      <c r="Y154" s="40">
        <v>1</v>
      </c>
      <c r="Z154" s="51">
        <f>IF(T154="SOPORTE_TELEFÓNICO",'TARIFAS 2025'!$B$14,IF(V154="PRINCIPAL",'TARIFAS 2025'!$B$11,IF(V154="INTERMEDIA",'TARIFAS 2025'!$C$11,IF(V154="LEJANA",'TARIFAS 2025'!$D$11))))</f>
        <v>36351</v>
      </c>
      <c r="AA154" s="51">
        <f t="shared" si="2"/>
        <v>36351</v>
      </c>
      <c r="AB154" s="100"/>
      <c r="AC154" s="100"/>
      <c r="AD154" s="100"/>
      <c r="AE154" s="100"/>
      <c r="AF154" s="100"/>
      <c r="AG154" s="100"/>
      <c r="AH154" s="100"/>
      <c r="AI154" s="100"/>
      <c r="AJ154" s="100"/>
      <c r="AK154" s="100"/>
      <c r="AL154" s="100"/>
      <c r="AM154" s="100"/>
      <c r="AN154" s="100"/>
      <c r="AO154" s="100"/>
      <c r="AP154" s="100"/>
      <c r="AQ154" s="100"/>
      <c r="AR154" s="100"/>
      <c r="AS154" s="100"/>
      <c r="AT154" s="100"/>
      <c r="AU154" s="100"/>
      <c r="AV154" s="100"/>
      <c r="AW154" s="100"/>
      <c r="AX154" s="100"/>
      <c r="AY154" s="100"/>
      <c r="AZ154" s="100"/>
      <c r="BA154" s="100"/>
      <c r="BB154" s="100"/>
      <c r="BC154" s="100"/>
      <c r="BD154" s="100"/>
      <c r="BE154" s="100"/>
      <c r="BF154" s="100"/>
      <c r="BG154" s="100"/>
    </row>
    <row r="155" spans="1:59" s="85" customFormat="1" ht="15.6" x14ac:dyDescent="0.3">
      <c r="A155" s="40" t="s">
        <v>92</v>
      </c>
      <c r="B155" s="40" t="str">
        <f>VLOOKUP(A155,'CENTROS DE COSTOS'!A:D,2,0)</f>
        <v>0036-0002</v>
      </c>
      <c r="C155" s="40" t="str">
        <f>VLOOKUP(A155,'CENTROS DE COSTOS'!A:D,3,0)</f>
        <v>Wompi Eje Cafetero</v>
      </c>
      <c r="D155" s="40">
        <v>76736</v>
      </c>
      <c r="E155" s="40">
        <v>2972535</v>
      </c>
      <c r="F155" s="40">
        <v>75678</v>
      </c>
      <c r="G155" s="40" t="s">
        <v>33</v>
      </c>
      <c r="H155" s="40" t="s">
        <v>1101</v>
      </c>
      <c r="I155" s="40" t="s">
        <v>1126</v>
      </c>
      <c r="J155" s="40" t="s">
        <v>6381</v>
      </c>
      <c r="K155" s="40" t="s">
        <v>1170</v>
      </c>
      <c r="L155" s="40" t="s">
        <v>8107</v>
      </c>
      <c r="M155" s="103">
        <v>45965.560416666667</v>
      </c>
      <c r="N155" s="103">
        <v>45966.456250000003</v>
      </c>
      <c r="O155" s="40" t="s">
        <v>35</v>
      </c>
      <c r="P155" s="40" t="s">
        <v>35</v>
      </c>
      <c r="Q155" s="40" t="s">
        <v>1756</v>
      </c>
      <c r="R155" s="40" t="s">
        <v>1853</v>
      </c>
      <c r="S155" s="40" t="s">
        <v>10401</v>
      </c>
      <c r="T155" s="40" t="s">
        <v>1254</v>
      </c>
      <c r="U155" s="40">
        <v>0</v>
      </c>
      <c r="V155" s="40" t="str">
        <f>VLOOKUP(D155,TIPOLOGIA!A:F,5,0)</f>
        <v>INTERMEDIA</v>
      </c>
      <c r="W155" s="40" t="str">
        <f>VLOOKUP(D155,TIPOLOGIA!A:F,6,0)</f>
        <v>TERRESTRE</v>
      </c>
      <c r="X155" s="40" t="s">
        <v>1571</v>
      </c>
      <c r="Y155" s="40">
        <v>1</v>
      </c>
      <c r="Z155" s="51">
        <f>IF(T155="SOPORTE_TELEFÓNICO",'TARIFAS 2025'!$B$14,IF(V155="PRINCIPAL",'TARIFAS 2025'!$B$11,IF(V155="INTERMEDIA",'TARIFAS 2025'!$C$11,IF(V155="LEJANA",'TARIFAS 2025'!$D$11))))</f>
        <v>22000</v>
      </c>
      <c r="AA155" s="51">
        <f t="shared" si="2"/>
        <v>22000</v>
      </c>
      <c r="AB155" s="100"/>
      <c r="AC155" s="100"/>
      <c r="AD155" s="100"/>
      <c r="AE155" s="100"/>
      <c r="AF155" s="100"/>
      <c r="AG155" s="100"/>
      <c r="AH155" s="100"/>
      <c r="AI155" s="100"/>
      <c r="AJ155" s="100"/>
      <c r="AK155" s="100"/>
      <c r="AL155" s="100"/>
      <c r="AM155" s="100"/>
      <c r="AN155" s="100"/>
      <c r="AO155" s="100"/>
      <c r="AP155" s="100"/>
      <c r="AQ155" s="100"/>
      <c r="AR155" s="100"/>
      <c r="AS155" s="100"/>
      <c r="AT155" s="100"/>
      <c r="AU155" s="100"/>
      <c r="AV155" s="100"/>
      <c r="AW155" s="100"/>
      <c r="AX155" s="100"/>
      <c r="AY155" s="100"/>
      <c r="AZ155" s="100"/>
      <c r="BA155" s="100"/>
      <c r="BB155" s="100"/>
      <c r="BC155" s="100"/>
      <c r="BD155" s="100"/>
      <c r="BE155" s="100"/>
      <c r="BF155" s="100"/>
      <c r="BG155" s="100"/>
    </row>
    <row r="156" spans="1:59" s="85" customFormat="1" ht="15.6" x14ac:dyDescent="0.3">
      <c r="A156" s="40" t="s">
        <v>95</v>
      </c>
      <c r="B156" s="40" t="str">
        <f>VLOOKUP(A156,'CENTROS DE COSTOS'!A:D,2,0)</f>
        <v>0036-0001</v>
      </c>
      <c r="C156" s="40" t="str">
        <f>VLOOKUP(A156,'CENTROS DE COSTOS'!A:D,3,0)</f>
        <v>Wompi Costa</v>
      </c>
      <c r="D156" s="40">
        <v>70001</v>
      </c>
      <c r="E156" s="40">
        <v>2959191</v>
      </c>
      <c r="F156" s="40">
        <v>16238</v>
      </c>
      <c r="G156" s="40" t="s">
        <v>33</v>
      </c>
      <c r="H156" s="40" t="s">
        <v>504</v>
      </c>
      <c r="I156" s="40" t="s">
        <v>95</v>
      </c>
      <c r="J156" s="40" t="s">
        <v>3493</v>
      </c>
      <c r="K156" s="40" t="s">
        <v>1170</v>
      </c>
      <c r="L156" s="40" t="s">
        <v>8108</v>
      </c>
      <c r="M156" s="103">
        <v>45960.574305555558</v>
      </c>
      <c r="N156" s="103">
        <v>45966.47152777778</v>
      </c>
      <c r="O156" s="40" t="s">
        <v>35</v>
      </c>
      <c r="P156" s="40" t="s">
        <v>35</v>
      </c>
      <c r="Q156" s="40" t="s">
        <v>1494</v>
      </c>
      <c r="R156" s="40" t="s">
        <v>1495</v>
      </c>
      <c r="S156" s="40" t="s">
        <v>10402</v>
      </c>
      <c r="T156" s="40" t="s">
        <v>1172</v>
      </c>
      <c r="U156" s="40">
        <v>48</v>
      </c>
      <c r="V156" s="40" t="str">
        <f>VLOOKUP(D156,TIPOLOGIA!A:F,5,0)</f>
        <v>PRINCIPAL</v>
      </c>
      <c r="W156" s="40" t="str">
        <f>VLOOKUP(D156,TIPOLOGIA!A:F,6,0)</f>
        <v>TERRESTRE</v>
      </c>
      <c r="X156" s="40" t="s">
        <v>1322</v>
      </c>
      <c r="Y156" s="40">
        <v>1</v>
      </c>
      <c r="Z156" s="51">
        <f>IF(T156="SOPORTE_TELEFÓNICO",'TARIFAS 2025'!$B$14,IF(V156="PRINCIPAL",'TARIFAS 2025'!$B$11,IF(V156="INTERMEDIA",'TARIFAS 2025'!$C$11,IF(V156="LEJANA",'TARIFAS 2025'!$D$11))))</f>
        <v>31419</v>
      </c>
      <c r="AA156" s="51">
        <f t="shared" si="2"/>
        <v>31419</v>
      </c>
      <c r="AB156" s="100"/>
      <c r="AC156" s="100"/>
      <c r="AD156" s="100"/>
      <c r="AE156" s="100"/>
      <c r="AF156" s="100"/>
      <c r="AG156" s="100"/>
      <c r="AH156" s="100"/>
      <c r="AI156" s="100"/>
      <c r="AJ156" s="100"/>
      <c r="AK156" s="100"/>
      <c r="AL156" s="100"/>
      <c r="AM156" s="100"/>
      <c r="AN156" s="100"/>
      <c r="AO156" s="100"/>
      <c r="AP156" s="100"/>
      <c r="AQ156" s="100"/>
      <c r="AR156" s="100"/>
      <c r="AS156" s="100"/>
      <c r="AT156" s="100"/>
      <c r="AU156" s="100"/>
      <c r="AV156" s="100"/>
      <c r="AW156" s="100"/>
      <c r="AX156" s="100"/>
      <c r="AY156" s="100"/>
      <c r="AZ156" s="100"/>
      <c r="BA156" s="100"/>
      <c r="BB156" s="100"/>
      <c r="BC156" s="100"/>
      <c r="BD156" s="100"/>
      <c r="BE156" s="100"/>
      <c r="BF156" s="100"/>
      <c r="BG156" s="100"/>
    </row>
    <row r="157" spans="1:59" s="85" customFormat="1" ht="15.6" x14ac:dyDescent="0.3">
      <c r="A157" s="40" t="s">
        <v>98</v>
      </c>
      <c r="B157" s="40" t="str">
        <f>VLOOKUP(A157,'CENTROS DE COSTOS'!A:D,2,0)</f>
        <v>0036-0006</v>
      </c>
      <c r="C157" s="40" t="str">
        <f>VLOOKUP(A157,'CENTROS DE COSTOS'!A:D,3,0)</f>
        <v>Wompi Oriente</v>
      </c>
      <c r="D157" s="40">
        <v>50001</v>
      </c>
      <c r="E157" s="40">
        <v>2973137</v>
      </c>
      <c r="F157" s="40">
        <v>62323</v>
      </c>
      <c r="G157" s="40" t="s">
        <v>33</v>
      </c>
      <c r="H157" s="40" t="s">
        <v>814</v>
      </c>
      <c r="I157" s="40" t="s">
        <v>98</v>
      </c>
      <c r="J157" s="40" t="s">
        <v>6382</v>
      </c>
      <c r="K157" s="40" t="s">
        <v>1170</v>
      </c>
      <c r="L157" s="40" t="s">
        <v>8109</v>
      </c>
      <c r="M157" s="103">
        <v>45965.604861111111</v>
      </c>
      <c r="N157" s="103">
        <v>45966.479861111111</v>
      </c>
      <c r="O157" s="40" t="s">
        <v>35</v>
      </c>
      <c r="P157" s="40" t="s">
        <v>35</v>
      </c>
      <c r="Q157" s="40" t="s">
        <v>1494</v>
      </c>
      <c r="R157" s="40" t="s">
        <v>1495</v>
      </c>
      <c r="S157" s="40" t="s">
        <v>10403</v>
      </c>
      <c r="T157" s="40" t="s">
        <v>1172</v>
      </c>
      <c r="U157" s="40">
        <v>64</v>
      </c>
      <c r="V157" s="40" t="str">
        <f>VLOOKUP(D157,TIPOLOGIA!A:F,5,0)</f>
        <v>PRINCIPAL</v>
      </c>
      <c r="W157" s="40" t="str">
        <f>VLOOKUP(D157,TIPOLOGIA!A:F,6,0)</f>
        <v>TERRESTRE</v>
      </c>
      <c r="X157" s="40" t="s">
        <v>1262</v>
      </c>
      <c r="Y157" s="40">
        <v>1</v>
      </c>
      <c r="Z157" s="51">
        <f>IF(T157="SOPORTE_TELEFÓNICO",'TARIFAS 2025'!$B$14,IF(V157="PRINCIPAL",'TARIFAS 2025'!$B$11,IF(V157="INTERMEDIA",'TARIFAS 2025'!$C$11,IF(V157="LEJANA",'TARIFAS 2025'!$D$11))))</f>
        <v>31419</v>
      </c>
      <c r="AA157" s="51">
        <f t="shared" si="2"/>
        <v>31419</v>
      </c>
      <c r="AB157" s="100"/>
      <c r="AC157" s="100"/>
      <c r="AD157" s="100"/>
      <c r="AE157" s="100"/>
      <c r="AF157" s="100"/>
      <c r="AG157" s="100"/>
      <c r="AH157" s="100"/>
      <c r="AI157" s="100"/>
      <c r="AJ157" s="100"/>
      <c r="AK157" s="100"/>
      <c r="AL157" s="100"/>
      <c r="AM157" s="100"/>
      <c r="AN157" s="100"/>
      <c r="AO157" s="100"/>
      <c r="AP157" s="100"/>
      <c r="AQ157" s="100"/>
      <c r="AR157" s="100"/>
      <c r="AS157" s="100"/>
      <c r="AT157" s="100"/>
      <c r="AU157" s="100"/>
      <c r="AV157" s="100"/>
      <c r="AW157" s="100"/>
      <c r="AX157" s="100"/>
      <c r="AY157" s="100"/>
      <c r="AZ157" s="100"/>
      <c r="BA157" s="100"/>
      <c r="BB157" s="100"/>
      <c r="BC157" s="100"/>
      <c r="BD157" s="100"/>
      <c r="BE157" s="100"/>
      <c r="BF157" s="100"/>
      <c r="BG157" s="100"/>
    </row>
    <row r="158" spans="1:59" s="85" customFormat="1" ht="15.6" x14ac:dyDescent="0.3">
      <c r="A158" s="40" t="s">
        <v>77</v>
      </c>
      <c r="B158" s="40" t="str">
        <f>VLOOKUP(A158,'CENTROS DE COSTOS'!A:D,2,0)</f>
        <v>0036-0003</v>
      </c>
      <c r="C158" s="40" t="str">
        <f>VLOOKUP(A158,'CENTROS DE COSTOS'!A:D,3,0)</f>
        <v>Wompi Suroccidente</v>
      </c>
      <c r="D158" s="40">
        <v>19256</v>
      </c>
      <c r="E158" s="40">
        <v>2959025</v>
      </c>
      <c r="F158" s="40">
        <v>79083</v>
      </c>
      <c r="G158" s="40" t="s">
        <v>33</v>
      </c>
      <c r="H158" s="40" t="s">
        <v>498</v>
      </c>
      <c r="I158" s="40" t="s">
        <v>501</v>
      </c>
      <c r="J158" s="40" t="s">
        <v>6383</v>
      </c>
      <c r="K158" s="40" t="s">
        <v>1170</v>
      </c>
      <c r="L158" s="40" t="s">
        <v>8110</v>
      </c>
      <c r="M158" s="103">
        <v>45960.520138888889</v>
      </c>
      <c r="N158" s="103">
        <v>45966.486111111109</v>
      </c>
      <c r="O158" s="40" t="s">
        <v>35</v>
      </c>
      <c r="P158" s="40" t="s">
        <v>35</v>
      </c>
      <c r="Q158" s="40" t="s">
        <v>1494</v>
      </c>
      <c r="R158" s="40" t="s">
        <v>1495</v>
      </c>
      <c r="S158" s="40" t="s">
        <v>10404</v>
      </c>
      <c r="T158" s="40" t="s">
        <v>1497</v>
      </c>
      <c r="U158" s="40">
        <v>24</v>
      </c>
      <c r="V158" s="40" t="str">
        <f>VLOOKUP(D158,TIPOLOGIA!A:F,5,0)</f>
        <v>LEJANA</v>
      </c>
      <c r="W158" s="40" t="str">
        <f>VLOOKUP(D158,TIPOLOGIA!A:F,6,0)</f>
        <v>TERRESTRE</v>
      </c>
      <c r="X158" s="40" t="s">
        <v>1212</v>
      </c>
      <c r="Y158" s="40">
        <v>1</v>
      </c>
      <c r="Z158" s="51">
        <f>IF(T158="SOPORTE_TELEFÓNICO",'TARIFAS 2025'!$B$14,IF(V158="PRINCIPAL",'TARIFAS 2025'!$B$11,IF(V158="INTERMEDIA",'TARIFAS 2025'!$C$11,IF(V158="LEJANA",'TARIFAS 2025'!$D$11))))</f>
        <v>40250</v>
      </c>
      <c r="AA158" s="51">
        <f t="shared" si="2"/>
        <v>40250</v>
      </c>
      <c r="AB158" s="100"/>
      <c r="AC158" s="100"/>
      <c r="AD158" s="100"/>
      <c r="AE158" s="100"/>
      <c r="AF158" s="100"/>
      <c r="AG158" s="100"/>
      <c r="AH158" s="100"/>
      <c r="AI158" s="100"/>
      <c r="AJ158" s="100"/>
      <c r="AK158" s="100"/>
      <c r="AL158" s="100"/>
      <c r="AM158" s="100"/>
      <c r="AN158" s="100"/>
      <c r="AO158" s="100"/>
      <c r="AP158" s="100"/>
      <c r="AQ158" s="100"/>
      <c r="AR158" s="100"/>
      <c r="AS158" s="100"/>
      <c r="AT158" s="100"/>
      <c r="AU158" s="100"/>
      <c r="AV158" s="100"/>
      <c r="AW158" s="100"/>
      <c r="AX158" s="100"/>
      <c r="AY158" s="100"/>
      <c r="AZ158" s="100"/>
      <c r="BA158" s="100"/>
      <c r="BB158" s="100"/>
      <c r="BC158" s="100"/>
      <c r="BD158" s="100"/>
      <c r="BE158" s="100"/>
      <c r="BF158" s="100"/>
      <c r="BG158" s="100"/>
    </row>
    <row r="159" spans="1:59" s="85" customFormat="1" ht="15.6" x14ac:dyDescent="0.3">
      <c r="A159" s="40" t="s">
        <v>96</v>
      </c>
      <c r="B159" s="40" t="str">
        <f>VLOOKUP(A159,'CENTROS DE COSTOS'!A:D,2,0)</f>
        <v>0036-0007</v>
      </c>
      <c r="C159" s="40" t="str">
        <f>VLOOKUP(A159,'CENTROS DE COSTOS'!A:D,3,0)</f>
        <v>Wompi Santander</v>
      </c>
      <c r="D159" s="40">
        <v>15001</v>
      </c>
      <c r="E159" s="40">
        <v>2970249</v>
      </c>
      <c r="F159" s="40">
        <v>37397</v>
      </c>
      <c r="G159" s="40" t="s">
        <v>33</v>
      </c>
      <c r="H159" s="40" t="s">
        <v>322</v>
      </c>
      <c r="I159" s="40" t="s">
        <v>96</v>
      </c>
      <c r="J159" s="40" t="s">
        <v>6384</v>
      </c>
      <c r="K159" s="40" t="s">
        <v>1170</v>
      </c>
      <c r="L159" s="40" t="s">
        <v>8111</v>
      </c>
      <c r="M159" s="103">
        <v>45965.413888888892</v>
      </c>
      <c r="N159" s="103">
        <v>45966.486805555556</v>
      </c>
      <c r="O159" s="40" t="s">
        <v>35</v>
      </c>
      <c r="P159" s="40" t="s">
        <v>35</v>
      </c>
      <c r="Q159" s="40" t="s">
        <v>1494</v>
      </c>
      <c r="R159" s="40" t="s">
        <v>1495</v>
      </c>
      <c r="S159" s="40" t="s">
        <v>10405</v>
      </c>
      <c r="T159" s="40" t="s">
        <v>1172</v>
      </c>
      <c r="U159" s="40">
        <v>16</v>
      </c>
      <c r="V159" s="40" t="str">
        <f>VLOOKUP(D159,TIPOLOGIA!A:F,5,0)</f>
        <v>PRINCIPAL</v>
      </c>
      <c r="W159" s="40" t="str">
        <f>VLOOKUP(D159,TIPOLOGIA!A:F,6,0)</f>
        <v>TERRESTRE</v>
      </c>
      <c r="X159" s="40" t="s">
        <v>1184</v>
      </c>
      <c r="Y159" s="40">
        <v>1</v>
      </c>
      <c r="Z159" s="51">
        <f>IF(T159="SOPORTE_TELEFÓNICO",'TARIFAS 2025'!$B$14,IF(V159="PRINCIPAL",'TARIFAS 2025'!$B$11,IF(V159="INTERMEDIA",'TARIFAS 2025'!$C$11,IF(V159="LEJANA",'TARIFAS 2025'!$D$11))))</f>
        <v>31419</v>
      </c>
      <c r="AA159" s="51">
        <f t="shared" si="2"/>
        <v>31419</v>
      </c>
      <c r="AB159" s="100"/>
      <c r="AC159" s="100"/>
      <c r="AD159" s="100"/>
      <c r="AE159" s="100"/>
      <c r="AF159" s="100"/>
      <c r="AG159" s="100"/>
      <c r="AH159" s="100"/>
      <c r="AI159" s="100"/>
      <c r="AJ159" s="100"/>
      <c r="AK159" s="100"/>
      <c r="AL159" s="100"/>
      <c r="AM159" s="100"/>
      <c r="AN159" s="100"/>
      <c r="AO159" s="100"/>
      <c r="AP159" s="100"/>
      <c r="AQ159" s="100"/>
      <c r="AR159" s="100"/>
      <c r="AS159" s="100"/>
      <c r="AT159" s="100"/>
      <c r="AU159" s="100"/>
      <c r="AV159" s="100"/>
      <c r="AW159" s="100"/>
      <c r="AX159" s="100"/>
      <c r="AY159" s="100"/>
      <c r="AZ159" s="100"/>
      <c r="BA159" s="100"/>
      <c r="BB159" s="100"/>
      <c r="BC159" s="100"/>
      <c r="BD159" s="100"/>
      <c r="BE159" s="100"/>
      <c r="BF159" s="100"/>
      <c r="BG159" s="100"/>
    </row>
    <row r="160" spans="1:59" s="85" customFormat="1" ht="15.6" x14ac:dyDescent="0.3">
      <c r="A160" s="40" t="s">
        <v>96</v>
      </c>
      <c r="B160" s="40" t="str">
        <f>VLOOKUP(A160,'CENTROS DE COSTOS'!A:D,2,0)</f>
        <v>0036-0007</v>
      </c>
      <c r="C160" s="40" t="str">
        <f>VLOOKUP(A160,'CENTROS DE COSTOS'!A:D,3,0)</f>
        <v>Wompi Santander</v>
      </c>
      <c r="D160" s="40">
        <v>15759</v>
      </c>
      <c r="E160" s="40">
        <v>2947676</v>
      </c>
      <c r="F160" s="40">
        <v>49312</v>
      </c>
      <c r="G160" s="40" t="s">
        <v>33</v>
      </c>
      <c r="H160" s="40" t="s">
        <v>322</v>
      </c>
      <c r="I160" s="40" t="s">
        <v>412</v>
      </c>
      <c r="J160" s="40" t="s">
        <v>6385</v>
      </c>
      <c r="K160" s="40" t="s">
        <v>1170</v>
      </c>
      <c r="L160" s="40" t="s">
        <v>8112</v>
      </c>
      <c r="M160" s="103">
        <v>45958.605555555558</v>
      </c>
      <c r="N160" s="103">
        <v>45966.496527777781</v>
      </c>
      <c r="O160" s="40" t="s">
        <v>35</v>
      </c>
      <c r="P160" s="40" t="s">
        <v>35</v>
      </c>
      <c r="Q160" s="40" t="s">
        <v>1494</v>
      </c>
      <c r="R160" s="40" t="s">
        <v>1495</v>
      </c>
      <c r="S160" s="40" t="s">
        <v>10406</v>
      </c>
      <c r="T160" s="40" t="s">
        <v>1497</v>
      </c>
      <c r="U160" s="40">
        <v>56</v>
      </c>
      <c r="V160" s="40" t="str">
        <f>VLOOKUP(D160,TIPOLOGIA!A:F,5,0)</f>
        <v>INTERMEDIA</v>
      </c>
      <c r="W160" s="40" t="str">
        <f>VLOOKUP(D160,TIPOLOGIA!A:F,6,0)</f>
        <v>TERRESTRE</v>
      </c>
      <c r="X160" s="40" t="s">
        <v>1591</v>
      </c>
      <c r="Y160" s="40">
        <v>1</v>
      </c>
      <c r="Z160" s="51">
        <f>IF(T160="SOPORTE_TELEFÓNICO",'TARIFAS 2025'!$B$14,IF(V160="PRINCIPAL",'TARIFAS 2025'!$B$11,IF(V160="INTERMEDIA",'TARIFAS 2025'!$C$11,IF(V160="LEJANA",'TARIFAS 2025'!$D$11))))</f>
        <v>36351</v>
      </c>
      <c r="AA160" s="51">
        <f t="shared" si="2"/>
        <v>36351</v>
      </c>
      <c r="AB160" s="100"/>
      <c r="AC160" s="100"/>
      <c r="AD160" s="100"/>
      <c r="AE160" s="100"/>
      <c r="AF160" s="100"/>
      <c r="AG160" s="100"/>
      <c r="AH160" s="100"/>
      <c r="AI160" s="100"/>
      <c r="AJ160" s="100"/>
      <c r="AK160" s="100"/>
      <c r="AL160" s="100"/>
      <c r="AM160" s="100"/>
      <c r="AN160" s="100"/>
      <c r="AO160" s="100"/>
      <c r="AP160" s="100"/>
      <c r="AQ160" s="100"/>
      <c r="AR160" s="100"/>
      <c r="AS160" s="100"/>
      <c r="AT160" s="100"/>
      <c r="AU160" s="100"/>
      <c r="AV160" s="100"/>
      <c r="AW160" s="100"/>
      <c r="AX160" s="100"/>
      <c r="AY160" s="100"/>
      <c r="AZ160" s="100"/>
      <c r="BA160" s="100"/>
      <c r="BB160" s="100"/>
      <c r="BC160" s="100"/>
      <c r="BD160" s="100"/>
      <c r="BE160" s="100"/>
      <c r="BF160" s="100"/>
      <c r="BG160" s="100"/>
    </row>
    <row r="161" spans="1:59" s="85" customFormat="1" ht="15.6" x14ac:dyDescent="0.3">
      <c r="A161" s="40" t="s">
        <v>85</v>
      </c>
      <c r="B161" s="40" t="str">
        <f>VLOOKUP(A161,'CENTROS DE COSTOS'!A:D,2,0)</f>
        <v>0036-0006</v>
      </c>
      <c r="C161" s="40" t="str">
        <f>VLOOKUP(A161,'CENTROS DE COSTOS'!A:D,3,0)</f>
        <v>Wompi Oriente</v>
      </c>
      <c r="D161" s="40">
        <v>73001</v>
      </c>
      <c r="E161" s="40">
        <v>2973301</v>
      </c>
      <c r="F161" s="40">
        <v>50515</v>
      </c>
      <c r="G161" s="40" t="s">
        <v>33</v>
      </c>
      <c r="H161" s="40" t="s">
        <v>1056</v>
      </c>
      <c r="I161" s="40" t="s">
        <v>85</v>
      </c>
      <c r="J161" s="40" t="s">
        <v>6386</v>
      </c>
      <c r="K161" s="40" t="s">
        <v>1170</v>
      </c>
      <c r="L161" s="40" t="s">
        <v>8113</v>
      </c>
      <c r="M161" s="103">
        <v>45965.611111111109</v>
      </c>
      <c r="N161" s="103">
        <v>45966.508333333331</v>
      </c>
      <c r="O161" s="40" t="s">
        <v>35</v>
      </c>
      <c r="P161" s="40" t="s">
        <v>35</v>
      </c>
      <c r="Q161" s="40" t="s">
        <v>1494</v>
      </c>
      <c r="R161" s="40" t="s">
        <v>1495</v>
      </c>
      <c r="S161" s="40" t="s">
        <v>10407</v>
      </c>
      <c r="T161" s="40" t="s">
        <v>1172</v>
      </c>
      <c r="U161" s="40">
        <v>48</v>
      </c>
      <c r="V161" s="40" t="str">
        <f>VLOOKUP(D161,TIPOLOGIA!A:F,5,0)</f>
        <v>PRINCIPAL</v>
      </c>
      <c r="W161" s="40" t="str">
        <f>VLOOKUP(D161,TIPOLOGIA!A:F,6,0)</f>
        <v>TERRESTRE</v>
      </c>
      <c r="X161" s="40" t="s">
        <v>1319</v>
      </c>
      <c r="Y161" s="40">
        <v>1</v>
      </c>
      <c r="Z161" s="51">
        <f>IF(T161="SOPORTE_TELEFÓNICO",'TARIFAS 2025'!$B$14,IF(V161="PRINCIPAL",'TARIFAS 2025'!$B$11,IF(V161="INTERMEDIA",'TARIFAS 2025'!$C$11,IF(V161="LEJANA",'TARIFAS 2025'!$D$11))))</f>
        <v>31419</v>
      </c>
      <c r="AA161" s="51">
        <f t="shared" si="2"/>
        <v>31419</v>
      </c>
      <c r="AB161" s="100"/>
      <c r="AC161" s="100"/>
      <c r="AD161" s="100"/>
      <c r="AE161" s="100"/>
      <c r="AF161" s="100"/>
      <c r="AG161" s="100"/>
      <c r="AH161" s="100"/>
      <c r="AI161" s="100"/>
      <c r="AJ161" s="100"/>
      <c r="AK161" s="100"/>
      <c r="AL161" s="100"/>
      <c r="AM161" s="100"/>
      <c r="AN161" s="100"/>
      <c r="AO161" s="100"/>
      <c r="AP161" s="100"/>
      <c r="AQ161" s="100"/>
      <c r="AR161" s="100"/>
      <c r="AS161" s="100"/>
      <c r="AT161" s="100"/>
      <c r="AU161" s="100"/>
      <c r="AV161" s="100"/>
      <c r="AW161" s="100"/>
      <c r="AX161" s="100"/>
      <c r="AY161" s="100"/>
      <c r="AZ161" s="100"/>
      <c r="BA161" s="100"/>
      <c r="BB161" s="100"/>
      <c r="BC161" s="100"/>
      <c r="BD161" s="100"/>
      <c r="BE161" s="100"/>
      <c r="BF161" s="100"/>
      <c r="BG161" s="100"/>
    </row>
    <row r="162" spans="1:59" s="85" customFormat="1" ht="15.6" x14ac:dyDescent="0.3">
      <c r="A162" s="40" t="s">
        <v>91</v>
      </c>
      <c r="B162" s="40" t="str">
        <f>VLOOKUP(A162,'CENTROS DE COSTOS'!A:D,2,0)</f>
        <v>0036-0003</v>
      </c>
      <c r="C162" s="40" t="str">
        <f>VLOOKUP(A162,'CENTROS DE COSTOS'!A:D,3,0)</f>
        <v>Wompi Suroccidente</v>
      </c>
      <c r="D162" s="40">
        <v>86749</v>
      </c>
      <c r="E162" s="40">
        <v>2932130</v>
      </c>
      <c r="F162" s="40">
        <v>40451</v>
      </c>
      <c r="G162" s="40" t="s">
        <v>33</v>
      </c>
      <c r="H162" s="40" t="s">
        <v>928</v>
      </c>
      <c r="I162" s="40" t="s">
        <v>936</v>
      </c>
      <c r="J162" s="40" t="s">
        <v>6387</v>
      </c>
      <c r="K162" s="40" t="s">
        <v>1170</v>
      </c>
      <c r="L162" s="40" t="s">
        <v>8114</v>
      </c>
      <c r="M162" s="103">
        <v>45954.611111111109</v>
      </c>
      <c r="N162" s="103">
        <v>45966.509027777778</v>
      </c>
      <c r="O162" s="40" t="s">
        <v>35</v>
      </c>
      <c r="P162" s="40" t="s">
        <v>35</v>
      </c>
      <c r="Q162" s="40" t="s">
        <v>1494</v>
      </c>
      <c r="R162" s="40" t="s">
        <v>1495</v>
      </c>
      <c r="S162" s="40" t="s">
        <v>10408</v>
      </c>
      <c r="T162" s="40" t="s">
        <v>1497</v>
      </c>
      <c r="U162" s="40">
        <v>64</v>
      </c>
      <c r="V162" s="40" t="str">
        <f>VLOOKUP(D162,TIPOLOGIA!A:F,5,0)</f>
        <v>LEJANA</v>
      </c>
      <c r="W162" s="40" t="str">
        <f>VLOOKUP(D162,TIPOLOGIA!A:F,6,0)</f>
        <v>TERRESTRE</v>
      </c>
      <c r="X162" s="40" t="s">
        <v>1777</v>
      </c>
      <c r="Y162" s="40">
        <v>1</v>
      </c>
      <c r="Z162" s="51">
        <f>IF(T162="SOPORTE_TELEFÓNICO",'TARIFAS 2025'!$B$14,IF(V162="PRINCIPAL",'TARIFAS 2025'!$B$11,IF(V162="INTERMEDIA",'TARIFAS 2025'!$C$11,IF(V162="LEJANA",'TARIFAS 2025'!$D$11))))</f>
        <v>40250</v>
      </c>
      <c r="AA162" s="51">
        <f t="shared" si="2"/>
        <v>40250</v>
      </c>
      <c r="AB162" s="100"/>
      <c r="AC162" s="100"/>
      <c r="AD162" s="100"/>
      <c r="AE162" s="100"/>
      <c r="AF162" s="100"/>
      <c r="AG162" s="100"/>
      <c r="AH162" s="100"/>
      <c r="AI162" s="100"/>
      <c r="AJ162" s="100"/>
      <c r="AK162" s="100"/>
      <c r="AL162" s="100"/>
      <c r="AM162" s="100"/>
      <c r="AN162" s="100"/>
      <c r="AO162" s="100"/>
      <c r="AP162" s="100"/>
      <c r="AQ162" s="100"/>
      <c r="AR162" s="100"/>
      <c r="AS162" s="100"/>
      <c r="AT162" s="100"/>
      <c r="AU162" s="100"/>
      <c r="AV162" s="100"/>
      <c r="AW162" s="100"/>
      <c r="AX162" s="100"/>
      <c r="AY162" s="100"/>
      <c r="AZ162" s="100"/>
      <c r="BA162" s="100"/>
      <c r="BB162" s="100"/>
      <c r="BC162" s="100"/>
      <c r="BD162" s="100"/>
      <c r="BE162" s="100"/>
      <c r="BF162" s="100"/>
      <c r="BG162" s="100"/>
    </row>
    <row r="163" spans="1:59" s="85" customFormat="1" ht="15.6" x14ac:dyDescent="0.3">
      <c r="A163" s="40" t="s">
        <v>68</v>
      </c>
      <c r="B163" s="40" t="str">
        <f>VLOOKUP(A163,'CENTROS DE COSTOS'!A:D,2,0)</f>
        <v>0036-0001</v>
      </c>
      <c r="C163" s="40" t="str">
        <f>VLOOKUP(A163,'CENTROS DE COSTOS'!A:D,3,0)</f>
        <v>Wompi Costa</v>
      </c>
      <c r="D163" s="40">
        <v>8758</v>
      </c>
      <c r="E163" s="40">
        <v>2970370</v>
      </c>
      <c r="F163" s="40">
        <v>34795</v>
      </c>
      <c r="G163" s="40" t="s">
        <v>33</v>
      </c>
      <c r="H163" s="40" t="s">
        <v>253</v>
      </c>
      <c r="I163" s="40" t="s">
        <v>270</v>
      </c>
      <c r="J163" s="40" t="s">
        <v>6388</v>
      </c>
      <c r="K163" s="40" t="s">
        <v>1170</v>
      </c>
      <c r="L163" s="40" t="s">
        <v>8115</v>
      </c>
      <c r="M163" s="103">
        <v>45965.421527777777</v>
      </c>
      <c r="N163" s="103">
        <v>45966.515277777777</v>
      </c>
      <c r="O163" s="40" t="s">
        <v>35</v>
      </c>
      <c r="P163" s="40" t="s">
        <v>35</v>
      </c>
      <c r="Q163" s="40" t="s">
        <v>1494</v>
      </c>
      <c r="R163" s="40" t="s">
        <v>1495</v>
      </c>
      <c r="S163" s="40" t="s">
        <v>10409</v>
      </c>
      <c r="T163" s="40" t="s">
        <v>1172</v>
      </c>
      <c r="U163" s="40">
        <v>40</v>
      </c>
      <c r="V163" s="40" t="str">
        <f>VLOOKUP(D163,TIPOLOGIA!A:F,5,0)</f>
        <v>PRINCIPAL</v>
      </c>
      <c r="W163" s="40" t="str">
        <f>VLOOKUP(D163,TIPOLOGIA!A:F,6,0)</f>
        <v>TERRESTRE</v>
      </c>
      <c r="X163" s="40" t="s">
        <v>1374</v>
      </c>
      <c r="Y163" s="40">
        <v>1</v>
      </c>
      <c r="Z163" s="51">
        <f>IF(T163="SOPORTE_TELEFÓNICO",'TARIFAS 2025'!$B$14,IF(V163="PRINCIPAL",'TARIFAS 2025'!$B$11,IF(V163="INTERMEDIA",'TARIFAS 2025'!$C$11,IF(V163="LEJANA",'TARIFAS 2025'!$D$11))))</f>
        <v>31419</v>
      </c>
      <c r="AA163" s="51">
        <f t="shared" si="2"/>
        <v>31419</v>
      </c>
      <c r="AB163" s="100"/>
      <c r="AC163" s="100"/>
      <c r="AD163" s="100"/>
      <c r="AE163" s="100"/>
      <c r="AF163" s="100"/>
      <c r="AG163" s="100"/>
      <c r="AH163" s="100"/>
      <c r="AI163" s="100"/>
      <c r="AJ163" s="100"/>
      <c r="AK163" s="100"/>
      <c r="AL163" s="100"/>
      <c r="AM163" s="100"/>
      <c r="AN163" s="100"/>
      <c r="AO163" s="100"/>
      <c r="AP163" s="100"/>
      <c r="AQ163" s="100"/>
      <c r="AR163" s="100"/>
      <c r="AS163" s="100"/>
      <c r="AT163" s="100"/>
      <c r="AU163" s="100"/>
      <c r="AV163" s="100"/>
      <c r="AW163" s="100"/>
      <c r="AX163" s="100"/>
      <c r="AY163" s="100"/>
      <c r="AZ163" s="100"/>
      <c r="BA163" s="100"/>
      <c r="BB163" s="100"/>
      <c r="BC163" s="100"/>
      <c r="BD163" s="100"/>
      <c r="BE163" s="100"/>
      <c r="BF163" s="100"/>
      <c r="BG163" s="100"/>
    </row>
    <row r="164" spans="1:59" s="85" customFormat="1" ht="15.6" x14ac:dyDescent="0.3">
      <c r="A164" s="40" t="s">
        <v>71</v>
      </c>
      <c r="B164" s="40" t="str">
        <f>VLOOKUP(A164,'CENTROS DE COSTOS'!A:D,2,0)</f>
        <v>0036-0004</v>
      </c>
      <c r="C164" s="40" t="str">
        <f>VLOOKUP(A164,'CENTROS DE COSTOS'!A:D,3,0)</f>
        <v>Wompi Centro</v>
      </c>
      <c r="D164" s="40">
        <v>25290</v>
      </c>
      <c r="E164" s="40">
        <v>2948031</v>
      </c>
      <c r="F164" s="40">
        <v>34197</v>
      </c>
      <c r="G164" s="40" t="s">
        <v>33</v>
      </c>
      <c r="H164" s="40" t="s">
        <v>618</v>
      </c>
      <c r="I164" s="40" t="s">
        <v>652</v>
      </c>
      <c r="J164" s="40" t="s">
        <v>1478</v>
      </c>
      <c r="K164" s="40" t="s">
        <v>1170</v>
      </c>
      <c r="L164" s="40" t="s">
        <v>8116</v>
      </c>
      <c r="M164" s="103">
        <v>45958.626388888886</v>
      </c>
      <c r="N164" s="103">
        <v>45966.519444444442</v>
      </c>
      <c r="O164" s="40" t="s">
        <v>35</v>
      </c>
      <c r="P164" s="40" t="s">
        <v>35</v>
      </c>
      <c r="Q164" s="40" t="s">
        <v>1494</v>
      </c>
      <c r="R164" s="40" t="s">
        <v>1495</v>
      </c>
      <c r="S164" s="40" t="s">
        <v>10410</v>
      </c>
      <c r="T164" s="40" t="s">
        <v>1497</v>
      </c>
      <c r="U164" s="40">
        <v>56</v>
      </c>
      <c r="V164" s="40" t="str">
        <f>VLOOKUP(D164,TIPOLOGIA!A:F,5,0)</f>
        <v>INTERMEDIA</v>
      </c>
      <c r="W164" s="40" t="str">
        <f>VLOOKUP(D164,TIPOLOGIA!A:F,6,0)</f>
        <v>TERRESTRE</v>
      </c>
      <c r="X164" s="40" t="s">
        <v>1777</v>
      </c>
      <c r="Y164" s="40">
        <v>1</v>
      </c>
      <c r="Z164" s="51">
        <f>IF(T164="SOPORTE_TELEFÓNICO",'TARIFAS 2025'!$B$14,IF(V164="PRINCIPAL",'TARIFAS 2025'!$B$11,IF(V164="INTERMEDIA",'TARIFAS 2025'!$C$11,IF(V164="LEJANA",'TARIFAS 2025'!$D$11))))</f>
        <v>36351</v>
      </c>
      <c r="AA164" s="51">
        <f t="shared" si="2"/>
        <v>36351</v>
      </c>
      <c r="AB164" s="100"/>
      <c r="AC164" s="100"/>
      <c r="AD164" s="100"/>
      <c r="AE164" s="100"/>
      <c r="AF164" s="100"/>
      <c r="AG164" s="100"/>
      <c r="AH164" s="100"/>
      <c r="AI164" s="100"/>
      <c r="AJ164" s="100"/>
      <c r="AK164" s="100"/>
      <c r="AL164" s="100"/>
      <c r="AM164" s="100"/>
      <c r="AN164" s="100"/>
      <c r="AO164" s="100"/>
      <c r="AP164" s="100"/>
      <c r="AQ164" s="100"/>
      <c r="AR164" s="100"/>
      <c r="AS164" s="100"/>
      <c r="AT164" s="100"/>
      <c r="AU164" s="100"/>
      <c r="AV164" s="100"/>
      <c r="AW164" s="100"/>
      <c r="AX164" s="100"/>
      <c r="AY164" s="100"/>
      <c r="AZ164" s="100"/>
      <c r="BA164" s="100"/>
      <c r="BB164" s="100"/>
      <c r="BC164" s="100"/>
      <c r="BD164" s="100"/>
      <c r="BE164" s="100"/>
      <c r="BF164" s="100"/>
      <c r="BG164" s="100"/>
    </row>
    <row r="165" spans="1:59" s="85" customFormat="1" ht="15.6" x14ac:dyDescent="0.3">
      <c r="A165" s="40" t="s">
        <v>91</v>
      </c>
      <c r="B165" s="40" t="str">
        <f>VLOOKUP(A165,'CENTROS DE COSTOS'!A:D,2,0)</f>
        <v>0036-0003</v>
      </c>
      <c r="C165" s="40" t="str">
        <f>VLOOKUP(A165,'CENTROS DE COSTOS'!A:D,3,0)</f>
        <v>Wompi Suroccidente</v>
      </c>
      <c r="D165" s="40">
        <v>52227</v>
      </c>
      <c r="E165" s="40">
        <v>2951225</v>
      </c>
      <c r="F165" s="40">
        <v>62113</v>
      </c>
      <c r="G165" s="40" t="s">
        <v>33</v>
      </c>
      <c r="H165" s="40" t="s">
        <v>133</v>
      </c>
      <c r="I165" s="40" t="s">
        <v>850</v>
      </c>
      <c r="J165" s="40" t="s">
        <v>6389</v>
      </c>
      <c r="K165" s="40" t="s">
        <v>1170</v>
      </c>
      <c r="L165" s="40" t="s">
        <v>8117</v>
      </c>
      <c r="M165" s="103">
        <v>45959.393750000003</v>
      </c>
      <c r="N165" s="103">
        <v>45966.523611111108</v>
      </c>
      <c r="O165" s="40" t="s">
        <v>35</v>
      </c>
      <c r="P165" s="40" t="s">
        <v>35</v>
      </c>
      <c r="Q165" s="40" t="s">
        <v>1494</v>
      </c>
      <c r="R165" s="40" t="s">
        <v>1495</v>
      </c>
      <c r="S165" s="40" t="s">
        <v>10411</v>
      </c>
      <c r="T165" s="40" t="s">
        <v>1497</v>
      </c>
      <c r="U165" s="40">
        <v>40</v>
      </c>
      <c r="V165" s="40" t="str">
        <f>VLOOKUP(D165,TIPOLOGIA!A:F,5,0)</f>
        <v>LEJANA</v>
      </c>
      <c r="W165" s="40" t="str">
        <f>VLOOKUP(D165,TIPOLOGIA!A:F,6,0)</f>
        <v>TERRESTRE</v>
      </c>
      <c r="X165" s="40" t="s">
        <v>1195</v>
      </c>
      <c r="Y165" s="40">
        <v>1</v>
      </c>
      <c r="Z165" s="51">
        <f>IF(T165="SOPORTE_TELEFÓNICO",'TARIFAS 2025'!$B$14,IF(V165="PRINCIPAL",'TARIFAS 2025'!$B$11,IF(V165="INTERMEDIA",'TARIFAS 2025'!$C$11,IF(V165="LEJANA",'TARIFAS 2025'!$D$11))))</f>
        <v>40250</v>
      </c>
      <c r="AA165" s="51">
        <f t="shared" si="2"/>
        <v>40250</v>
      </c>
      <c r="AB165" s="100"/>
      <c r="AC165" s="100"/>
      <c r="AD165" s="100"/>
      <c r="AE165" s="100"/>
      <c r="AF165" s="100"/>
      <c r="AG165" s="100"/>
      <c r="AH165" s="100"/>
      <c r="AI165" s="100"/>
      <c r="AJ165" s="100"/>
      <c r="AK165" s="100"/>
      <c r="AL165" s="100"/>
      <c r="AM165" s="100"/>
      <c r="AN165" s="100"/>
      <c r="AO165" s="100"/>
      <c r="AP165" s="100"/>
      <c r="AQ165" s="100"/>
      <c r="AR165" s="100"/>
      <c r="AS165" s="100"/>
      <c r="AT165" s="100"/>
      <c r="AU165" s="100"/>
      <c r="AV165" s="100"/>
      <c r="AW165" s="100"/>
      <c r="AX165" s="100"/>
      <c r="AY165" s="100"/>
      <c r="AZ165" s="100"/>
      <c r="BA165" s="100"/>
      <c r="BB165" s="100"/>
      <c r="BC165" s="100"/>
      <c r="BD165" s="100"/>
      <c r="BE165" s="100"/>
      <c r="BF165" s="100"/>
      <c r="BG165" s="100"/>
    </row>
    <row r="166" spans="1:59" s="85" customFormat="1" ht="15.6" x14ac:dyDescent="0.3">
      <c r="A166" s="40" t="s">
        <v>77</v>
      </c>
      <c r="B166" s="40" t="str">
        <f>VLOOKUP(A166,'CENTROS DE COSTOS'!A:D,2,0)</f>
        <v>0036-0003</v>
      </c>
      <c r="C166" s="40" t="str">
        <f>VLOOKUP(A166,'CENTROS DE COSTOS'!A:D,3,0)</f>
        <v>Wompi Suroccidente</v>
      </c>
      <c r="D166" s="40">
        <v>19142</v>
      </c>
      <c r="E166" s="40">
        <v>2963148</v>
      </c>
      <c r="F166" s="40">
        <v>72264</v>
      </c>
      <c r="G166" s="40" t="s">
        <v>33</v>
      </c>
      <c r="H166" s="40" t="s">
        <v>498</v>
      </c>
      <c r="I166" s="40" t="s">
        <v>509</v>
      </c>
      <c r="J166" s="40" t="s">
        <v>6390</v>
      </c>
      <c r="K166" s="40" t="s">
        <v>1170</v>
      </c>
      <c r="L166" s="40" t="s">
        <v>8118</v>
      </c>
      <c r="M166" s="103">
        <v>45961.45416666667</v>
      </c>
      <c r="N166" s="103">
        <v>45966.525694444441</v>
      </c>
      <c r="O166" s="40" t="s">
        <v>35</v>
      </c>
      <c r="P166" s="40" t="s">
        <v>35</v>
      </c>
      <c r="Q166" s="40" t="s">
        <v>1494</v>
      </c>
      <c r="R166" s="40" t="s">
        <v>1495</v>
      </c>
      <c r="S166" s="40" t="s">
        <v>10412</v>
      </c>
      <c r="T166" s="40" t="s">
        <v>1497</v>
      </c>
      <c r="U166" s="40">
        <v>24</v>
      </c>
      <c r="V166" s="40" t="str">
        <f>VLOOKUP(D166,TIPOLOGIA!A:F,5,0)</f>
        <v>INTERMEDIA</v>
      </c>
      <c r="W166" s="40" t="str">
        <f>VLOOKUP(D166,TIPOLOGIA!A:F,6,0)</f>
        <v>TERRESTRE</v>
      </c>
      <c r="X166" s="40" t="s">
        <v>1212</v>
      </c>
      <c r="Y166" s="40">
        <v>1</v>
      </c>
      <c r="Z166" s="51">
        <f>IF(T166="SOPORTE_TELEFÓNICO",'TARIFAS 2025'!$B$14,IF(V166="PRINCIPAL",'TARIFAS 2025'!$B$11,IF(V166="INTERMEDIA",'TARIFAS 2025'!$C$11,IF(V166="LEJANA",'TARIFAS 2025'!$D$11))))</f>
        <v>36351</v>
      </c>
      <c r="AA166" s="51">
        <f t="shared" si="2"/>
        <v>36351</v>
      </c>
      <c r="AB166" s="100"/>
      <c r="AC166" s="100"/>
      <c r="AD166" s="100"/>
      <c r="AE166" s="100"/>
      <c r="AF166" s="100"/>
      <c r="AG166" s="100"/>
      <c r="AH166" s="100"/>
      <c r="AI166" s="100"/>
      <c r="AJ166" s="100"/>
      <c r="AK166" s="100"/>
      <c r="AL166" s="100"/>
      <c r="AM166" s="100"/>
      <c r="AN166" s="100"/>
      <c r="AO166" s="100"/>
      <c r="AP166" s="100"/>
      <c r="AQ166" s="100"/>
      <c r="AR166" s="100"/>
      <c r="AS166" s="100"/>
      <c r="AT166" s="100"/>
      <c r="AU166" s="100"/>
      <c r="AV166" s="100"/>
      <c r="AW166" s="100"/>
      <c r="AX166" s="100"/>
      <c r="AY166" s="100"/>
      <c r="AZ166" s="100"/>
      <c r="BA166" s="100"/>
      <c r="BB166" s="100"/>
      <c r="BC166" s="100"/>
      <c r="BD166" s="100"/>
      <c r="BE166" s="100"/>
      <c r="BF166" s="100"/>
      <c r="BG166" s="100"/>
    </row>
    <row r="167" spans="1:59" s="85" customFormat="1" ht="15.6" x14ac:dyDescent="0.3">
      <c r="A167" s="40" t="s">
        <v>71</v>
      </c>
      <c r="B167" s="40" t="str">
        <f>VLOOKUP(A167,'CENTROS DE COSTOS'!A:D,2,0)</f>
        <v>0036-0004</v>
      </c>
      <c r="C167" s="40" t="str">
        <f>VLOOKUP(A167,'CENTROS DE COSTOS'!A:D,3,0)</f>
        <v>Wompi Centro</v>
      </c>
      <c r="D167" s="40">
        <v>25200</v>
      </c>
      <c r="E167" s="40">
        <v>2921997</v>
      </c>
      <c r="F167" s="40">
        <v>73753</v>
      </c>
      <c r="G167" s="40" t="s">
        <v>33</v>
      </c>
      <c r="H167" s="40" t="s">
        <v>618</v>
      </c>
      <c r="I167" s="40" t="s">
        <v>642</v>
      </c>
      <c r="J167" s="40" t="s">
        <v>6391</v>
      </c>
      <c r="K167" s="40" t="s">
        <v>1170</v>
      </c>
      <c r="L167" s="40" t="s">
        <v>8119</v>
      </c>
      <c r="M167" s="103">
        <v>45952.702777777777</v>
      </c>
      <c r="N167" s="103">
        <v>45966.540972222225</v>
      </c>
      <c r="O167" s="40" t="s">
        <v>35</v>
      </c>
      <c r="P167" s="40" t="s">
        <v>35</v>
      </c>
      <c r="Q167" s="40" t="s">
        <v>1494</v>
      </c>
      <c r="R167" s="40" t="s">
        <v>1495</v>
      </c>
      <c r="S167" s="40" t="s">
        <v>10413</v>
      </c>
      <c r="T167" s="40" t="s">
        <v>1497</v>
      </c>
      <c r="U167" s="40">
        <v>16</v>
      </c>
      <c r="V167" s="40" t="str">
        <f>VLOOKUP(D167,TIPOLOGIA!A:F,5,0)</f>
        <v>INTERMEDIA</v>
      </c>
      <c r="W167" s="40" t="str">
        <f>VLOOKUP(D167,TIPOLOGIA!A:F,6,0)</f>
        <v>TERRESTRE</v>
      </c>
      <c r="X167" s="40" t="s">
        <v>1609</v>
      </c>
      <c r="Y167" s="40">
        <v>1</v>
      </c>
      <c r="Z167" s="51">
        <f>IF(T167="SOPORTE_TELEFÓNICO",'TARIFAS 2025'!$B$14,IF(V167="PRINCIPAL",'TARIFAS 2025'!$B$11,IF(V167="INTERMEDIA",'TARIFAS 2025'!$C$11,IF(V167="LEJANA",'TARIFAS 2025'!$D$11))))</f>
        <v>36351</v>
      </c>
      <c r="AA167" s="51">
        <f t="shared" si="2"/>
        <v>36351</v>
      </c>
      <c r="AB167" s="100"/>
      <c r="AC167" s="100"/>
      <c r="AD167" s="100"/>
      <c r="AE167" s="100"/>
      <c r="AF167" s="100"/>
      <c r="AG167" s="100"/>
      <c r="AH167" s="100"/>
      <c r="AI167" s="100"/>
      <c r="AJ167" s="100"/>
      <c r="AK167" s="100"/>
      <c r="AL167" s="100"/>
      <c r="AM167" s="100"/>
      <c r="AN167" s="100"/>
      <c r="AO167" s="100"/>
      <c r="AP167" s="100"/>
      <c r="AQ167" s="100"/>
      <c r="AR167" s="100"/>
      <c r="AS167" s="100"/>
      <c r="AT167" s="100"/>
      <c r="AU167" s="100"/>
      <c r="AV167" s="100"/>
      <c r="AW167" s="100"/>
      <c r="AX167" s="100"/>
      <c r="AY167" s="100"/>
      <c r="AZ167" s="100"/>
      <c r="BA167" s="100"/>
      <c r="BB167" s="100"/>
      <c r="BC167" s="100"/>
      <c r="BD167" s="100"/>
      <c r="BE167" s="100"/>
      <c r="BF167" s="100"/>
      <c r="BG167" s="100"/>
    </row>
    <row r="168" spans="1:59" s="85" customFormat="1" ht="15.6" x14ac:dyDescent="0.3">
      <c r="A168" s="40" t="s">
        <v>71</v>
      </c>
      <c r="B168" s="40" t="str">
        <f>VLOOKUP(A168,'CENTROS DE COSTOS'!A:D,2,0)</f>
        <v>0036-0004</v>
      </c>
      <c r="C168" s="40" t="str">
        <f>VLOOKUP(A168,'CENTROS DE COSTOS'!A:D,3,0)</f>
        <v>Wompi Centro</v>
      </c>
      <c r="D168" s="40">
        <v>11001</v>
      </c>
      <c r="E168" s="40">
        <v>2950407</v>
      </c>
      <c r="F168" s="40">
        <v>74244</v>
      </c>
      <c r="G168" s="40" t="s">
        <v>33</v>
      </c>
      <c r="H168" s="40" t="s">
        <v>618</v>
      </c>
      <c r="I168" s="40" t="s">
        <v>71</v>
      </c>
      <c r="J168" s="40" t="s">
        <v>6392</v>
      </c>
      <c r="K168" s="40" t="s">
        <v>1170</v>
      </c>
      <c r="L168" s="40" t="s">
        <v>8120</v>
      </c>
      <c r="M168" s="103">
        <v>45959.333333333336</v>
      </c>
      <c r="N168" s="103">
        <v>45966.543749999997</v>
      </c>
      <c r="O168" s="40" t="s">
        <v>35</v>
      </c>
      <c r="P168" s="40" t="s">
        <v>35</v>
      </c>
      <c r="Q168" s="40" t="s">
        <v>1494</v>
      </c>
      <c r="R168" s="40" t="s">
        <v>1495</v>
      </c>
      <c r="S168" s="40" t="s">
        <v>10414</v>
      </c>
      <c r="T168" s="40" t="s">
        <v>1172</v>
      </c>
      <c r="U168" s="40">
        <v>24</v>
      </c>
      <c r="V168" s="40" t="str">
        <f>VLOOKUP(D168,TIPOLOGIA!A:F,5,0)</f>
        <v>PRINCIPAL</v>
      </c>
      <c r="W168" s="40" t="str">
        <f>VLOOKUP(D168,TIPOLOGIA!A:F,6,0)</f>
        <v>TERRESTRE</v>
      </c>
      <c r="X168" s="40" t="s">
        <v>1216</v>
      </c>
      <c r="Y168" s="40">
        <v>1</v>
      </c>
      <c r="Z168" s="51">
        <f>IF(T168="SOPORTE_TELEFÓNICO",'TARIFAS 2025'!$B$14,IF(V168="PRINCIPAL",'TARIFAS 2025'!$B$11,IF(V168="INTERMEDIA",'TARIFAS 2025'!$C$11,IF(V168="LEJANA",'TARIFAS 2025'!$D$11))))</f>
        <v>31419</v>
      </c>
      <c r="AA168" s="51">
        <f t="shared" si="2"/>
        <v>31419</v>
      </c>
      <c r="AB168" s="100"/>
      <c r="AC168" s="100"/>
      <c r="AD168" s="100"/>
      <c r="AE168" s="100"/>
      <c r="AF168" s="100"/>
      <c r="AG168" s="100"/>
      <c r="AH168" s="100"/>
      <c r="AI168" s="100"/>
      <c r="AJ168" s="100"/>
      <c r="AK168" s="100"/>
      <c r="AL168" s="100"/>
      <c r="AM168" s="100"/>
      <c r="AN168" s="100"/>
      <c r="AO168" s="100"/>
      <c r="AP168" s="100"/>
      <c r="AQ168" s="100"/>
      <c r="AR168" s="100"/>
      <c r="AS168" s="100"/>
      <c r="AT168" s="100"/>
      <c r="AU168" s="100"/>
      <c r="AV168" s="100"/>
      <c r="AW168" s="100"/>
      <c r="AX168" s="100"/>
      <c r="AY168" s="100"/>
      <c r="AZ168" s="100"/>
      <c r="BA168" s="100"/>
      <c r="BB168" s="100"/>
      <c r="BC168" s="100"/>
      <c r="BD168" s="100"/>
      <c r="BE168" s="100"/>
      <c r="BF168" s="100"/>
      <c r="BG168" s="100"/>
    </row>
    <row r="169" spans="1:59" s="85" customFormat="1" ht="15.6" x14ac:dyDescent="0.3">
      <c r="A169" s="40" t="s">
        <v>81</v>
      </c>
      <c r="B169" s="40" t="str">
        <f>VLOOKUP(A169,'CENTROS DE COSTOS'!A:D,2,0)</f>
        <v>0036-0007</v>
      </c>
      <c r="C169" s="40" t="str">
        <f>VLOOKUP(A169,'CENTROS DE COSTOS'!A:D,3,0)</f>
        <v>Wompi Santander</v>
      </c>
      <c r="D169" s="40">
        <v>54001</v>
      </c>
      <c r="E169" s="40">
        <v>2972591</v>
      </c>
      <c r="F169" s="40">
        <v>80136</v>
      </c>
      <c r="G169" s="40" t="s">
        <v>33</v>
      </c>
      <c r="H169" s="40" t="s">
        <v>891</v>
      </c>
      <c r="I169" s="40" t="s">
        <v>81</v>
      </c>
      <c r="J169" s="40" t="s">
        <v>3141</v>
      </c>
      <c r="K169" s="40" t="s">
        <v>1170</v>
      </c>
      <c r="L169" s="40" t="s">
        <v>8121</v>
      </c>
      <c r="M169" s="103">
        <v>45965.578472222223</v>
      </c>
      <c r="N169" s="103">
        <v>45966.544444444444</v>
      </c>
      <c r="O169" s="40" t="s">
        <v>35</v>
      </c>
      <c r="P169" s="40" t="s">
        <v>35</v>
      </c>
      <c r="Q169" s="40" t="s">
        <v>1494</v>
      </c>
      <c r="R169" s="40" t="s">
        <v>1495</v>
      </c>
      <c r="S169" s="40" t="s">
        <v>10415</v>
      </c>
      <c r="T169" s="40" t="s">
        <v>1172</v>
      </c>
      <c r="U169" s="40">
        <v>16</v>
      </c>
      <c r="V169" s="40" t="str">
        <f>VLOOKUP(D169,TIPOLOGIA!A:F,5,0)</f>
        <v>PRINCIPAL</v>
      </c>
      <c r="W169" s="40" t="str">
        <f>VLOOKUP(D169,TIPOLOGIA!A:F,6,0)</f>
        <v>TERRESTRE</v>
      </c>
      <c r="X169" s="40" t="s">
        <v>1313</v>
      </c>
      <c r="Y169" s="40">
        <v>1</v>
      </c>
      <c r="Z169" s="51">
        <f>IF(T169="SOPORTE_TELEFÓNICO",'TARIFAS 2025'!$B$14,IF(V169="PRINCIPAL",'TARIFAS 2025'!$B$11,IF(V169="INTERMEDIA",'TARIFAS 2025'!$C$11,IF(V169="LEJANA",'TARIFAS 2025'!$D$11))))</f>
        <v>31419</v>
      </c>
      <c r="AA169" s="51">
        <f t="shared" si="2"/>
        <v>31419</v>
      </c>
      <c r="AB169" s="100"/>
      <c r="AC169" s="100"/>
      <c r="AD169" s="100"/>
      <c r="AE169" s="100"/>
      <c r="AF169" s="100"/>
      <c r="AG169" s="100"/>
      <c r="AH169" s="100"/>
      <c r="AI169" s="100"/>
      <c r="AJ169" s="100"/>
      <c r="AK169" s="100"/>
      <c r="AL169" s="100"/>
      <c r="AM169" s="100"/>
      <c r="AN169" s="100"/>
      <c r="AO169" s="100"/>
      <c r="AP169" s="100"/>
      <c r="AQ169" s="100"/>
      <c r="AR169" s="100"/>
      <c r="AS169" s="100"/>
      <c r="AT169" s="100"/>
      <c r="AU169" s="100"/>
      <c r="AV169" s="100"/>
      <c r="AW169" s="100"/>
      <c r="AX169" s="100"/>
      <c r="AY169" s="100"/>
      <c r="AZ169" s="100"/>
      <c r="BA169" s="100"/>
      <c r="BB169" s="100"/>
      <c r="BC169" s="100"/>
      <c r="BD169" s="100"/>
      <c r="BE169" s="100"/>
      <c r="BF169" s="100"/>
      <c r="BG169" s="100"/>
    </row>
    <row r="170" spans="1:59" s="85" customFormat="1" ht="15.6" x14ac:dyDescent="0.3">
      <c r="A170" s="40" t="s">
        <v>81</v>
      </c>
      <c r="B170" s="40" t="str">
        <f>VLOOKUP(A170,'CENTROS DE COSTOS'!A:D,2,0)</f>
        <v>0036-0007</v>
      </c>
      <c r="C170" s="40" t="str">
        <f>VLOOKUP(A170,'CENTROS DE COSTOS'!A:D,3,0)</f>
        <v>Wompi Santander</v>
      </c>
      <c r="D170" s="40">
        <v>54001</v>
      </c>
      <c r="E170" s="40">
        <v>2973699</v>
      </c>
      <c r="F170" s="40">
        <v>55670</v>
      </c>
      <c r="G170" s="40" t="s">
        <v>33</v>
      </c>
      <c r="H170" s="40" t="s">
        <v>891</v>
      </c>
      <c r="I170" s="40" t="s">
        <v>81</v>
      </c>
      <c r="J170" s="40" t="s">
        <v>6393</v>
      </c>
      <c r="K170" s="40" t="s">
        <v>1170</v>
      </c>
      <c r="L170" s="40" t="s">
        <v>8122</v>
      </c>
      <c r="M170" s="103">
        <v>45965.645833333336</v>
      </c>
      <c r="N170" s="103">
        <v>45966.545138888891</v>
      </c>
      <c r="O170" s="40" t="s">
        <v>35</v>
      </c>
      <c r="P170" s="40" t="s">
        <v>35</v>
      </c>
      <c r="Q170" s="40" t="s">
        <v>1494</v>
      </c>
      <c r="R170" s="40" t="s">
        <v>1495</v>
      </c>
      <c r="S170" s="40" t="s">
        <v>10416</v>
      </c>
      <c r="T170" s="40" t="s">
        <v>1172</v>
      </c>
      <c r="U170" s="40">
        <v>64</v>
      </c>
      <c r="V170" s="40" t="str">
        <f>VLOOKUP(D170,TIPOLOGIA!A:F,5,0)</f>
        <v>PRINCIPAL</v>
      </c>
      <c r="W170" s="40" t="str">
        <f>VLOOKUP(D170,TIPOLOGIA!A:F,6,0)</f>
        <v>TERRESTRE</v>
      </c>
      <c r="X170" s="40" t="s">
        <v>1313</v>
      </c>
      <c r="Y170" s="40">
        <v>1</v>
      </c>
      <c r="Z170" s="51">
        <f>IF(T170="SOPORTE_TELEFÓNICO",'TARIFAS 2025'!$B$14,IF(V170="PRINCIPAL",'TARIFAS 2025'!$B$11,IF(V170="INTERMEDIA",'TARIFAS 2025'!$C$11,IF(V170="LEJANA",'TARIFAS 2025'!$D$11))))</f>
        <v>31419</v>
      </c>
      <c r="AA170" s="51">
        <f t="shared" si="2"/>
        <v>31419</v>
      </c>
      <c r="AB170" s="100"/>
      <c r="AC170" s="100"/>
      <c r="AD170" s="100"/>
      <c r="AE170" s="100"/>
      <c r="AF170" s="100"/>
      <c r="AG170" s="100"/>
      <c r="AH170" s="100"/>
      <c r="AI170" s="100"/>
      <c r="AJ170" s="100"/>
      <c r="AK170" s="100"/>
      <c r="AL170" s="100"/>
      <c r="AM170" s="100"/>
      <c r="AN170" s="100"/>
      <c r="AO170" s="100"/>
      <c r="AP170" s="100"/>
      <c r="AQ170" s="100"/>
      <c r="AR170" s="100"/>
      <c r="AS170" s="100"/>
      <c r="AT170" s="100"/>
      <c r="AU170" s="100"/>
      <c r="AV170" s="100"/>
      <c r="AW170" s="100"/>
      <c r="AX170" s="100"/>
      <c r="AY170" s="100"/>
      <c r="AZ170" s="100"/>
      <c r="BA170" s="100"/>
      <c r="BB170" s="100"/>
      <c r="BC170" s="100"/>
      <c r="BD170" s="100"/>
      <c r="BE170" s="100"/>
      <c r="BF170" s="100"/>
      <c r="BG170" s="100"/>
    </row>
    <row r="171" spans="1:59" s="85" customFormat="1" ht="15.6" x14ac:dyDescent="0.3">
      <c r="A171" s="40" t="s">
        <v>68</v>
      </c>
      <c r="B171" s="40" t="str">
        <f>VLOOKUP(A171,'CENTROS DE COSTOS'!A:D,2,0)</f>
        <v>0036-0001</v>
      </c>
      <c r="C171" s="40" t="str">
        <f>VLOOKUP(A171,'CENTROS DE COSTOS'!A:D,3,0)</f>
        <v>Wompi Costa</v>
      </c>
      <c r="D171" s="40">
        <v>8758</v>
      </c>
      <c r="E171" s="40">
        <v>2971549</v>
      </c>
      <c r="F171" s="40">
        <v>74142</v>
      </c>
      <c r="G171" s="40" t="s">
        <v>33</v>
      </c>
      <c r="H171" s="40" t="s">
        <v>253</v>
      </c>
      <c r="I171" s="40" t="s">
        <v>270</v>
      </c>
      <c r="J171" s="40" t="s">
        <v>6394</v>
      </c>
      <c r="K171" s="40" t="s">
        <v>1170</v>
      </c>
      <c r="L171" s="40" t="s">
        <v>8123</v>
      </c>
      <c r="M171" s="103">
        <v>45965.481249999997</v>
      </c>
      <c r="N171" s="103">
        <v>45966.54583333333</v>
      </c>
      <c r="O171" s="40" t="s">
        <v>35</v>
      </c>
      <c r="P171" s="40" t="s">
        <v>35</v>
      </c>
      <c r="Q171" s="40" t="s">
        <v>1494</v>
      </c>
      <c r="R171" s="40" t="s">
        <v>1495</v>
      </c>
      <c r="S171" s="40" t="s">
        <v>10417</v>
      </c>
      <c r="T171" s="40" t="s">
        <v>1172</v>
      </c>
      <c r="U171" s="40">
        <v>16</v>
      </c>
      <c r="V171" s="40" t="str">
        <f>VLOOKUP(D171,TIPOLOGIA!A:F,5,0)</f>
        <v>PRINCIPAL</v>
      </c>
      <c r="W171" s="40" t="str">
        <f>VLOOKUP(D171,TIPOLOGIA!A:F,6,0)</f>
        <v>TERRESTRE</v>
      </c>
      <c r="X171" s="40" t="s">
        <v>1374</v>
      </c>
      <c r="Y171" s="40">
        <v>1</v>
      </c>
      <c r="Z171" s="51">
        <f>IF(T171="SOPORTE_TELEFÓNICO",'TARIFAS 2025'!$B$14,IF(V171="PRINCIPAL",'TARIFAS 2025'!$B$11,IF(V171="INTERMEDIA",'TARIFAS 2025'!$C$11,IF(V171="LEJANA",'TARIFAS 2025'!$D$11))))</f>
        <v>31419</v>
      </c>
      <c r="AA171" s="51">
        <f t="shared" si="2"/>
        <v>31419</v>
      </c>
      <c r="AB171" s="100"/>
      <c r="AC171" s="100"/>
      <c r="AD171" s="100"/>
      <c r="AE171" s="100"/>
      <c r="AF171" s="100"/>
      <c r="AG171" s="100"/>
      <c r="AH171" s="100"/>
      <c r="AI171" s="100"/>
      <c r="AJ171" s="100"/>
      <c r="AK171" s="100"/>
      <c r="AL171" s="100"/>
      <c r="AM171" s="100"/>
      <c r="AN171" s="100"/>
      <c r="AO171" s="100"/>
      <c r="AP171" s="100"/>
      <c r="AQ171" s="100"/>
      <c r="AR171" s="100"/>
      <c r="AS171" s="100"/>
      <c r="AT171" s="100"/>
      <c r="AU171" s="100"/>
      <c r="AV171" s="100"/>
      <c r="AW171" s="100"/>
      <c r="AX171" s="100"/>
      <c r="AY171" s="100"/>
      <c r="AZ171" s="100"/>
      <c r="BA171" s="100"/>
      <c r="BB171" s="100"/>
      <c r="BC171" s="100"/>
      <c r="BD171" s="100"/>
      <c r="BE171" s="100"/>
      <c r="BF171" s="100"/>
      <c r="BG171" s="100"/>
    </row>
    <row r="172" spans="1:59" s="85" customFormat="1" ht="15.6" x14ac:dyDescent="0.3">
      <c r="A172" s="40" t="s">
        <v>71</v>
      </c>
      <c r="B172" s="40" t="str">
        <f>VLOOKUP(A172,'CENTROS DE COSTOS'!A:D,2,0)</f>
        <v>0036-0004</v>
      </c>
      <c r="C172" s="40" t="str">
        <f>VLOOKUP(A172,'CENTROS DE COSTOS'!A:D,3,0)</f>
        <v>Wompi Centro</v>
      </c>
      <c r="D172" s="40">
        <v>25754</v>
      </c>
      <c r="E172" s="40">
        <v>2973382</v>
      </c>
      <c r="F172" s="40">
        <v>50837</v>
      </c>
      <c r="G172" s="40" t="s">
        <v>33</v>
      </c>
      <c r="H172" s="40" t="s">
        <v>618</v>
      </c>
      <c r="I172" s="40" t="s">
        <v>698</v>
      </c>
      <c r="J172" s="40" t="s">
        <v>1388</v>
      </c>
      <c r="K172" s="40" t="s">
        <v>1170</v>
      </c>
      <c r="L172" s="40" t="s">
        <v>8124</v>
      </c>
      <c r="M172" s="103">
        <v>45965.623611111114</v>
      </c>
      <c r="N172" s="103">
        <v>45966.547222222223</v>
      </c>
      <c r="O172" s="40" t="s">
        <v>35</v>
      </c>
      <c r="P172" s="40" t="s">
        <v>35</v>
      </c>
      <c r="Q172" s="40" t="s">
        <v>1494</v>
      </c>
      <c r="R172" s="40" t="s">
        <v>1495</v>
      </c>
      <c r="S172" s="40" t="s">
        <v>10418</v>
      </c>
      <c r="T172" s="40" t="s">
        <v>1172</v>
      </c>
      <c r="U172" s="40">
        <v>56</v>
      </c>
      <c r="V172" s="40" t="str">
        <f>VLOOKUP(D172,TIPOLOGIA!A:F,5,0)</f>
        <v>PRINCIPAL</v>
      </c>
      <c r="W172" s="40" t="str">
        <f>VLOOKUP(D172,TIPOLOGIA!A:F,6,0)</f>
        <v>TERRESTRE</v>
      </c>
      <c r="X172" s="40" t="s">
        <v>1632</v>
      </c>
      <c r="Y172" s="40">
        <v>1</v>
      </c>
      <c r="Z172" s="51">
        <f>IF(T172="SOPORTE_TELEFÓNICO",'TARIFAS 2025'!$B$14,IF(V172="PRINCIPAL",'TARIFAS 2025'!$B$11,IF(V172="INTERMEDIA",'TARIFAS 2025'!$C$11,IF(V172="LEJANA",'TARIFAS 2025'!$D$11))))</f>
        <v>31419</v>
      </c>
      <c r="AA172" s="51">
        <f t="shared" si="2"/>
        <v>31419</v>
      </c>
      <c r="AB172" s="100"/>
      <c r="AC172" s="100"/>
      <c r="AD172" s="100"/>
      <c r="AE172" s="100"/>
      <c r="AF172" s="100"/>
      <c r="AG172" s="100"/>
      <c r="AH172" s="100"/>
      <c r="AI172" s="100"/>
      <c r="AJ172" s="100"/>
      <c r="AK172" s="100"/>
      <c r="AL172" s="100"/>
      <c r="AM172" s="100"/>
      <c r="AN172" s="100"/>
      <c r="AO172" s="100"/>
      <c r="AP172" s="100"/>
      <c r="AQ172" s="100"/>
      <c r="AR172" s="100"/>
      <c r="AS172" s="100"/>
      <c r="AT172" s="100"/>
      <c r="AU172" s="100"/>
      <c r="AV172" s="100"/>
      <c r="AW172" s="100"/>
      <c r="AX172" s="100"/>
      <c r="AY172" s="100"/>
      <c r="AZ172" s="100"/>
      <c r="BA172" s="100"/>
      <c r="BB172" s="100"/>
      <c r="BC172" s="100"/>
      <c r="BD172" s="100"/>
      <c r="BE172" s="100"/>
      <c r="BF172" s="100"/>
      <c r="BG172" s="100"/>
    </row>
    <row r="173" spans="1:59" s="85" customFormat="1" ht="15.6" x14ac:dyDescent="0.3">
      <c r="A173" s="40" t="s">
        <v>71</v>
      </c>
      <c r="B173" s="40" t="str">
        <f>VLOOKUP(A173,'CENTROS DE COSTOS'!A:D,2,0)</f>
        <v>0036-0004</v>
      </c>
      <c r="C173" s="40" t="str">
        <f>VLOOKUP(A173,'CENTROS DE COSTOS'!A:D,3,0)</f>
        <v>Wompi Centro</v>
      </c>
      <c r="D173" s="40">
        <v>11001</v>
      </c>
      <c r="E173" s="40">
        <v>2953389</v>
      </c>
      <c r="F173" s="40">
        <v>78341</v>
      </c>
      <c r="G173" s="40" t="s">
        <v>33</v>
      </c>
      <c r="H173" s="40" t="s">
        <v>618</v>
      </c>
      <c r="I173" s="40" t="s">
        <v>71</v>
      </c>
      <c r="J173" s="40" t="s">
        <v>6395</v>
      </c>
      <c r="K173" s="40" t="s">
        <v>1170</v>
      </c>
      <c r="L173" s="40" t="s">
        <v>8125</v>
      </c>
      <c r="M173" s="103">
        <v>45959.529166666667</v>
      </c>
      <c r="N173" s="103">
        <v>45966.553472222222</v>
      </c>
      <c r="O173" s="40" t="s">
        <v>35</v>
      </c>
      <c r="P173" s="40" t="s">
        <v>35</v>
      </c>
      <c r="Q173" s="40" t="s">
        <v>1494</v>
      </c>
      <c r="R173" s="40" t="s">
        <v>1495</v>
      </c>
      <c r="S173" s="40" t="s">
        <v>10419</v>
      </c>
      <c r="T173" s="40" t="s">
        <v>1172</v>
      </c>
      <c r="U173" s="40">
        <v>16</v>
      </c>
      <c r="V173" s="40" t="str">
        <f>VLOOKUP(D173,TIPOLOGIA!A:F,5,0)</f>
        <v>PRINCIPAL</v>
      </c>
      <c r="W173" s="40" t="str">
        <f>VLOOKUP(D173,TIPOLOGIA!A:F,6,0)</f>
        <v>TERRESTRE</v>
      </c>
      <c r="X173" s="40" t="s">
        <v>1216</v>
      </c>
      <c r="Y173" s="40">
        <v>1</v>
      </c>
      <c r="Z173" s="51">
        <f>IF(T173="SOPORTE_TELEFÓNICO",'TARIFAS 2025'!$B$14,IF(V173="PRINCIPAL",'TARIFAS 2025'!$B$11,IF(V173="INTERMEDIA",'TARIFAS 2025'!$C$11,IF(V173="LEJANA",'TARIFAS 2025'!$D$11))))</f>
        <v>31419</v>
      </c>
      <c r="AA173" s="51">
        <f t="shared" si="2"/>
        <v>31419</v>
      </c>
      <c r="AB173" s="100"/>
      <c r="AC173" s="100"/>
      <c r="AD173" s="100"/>
      <c r="AE173" s="100"/>
      <c r="AF173" s="100"/>
      <c r="AG173" s="100"/>
      <c r="AH173" s="100"/>
      <c r="AI173" s="100"/>
      <c r="AJ173" s="100"/>
      <c r="AK173" s="100"/>
      <c r="AL173" s="100"/>
      <c r="AM173" s="100"/>
      <c r="AN173" s="100"/>
      <c r="AO173" s="100"/>
      <c r="AP173" s="100"/>
      <c r="AQ173" s="100"/>
      <c r="AR173" s="100"/>
      <c r="AS173" s="100"/>
      <c r="AT173" s="100"/>
      <c r="AU173" s="100"/>
      <c r="AV173" s="100"/>
      <c r="AW173" s="100"/>
      <c r="AX173" s="100"/>
      <c r="AY173" s="100"/>
      <c r="AZ173" s="100"/>
      <c r="BA173" s="100"/>
      <c r="BB173" s="100"/>
      <c r="BC173" s="100"/>
      <c r="BD173" s="100"/>
      <c r="BE173" s="100"/>
      <c r="BF173" s="100"/>
      <c r="BG173" s="100"/>
    </row>
    <row r="174" spans="1:59" s="85" customFormat="1" ht="15.6" x14ac:dyDescent="0.3">
      <c r="A174" s="40" t="s">
        <v>81</v>
      </c>
      <c r="B174" s="40" t="str">
        <f>VLOOKUP(A174,'CENTROS DE COSTOS'!A:D,2,0)</f>
        <v>0036-0007</v>
      </c>
      <c r="C174" s="40" t="str">
        <f>VLOOKUP(A174,'CENTROS DE COSTOS'!A:D,3,0)</f>
        <v>Wompi Santander</v>
      </c>
      <c r="D174" s="40">
        <v>54720</v>
      </c>
      <c r="E174" s="40">
        <v>2833745</v>
      </c>
      <c r="F174" s="40">
        <v>77576</v>
      </c>
      <c r="G174" s="40" t="s">
        <v>33</v>
      </c>
      <c r="H174" s="40" t="s">
        <v>891</v>
      </c>
      <c r="I174" s="40" t="s">
        <v>922</v>
      </c>
      <c r="J174" s="40" t="s">
        <v>6396</v>
      </c>
      <c r="K174" s="40" t="s">
        <v>1170</v>
      </c>
      <c r="L174" s="40" t="s">
        <v>8126</v>
      </c>
      <c r="M174" s="103">
        <v>45933.336111111108</v>
      </c>
      <c r="N174" s="103">
        <v>45966.569444444445</v>
      </c>
      <c r="O174" s="40" t="s">
        <v>35</v>
      </c>
      <c r="P174" s="40" t="s">
        <v>35</v>
      </c>
      <c r="Q174" s="40" t="s">
        <v>1494</v>
      </c>
      <c r="R174" s="40" t="s">
        <v>1495</v>
      </c>
      <c r="S174" s="40" t="s">
        <v>10420</v>
      </c>
      <c r="T174" s="40" t="s">
        <v>1497</v>
      </c>
      <c r="U174" s="40">
        <v>24</v>
      </c>
      <c r="V174" s="40" t="str">
        <f>VLOOKUP(D174,TIPOLOGIA!A:F,5,0)</f>
        <v>INTERMEDIA</v>
      </c>
      <c r="W174" s="40" t="str">
        <f>VLOOKUP(D174,TIPOLOGIA!A:F,6,0)</f>
        <v>TERRESTRE</v>
      </c>
      <c r="X174" s="40" t="s">
        <v>1274</v>
      </c>
      <c r="Y174" s="40">
        <v>1</v>
      </c>
      <c r="Z174" s="51">
        <f>IF(T174="SOPORTE_TELEFÓNICO",'TARIFAS 2025'!$B$14,IF(V174="PRINCIPAL",'TARIFAS 2025'!$B$11,IF(V174="INTERMEDIA",'TARIFAS 2025'!$C$11,IF(V174="LEJANA",'TARIFAS 2025'!$D$11))))</f>
        <v>36351</v>
      </c>
      <c r="AA174" s="51">
        <f t="shared" si="2"/>
        <v>36351</v>
      </c>
      <c r="AB174" s="100"/>
      <c r="AC174" s="100"/>
      <c r="AD174" s="100"/>
      <c r="AE174" s="100"/>
      <c r="AF174" s="100"/>
      <c r="AG174" s="100"/>
      <c r="AH174" s="100"/>
      <c r="AI174" s="100"/>
      <c r="AJ174" s="100"/>
      <c r="AK174" s="100"/>
      <c r="AL174" s="100"/>
      <c r="AM174" s="100"/>
      <c r="AN174" s="100"/>
      <c r="AO174" s="100"/>
      <c r="AP174" s="100"/>
      <c r="AQ174" s="100"/>
      <c r="AR174" s="100"/>
      <c r="AS174" s="100"/>
      <c r="AT174" s="100"/>
      <c r="AU174" s="100"/>
      <c r="AV174" s="100"/>
      <c r="AW174" s="100"/>
      <c r="AX174" s="100"/>
      <c r="AY174" s="100"/>
      <c r="AZ174" s="100"/>
      <c r="BA174" s="100"/>
      <c r="BB174" s="100"/>
      <c r="BC174" s="100"/>
      <c r="BD174" s="100"/>
      <c r="BE174" s="100"/>
      <c r="BF174" s="100"/>
      <c r="BG174" s="100"/>
    </row>
    <row r="175" spans="1:59" s="85" customFormat="1" ht="15.6" x14ac:dyDescent="0.3">
      <c r="A175" s="40" t="s">
        <v>85</v>
      </c>
      <c r="B175" s="40" t="str">
        <f>VLOOKUP(A175,'CENTROS DE COSTOS'!A:D,2,0)</f>
        <v>0036-0006</v>
      </c>
      <c r="C175" s="40" t="str">
        <f>VLOOKUP(A175,'CENTROS DE COSTOS'!A:D,3,0)</f>
        <v>Wompi Oriente</v>
      </c>
      <c r="D175" s="40">
        <v>73001</v>
      </c>
      <c r="E175" s="40">
        <v>2973457</v>
      </c>
      <c r="F175" s="40">
        <v>76010</v>
      </c>
      <c r="G175" s="40" t="s">
        <v>33</v>
      </c>
      <c r="H175" s="40" t="s">
        <v>1056</v>
      </c>
      <c r="I175" s="40" t="s">
        <v>85</v>
      </c>
      <c r="J175" s="40" t="s">
        <v>1502</v>
      </c>
      <c r="K175" s="40" t="s">
        <v>1170</v>
      </c>
      <c r="L175" s="40" t="s">
        <v>8127</v>
      </c>
      <c r="M175" s="103">
        <v>45965.62222222222</v>
      </c>
      <c r="N175" s="103">
        <v>45966.6</v>
      </c>
      <c r="O175" s="40" t="s">
        <v>35</v>
      </c>
      <c r="P175" s="40" t="s">
        <v>35</v>
      </c>
      <c r="Q175" s="40" t="s">
        <v>1494</v>
      </c>
      <c r="R175" s="40" t="s">
        <v>1495</v>
      </c>
      <c r="S175" s="40" t="s">
        <v>10421</v>
      </c>
      <c r="T175" s="40" t="s">
        <v>1172</v>
      </c>
      <c r="U175" s="40">
        <v>64</v>
      </c>
      <c r="V175" s="40" t="str">
        <f>VLOOKUP(D175,TIPOLOGIA!A:F,5,0)</f>
        <v>PRINCIPAL</v>
      </c>
      <c r="W175" s="40" t="str">
        <f>VLOOKUP(D175,TIPOLOGIA!A:F,6,0)</f>
        <v>TERRESTRE</v>
      </c>
      <c r="X175" s="40" t="s">
        <v>1319</v>
      </c>
      <c r="Y175" s="40">
        <v>1</v>
      </c>
      <c r="Z175" s="51">
        <f>IF(T175="SOPORTE_TELEFÓNICO",'TARIFAS 2025'!$B$14,IF(V175="PRINCIPAL",'TARIFAS 2025'!$B$11,IF(V175="INTERMEDIA",'TARIFAS 2025'!$C$11,IF(V175="LEJANA",'TARIFAS 2025'!$D$11))))</f>
        <v>31419</v>
      </c>
      <c r="AA175" s="51">
        <f t="shared" si="2"/>
        <v>31419</v>
      </c>
      <c r="AB175" s="100"/>
      <c r="AC175" s="100"/>
      <c r="AD175" s="100"/>
      <c r="AE175" s="100"/>
      <c r="AF175" s="100"/>
      <c r="AG175" s="100"/>
      <c r="AH175" s="100"/>
      <c r="AI175" s="100"/>
      <c r="AJ175" s="100"/>
      <c r="AK175" s="100"/>
      <c r="AL175" s="100"/>
      <c r="AM175" s="100"/>
      <c r="AN175" s="100"/>
      <c r="AO175" s="100"/>
      <c r="AP175" s="100"/>
      <c r="AQ175" s="100"/>
      <c r="AR175" s="100"/>
      <c r="AS175" s="100"/>
      <c r="AT175" s="100"/>
      <c r="AU175" s="100"/>
      <c r="AV175" s="100"/>
      <c r="AW175" s="100"/>
      <c r="AX175" s="100"/>
      <c r="AY175" s="100"/>
      <c r="AZ175" s="100"/>
      <c r="BA175" s="100"/>
      <c r="BB175" s="100"/>
      <c r="BC175" s="100"/>
      <c r="BD175" s="100"/>
      <c r="BE175" s="100"/>
      <c r="BF175" s="100"/>
      <c r="BG175" s="100"/>
    </row>
    <row r="176" spans="1:59" s="85" customFormat="1" ht="15.6" x14ac:dyDescent="0.3">
      <c r="A176" s="40" t="s">
        <v>71</v>
      </c>
      <c r="B176" s="40" t="str">
        <f>VLOOKUP(A176,'CENTROS DE COSTOS'!A:D,2,0)</f>
        <v>0036-0004</v>
      </c>
      <c r="C176" s="40" t="str">
        <f>VLOOKUP(A176,'CENTROS DE COSTOS'!A:D,3,0)</f>
        <v>Wompi Centro</v>
      </c>
      <c r="D176" s="40">
        <v>11001</v>
      </c>
      <c r="E176" s="40">
        <v>2971640</v>
      </c>
      <c r="F176" s="40">
        <v>75127</v>
      </c>
      <c r="G176" s="40" t="s">
        <v>33</v>
      </c>
      <c r="H176" s="40" t="s">
        <v>618</v>
      </c>
      <c r="I176" s="40" t="s">
        <v>71</v>
      </c>
      <c r="J176" s="40" t="s">
        <v>6397</v>
      </c>
      <c r="K176" s="40" t="s">
        <v>1170</v>
      </c>
      <c r="L176" s="40" t="s">
        <v>8128</v>
      </c>
      <c r="M176" s="103">
        <v>45965.481944444444</v>
      </c>
      <c r="N176" s="103">
        <v>45966.60833333333</v>
      </c>
      <c r="O176" s="40" t="s">
        <v>35</v>
      </c>
      <c r="P176" s="40" t="s">
        <v>35</v>
      </c>
      <c r="Q176" s="40" t="s">
        <v>1494</v>
      </c>
      <c r="R176" s="40" t="s">
        <v>1495</v>
      </c>
      <c r="S176" s="40" t="s">
        <v>10422</v>
      </c>
      <c r="T176" s="40" t="s">
        <v>1172</v>
      </c>
      <c r="U176" s="40">
        <v>24</v>
      </c>
      <c r="V176" s="40" t="str">
        <f>VLOOKUP(D176,TIPOLOGIA!A:F,5,0)</f>
        <v>PRINCIPAL</v>
      </c>
      <c r="W176" s="40" t="str">
        <f>VLOOKUP(D176,TIPOLOGIA!A:F,6,0)</f>
        <v>TERRESTRE</v>
      </c>
      <c r="X176" s="40" t="s">
        <v>1383</v>
      </c>
      <c r="Y176" s="40">
        <v>1</v>
      </c>
      <c r="Z176" s="51">
        <f>IF(T176="SOPORTE_TELEFÓNICO",'TARIFAS 2025'!$B$14,IF(V176="PRINCIPAL",'TARIFAS 2025'!$B$11,IF(V176="INTERMEDIA",'TARIFAS 2025'!$C$11,IF(V176="LEJANA",'TARIFAS 2025'!$D$11))))</f>
        <v>31419</v>
      </c>
      <c r="AA176" s="51">
        <f t="shared" si="2"/>
        <v>31419</v>
      </c>
      <c r="AB176" s="100"/>
      <c r="AC176" s="100"/>
      <c r="AD176" s="100"/>
      <c r="AE176" s="100"/>
      <c r="AF176" s="100"/>
      <c r="AG176" s="100"/>
      <c r="AH176" s="100"/>
      <c r="AI176" s="100"/>
      <c r="AJ176" s="100"/>
      <c r="AK176" s="100"/>
      <c r="AL176" s="100"/>
      <c r="AM176" s="100"/>
      <c r="AN176" s="100"/>
      <c r="AO176" s="100"/>
      <c r="AP176" s="100"/>
      <c r="AQ176" s="100"/>
      <c r="AR176" s="100"/>
      <c r="AS176" s="100"/>
      <c r="AT176" s="100"/>
      <c r="AU176" s="100"/>
      <c r="AV176" s="100"/>
      <c r="AW176" s="100"/>
      <c r="AX176" s="100"/>
      <c r="AY176" s="100"/>
      <c r="AZ176" s="100"/>
      <c r="BA176" s="100"/>
      <c r="BB176" s="100"/>
      <c r="BC176" s="100"/>
      <c r="BD176" s="100"/>
      <c r="BE176" s="100"/>
      <c r="BF176" s="100"/>
      <c r="BG176" s="100"/>
    </row>
    <row r="177" spans="1:59" s="85" customFormat="1" ht="15.6" x14ac:dyDescent="0.3">
      <c r="A177" s="40" t="s">
        <v>96</v>
      </c>
      <c r="B177" s="40" t="str">
        <f>VLOOKUP(A177,'CENTROS DE COSTOS'!A:D,2,0)</f>
        <v>0036-0007</v>
      </c>
      <c r="C177" s="40" t="str">
        <f>VLOOKUP(A177,'CENTROS DE COSTOS'!A:D,3,0)</f>
        <v>Wompi Santander</v>
      </c>
      <c r="D177" s="40">
        <v>15001</v>
      </c>
      <c r="E177" s="40">
        <v>2975262</v>
      </c>
      <c r="F177" s="40">
        <v>74083</v>
      </c>
      <c r="G177" s="40" t="s">
        <v>33</v>
      </c>
      <c r="H177" s="40" t="s">
        <v>322</v>
      </c>
      <c r="I177" s="40" t="s">
        <v>96</v>
      </c>
      <c r="J177" s="40" t="s">
        <v>6398</v>
      </c>
      <c r="K177" s="40" t="s">
        <v>1170</v>
      </c>
      <c r="L177" s="40" t="s">
        <v>8129</v>
      </c>
      <c r="M177" s="103">
        <v>45966.333333333336</v>
      </c>
      <c r="N177" s="103">
        <v>45966.609722222223</v>
      </c>
      <c r="O177" s="40" t="s">
        <v>35</v>
      </c>
      <c r="P177" s="40" t="s">
        <v>35</v>
      </c>
      <c r="Q177" s="40" t="s">
        <v>1494</v>
      </c>
      <c r="R177" s="40" t="s">
        <v>1495</v>
      </c>
      <c r="S177" s="40" t="s">
        <v>10423</v>
      </c>
      <c r="T177" s="40" t="s">
        <v>1172</v>
      </c>
      <c r="U177" s="40">
        <v>32</v>
      </c>
      <c r="V177" s="40" t="str">
        <f>VLOOKUP(D177,TIPOLOGIA!A:F,5,0)</f>
        <v>PRINCIPAL</v>
      </c>
      <c r="W177" s="40" t="str">
        <f>VLOOKUP(D177,TIPOLOGIA!A:F,6,0)</f>
        <v>TERRESTRE</v>
      </c>
      <c r="X177" s="40" t="s">
        <v>1236</v>
      </c>
      <c r="Y177" s="40">
        <v>1</v>
      </c>
      <c r="Z177" s="51">
        <f>IF(T177="SOPORTE_TELEFÓNICO",'TARIFAS 2025'!$B$14,IF(V177="PRINCIPAL",'TARIFAS 2025'!$B$11,IF(V177="INTERMEDIA",'TARIFAS 2025'!$C$11,IF(V177="LEJANA",'TARIFAS 2025'!$D$11))))</f>
        <v>31419</v>
      </c>
      <c r="AA177" s="51">
        <f t="shared" si="2"/>
        <v>31419</v>
      </c>
      <c r="AB177" s="100"/>
      <c r="AC177" s="100"/>
      <c r="AD177" s="100"/>
      <c r="AE177" s="100"/>
      <c r="AF177" s="100"/>
      <c r="AG177" s="100"/>
      <c r="AH177" s="100"/>
      <c r="AI177" s="100"/>
      <c r="AJ177" s="100"/>
      <c r="AK177" s="100"/>
      <c r="AL177" s="100"/>
      <c r="AM177" s="100"/>
      <c r="AN177" s="100"/>
      <c r="AO177" s="100"/>
      <c r="AP177" s="100"/>
      <c r="AQ177" s="100"/>
      <c r="AR177" s="100"/>
      <c r="AS177" s="100"/>
      <c r="AT177" s="100"/>
      <c r="AU177" s="100"/>
      <c r="AV177" s="100"/>
      <c r="AW177" s="100"/>
      <c r="AX177" s="100"/>
      <c r="AY177" s="100"/>
      <c r="AZ177" s="100"/>
      <c r="BA177" s="100"/>
      <c r="BB177" s="100"/>
      <c r="BC177" s="100"/>
      <c r="BD177" s="100"/>
      <c r="BE177" s="100"/>
      <c r="BF177" s="100"/>
      <c r="BG177" s="100"/>
    </row>
    <row r="178" spans="1:59" s="85" customFormat="1" ht="15.6" x14ac:dyDescent="0.3">
      <c r="A178" s="40" t="s">
        <v>71</v>
      </c>
      <c r="B178" s="40" t="str">
        <f>VLOOKUP(A178,'CENTROS DE COSTOS'!A:D,2,0)</f>
        <v>0036-0004</v>
      </c>
      <c r="C178" s="40" t="str">
        <f>VLOOKUP(A178,'CENTROS DE COSTOS'!A:D,3,0)</f>
        <v>Wompi Centro</v>
      </c>
      <c r="D178" s="40">
        <v>11001</v>
      </c>
      <c r="E178" s="40">
        <v>2968811</v>
      </c>
      <c r="F178" s="40">
        <v>66167</v>
      </c>
      <c r="G178" s="40" t="s">
        <v>33</v>
      </c>
      <c r="H178" s="40" t="s">
        <v>618</v>
      </c>
      <c r="I178" s="40" t="s">
        <v>71</v>
      </c>
      <c r="J178" s="40" t="s">
        <v>6399</v>
      </c>
      <c r="K178" s="40" t="s">
        <v>1170</v>
      </c>
      <c r="L178" s="40" t="s">
        <v>8130</v>
      </c>
      <c r="M178" s="103">
        <v>45965.34652777778</v>
      </c>
      <c r="N178" s="103">
        <v>45966.611805555556</v>
      </c>
      <c r="O178" s="40" t="s">
        <v>35</v>
      </c>
      <c r="P178" s="40" t="s">
        <v>35</v>
      </c>
      <c r="Q178" s="40" t="s">
        <v>1494</v>
      </c>
      <c r="R178" s="40" t="s">
        <v>1495</v>
      </c>
      <c r="S178" s="40" t="s">
        <v>10424</v>
      </c>
      <c r="T178" s="40" t="s">
        <v>1172</v>
      </c>
      <c r="U178" s="40">
        <v>16</v>
      </c>
      <c r="V178" s="40" t="str">
        <f>VLOOKUP(D178,TIPOLOGIA!A:F,5,0)</f>
        <v>PRINCIPAL</v>
      </c>
      <c r="W178" s="40" t="str">
        <f>VLOOKUP(D178,TIPOLOGIA!A:F,6,0)</f>
        <v>TERRESTRE</v>
      </c>
      <c r="X178" s="40" t="s">
        <v>1455</v>
      </c>
      <c r="Y178" s="40">
        <v>1</v>
      </c>
      <c r="Z178" s="51">
        <f>IF(T178="SOPORTE_TELEFÓNICO",'TARIFAS 2025'!$B$14,IF(V178="PRINCIPAL",'TARIFAS 2025'!$B$11,IF(V178="INTERMEDIA",'TARIFAS 2025'!$C$11,IF(V178="LEJANA",'TARIFAS 2025'!$D$11))))</f>
        <v>31419</v>
      </c>
      <c r="AA178" s="51">
        <f t="shared" si="2"/>
        <v>31419</v>
      </c>
      <c r="AB178" s="100"/>
      <c r="AC178" s="100"/>
      <c r="AD178" s="100"/>
      <c r="AE178" s="100"/>
      <c r="AF178" s="100"/>
      <c r="AG178" s="100"/>
      <c r="AH178" s="100"/>
      <c r="AI178" s="100"/>
      <c r="AJ178" s="100"/>
      <c r="AK178" s="100"/>
      <c r="AL178" s="100"/>
      <c r="AM178" s="100"/>
      <c r="AN178" s="100"/>
      <c r="AO178" s="100"/>
      <c r="AP178" s="100"/>
      <c r="AQ178" s="100"/>
      <c r="AR178" s="100"/>
      <c r="AS178" s="100"/>
      <c r="AT178" s="100"/>
      <c r="AU178" s="100"/>
      <c r="AV178" s="100"/>
      <c r="AW178" s="100"/>
      <c r="AX178" s="100"/>
      <c r="AY178" s="100"/>
      <c r="AZ178" s="100"/>
      <c r="BA178" s="100"/>
      <c r="BB178" s="100"/>
      <c r="BC178" s="100"/>
      <c r="BD178" s="100"/>
      <c r="BE178" s="100"/>
      <c r="BF178" s="100"/>
      <c r="BG178" s="100"/>
    </row>
    <row r="179" spans="1:59" s="85" customFormat="1" ht="15.6" x14ac:dyDescent="0.3">
      <c r="A179" s="40" t="s">
        <v>85</v>
      </c>
      <c r="B179" s="40" t="str">
        <f>VLOOKUP(A179,'CENTROS DE COSTOS'!A:D,2,0)</f>
        <v>0036-0006</v>
      </c>
      <c r="C179" s="40" t="str">
        <f>VLOOKUP(A179,'CENTROS DE COSTOS'!A:D,3,0)</f>
        <v>Wompi Oriente</v>
      </c>
      <c r="D179" s="40">
        <v>73001</v>
      </c>
      <c r="E179" s="40">
        <v>2960865</v>
      </c>
      <c r="F179" s="40">
        <v>47227</v>
      </c>
      <c r="G179" s="40" t="s">
        <v>33</v>
      </c>
      <c r="H179" s="40" t="s">
        <v>1056</v>
      </c>
      <c r="I179" s="40" t="s">
        <v>85</v>
      </c>
      <c r="J179" s="40" t="s">
        <v>6400</v>
      </c>
      <c r="K179" s="40" t="s">
        <v>1170</v>
      </c>
      <c r="L179" s="40" t="s">
        <v>8131</v>
      </c>
      <c r="M179" s="103">
        <v>45961.333333333336</v>
      </c>
      <c r="N179" s="103">
        <v>45966.615972222222</v>
      </c>
      <c r="O179" s="40" t="s">
        <v>35</v>
      </c>
      <c r="P179" s="40" t="s">
        <v>35</v>
      </c>
      <c r="Q179" s="40" t="s">
        <v>1494</v>
      </c>
      <c r="R179" s="40" t="s">
        <v>1495</v>
      </c>
      <c r="S179" s="40" t="s">
        <v>10425</v>
      </c>
      <c r="T179" s="40" t="s">
        <v>1172</v>
      </c>
      <c r="U179" s="40">
        <v>16</v>
      </c>
      <c r="V179" s="40" t="str">
        <f>VLOOKUP(D179,TIPOLOGIA!A:F,5,0)</f>
        <v>PRINCIPAL</v>
      </c>
      <c r="W179" s="40" t="str">
        <f>VLOOKUP(D179,TIPOLOGIA!A:F,6,0)</f>
        <v>TERRESTRE</v>
      </c>
      <c r="X179" s="40" t="s">
        <v>1319</v>
      </c>
      <c r="Y179" s="40">
        <v>1</v>
      </c>
      <c r="Z179" s="51">
        <f>IF(T179="SOPORTE_TELEFÓNICO",'TARIFAS 2025'!$B$14,IF(V179="PRINCIPAL",'TARIFAS 2025'!$B$11,IF(V179="INTERMEDIA",'TARIFAS 2025'!$C$11,IF(V179="LEJANA",'TARIFAS 2025'!$D$11))))</f>
        <v>31419</v>
      </c>
      <c r="AA179" s="51">
        <f t="shared" si="2"/>
        <v>31419</v>
      </c>
      <c r="AB179" s="100"/>
      <c r="AC179" s="100"/>
      <c r="AD179" s="100"/>
      <c r="AE179" s="100"/>
      <c r="AF179" s="100"/>
      <c r="AG179" s="100"/>
      <c r="AH179" s="100"/>
      <c r="AI179" s="100"/>
      <c r="AJ179" s="100"/>
      <c r="AK179" s="100"/>
      <c r="AL179" s="100"/>
      <c r="AM179" s="100"/>
      <c r="AN179" s="100"/>
      <c r="AO179" s="100"/>
      <c r="AP179" s="100"/>
      <c r="AQ179" s="100"/>
      <c r="AR179" s="100"/>
      <c r="AS179" s="100"/>
      <c r="AT179" s="100"/>
      <c r="AU179" s="100"/>
      <c r="AV179" s="100"/>
      <c r="AW179" s="100"/>
      <c r="AX179" s="100"/>
      <c r="AY179" s="100"/>
      <c r="AZ179" s="100"/>
      <c r="BA179" s="100"/>
      <c r="BB179" s="100"/>
      <c r="BC179" s="100"/>
      <c r="BD179" s="100"/>
      <c r="BE179" s="100"/>
      <c r="BF179" s="100"/>
      <c r="BG179" s="100"/>
    </row>
    <row r="180" spans="1:59" s="85" customFormat="1" ht="15.6" x14ac:dyDescent="0.3">
      <c r="A180" s="40" t="s">
        <v>90</v>
      </c>
      <c r="B180" s="40" t="str">
        <f>VLOOKUP(A180,'CENTROS DE COSTOS'!A:D,2,0)</f>
        <v>0036-0006</v>
      </c>
      <c r="C180" s="40" t="str">
        <f>VLOOKUP(A180,'CENTROS DE COSTOS'!A:D,3,0)</f>
        <v>Wompi Oriente</v>
      </c>
      <c r="D180" s="40">
        <v>41001</v>
      </c>
      <c r="E180" s="40">
        <v>2970050</v>
      </c>
      <c r="F180" s="40">
        <v>71530</v>
      </c>
      <c r="G180" s="40" t="s">
        <v>33</v>
      </c>
      <c r="H180" s="40" t="s">
        <v>740</v>
      </c>
      <c r="I180" s="40" t="s">
        <v>90</v>
      </c>
      <c r="J180" s="40" t="s">
        <v>6401</v>
      </c>
      <c r="K180" s="40" t="s">
        <v>1170</v>
      </c>
      <c r="L180" s="40" t="s">
        <v>8132</v>
      </c>
      <c r="M180" s="103">
        <v>45965.407638888886</v>
      </c>
      <c r="N180" s="103">
        <v>45966.634722222225</v>
      </c>
      <c r="O180" s="40" t="s">
        <v>35</v>
      </c>
      <c r="P180" s="40" t="s">
        <v>35</v>
      </c>
      <c r="Q180" s="40" t="s">
        <v>1494</v>
      </c>
      <c r="R180" s="40" t="s">
        <v>1495</v>
      </c>
      <c r="S180" s="40" t="s">
        <v>10426</v>
      </c>
      <c r="T180" s="40" t="s">
        <v>1172</v>
      </c>
      <c r="U180" s="40">
        <v>24</v>
      </c>
      <c r="V180" s="40" t="str">
        <f>VLOOKUP(D180,TIPOLOGIA!A:F,5,0)</f>
        <v>PRINCIPAL</v>
      </c>
      <c r="W180" s="40" t="str">
        <f>VLOOKUP(D180,TIPOLOGIA!A:F,6,0)</f>
        <v>TERRESTRE</v>
      </c>
      <c r="X180" s="40" t="s">
        <v>1187</v>
      </c>
      <c r="Y180" s="40">
        <v>1</v>
      </c>
      <c r="Z180" s="51">
        <f>IF(T180="SOPORTE_TELEFÓNICO",'TARIFAS 2025'!$B$14,IF(V180="PRINCIPAL",'TARIFAS 2025'!$B$11,IF(V180="INTERMEDIA",'TARIFAS 2025'!$C$11,IF(V180="LEJANA",'TARIFAS 2025'!$D$11))))</f>
        <v>31419</v>
      </c>
      <c r="AA180" s="51">
        <f t="shared" si="2"/>
        <v>31419</v>
      </c>
      <c r="AB180" s="100"/>
      <c r="AC180" s="100"/>
      <c r="AD180" s="100"/>
      <c r="AE180" s="100"/>
      <c r="AF180" s="100"/>
      <c r="AG180" s="100"/>
      <c r="AH180" s="100"/>
      <c r="AI180" s="100"/>
      <c r="AJ180" s="100"/>
      <c r="AK180" s="100"/>
      <c r="AL180" s="100"/>
      <c r="AM180" s="100"/>
      <c r="AN180" s="100"/>
      <c r="AO180" s="100"/>
      <c r="AP180" s="100"/>
      <c r="AQ180" s="100"/>
      <c r="AR180" s="100"/>
      <c r="AS180" s="100"/>
      <c r="AT180" s="100"/>
      <c r="AU180" s="100"/>
      <c r="AV180" s="100"/>
      <c r="AW180" s="100"/>
      <c r="AX180" s="100"/>
      <c r="AY180" s="100"/>
      <c r="AZ180" s="100"/>
      <c r="BA180" s="100"/>
      <c r="BB180" s="100"/>
      <c r="BC180" s="100"/>
      <c r="BD180" s="100"/>
      <c r="BE180" s="100"/>
      <c r="BF180" s="100"/>
      <c r="BG180" s="100"/>
    </row>
    <row r="181" spans="1:59" s="85" customFormat="1" ht="15.6" x14ac:dyDescent="0.3">
      <c r="A181" s="40" t="s">
        <v>71</v>
      </c>
      <c r="B181" s="40" t="str">
        <f>VLOOKUP(A181,'CENTROS DE COSTOS'!A:D,2,0)</f>
        <v>0036-0004</v>
      </c>
      <c r="C181" s="40" t="str">
        <f>VLOOKUP(A181,'CENTROS DE COSTOS'!A:D,3,0)</f>
        <v>Wompi Centro</v>
      </c>
      <c r="D181" s="40">
        <v>25580</v>
      </c>
      <c r="E181" s="40">
        <v>2952003</v>
      </c>
      <c r="F181" s="40">
        <v>25556</v>
      </c>
      <c r="G181" s="40" t="s">
        <v>33</v>
      </c>
      <c r="H181" s="40" t="s">
        <v>618</v>
      </c>
      <c r="I181" s="40" t="s">
        <v>687</v>
      </c>
      <c r="J181" s="40" t="s">
        <v>6402</v>
      </c>
      <c r="K181" s="40" t="s">
        <v>1170</v>
      </c>
      <c r="L181" s="40" t="s">
        <v>8133</v>
      </c>
      <c r="M181" s="103">
        <v>45959.424305555556</v>
      </c>
      <c r="N181" s="103">
        <v>45966.635416666664</v>
      </c>
      <c r="O181" s="40" t="s">
        <v>35</v>
      </c>
      <c r="P181" s="40" t="s">
        <v>35</v>
      </c>
      <c r="Q181" s="40" t="s">
        <v>1494</v>
      </c>
      <c r="R181" s="40" t="s">
        <v>1495</v>
      </c>
      <c r="S181" s="40" t="s">
        <v>10427</v>
      </c>
      <c r="T181" s="40" t="s">
        <v>1497</v>
      </c>
      <c r="U181" s="40">
        <v>32</v>
      </c>
      <c r="V181" s="40" t="str">
        <f>VLOOKUP(D181,TIPOLOGIA!A:F,5,0)</f>
        <v>LEJANA</v>
      </c>
      <c r="W181" s="40" t="str">
        <f>VLOOKUP(D181,TIPOLOGIA!A:F,6,0)</f>
        <v>TERRESTRE</v>
      </c>
      <c r="X181" s="40" t="s">
        <v>1802</v>
      </c>
      <c r="Y181" s="40">
        <v>1</v>
      </c>
      <c r="Z181" s="51">
        <f>IF(T181="SOPORTE_TELEFÓNICO",'TARIFAS 2025'!$B$14,IF(V181="PRINCIPAL",'TARIFAS 2025'!$B$11,IF(V181="INTERMEDIA",'TARIFAS 2025'!$C$11,IF(V181="LEJANA",'TARIFAS 2025'!$D$11))))</f>
        <v>40250</v>
      </c>
      <c r="AA181" s="51">
        <f t="shared" si="2"/>
        <v>40250</v>
      </c>
      <c r="AB181" s="100"/>
      <c r="AC181" s="100"/>
      <c r="AD181" s="100"/>
      <c r="AE181" s="100"/>
      <c r="AF181" s="100"/>
      <c r="AG181" s="100"/>
      <c r="AH181" s="100"/>
      <c r="AI181" s="100"/>
      <c r="AJ181" s="100"/>
      <c r="AK181" s="100"/>
      <c r="AL181" s="100"/>
      <c r="AM181" s="100"/>
      <c r="AN181" s="100"/>
      <c r="AO181" s="100"/>
      <c r="AP181" s="100"/>
      <c r="AQ181" s="100"/>
      <c r="AR181" s="100"/>
      <c r="AS181" s="100"/>
      <c r="AT181" s="100"/>
      <c r="AU181" s="100"/>
      <c r="AV181" s="100"/>
      <c r="AW181" s="100"/>
      <c r="AX181" s="100"/>
      <c r="AY181" s="100"/>
      <c r="AZ181" s="100"/>
      <c r="BA181" s="100"/>
      <c r="BB181" s="100"/>
      <c r="BC181" s="100"/>
      <c r="BD181" s="100"/>
      <c r="BE181" s="100"/>
      <c r="BF181" s="100"/>
      <c r="BG181" s="100"/>
    </row>
    <row r="182" spans="1:59" s="85" customFormat="1" ht="15.6" x14ac:dyDescent="0.3">
      <c r="A182" s="40" t="s">
        <v>85</v>
      </c>
      <c r="B182" s="40" t="str">
        <f>VLOOKUP(A182,'CENTROS DE COSTOS'!A:D,2,0)</f>
        <v>0036-0006</v>
      </c>
      <c r="C182" s="40" t="str">
        <f>VLOOKUP(A182,'CENTROS DE COSTOS'!A:D,3,0)</f>
        <v>Wompi Oriente</v>
      </c>
      <c r="D182" s="40">
        <v>73268</v>
      </c>
      <c r="E182" s="40">
        <v>2953297</v>
      </c>
      <c r="F182" s="40">
        <v>78296</v>
      </c>
      <c r="G182" s="40" t="s">
        <v>33</v>
      </c>
      <c r="H182" s="40" t="s">
        <v>1056</v>
      </c>
      <c r="I182" s="40" t="s">
        <v>1071</v>
      </c>
      <c r="J182" s="40" t="s">
        <v>6403</v>
      </c>
      <c r="K182" s="40" t="s">
        <v>1170</v>
      </c>
      <c r="L182" s="40" t="s">
        <v>8134</v>
      </c>
      <c r="M182" s="103">
        <v>45959.51458333333</v>
      </c>
      <c r="N182" s="103">
        <v>45966.636805555558</v>
      </c>
      <c r="O182" s="40" t="s">
        <v>35</v>
      </c>
      <c r="P182" s="40" t="s">
        <v>35</v>
      </c>
      <c r="Q182" s="40" t="s">
        <v>1494</v>
      </c>
      <c r="R182" s="40" t="s">
        <v>1495</v>
      </c>
      <c r="S182" s="40" t="s">
        <v>10428</v>
      </c>
      <c r="T182" s="40" t="s">
        <v>1497</v>
      </c>
      <c r="U182" s="40">
        <v>16</v>
      </c>
      <c r="V182" s="40" t="str">
        <f>VLOOKUP(D182,TIPOLOGIA!A:F,5,0)</f>
        <v>INTERMEDIA</v>
      </c>
      <c r="W182" s="40" t="str">
        <f>VLOOKUP(D182,TIPOLOGIA!A:F,6,0)</f>
        <v>TERRESTRE</v>
      </c>
      <c r="X182" s="40" t="s">
        <v>1802</v>
      </c>
      <c r="Y182" s="40">
        <v>1</v>
      </c>
      <c r="Z182" s="51">
        <f>IF(T182="SOPORTE_TELEFÓNICO",'TARIFAS 2025'!$B$14,IF(V182="PRINCIPAL",'TARIFAS 2025'!$B$11,IF(V182="INTERMEDIA",'TARIFAS 2025'!$C$11,IF(V182="LEJANA",'TARIFAS 2025'!$D$11))))</f>
        <v>36351</v>
      </c>
      <c r="AA182" s="51">
        <f t="shared" si="2"/>
        <v>36351</v>
      </c>
      <c r="AB182" s="100"/>
      <c r="AC182" s="100"/>
      <c r="AD182" s="100"/>
      <c r="AE182" s="100"/>
      <c r="AF182" s="100"/>
      <c r="AG182" s="100"/>
      <c r="AH182" s="100"/>
      <c r="AI182" s="100"/>
      <c r="AJ182" s="100"/>
      <c r="AK182" s="100"/>
      <c r="AL182" s="100"/>
      <c r="AM182" s="100"/>
      <c r="AN182" s="100"/>
      <c r="AO182" s="100"/>
      <c r="AP182" s="100"/>
      <c r="AQ182" s="100"/>
      <c r="AR182" s="100"/>
      <c r="AS182" s="100"/>
      <c r="AT182" s="100"/>
      <c r="AU182" s="100"/>
      <c r="AV182" s="100"/>
      <c r="AW182" s="100"/>
      <c r="AX182" s="100"/>
      <c r="AY182" s="100"/>
      <c r="AZ182" s="100"/>
      <c r="BA182" s="100"/>
      <c r="BB182" s="100"/>
      <c r="BC182" s="100"/>
      <c r="BD182" s="100"/>
      <c r="BE182" s="100"/>
      <c r="BF182" s="100"/>
      <c r="BG182" s="100"/>
    </row>
    <row r="183" spans="1:59" s="85" customFormat="1" ht="15.6" x14ac:dyDescent="0.3">
      <c r="A183" s="40" t="s">
        <v>71</v>
      </c>
      <c r="B183" s="40" t="str">
        <f>VLOOKUP(A183,'CENTROS DE COSTOS'!A:D,2,0)</f>
        <v>0036-0004</v>
      </c>
      <c r="C183" s="40" t="str">
        <f>VLOOKUP(A183,'CENTROS DE COSTOS'!A:D,3,0)</f>
        <v>Wompi Centro</v>
      </c>
      <c r="D183" s="40">
        <v>25286</v>
      </c>
      <c r="E183" s="40">
        <v>2953744</v>
      </c>
      <c r="F183" s="40">
        <v>31372</v>
      </c>
      <c r="G183" s="40" t="s">
        <v>33</v>
      </c>
      <c r="H183" s="40" t="s">
        <v>618</v>
      </c>
      <c r="I183" s="40" t="s">
        <v>650</v>
      </c>
      <c r="J183" s="40" t="s">
        <v>1382</v>
      </c>
      <c r="K183" s="40" t="s">
        <v>1170</v>
      </c>
      <c r="L183" s="40" t="s">
        <v>8135</v>
      </c>
      <c r="M183" s="103">
        <v>45959.572916666664</v>
      </c>
      <c r="N183" s="103">
        <v>45966.638194444444</v>
      </c>
      <c r="O183" s="40" t="s">
        <v>35</v>
      </c>
      <c r="P183" s="40" t="s">
        <v>35</v>
      </c>
      <c r="Q183" s="40" t="s">
        <v>1494</v>
      </c>
      <c r="R183" s="40" t="s">
        <v>1495</v>
      </c>
      <c r="S183" s="40" t="s">
        <v>10429</v>
      </c>
      <c r="T183" s="40" t="s">
        <v>1497</v>
      </c>
      <c r="U183" s="40">
        <v>56</v>
      </c>
      <c r="V183" s="40" t="str">
        <f>VLOOKUP(D183,TIPOLOGIA!A:F,5,0)</f>
        <v>INTERMEDIA</v>
      </c>
      <c r="W183" s="40" t="str">
        <f>VLOOKUP(D183,TIPOLOGIA!A:F,6,0)</f>
        <v>TERRESTRE</v>
      </c>
      <c r="X183" s="40" t="s">
        <v>1802</v>
      </c>
      <c r="Y183" s="40">
        <v>1</v>
      </c>
      <c r="Z183" s="51">
        <f>IF(T183="SOPORTE_TELEFÓNICO",'TARIFAS 2025'!$B$14,IF(V183="PRINCIPAL",'TARIFAS 2025'!$B$11,IF(V183="INTERMEDIA",'TARIFAS 2025'!$C$11,IF(V183="LEJANA",'TARIFAS 2025'!$D$11))))</f>
        <v>36351</v>
      </c>
      <c r="AA183" s="51">
        <f t="shared" si="2"/>
        <v>36351</v>
      </c>
      <c r="AB183" s="100"/>
      <c r="AC183" s="100"/>
      <c r="AD183" s="100"/>
      <c r="AE183" s="100"/>
      <c r="AF183" s="100"/>
      <c r="AG183" s="100"/>
      <c r="AH183" s="100"/>
      <c r="AI183" s="100"/>
      <c r="AJ183" s="100"/>
      <c r="AK183" s="100"/>
      <c r="AL183" s="100"/>
      <c r="AM183" s="100"/>
      <c r="AN183" s="100"/>
      <c r="AO183" s="100"/>
      <c r="AP183" s="100"/>
      <c r="AQ183" s="100"/>
      <c r="AR183" s="100"/>
      <c r="AS183" s="100"/>
      <c r="AT183" s="100"/>
      <c r="AU183" s="100"/>
      <c r="AV183" s="100"/>
      <c r="AW183" s="100"/>
      <c r="AX183" s="100"/>
      <c r="AY183" s="100"/>
      <c r="AZ183" s="100"/>
      <c r="BA183" s="100"/>
      <c r="BB183" s="100"/>
      <c r="BC183" s="100"/>
      <c r="BD183" s="100"/>
      <c r="BE183" s="100"/>
      <c r="BF183" s="100"/>
      <c r="BG183" s="100"/>
    </row>
    <row r="184" spans="1:59" s="85" customFormat="1" ht="15.6" x14ac:dyDescent="0.3">
      <c r="A184" s="40" t="s">
        <v>96</v>
      </c>
      <c r="B184" s="40" t="str">
        <f>VLOOKUP(A184,'CENTROS DE COSTOS'!A:D,2,0)</f>
        <v>0036-0007</v>
      </c>
      <c r="C184" s="40" t="str">
        <f>VLOOKUP(A184,'CENTROS DE COSTOS'!A:D,3,0)</f>
        <v>Wompi Santander</v>
      </c>
      <c r="D184" s="40">
        <v>15759</v>
      </c>
      <c r="E184" s="40">
        <v>2954351</v>
      </c>
      <c r="F184" s="40">
        <v>78569</v>
      </c>
      <c r="G184" s="40" t="s">
        <v>33</v>
      </c>
      <c r="H184" s="40" t="s">
        <v>322</v>
      </c>
      <c r="I184" s="40" t="s">
        <v>412</v>
      </c>
      <c r="J184" s="40" t="s">
        <v>6404</v>
      </c>
      <c r="K184" s="40" t="s">
        <v>1170</v>
      </c>
      <c r="L184" s="40" t="s">
        <v>8136</v>
      </c>
      <c r="M184" s="103">
        <v>45959.618055555555</v>
      </c>
      <c r="N184" s="103">
        <v>45966.63958333333</v>
      </c>
      <c r="O184" s="40" t="s">
        <v>35</v>
      </c>
      <c r="P184" s="40" t="s">
        <v>35</v>
      </c>
      <c r="Q184" s="40" t="s">
        <v>1494</v>
      </c>
      <c r="R184" s="40" t="s">
        <v>1495</v>
      </c>
      <c r="S184" s="40" t="s">
        <v>10430</v>
      </c>
      <c r="T184" s="40" t="s">
        <v>1497</v>
      </c>
      <c r="U184" s="40">
        <v>16</v>
      </c>
      <c r="V184" s="40" t="str">
        <f>VLOOKUP(D184,TIPOLOGIA!A:F,5,0)</f>
        <v>INTERMEDIA</v>
      </c>
      <c r="W184" s="40" t="str">
        <f>VLOOKUP(D184,TIPOLOGIA!A:F,6,0)</f>
        <v>TERRESTRE</v>
      </c>
      <c r="X184" s="40" t="s">
        <v>1802</v>
      </c>
      <c r="Y184" s="40">
        <v>1</v>
      </c>
      <c r="Z184" s="51">
        <f>IF(T184="SOPORTE_TELEFÓNICO",'TARIFAS 2025'!$B$14,IF(V184="PRINCIPAL",'TARIFAS 2025'!$B$11,IF(V184="INTERMEDIA",'TARIFAS 2025'!$C$11,IF(V184="LEJANA",'TARIFAS 2025'!$D$11))))</f>
        <v>36351</v>
      </c>
      <c r="AA184" s="51">
        <f t="shared" si="2"/>
        <v>36351</v>
      </c>
      <c r="AB184" s="100"/>
      <c r="AC184" s="100"/>
      <c r="AD184" s="100"/>
      <c r="AE184" s="100"/>
      <c r="AF184" s="100"/>
      <c r="AG184" s="100"/>
      <c r="AH184" s="100"/>
      <c r="AI184" s="100"/>
      <c r="AJ184" s="100"/>
      <c r="AK184" s="100"/>
      <c r="AL184" s="100"/>
      <c r="AM184" s="100"/>
      <c r="AN184" s="100"/>
      <c r="AO184" s="100"/>
      <c r="AP184" s="100"/>
      <c r="AQ184" s="100"/>
      <c r="AR184" s="100"/>
      <c r="AS184" s="100"/>
      <c r="AT184" s="100"/>
      <c r="AU184" s="100"/>
      <c r="AV184" s="100"/>
      <c r="AW184" s="100"/>
      <c r="AX184" s="100"/>
      <c r="AY184" s="100"/>
      <c r="AZ184" s="100"/>
      <c r="BA184" s="100"/>
      <c r="BB184" s="100"/>
      <c r="BC184" s="100"/>
      <c r="BD184" s="100"/>
      <c r="BE184" s="100"/>
      <c r="BF184" s="100"/>
      <c r="BG184" s="100"/>
    </row>
    <row r="185" spans="1:59" s="85" customFormat="1" ht="15.6" x14ac:dyDescent="0.3">
      <c r="A185" s="40" t="s">
        <v>81</v>
      </c>
      <c r="B185" s="40" t="str">
        <f>VLOOKUP(A185,'CENTROS DE COSTOS'!A:D,2,0)</f>
        <v>0036-0007</v>
      </c>
      <c r="C185" s="40" t="str">
        <f>VLOOKUP(A185,'CENTROS DE COSTOS'!A:D,3,0)</f>
        <v>Wompi Santander</v>
      </c>
      <c r="D185" s="40">
        <v>54518</v>
      </c>
      <c r="E185" s="40">
        <v>2954563</v>
      </c>
      <c r="F185" s="40">
        <v>47141</v>
      </c>
      <c r="G185" s="40" t="s">
        <v>33</v>
      </c>
      <c r="H185" s="40" t="s">
        <v>891</v>
      </c>
      <c r="I185" s="40" t="s">
        <v>917</v>
      </c>
      <c r="J185" s="40" t="s">
        <v>6405</v>
      </c>
      <c r="K185" s="40" t="s">
        <v>1170</v>
      </c>
      <c r="L185" s="40" t="s">
        <v>8137</v>
      </c>
      <c r="M185" s="103">
        <v>45959.640277777777</v>
      </c>
      <c r="N185" s="103">
        <v>45966.640972222223</v>
      </c>
      <c r="O185" s="40" t="s">
        <v>35</v>
      </c>
      <c r="P185" s="40" t="s">
        <v>35</v>
      </c>
      <c r="Q185" s="40" t="s">
        <v>1494</v>
      </c>
      <c r="R185" s="40" t="s">
        <v>1495</v>
      </c>
      <c r="S185" s="40" t="s">
        <v>10431</v>
      </c>
      <c r="T185" s="40" t="s">
        <v>1497</v>
      </c>
      <c r="U185" s="40">
        <v>32</v>
      </c>
      <c r="V185" s="40" t="str">
        <f>VLOOKUP(D185,TIPOLOGIA!A:F,5,0)</f>
        <v>LEJANA</v>
      </c>
      <c r="W185" s="40" t="str">
        <f>VLOOKUP(D185,TIPOLOGIA!A:F,6,0)</f>
        <v>TERRESTRE</v>
      </c>
      <c r="X185" s="40" t="s">
        <v>1802</v>
      </c>
      <c r="Y185" s="40">
        <v>1</v>
      </c>
      <c r="Z185" s="51">
        <f>IF(T185="SOPORTE_TELEFÓNICO",'TARIFAS 2025'!$B$14,IF(V185="PRINCIPAL",'TARIFAS 2025'!$B$11,IF(V185="INTERMEDIA",'TARIFAS 2025'!$C$11,IF(V185="LEJANA",'TARIFAS 2025'!$D$11))))</f>
        <v>40250</v>
      </c>
      <c r="AA185" s="51">
        <f t="shared" si="2"/>
        <v>40250</v>
      </c>
      <c r="AB185" s="100"/>
      <c r="AC185" s="100"/>
      <c r="AD185" s="100"/>
      <c r="AE185" s="100"/>
      <c r="AF185" s="100"/>
      <c r="AG185" s="100"/>
      <c r="AH185" s="100"/>
      <c r="AI185" s="100"/>
      <c r="AJ185" s="100"/>
      <c r="AK185" s="100"/>
      <c r="AL185" s="100"/>
      <c r="AM185" s="100"/>
      <c r="AN185" s="100"/>
      <c r="AO185" s="100"/>
      <c r="AP185" s="100"/>
      <c r="AQ185" s="100"/>
      <c r="AR185" s="100"/>
      <c r="AS185" s="100"/>
      <c r="AT185" s="100"/>
      <c r="AU185" s="100"/>
      <c r="AV185" s="100"/>
      <c r="AW185" s="100"/>
      <c r="AX185" s="100"/>
      <c r="AY185" s="100"/>
      <c r="AZ185" s="100"/>
      <c r="BA185" s="100"/>
      <c r="BB185" s="100"/>
      <c r="BC185" s="100"/>
      <c r="BD185" s="100"/>
      <c r="BE185" s="100"/>
      <c r="BF185" s="100"/>
      <c r="BG185" s="100"/>
    </row>
    <row r="186" spans="1:59" s="85" customFormat="1" ht="15.6" x14ac:dyDescent="0.3">
      <c r="A186" s="40" t="s">
        <v>81</v>
      </c>
      <c r="B186" s="40" t="str">
        <f>VLOOKUP(A186,'CENTROS DE COSTOS'!A:D,2,0)</f>
        <v>0036-0007</v>
      </c>
      <c r="C186" s="40" t="str">
        <f>VLOOKUP(A186,'CENTROS DE COSTOS'!A:D,3,0)</f>
        <v>Wompi Santander</v>
      </c>
      <c r="D186" s="40">
        <v>54001</v>
      </c>
      <c r="E186" s="40">
        <v>2968668</v>
      </c>
      <c r="F186" s="40">
        <v>77167</v>
      </c>
      <c r="G186" s="40" t="s">
        <v>33</v>
      </c>
      <c r="H186" s="40" t="s">
        <v>891</v>
      </c>
      <c r="I186" s="40" t="s">
        <v>81</v>
      </c>
      <c r="J186" s="40" t="s">
        <v>3144</v>
      </c>
      <c r="K186" s="40" t="s">
        <v>1170</v>
      </c>
      <c r="L186" s="40" t="s">
        <v>8138</v>
      </c>
      <c r="M186" s="103">
        <v>45965.335416666669</v>
      </c>
      <c r="N186" s="103">
        <v>45966.640972222223</v>
      </c>
      <c r="O186" s="40" t="s">
        <v>35</v>
      </c>
      <c r="P186" s="40" t="s">
        <v>35</v>
      </c>
      <c r="Q186" s="40" t="s">
        <v>1494</v>
      </c>
      <c r="R186" s="40" t="s">
        <v>1495</v>
      </c>
      <c r="S186" s="40" t="s">
        <v>10432</v>
      </c>
      <c r="T186" s="40" t="s">
        <v>1172</v>
      </c>
      <c r="U186" s="40">
        <v>24</v>
      </c>
      <c r="V186" s="40" t="str">
        <f>VLOOKUP(D186,TIPOLOGIA!A:F,5,0)</f>
        <v>PRINCIPAL</v>
      </c>
      <c r="W186" s="40" t="str">
        <f>VLOOKUP(D186,TIPOLOGIA!A:F,6,0)</f>
        <v>TERRESTRE</v>
      </c>
      <c r="X186" s="40" t="s">
        <v>1313</v>
      </c>
      <c r="Y186" s="40">
        <v>1</v>
      </c>
      <c r="Z186" s="51">
        <f>IF(T186="SOPORTE_TELEFÓNICO",'TARIFAS 2025'!$B$14,IF(V186="PRINCIPAL",'TARIFAS 2025'!$B$11,IF(V186="INTERMEDIA",'TARIFAS 2025'!$C$11,IF(V186="LEJANA",'TARIFAS 2025'!$D$11))))</f>
        <v>31419</v>
      </c>
      <c r="AA186" s="51">
        <f t="shared" si="2"/>
        <v>31419</v>
      </c>
      <c r="AB186" s="100"/>
      <c r="AC186" s="100"/>
      <c r="AD186" s="100"/>
      <c r="AE186" s="100"/>
      <c r="AF186" s="100"/>
      <c r="AG186" s="100"/>
      <c r="AH186" s="100"/>
      <c r="AI186" s="100"/>
      <c r="AJ186" s="100"/>
      <c r="AK186" s="100"/>
      <c r="AL186" s="100"/>
      <c r="AM186" s="100"/>
      <c r="AN186" s="100"/>
      <c r="AO186" s="100"/>
      <c r="AP186" s="100"/>
      <c r="AQ186" s="100"/>
      <c r="AR186" s="100"/>
      <c r="AS186" s="100"/>
      <c r="AT186" s="100"/>
      <c r="AU186" s="100"/>
      <c r="AV186" s="100"/>
      <c r="AW186" s="100"/>
      <c r="AX186" s="100"/>
      <c r="AY186" s="100"/>
      <c r="AZ186" s="100"/>
      <c r="BA186" s="100"/>
      <c r="BB186" s="100"/>
      <c r="BC186" s="100"/>
      <c r="BD186" s="100"/>
      <c r="BE186" s="100"/>
      <c r="BF186" s="100"/>
      <c r="BG186" s="100"/>
    </row>
    <row r="187" spans="1:59" s="85" customFormat="1" ht="15.6" x14ac:dyDescent="0.3">
      <c r="A187" s="40" t="s">
        <v>96</v>
      </c>
      <c r="B187" s="40" t="str">
        <f>VLOOKUP(A187,'CENTROS DE COSTOS'!A:D,2,0)</f>
        <v>0036-0007</v>
      </c>
      <c r="C187" s="40" t="str">
        <f>VLOOKUP(A187,'CENTROS DE COSTOS'!A:D,3,0)</f>
        <v>Wompi Santander</v>
      </c>
      <c r="D187" s="40">
        <v>15753</v>
      </c>
      <c r="E187" s="40">
        <v>2954588</v>
      </c>
      <c r="F187" s="40">
        <v>76915</v>
      </c>
      <c r="G187" s="40" t="s">
        <v>33</v>
      </c>
      <c r="H187" s="40" t="s">
        <v>322</v>
      </c>
      <c r="I187" s="40" t="s">
        <v>409</v>
      </c>
      <c r="J187" s="40" t="s">
        <v>3315</v>
      </c>
      <c r="K187" s="40" t="s">
        <v>1170</v>
      </c>
      <c r="L187" s="40" t="s">
        <v>8139</v>
      </c>
      <c r="M187" s="103">
        <v>45959.645138888889</v>
      </c>
      <c r="N187" s="103">
        <v>45966.642361111109</v>
      </c>
      <c r="O187" s="40" t="s">
        <v>35</v>
      </c>
      <c r="P187" s="40" t="s">
        <v>35</v>
      </c>
      <c r="Q187" s="40" t="s">
        <v>1494</v>
      </c>
      <c r="R187" s="40" t="s">
        <v>1495</v>
      </c>
      <c r="S187" s="40" t="s">
        <v>10433</v>
      </c>
      <c r="T187" s="40" t="s">
        <v>1497</v>
      </c>
      <c r="U187" s="40">
        <v>24</v>
      </c>
      <c r="V187" s="40" t="str">
        <f>VLOOKUP(D187,TIPOLOGIA!A:F,5,0)</f>
        <v>LEJANA</v>
      </c>
      <c r="W187" s="40" t="str">
        <f>VLOOKUP(D187,TIPOLOGIA!A:F,6,0)</f>
        <v>TERRESTRE</v>
      </c>
      <c r="X187" s="40" t="s">
        <v>1802</v>
      </c>
      <c r="Y187" s="40">
        <v>1</v>
      </c>
      <c r="Z187" s="51">
        <f>IF(T187="SOPORTE_TELEFÓNICO",'TARIFAS 2025'!$B$14,IF(V187="PRINCIPAL",'TARIFAS 2025'!$B$11,IF(V187="INTERMEDIA",'TARIFAS 2025'!$C$11,IF(V187="LEJANA",'TARIFAS 2025'!$D$11))))</f>
        <v>40250</v>
      </c>
      <c r="AA187" s="51">
        <f t="shared" si="2"/>
        <v>40250</v>
      </c>
      <c r="AB187" s="100"/>
      <c r="AC187" s="100"/>
      <c r="AD187" s="100"/>
      <c r="AE187" s="100"/>
      <c r="AF187" s="100"/>
      <c r="AG187" s="100"/>
      <c r="AH187" s="100"/>
      <c r="AI187" s="100"/>
      <c r="AJ187" s="100"/>
      <c r="AK187" s="100"/>
      <c r="AL187" s="100"/>
      <c r="AM187" s="100"/>
      <c r="AN187" s="100"/>
      <c r="AO187" s="100"/>
      <c r="AP187" s="100"/>
      <c r="AQ187" s="100"/>
      <c r="AR187" s="100"/>
      <c r="AS187" s="100"/>
      <c r="AT187" s="100"/>
      <c r="AU187" s="100"/>
      <c r="AV187" s="100"/>
      <c r="AW187" s="100"/>
      <c r="AX187" s="100"/>
      <c r="AY187" s="100"/>
      <c r="AZ187" s="100"/>
      <c r="BA187" s="100"/>
      <c r="BB187" s="100"/>
      <c r="BC187" s="100"/>
      <c r="BD187" s="100"/>
      <c r="BE187" s="100"/>
      <c r="BF187" s="100"/>
      <c r="BG187" s="100"/>
    </row>
    <row r="188" spans="1:59" s="85" customFormat="1" ht="15.6" x14ac:dyDescent="0.3">
      <c r="A188" s="40" t="s">
        <v>71</v>
      </c>
      <c r="B188" s="40" t="str">
        <f>VLOOKUP(A188,'CENTROS DE COSTOS'!A:D,2,0)</f>
        <v>0036-0004</v>
      </c>
      <c r="C188" s="40" t="str">
        <f>VLOOKUP(A188,'CENTROS DE COSTOS'!A:D,3,0)</f>
        <v>Wompi Centro</v>
      </c>
      <c r="D188" s="40">
        <v>25290</v>
      </c>
      <c r="E188" s="40">
        <v>2955951</v>
      </c>
      <c r="F188" s="40">
        <v>43558</v>
      </c>
      <c r="G188" s="40" t="s">
        <v>33</v>
      </c>
      <c r="H188" s="40" t="s">
        <v>618</v>
      </c>
      <c r="I188" s="40" t="s">
        <v>652</v>
      </c>
      <c r="J188" s="40" t="s">
        <v>6406</v>
      </c>
      <c r="K188" s="40" t="s">
        <v>1170</v>
      </c>
      <c r="L188" s="40" t="s">
        <v>8140</v>
      </c>
      <c r="M188" s="103">
        <v>45960.333333333336</v>
      </c>
      <c r="N188" s="103">
        <v>45966.643750000003</v>
      </c>
      <c r="O188" s="40" t="s">
        <v>35</v>
      </c>
      <c r="P188" s="40" t="s">
        <v>35</v>
      </c>
      <c r="Q188" s="40" t="s">
        <v>1494</v>
      </c>
      <c r="R188" s="40" t="s">
        <v>1495</v>
      </c>
      <c r="S188" s="40" t="s">
        <v>10434</v>
      </c>
      <c r="T188" s="40" t="s">
        <v>1497</v>
      </c>
      <c r="U188" s="40">
        <v>32</v>
      </c>
      <c r="V188" s="40" t="str">
        <f>VLOOKUP(D188,TIPOLOGIA!A:F,5,0)</f>
        <v>INTERMEDIA</v>
      </c>
      <c r="W188" s="40" t="str">
        <f>VLOOKUP(D188,TIPOLOGIA!A:F,6,0)</f>
        <v>TERRESTRE</v>
      </c>
      <c r="X188" s="40" t="s">
        <v>1802</v>
      </c>
      <c r="Y188" s="40">
        <v>1</v>
      </c>
      <c r="Z188" s="51">
        <f>IF(T188="SOPORTE_TELEFÓNICO",'TARIFAS 2025'!$B$14,IF(V188="PRINCIPAL",'TARIFAS 2025'!$B$11,IF(V188="INTERMEDIA",'TARIFAS 2025'!$C$11,IF(V188="LEJANA",'TARIFAS 2025'!$D$11))))</f>
        <v>36351</v>
      </c>
      <c r="AA188" s="51">
        <f t="shared" si="2"/>
        <v>36351</v>
      </c>
      <c r="AB188" s="100"/>
      <c r="AC188" s="100"/>
      <c r="AD188" s="100"/>
      <c r="AE188" s="100"/>
      <c r="AF188" s="100"/>
      <c r="AG188" s="100"/>
      <c r="AH188" s="100"/>
      <c r="AI188" s="100"/>
      <c r="AJ188" s="100"/>
      <c r="AK188" s="100"/>
      <c r="AL188" s="100"/>
      <c r="AM188" s="100"/>
      <c r="AN188" s="100"/>
      <c r="AO188" s="100"/>
      <c r="AP188" s="100"/>
      <c r="AQ188" s="100"/>
      <c r="AR188" s="100"/>
      <c r="AS188" s="100"/>
      <c r="AT188" s="100"/>
      <c r="AU188" s="100"/>
      <c r="AV188" s="100"/>
      <c r="AW188" s="100"/>
      <c r="AX188" s="100"/>
      <c r="AY188" s="100"/>
      <c r="AZ188" s="100"/>
      <c r="BA188" s="100"/>
      <c r="BB188" s="100"/>
      <c r="BC188" s="100"/>
      <c r="BD188" s="100"/>
      <c r="BE188" s="100"/>
      <c r="BF188" s="100"/>
      <c r="BG188" s="100"/>
    </row>
    <row r="189" spans="1:59" s="85" customFormat="1" ht="15.6" x14ac:dyDescent="0.3">
      <c r="A189" s="40" t="s">
        <v>85</v>
      </c>
      <c r="B189" s="40" t="str">
        <f>VLOOKUP(A189,'CENTROS DE COSTOS'!A:D,2,0)</f>
        <v>0036-0006</v>
      </c>
      <c r="C189" s="40" t="str">
        <f>VLOOKUP(A189,'CENTROS DE COSTOS'!A:D,3,0)</f>
        <v>Wompi Oriente</v>
      </c>
      <c r="D189" s="40">
        <v>73268</v>
      </c>
      <c r="E189" s="40">
        <v>2956807</v>
      </c>
      <c r="F189" s="40">
        <v>68077</v>
      </c>
      <c r="G189" s="40" t="s">
        <v>33</v>
      </c>
      <c r="H189" s="40" t="s">
        <v>1056</v>
      </c>
      <c r="I189" s="40" t="s">
        <v>1071</v>
      </c>
      <c r="J189" s="40" t="s">
        <v>6407</v>
      </c>
      <c r="K189" s="40" t="s">
        <v>1170</v>
      </c>
      <c r="L189" s="40" t="s">
        <v>8141</v>
      </c>
      <c r="M189" s="103">
        <v>45960.362500000003</v>
      </c>
      <c r="N189" s="103">
        <v>45966.644444444442</v>
      </c>
      <c r="O189" s="40" t="s">
        <v>35</v>
      </c>
      <c r="P189" s="40" t="s">
        <v>35</v>
      </c>
      <c r="Q189" s="40" t="s">
        <v>1494</v>
      </c>
      <c r="R189" s="40" t="s">
        <v>1495</v>
      </c>
      <c r="S189" s="40" t="s">
        <v>10435</v>
      </c>
      <c r="T189" s="40" t="s">
        <v>1497</v>
      </c>
      <c r="U189" s="40">
        <v>64</v>
      </c>
      <c r="V189" s="40" t="str">
        <f>VLOOKUP(D189,TIPOLOGIA!A:F,5,0)</f>
        <v>INTERMEDIA</v>
      </c>
      <c r="W189" s="40" t="str">
        <f>VLOOKUP(D189,TIPOLOGIA!A:F,6,0)</f>
        <v>TERRESTRE</v>
      </c>
      <c r="X189" s="40" t="s">
        <v>1802</v>
      </c>
      <c r="Y189" s="40">
        <v>1</v>
      </c>
      <c r="Z189" s="51">
        <f>IF(T189="SOPORTE_TELEFÓNICO",'TARIFAS 2025'!$B$14,IF(V189="PRINCIPAL",'TARIFAS 2025'!$B$11,IF(V189="INTERMEDIA",'TARIFAS 2025'!$C$11,IF(V189="LEJANA",'TARIFAS 2025'!$D$11))))</f>
        <v>36351</v>
      </c>
      <c r="AA189" s="51">
        <f t="shared" si="2"/>
        <v>36351</v>
      </c>
      <c r="AB189" s="100"/>
      <c r="AC189" s="100"/>
      <c r="AD189" s="100"/>
      <c r="AE189" s="100"/>
      <c r="AF189" s="100"/>
      <c r="AG189" s="100"/>
      <c r="AH189" s="100"/>
      <c r="AI189" s="100"/>
      <c r="AJ189" s="100"/>
      <c r="AK189" s="100"/>
      <c r="AL189" s="100"/>
      <c r="AM189" s="100"/>
      <c r="AN189" s="100"/>
      <c r="AO189" s="100"/>
      <c r="AP189" s="100"/>
      <c r="AQ189" s="100"/>
      <c r="AR189" s="100"/>
      <c r="AS189" s="100"/>
      <c r="AT189" s="100"/>
      <c r="AU189" s="100"/>
      <c r="AV189" s="100"/>
      <c r="AW189" s="100"/>
      <c r="AX189" s="100"/>
      <c r="AY189" s="100"/>
      <c r="AZ189" s="100"/>
      <c r="BA189" s="100"/>
      <c r="BB189" s="100"/>
      <c r="BC189" s="100"/>
      <c r="BD189" s="100"/>
      <c r="BE189" s="100"/>
      <c r="BF189" s="100"/>
      <c r="BG189" s="100"/>
    </row>
    <row r="190" spans="1:59" s="85" customFormat="1" ht="15.6" x14ac:dyDescent="0.3">
      <c r="A190" s="40" t="s">
        <v>74</v>
      </c>
      <c r="B190" s="40" t="str">
        <f>VLOOKUP(A190,'CENTROS DE COSTOS'!A:D,2,0)</f>
        <v>0036-0007</v>
      </c>
      <c r="C190" s="40" t="str">
        <f>VLOOKUP(A190,'CENTROS DE COSTOS'!A:D,3,0)</f>
        <v>Wompi Santander</v>
      </c>
      <c r="D190" s="40">
        <v>68755</v>
      </c>
      <c r="E190" s="40">
        <v>2958074</v>
      </c>
      <c r="F190" s="40">
        <v>62120</v>
      </c>
      <c r="G190" s="40" t="s">
        <v>33</v>
      </c>
      <c r="H190" s="40" t="s">
        <v>963</v>
      </c>
      <c r="I190" s="40" t="s">
        <v>1026</v>
      </c>
      <c r="J190" s="40" t="s">
        <v>6408</v>
      </c>
      <c r="K190" s="40" t="s">
        <v>1170</v>
      </c>
      <c r="L190" s="40" t="s">
        <v>8142</v>
      </c>
      <c r="M190" s="103">
        <v>45960.448611111111</v>
      </c>
      <c r="N190" s="103">
        <v>45966.645138888889</v>
      </c>
      <c r="O190" s="40" t="s">
        <v>35</v>
      </c>
      <c r="P190" s="40" t="s">
        <v>35</v>
      </c>
      <c r="Q190" s="40" t="s">
        <v>1494</v>
      </c>
      <c r="R190" s="40" t="s">
        <v>1495</v>
      </c>
      <c r="S190" s="40" t="s">
        <v>10436</v>
      </c>
      <c r="T190" s="40" t="s">
        <v>1497</v>
      </c>
      <c r="U190" s="40">
        <v>24</v>
      </c>
      <c r="V190" s="40" t="str">
        <f>VLOOKUP(D190,TIPOLOGIA!A:F,5,0)</f>
        <v>LEJANA</v>
      </c>
      <c r="W190" s="40" t="str">
        <f>VLOOKUP(D190,TIPOLOGIA!A:F,6,0)</f>
        <v>TERRESTRE</v>
      </c>
      <c r="X190" s="40" t="s">
        <v>1802</v>
      </c>
      <c r="Y190" s="40">
        <v>1</v>
      </c>
      <c r="Z190" s="51">
        <f>IF(T190="SOPORTE_TELEFÓNICO",'TARIFAS 2025'!$B$14,IF(V190="PRINCIPAL",'TARIFAS 2025'!$B$11,IF(V190="INTERMEDIA",'TARIFAS 2025'!$C$11,IF(V190="LEJANA",'TARIFAS 2025'!$D$11))))</f>
        <v>40250</v>
      </c>
      <c r="AA190" s="51">
        <f t="shared" si="2"/>
        <v>40250</v>
      </c>
      <c r="AB190" s="100"/>
      <c r="AC190" s="100"/>
      <c r="AD190" s="100"/>
      <c r="AE190" s="100"/>
      <c r="AF190" s="100"/>
      <c r="AG190" s="100"/>
      <c r="AH190" s="100"/>
      <c r="AI190" s="100"/>
      <c r="AJ190" s="100"/>
      <c r="AK190" s="100"/>
      <c r="AL190" s="100"/>
      <c r="AM190" s="100"/>
      <c r="AN190" s="100"/>
      <c r="AO190" s="100"/>
      <c r="AP190" s="100"/>
      <c r="AQ190" s="100"/>
      <c r="AR190" s="100"/>
      <c r="AS190" s="100"/>
      <c r="AT190" s="100"/>
      <c r="AU190" s="100"/>
      <c r="AV190" s="100"/>
      <c r="AW190" s="100"/>
      <c r="AX190" s="100"/>
      <c r="AY190" s="100"/>
      <c r="AZ190" s="100"/>
      <c r="BA190" s="100"/>
      <c r="BB190" s="100"/>
      <c r="BC190" s="100"/>
      <c r="BD190" s="100"/>
      <c r="BE190" s="100"/>
      <c r="BF190" s="100"/>
      <c r="BG190" s="100"/>
    </row>
    <row r="191" spans="1:59" s="85" customFormat="1" ht="15.6" x14ac:dyDescent="0.3">
      <c r="A191" s="40" t="s">
        <v>71</v>
      </c>
      <c r="B191" s="40" t="str">
        <f>VLOOKUP(A191,'CENTROS DE COSTOS'!A:D,2,0)</f>
        <v>0036-0004</v>
      </c>
      <c r="C191" s="40" t="str">
        <f>VLOOKUP(A191,'CENTROS DE COSTOS'!A:D,3,0)</f>
        <v>Wompi Centro</v>
      </c>
      <c r="D191" s="40">
        <v>25290</v>
      </c>
      <c r="E191" s="40">
        <v>2958249</v>
      </c>
      <c r="F191" s="40">
        <v>74368</v>
      </c>
      <c r="G191" s="40" t="s">
        <v>33</v>
      </c>
      <c r="H191" s="40" t="s">
        <v>618</v>
      </c>
      <c r="I191" s="40" t="s">
        <v>652</v>
      </c>
      <c r="J191" s="40" t="s">
        <v>6409</v>
      </c>
      <c r="K191" s="40" t="s">
        <v>1170</v>
      </c>
      <c r="L191" s="40" t="s">
        <v>8143</v>
      </c>
      <c r="M191" s="103">
        <v>45960.456250000003</v>
      </c>
      <c r="N191" s="103">
        <v>45966.645833333336</v>
      </c>
      <c r="O191" s="40" t="s">
        <v>35</v>
      </c>
      <c r="P191" s="40" t="s">
        <v>35</v>
      </c>
      <c r="Q191" s="40" t="s">
        <v>1494</v>
      </c>
      <c r="R191" s="40" t="s">
        <v>1495</v>
      </c>
      <c r="S191" s="40" t="s">
        <v>10437</v>
      </c>
      <c r="T191" s="40" t="s">
        <v>1497</v>
      </c>
      <c r="U191" s="40">
        <v>24</v>
      </c>
      <c r="V191" s="40" t="str">
        <f>VLOOKUP(D191,TIPOLOGIA!A:F,5,0)</f>
        <v>INTERMEDIA</v>
      </c>
      <c r="W191" s="40" t="str">
        <f>VLOOKUP(D191,TIPOLOGIA!A:F,6,0)</f>
        <v>TERRESTRE</v>
      </c>
      <c r="X191" s="40" t="s">
        <v>1802</v>
      </c>
      <c r="Y191" s="40">
        <v>1</v>
      </c>
      <c r="Z191" s="51">
        <f>IF(T191="SOPORTE_TELEFÓNICO",'TARIFAS 2025'!$B$14,IF(V191="PRINCIPAL",'TARIFAS 2025'!$B$11,IF(V191="INTERMEDIA",'TARIFAS 2025'!$C$11,IF(V191="LEJANA",'TARIFAS 2025'!$D$11))))</f>
        <v>36351</v>
      </c>
      <c r="AA191" s="51">
        <f t="shared" si="2"/>
        <v>36351</v>
      </c>
      <c r="AB191" s="100"/>
      <c r="AC191" s="100"/>
      <c r="AD191" s="100"/>
      <c r="AE191" s="100"/>
      <c r="AF191" s="100"/>
      <c r="AG191" s="100"/>
      <c r="AH191" s="100"/>
      <c r="AI191" s="100"/>
      <c r="AJ191" s="100"/>
      <c r="AK191" s="100"/>
      <c r="AL191" s="100"/>
      <c r="AM191" s="100"/>
      <c r="AN191" s="100"/>
      <c r="AO191" s="100"/>
      <c r="AP191" s="100"/>
      <c r="AQ191" s="100"/>
      <c r="AR191" s="100"/>
      <c r="AS191" s="100"/>
      <c r="AT191" s="100"/>
      <c r="AU191" s="100"/>
      <c r="AV191" s="100"/>
      <c r="AW191" s="100"/>
      <c r="AX191" s="100"/>
      <c r="AY191" s="100"/>
      <c r="AZ191" s="100"/>
      <c r="BA191" s="100"/>
      <c r="BB191" s="100"/>
      <c r="BC191" s="100"/>
      <c r="BD191" s="100"/>
      <c r="BE191" s="100"/>
      <c r="BF191" s="100"/>
      <c r="BG191" s="100"/>
    </row>
    <row r="192" spans="1:59" s="85" customFormat="1" ht="15.6" x14ac:dyDescent="0.3">
      <c r="A192" s="40" t="s">
        <v>96</v>
      </c>
      <c r="B192" s="40" t="str">
        <f>VLOOKUP(A192,'CENTROS DE COSTOS'!A:D,2,0)</f>
        <v>0036-0007</v>
      </c>
      <c r="C192" s="40" t="str">
        <f>VLOOKUP(A192,'CENTROS DE COSTOS'!A:D,3,0)</f>
        <v>Wompi Santander</v>
      </c>
      <c r="D192" s="40">
        <v>15176</v>
      </c>
      <c r="E192" s="40">
        <v>2958787</v>
      </c>
      <c r="F192" s="40">
        <v>48648</v>
      </c>
      <c r="G192" s="40" t="s">
        <v>33</v>
      </c>
      <c r="H192" s="40" t="s">
        <v>322</v>
      </c>
      <c r="I192" s="40" t="s">
        <v>338</v>
      </c>
      <c r="J192" s="40" t="s">
        <v>6410</v>
      </c>
      <c r="K192" s="40" t="s">
        <v>1170</v>
      </c>
      <c r="L192" s="40" t="s">
        <v>8144</v>
      </c>
      <c r="M192" s="103">
        <v>45960.508333333331</v>
      </c>
      <c r="N192" s="103">
        <v>45966.646527777775</v>
      </c>
      <c r="O192" s="40" t="s">
        <v>35</v>
      </c>
      <c r="P192" s="40" t="s">
        <v>35</v>
      </c>
      <c r="Q192" s="40" t="s">
        <v>1494</v>
      </c>
      <c r="R192" s="40" t="s">
        <v>1495</v>
      </c>
      <c r="S192" s="40" t="s">
        <v>10438</v>
      </c>
      <c r="T192" s="40" t="s">
        <v>1497</v>
      </c>
      <c r="U192" s="40">
        <v>24</v>
      </c>
      <c r="V192" s="40" t="str">
        <f>VLOOKUP(D192,TIPOLOGIA!A:F,5,0)</f>
        <v>LEJANA</v>
      </c>
      <c r="W192" s="40" t="str">
        <f>VLOOKUP(D192,TIPOLOGIA!A:F,6,0)</f>
        <v>TERRESTRE</v>
      </c>
      <c r="X192" s="40" t="s">
        <v>1802</v>
      </c>
      <c r="Y192" s="40">
        <v>1</v>
      </c>
      <c r="Z192" s="51">
        <f>IF(T192="SOPORTE_TELEFÓNICO",'TARIFAS 2025'!$B$14,IF(V192="PRINCIPAL",'TARIFAS 2025'!$B$11,IF(V192="INTERMEDIA",'TARIFAS 2025'!$C$11,IF(V192="LEJANA",'TARIFAS 2025'!$D$11))))</f>
        <v>40250</v>
      </c>
      <c r="AA192" s="51">
        <f t="shared" si="2"/>
        <v>40250</v>
      </c>
      <c r="AB192" s="100"/>
      <c r="AC192" s="100"/>
      <c r="AD192" s="100"/>
      <c r="AE192" s="100"/>
      <c r="AF192" s="100"/>
      <c r="AG192" s="100"/>
      <c r="AH192" s="100"/>
      <c r="AI192" s="100"/>
      <c r="AJ192" s="100"/>
      <c r="AK192" s="100"/>
      <c r="AL192" s="100"/>
      <c r="AM192" s="100"/>
      <c r="AN192" s="100"/>
      <c r="AO192" s="100"/>
      <c r="AP192" s="100"/>
      <c r="AQ192" s="100"/>
      <c r="AR192" s="100"/>
      <c r="AS192" s="100"/>
      <c r="AT192" s="100"/>
      <c r="AU192" s="100"/>
      <c r="AV192" s="100"/>
      <c r="AW192" s="100"/>
      <c r="AX192" s="100"/>
      <c r="AY192" s="100"/>
      <c r="AZ192" s="100"/>
      <c r="BA192" s="100"/>
      <c r="BB192" s="100"/>
      <c r="BC192" s="100"/>
      <c r="BD192" s="100"/>
      <c r="BE192" s="100"/>
      <c r="BF192" s="100"/>
      <c r="BG192" s="100"/>
    </row>
    <row r="193" spans="1:59" s="85" customFormat="1" ht="15.6" x14ac:dyDescent="0.3">
      <c r="A193" s="40" t="s">
        <v>71</v>
      </c>
      <c r="B193" s="40" t="str">
        <f>VLOOKUP(A193,'CENTROS DE COSTOS'!A:D,2,0)</f>
        <v>0036-0004</v>
      </c>
      <c r="C193" s="40" t="str">
        <f>VLOOKUP(A193,'CENTROS DE COSTOS'!A:D,3,0)</f>
        <v>Wompi Centro</v>
      </c>
      <c r="D193" s="40">
        <v>25899</v>
      </c>
      <c r="E193" s="40">
        <v>2962052</v>
      </c>
      <c r="F193" s="40">
        <v>26278</v>
      </c>
      <c r="G193" s="40" t="s">
        <v>33</v>
      </c>
      <c r="H193" s="40" t="s">
        <v>618</v>
      </c>
      <c r="I193" s="40" t="s">
        <v>727</v>
      </c>
      <c r="J193" s="40" t="s">
        <v>6411</v>
      </c>
      <c r="K193" s="40" t="s">
        <v>1170</v>
      </c>
      <c r="L193" s="40" t="s">
        <v>8145</v>
      </c>
      <c r="M193" s="103">
        <v>45961.386111111111</v>
      </c>
      <c r="N193" s="103">
        <v>45966.647916666669</v>
      </c>
      <c r="O193" s="40" t="s">
        <v>35</v>
      </c>
      <c r="P193" s="40" t="s">
        <v>35</v>
      </c>
      <c r="Q193" s="40" t="s">
        <v>1494</v>
      </c>
      <c r="R193" s="40" t="s">
        <v>1495</v>
      </c>
      <c r="S193" s="40" t="s">
        <v>10439</v>
      </c>
      <c r="T193" s="40" t="s">
        <v>1497</v>
      </c>
      <c r="U193" s="40">
        <v>64</v>
      </c>
      <c r="V193" s="40" t="str">
        <f>VLOOKUP(D193,TIPOLOGIA!A:F,5,0)</f>
        <v>INTERMEDIA</v>
      </c>
      <c r="W193" s="40" t="str">
        <f>VLOOKUP(D193,TIPOLOGIA!A:F,6,0)</f>
        <v>TERRESTRE</v>
      </c>
      <c r="X193" s="40" t="s">
        <v>1591</v>
      </c>
      <c r="Y193" s="40">
        <v>1</v>
      </c>
      <c r="Z193" s="51">
        <f>IF(T193="SOPORTE_TELEFÓNICO",'TARIFAS 2025'!$B$14,IF(V193="PRINCIPAL",'TARIFAS 2025'!$B$11,IF(V193="INTERMEDIA",'TARIFAS 2025'!$C$11,IF(V193="LEJANA",'TARIFAS 2025'!$D$11))))</f>
        <v>36351</v>
      </c>
      <c r="AA193" s="51">
        <f t="shared" si="2"/>
        <v>36351</v>
      </c>
      <c r="AB193" s="100"/>
      <c r="AC193" s="100"/>
      <c r="AD193" s="100"/>
      <c r="AE193" s="100"/>
      <c r="AF193" s="100"/>
      <c r="AG193" s="100"/>
      <c r="AH193" s="100"/>
      <c r="AI193" s="100"/>
      <c r="AJ193" s="100"/>
      <c r="AK193" s="100"/>
      <c r="AL193" s="100"/>
      <c r="AM193" s="100"/>
      <c r="AN193" s="100"/>
      <c r="AO193" s="100"/>
      <c r="AP193" s="100"/>
      <c r="AQ193" s="100"/>
      <c r="AR193" s="100"/>
      <c r="AS193" s="100"/>
      <c r="AT193" s="100"/>
      <c r="AU193" s="100"/>
      <c r="AV193" s="100"/>
      <c r="AW193" s="100"/>
      <c r="AX193" s="100"/>
      <c r="AY193" s="100"/>
      <c r="AZ193" s="100"/>
      <c r="BA193" s="100"/>
      <c r="BB193" s="100"/>
      <c r="BC193" s="100"/>
      <c r="BD193" s="100"/>
      <c r="BE193" s="100"/>
      <c r="BF193" s="100"/>
      <c r="BG193" s="100"/>
    </row>
    <row r="194" spans="1:59" s="85" customFormat="1" ht="15.6" x14ac:dyDescent="0.3">
      <c r="A194" s="40" t="s">
        <v>96</v>
      </c>
      <c r="B194" s="40" t="str">
        <f>VLOOKUP(A194,'CENTROS DE COSTOS'!A:D,2,0)</f>
        <v>0036-0007</v>
      </c>
      <c r="C194" s="40" t="str">
        <f>VLOOKUP(A194,'CENTROS DE COSTOS'!A:D,3,0)</f>
        <v>Wompi Santander</v>
      </c>
      <c r="D194" s="40">
        <v>15759</v>
      </c>
      <c r="E194" s="40">
        <v>2963364</v>
      </c>
      <c r="F194" s="40">
        <v>51414</v>
      </c>
      <c r="G194" s="40" t="s">
        <v>33</v>
      </c>
      <c r="H194" s="40" t="s">
        <v>322</v>
      </c>
      <c r="I194" s="40" t="s">
        <v>412</v>
      </c>
      <c r="J194" s="40" t="s">
        <v>6412</v>
      </c>
      <c r="K194" s="40" t="s">
        <v>1170</v>
      </c>
      <c r="L194" s="40" t="s">
        <v>8146</v>
      </c>
      <c r="M194" s="103">
        <v>45961.475694444445</v>
      </c>
      <c r="N194" s="103">
        <v>45966.65</v>
      </c>
      <c r="O194" s="40" t="s">
        <v>35</v>
      </c>
      <c r="P194" s="40" t="s">
        <v>35</v>
      </c>
      <c r="Q194" s="40" t="s">
        <v>1494</v>
      </c>
      <c r="R194" s="40" t="s">
        <v>1495</v>
      </c>
      <c r="S194" s="40" t="s">
        <v>10440</v>
      </c>
      <c r="T194" s="40" t="s">
        <v>1497</v>
      </c>
      <c r="U194" s="40">
        <v>24</v>
      </c>
      <c r="V194" s="40" t="str">
        <f>VLOOKUP(D194,TIPOLOGIA!A:F,5,0)</f>
        <v>INTERMEDIA</v>
      </c>
      <c r="W194" s="40" t="str">
        <f>VLOOKUP(D194,TIPOLOGIA!A:F,6,0)</f>
        <v>TERRESTRE</v>
      </c>
      <c r="X194" s="40" t="s">
        <v>1591</v>
      </c>
      <c r="Y194" s="40">
        <v>1</v>
      </c>
      <c r="Z194" s="51">
        <f>IF(T194="SOPORTE_TELEFÓNICO",'TARIFAS 2025'!$B$14,IF(V194="PRINCIPAL",'TARIFAS 2025'!$B$11,IF(V194="INTERMEDIA",'TARIFAS 2025'!$C$11,IF(V194="LEJANA",'TARIFAS 2025'!$D$11))))</f>
        <v>36351</v>
      </c>
      <c r="AA194" s="51">
        <f t="shared" si="2"/>
        <v>36351</v>
      </c>
      <c r="AB194" s="100"/>
      <c r="AC194" s="100"/>
      <c r="AD194" s="100"/>
      <c r="AE194" s="100"/>
      <c r="AF194" s="100"/>
      <c r="AG194" s="100"/>
      <c r="AH194" s="100"/>
      <c r="AI194" s="100"/>
      <c r="AJ194" s="100"/>
      <c r="AK194" s="100"/>
      <c r="AL194" s="100"/>
      <c r="AM194" s="100"/>
      <c r="AN194" s="100"/>
      <c r="AO194" s="100"/>
      <c r="AP194" s="100"/>
      <c r="AQ194" s="100"/>
      <c r="AR194" s="100"/>
      <c r="AS194" s="100"/>
      <c r="AT194" s="100"/>
      <c r="AU194" s="100"/>
      <c r="AV194" s="100"/>
      <c r="AW194" s="100"/>
      <c r="AX194" s="100"/>
      <c r="AY194" s="100"/>
      <c r="AZ194" s="100"/>
      <c r="BA194" s="100"/>
      <c r="BB194" s="100"/>
      <c r="BC194" s="100"/>
      <c r="BD194" s="100"/>
      <c r="BE194" s="100"/>
      <c r="BF194" s="100"/>
      <c r="BG194" s="100"/>
    </row>
    <row r="195" spans="1:59" s="85" customFormat="1" ht="15.6" x14ac:dyDescent="0.3">
      <c r="A195" s="40" t="s">
        <v>74</v>
      </c>
      <c r="B195" s="40" t="str">
        <f>VLOOKUP(A195,'CENTROS DE COSTOS'!A:D,2,0)</f>
        <v>0036-0007</v>
      </c>
      <c r="C195" s="40" t="str">
        <f>VLOOKUP(A195,'CENTROS DE COSTOS'!A:D,3,0)</f>
        <v>Wompi Santander</v>
      </c>
      <c r="D195" s="40">
        <v>68755</v>
      </c>
      <c r="E195" s="40">
        <v>2964229</v>
      </c>
      <c r="F195" s="40">
        <v>57134</v>
      </c>
      <c r="G195" s="40" t="s">
        <v>33</v>
      </c>
      <c r="H195" s="40" t="s">
        <v>963</v>
      </c>
      <c r="I195" s="40" t="s">
        <v>1026</v>
      </c>
      <c r="J195" s="40" t="s">
        <v>6413</v>
      </c>
      <c r="K195" s="40" t="s">
        <v>1170</v>
      </c>
      <c r="L195" s="40" t="s">
        <v>8147</v>
      </c>
      <c r="M195" s="103">
        <v>45961.5625</v>
      </c>
      <c r="N195" s="103">
        <v>45966.650694444441</v>
      </c>
      <c r="O195" s="40" t="s">
        <v>35</v>
      </c>
      <c r="P195" s="40" t="s">
        <v>35</v>
      </c>
      <c r="Q195" s="40" t="s">
        <v>1494</v>
      </c>
      <c r="R195" s="40" t="s">
        <v>1495</v>
      </c>
      <c r="S195" s="40" t="s">
        <v>10441</v>
      </c>
      <c r="T195" s="40" t="s">
        <v>1497</v>
      </c>
      <c r="U195" s="40">
        <v>24</v>
      </c>
      <c r="V195" s="40" t="str">
        <f>VLOOKUP(D195,TIPOLOGIA!A:F,5,0)</f>
        <v>LEJANA</v>
      </c>
      <c r="W195" s="40" t="str">
        <f>VLOOKUP(D195,TIPOLOGIA!A:F,6,0)</f>
        <v>TERRESTRE</v>
      </c>
      <c r="X195" s="40" t="s">
        <v>1802</v>
      </c>
      <c r="Y195" s="40">
        <v>1</v>
      </c>
      <c r="Z195" s="51">
        <f>IF(T195="SOPORTE_TELEFÓNICO",'TARIFAS 2025'!$B$14,IF(V195="PRINCIPAL",'TARIFAS 2025'!$B$11,IF(V195="INTERMEDIA",'TARIFAS 2025'!$C$11,IF(V195="LEJANA",'TARIFAS 2025'!$D$11))))</f>
        <v>40250</v>
      </c>
      <c r="AA195" s="51">
        <f t="shared" ref="AA195:AA258" si="3">Z195*Y195</f>
        <v>40250</v>
      </c>
      <c r="AB195" s="100"/>
      <c r="AC195" s="100"/>
      <c r="AD195" s="100"/>
      <c r="AE195" s="100"/>
      <c r="AF195" s="100"/>
      <c r="AG195" s="100"/>
      <c r="AH195" s="100"/>
      <c r="AI195" s="100"/>
      <c r="AJ195" s="100"/>
      <c r="AK195" s="100"/>
      <c r="AL195" s="100"/>
      <c r="AM195" s="100"/>
      <c r="AN195" s="100"/>
      <c r="AO195" s="100"/>
      <c r="AP195" s="100"/>
      <c r="AQ195" s="100"/>
      <c r="AR195" s="100"/>
      <c r="AS195" s="100"/>
      <c r="AT195" s="100"/>
      <c r="AU195" s="100"/>
      <c r="AV195" s="100"/>
      <c r="AW195" s="100"/>
      <c r="AX195" s="100"/>
      <c r="AY195" s="100"/>
      <c r="AZ195" s="100"/>
      <c r="BA195" s="100"/>
      <c r="BB195" s="100"/>
      <c r="BC195" s="100"/>
      <c r="BD195" s="100"/>
      <c r="BE195" s="100"/>
      <c r="BF195" s="100"/>
      <c r="BG195" s="100"/>
    </row>
    <row r="196" spans="1:59" s="85" customFormat="1" ht="15.6" x14ac:dyDescent="0.3">
      <c r="A196" s="40" t="s">
        <v>96</v>
      </c>
      <c r="B196" s="40" t="str">
        <f>VLOOKUP(A196,'CENTROS DE COSTOS'!A:D,2,0)</f>
        <v>0036-0007</v>
      </c>
      <c r="C196" s="40" t="str">
        <f>VLOOKUP(A196,'CENTROS DE COSTOS'!A:D,3,0)</f>
        <v>Wompi Santander</v>
      </c>
      <c r="D196" s="40">
        <v>15176</v>
      </c>
      <c r="E196" s="40">
        <v>2969867</v>
      </c>
      <c r="F196" s="40">
        <v>72569</v>
      </c>
      <c r="G196" s="40" t="s">
        <v>33</v>
      </c>
      <c r="H196" s="40" t="s">
        <v>322</v>
      </c>
      <c r="I196" s="40" t="s">
        <v>338</v>
      </c>
      <c r="J196" s="40" t="s">
        <v>6414</v>
      </c>
      <c r="K196" s="40" t="s">
        <v>1170</v>
      </c>
      <c r="L196" s="40" t="s">
        <v>8148</v>
      </c>
      <c r="M196" s="103">
        <v>45965.402777777781</v>
      </c>
      <c r="N196" s="103">
        <v>45966.651388888888</v>
      </c>
      <c r="O196" s="40" t="s">
        <v>35</v>
      </c>
      <c r="P196" s="40" t="s">
        <v>35</v>
      </c>
      <c r="Q196" s="40" t="s">
        <v>1494</v>
      </c>
      <c r="R196" s="40" t="s">
        <v>1495</v>
      </c>
      <c r="S196" s="40" t="s">
        <v>10442</v>
      </c>
      <c r="T196" s="40" t="s">
        <v>1497</v>
      </c>
      <c r="U196" s="40">
        <v>8</v>
      </c>
      <c r="V196" s="40" t="str">
        <f>VLOOKUP(D196,TIPOLOGIA!A:F,5,0)</f>
        <v>LEJANA</v>
      </c>
      <c r="W196" s="40" t="str">
        <f>VLOOKUP(D196,TIPOLOGIA!A:F,6,0)</f>
        <v>TERRESTRE</v>
      </c>
      <c r="X196" s="40" t="s">
        <v>1802</v>
      </c>
      <c r="Y196" s="40">
        <v>1</v>
      </c>
      <c r="Z196" s="51">
        <f>IF(T196="SOPORTE_TELEFÓNICO",'TARIFAS 2025'!$B$14,IF(V196="PRINCIPAL",'TARIFAS 2025'!$B$11,IF(V196="INTERMEDIA",'TARIFAS 2025'!$C$11,IF(V196="LEJANA",'TARIFAS 2025'!$D$11))))</f>
        <v>40250</v>
      </c>
      <c r="AA196" s="51">
        <f t="shared" si="3"/>
        <v>40250</v>
      </c>
      <c r="AB196" s="100"/>
      <c r="AC196" s="100"/>
      <c r="AD196" s="100"/>
      <c r="AE196" s="100"/>
      <c r="AF196" s="100"/>
      <c r="AG196" s="100"/>
      <c r="AH196" s="100"/>
      <c r="AI196" s="100"/>
      <c r="AJ196" s="100"/>
      <c r="AK196" s="100"/>
      <c r="AL196" s="100"/>
      <c r="AM196" s="100"/>
      <c r="AN196" s="100"/>
      <c r="AO196" s="100"/>
      <c r="AP196" s="100"/>
      <c r="AQ196" s="100"/>
      <c r="AR196" s="100"/>
      <c r="AS196" s="100"/>
      <c r="AT196" s="100"/>
      <c r="AU196" s="100"/>
      <c r="AV196" s="100"/>
      <c r="AW196" s="100"/>
      <c r="AX196" s="100"/>
      <c r="AY196" s="100"/>
      <c r="AZ196" s="100"/>
      <c r="BA196" s="100"/>
      <c r="BB196" s="100"/>
      <c r="BC196" s="100"/>
      <c r="BD196" s="100"/>
      <c r="BE196" s="100"/>
      <c r="BF196" s="100"/>
      <c r="BG196" s="100"/>
    </row>
    <row r="197" spans="1:59" s="85" customFormat="1" ht="15.6" x14ac:dyDescent="0.3">
      <c r="A197" s="40" t="s">
        <v>90</v>
      </c>
      <c r="B197" s="40" t="str">
        <f>VLOOKUP(A197,'CENTROS DE COSTOS'!A:D,2,0)</f>
        <v>0036-0006</v>
      </c>
      <c r="C197" s="40" t="str">
        <f>VLOOKUP(A197,'CENTROS DE COSTOS'!A:D,3,0)</f>
        <v>Wompi Oriente</v>
      </c>
      <c r="D197" s="40">
        <v>41001</v>
      </c>
      <c r="E197" s="40">
        <v>2968076</v>
      </c>
      <c r="F197" s="40">
        <v>58895</v>
      </c>
      <c r="G197" s="40" t="s">
        <v>33</v>
      </c>
      <c r="H197" s="40" t="s">
        <v>740</v>
      </c>
      <c r="I197" s="40" t="s">
        <v>90</v>
      </c>
      <c r="J197" s="40" t="s">
        <v>6415</v>
      </c>
      <c r="K197" s="40" t="s">
        <v>1170</v>
      </c>
      <c r="L197" s="40" t="s">
        <v>8149</v>
      </c>
      <c r="M197" s="103">
        <v>45965.333333333336</v>
      </c>
      <c r="N197" s="103">
        <v>45966.661805555559</v>
      </c>
      <c r="O197" s="40" t="s">
        <v>35</v>
      </c>
      <c r="P197" s="40" t="s">
        <v>35</v>
      </c>
      <c r="Q197" s="40" t="s">
        <v>1494</v>
      </c>
      <c r="R197" s="40" t="s">
        <v>1495</v>
      </c>
      <c r="S197" s="40" t="s">
        <v>10443</v>
      </c>
      <c r="T197" s="40" t="s">
        <v>1172</v>
      </c>
      <c r="U197" s="40">
        <v>40</v>
      </c>
      <c r="V197" s="40" t="str">
        <f>VLOOKUP(D197,TIPOLOGIA!A:F,5,0)</f>
        <v>PRINCIPAL</v>
      </c>
      <c r="W197" s="40" t="str">
        <f>VLOOKUP(D197,TIPOLOGIA!A:F,6,0)</f>
        <v>TERRESTRE</v>
      </c>
      <c r="X197" s="40" t="s">
        <v>1214</v>
      </c>
      <c r="Y197" s="40">
        <v>1</v>
      </c>
      <c r="Z197" s="51">
        <f>IF(T197="SOPORTE_TELEFÓNICO",'TARIFAS 2025'!$B$14,IF(V197="PRINCIPAL",'TARIFAS 2025'!$B$11,IF(V197="INTERMEDIA",'TARIFAS 2025'!$C$11,IF(V197="LEJANA",'TARIFAS 2025'!$D$11))))</f>
        <v>31419</v>
      </c>
      <c r="AA197" s="51">
        <f t="shared" si="3"/>
        <v>31419</v>
      </c>
      <c r="AB197" s="100"/>
      <c r="AC197" s="100"/>
      <c r="AD197" s="100"/>
      <c r="AE197" s="100"/>
      <c r="AF197" s="100"/>
      <c r="AG197" s="100"/>
      <c r="AH197" s="100"/>
      <c r="AI197" s="100"/>
      <c r="AJ197" s="100"/>
      <c r="AK197" s="100"/>
      <c r="AL197" s="100"/>
      <c r="AM197" s="100"/>
      <c r="AN197" s="100"/>
      <c r="AO197" s="100"/>
      <c r="AP197" s="100"/>
      <c r="AQ197" s="100"/>
      <c r="AR197" s="100"/>
      <c r="AS197" s="100"/>
      <c r="AT197" s="100"/>
      <c r="AU197" s="100"/>
      <c r="AV197" s="100"/>
      <c r="AW197" s="100"/>
      <c r="AX197" s="100"/>
      <c r="AY197" s="100"/>
      <c r="AZ197" s="100"/>
      <c r="BA197" s="100"/>
      <c r="BB197" s="100"/>
      <c r="BC197" s="100"/>
      <c r="BD197" s="100"/>
      <c r="BE197" s="100"/>
      <c r="BF197" s="100"/>
      <c r="BG197" s="100"/>
    </row>
    <row r="198" spans="1:59" s="85" customFormat="1" ht="15.6" x14ac:dyDescent="0.3">
      <c r="A198" s="40" t="s">
        <v>89</v>
      </c>
      <c r="B198" s="40" t="str">
        <f>VLOOKUP(A198,'CENTROS DE COSTOS'!A:D,2,0)</f>
        <v>0036-0001</v>
      </c>
      <c r="C198" s="40" t="str">
        <f>VLOOKUP(A198,'CENTROS DE COSTOS'!A:D,3,0)</f>
        <v>Wompi Costa</v>
      </c>
      <c r="D198" s="40">
        <v>23574</v>
      </c>
      <c r="E198" s="40">
        <v>2949576</v>
      </c>
      <c r="F198" s="40">
        <v>78908</v>
      </c>
      <c r="G198" s="40" t="s">
        <v>33</v>
      </c>
      <c r="H198" s="40" t="s">
        <v>276</v>
      </c>
      <c r="I198" s="40" t="s">
        <v>607</v>
      </c>
      <c r="J198" s="40" t="s">
        <v>6416</v>
      </c>
      <c r="K198" s="40" t="s">
        <v>1170</v>
      </c>
      <c r="L198" s="40" t="s">
        <v>8150</v>
      </c>
      <c r="M198" s="103">
        <v>45959.333333333336</v>
      </c>
      <c r="N198" s="103">
        <v>45966.675694444442</v>
      </c>
      <c r="O198" s="40" t="s">
        <v>35</v>
      </c>
      <c r="P198" s="40" t="s">
        <v>35</v>
      </c>
      <c r="Q198" s="40" t="s">
        <v>1494</v>
      </c>
      <c r="R198" s="40" t="s">
        <v>1495</v>
      </c>
      <c r="S198" s="40" t="s">
        <v>10444</v>
      </c>
      <c r="T198" s="40" t="s">
        <v>1497</v>
      </c>
      <c r="U198" s="40">
        <v>24</v>
      </c>
      <c r="V198" s="40" t="str">
        <f>VLOOKUP(D198,TIPOLOGIA!A:F,5,0)</f>
        <v>LEJANA</v>
      </c>
      <c r="W198" s="40" t="str">
        <f>VLOOKUP(D198,TIPOLOGIA!A:F,6,0)</f>
        <v>TERRESTRE</v>
      </c>
      <c r="X198" s="40" t="s">
        <v>1209</v>
      </c>
      <c r="Y198" s="40">
        <v>1</v>
      </c>
      <c r="Z198" s="51">
        <f>IF(T198="SOPORTE_TELEFÓNICO",'TARIFAS 2025'!$B$14,IF(V198="PRINCIPAL",'TARIFAS 2025'!$B$11,IF(V198="INTERMEDIA",'TARIFAS 2025'!$C$11,IF(V198="LEJANA",'TARIFAS 2025'!$D$11))))</f>
        <v>40250</v>
      </c>
      <c r="AA198" s="51">
        <f t="shared" si="3"/>
        <v>40250</v>
      </c>
      <c r="AB198" s="100"/>
      <c r="AC198" s="100"/>
      <c r="AD198" s="100"/>
      <c r="AE198" s="100"/>
      <c r="AF198" s="100"/>
      <c r="AG198" s="100"/>
      <c r="AH198" s="100"/>
      <c r="AI198" s="100"/>
      <c r="AJ198" s="100"/>
      <c r="AK198" s="100"/>
      <c r="AL198" s="100"/>
      <c r="AM198" s="100"/>
      <c r="AN198" s="100"/>
      <c r="AO198" s="100"/>
      <c r="AP198" s="100"/>
      <c r="AQ198" s="100"/>
      <c r="AR198" s="100"/>
      <c r="AS198" s="100"/>
      <c r="AT198" s="100"/>
      <c r="AU198" s="100"/>
      <c r="AV198" s="100"/>
      <c r="AW198" s="100"/>
      <c r="AX198" s="100"/>
      <c r="AY198" s="100"/>
      <c r="AZ198" s="100"/>
      <c r="BA198" s="100"/>
      <c r="BB198" s="100"/>
      <c r="BC198" s="100"/>
      <c r="BD198" s="100"/>
      <c r="BE198" s="100"/>
      <c r="BF198" s="100"/>
      <c r="BG198" s="100"/>
    </row>
    <row r="199" spans="1:59" s="85" customFormat="1" ht="15.6" x14ac:dyDescent="0.3">
      <c r="A199" s="40" t="s">
        <v>77</v>
      </c>
      <c r="B199" s="40" t="str">
        <f>VLOOKUP(A199,'CENTROS DE COSTOS'!A:D,2,0)</f>
        <v>0036-0003</v>
      </c>
      <c r="C199" s="40" t="str">
        <f>VLOOKUP(A199,'CENTROS DE COSTOS'!A:D,3,0)</f>
        <v>Wompi Suroccidente</v>
      </c>
      <c r="D199" s="40">
        <v>19142</v>
      </c>
      <c r="E199" s="40">
        <v>2953659</v>
      </c>
      <c r="F199" s="40">
        <v>72263</v>
      </c>
      <c r="G199" s="40" t="s">
        <v>33</v>
      </c>
      <c r="H199" s="40" t="s">
        <v>498</v>
      </c>
      <c r="I199" s="40" t="s">
        <v>509</v>
      </c>
      <c r="J199" s="40" t="s">
        <v>6417</v>
      </c>
      <c r="K199" s="40" t="s">
        <v>1170</v>
      </c>
      <c r="L199" s="40" t="s">
        <v>8151</v>
      </c>
      <c r="M199" s="103">
        <v>45959.571527777778</v>
      </c>
      <c r="N199" s="103">
        <v>45966.677777777775</v>
      </c>
      <c r="O199" s="40" t="s">
        <v>35</v>
      </c>
      <c r="P199" s="40" t="s">
        <v>35</v>
      </c>
      <c r="Q199" s="40" t="s">
        <v>1494</v>
      </c>
      <c r="R199" s="40" t="s">
        <v>1495</v>
      </c>
      <c r="S199" s="40" t="s">
        <v>10445</v>
      </c>
      <c r="T199" s="40" t="s">
        <v>1497</v>
      </c>
      <c r="U199" s="40">
        <v>48</v>
      </c>
      <c r="V199" s="40" t="str">
        <f>VLOOKUP(D199,TIPOLOGIA!A:F,5,0)</f>
        <v>INTERMEDIA</v>
      </c>
      <c r="W199" s="40" t="str">
        <f>VLOOKUP(D199,TIPOLOGIA!A:F,6,0)</f>
        <v>TERRESTRE</v>
      </c>
      <c r="X199" s="40" t="s">
        <v>1212</v>
      </c>
      <c r="Y199" s="40">
        <v>1</v>
      </c>
      <c r="Z199" s="51">
        <f>IF(T199="SOPORTE_TELEFÓNICO",'TARIFAS 2025'!$B$14,IF(V199="PRINCIPAL",'TARIFAS 2025'!$B$11,IF(V199="INTERMEDIA",'TARIFAS 2025'!$C$11,IF(V199="LEJANA",'TARIFAS 2025'!$D$11))))</f>
        <v>36351</v>
      </c>
      <c r="AA199" s="51">
        <f t="shared" si="3"/>
        <v>36351</v>
      </c>
      <c r="AB199" s="100"/>
      <c r="AC199" s="100"/>
      <c r="AD199" s="100"/>
      <c r="AE199" s="100"/>
      <c r="AF199" s="100"/>
      <c r="AG199" s="100"/>
      <c r="AH199" s="100"/>
      <c r="AI199" s="100"/>
      <c r="AJ199" s="100"/>
      <c r="AK199" s="100"/>
      <c r="AL199" s="100"/>
      <c r="AM199" s="100"/>
      <c r="AN199" s="100"/>
      <c r="AO199" s="100"/>
      <c r="AP199" s="100"/>
      <c r="AQ199" s="100"/>
      <c r="AR199" s="100"/>
      <c r="AS199" s="100"/>
      <c r="AT199" s="100"/>
      <c r="AU199" s="100"/>
      <c r="AV199" s="100"/>
      <c r="AW199" s="100"/>
      <c r="AX199" s="100"/>
      <c r="AY199" s="100"/>
      <c r="AZ199" s="100"/>
      <c r="BA199" s="100"/>
      <c r="BB199" s="100"/>
      <c r="BC199" s="100"/>
      <c r="BD199" s="100"/>
      <c r="BE199" s="100"/>
      <c r="BF199" s="100"/>
      <c r="BG199" s="100"/>
    </row>
    <row r="200" spans="1:59" s="85" customFormat="1" ht="15.6" x14ac:dyDescent="0.3">
      <c r="A200" s="40" t="s">
        <v>81</v>
      </c>
      <c r="B200" s="40" t="str">
        <f>VLOOKUP(A200,'CENTROS DE COSTOS'!A:D,2,0)</f>
        <v>0036-0007</v>
      </c>
      <c r="C200" s="40" t="str">
        <f>VLOOKUP(A200,'CENTROS DE COSTOS'!A:D,3,0)</f>
        <v>Wompi Santander</v>
      </c>
      <c r="D200" s="40">
        <v>54001</v>
      </c>
      <c r="E200" s="40">
        <v>2970874</v>
      </c>
      <c r="F200" s="40">
        <v>52015</v>
      </c>
      <c r="G200" s="40" t="s">
        <v>33</v>
      </c>
      <c r="H200" s="40" t="s">
        <v>891</v>
      </c>
      <c r="I200" s="40" t="s">
        <v>81</v>
      </c>
      <c r="J200" s="40" t="s">
        <v>6418</v>
      </c>
      <c r="K200" s="40" t="s">
        <v>1170</v>
      </c>
      <c r="L200" s="40" t="s">
        <v>8152</v>
      </c>
      <c r="M200" s="103">
        <v>45965.443749999999</v>
      </c>
      <c r="N200" s="103">
        <v>45966.679861111108</v>
      </c>
      <c r="O200" s="40" t="s">
        <v>35</v>
      </c>
      <c r="P200" s="40" t="s">
        <v>35</v>
      </c>
      <c r="Q200" s="40" t="s">
        <v>1494</v>
      </c>
      <c r="R200" s="40" t="s">
        <v>1495</v>
      </c>
      <c r="S200" s="40" t="s">
        <v>10446</v>
      </c>
      <c r="T200" s="40" t="s">
        <v>1172</v>
      </c>
      <c r="U200" s="40">
        <v>24</v>
      </c>
      <c r="V200" s="40" t="str">
        <f>VLOOKUP(D200,TIPOLOGIA!A:F,5,0)</f>
        <v>PRINCIPAL</v>
      </c>
      <c r="W200" s="40" t="str">
        <f>VLOOKUP(D200,TIPOLOGIA!A:F,6,0)</f>
        <v>TERRESTRE</v>
      </c>
      <c r="X200" s="40" t="s">
        <v>1313</v>
      </c>
      <c r="Y200" s="40">
        <v>1</v>
      </c>
      <c r="Z200" s="51">
        <f>IF(T200="SOPORTE_TELEFÓNICO",'TARIFAS 2025'!$B$14,IF(V200="PRINCIPAL",'TARIFAS 2025'!$B$11,IF(V200="INTERMEDIA",'TARIFAS 2025'!$C$11,IF(V200="LEJANA",'TARIFAS 2025'!$D$11))))</f>
        <v>31419</v>
      </c>
      <c r="AA200" s="51">
        <f t="shared" si="3"/>
        <v>31419</v>
      </c>
      <c r="AB200" s="100"/>
      <c r="AC200" s="100"/>
      <c r="AD200" s="100"/>
      <c r="AE200" s="100"/>
      <c r="AF200" s="100"/>
      <c r="AG200" s="100"/>
      <c r="AH200" s="100"/>
      <c r="AI200" s="100"/>
      <c r="AJ200" s="100"/>
      <c r="AK200" s="100"/>
      <c r="AL200" s="100"/>
      <c r="AM200" s="100"/>
      <c r="AN200" s="100"/>
      <c r="AO200" s="100"/>
      <c r="AP200" s="100"/>
      <c r="AQ200" s="100"/>
      <c r="AR200" s="100"/>
      <c r="AS200" s="100"/>
      <c r="AT200" s="100"/>
      <c r="AU200" s="100"/>
      <c r="AV200" s="100"/>
      <c r="AW200" s="100"/>
      <c r="AX200" s="100"/>
      <c r="AY200" s="100"/>
      <c r="AZ200" s="100"/>
      <c r="BA200" s="100"/>
      <c r="BB200" s="100"/>
      <c r="BC200" s="100"/>
      <c r="BD200" s="100"/>
      <c r="BE200" s="100"/>
      <c r="BF200" s="100"/>
      <c r="BG200" s="100"/>
    </row>
    <row r="201" spans="1:59" s="85" customFormat="1" ht="15.6" x14ac:dyDescent="0.3">
      <c r="A201" s="40" t="s">
        <v>88</v>
      </c>
      <c r="B201" s="40" t="str">
        <f>VLOOKUP(A201,'CENTROS DE COSTOS'!A:D,2,0)</f>
        <v>0036-0005</v>
      </c>
      <c r="C201" s="40" t="str">
        <f>VLOOKUP(A201,'CENTROS DE COSTOS'!A:D,3,0)</f>
        <v>Wompi Noroccidente</v>
      </c>
      <c r="D201" s="40">
        <v>5001</v>
      </c>
      <c r="E201" s="40">
        <v>2964095</v>
      </c>
      <c r="F201" s="40">
        <v>39089</v>
      </c>
      <c r="G201" s="40" t="s">
        <v>33</v>
      </c>
      <c r="H201" s="40" t="s">
        <v>120</v>
      </c>
      <c r="I201" s="40" t="s">
        <v>88</v>
      </c>
      <c r="J201" s="40" t="s">
        <v>1608</v>
      </c>
      <c r="K201" s="40" t="s">
        <v>1170</v>
      </c>
      <c r="L201" s="40" t="s">
        <v>8153</v>
      </c>
      <c r="M201" s="103">
        <v>45961.561111111114</v>
      </c>
      <c r="N201" s="103">
        <v>45966.683333333334</v>
      </c>
      <c r="O201" s="40" t="s">
        <v>35</v>
      </c>
      <c r="P201" s="40" t="s">
        <v>35</v>
      </c>
      <c r="Q201" s="40" t="s">
        <v>1494</v>
      </c>
      <c r="R201" s="40" t="s">
        <v>1495</v>
      </c>
      <c r="S201" s="40" t="s">
        <v>10447</v>
      </c>
      <c r="T201" s="40" t="s">
        <v>1172</v>
      </c>
      <c r="U201" s="40">
        <v>48</v>
      </c>
      <c r="V201" s="40" t="str">
        <f>VLOOKUP(D201,TIPOLOGIA!A:F,5,0)</f>
        <v>PRINCIPAL</v>
      </c>
      <c r="W201" s="40" t="str">
        <f>VLOOKUP(D201,TIPOLOGIA!A:F,6,0)</f>
        <v>TERRESTRE</v>
      </c>
      <c r="X201" s="40" t="s">
        <v>1498</v>
      </c>
      <c r="Y201" s="40">
        <v>1</v>
      </c>
      <c r="Z201" s="51">
        <f>IF(T201="SOPORTE_TELEFÓNICO",'TARIFAS 2025'!$B$14,IF(V201="PRINCIPAL",'TARIFAS 2025'!$B$11,IF(V201="INTERMEDIA",'TARIFAS 2025'!$C$11,IF(V201="LEJANA",'TARIFAS 2025'!$D$11))))</f>
        <v>31419</v>
      </c>
      <c r="AA201" s="51">
        <f t="shared" si="3"/>
        <v>31419</v>
      </c>
      <c r="AB201" s="100"/>
      <c r="AC201" s="100"/>
      <c r="AD201" s="100"/>
      <c r="AE201" s="100"/>
      <c r="AF201" s="100"/>
      <c r="AG201" s="100"/>
      <c r="AH201" s="100"/>
      <c r="AI201" s="100"/>
      <c r="AJ201" s="100"/>
      <c r="AK201" s="100"/>
      <c r="AL201" s="100"/>
      <c r="AM201" s="100"/>
      <c r="AN201" s="100"/>
      <c r="AO201" s="100"/>
      <c r="AP201" s="100"/>
      <c r="AQ201" s="100"/>
      <c r="AR201" s="100"/>
      <c r="AS201" s="100"/>
      <c r="AT201" s="100"/>
      <c r="AU201" s="100"/>
      <c r="AV201" s="100"/>
      <c r="AW201" s="100"/>
      <c r="AX201" s="100"/>
      <c r="AY201" s="100"/>
      <c r="AZ201" s="100"/>
      <c r="BA201" s="100"/>
      <c r="BB201" s="100"/>
      <c r="BC201" s="100"/>
      <c r="BD201" s="100"/>
      <c r="BE201" s="100"/>
      <c r="BF201" s="100"/>
      <c r="BG201" s="100"/>
    </row>
    <row r="202" spans="1:59" s="85" customFormat="1" ht="15.6" x14ac:dyDescent="0.3">
      <c r="A202" s="40" t="s">
        <v>88</v>
      </c>
      <c r="B202" s="40" t="str">
        <f>VLOOKUP(A202,'CENTROS DE COSTOS'!A:D,2,0)</f>
        <v>0036-0005</v>
      </c>
      <c r="C202" s="40" t="str">
        <f>VLOOKUP(A202,'CENTROS DE COSTOS'!A:D,3,0)</f>
        <v>Wompi Noroccidente</v>
      </c>
      <c r="D202" s="40">
        <v>5001</v>
      </c>
      <c r="E202" s="40">
        <v>2963057</v>
      </c>
      <c r="F202" s="40">
        <v>79441</v>
      </c>
      <c r="G202" s="40" t="s">
        <v>33</v>
      </c>
      <c r="H202" s="40" t="s">
        <v>120</v>
      </c>
      <c r="I202" s="40" t="s">
        <v>88</v>
      </c>
      <c r="J202" s="40" t="s">
        <v>1646</v>
      </c>
      <c r="K202" s="40" t="s">
        <v>1170</v>
      </c>
      <c r="L202" s="40" t="s">
        <v>8154</v>
      </c>
      <c r="M202" s="103">
        <v>45961.456250000003</v>
      </c>
      <c r="N202" s="103">
        <v>45966.683333333334</v>
      </c>
      <c r="O202" s="40" t="s">
        <v>35</v>
      </c>
      <c r="P202" s="40" t="s">
        <v>35</v>
      </c>
      <c r="Q202" s="40" t="s">
        <v>1494</v>
      </c>
      <c r="R202" s="40" t="s">
        <v>1495</v>
      </c>
      <c r="S202" s="40" t="s">
        <v>10448</v>
      </c>
      <c r="T202" s="40" t="s">
        <v>1172</v>
      </c>
      <c r="U202" s="40">
        <v>24</v>
      </c>
      <c r="V202" s="40" t="str">
        <f>VLOOKUP(D202,TIPOLOGIA!A:F,5,0)</f>
        <v>PRINCIPAL</v>
      </c>
      <c r="W202" s="40" t="str">
        <f>VLOOKUP(D202,TIPOLOGIA!A:F,6,0)</f>
        <v>TERRESTRE</v>
      </c>
      <c r="X202" s="40" t="s">
        <v>1498</v>
      </c>
      <c r="Y202" s="40">
        <v>1</v>
      </c>
      <c r="Z202" s="51">
        <f>IF(T202="SOPORTE_TELEFÓNICO",'TARIFAS 2025'!$B$14,IF(V202="PRINCIPAL",'TARIFAS 2025'!$B$11,IF(V202="INTERMEDIA",'TARIFAS 2025'!$C$11,IF(V202="LEJANA",'TARIFAS 2025'!$D$11))))</f>
        <v>31419</v>
      </c>
      <c r="AA202" s="51">
        <f t="shared" si="3"/>
        <v>31419</v>
      </c>
      <c r="AB202" s="100"/>
      <c r="AC202" s="100"/>
      <c r="AD202" s="100"/>
      <c r="AE202" s="100"/>
      <c r="AF202" s="100"/>
      <c r="AG202" s="100"/>
      <c r="AH202" s="100"/>
      <c r="AI202" s="100"/>
      <c r="AJ202" s="100"/>
      <c r="AK202" s="100"/>
      <c r="AL202" s="100"/>
      <c r="AM202" s="100"/>
      <c r="AN202" s="100"/>
      <c r="AO202" s="100"/>
      <c r="AP202" s="100"/>
      <c r="AQ202" s="100"/>
      <c r="AR202" s="100"/>
      <c r="AS202" s="100"/>
      <c r="AT202" s="100"/>
      <c r="AU202" s="100"/>
      <c r="AV202" s="100"/>
      <c r="AW202" s="100"/>
      <c r="AX202" s="100"/>
      <c r="AY202" s="100"/>
      <c r="AZ202" s="100"/>
      <c r="BA202" s="100"/>
      <c r="BB202" s="100"/>
      <c r="BC202" s="100"/>
      <c r="BD202" s="100"/>
      <c r="BE202" s="100"/>
      <c r="BF202" s="100"/>
      <c r="BG202" s="100"/>
    </row>
    <row r="203" spans="1:59" s="85" customFormat="1" ht="15.6" x14ac:dyDescent="0.3">
      <c r="A203" s="40" t="s">
        <v>88</v>
      </c>
      <c r="B203" s="40" t="str">
        <f>VLOOKUP(A203,'CENTROS DE COSTOS'!A:D,2,0)</f>
        <v>0036-0005</v>
      </c>
      <c r="C203" s="40" t="str">
        <f>VLOOKUP(A203,'CENTROS DE COSTOS'!A:D,3,0)</f>
        <v>Wompi Noroccidente</v>
      </c>
      <c r="D203" s="40">
        <v>5001</v>
      </c>
      <c r="E203" s="40">
        <v>2961179</v>
      </c>
      <c r="F203" s="40">
        <v>29489</v>
      </c>
      <c r="G203" s="40" t="s">
        <v>33</v>
      </c>
      <c r="H203" s="40" t="s">
        <v>120</v>
      </c>
      <c r="I203" s="40" t="s">
        <v>88</v>
      </c>
      <c r="J203" s="40" t="s">
        <v>1381</v>
      </c>
      <c r="K203" s="40" t="s">
        <v>1170</v>
      </c>
      <c r="L203" s="40" t="s">
        <v>8155</v>
      </c>
      <c r="M203" s="103">
        <v>45961.333333333336</v>
      </c>
      <c r="N203" s="103">
        <v>45966.683333333334</v>
      </c>
      <c r="O203" s="40" t="s">
        <v>35</v>
      </c>
      <c r="P203" s="40" t="s">
        <v>35</v>
      </c>
      <c r="Q203" s="40" t="s">
        <v>1494</v>
      </c>
      <c r="R203" s="40" t="s">
        <v>1495</v>
      </c>
      <c r="S203" s="40" t="s">
        <v>10449</v>
      </c>
      <c r="T203" s="40" t="s">
        <v>1172</v>
      </c>
      <c r="U203" s="40">
        <v>64</v>
      </c>
      <c r="V203" s="40" t="str">
        <f>VLOOKUP(D203,TIPOLOGIA!A:F,5,0)</f>
        <v>PRINCIPAL</v>
      </c>
      <c r="W203" s="40" t="str">
        <f>VLOOKUP(D203,TIPOLOGIA!A:F,6,0)</f>
        <v>TERRESTRE</v>
      </c>
      <c r="X203" s="40" t="s">
        <v>1498</v>
      </c>
      <c r="Y203" s="40">
        <v>1</v>
      </c>
      <c r="Z203" s="51">
        <f>IF(T203="SOPORTE_TELEFÓNICO",'TARIFAS 2025'!$B$14,IF(V203="PRINCIPAL",'TARIFAS 2025'!$B$11,IF(V203="INTERMEDIA",'TARIFAS 2025'!$C$11,IF(V203="LEJANA",'TARIFAS 2025'!$D$11))))</f>
        <v>31419</v>
      </c>
      <c r="AA203" s="51">
        <f t="shared" si="3"/>
        <v>31419</v>
      </c>
      <c r="AB203" s="100"/>
      <c r="AC203" s="100"/>
      <c r="AD203" s="100"/>
      <c r="AE203" s="100"/>
      <c r="AF203" s="100"/>
      <c r="AG203" s="100"/>
      <c r="AH203" s="100"/>
      <c r="AI203" s="100"/>
      <c r="AJ203" s="100"/>
      <c r="AK203" s="100"/>
      <c r="AL203" s="100"/>
      <c r="AM203" s="100"/>
      <c r="AN203" s="100"/>
      <c r="AO203" s="100"/>
      <c r="AP203" s="100"/>
      <c r="AQ203" s="100"/>
      <c r="AR203" s="100"/>
      <c r="AS203" s="100"/>
      <c r="AT203" s="100"/>
      <c r="AU203" s="100"/>
      <c r="AV203" s="100"/>
      <c r="AW203" s="100"/>
      <c r="AX203" s="100"/>
      <c r="AY203" s="100"/>
      <c r="AZ203" s="100"/>
      <c r="BA203" s="100"/>
      <c r="BB203" s="100"/>
      <c r="BC203" s="100"/>
      <c r="BD203" s="100"/>
      <c r="BE203" s="100"/>
      <c r="BF203" s="100"/>
      <c r="BG203" s="100"/>
    </row>
    <row r="204" spans="1:59" s="85" customFormat="1" ht="15.6" x14ac:dyDescent="0.3">
      <c r="A204" s="40" t="s">
        <v>88</v>
      </c>
      <c r="B204" s="40" t="str">
        <f>VLOOKUP(A204,'CENTROS DE COSTOS'!A:D,2,0)</f>
        <v>0036-0005</v>
      </c>
      <c r="C204" s="40" t="str">
        <f>VLOOKUP(A204,'CENTROS DE COSTOS'!A:D,3,0)</f>
        <v>Wompi Noroccidente</v>
      </c>
      <c r="D204" s="40">
        <v>5088</v>
      </c>
      <c r="E204" s="40">
        <v>2967307</v>
      </c>
      <c r="F204" s="40">
        <v>13531</v>
      </c>
      <c r="G204" s="40" t="s">
        <v>33</v>
      </c>
      <c r="H204" s="40" t="s">
        <v>120</v>
      </c>
      <c r="I204" s="40" t="s">
        <v>155</v>
      </c>
      <c r="J204" s="40" t="s">
        <v>1611</v>
      </c>
      <c r="K204" s="40" t="s">
        <v>1170</v>
      </c>
      <c r="L204" s="40" t="s">
        <v>8156</v>
      </c>
      <c r="M204" s="103">
        <v>45965.333333333336</v>
      </c>
      <c r="N204" s="103">
        <v>45966.68472222222</v>
      </c>
      <c r="O204" s="40" t="s">
        <v>35</v>
      </c>
      <c r="P204" s="40" t="s">
        <v>35</v>
      </c>
      <c r="Q204" s="40" t="s">
        <v>1494</v>
      </c>
      <c r="R204" s="40" t="s">
        <v>1495</v>
      </c>
      <c r="S204" s="40" t="s">
        <v>10450</v>
      </c>
      <c r="T204" s="40" t="s">
        <v>1172</v>
      </c>
      <c r="U204" s="40">
        <v>64</v>
      </c>
      <c r="V204" s="40" t="str">
        <f>VLOOKUP(D204,TIPOLOGIA!A:F,5,0)</f>
        <v>PRINCIPAL</v>
      </c>
      <c r="W204" s="40" t="str">
        <f>VLOOKUP(D204,TIPOLOGIA!A:F,6,0)</f>
        <v>TERRESTRE</v>
      </c>
      <c r="X204" s="40" t="s">
        <v>1498</v>
      </c>
      <c r="Y204" s="40">
        <v>1</v>
      </c>
      <c r="Z204" s="51">
        <f>IF(T204="SOPORTE_TELEFÓNICO",'TARIFAS 2025'!$B$14,IF(V204="PRINCIPAL",'TARIFAS 2025'!$B$11,IF(V204="INTERMEDIA",'TARIFAS 2025'!$C$11,IF(V204="LEJANA",'TARIFAS 2025'!$D$11))))</f>
        <v>31419</v>
      </c>
      <c r="AA204" s="51">
        <f t="shared" si="3"/>
        <v>31419</v>
      </c>
      <c r="AB204" s="100"/>
      <c r="AC204" s="100"/>
      <c r="AD204" s="100"/>
      <c r="AE204" s="100"/>
      <c r="AF204" s="100"/>
      <c r="AG204" s="100"/>
      <c r="AH204" s="100"/>
      <c r="AI204" s="100"/>
      <c r="AJ204" s="100"/>
      <c r="AK204" s="100"/>
      <c r="AL204" s="100"/>
      <c r="AM204" s="100"/>
      <c r="AN204" s="100"/>
      <c r="AO204" s="100"/>
      <c r="AP204" s="100"/>
      <c r="AQ204" s="100"/>
      <c r="AR204" s="100"/>
      <c r="AS204" s="100"/>
      <c r="AT204" s="100"/>
      <c r="AU204" s="100"/>
      <c r="AV204" s="100"/>
      <c r="AW204" s="100"/>
      <c r="AX204" s="100"/>
      <c r="AY204" s="100"/>
      <c r="AZ204" s="100"/>
      <c r="BA204" s="100"/>
      <c r="BB204" s="100"/>
      <c r="BC204" s="100"/>
      <c r="BD204" s="100"/>
      <c r="BE204" s="100"/>
      <c r="BF204" s="100"/>
      <c r="BG204" s="100"/>
    </row>
    <row r="205" spans="1:59" s="85" customFormat="1" ht="15.6" x14ac:dyDescent="0.3">
      <c r="A205" s="40" t="s">
        <v>88</v>
      </c>
      <c r="B205" s="40" t="str">
        <f>VLOOKUP(A205,'CENTROS DE COSTOS'!A:D,2,0)</f>
        <v>0036-0005</v>
      </c>
      <c r="C205" s="40" t="str">
        <f>VLOOKUP(A205,'CENTROS DE COSTOS'!A:D,3,0)</f>
        <v>Wompi Noroccidente</v>
      </c>
      <c r="D205" s="40">
        <v>5001</v>
      </c>
      <c r="E205" s="40">
        <v>2965484</v>
      </c>
      <c r="F205" s="40">
        <v>69009</v>
      </c>
      <c r="G205" s="40" t="s">
        <v>33</v>
      </c>
      <c r="H205" s="40" t="s">
        <v>120</v>
      </c>
      <c r="I205" s="40" t="s">
        <v>88</v>
      </c>
      <c r="J205" s="40" t="s">
        <v>1623</v>
      </c>
      <c r="K205" s="40" t="s">
        <v>1170</v>
      </c>
      <c r="L205" s="40" t="s">
        <v>8157</v>
      </c>
      <c r="M205" s="103">
        <v>45961.686111111114</v>
      </c>
      <c r="N205" s="103">
        <v>45966.68472222222</v>
      </c>
      <c r="O205" s="40" t="s">
        <v>35</v>
      </c>
      <c r="P205" s="40" t="s">
        <v>35</v>
      </c>
      <c r="Q205" s="40" t="s">
        <v>1494</v>
      </c>
      <c r="R205" s="40" t="s">
        <v>1495</v>
      </c>
      <c r="S205" s="40" t="s">
        <v>10451</v>
      </c>
      <c r="T205" s="40" t="s">
        <v>1172</v>
      </c>
      <c r="U205" s="40">
        <v>64</v>
      </c>
      <c r="V205" s="40" t="str">
        <f>VLOOKUP(D205,TIPOLOGIA!A:F,5,0)</f>
        <v>PRINCIPAL</v>
      </c>
      <c r="W205" s="40" t="str">
        <f>VLOOKUP(D205,TIPOLOGIA!A:F,6,0)</f>
        <v>TERRESTRE</v>
      </c>
      <c r="X205" s="40" t="s">
        <v>1498</v>
      </c>
      <c r="Y205" s="40">
        <v>1</v>
      </c>
      <c r="Z205" s="51">
        <f>IF(T205="SOPORTE_TELEFÓNICO",'TARIFAS 2025'!$B$14,IF(V205="PRINCIPAL",'TARIFAS 2025'!$B$11,IF(V205="INTERMEDIA",'TARIFAS 2025'!$C$11,IF(V205="LEJANA",'TARIFAS 2025'!$D$11))))</f>
        <v>31419</v>
      </c>
      <c r="AA205" s="51">
        <f t="shared" si="3"/>
        <v>31419</v>
      </c>
      <c r="AB205" s="100"/>
      <c r="AC205" s="100"/>
      <c r="AD205" s="100"/>
      <c r="AE205" s="100"/>
      <c r="AF205" s="100"/>
      <c r="AG205" s="100"/>
      <c r="AH205" s="100"/>
      <c r="AI205" s="100"/>
      <c r="AJ205" s="100"/>
      <c r="AK205" s="100"/>
      <c r="AL205" s="100"/>
      <c r="AM205" s="100"/>
      <c r="AN205" s="100"/>
      <c r="AO205" s="100"/>
      <c r="AP205" s="100"/>
      <c r="AQ205" s="100"/>
      <c r="AR205" s="100"/>
      <c r="AS205" s="100"/>
      <c r="AT205" s="100"/>
      <c r="AU205" s="100"/>
      <c r="AV205" s="100"/>
      <c r="AW205" s="100"/>
      <c r="AX205" s="100"/>
      <c r="AY205" s="100"/>
      <c r="AZ205" s="100"/>
      <c r="BA205" s="100"/>
      <c r="BB205" s="100"/>
      <c r="BC205" s="100"/>
      <c r="BD205" s="100"/>
      <c r="BE205" s="100"/>
      <c r="BF205" s="100"/>
      <c r="BG205" s="100"/>
    </row>
    <row r="206" spans="1:59" s="85" customFormat="1" ht="15.6" x14ac:dyDescent="0.3">
      <c r="A206" s="40" t="s">
        <v>88</v>
      </c>
      <c r="B206" s="40" t="str">
        <f>VLOOKUP(A206,'CENTROS DE COSTOS'!A:D,2,0)</f>
        <v>0036-0005</v>
      </c>
      <c r="C206" s="40" t="str">
        <f>VLOOKUP(A206,'CENTROS DE COSTOS'!A:D,3,0)</f>
        <v>Wompi Noroccidente</v>
      </c>
      <c r="D206" s="40">
        <v>5001</v>
      </c>
      <c r="E206" s="40">
        <v>2966613</v>
      </c>
      <c r="F206" s="40">
        <v>79588</v>
      </c>
      <c r="G206" s="40" t="s">
        <v>33</v>
      </c>
      <c r="H206" s="40" t="s">
        <v>120</v>
      </c>
      <c r="I206" s="40" t="s">
        <v>88</v>
      </c>
      <c r="J206" s="40" t="s">
        <v>6419</v>
      </c>
      <c r="K206" s="40" t="s">
        <v>1170</v>
      </c>
      <c r="L206" s="40" t="s">
        <v>8158</v>
      </c>
      <c r="M206" s="103">
        <v>45965.333333333336</v>
      </c>
      <c r="N206" s="103">
        <v>45966.68472222222</v>
      </c>
      <c r="O206" s="40" t="s">
        <v>35</v>
      </c>
      <c r="P206" s="40" t="s">
        <v>35</v>
      </c>
      <c r="Q206" s="40" t="s">
        <v>1494</v>
      </c>
      <c r="R206" s="40" t="s">
        <v>1495</v>
      </c>
      <c r="S206" s="40" t="s">
        <v>10452</v>
      </c>
      <c r="T206" s="40" t="s">
        <v>1172</v>
      </c>
      <c r="U206" s="40">
        <v>32</v>
      </c>
      <c r="V206" s="40" t="str">
        <f>VLOOKUP(D206,TIPOLOGIA!A:F,5,0)</f>
        <v>PRINCIPAL</v>
      </c>
      <c r="W206" s="40" t="str">
        <f>VLOOKUP(D206,TIPOLOGIA!A:F,6,0)</f>
        <v>TERRESTRE</v>
      </c>
      <c r="X206" s="40" t="s">
        <v>1498</v>
      </c>
      <c r="Y206" s="40">
        <v>1</v>
      </c>
      <c r="Z206" s="51">
        <f>IF(T206="SOPORTE_TELEFÓNICO",'TARIFAS 2025'!$B$14,IF(V206="PRINCIPAL",'TARIFAS 2025'!$B$11,IF(V206="INTERMEDIA",'TARIFAS 2025'!$C$11,IF(V206="LEJANA",'TARIFAS 2025'!$D$11))))</f>
        <v>31419</v>
      </c>
      <c r="AA206" s="51">
        <f t="shared" si="3"/>
        <v>31419</v>
      </c>
      <c r="AB206" s="100"/>
      <c r="AC206" s="100"/>
      <c r="AD206" s="100"/>
      <c r="AE206" s="100"/>
      <c r="AF206" s="100"/>
      <c r="AG206" s="100"/>
      <c r="AH206" s="100"/>
      <c r="AI206" s="100"/>
      <c r="AJ206" s="100"/>
      <c r="AK206" s="100"/>
      <c r="AL206" s="100"/>
      <c r="AM206" s="100"/>
      <c r="AN206" s="100"/>
      <c r="AO206" s="100"/>
      <c r="AP206" s="100"/>
      <c r="AQ206" s="100"/>
      <c r="AR206" s="100"/>
      <c r="AS206" s="100"/>
      <c r="AT206" s="100"/>
      <c r="AU206" s="100"/>
      <c r="AV206" s="100"/>
      <c r="AW206" s="100"/>
      <c r="AX206" s="100"/>
      <c r="AY206" s="100"/>
      <c r="AZ206" s="100"/>
      <c r="BA206" s="100"/>
      <c r="BB206" s="100"/>
      <c r="BC206" s="100"/>
      <c r="BD206" s="100"/>
      <c r="BE206" s="100"/>
      <c r="BF206" s="100"/>
      <c r="BG206" s="100"/>
    </row>
    <row r="207" spans="1:59" s="85" customFormat="1" ht="15.6" x14ac:dyDescent="0.3">
      <c r="A207" s="40" t="s">
        <v>74</v>
      </c>
      <c r="B207" s="40" t="str">
        <f>VLOOKUP(A207,'CENTROS DE COSTOS'!A:D,2,0)</f>
        <v>0036-0007</v>
      </c>
      <c r="C207" s="40" t="str">
        <f>VLOOKUP(A207,'CENTROS DE COSTOS'!A:D,3,0)</f>
        <v>Wompi Santander</v>
      </c>
      <c r="D207" s="40">
        <v>68755</v>
      </c>
      <c r="E207" s="40">
        <v>2949149</v>
      </c>
      <c r="F207" s="40">
        <v>70672</v>
      </c>
      <c r="G207" s="40" t="s">
        <v>33</v>
      </c>
      <c r="H207" s="40" t="s">
        <v>963</v>
      </c>
      <c r="I207" s="40" t="s">
        <v>1026</v>
      </c>
      <c r="J207" s="40" t="s">
        <v>3293</v>
      </c>
      <c r="K207" s="40" t="s">
        <v>1170</v>
      </c>
      <c r="L207" s="40" t="s">
        <v>8159</v>
      </c>
      <c r="M207" s="103">
        <v>45958.694444444445</v>
      </c>
      <c r="N207" s="103">
        <v>45966.6875</v>
      </c>
      <c r="O207" s="40" t="s">
        <v>35</v>
      </c>
      <c r="P207" s="40" t="s">
        <v>35</v>
      </c>
      <c r="Q207" s="40" t="s">
        <v>1494</v>
      </c>
      <c r="R207" s="40" t="s">
        <v>1495</v>
      </c>
      <c r="S207" s="40" t="s">
        <v>10453</v>
      </c>
      <c r="T207" s="40" t="s">
        <v>1497</v>
      </c>
      <c r="U207" s="40">
        <v>16</v>
      </c>
      <c r="V207" s="40" t="str">
        <f>VLOOKUP(D207,TIPOLOGIA!A:F,5,0)</f>
        <v>LEJANA</v>
      </c>
      <c r="W207" s="40" t="str">
        <f>VLOOKUP(D207,TIPOLOGIA!A:F,6,0)</f>
        <v>TERRESTRE</v>
      </c>
      <c r="X207" s="40" t="s">
        <v>1777</v>
      </c>
      <c r="Y207" s="40">
        <v>1</v>
      </c>
      <c r="Z207" s="51">
        <f>IF(T207="SOPORTE_TELEFÓNICO",'TARIFAS 2025'!$B$14,IF(V207="PRINCIPAL",'TARIFAS 2025'!$B$11,IF(V207="INTERMEDIA",'TARIFAS 2025'!$C$11,IF(V207="LEJANA",'TARIFAS 2025'!$D$11))))</f>
        <v>40250</v>
      </c>
      <c r="AA207" s="51">
        <f t="shared" si="3"/>
        <v>40250</v>
      </c>
      <c r="AB207" s="100"/>
      <c r="AC207" s="100"/>
      <c r="AD207" s="100"/>
      <c r="AE207" s="100"/>
      <c r="AF207" s="100"/>
      <c r="AG207" s="100"/>
      <c r="AH207" s="100"/>
      <c r="AI207" s="100"/>
      <c r="AJ207" s="100"/>
      <c r="AK207" s="100"/>
      <c r="AL207" s="100"/>
      <c r="AM207" s="100"/>
      <c r="AN207" s="100"/>
      <c r="AO207" s="100"/>
      <c r="AP207" s="100"/>
      <c r="AQ207" s="100"/>
      <c r="AR207" s="100"/>
      <c r="AS207" s="100"/>
      <c r="AT207" s="100"/>
      <c r="AU207" s="100"/>
      <c r="AV207" s="100"/>
      <c r="AW207" s="100"/>
      <c r="AX207" s="100"/>
      <c r="AY207" s="100"/>
      <c r="AZ207" s="100"/>
      <c r="BA207" s="100"/>
      <c r="BB207" s="100"/>
      <c r="BC207" s="100"/>
      <c r="BD207" s="100"/>
      <c r="BE207" s="100"/>
      <c r="BF207" s="100"/>
      <c r="BG207" s="100"/>
    </row>
    <row r="208" spans="1:59" s="85" customFormat="1" ht="15.6" x14ac:dyDescent="0.3">
      <c r="A208" s="40" t="s">
        <v>85</v>
      </c>
      <c r="B208" s="40" t="str">
        <f>VLOOKUP(A208,'CENTROS DE COSTOS'!A:D,2,0)</f>
        <v>0036-0006</v>
      </c>
      <c r="C208" s="40" t="str">
        <f>VLOOKUP(A208,'CENTROS DE COSTOS'!A:D,3,0)</f>
        <v>Wompi Oriente</v>
      </c>
      <c r="D208" s="40">
        <v>73678</v>
      </c>
      <c r="E208" s="40">
        <v>2976075</v>
      </c>
      <c r="F208" s="40">
        <v>36117</v>
      </c>
      <c r="G208" s="40" t="s">
        <v>33</v>
      </c>
      <c r="H208" s="40" t="s">
        <v>1056</v>
      </c>
      <c r="I208" s="40" t="s">
        <v>138</v>
      </c>
      <c r="J208" s="40" t="s">
        <v>6420</v>
      </c>
      <c r="K208" s="40" t="s">
        <v>1170</v>
      </c>
      <c r="L208" s="40" t="s">
        <v>8160</v>
      </c>
      <c r="M208" s="103">
        <v>45966.365277777775</v>
      </c>
      <c r="N208" s="103">
        <v>45966.691666666666</v>
      </c>
      <c r="O208" s="40" t="s">
        <v>35</v>
      </c>
      <c r="P208" s="40" t="s">
        <v>35</v>
      </c>
      <c r="Q208" s="40" t="s">
        <v>1756</v>
      </c>
      <c r="R208" s="40" t="s">
        <v>1853</v>
      </c>
      <c r="S208" s="40" t="s">
        <v>10401</v>
      </c>
      <c r="T208" s="40" t="s">
        <v>1254</v>
      </c>
      <c r="U208" s="40">
        <v>0</v>
      </c>
      <c r="V208" s="40" t="str">
        <f>VLOOKUP(D208,TIPOLOGIA!A:F,5,0)</f>
        <v>INTERMEDIA</v>
      </c>
      <c r="W208" s="40" t="str">
        <f>VLOOKUP(D208,TIPOLOGIA!A:F,6,0)</f>
        <v>TERRESTRE</v>
      </c>
      <c r="X208" s="40" t="s">
        <v>1571</v>
      </c>
      <c r="Y208" s="40">
        <v>1</v>
      </c>
      <c r="Z208" s="51">
        <f>IF(T208="SOPORTE_TELEFÓNICO",'TARIFAS 2025'!$B$14,IF(V208="PRINCIPAL",'TARIFAS 2025'!$B$11,IF(V208="INTERMEDIA",'TARIFAS 2025'!$C$11,IF(V208="LEJANA",'TARIFAS 2025'!$D$11))))</f>
        <v>22000</v>
      </c>
      <c r="AA208" s="51">
        <f t="shared" si="3"/>
        <v>22000</v>
      </c>
      <c r="AB208" s="100"/>
      <c r="AC208" s="100"/>
      <c r="AD208" s="100"/>
      <c r="AE208" s="100"/>
      <c r="AF208" s="100"/>
      <c r="AG208" s="100"/>
      <c r="AH208" s="100"/>
      <c r="AI208" s="100"/>
      <c r="AJ208" s="100"/>
      <c r="AK208" s="100"/>
      <c r="AL208" s="100"/>
      <c r="AM208" s="100"/>
      <c r="AN208" s="100"/>
      <c r="AO208" s="100"/>
      <c r="AP208" s="100"/>
      <c r="AQ208" s="100"/>
      <c r="AR208" s="100"/>
      <c r="AS208" s="100"/>
      <c r="AT208" s="100"/>
      <c r="AU208" s="100"/>
      <c r="AV208" s="100"/>
      <c r="AW208" s="100"/>
      <c r="AX208" s="100"/>
      <c r="AY208" s="100"/>
      <c r="AZ208" s="100"/>
      <c r="BA208" s="100"/>
      <c r="BB208" s="100"/>
      <c r="BC208" s="100"/>
      <c r="BD208" s="100"/>
      <c r="BE208" s="100"/>
      <c r="BF208" s="100"/>
      <c r="BG208" s="100"/>
    </row>
    <row r="209" spans="1:59" s="85" customFormat="1" ht="15.6" x14ac:dyDescent="0.3">
      <c r="A209" s="40" t="s">
        <v>80</v>
      </c>
      <c r="B209" s="40" t="str">
        <f>VLOOKUP(A209,'CENTROS DE COSTOS'!A:D,2,0)</f>
        <v>0036-0001</v>
      </c>
      <c r="C209" s="40" t="str">
        <f>VLOOKUP(A209,'CENTROS DE COSTOS'!A:D,3,0)</f>
        <v>Wompi Costa</v>
      </c>
      <c r="D209" s="40">
        <v>13836</v>
      </c>
      <c r="E209" s="40">
        <v>2975104</v>
      </c>
      <c r="F209" s="40">
        <v>22622</v>
      </c>
      <c r="G209" s="40" t="s">
        <v>33</v>
      </c>
      <c r="H209" s="40" t="s">
        <v>275</v>
      </c>
      <c r="I209" s="40" t="s">
        <v>318</v>
      </c>
      <c r="J209" s="40" t="s">
        <v>6421</v>
      </c>
      <c r="K209" s="40" t="s">
        <v>1170</v>
      </c>
      <c r="L209" s="40" t="s">
        <v>8161</v>
      </c>
      <c r="M209" s="103">
        <v>45966.333333333336</v>
      </c>
      <c r="N209" s="103">
        <v>45966.693749999999</v>
      </c>
      <c r="O209" s="40" t="s">
        <v>35</v>
      </c>
      <c r="P209" s="40" t="s">
        <v>35</v>
      </c>
      <c r="Q209" s="40" t="s">
        <v>1756</v>
      </c>
      <c r="R209" s="40" t="s">
        <v>1853</v>
      </c>
      <c r="S209" s="40" t="s">
        <v>10401</v>
      </c>
      <c r="T209" s="40" t="s">
        <v>1254</v>
      </c>
      <c r="U209" s="40">
        <v>0</v>
      </c>
      <c r="V209" s="40" t="str">
        <f>VLOOKUP(D209,TIPOLOGIA!A:F,5,0)</f>
        <v>INTERMEDIA</v>
      </c>
      <c r="W209" s="40" t="str">
        <f>VLOOKUP(D209,TIPOLOGIA!A:F,6,0)</f>
        <v>TERRESTRE</v>
      </c>
      <c r="X209" s="40" t="s">
        <v>1571</v>
      </c>
      <c r="Y209" s="40">
        <v>1</v>
      </c>
      <c r="Z209" s="51">
        <f>IF(T209="SOPORTE_TELEFÓNICO",'TARIFAS 2025'!$B$14,IF(V209="PRINCIPAL",'TARIFAS 2025'!$B$11,IF(V209="INTERMEDIA",'TARIFAS 2025'!$C$11,IF(V209="LEJANA",'TARIFAS 2025'!$D$11))))</f>
        <v>22000</v>
      </c>
      <c r="AA209" s="51">
        <f t="shared" si="3"/>
        <v>22000</v>
      </c>
      <c r="AB209" s="100"/>
      <c r="AC209" s="100"/>
      <c r="AD209" s="100"/>
      <c r="AE209" s="100"/>
      <c r="AF209" s="100"/>
      <c r="AG209" s="100"/>
      <c r="AH209" s="100"/>
      <c r="AI209" s="100"/>
      <c r="AJ209" s="100"/>
      <c r="AK209" s="100"/>
      <c r="AL209" s="100"/>
      <c r="AM209" s="100"/>
      <c r="AN209" s="100"/>
      <c r="AO209" s="100"/>
      <c r="AP209" s="100"/>
      <c r="AQ209" s="100"/>
      <c r="AR209" s="100"/>
      <c r="AS209" s="100"/>
      <c r="AT209" s="100"/>
      <c r="AU209" s="100"/>
      <c r="AV209" s="100"/>
      <c r="AW209" s="100"/>
      <c r="AX209" s="100"/>
      <c r="AY209" s="100"/>
      <c r="AZ209" s="100"/>
      <c r="BA209" s="100"/>
      <c r="BB209" s="100"/>
      <c r="BC209" s="100"/>
      <c r="BD209" s="100"/>
      <c r="BE209" s="100"/>
      <c r="BF209" s="100"/>
      <c r="BG209" s="100"/>
    </row>
    <row r="210" spans="1:59" s="85" customFormat="1" ht="15.6" x14ac:dyDescent="0.3">
      <c r="A210" s="40" t="s">
        <v>86</v>
      </c>
      <c r="B210" s="40" t="str">
        <f>VLOOKUP(A210,'CENTROS DE COSTOS'!A:D,2,0)</f>
        <v>0036-0002</v>
      </c>
      <c r="C210" s="40" t="str">
        <f>VLOOKUP(A210,'CENTROS DE COSTOS'!A:D,3,0)</f>
        <v>Wompi Eje Cafetero</v>
      </c>
      <c r="D210" s="40">
        <v>17174</v>
      </c>
      <c r="E210" s="40">
        <v>2974961</v>
      </c>
      <c r="F210" s="40">
        <v>67264</v>
      </c>
      <c r="G210" s="40" t="s">
        <v>33</v>
      </c>
      <c r="H210" s="40" t="s">
        <v>126</v>
      </c>
      <c r="I210" s="40" t="s">
        <v>446</v>
      </c>
      <c r="J210" s="40" t="s">
        <v>6422</v>
      </c>
      <c r="K210" s="40" t="s">
        <v>1170</v>
      </c>
      <c r="L210" s="40" t="s">
        <v>8162</v>
      </c>
      <c r="M210" s="103">
        <v>45966.333333333336</v>
      </c>
      <c r="N210" s="103">
        <v>45966.695833333331</v>
      </c>
      <c r="O210" s="40" t="s">
        <v>35</v>
      </c>
      <c r="P210" s="40" t="s">
        <v>35</v>
      </c>
      <c r="Q210" s="40" t="s">
        <v>1756</v>
      </c>
      <c r="R210" s="40" t="s">
        <v>1853</v>
      </c>
      <c r="S210" s="40" t="s">
        <v>10401</v>
      </c>
      <c r="T210" s="40" t="s">
        <v>1254</v>
      </c>
      <c r="U210" s="40">
        <v>0</v>
      </c>
      <c r="V210" s="40" t="str">
        <f>VLOOKUP(D210,TIPOLOGIA!A:F,5,0)</f>
        <v>INTERMEDIA</v>
      </c>
      <c r="W210" s="40" t="str">
        <f>VLOOKUP(D210,TIPOLOGIA!A:F,6,0)</f>
        <v>TERRESTRE</v>
      </c>
      <c r="X210" s="40" t="s">
        <v>1571</v>
      </c>
      <c r="Y210" s="40">
        <v>1</v>
      </c>
      <c r="Z210" s="51">
        <f>IF(T210="SOPORTE_TELEFÓNICO",'TARIFAS 2025'!$B$14,IF(V210="PRINCIPAL",'TARIFAS 2025'!$B$11,IF(V210="INTERMEDIA",'TARIFAS 2025'!$C$11,IF(V210="LEJANA",'TARIFAS 2025'!$D$11))))</f>
        <v>22000</v>
      </c>
      <c r="AA210" s="51">
        <f t="shared" si="3"/>
        <v>22000</v>
      </c>
      <c r="AB210" s="100"/>
      <c r="AC210" s="100"/>
      <c r="AD210" s="100"/>
      <c r="AE210" s="100"/>
      <c r="AF210" s="100"/>
      <c r="AG210" s="100"/>
      <c r="AH210" s="100"/>
      <c r="AI210" s="100"/>
      <c r="AJ210" s="100"/>
      <c r="AK210" s="100"/>
      <c r="AL210" s="100"/>
      <c r="AM210" s="100"/>
      <c r="AN210" s="100"/>
      <c r="AO210" s="100"/>
      <c r="AP210" s="100"/>
      <c r="AQ210" s="100"/>
      <c r="AR210" s="100"/>
      <c r="AS210" s="100"/>
      <c r="AT210" s="100"/>
      <c r="AU210" s="100"/>
      <c r="AV210" s="100"/>
      <c r="AW210" s="100"/>
      <c r="AX210" s="100"/>
      <c r="AY210" s="100"/>
      <c r="AZ210" s="100"/>
      <c r="BA210" s="100"/>
      <c r="BB210" s="100"/>
      <c r="BC210" s="100"/>
      <c r="BD210" s="100"/>
      <c r="BE210" s="100"/>
      <c r="BF210" s="100"/>
      <c r="BG210" s="100"/>
    </row>
    <row r="211" spans="1:59" s="85" customFormat="1" ht="15.6" x14ac:dyDescent="0.3">
      <c r="A211" s="40" t="s">
        <v>88</v>
      </c>
      <c r="B211" s="40" t="str">
        <f>VLOOKUP(A211,'CENTROS DE COSTOS'!A:D,2,0)</f>
        <v>0036-0005</v>
      </c>
      <c r="C211" s="40" t="str">
        <f>VLOOKUP(A211,'CENTROS DE COSTOS'!A:D,3,0)</f>
        <v>Wompi Noroccidente</v>
      </c>
      <c r="D211" s="40">
        <v>5376</v>
      </c>
      <c r="E211" s="40">
        <v>2974119</v>
      </c>
      <c r="F211" s="40">
        <v>32942</v>
      </c>
      <c r="G211" s="40" t="s">
        <v>33</v>
      </c>
      <c r="H211" s="40" t="s">
        <v>120</v>
      </c>
      <c r="I211" s="40" t="s">
        <v>193</v>
      </c>
      <c r="J211" s="40" t="s">
        <v>6423</v>
      </c>
      <c r="K211" s="40" t="s">
        <v>1170</v>
      </c>
      <c r="L211" s="40" t="s">
        <v>8163</v>
      </c>
      <c r="M211" s="103">
        <v>45965.666666666664</v>
      </c>
      <c r="N211" s="103">
        <v>45966.697916666664</v>
      </c>
      <c r="O211" s="40" t="s">
        <v>35</v>
      </c>
      <c r="P211" s="40" t="s">
        <v>35</v>
      </c>
      <c r="Q211" s="40" t="s">
        <v>1756</v>
      </c>
      <c r="R211" s="40" t="s">
        <v>1853</v>
      </c>
      <c r="S211" s="40" t="s">
        <v>10401</v>
      </c>
      <c r="T211" s="40" t="s">
        <v>1254</v>
      </c>
      <c r="U211" s="40">
        <v>0</v>
      </c>
      <c r="V211" s="40" t="str">
        <f>VLOOKUP(D211,TIPOLOGIA!A:F,5,0)</f>
        <v>INTERMEDIA</v>
      </c>
      <c r="W211" s="40" t="str">
        <f>VLOOKUP(D211,TIPOLOGIA!A:F,6,0)</f>
        <v>TERRESTRE</v>
      </c>
      <c r="X211" s="40" t="s">
        <v>1571</v>
      </c>
      <c r="Y211" s="40">
        <v>1</v>
      </c>
      <c r="Z211" s="51">
        <f>IF(T211="SOPORTE_TELEFÓNICO",'TARIFAS 2025'!$B$14,IF(V211="PRINCIPAL",'TARIFAS 2025'!$B$11,IF(V211="INTERMEDIA",'TARIFAS 2025'!$C$11,IF(V211="LEJANA",'TARIFAS 2025'!$D$11))))</f>
        <v>22000</v>
      </c>
      <c r="AA211" s="51">
        <f t="shared" si="3"/>
        <v>22000</v>
      </c>
      <c r="AB211" s="100"/>
      <c r="AC211" s="100"/>
      <c r="AD211" s="100"/>
      <c r="AE211" s="100"/>
      <c r="AF211" s="100"/>
      <c r="AG211" s="100"/>
      <c r="AH211" s="100"/>
      <c r="AI211" s="100"/>
      <c r="AJ211" s="100"/>
      <c r="AK211" s="100"/>
      <c r="AL211" s="100"/>
      <c r="AM211" s="100"/>
      <c r="AN211" s="100"/>
      <c r="AO211" s="100"/>
      <c r="AP211" s="100"/>
      <c r="AQ211" s="100"/>
      <c r="AR211" s="100"/>
      <c r="AS211" s="100"/>
      <c r="AT211" s="100"/>
      <c r="AU211" s="100"/>
      <c r="AV211" s="100"/>
      <c r="AW211" s="100"/>
      <c r="AX211" s="100"/>
      <c r="AY211" s="100"/>
      <c r="AZ211" s="100"/>
      <c r="BA211" s="100"/>
      <c r="BB211" s="100"/>
      <c r="BC211" s="100"/>
      <c r="BD211" s="100"/>
      <c r="BE211" s="100"/>
      <c r="BF211" s="100"/>
      <c r="BG211" s="100"/>
    </row>
    <row r="212" spans="1:59" s="85" customFormat="1" ht="15.6" x14ac:dyDescent="0.3">
      <c r="A212" s="40" t="s">
        <v>96</v>
      </c>
      <c r="B212" s="40" t="str">
        <f>VLOOKUP(A212,'CENTROS DE COSTOS'!A:D,2,0)</f>
        <v>0036-0007</v>
      </c>
      <c r="C212" s="40" t="str">
        <f>VLOOKUP(A212,'CENTROS DE COSTOS'!A:D,3,0)</f>
        <v>Wompi Santander</v>
      </c>
      <c r="D212" s="40">
        <v>15001</v>
      </c>
      <c r="E212" s="40">
        <v>2975678</v>
      </c>
      <c r="F212" s="40">
        <v>59681</v>
      </c>
      <c r="G212" s="40" t="s">
        <v>33</v>
      </c>
      <c r="H212" s="40" t="s">
        <v>322</v>
      </c>
      <c r="I212" s="40" t="s">
        <v>96</v>
      </c>
      <c r="J212" s="40" t="s">
        <v>6424</v>
      </c>
      <c r="K212" s="40" t="s">
        <v>1170</v>
      </c>
      <c r="L212" s="40" t="s">
        <v>8164</v>
      </c>
      <c r="M212" s="103">
        <v>45966.348611111112</v>
      </c>
      <c r="N212" s="103">
        <v>45966.904166666667</v>
      </c>
      <c r="O212" s="40" t="s">
        <v>35</v>
      </c>
      <c r="P212" s="40" t="s">
        <v>35</v>
      </c>
      <c r="Q212" s="40" t="s">
        <v>1494</v>
      </c>
      <c r="R212" s="40" t="s">
        <v>1495</v>
      </c>
      <c r="S212" s="40" t="s">
        <v>10454</v>
      </c>
      <c r="T212" s="40" t="s">
        <v>1172</v>
      </c>
      <c r="U212" s="40">
        <v>16</v>
      </c>
      <c r="V212" s="40" t="str">
        <f>VLOOKUP(D212,TIPOLOGIA!A:F,5,0)</f>
        <v>PRINCIPAL</v>
      </c>
      <c r="W212" s="40" t="str">
        <f>VLOOKUP(D212,TIPOLOGIA!A:F,6,0)</f>
        <v>TERRESTRE</v>
      </c>
      <c r="X212" s="40" t="s">
        <v>1236</v>
      </c>
      <c r="Y212" s="40">
        <v>1</v>
      </c>
      <c r="Z212" s="51">
        <f>IF(T212="SOPORTE_TELEFÓNICO",'TARIFAS 2025'!$B$14,IF(V212="PRINCIPAL",'TARIFAS 2025'!$B$11,IF(V212="INTERMEDIA",'TARIFAS 2025'!$C$11,IF(V212="LEJANA",'TARIFAS 2025'!$D$11))))</f>
        <v>31419</v>
      </c>
      <c r="AA212" s="51">
        <f t="shared" si="3"/>
        <v>31419</v>
      </c>
      <c r="AB212" s="100"/>
      <c r="AC212" s="100"/>
      <c r="AD212" s="100"/>
      <c r="AE212" s="100"/>
      <c r="AF212" s="100"/>
      <c r="AG212" s="100"/>
      <c r="AH212" s="100"/>
      <c r="AI212" s="100"/>
      <c r="AJ212" s="100"/>
      <c r="AK212" s="100"/>
      <c r="AL212" s="100"/>
      <c r="AM212" s="100"/>
      <c r="AN212" s="100"/>
      <c r="AO212" s="100"/>
      <c r="AP212" s="100"/>
      <c r="AQ212" s="100"/>
      <c r="AR212" s="100"/>
      <c r="AS212" s="100"/>
      <c r="AT212" s="100"/>
      <c r="AU212" s="100"/>
      <c r="AV212" s="100"/>
      <c r="AW212" s="100"/>
      <c r="AX212" s="100"/>
      <c r="AY212" s="100"/>
      <c r="AZ212" s="100"/>
      <c r="BA212" s="100"/>
      <c r="BB212" s="100"/>
      <c r="BC212" s="100"/>
      <c r="BD212" s="100"/>
      <c r="BE212" s="100"/>
      <c r="BF212" s="100"/>
      <c r="BG212" s="100"/>
    </row>
    <row r="213" spans="1:59" s="85" customFormat="1" ht="15.6" x14ac:dyDescent="0.3">
      <c r="A213" s="40" t="s">
        <v>81</v>
      </c>
      <c r="B213" s="40" t="str">
        <f>VLOOKUP(A213,'CENTROS DE COSTOS'!A:D,2,0)</f>
        <v>0036-0007</v>
      </c>
      <c r="C213" s="40" t="str">
        <f>VLOOKUP(A213,'CENTROS DE COSTOS'!A:D,3,0)</f>
        <v>Wompi Santander</v>
      </c>
      <c r="D213" s="40">
        <v>54405</v>
      </c>
      <c r="E213" s="40">
        <v>2972599</v>
      </c>
      <c r="F213" s="40">
        <v>77311</v>
      </c>
      <c r="G213" s="40" t="s">
        <v>33</v>
      </c>
      <c r="H213" s="40" t="s">
        <v>891</v>
      </c>
      <c r="I213" s="40" t="s">
        <v>913</v>
      </c>
      <c r="J213" s="40" t="s">
        <v>6425</v>
      </c>
      <c r="K213" s="40" t="s">
        <v>1170</v>
      </c>
      <c r="L213" s="40" t="s">
        <v>8165</v>
      </c>
      <c r="M213" s="103">
        <v>45965.579861111109</v>
      </c>
      <c r="N213" s="103">
        <v>45967.336111111108</v>
      </c>
      <c r="O213" s="40" t="s">
        <v>35</v>
      </c>
      <c r="P213" s="40" t="s">
        <v>35</v>
      </c>
      <c r="Q213" s="40" t="s">
        <v>1494</v>
      </c>
      <c r="R213" s="40" t="s">
        <v>1495</v>
      </c>
      <c r="S213" s="40" t="s">
        <v>10455</v>
      </c>
      <c r="T213" s="40" t="s">
        <v>1172</v>
      </c>
      <c r="U213" s="40">
        <v>16</v>
      </c>
      <c r="V213" s="40" t="str">
        <f>VLOOKUP(D213,TIPOLOGIA!A:F,5,0)</f>
        <v>PRINCIPAL</v>
      </c>
      <c r="W213" s="40" t="str">
        <f>VLOOKUP(D213,TIPOLOGIA!A:F,6,0)</f>
        <v>TERRESTRE</v>
      </c>
      <c r="X213" s="40" t="s">
        <v>1211</v>
      </c>
      <c r="Y213" s="40">
        <v>1</v>
      </c>
      <c r="Z213" s="51">
        <f>IF(T213="SOPORTE_TELEFÓNICO",'TARIFAS 2025'!$B$14,IF(V213="PRINCIPAL",'TARIFAS 2025'!$B$11,IF(V213="INTERMEDIA",'TARIFAS 2025'!$C$11,IF(V213="LEJANA",'TARIFAS 2025'!$D$11))))</f>
        <v>31419</v>
      </c>
      <c r="AA213" s="51">
        <f t="shared" si="3"/>
        <v>31419</v>
      </c>
      <c r="AB213" s="100"/>
      <c r="AC213" s="100"/>
      <c r="AD213" s="100"/>
      <c r="AE213" s="100"/>
      <c r="AF213" s="100"/>
      <c r="AG213" s="100"/>
      <c r="AH213" s="100"/>
      <c r="AI213" s="100"/>
      <c r="AJ213" s="100"/>
      <c r="AK213" s="100"/>
      <c r="AL213" s="100"/>
      <c r="AM213" s="100"/>
      <c r="AN213" s="100"/>
      <c r="AO213" s="100"/>
      <c r="AP213" s="100"/>
      <c r="AQ213" s="100"/>
      <c r="AR213" s="100"/>
      <c r="AS213" s="100"/>
      <c r="AT213" s="100"/>
      <c r="AU213" s="100"/>
      <c r="AV213" s="100"/>
      <c r="AW213" s="100"/>
      <c r="AX213" s="100"/>
      <c r="AY213" s="100"/>
      <c r="AZ213" s="100"/>
      <c r="BA213" s="100"/>
      <c r="BB213" s="100"/>
      <c r="BC213" s="100"/>
      <c r="BD213" s="100"/>
      <c r="BE213" s="100"/>
      <c r="BF213" s="100"/>
      <c r="BG213" s="100"/>
    </row>
    <row r="214" spans="1:59" s="85" customFormat="1" ht="15.6" x14ac:dyDescent="0.3">
      <c r="A214" s="40" t="s">
        <v>71</v>
      </c>
      <c r="B214" s="40" t="str">
        <f>VLOOKUP(A214,'CENTROS DE COSTOS'!A:D,2,0)</f>
        <v>0036-0004</v>
      </c>
      <c r="C214" s="40" t="str">
        <f>VLOOKUP(A214,'CENTROS DE COSTOS'!A:D,3,0)</f>
        <v>Wompi Centro</v>
      </c>
      <c r="D214" s="40">
        <v>25817</v>
      </c>
      <c r="E214" s="40">
        <v>2950709</v>
      </c>
      <c r="F214" s="40">
        <v>55145</v>
      </c>
      <c r="G214" s="40" t="s">
        <v>33</v>
      </c>
      <c r="H214" s="40" t="s">
        <v>618</v>
      </c>
      <c r="I214" s="40" t="s">
        <v>712</v>
      </c>
      <c r="J214" s="40" t="s">
        <v>6426</v>
      </c>
      <c r="K214" s="40" t="s">
        <v>1170</v>
      </c>
      <c r="L214" s="40" t="s">
        <v>8166</v>
      </c>
      <c r="M214" s="103">
        <v>45959.35833333333</v>
      </c>
      <c r="N214" s="103">
        <v>45967.35</v>
      </c>
      <c r="O214" s="40" t="s">
        <v>35</v>
      </c>
      <c r="P214" s="40" t="s">
        <v>35</v>
      </c>
      <c r="Q214" s="40" t="s">
        <v>1494</v>
      </c>
      <c r="R214" s="40" t="s">
        <v>1495</v>
      </c>
      <c r="S214" s="40" t="s">
        <v>10456</v>
      </c>
      <c r="T214" s="40" t="s">
        <v>1497</v>
      </c>
      <c r="U214" s="40">
        <v>64</v>
      </c>
      <c r="V214" s="40" t="str">
        <f>VLOOKUP(D214,TIPOLOGIA!A:F,5,0)</f>
        <v>INTERMEDIA</v>
      </c>
      <c r="W214" s="40" t="str">
        <f>VLOOKUP(D214,TIPOLOGIA!A:F,6,0)</f>
        <v>TERRESTRE</v>
      </c>
      <c r="X214" s="40" t="s">
        <v>1802</v>
      </c>
      <c r="Y214" s="40">
        <v>1</v>
      </c>
      <c r="Z214" s="51">
        <f>IF(T214="SOPORTE_TELEFÓNICO",'TARIFAS 2025'!$B$14,IF(V214="PRINCIPAL",'TARIFAS 2025'!$B$11,IF(V214="INTERMEDIA",'TARIFAS 2025'!$C$11,IF(V214="LEJANA",'TARIFAS 2025'!$D$11))))</f>
        <v>36351</v>
      </c>
      <c r="AA214" s="51">
        <f t="shared" si="3"/>
        <v>36351</v>
      </c>
      <c r="AB214" s="100"/>
      <c r="AC214" s="100"/>
      <c r="AD214" s="100"/>
      <c r="AE214" s="100"/>
      <c r="AF214" s="100"/>
      <c r="AG214" s="100"/>
      <c r="AH214" s="100"/>
      <c r="AI214" s="100"/>
      <c r="AJ214" s="100"/>
      <c r="AK214" s="100"/>
      <c r="AL214" s="100"/>
      <c r="AM214" s="100"/>
      <c r="AN214" s="100"/>
      <c r="AO214" s="100"/>
      <c r="AP214" s="100"/>
      <c r="AQ214" s="100"/>
      <c r="AR214" s="100"/>
      <c r="AS214" s="100"/>
      <c r="AT214" s="100"/>
      <c r="AU214" s="100"/>
      <c r="AV214" s="100"/>
      <c r="AW214" s="100"/>
      <c r="AX214" s="100"/>
      <c r="AY214" s="100"/>
      <c r="AZ214" s="100"/>
      <c r="BA214" s="100"/>
      <c r="BB214" s="100"/>
      <c r="BC214" s="100"/>
      <c r="BD214" s="100"/>
      <c r="BE214" s="100"/>
      <c r="BF214" s="100"/>
      <c r="BG214" s="100"/>
    </row>
    <row r="215" spans="1:59" s="85" customFormat="1" ht="15.6" x14ac:dyDescent="0.3">
      <c r="A215" s="40" t="s">
        <v>96</v>
      </c>
      <c r="B215" s="40" t="str">
        <f>VLOOKUP(A215,'CENTROS DE COSTOS'!A:D,2,0)</f>
        <v>0036-0007</v>
      </c>
      <c r="C215" s="40" t="str">
        <f>VLOOKUP(A215,'CENTROS DE COSTOS'!A:D,3,0)</f>
        <v>Wompi Santander</v>
      </c>
      <c r="D215" s="40">
        <v>15051</v>
      </c>
      <c r="E215" s="40">
        <v>2951801</v>
      </c>
      <c r="F215" s="40">
        <v>56834</v>
      </c>
      <c r="G215" s="40" t="s">
        <v>33</v>
      </c>
      <c r="H215" s="40" t="s">
        <v>322</v>
      </c>
      <c r="I215" s="40" t="s">
        <v>330</v>
      </c>
      <c r="J215" s="40" t="s">
        <v>6427</v>
      </c>
      <c r="K215" s="40" t="s">
        <v>1170</v>
      </c>
      <c r="L215" s="40" t="s">
        <v>8167</v>
      </c>
      <c r="M215" s="103">
        <v>45959.407638888886</v>
      </c>
      <c r="N215" s="103">
        <v>45967.366666666669</v>
      </c>
      <c r="O215" s="40" t="s">
        <v>35</v>
      </c>
      <c r="P215" s="40" t="s">
        <v>35</v>
      </c>
      <c r="Q215" s="40" t="s">
        <v>1494</v>
      </c>
      <c r="R215" s="40" t="s">
        <v>1495</v>
      </c>
      <c r="S215" s="40" t="s">
        <v>10457</v>
      </c>
      <c r="T215" s="40" t="s">
        <v>1497</v>
      </c>
      <c r="U215" s="40">
        <v>16</v>
      </c>
      <c r="V215" s="40" t="str">
        <f>VLOOKUP(D215,TIPOLOGIA!A:F,5,0)</f>
        <v>INTERMEDIA</v>
      </c>
      <c r="W215" s="40" t="str">
        <f>VLOOKUP(D215,TIPOLOGIA!A:F,6,0)</f>
        <v>TERRESTRE</v>
      </c>
      <c r="X215" s="40" t="s">
        <v>1591</v>
      </c>
      <c r="Y215" s="40">
        <v>1</v>
      </c>
      <c r="Z215" s="51">
        <f>IF(T215="SOPORTE_TELEFÓNICO",'TARIFAS 2025'!$B$14,IF(V215="PRINCIPAL",'TARIFAS 2025'!$B$11,IF(V215="INTERMEDIA",'TARIFAS 2025'!$C$11,IF(V215="LEJANA",'TARIFAS 2025'!$D$11))))</f>
        <v>36351</v>
      </c>
      <c r="AA215" s="51">
        <f t="shared" si="3"/>
        <v>36351</v>
      </c>
      <c r="AB215" s="100"/>
      <c r="AC215" s="100"/>
      <c r="AD215" s="100"/>
      <c r="AE215" s="100"/>
      <c r="AF215" s="100"/>
      <c r="AG215" s="100"/>
      <c r="AH215" s="100"/>
      <c r="AI215" s="100"/>
      <c r="AJ215" s="100"/>
      <c r="AK215" s="100"/>
      <c r="AL215" s="100"/>
      <c r="AM215" s="100"/>
      <c r="AN215" s="100"/>
      <c r="AO215" s="100"/>
      <c r="AP215" s="100"/>
      <c r="AQ215" s="100"/>
      <c r="AR215" s="100"/>
      <c r="AS215" s="100"/>
      <c r="AT215" s="100"/>
      <c r="AU215" s="100"/>
      <c r="AV215" s="100"/>
      <c r="AW215" s="100"/>
      <c r="AX215" s="100"/>
      <c r="AY215" s="100"/>
      <c r="AZ215" s="100"/>
      <c r="BA215" s="100"/>
      <c r="BB215" s="100"/>
      <c r="BC215" s="100"/>
      <c r="BD215" s="100"/>
      <c r="BE215" s="100"/>
      <c r="BF215" s="100"/>
      <c r="BG215" s="100"/>
    </row>
    <row r="216" spans="1:59" s="85" customFormat="1" ht="15.6" x14ac:dyDescent="0.3">
      <c r="A216" s="40" t="s">
        <v>99</v>
      </c>
      <c r="B216" s="40" t="str">
        <f>VLOOKUP(A216,'CENTROS DE COSTOS'!A:D,2,0)</f>
        <v>0036-0006</v>
      </c>
      <c r="C216" s="40" t="str">
        <f>VLOOKUP(A216,'CENTROS DE COSTOS'!A:D,3,0)</f>
        <v>Wompi Oriente</v>
      </c>
      <c r="D216" s="40">
        <v>85010</v>
      </c>
      <c r="E216" s="40">
        <v>2949095</v>
      </c>
      <c r="F216" s="40">
        <v>66102</v>
      </c>
      <c r="G216" s="40" t="s">
        <v>33</v>
      </c>
      <c r="H216" s="40" t="s">
        <v>481</v>
      </c>
      <c r="I216" s="40" t="s">
        <v>482</v>
      </c>
      <c r="J216" s="40" t="s">
        <v>6428</v>
      </c>
      <c r="K216" s="40" t="s">
        <v>1170</v>
      </c>
      <c r="L216" s="40" t="s">
        <v>8168</v>
      </c>
      <c r="M216" s="103">
        <v>45958.70208333333</v>
      </c>
      <c r="N216" s="103">
        <v>45967.381249999999</v>
      </c>
      <c r="O216" s="40" t="s">
        <v>35</v>
      </c>
      <c r="P216" s="40" t="s">
        <v>35</v>
      </c>
      <c r="Q216" s="40" t="s">
        <v>1494</v>
      </c>
      <c r="R216" s="40" t="s">
        <v>1495</v>
      </c>
      <c r="S216" s="40" t="s">
        <v>10458</v>
      </c>
      <c r="T216" s="40" t="s">
        <v>1497</v>
      </c>
      <c r="U216" s="40">
        <v>24</v>
      </c>
      <c r="V216" s="40" t="str">
        <f>VLOOKUP(D216,TIPOLOGIA!A:F,5,0)</f>
        <v>INTERMEDIA</v>
      </c>
      <c r="W216" s="40" t="str">
        <f>VLOOKUP(D216,TIPOLOGIA!A:F,6,0)</f>
        <v>TERRESTRE</v>
      </c>
      <c r="X216" s="40" t="s">
        <v>1219</v>
      </c>
      <c r="Y216" s="40">
        <v>1</v>
      </c>
      <c r="Z216" s="51">
        <f>IF(T216="SOPORTE_TELEFÓNICO",'TARIFAS 2025'!$B$14,IF(V216="PRINCIPAL",'TARIFAS 2025'!$B$11,IF(V216="INTERMEDIA",'TARIFAS 2025'!$C$11,IF(V216="LEJANA",'TARIFAS 2025'!$D$11))))</f>
        <v>36351</v>
      </c>
      <c r="AA216" s="51">
        <f t="shared" si="3"/>
        <v>36351</v>
      </c>
      <c r="AB216" s="100"/>
      <c r="AC216" s="100"/>
      <c r="AD216" s="100"/>
      <c r="AE216" s="100"/>
      <c r="AF216" s="100"/>
      <c r="AG216" s="100"/>
      <c r="AH216" s="100"/>
      <c r="AI216" s="100"/>
      <c r="AJ216" s="100"/>
      <c r="AK216" s="100"/>
      <c r="AL216" s="100"/>
      <c r="AM216" s="100"/>
      <c r="AN216" s="100"/>
      <c r="AO216" s="100"/>
      <c r="AP216" s="100"/>
      <c r="AQ216" s="100"/>
      <c r="AR216" s="100"/>
      <c r="AS216" s="100"/>
      <c r="AT216" s="100"/>
      <c r="AU216" s="100"/>
      <c r="AV216" s="100"/>
      <c r="AW216" s="100"/>
      <c r="AX216" s="100"/>
      <c r="AY216" s="100"/>
      <c r="AZ216" s="100"/>
      <c r="BA216" s="100"/>
      <c r="BB216" s="100"/>
      <c r="BC216" s="100"/>
      <c r="BD216" s="100"/>
      <c r="BE216" s="100"/>
      <c r="BF216" s="100"/>
      <c r="BG216" s="100"/>
    </row>
    <row r="217" spans="1:59" s="85" customFormat="1" ht="15.6" x14ac:dyDescent="0.3">
      <c r="A217" s="40" t="s">
        <v>92</v>
      </c>
      <c r="B217" s="40" t="str">
        <f>VLOOKUP(A217,'CENTROS DE COSTOS'!A:D,2,0)</f>
        <v>0036-0002</v>
      </c>
      <c r="C217" s="40" t="str">
        <f>VLOOKUP(A217,'CENTROS DE COSTOS'!A:D,3,0)</f>
        <v>Wompi Eje Cafetero</v>
      </c>
      <c r="D217" s="40">
        <v>66001</v>
      </c>
      <c r="E217" s="40">
        <v>2976109</v>
      </c>
      <c r="F217" s="40">
        <v>80182</v>
      </c>
      <c r="G217" s="40" t="s">
        <v>33</v>
      </c>
      <c r="H217" s="40" t="s">
        <v>458</v>
      </c>
      <c r="I217" s="40" t="s">
        <v>92</v>
      </c>
      <c r="J217" s="40" t="s">
        <v>6429</v>
      </c>
      <c r="K217" s="40" t="s">
        <v>1170</v>
      </c>
      <c r="L217" s="40" t="s">
        <v>8169</v>
      </c>
      <c r="M217" s="103">
        <v>45966.366666666669</v>
      </c>
      <c r="N217" s="103">
        <v>45967.392361111109</v>
      </c>
      <c r="O217" s="40" t="s">
        <v>35</v>
      </c>
      <c r="P217" s="40" t="s">
        <v>35</v>
      </c>
      <c r="Q217" s="40" t="s">
        <v>1494</v>
      </c>
      <c r="R217" s="40" t="s">
        <v>1495</v>
      </c>
      <c r="S217" s="40" t="s">
        <v>10459</v>
      </c>
      <c r="T217" s="40" t="s">
        <v>1172</v>
      </c>
      <c r="U217" s="40">
        <v>24</v>
      </c>
      <c r="V217" s="40" t="str">
        <f>VLOOKUP(D217,TIPOLOGIA!A:F,5,0)</f>
        <v>PRINCIPAL</v>
      </c>
      <c r="W217" s="40" t="str">
        <f>VLOOKUP(D217,TIPOLOGIA!A:F,6,0)</f>
        <v>TERRESTRE</v>
      </c>
      <c r="X217" s="40" t="s">
        <v>1175</v>
      </c>
      <c r="Y217" s="40">
        <v>1</v>
      </c>
      <c r="Z217" s="51">
        <f>IF(T217="SOPORTE_TELEFÓNICO",'TARIFAS 2025'!$B$14,IF(V217="PRINCIPAL",'TARIFAS 2025'!$B$11,IF(V217="INTERMEDIA",'TARIFAS 2025'!$C$11,IF(V217="LEJANA",'TARIFAS 2025'!$D$11))))</f>
        <v>31419</v>
      </c>
      <c r="AA217" s="51">
        <f t="shared" si="3"/>
        <v>31419</v>
      </c>
      <c r="AB217" s="100"/>
      <c r="AC217" s="100"/>
      <c r="AD217" s="100"/>
      <c r="AE217" s="100"/>
      <c r="AF217" s="100"/>
      <c r="AG217" s="100"/>
      <c r="AH217" s="100"/>
      <c r="AI217" s="100"/>
      <c r="AJ217" s="100"/>
      <c r="AK217" s="100"/>
      <c r="AL217" s="100"/>
      <c r="AM217" s="100"/>
      <c r="AN217" s="100"/>
      <c r="AO217" s="100"/>
      <c r="AP217" s="100"/>
      <c r="AQ217" s="100"/>
      <c r="AR217" s="100"/>
      <c r="AS217" s="100"/>
      <c r="AT217" s="100"/>
      <c r="AU217" s="100"/>
      <c r="AV217" s="100"/>
      <c r="AW217" s="100"/>
      <c r="AX217" s="100"/>
      <c r="AY217" s="100"/>
      <c r="AZ217" s="100"/>
      <c r="BA217" s="100"/>
      <c r="BB217" s="100"/>
      <c r="BC217" s="100"/>
      <c r="BD217" s="100"/>
      <c r="BE217" s="100"/>
      <c r="BF217" s="100"/>
      <c r="BG217" s="100"/>
    </row>
    <row r="218" spans="1:59" s="85" customFormat="1" ht="15.6" x14ac:dyDescent="0.3">
      <c r="A218" s="40" t="s">
        <v>74</v>
      </c>
      <c r="B218" s="40" t="str">
        <f>VLOOKUP(A218,'CENTROS DE COSTOS'!A:D,2,0)</f>
        <v>0036-0007</v>
      </c>
      <c r="C218" s="40" t="str">
        <f>VLOOKUP(A218,'CENTROS DE COSTOS'!A:D,3,0)</f>
        <v>Wompi Santander</v>
      </c>
      <c r="D218" s="40">
        <v>68001</v>
      </c>
      <c r="E218" s="40">
        <v>2978665</v>
      </c>
      <c r="F218" s="40">
        <v>59168</v>
      </c>
      <c r="G218" s="40" t="s">
        <v>33</v>
      </c>
      <c r="H218" s="40" t="s">
        <v>963</v>
      </c>
      <c r="I218" s="40" t="s">
        <v>74</v>
      </c>
      <c r="J218" s="40" t="s">
        <v>6430</v>
      </c>
      <c r="K218" s="40" t="s">
        <v>1170</v>
      </c>
      <c r="L218" s="40" t="s">
        <v>8170</v>
      </c>
      <c r="M218" s="103">
        <v>45966.542361111111</v>
      </c>
      <c r="N218" s="103">
        <v>45967.395138888889</v>
      </c>
      <c r="O218" s="40" t="s">
        <v>35</v>
      </c>
      <c r="P218" s="40" t="s">
        <v>35</v>
      </c>
      <c r="Q218" s="40" t="s">
        <v>1494</v>
      </c>
      <c r="R218" s="40" t="s">
        <v>1495</v>
      </c>
      <c r="S218" s="40" t="s">
        <v>10460</v>
      </c>
      <c r="T218" s="40" t="s">
        <v>1172</v>
      </c>
      <c r="U218" s="40">
        <v>16</v>
      </c>
      <c r="V218" s="40" t="str">
        <f>VLOOKUP(D218,TIPOLOGIA!A:F,5,0)</f>
        <v>PRINCIPAL</v>
      </c>
      <c r="W218" s="40" t="str">
        <f>VLOOKUP(D218,TIPOLOGIA!A:F,6,0)</f>
        <v>TERRESTRE</v>
      </c>
      <c r="X218" s="40" t="s">
        <v>1401</v>
      </c>
      <c r="Y218" s="40">
        <v>1</v>
      </c>
      <c r="Z218" s="51">
        <f>IF(T218="SOPORTE_TELEFÓNICO",'TARIFAS 2025'!$B$14,IF(V218="PRINCIPAL",'TARIFAS 2025'!$B$11,IF(V218="INTERMEDIA",'TARIFAS 2025'!$C$11,IF(V218="LEJANA",'TARIFAS 2025'!$D$11))))</f>
        <v>31419</v>
      </c>
      <c r="AA218" s="51">
        <f t="shared" si="3"/>
        <v>31419</v>
      </c>
      <c r="AB218" s="100"/>
      <c r="AC218" s="100"/>
      <c r="AD218" s="100"/>
      <c r="AE218" s="100"/>
      <c r="AF218" s="100"/>
      <c r="AG218" s="100"/>
      <c r="AH218" s="100"/>
      <c r="AI218" s="100"/>
      <c r="AJ218" s="100"/>
      <c r="AK218" s="100"/>
      <c r="AL218" s="100"/>
      <c r="AM218" s="100"/>
      <c r="AN218" s="100"/>
      <c r="AO218" s="100"/>
      <c r="AP218" s="100"/>
      <c r="AQ218" s="100"/>
      <c r="AR218" s="100"/>
      <c r="AS218" s="100"/>
      <c r="AT218" s="100"/>
      <c r="AU218" s="100"/>
      <c r="AV218" s="100"/>
      <c r="AW218" s="100"/>
      <c r="AX218" s="100"/>
      <c r="AY218" s="100"/>
      <c r="AZ218" s="100"/>
      <c r="BA218" s="100"/>
      <c r="BB218" s="100"/>
      <c r="BC218" s="100"/>
      <c r="BD218" s="100"/>
      <c r="BE218" s="100"/>
      <c r="BF218" s="100"/>
      <c r="BG218" s="100"/>
    </row>
    <row r="219" spans="1:59" s="85" customFormat="1" ht="15.6" x14ac:dyDescent="0.3">
      <c r="A219" s="40" t="s">
        <v>74</v>
      </c>
      <c r="B219" s="40" t="str">
        <f>VLOOKUP(A219,'CENTROS DE COSTOS'!A:D,2,0)</f>
        <v>0036-0007</v>
      </c>
      <c r="C219" s="40" t="str">
        <f>VLOOKUP(A219,'CENTROS DE COSTOS'!A:D,3,0)</f>
        <v>Wompi Santander</v>
      </c>
      <c r="D219" s="40">
        <v>68001</v>
      </c>
      <c r="E219" s="40">
        <v>2976173</v>
      </c>
      <c r="F219" s="40">
        <v>79843</v>
      </c>
      <c r="G219" s="40" t="s">
        <v>33</v>
      </c>
      <c r="H219" s="40" t="s">
        <v>963</v>
      </c>
      <c r="I219" s="40" t="s">
        <v>74</v>
      </c>
      <c r="J219" s="40" t="s">
        <v>6431</v>
      </c>
      <c r="K219" s="40" t="s">
        <v>1170</v>
      </c>
      <c r="L219" s="40" t="s">
        <v>8171</v>
      </c>
      <c r="M219" s="103">
        <v>45966.376388888886</v>
      </c>
      <c r="N219" s="103">
        <v>45967.409722222219</v>
      </c>
      <c r="O219" s="40" t="s">
        <v>35</v>
      </c>
      <c r="P219" s="40" t="s">
        <v>35</v>
      </c>
      <c r="Q219" s="40" t="s">
        <v>1494</v>
      </c>
      <c r="R219" s="40" t="s">
        <v>1495</v>
      </c>
      <c r="S219" s="40" t="s">
        <v>10461</v>
      </c>
      <c r="T219" s="40" t="s">
        <v>1172</v>
      </c>
      <c r="U219" s="40">
        <v>8</v>
      </c>
      <c r="V219" s="40" t="str">
        <f>VLOOKUP(D219,TIPOLOGIA!A:F,5,0)</f>
        <v>PRINCIPAL</v>
      </c>
      <c r="W219" s="40" t="str">
        <f>VLOOKUP(D219,TIPOLOGIA!A:F,6,0)</f>
        <v>TERRESTRE</v>
      </c>
      <c r="X219" s="40" t="s">
        <v>1393</v>
      </c>
      <c r="Y219" s="40">
        <v>1</v>
      </c>
      <c r="Z219" s="51">
        <f>IF(T219="SOPORTE_TELEFÓNICO",'TARIFAS 2025'!$B$14,IF(V219="PRINCIPAL",'TARIFAS 2025'!$B$11,IF(V219="INTERMEDIA",'TARIFAS 2025'!$C$11,IF(V219="LEJANA",'TARIFAS 2025'!$D$11))))</f>
        <v>31419</v>
      </c>
      <c r="AA219" s="51">
        <f t="shared" si="3"/>
        <v>31419</v>
      </c>
      <c r="AB219" s="100"/>
      <c r="AC219" s="100"/>
      <c r="AD219" s="100"/>
      <c r="AE219" s="100"/>
      <c r="AF219" s="100"/>
      <c r="AG219" s="100"/>
      <c r="AH219" s="100"/>
      <c r="AI219" s="100"/>
      <c r="AJ219" s="100"/>
      <c r="AK219" s="100"/>
      <c r="AL219" s="100"/>
      <c r="AM219" s="100"/>
      <c r="AN219" s="100"/>
      <c r="AO219" s="100"/>
      <c r="AP219" s="100"/>
      <c r="AQ219" s="100"/>
      <c r="AR219" s="100"/>
      <c r="AS219" s="100"/>
      <c r="AT219" s="100"/>
      <c r="AU219" s="100"/>
      <c r="AV219" s="100"/>
      <c r="AW219" s="100"/>
      <c r="AX219" s="100"/>
      <c r="AY219" s="100"/>
      <c r="AZ219" s="100"/>
      <c r="BA219" s="100"/>
      <c r="BB219" s="100"/>
      <c r="BC219" s="100"/>
      <c r="BD219" s="100"/>
      <c r="BE219" s="100"/>
      <c r="BF219" s="100"/>
      <c r="BG219" s="100"/>
    </row>
    <row r="220" spans="1:59" s="85" customFormat="1" ht="15.6" x14ac:dyDescent="0.3">
      <c r="A220" s="40" t="s">
        <v>80</v>
      </c>
      <c r="B220" s="40" t="str">
        <f>VLOOKUP(A220,'CENTROS DE COSTOS'!A:D,2,0)</f>
        <v>0036-0001</v>
      </c>
      <c r="C220" s="40" t="str">
        <f>VLOOKUP(A220,'CENTROS DE COSTOS'!A:D,3,0)</f>
        <v>Wompi Costa</v>
      </c>
      <c r="D220" s="40">
        <v>13001</v>
      </c>
      <c r="E220" s="40">
        <v>2962965</v>
      </c>
      <c r="F220" s="40">
        <v>63130</v>
      </c>
      <c r="G220" s="40" t="s">
        <v>33</v>
      </c>
      <c r="H220" s="40" t="s">
        <v>275</v>
      </c>
      <c r="I220" s="40" t="s">
        <v>80</v>
      </c>
      <c r="J220" s="40" t="s">
        <v>6432</v>
      </c>
      <c r="K220" s="40" t="s">
        <v>1170</v>
      </c>
      <c r="L220" s="40" t="s">
        <v>8172</v>
      </c>
      <c r="M220" s="103">
        <v>45961.45208333333</v>
      </c>
      <c r="N220" s="103">
        <v>45967.411805555559</v>
      </c>
      <c r="O220" s="40" t="s">
        <v>35</v>
      </c>
      <c r="P220" s="40" t="s">
        <v>35</v>
      </c>
      <c r="Q220" s="40" t="s">
        <v>1494</v>
      </c>
      <c r="R220" s="40" t="s">
        <v>1495</v>
      </c>
      <c r="S220" s="40" t="s">
        <v>10462</v>
      </c>
      <c r="T220" s="40" t="s">
        <v>1172</v>
      </c>
      <c r="U220" s="40">
        <v>64</v>
      </c>
      <c r="V220" s="40" t="str">
        <f>VLOOKUP(D220,TIPOLOGIA!A:F,5,0)</f>
        <v>PRINCIPAL</v>
      </c>
      <c r="W220" s="40" t="str">
        <f>VLOOKUP(D220,TIPOLOGIA!A:F,6,0)</f>
        <v>TERRESTRE</v>
      </c>
      <c r="X220" s="40" t="s">
        <v>1299</v>
      </c>
      <c r="Y220" s="40">
        <v>1</v>
      </c>
      <c r="Z220" s="51">
        <f>IF(T220="SOPORTE_TELEFÓNICO",'TARIFAS 2025'!$B$14,IF(V220="PRINCIPAL",'TARIFAS 2025'!$B$11,IF(V220="INTERMEDIA",'TARIFAS 2025'!$C$11,IF(V220="LEJANA",'TARIFAS 2025'!$D$11))))</f>
        <v>31419</v>
      </c>
      <c r="AA220" s="51">
        <f t="shared" si="3"/>
        <v>31419</v>
      </c>
      <c r="AB220" s="100"/>
      <c r="AC220" s="100"/>
      <c r="AD220" s="100"/>
      <c r="AE220" s="100"/>
      <c r="AF220" s="100"/>
      <c r="AG220" s="100"/>
      <c r="AH220" s="100"/>
      <c r="AI220" s="100"/>
      <c r="AJ220" s="100"/>
      <c r="AK220" s="100"/>
      <c r="AL220" s="100"/>
      <c r="AM220" s="100"/>
      <c r="AN220" s="100"/>
      <c r="AO220" s="100"/>
      <c r="AP220" s="100"/>
      <c r="AQ220" s="100"/>
      <c r="AR220" s="100"/>
      <c r="AS220" s="100"/>
      <c r="AT220" s="100"/>
      <c r="AU220" s="100"/>
      <c r="AV220" s="100"/>
      <c r="AW220" s="100"/>
      <c r="AX220" s="100"/>
      <c r="AY220" s="100"/>
      <c r="AZ220" s="100"/>
      <c r="BA220" s="100"/>
      <c r="BB220" s="100"/>
      <c r="BC220" s="100"/>
      <c r="BD220" s="100"/>
      <c r="BE220" s="100"/>
      <c r="BF220" s="100"/>
      <c r="BG220" s="100"/>
    </row>
    <row r="221" spans="1:59" s="85" customFormat="1" ht="15.6" x14ac:dyDescent="0.3">
      <c r="A221" s="40" t="s">
        <v>88</v>
      </c>
      <c r="B221" s="40" t="str">
        <f>VLOOKUP(A221,'CENTROS DE COSTOS'!A:D,2,0)</f>
        <v>0036-0005</v>
      </c>
      <c r="C221" s="40" t="str">
        <f>VLOOKUP(A221,'CENTROS DE COSTOS'!A:D,3,0)</f>
        <v>Wompi Noroccidente</v>
      </c>
      <c r="D221" s="40">
        <v>5001</v>
      </c>
      <c r="E221" s="40">
        <v>2967128</v>
      </c>
      <c r="F221" s="40">
        <v>74356</v>
      </c>
      <c r="G221" s="40" t="s">
        <v>33</v>
      </c>
      <c r="H221" s="40" t="s">
        <v>120</v>
      </c>
      <c r="I221" s="40" t="s">
        <v>88</v>
      </c>
      <c r="J221" s="40" t="s">
        <v>6433</v>
      </c>
      <c r="K221" s="40" t="s">
        <v>1170</v>
      </c>
      <c r="L221" s="40" t="s">
        <v>8173</v>
      </c>
      <c r="M221" s="103">
        <v>45965.333333333336</v>
      </c>
      <c r="N221" s="103">
        <v>45967.415277777778</v>
      </c>
      <c r="O221" s="40" t="s">
        <v>35</v>
      </c>
      <c r="P221" s="40" t="s">
        <v>35</v>
      </c>
      <c r="Q221" s="40" t="s">
        <v>1494</v>
      </c>
      <c r="R221" s="40" t="s">
        <v>1495</v>
      </c>
      <c r="S221" s="40" t="s">
        <v>10463</v>
      </c>
      <c r="T221" s="40" t="s">
        <v>1172</v>
      </c>
      <c r="U221" s="40">
        <v>48</v>
      </c>
      <c r="V221" s="40" t="str">
        <f>VLOOKUP(D221,TIPOLOGIA!A:F,5,0)</f>
        <v>PRINCIPAL</v>
      </c>
      <c r="W221" s="40" t="str">
        <f>VLOOKUP(D221,TIPOLOGIA!A:F,6,0)</f>
        <v>TERRESTRE</v>
      </c>
      <c r="X221" s="40" t="s">
        <v>1498</v>
      </c>
      <c r="Y221" s="40">
        <v>1</v>
      </c>
      <c r="Z221" s="51">
        <f>IF(T221="SOPORTE_TELEFÓNICO",'TARIFAS 2025'!$B$14,IF(V221="PRINCIPAL",'TARIFAS 2025'!$B$11,IF(V221="INTERMEDIA",'TARIFAS 2025'!$C$11,IF(V221="LEJANA",'TARIFAS 2025'!$D$11))))</f>
        <v>31419</v>
      </c>
      <c r="AA221" s="51">
        <f t="shared" si="3"/>
        <v>31419</v>
      </c>
      <c r="AB221" s="100"/>
      <c r="AC221" s="100"/>
      <c r="AD221" s="100"/>
      <c r="AE221" s="100"/>
      <c r="AF221" s="100"/>
      <c r="AG221" s="100"/>
      <c r="AH221" s="100"/>
      <c r="AI221" s="100"/>
      <c r="AJ221" s="100"/>
      <c r="AK221" s="100"/>
      <c r="AL221" s="100"/>
      <c r="AM221" s="100"/>
      <c r="AN221" s="100"/>
      <c r="AO221" s="100"/>
      <c r="AP221" s="100"/>
      <c r="AQ221" s="100"/>
      <c r="AR221" s="100"/>
      <c r="AS221" s="100"/>
      <c r="AT221" s="100"/>
      <c r="AU221" s="100"/>
      <c r="AV221" s="100"/>
      <c r="AW221" s="100"/>
      <c r="AX221" s="100"/>
      <c r="AY221" s="100"/>
      <c r="AZ221" s="100"/>
      <c r="BA221" s="100"/>
      <c r="BB221" s="100"/>
      <c r="BC221" s="100"/>
      <c r="BD221" s="100"/>
      <c r="BE221" s="100"/>
      <c r="BF221" s="100"/>
      <c r="BG221" s="100"/>
    </row>
    <row r="222" spans="1:59" s="85" customFormat="1" ht="15.6" x14ac:dyDescent="0.3">
      <c r="A222" s="40" t="s">
        <v>88</v>
      </c>
      <c r="B222" s="40" t="str">
        <f>VLOOKUP(A222,'CENTROS DE COSTOS'!A:D,2,0)</f>
        <v>0036-0005</v>
      </c>
      <c r="C222" s="40" t="str">
        <f>VLOOKUP(A222,'CENTROS DE COSTOS'!A:D,3,0)</f>
        <v>Wompi Noroccidente</v>
      </c>
      <c r="D222" s="40">
        <v>5001</v>
      </c>
      <c r="E222" s="40">
        <v>2967034</v>
      </c>
      <c r="F222" s="40">
        <v>79590</v>
      </c>
      <c r="G222" s="40" t="s">
        <v>33</v>
      </c>
      <c r="H222" s="40" t="s">
        <v>120</v>
      </c>
      <c r="I222" s="40" t="s">
        <v>88</v>
      </c>
      <c r="J222" s="40" t="s">
        <v>6434</v>
      </c>
      <c r="K222" s="40" t="s">
        <v>1170</v>
      </c>
      <c r="L222" s="40" t="s">
        <v>8174</v>
      </c>
      <c r="M222" s="103">
        <v>45965.333333333336</v>
      </c>
      <c r="N222" s="103">
        <v>45967.415277777778</v>
      </c>
      <c r="O222" s="40" t="s">
        <v>35</v>
      </c>
      <c r="P222" s="40" t="s">
        <v>35</v>
      </c>
      <c r="Q222" s="40" t="s">
        <v>1494</v>
      </c>
      <c r="R222" s="40" t="s">
        <v>1495</v>
      </c>
      <c r="S222" s="40" t="s">
        <v>10464</v>
      </c>
      <c r="T222" s="40" t="s">
        <v>1172</v>
      </c>
      <c r="U222" s="40">
        <v>16</v>
      </c>
      <c r="V222" s="40" t="str">
        <f>VLOOKUP(D222,TIPOLOGIA!A:F,5,0)</f>
        <v>PRINCIPAL</v>
      </c>
      <c r="W222" s="40" t="str">
        <f>VLOOKUP(D222,TIPOLOGIA!A:F,6,0)</f>
        <v>TERRESTRE</v>
      </c>
      <c r="X222" s="40" t="s">
        <v>1498</v>
      </c>
      <c r="Y222" s="40">
        <v>1</v>
      </c>
      <c r="Z222" s="51">
        <f>IF(T222="SOPORTE_TELEFÓNICO",'TARIFAS 2025'!$B$14,IF(V222="PRINCIPAL",'TARIFAS 2025'!$B$11,IF(V222="INTERMEDIA",'TARIFAS 2025'!$C$11,IF(V222="LEJANA",'TARIFAS 2025'!$D$11))))</f>
        <v>31419</v>
      </c>
      <c r="AA222" s="51">
        <f t="shared" si="3"/>
        <v>31419</v>
      </c>
      <c r="AB222" s="100"/>
      <c r="AC222" s="100"/>
      <c r="AD222" s="100"/>
      <c r="AE222" s="100"/>
      <c r="AF222" s="100"/>
      <c r="AG222" s="100"/>
      <c r="AH222" s="100"/>
      <c r="AI222" s="100"/>
      <c r="AJ222" s="100"/>
      <c r="AK222" s="100"/>
      <c r="AL222" s="100"/>
      <c r="AM222" s="100"/>
      <c r="AN222" s="100"/>
      <c r="AO222" s="100"/>
      <c r="AP222" s="100"/>
      <c r="AQ222" s="100"/>
      <c r="AR222" s="100"/>
      <c r="AS222" s="100"/>
      <c r="AT222" s="100"/>
      <c r="AU222" s="100"/>
      <c r="AV222" s="100"/>
      <c r="AW222" s="100"/>
      <c r="AX222" s="100"/>
      <c r="AY222" s="100"/>
      <c r="AZ222" s="100"/>
      <c r="BA222" s="100"/>
      <c r="BB222" s="100"/>
      <c r="BC222" s="100"/>
      <c r="BD222" s="100"/>
      <c r="BE222" s="100"/>
      <c r="BF222" s="100"/>
      <c r="BG222" s="100"/>
    </row>
    <row r="223" spans="1:59" s="85" customFormat="1" ht="15.6" x14ac:dyDescent="0.3">
      <c r="A223" s="40" t="s">
        <v>88</v>
      </c>
      <c r="B223" s="40" t="str">
        <f>VLOOKUP(A223,'CENTROS DE COSTOS'!A:D,2,0)</f>
        <v>0036-0005</v>
      </c>
      <c r="C223" s="40" t="str">
        <f>VLOOKUP(A223,'CENTROS DE COSTOS'!A:D,3,0)</f>
        <v>Wompi Noroccidente</v>
      </c>
      <c r="D223" s="40">
        <v>5001</v>
      </c>
      <c r="E223" s="40">
        <v>2966448</v>
      </c>
      <c r="F223" s="40">
        <v>76868</v>
      </c>
      <c r="G223" s="40" t="s">
        <v>33</v>
      </c>
      <c r="H223" s="40" t="s">
        <v>120</v>
      </c>
      <c r="I223" s="40" t="s">
        <v>88</v>
      </c>
      <c r="J223" s="40" t="s">
        <v>6435</v>
      </c>
      <c r="K223" s="40" t="s">
        <v>1170</v>
      </c>
      <c r="L223" s="40" t="s">
        <v>8175</v>
      </c>
      <c r="M223" s="103">
        <v>45965.333333333336</v>
      </c>
      <c r="N223" s="103">
        <v>45967.415277777778</v>
      </c>
      <c r="O223" s="40" t="s">
        <v>35</v>
      </c>
      <c r="P223" s="40" t="s">
        <v>35</v>
      </c>
      <c r="Q223" s="40" t="s">
        <v>1494</v>
      </c>
      <c r="R223" s="40" t="s">
        <v>1495</v>
      </c>
      <c r="S223" s="40" t="s">
        <v>10465</v>
      </c>
      <c r="T223" s="40" t="s">
        <v>1172</v>
      </c>
      <c r="U223" s="40">
        <v>32</v>
      </c>
      <c r="V223" s="40" t="str">
        <f>VLOOKUP(D223,TIPOLOGIA!A:F,5,0)</f>
        <v>PRINCIPAL</v>
      </c>
      <c r="W223" s="40" t="str">
        <f>VLOOKUP(D223,TIPOLOGIA!A:F,6,0)</f>
        <v>TERRESTRE</v>
      </c>
      <c r="X223" s="40" t="s">
        <v>1498</v>
      </c>
      <c r="Y223" s="40">
        <v>1</v>
      </c>
      <c r="Z223" s="51">
        <f>IF(T223="SOPORTE_TELEFÓNICO",'TARIFAS 2025'!$B$14,IF(V223="PRINCIPAL",'TARIFAS 2025'!$B$11,IF(V223="INTERMEDIA",'TARIFAS 2025'!$C$11,IF(V223="LEJANA",'TARIFAS 2025'!$D$11))))</f>
        <v>31419</v>
      </c>
      <c r="AA223" s="51">
        <f t="shared" si="3"/>
        <v>31419</v>
      </c>
      <c r="AB223" s="100"/>
      <c r="AC223" s="100"/>
      <c r="AD223" s="100"/>
      <c r="AE223" s="100"/>
      <c r="AF223" s="100"/>
      <c r="AG223" s="100"/>
      <c r="AH223" s="100"/>
      <c r="AI223" s="100"/>
      <c r="AJ223" s="100"/>
      <c r="AK223" s="100"/>
      <c r="AL223" s="100"/>
      <c r="AM223" s="100"/>
      <c r="AN223" s="100"/>
      <c r="AO223" s="100"/>
      <c r="AP223" s="100"/>
      <c r="AQ223" s="100"/>
      <c r="AR223" s="100"/>
      <c r="AS223" s="100"/>
      <c r="AT223" s="100"/>
      <c r="AU223" s="100"/>
      <c r="AV223" s="100"/>
      <c r="AW223" s="100"/>
      <c r="AX223" s="100"/>
      <c r="AY223" s="100"/>
      <c r="AZ223" s="100"/>
      <c r="BA223" s="100"/>
      <c r="BB223" s="100"/>
      <c r="BC223" s="100"/>
      <c r="BD223" s="100"/>
      <c r="BE223" s="100"/>
      <c r="BF223" s="100"/>
      <c r="BG223" s="100"/>
    </row>
    <row r="224" spans="1:59" s="85" customFormat="1" ht="15.6" x14ac:dyDescent="0.3">
      <c r="A224" s="40" t="s">
        <v>74</v>
      </c>
      <c r="B224" s="40" t="str">
        <f>VLOOKUP(A224,'CENTROS DE COSTOS'!A:D,2,0)</f>
        <v>0036-0007</v>
      </c>
      <c r="C224" s="40" t="str">
        <f>VLOOKUP(A224,'CENTROS DE COSTOS'!A:D,3,0)</f>
        <v>Wompi Santander</v>
      </c>
      <c r="D224" s="40">
        <v>68001</v>
      </c>
      <c r="E224" s="40">
        <v>2972701</v>
      </c>
      <c r="F224" s="40">
        <v>17012</v>
      </c>
      <c r="G224" s="40" t="s">
        <v>33</v>
      </c>
      <c r="H224" s="40" t="s">
        <v>963</v>
      </c>
      <c r="I224" s="40" t="s">
        <v>74</v>
      </c>
      <c r="J224" s="40" t="s">
        <v>1752</v>
      </c>
      <c r="K224" s="40" t="s">
        <v>1170</v>
      </c>
      <c r="L224" s="40" t="s">
        <v>8176</v>
      </c>
      <c r="M224" s="103">
        <v>45965.580555555556</v>
      </c>
      <c r="N224" s="103">
        <v>45967.415972222225</v>
      </c>
      <c r="O224" s="40" t="s">
        <v>35</v>
      </c>
      <c r="P224" s="40" t="s">
        <v>35</v>
      </c>
      <c r="Q224" s="40" t="s">
        <v>1494</v>
      </c>
      <c r="R224" s="40" t="s">
        <v>1495</v>
      </c>
      <c r="S224" s="40" t="s">
        <v>10466</v>
      </c>
      <c r="T224" s="40" t="s">
        <v>1172</v>
      </c>
      <c r="U224" s="40">
        <v>16</v>
      </c>
      <c r="V224" s="40" t="str">
        <f>VLOOKUP(D224,TIPOLOGIA!A:F,5,0)</f>
        <v>PRINCIPAL</v>
      </c>
      <c r="W224" s="40" t="str">
        <f>VLOOKUP(D224,TIPOLOGIA!A:F,6,0)</f>
        <v>TERRESTRE</v>
      </c>
      <c r="X224" s="40" t="s">
        <v>1393</v>
      </c>
      <c r="Y224" s="40">
        <v>1</v>
      </c>
      <c r="Z224" s="51">
        <f>IF(T224="SOPORTE_TELEFÓNICO",'TARIFAS 2025'!$B$14,IF(V224="PRINCIPAL",'TARIFAS 2025'!$B$11,IF(V224="INTERMEDIA",'TARIFAS 2025'!$C$11,IF(V224="LEJANA",'TARIFAS 2025'!$D$11))))</f>
        <v>31419</v>
      </c>
      <c r="AA224" s="51">
        <f t="shared" si="3"/>
        <v>31419</v>
      </c>
      <c r="AB224" s="100"/>
      <c r="AC224" s="100"/>
      <c r="AD224" s="100"/>
      <c r="AE224" s="100"/>
      <c r="AF224" s="100"/>
      <c r="AG224" s="100"/>
      <c r="AH224" s="100"/>
      <c r="AI224" s="100"/>
      <c r="AJ224" s="100"/>
      <c r="AK224" s="100"/>
      <c r="AL224" s="100"/>
      <c r="AM224" s="100"/>
      <c r="AN224" s="100"/>
      <c r="AO224" s="100"/>
      <c r="AP224" s="100"/>
      <c r="AQ224" s="100"/>
      <c r="AR224" s="100"/>
      <c r="AS224" s="100"/>
      <c r="AT224" s="100"/>
      <c r="AU224" s="100"/>
      <c r="AV224" s="100"/>
      <c r="AW224" s="100"/>
      <c r="AX224" s="100"/>
      <c r="AY224" s="100"/>
      <c r="AZ224" s="100"/>
      <c r="BA224" s="100"/>
      <c r="BB224" s="100"/>
      <c r="BC224" s="100"/>
      <c r="BD224" s="100"/>
      <c r="BE224" s="100"/>
      <c r="BF224" s="100"/>
      <c r="BG224" s="100"/>
    </row>
    <row r="225" spans="1:59" s="85" customFormat="1" ht="15.6" x14ac:dyDescent="0.3">
      <c r="A225" s="40" t="s">
        <v>88</v>
      </c>
      <c r="B225" s="40" t="str">
        <f>VLOOKUP(A225,'CENTROS DE COSTOS'!A:D,2,0)</f>
        <v>0036-0005</v>
      </c>
      <c r="C225" s="40" t="str">
        <f>VLOOKUP(A225,'CENTROS DE COSTOS'!A:D,3,0)</f>
        <v>Wompi Noroccidente</v>
      </c>
      <c r="D225" s="40">
        <v>5088</v>
      </c>
      <c r="E225" s="40">
        <v>2963831</v>
      </c>
      <c r="F225" s="40">
        <v>39696</v>
      </c>
      <c r="G225" s="40" t="s">
        <v>33</v>
      </c>
      <c r="H225" s="40" t="s">
        <v>120</v>
      </c>
      <c r="I225" s="40" t="s">
        <v>155</v>
      </c>
      <c r="J225" s="40" t="s">
        <v>6436</v>
      </c>
      <c r="K225" s="40" t="s">
        <v>1170</v>
      </c>
      <c r="L225" s="40" t="s">
        <v>8177</v>
      </c>
      <c r="M225" s="103">
        <v>45961.511111111111</v>
      </c>
      <c r="N225" s="103">
        <v>45967.415972222225</v>
      </c>
      <c r="O225" s="40" t="s">
        <v>35</v>
      </c>
      <c r="P225" s="40" t="s">
        <v>35</v>
      </c>
      <c r="Q225" s="40" t="s">
        <v>1494</v>
      </c>
      <c r="R225" s="40" t="s">
        <v>1495</v>
      </c>
      <c r="S225" s="40" t="s">
        <v>10467</v>
      </c>
      <c r="T225" s="40" t="s">
        <v>1172</v>
      </c>
      <c r="U225" s="40">
        <v>64</v>
      </c>
      <c r="V225" s="40" t="str">
        <f>VLOOKUP(D225,TIPOLOGIA!A:F,5,0)</f>
        <v>PRINCIPAL</v>
      </c>
      <c r="W225" s="40" t="str">
        <f>VLOOKUP(D225,TIPOLOGIA!A:F,6,0)</f>
        <v>TERRESTRE</v>
      </c>
      <c r="X225" s="40" t="s">
        <v>1498</v>
      </c>
      <c r="Y225" s="40">
        <v>1</v>
      </c>
      <c r="Z225" s="51">
        <f>IF(T225="SOPORTE_TELEFÓNICO",'TARIFAS 2025'!$B$14,IF(V225="PRINCIPAL",'TARIFAS 2025'!$B$11,IF(V225="INTERMEDIA",'TARIFAS 2025'!$C$11,IF(V225="LEJANA",'TARIFAS 2025'!$D$11))))</f>
        <v>31419</v>
      </c>
      <c r="AA225" s="51">
        <f t="shared" si="3"/>
        <v>31419</v>
      </c>
      <c r="AB225" s="100"/>
      <c r="AC225" s="100"/>
      <c r="AD225" s="100"/>
      <c r="AE225" s="100"/>
      <c r="AF225" s="100"/>
      <c r="AG225" s="100"/>
      <c r="AH225" s="100"/>
      <c r="AI225" s="100"/>
      <c r="AJ225" s="100"/>
      <c r="AK225" s="100"/>
      <c r="AL225" s="100"/>
      <c r="AM225" s="100"/>
      <c r="AN225" s="100"/>
      <c r="AO225" s="100"/>
      <c r="AP225" s="100"/>
      <c r="AQ225" s="100"/>
      <c r="AR225" s="100"/>
      <c r="AS225" s="100"/>
      <c r="AT225" s="100"/>
      <c r="AU225" s="100"/>
      <c r="AV225" s="100"/>
      <c r="AW225" s="100"/>
      <c r="AX225" s="100"/>
      <c r="AY225" s="100"/>
      <c r="AZ225" s="100"/>
      <c r="BA225" s="100"/>
      <c r="BB225" s="100"/>
      <c r="BC225" s="100"/>
      <c r="BD225" s="100"/>
      <c r="BE225" s="100"/>
      <c r="BF225" s="100"/>
      <c r="BG225" s="100"/>
    </row>
    <row r="226" spans="1:59" s="85" customFormat="1" ht="15.6" x14ac:dyDescent="0.3">
      <c r="A226" s="40" t="s">
        <v>68</v>
      </c>
      <c r="B226" s="40" t="str">
        <f>VLOOKUP(A226,'CENTROS DE COSTOS'!A:D,2,0)</f>
        <v>0036-0001</v>
      </c>
      <c r="C226" s="40" t="str">
        <f>VLOOKUP(A226,'CENTROS DE COSTOS'!A:D,3,0)</f>
        <v>Wompi Costa</v>
      </c>
      <c r="D226" s="40">
        <v>8001</v>
      </c>
      <c r="E226" s="40">
        <v>2978987</v>
      </c>
      <c r="F226" s="40">
        <v>28098</v>
      </c>
      <c r="G226" s="40" t="s">
        <v>33</v>
      </c>
      <c r="H226" s="40" t="s">
        <v>253</v>
      </c>
      <c r="I226" s="40" t="s">
        <v>68</v>
      </c>
      <c r="J226" s="40" t="s">
        <v>3152</v>
      </c>
      <c r="K226" s="40" t="s">
        <v>1170</v>
      </c>
      <c r="L226" s="40" t="s">
        <v>8178</v>
      </c>
      <c r="M226" s="103">
        <v>45966.587500000001</v>
      </c>
      <c r="N226" s="103">
        <v>45967.418055555558</v>
      </c>
      <c r="O226" s="40" t="s">
        <v>35</v>
      </c>
      <c r="P226" s="40" t="s">
        <v>35</v>
      </c>
      <c r="Q226" s="40" t="s">
        <v>1494</v>
      </c>
      <c r="R226" s="40" t="s">
        <v>1495</v>
      </c>
      <c r="S226" s="40" t="s">
        <v>10468</v>
      </c>
      <c r="T226" s="40" t="s">
        <v>1172</v>
      </c>
      <c r="U226" s="40">
        <v>40</v>
      </c>
      <c r="V226" s="40" t="str">
        <f>VLOOKUP(D226,TIPOLOGIA!A:F,5,0)</f>
        <v>PRINCIPAL</v>
      </c>
      <c r="W226" s="40" t="str">
        <f>VLOOKUP(D226,TIPOLOGIA!A:F,6,0)</f>
        <v>TERRESTRE</v>
      </c>
      <c r="X226" s="40" t="s">
        <v>1196</v>
      </c>
      <c r="Y226" s="40">
        <v>1</v>
      </c>
      <c r="Z226" s="51">
        <f>IF(T226="SOPORTE_TELEFÓNICO",'TARIFAS 2025'!$B$14,IF(V226="PRINCIPAL",'TARIFAS 2025'!$B$11,IF(V226="INTERMEDIA",'TARIFAS 2025'!$C$11,IF(V226="LEJANA",'TARIFAS 2025'!$D$11))))</f>
        <v>31419</v>
      </c>
      <c r="AA226" s="51">
        <f t="shared" si="3"/>
        <v>31419</v>
      </c>
      <c r="AB226" s="100"/>
      <c r="AC226" s="100"/>
      <c r="AD226" s="100"/>
      <c r="AE226" s="100"/>
      <c r="AF226" s="100"/>
      <c r="AG226" s="100"/>
      <c r="AH226" s="100"/>
      <c r="AI226" s="100"/>
      <c r="AJ226" s="100"/>
      <c r="AK226" s="100"/>
      <c r="AL226" s="100"/>
      <c r="AM226" s="100"/>
      <c r="AN226" s="100"/>
      <c r="AO226" s="100"/>
      <c r="AP226" s="100"/>
      <c r="AQ226" s="100"/>
      <c r="AR226" s="100"/>
      <c r="AS226" s="100"/>
      <c r="AT226" s="100"/>
      <c r="AU226" s="100"/>
      <c r="AV226" s="100"/>
      <c r="AW226" s="100"/>
      <c r="AX226" s="100"/>
      <c r="AY226" s="100"/>
      <c r="AZ226" s="100"/>
      <c r="BA226" s="100"/>
      <c r="BB226" s="100"/>
      <c r="BC226" s="100"/>
      <c r="BD226" s="100"/>
      <c r="BE226" s="100"/>
      <c r="BF226" s="100"/>
      <c r="BG226" s="100"/>
    </row>
    <row r="227" spans="1:59" s="85" customFormat="1" ht="15.6" x14ac:dyDescent="0.3">
      <c r="A227" s="40" t="s">
        <v>92</v>
      </c>
      <c r="B227" s="40" t="str">
        <f>VLOOKUP(A227,'CENTROS DE COSTOS'!A:D,2,0)</f>
        <v>0036-0002</v>
      </c>
      <c r="C227" s="40" t="str">
        <f>VLOOKUP(A227,'CENTROS DE COSTOS'!A:D,3,0)</f>
        <v>Wompi Eje Cafetero</v>
      </c>
      <c r="D227" s="40">
        <v>63001</v>
      </c>
      <c r="E227" s="40">
        <v>2976596</v>
      </c>
      <c r="F227" s="40">
        <v>46039</v>
      </c>
      <c r="G227" s="40" t="s">
        <v>33</v>
      </c>
      <c r="H227" s="40" t="s">
        <v>939</v>
      </c>
      <c r="I227" s="40" t="s">
        <v>122</v>
      </c>
      <c r="J227" s="40" t="s">
        <v>6437</v>
      </c>
      <c r="K227" s="40" t="s">
        <v>1170</v>
      </c>
      <c r="L227" s="40" t="s">
        <v>8179</v>
      </c>
      <c r="M227" s="103">
        <v>45966.398611111108</v>
      </c>
      <c r="N227" s="103">
        <v>45967.418749999997</v>
      </c>
      <c r="O227" s="40" t="s">
        <v>35</v>
      </c>
      <c r="P227" s="40" t="s">
        <v>35</v>
      </c>
      <c r="Q227" s="40" t="s">
        <v>1494</v>
      </c>
      <c r="R227" s="40" t="s">
        <v>1495</v>
      </c>
      <c r="S227" s="40" t="s">
        <v>10469</v>
      </c>
      <c r="T227" s="40" t="s">
        <v>1172</v>
      </c>
      <c r="U227" s="40">
        <v>48</v>
      </c>
      <c r="V227" s="40" t="str">
        <f>VLOOKUP(D227,TIPOLOGIA!A:F,5,0)</f>
        <v>INTERMEDIA</v>
      </c>
      <c r="W227" s="40" t="str">
        <f>VLOOKUP(D227,TIPOLOGIA!A:F,6,0)</f>
        <v>TERRESTRE</v>
      </c>
      <c r="X227" s="40" t="s">
        <v>1231</v>
      </c>
      <c r="Y227" s="40">
        <v>1</v>
      </c>
      <c r="Z227" s="51">
        <f>IF(T227="SOPORTE_TELEFÓNICO",'TARIFAS 2025'!$B$14,IF(V227="PRINCIPAL",'TARIFAS 2025'!$B$11,IF(V227="INTERMEDIA",'TARIFAS 2025'!$C$11,IF(V227="LEJANA",'TARIFAS 2025'!$D$11))))</f>
        <v>36351</v>
      </c>
      <c r="AA227" s="51">
        <f t="shared" si="3"/>
        <v>36351</v>
      </c>
      <c r="AB227" s="100"/>
      <c r="AC227" s="100"/>
      <c r="AD227" s="100"/>
      <c r="AE227" s="100"/>
      <c r="AF227" s="100"/>
      <c r="AG227" s="100"/>
      <c r="AH227" s="100"/>
      <c r="AI227" s="100"/>
      <c r="AJ227" s="100"/>
      <c r="AK227" s="100"/>
      <c r="AL227" s="100"/>
      <c r="AM227" s="100"/>
      <c r="AN227" s="100"/>
      <c r="AO227" s="100"/>
      <c r="AP227" s="100"/>
      <c r="AQ227" s="100"/>
      <c r="AR227" s="100"/>
      <c r="AS227" s="100"/>
      <c r="AT227" s="100"/>
      <c r="AU227" s="100"/>
      <c r="AV227" s="100"/>
      <c r="AW227" s="100"/>
      <c r="AX227" s="100"/>
      <c r="AY227" s="100"/>
      <c r="AZ227" s="100"/>
      <c r="BA227" s="100"/>
      <c r="BB227" s="100"/>
      <c r="BC227" s="100"/>
      <c r="BD227" s="100"/>
      <c r="BE227" s="100"/>
      <c r="BF227" s="100"/>
      <c r="BG227" s="100"/>
    </row>
    <row r="228" spans="1:59" s="85" customFormat="1" ht="15.6" x14ac:dyDescent="0.3">
      <c r="A228" s="40" t="s">
        <v>77</v>
      </c>
      <c r="B228" s="40" t="str">
        <f>VLOOKUP(A228,'CENTROS DE COSTOS'!A:D,2,0)</f>
        <v>0036-0003</v>
      </c>
      <c r="C228" s="40" t="str">
        <f>VLOOKUP(A228,'CENTROS DE COSTOS'!A:D,3,0)</f>
        <v>Wompi Suroccidente</v>
      </c>
      <c r="D228" s="40">
        <v>76892</v>
      </c>
      <c r="E228" s="40">
        <v>2974669</v>
      </c>
      <c r="F228" s="40">
        <v>75294</v>
      </c>
      <c r="G228" s="40" t="s">
        <v>33</v>
      </c>
      <c r="H228" s="40" t="s">
        <v>1101</v>
      </c>
      <c r="I228" s="40" t="s">
        <v>1134</v>
      </c>
      <c r="J228" s="40" t="s">
        <v>6438</v>
      </c>
      <c r="K228" s="40" t="s">
        <v>1170</v>
      </c>
      <c r="L228" s="40" t="s">
        <v>8180</v>
      </c>
      <c r="M228" s="103">
        <v>45965.707638888889</v>
      </c>
      <c r="N228" s="103">
        <v>45967.420138888891</v>
      </c>
      <c r="O228" s="40" t="s">
        <v>35</v>
      </c>
      <c r="P228" s="40" t="s">
        <v>35</v>
      </c>
      <c r="Q228" s="40" t="s">
        <v>1494</v>
      </c>
      <c r="R228" s="40" t="s">
        <v>1495</v>
      </c>
      <c r="S228" s="40" t="s">
        <v>10470</v>
      </c>
      <c r="T228" s="40" t="s">
        <v>1172</v>
      </c>
      <c r="U228" s="40">
        <v>32</v>
      </c>
      <c r="V228" s="40" t="str">
        <f>VLOOKUP(D228,TIPOLOGIA!A:F,5,0)</f>
        <v>PRINCIPAL</v>
      </c>
      <c r="W228" s="40" t="str">
        <f>VLOOKUP(D228,TIPOLOGIA!A:F,6,0)</f>
        <v>TERRESTRE</v>
      </c>
      <c r="X228" s="40" t="s">
        <v>1221</v>
      </c>
      <c r="Y228" s="40">
        <v>1</v>
      </c>
      <c r="Z228" s="51">
        <f>IF(T228="SOPORTE_TELEFÓNICO",'TARIFAS 2025'!$B$14,IF(V228="PRINCIPAL",'TARIFAS 2025'!$B$11,IF(V228="INTERMEDIA",'TARIFAS 2025'!$C$11,IF(V228="LEJANA",'TARIFAS 2025'!$D$11))))</f>
        <v>31419</v>
      </c>
      <c r="AA228" s="51">
        <f t="shared" si="3"/>
        <v>31419</v>
      </c>
      <c r="AB228" s="100"/>
      <c r="AC228" s="100"/>
      <c r="AD228" s="100"/>
      <c r="AE228" s="100"/>
      <c r="AF228" s="100"/>
      <c r="AG228" s="100"/>
      <c r="AH228" s="100"/>
      <c r="AI228" s="100"/>
      <c r="AJ228" s="100"/>
      <c r="AK228" s="100"/>
      <c r="AL228" s="100"/>
      <c r="AM228" s="100"/>
      <c r="AN228" s="100"/>
      <c r="AO228" s="100"/>
      <c r="AP228" s="100"/>
      <c r="AQ228" s="100"/>
      <c r="AR228" s="100"/>
      <c r="AS228" s="100"/>
      <c r="AT228" s="100"/>
      <c r="AU228" s="100"/>
      <c r="AV228" s="100"/>
      <c r="AW228" s="100"/>
      <c r="AX228" s="100"/>
      <c r="AY228" s="100"/>
      <c r="AZ228" s="100"/>
      <c r="BA228" s="100"/>
      <c r="BB228" s="100"/>
      <c r="BC228" s="100"/>
      <c r="BD228" s="100"/>
      <c r="BE228" s="100"/>
      <c r="BF228" s="100"/>
      <c r="BG228" s="100"/>
    </row>
    <row r="229" spans="1:59" s="85" customFormat="1" ht="15.6" x14ac:dyDescent="0.3">
      <c r="A229" s="40" t="s">
        <v>74</v>
      </c>
      <c r="B229" s="40" t="str">
        <f>VLOOKUP(A229,'CENTROS DE COSTOS'!A:D,2,0)</f>
        <v>0036-0007</v>
      </c>
      <c r="C229" s="40" t="str">
        <f>VLOOKUP(A229,'CENTROS DE COSTOS'!A:D,3,0)</f>
        <v>Wompi Santander</v>
      </c>
      <c r="D229" s="40">
        <v>68001</v>
      </c>
      <c r="E229" s="40">
        <v>2976527</v>
      </c>
      <c r="F229" s="40">
        <v>74094</v>
      </c>
      <c r="G229" s="40" t="s">
        <v>33</v>
      </c>
      <c r="H229" s="40" t="s">
        <v>963</v>
      </c>
      <c r="I229" s="40" t="s">
        <v>74</v>
      </c>
      <c r="J229" s="40" t="s">
        <v>1744</v>
      </c>
      <c r="K229" s="40" t="s">
        <v>1170</v>
      </c>
      <c r="L229" s="40" t="s">
        <v>8181</v>
      </c>
      <c r="M229" s="103">
        <v>45966.386805555558</v>
      </c>
      <c r="N229" s="103">
        <v>45967.428472222222</v>
      </c>
      <c r="O229" s="40" t="s">
        <v>35</v>
      </c>
      <c r="P229" s="40" t="s">
        <v>35</v>
      </c>
      <c r="Q229" s="40" t="s">
        <v>1494</v>
      </c>
      <c r="R229" s="40" t="s">
        <v>1495</v>
      </c>
      <c r="S229" s="40" t="s">
        <v>10471</v>
      </c>
      <c r="T229" s="40" t="s">
        <v>1172</v>
      </c>
      <c r="U229" s="40">
        <v>2</v>
      </c>
      <c r="V229" s="40" t="str">
        <f>VLOOKUP(D229,TIPOLOGIA!A:F,5,0)</f>
        <v>PRINCIPAL</v>
      </c>
      <c r="W229" s="40" t="str">
        <f>VLOOKUP(D229,TIPOLOGIA!A:F,6,0)</f>
        <v>TERRESTRE</v>
      </c>
      <c r="X229" s="40" t="s">
        <v>1393</v>
      </c>
      <c r="Y229" s="40">
        <v>1</v>
      </c>
      <c r="Z229" s="51">
        <f>IF(T229="SOPORTE_TELEFÓNICO",'TARIFAS 2025'!$B$14,IF(V229="PRINCIPAL",'TARIFAS 2025'!$B$11,IF(V229="INTERMEDIA",'TARIFAS 2025'!$C$11,IF(V229="LEJANA",'TARIFAS 2025'!$D$11))))</f>
        <v>31419</v>
      </c>
      <c r="AA229" s="51">
        <f t="shared" si="3"/>
        <v>31419</v>
      </c>
      <c r="AB229" s="100"/>
      <c r="AC229" s="100"/>
      <c r="AD229" s="100"/>
      <c r="AE229" s="100"/>
      <c r="AF229" s="100"/>
      <c r="AG229" s="100"/>
      <c r="AH229" s="100"/>
      <c r="AI229" s="100"/>
      <c r="AJ229" s="100"/>
      <c r="AK229" s="100"/>
      <c r="AL229" s="100"/>
      <c r="AM229" s="100"/>
      <c r="AN229" s="100"/>
      <c r="AO229" s="100"/>
      <c r="AP229" s="100"/>
      <c r="AQ229" s="100"/>
      <c r="AR229" s="100"/>
      <c r="AS229" s="100"/>
      <c r="AT229" s="100"/>
      <c r="AU229" s="100"/>
      <c r="AV229" s="100"/>
      <c r="AW229" s="100"/>
      <c r="AX229" s="100"/>
      <c r="AY229" s="100"/>
      <c r="AZ229" s="100"/>
      <c r="BA229" s="100"/>
      <c r="BB229" s="100"/>
      <c r="BC229" s="100"/>
      <c r="BD229" s="100"/>
      <c r="BE229" s="100"/>
      <c r="BF229" s="100"/>
      <c r="BG229" s="100"/>
    </row>
    <row r="230" spans="1:59" s="85" customFormat="1" ht="15.6" x14ac:dyDescent="0.3">
      <c r="A230" s="40" t="s">
        <v>96</v>
      </c>
      <c r="B230" s="40" t="str">
        <f>VLOOKUP(A230,'CENTROS DE COSTOS'!A:D,2,0)</f>
        <v>0036-0007</v>
      </c>
      <c r="C230" s="40" t="str">
        <f>VLOOKUP(A230,'CENTROS DE COSTOS'!A:D,3,0)</f>
        <v>Wompi Santander</v>
      </c>
      <c r="D230" s="40">
        <v>15455</v>
      </c>
      <c r="E230" s="40">
        <v>2952421</v>
      </c>
      <c r="F230" s="40">
        <v>40145</v>
      </c>
      <c r="G230" s="40" t="s">
        <v>33</v>
      </c>
      <c r="H230" s="40" t="s">
        <v>322</v>
      </c>
      <c r="I230" s="40" t="s">
        <v>325</v>
      </c>
      <c r="J230" s="40" t="s">
        <v>3253</v>
      </c>
      <c r="K230" s="40" t="s">
        <v>1170</v>
      </c>
      <c r="L230" s="40" t="s">
        <v>8182</v>
      </c>
      <c r="M230" s="103">
        <v>45959.446527777778</v>
      </c>
      <c r="N230" s="103">
        <v>45967.429861111108</v>
      </c>
      <c r="O230" s="40" t="s">
        <v>35</v>
      </c>
      <c r="P230" s="40" t="s">
        <v>35</v>
      </c>
      <c r="Q230" s="40" t="s">
        <v>1494</v>
      </c>
      <c r="R230" s="40" t="s">
        <v>1495</v>
      </c>
      <c r="S230" s="40" t="s">
        <v>10472</v>
      </c>
      <c r="T230" s="40" t="s">
        <v>1497</v>
      </c>
      <c r="U230" s="40">
        <v>24</v>
      </c>
      <c r="V230" s="40" t="str">
        <f>VLOOKUP(D230,TIPOLOGIA!A:F,5,0)</f>
        <v>LEJANA</v>
      </c>
      <c r="W230" s="40" t="str">
        <f>VLOOKUP(D230,TIPOLOGIA!A:F,6,0)</f>
        <v>TERRESTRE</v>
      </c>
      <c r="X230" s="40" t="s">
        <v>1802</v>
      </c>
      <c r="Y230" s="40">
        <v>1</v>
      </c>
      <c r="Z230" s="51">
        <f>IF(T230="SOPORTE_TELEFÓNICO",'TARIFAS 2025'!$B$14,IF(V230="PRINCIPAL",'TARIFAS 2025'!$B$11,IF(V230="INTERMEDIA",'TARIFAS 2025'!$C$11,IF(V230="LEJANA",'TARIFAS 2025'!$D$11))))</f>
        <v>40250</v>
      </c>
      <c r="AA230" s="51">
        <f t="shared" si="3"/>
        <v>40250</v>
      </c>
      <c r="AB230" s="100"/>
      <c r="AC230" s="100"/>
      <c r="AD230" s="100"/>
      <c r="AE230" s="100"/>
      <c r="AF230" s="100"/>
      <c r="AG230" s="100"/>
      <c r="AH230" s="100"/>
      <c r="AI230" s="100"/>
      <c r="AJ230" s="100"/>
      <c r="AK230" s="100"/>
      <c r="AL230" s="100"/>
      <c r="AM230" s="100"/>
      <c r="AN230" s="100"/>
      <c r="AO230" s="100"/>
      <c r="AP230" s="100"/>
      <c r="AQ230" s="100"/>
      <c r="AR230" s="100"/>
      <c r="AS230" s="100"/>
      <c r="AT230" s="100"/>
      <c r="AU230" s="100"/>
      <c r="AV230" s="100"/>
      <c r="AW230" s="100"/>
      <c r="AX230" s="100"/>
      <c r="AY230" s="100"/>
      <c r="AZ230" s="100"/>
      <c r="BA230" s="100"/>
      <c r="BB230" s="100"/>
      <c r="BC230" s="100"/>
      <c r="BD230" s="100"/>
      <c r="BE230" s="100"/>
      <c r="BF230" s="100"/>
      <c r="BG230" s="100"/>
    </row>
    <row r="231" spans="1:59" s="85" customFormat="1" ht="15.6" x14ac:dyDescent="0.3">
      <c r="A231" s="40" t="s">
        <v>80</v>
      </c>
      <c r="B231" s="40" t="str">
        <f>VLOOKUP(A231,'CENTROS DE COSTOS'!A:D,2,0)</f>
        <v>0036-0001</v>
      </c>
      <c r="C231" s="40" t="str">
        <f>VLOOKUP(A231,'CENTROS DE COSTOS'!A:D,3,0)</f>
        <v>Wompi Costa</v>
      </c>
      <c r="D231" s="40">
        <v>13001</v>
      </c>
      <c r="E231" s="40">
        <v>2963586</v>
      </c>
      <c r="F231" s="40">
        <v>47266</v>
      </c>
      <c r="G231" s="40" t="s">
        <v>33</v>
      </c>
      <c r="H231" s="40" t="s">
        <v>275</v>
      </c>
      <c r="I231" s="40" t="s">
        <v>80</v>
      </c>
      <c r="J231" s="40" t="s">
        <v>6439</v>
      </c>
      <c r="K231" s="40" t="s">
        <v>1170</v>
      </c>
      <c r="L231" s="40" t="s">
        <v>8183</v>
      </c>
      <c r="M231" s="103">
        <v>45961.497916666667</v>
      </c>
      <c r="N231" s="103">
        <v>45967.431250000001</v>
      </c>
      <c r="O231" s="40" t="s">
        <v>35</v>
      </c>
      <c r="P231" s="40" t="s">
        <v>35</v>
      </c>
      <c r="Q231" s="40" t="s">
        <v>1494</v>
      </c>
      <c r="R231" s="40" t="s">
        <v>1495</v>
      </c>
      <c r="S231" s="40" t="s">
        <v>10462</v>
      </c>
      <c r="T231" s="40" t="s">
        <v>1172</v>
      </c>
      <c r="U231" s="40">
        <v>64</v>
      </c>
      <c r="V231" s="40" t="str">
        <f>VLOOKUP(D231,TIPOLOGIA!A:F,5,0)</f>
        <v>PRINCIPAL</v>
      </c>
      <c r="W231" s="40" t="str">
        <f>VLOOKUP(D231,TIPOLOGIA!A:F,6,0)</f>
        <v>TERRESTRE</v>
      </c>
      <c r="X231" s="40" t="s">
        <v>1299</v>
      </c>
      <c r="Y231" s="40">
        <v>1</v>
      </c>
      <c r="Z231" s="51">
        <f>IF(T231="SOPORTE_TELEFÓNICO",'TARIFAS 2025'!$B$14,IF(V231="PRINCIPAL",'TARIFAS 2025'!$B$11,IF(V231="INTERMEDIA",'TARIFAS 2025'!$C$11,IF(V231="LEJANA",'TARIFAS 2025'!$D$11))))</f>
        <v>31419</v>
      </c>
      <c r="AA231" s="51">
        <f t="shared" si="3"/>
        <v>31419</v>
      </c>
      <c r="AB231" s="100"/>
      <c r="AC231" s="100"/>
      <c r="AD231" s="100"/>
      <c r="AE231" s="100"/>
      <c r="AF231" s="100"/>
      <c r="AG231" s="100"/>
      <c r="AH231" s="100"/>
      <c r="AI231" s="100"/>
      <c r="AJ231" s="100"/>
      <c r="AK231" s="100"/>
      <c r="AL231" s="100"/>
      <c r="AM231" s="100"/>
      <c r="AN231" s="100"/>
      <c r="AO231" s="100"/>
      <c r="AP231" s="100"/>
      <c r="AQ231" s="100"/>
      <c r="AR231" s="100"/>
      <c r="AS231" s="100"/>
      <c r="AT231" s="100"/>
      <c r="AU231" s="100"/>
      <c r="AV231" s="100"/>
      <c r="AW231" s="100"/>
      <c r="AX231" s="100"/>
      <c r="AY231" s="100"/>
      <c r="AZ231" s="100"/>
      <c r="BA231" s="100"/>
      <c r="BB231" s="100"/>
      <c r="BC231" s="100"/>
      <c r="BD231" s="100"/>
      <c r="BE231" s="100"/>
      <c r="BF231" s="100"/>
      <c r="BG231" s="100"/>
    </row>
    <row r="232" spans="1:59" s="85" customFormat="1" ht="15.6" x14ac:dyDescent="0.3">
      <c r="A232" s="40" t="s">
        <v>92</v>
      </c>
      <c r="B232" s="40" t="str">
        <f>VLOOKUP(A232,'CENTROS DE COSTOS'!A:D,2,0)</f>
        <v>0036-0002</v>
      </c>
      <c r="C232" s="40" t="str">
        <f>VLOOKUP(A232,'CENTROS DE COSTOS'!A:D,3,0)</f>
        <v>Wompi Eje Cafetero</v>
      </c>
      <c r="D232" s="40">
        <v>63001</v>
      </c>
      <c r="E232" s="40">
        <v>2977651</v>
      </c>
      <c r="F232" s="40">
        <v>74596</v>
      </c>
      <c r="G232" s="40" t="s">
        <v>33</v>
      </c>
      <c r="H232" s="40" t="s">
        <v>939</v>
      </c>
      <c r="I232" s="40" t="s">
        <v>122</v>
      </c>
      <c r="J232" s="40" t="s">
        <v>6440</v>
      </c>
      <c r="K232" s="40" t="s">
        <v>1170</v>
      </c>
      <c r="L232" s="40" t="s">
        <v>8184</v>
      </c>
      <c r="M232" s="103">
        <v>45966.454861111109</v>
      </c>
      <c r="N232" s="103">
        <v>45967.431944444441</v>
      </c>
      <c r="O232" s="40" t="s">
        <v>35</v>
      </c>
      <c r="P232" s="40" t="s">
        <v>35</v>
      </c>
      <c r="Q232" s="40" t="s">
        <v>1494</v>
      </c>
      <c r="R232" s="40" t="s">
        <v>1495</v>
      </c>
      <c r="S232" s="40" t="s">
        <v>10473</v>
      </c>
      <c r="T232" s="40" t="s">
        <v>1172</v>
      </c>
      <c r="U232" s="40">
        <v>24</v>
      </c>
      <c r="V232" s="40" t="str">
        <f>VLOOKUP(D232,TIPOLOGIA!A:F,5,0)</f>
        <v>INTERMEDIA</v>
      </c>
      <c r="W232" s="40" t="str">
        <f>VLOOKUP(D232,TIPOLOGIA!A:F,6,0)</f>
        <v>TERRESTRE</v>
      </c>
      <c r="X232" s="40" t="s">
        <v>1231</v>
      </c>
      <c r="Y232" s="40">
        <v>1</v>
      </c>
      <c r="Z232" s="51">
        <f>IF(T232="SOPORTE_TELEFÓNICO",'TARIFAS 2025'!$B$14,IF(V232="PRINCIPAL",'TARIFAS 2025'!$B$11,IF(V232="INTERMEDIA",'TARIFAS 2025'!$C$11,IF(V232="LEJANA",'TARIFAS 2025'!$D$11))))</f>
        <v>36351</v>
      </c>
      <c r="AA232" s="51">
        <f t="shared" si="3"/>
        <v>36351</v>
      </c>
      <c r="AB232" s="100"/>
      <c r="AC232" s="100"/>
      <c r="AD232" s="100"/>
      <c r="AE232" s="100"/>
      <c r="AF232" s="100"/>
      <c r="AG232" s="100"/>
      <c r="AH232" s="100"/>
      <c r="AI232" s="100"/>
      <c r="AJ232" s="100"/>
      <c r="AK232" s="100"/>
      <c r="AL232" s="100"/>
      <c r="AM232" s="100"/>
      <c r="AN232" s="100"/>
      <c r="AO232" s="100"/>
      <c r="AP232" s="100"/>
      <c r="AQ232" s="100"/>
      <c r="AR232" s="100"/>
      <c r="AS232" s="100"/>
      <c r="AT232" s="100"/>
      <c r="AU232" s="100"/>
      <c r="AV232" s="100"/>
      <c r="AW232" s="100"/>
      <c r="AX232" s="100"/>
      <c r="AY232" s="100"/>
      <c r="AZ232" s="100"/>
      <c r="BA232" s="100"/>
      <c r="BB232" s="100"/>
      <c r="BC232" s="100"/>
      <c r="BD232" s="100"/>
      <c r="BE232" s="100"/>
      <c r="BF232" s="100"/>
      <c r="BG232" s="100"/>
    </row>
    <row r="233" spans="1:59" s="85" customFormat="1" ht="15.6" x14ac:dyDescent="0.3">
      <c r="A233" s="40" t="s">
        <v>71</v>
      </c>
      <c r="B233" s="40" t="str">
        <f>VLOOKUP(A233,'CENTROS DE COSTOS'!A:D,2,0)</f>
        <v>0036-0004</v>
      </c>
      <c r="C233" s="40" t="str">
        <f>VLOOKUP(A233,'CENTROS DE COSTOS'!A:D,3,0)</f>
        <v>Wompi Centro</v>
      </c>
      <c r="D233" s="40">
        <v>25772</v>
      </c>
      <c r="E233" s="40">
        <v>2952714</v>
      </c>
      <c r="F233" s="40">
        <v>77911</v>
      </c>
      <c r="G233" s="40" t="s">
        <v>33</v>
      </c>
      <c r="H233" s="40" t="s">
        <v>618</v>
      </c>
      <c r="I233" s="40" t="s">
        <v>701</v>
      </c>
      <c r="J233" s="40" t="s">
        <v>6441</v>
      </c>
      <c r="K233" s="40" t="s">
        <v>1170</v>
      </c>
      <c r="L233" s="40" t="s">
        <v>8185</v>
      </c>
      <c r="M233" s="103">
        <v>45959.461111111108</v>
      </c>
      <c r="N233" s="103">
        <v>45967.440972222219</v>
      </c>
      <c r="O233" s="40" t="s">
        <v>35</v>
      </c>
      <c r="P233" s="40" t="s">
        <v>35</v>
      </c>
      <c r="Q233" s="40" t="s">
        <v>1494</v>
      </c>
      <c r="R233" s="40" t="s">
        <v>1495</v>
      </c>
      <c r="S233" s="40" t="s">
        <v>10474</v>
      </c>
      <c r="T233" s="40" t="s">
        <v>1497</v>
      </c>
      <c r="U233" s="40">
        <v>16</v>
      </c>
      <c r="V233" s="40" t="str">
        <f>VLOOKUP(D233,TIPOLOGIA!A:F,5,0)</f>
        <v>INTERMEDIA</v>
      </c>
      <c r="W233" s="40" t="str">
        <f>VLOOKUP(D233,TIPOLOGIA!A:F,6,0)</f>
        <v>TERRESTRE</v>
      </c>
      <c r="X233" s="40" t="s">
        <v>1802</v>
      </c>
      <c r="Y233" s="40">
        <v>1</v>
      </c>
      <c r="Z233" s="51">
        <f>IF(T233="SOPORTE_TELEFÓNICO",'TARIFAS 2025'!$B$14,IF(V233="PRINCIPAL",'TARIFAS 2025'!$B$11,IF(V233="INTERMEDIA",'TARIFAS 2025'!$C$11,IF(V233="LEJANA",'TARIFAS 2025'!$D$11))))</f>
        <v>36351</v>
      </c>
      <c r="AA233" s="51">
        <f t="shared" si="3"/>
        <v>36351</v>
      </c>
      <c r="AB233" s="100"/>
      <c r="AC233" s="100"/>
      <c r="AD233" s="100"/>
      <c r="AE233" s="100"/>
      <c r="AF233" s="100"/>
      <c r="AG233" s="100"/>
      <c r="AH233" s="100"/>
      <c r="AI233" s="100"/>
      <c r="AJ233" s="100"/>
      <c r="AK233" s="100"/>
      <c r="AL233" s="100"/>
      <c r="AM233" s="100"/>
      <c r="AN233" s="100"/>
      <c r="AO233" s="100"/>
      <c r="AP233" s="100"/>
      <c r="AQ233" s="100"/>
      <c r="AR233" s="100"/>
      <c r="AS233" s="100"/>
      <c r="AT233" s="100"/>
      <c r="AU233" s="100"/>
      <c r="AV233" s="100"/>
      <c r="AW233" s="100"/>
      <c r="AX233" s="100"/>
      <c r="AY233" s="100"/>
      <c r="AZ233" s="100"/>
      <c r="BA233" s="100"/>
      <c r="BB233" s="100"/>
      <c r="BC233" s="100"/>
      <c r="BD233" s="100"/>
      <c r="BE233" s="100"/>
      <c r="BF233" s="100"/>
      <c r="BG233" s="100"/>
    </row>
    <row r="234" spans="1:59" s="85" customFormat="1" ht="15.6" x14ac:dyDescent="0.3">
      <c r="A234" s="40" t="s">
        <v>71</v>
      </c>
      <c r="B234" s="40" t="str">
        <f>VLOOKUP(A234,'CENTROS DE COSTOS'!A:D,2,0)</f>
        <v>0036-0004</v>
      </c>
      <c r="C234" s="40" t="str">
        <f>VLOOKUP(A234,'CENTROS DE COSTOS'!A:D,3,0)</f>
        <v>Wompi Centro</v>
      </c>
      <c r="D234" s="40">
        <v>11001</v>
      </c>
      <c r="E234" s="40">
        <v>2976757</v>
      </c>
      <c r="F234" s="40">
        <v>63311</v>
      </c>
      <c r="G234" s="40" t="s">
        <v>33</v>
      </c>
      <c r="H234" s="40" t="s">
        <v>618</v>
      </c>
      <c r="I234" s="40" t="s">
        <v>71</v>
      </c>
      <c r="J234" s="40" t="s">
        <v>6442</v>
      </c>
      <c r="K234" s="40" t="s">
        <v>1170</v>
      </c>
      <c r="L234" s="40" t="s">
        <v>8186</v>
      </c>
      <c r="M234" s="103">
        <v>45966.404861111114</v>
      </c>
      <c r="N234" s="103">
        <v>45967.459027777775</v>
      </c>
      <c r="O234" s="40" t="s">
        <v>35</v>
      </c>
      <c r="P234" s="40" t="s">
        <v>35</v>
      </c>
      <c r="Q234" s="40" t="s">
        <v>1494</v>
      </c>
      <c r="R234" s="40" t="s">
        <v>1495</v>
      </c>
      <c r="S234" s="40" t="s">
        <v>10475</v>
      </c>
      <c r="T234" s="40" t="s">
        <v>1172</v>
      </c>
      <c r="U234" s="40">
        <v>24</v>
      </c>
      <c r="V234" s="40" t="str">
        <f>VLOOKUP(D234,TIPOLOGIA!A:F,5,0)</f>
        <v>PRINCIPAL</v>
      </c>
      <c r="W234" s="40" t="str">
        <f>VLOOKUP(D234,TIPOLOGIA!A:F,6,0)</f>
        <v>TERRESTRE</v>
      </c>
      <c r="X234" s="40" t="s">
        <v>1198</v>
      </c>
      <c r="Y234" s="40">
        <v>1</v>
      </c>
      <c r="Z234" s="51">
        <f>IF(T234="SOPORTE_TELEFÓNICO",'TARIFAS 2025'!$B$14,IF(V234="PRINCIPAL",'TARIFAS 2025'!$B$11,IF(V234="INTERMEDIA",'TARIFAS 2025'!$C$11,IF(V234="LEJANA",'TARIFAS 2025'!$D$11))))</f>
        <v>31419</v>
      </c>
      <c r="AA234" s="51">
        <f t="shared" si="3"/>
        <v>31419</v>
      </c>
      <c r="AB234" s="100"/>
      <c r="AC234" s="100"/>
      <c r="AD234" s="100"/>
      <c r="AE234" s="100"/>
      <c r="AF234" s="100"/>
      <c r="AG234" s="100"/>
      <c r="AH234" s="100"/>
      <c r="AI234" s="100"/>
      <c r="AJ234" s="100"/>
      <c r="AK234" s="100"/>
      <c r="AL234" s="100"/>
      <c r="AM234" s="100"/>
      <c r="AN234" s="100"/>
      <c r="AO234" s="100"/>
      <c r="AP234" s="100"/>
      <c r="AQ234" s="100"/>
      <c r="AR234" s="100"/>
      <c r="AS234" s="100"/>
      <c r="AT234" s="100"/>
      <c r="AU234" s="100"/>
      <c r="AV234" s="100"/>
      <c r="AW234" s="100"/>
      <c r="AX234" s="100"/>
      <c r="AY234" s="100"/>
      <c r="AZ234" s="100"/>
      <c r="BA234" s="100"/>
      <c r="BB234" s="100"/>
      <c r="BC234" s="100"/>
      <c r="BD234" s="100"/>
      <c r="BE234" s="100"/>
      <c r="BF234" s="100"/>
      <c r="BG234" s="100"/>
    </row>
    <row r="235" spans="1:59" s="85" customFormat="1" ht="15.6" x14ac:dyDescent="0.3">
      <c r="A235" s="40" t="s">
        <v>74</v>
      </c>
      <c r="B235" s="40" t="str">
        <f>VLOOKUP(A235,'CENTROS DE COSTOS'!A:D,2,0)</f>
        <v>0036-0007</v>
      </c>
      <c r="C235" s="40" t="str">
        <f>VLOOKUP(A235,'CENTROS DE COSTOS'!A:D,3,0)</f>
        <v>Wompi Santander</v>
      </c>
      <c r="D235" s="40">
        <v>68276</v>
      </c>
      <c r="E235" s="40">
        <v>2975917</v>
      </c>
      <c r="F235" s="40">
        <v>57460</v>
      </c>
      <c r="G235" s="40" t="s">
        <v>33</v>
      </c>
      <c r="H235" s="40" t="s">
        <v>963</v>
      </c>
      <c r="I235" s="40" t="s">
        <v>987</v>
      </c>
      <c r="J235" s="40" t="s">
        <v>1405</v>
      </c>
      <c r="K235" s="40" t="s">
        <v>1170</v>
      </c>
      <c r="L235" s="40" t="s">
        <v>8187</v>
      </c>
      <c r="M235" s="103">
        <v>45966.357638888891</v>
      </c>
      <c r="N235" s="103">
        <v>45967.460416666669</v>
      </c>
      <c r="O235" s="40" t="s">
        <v>35</v>
      </c>
      <c r="P235" s="40" t="s">
        <v>35</v>
      </c>
      <c r="Q235" s="40" t="s">
        <v>1494</v>
      </c>
      <c r="R235" s="40" t="s">
        <v>1495</v>
      </c>
      <c r="S235" s="40" t="s">
        <v>10476</v>
      </c>
      <c r="T235" s="40" t="s">
        <v>1172</v>
      </c>
      <c r="U235" s="40">
        <v>16</v>
      </c>
      <c r="V235" s="40" t="str">
        <f>VLOOKUP(D235,TIPOLOGIA!A:F,5,0)</f>
        <v>PRINCIPAL</v>
      </c>
      <c r="W235" s="40" t="str">
        <f>VLOOKUP(D235,TIPOLOGIA!A:F,6,0)</f>
        <v>TERRESTRE</v>
      </c>
      <c r="X235" s="40" t="s">
        <v>1203</v>
      </c>
      <c r="Y235" s="40">
        <v>1</v>
      </c>
      <c r="Z235" s="51">
        <f>IF(T235="SOPORTE_TELEFÓNICO",'TARIFAS 2025'!$B$14,IF(V235="PRINCIPAL",'TARIFAS 2025'!$B$11,IF(V235="INTERMEDIA",'TARIFAS 2025'!$C$11,IF(V235="LEJANA",'TARIFAS 2025'!$D$11))))</f>
        <v>31419</v>
      </c>
      <c r="AA235" s="51">
        <f t="shared" si="3"/>
        <v>31419</v>
      </c>
      <c r="AB235" s="100"/>
      <c r="AC235" s="100"/>
      <c r="AD235" s="100"/>
      <c r="AE235" s="100"/>
      <c r="AF235" s="100"/>
      <c r="AG235" s="100"/>
      <c r="AH235" s="100"/>
      <c r="AI235" s="100"/>
      <c r="AJ235" s="100"/>
      <c r="AK235" s="100"/>
      <c r="AL235" s="100"/>
      <c r="AM235" s="100"/>
      <c r="AN235" s="100"/>
      <c r="AO235" s="100"/>
      <c r="AP235" s="100"/>
      <c r="AQ235" s="100"/>
      <c r="AR235" s="100"/>
      <c r="AS235" s="100"/>
      <c r="AT235" s="100"/>
      <c r="AU235" s="100"/>
      <c r="AV235" s="100"/>
      <c r="AW235" s="100"/>
      <c r="AX235" s="100"/>
      <c r="AY235" s="100"/>
      <c r="AZ235" s="100"/>
      <c r="BA235" s="100"/>
      <c r="BB235" s="100"/>
      <c r="BC235" s="100"/>
      <c r="BD235" s="100"/>
      <c r="BE235" s="100"/>
      <c r="BF235" s="100"/>
      <c r="BG235" s="100"/>
    </row>
    <row r="236" spans="1:59" s="85" customFormat="1" ht="15.6" x14ac:dyDescent="0.3">
      <c r="A236" s="40" t="s">
        <v>95</v>
      </c>
      <c r="B236" s="40" t="str">
        <f>VLOOKUP(A236,'CENTROS DE COSTOS'!A:D,2,0)</f>
        <v>0036-0001</v>
      </c>
      <c r="C236" s="40" t="str">
        <f>VLOOKUP(A236,'CENTROS DE COSTOS'!A:D,3,0)</f>
        <v>Wompi Costa</v>
      </c>
      <c r="D236" s="40">
        <v>70215</v>
      </c>
      <c r="E236" s="40">
        <v>2917830</v>
      </c>
      <c r="F236" s="40">
        <v>61385</v>
      </c>
      <c r="G236" s="40" t="s">
        <v>33</v>
      </c>
      <c r="H236" s="40" t="s">
        <v>504</v>
      </c>
      <c r="I236" s="40" t="s">
        <v>1038</v>
      </c>
      <c r="J236" s="40" t="s">
        <v>6443</v>
      </c>
      <c r="K236" s="40" t="s">
        <v>1170</v>
      </c>
      <c r="L236" s="40" t="s">
        <v>8188</v>
      </c>
      <c r="M236" s="103">
        <v>45952.37777777778</v>
      </c>
      <c r="N236" s="103">
        <v>45967.46597222222</v>
      </c>
      <c r="O236" s="40" t="s">
        <v>35</v>
      </c>
      <c r="P236" s="40" t="s">
        <v>35</v>
      </c>
      <c r="Q236" s="40" t="s">
        <v>1494</v>
      </c>
      <c r="R236" s="40" t="s">
        <v>1495</v>
      </c>
      <c r="S236" s="40" t="s">
        <v>10477</v>
      </c>
      <c r="T236" s="40" t="s">
        <v>1497</v>
      </c>
      <c r="U236" s="40">
        <v>24</v>
      </c>
      <c r="V236" s="40" t="str">
        <f>VLOOKUP(D236,TIPOLOGIA!A:F,5,0)</f>
        <v>INTERMEDIA</v>
      </c>
      <c r="W236" s="40" t="str">
        <f>VLOOKUP(D236,TIPOLOGIA!A:F,6,0)</f>
        <v>TERRESTRE</v>
      </c>
      <c r="X236" s="40" t="s">
        <v>1675</v>
      </c>
      <c r="Y236" s="40">
        <v>1</v>
      </c>
      <c r="Z236" s="51">
        <f>IF(T236="SOPORTE_TELEFÓNICO",'TARIFAS 2025'!$B$14,IF(V236="PRINCIPAL",'TARIFAS 2025'!$B$11,IF(V236="INTERMEDIA",'TARIFAS 2025'!$C$11,IF(V236="LEJANA",'TARIFAS 2025'!$D$11))))</f>
        <v>36351</v>
      </c>
      <c r="AA236" s="51">
        <f t="shared" si="3"/>
        <v>36351</v>
      </c>
      <c r="AB236" s="100"/>
      <c r="AC236" s="100"/>
      <c r="AD236" s="100"/>
      <c r="AE236" s="100"/>
      <c r="AF236" s="100"/>
      <c r="AG236" s="100"/>
      <c r="AH236" s="100"/>
      <c r="AI236" s="100"/>
      <c r="AJ236" s="100"/>
      <c r="AK236" s="100"/>
      <c r="AL236" s="100"/>
      <c r="AM236" s="100"/>
      <c r="AN236" s="100"/>
      <c r="AO236" s="100"/>
      <c r="AP236" s="100"/>
      <c r="AQ236" s="100"/>
      <c r="AR236" s="100"/>
      <c r="AS236" s="100"/>
      <c r="AT236" s="100"/>
      <c r="AU236" s="100"/>
      <c r="AV236" s="100"/>
      <c r="AW236" s="100"/>
      <c r="AX236" s="100"/>
      <c r="AY236" s="100"/>
      <c r="AZ236" s="100"/>
      <c r="BA236" s="100"/>
      <c r="BB236" s="100"/>
      <c r="BC236" s="100"/>
      <c r="BD236" s="100"/>
      <c r="BE236" s="100"/>
      <c r="BF236" s="100"/>
      <c r="BG236" s="100"/>
    </row>
    <row r="237" spans="1:59" s="85" customFormat="1" ht="15.6" x14ac:dyDescent="0.3">
      <c r="A237" s="40" t="s">
        <v>71</v>
      </c>
      <c r="B237" s="40" t="str">
        <f>VLOOKUP(A237,'CENTROS DE COSTOS'!A:D,2,0)</f>
        <v>0036-0004</v>
      </c>
      <c r="C237" s="40" t="str">
        <f>VLOOKUP(A237,'CENTROS DE COSTOS'!A:D,3,0)</f>
        <v>Wompi Centro</v>
      </c>
      <c r="D237" s="40">
        <v>25781</v>
      </c>
      <c r="E237" s="40">
        <v>2935948</v>
      </c>
      <c r="F237" s="40">
        <v>27034</v>
      </c>
      <c r="G237" s="40" t="s">
        <v>33</v>
      </c>
      <c r="H237" s="40" t="s">
        <v>618</v>
      </c>
      <c r="I237" s="40" t="s">
        <v>704</v>
      </c>
      <c r="J237" s="40" t="s">
        <v>6444</v>
      </c>
      <c r="K237" s="40" t="s">
        <v>1170</v>
      </c>
      <c r="L237" s="40" t="s">
        <v>8189</v>
      </c>
      <c r="M237" s="103">
        <v>45957.333333333336</v>
      </c>
      <c r="N237" s="103">
        <v>45967.467361111114</v>
      </c>
      <c r="O237" s="40" t="s">
        <v>35</v>
      </c>
      <c r="P237" s="40" t="s">
        <v>35</v>
      </c>
      <c r="Q237" s="40" t="s">
        <v>1494</v>
      </c>
      <c r="R237" s="40" t="s">
        <v>1495</v>
      </c>
      <c r="S237" s="40" t="s">
        <v>10478</v>
      </c>
      <c r="T237" s="40" t="s">
        <v>1497</v>
      </c>
      <c r="U237" s="40">
        <v>32</v>
      </c>
      <c r="V237" s="40" t="str">
        <f>VLOOKUP(D237,TIPOLOGIA!A:F,5,0)</f>
        <v>INTERMEDIA</v>
      </c>
      <c r="W237" s="40" t="str">
        <f>VLOOKUP(D237,TIPOLOGIA!A:F,6,0)</f>
        <v>TERRESTRE</v>
      </c>
      <c r="X237" s="40" t="s">
        <v>1777</v>
      </c>
      <c r="Y237" s="40">
        <v>1</v>
      </c>
      <c r="Z237" s="51">
        <f>IF(T237="SOPORTE_TELEFÓNICO",'TARIFAS 2025'!$B$14,IF(V237="PRINCIPAL",'TARIFAS 2025'!$B$11,IF(V237="INTERMEDIA",'TARIFAS 2025'!$C$11,IF(V237="LEJANA",'TARIFAS 2025'!$D$11))))</f>
        <v>36351</v>
      </c>
      <c r="AA237" s="51">
        <f t="shared" si="3"/>
        <v>36351</v>
      </c>
      <c r="AB237" s="100"/>
      <c r="AC237" s="100"/>
      <c r="AD237" s="100"/>
      <c r="AE237" s="100"/>
      <c r="AF237" s="100"/>
      <c r="AG237" s="100"/>
      <c r="AH237" s="100"/>
      <c r="AI237" s="100"/>
      <c r="AJ237" s="100"/>
      <c r="AK237" s="100"/>
      <c r="AL237" s="100"/>
      <c r="AM237" s="100"/>
      <c r="AN237" s="100"/>
      <c r="AO237" s="100"/>
      <c r="AP237" s="100"/>
      <c r="AQ237" s="100"/>
      <c r="AR237" s="100"/>
      <c r="AS237" s="100"/>
      <c r="AT237" s="100"/>
      <c r="AU237" s="100"/>
      <c r="AV237" s="100"/>
      <c r="AW237" s="100"/>
      <c r="AX237" s="100"/>
      <c r="AY237" s="100"/>
      <c r="AZ237" s="100"/>
      <c r="BA237" s="100"/>
      <c r="BB237" s="100"/>
      <c r="BC237" s="100"/>
      <c r="BD237" s="100"/>
      <c r="BE237" s="100"/>
      <c r="BF237" s="100"/>
      <c r="BG237" s="100"/>
    </row>
    <row r="238" spans="1:59" s="85" customFormat="1" ht="15.6" x14ac:dyDescent="0.3">
      <c r="A238" s="40" t="s">
        <v>81</v>
      </c>
      <c r="B238" s="40" t="str">
        <f>VLOOKUP(A238,'CENTROS DE COSTOS'!A:D,2,0)</f>
        <v>0036-0007</v>
      </c>
      <c r="C238" s="40" t="str">
        <f>VLOOKUP(A238,'CENTROS DE COSTOS'!A:D,3,0)</f>
        <v>Wompi Santander</v>
      </c>
      <c r="D238" s="40">
        <v>54001</v>
      </c>
      <c r="E238" s="40">
        <v>2967033</v>
      </c>
      <c r="F238" s="40">
        <v>18620</v>
      </c>
      <c r="G238" s="40" t="s">
        <v>33</v>
      </c>
      <c r="H238" s="40" t="s">
        <v>891</v>
      </c>
      <c r="I238" s="40" t="s">
        <v>81</v>
      </c>
      <c r="J238" s="40" t="s">
        <v>6445</v>
      </c>
      <c r="K238" s="40" t="s">
        <v>1170</v>
      </c>
      <c r="L238" s="40" t="s">
        <v>8190</v>
      </c>
      <c r="M238" s="103">
        <v>45965.333333333336</v>
      </c>
      <c r="N238" s="103">
        <v>45967.46875</v>
      </c>
      <c r="O238" s="40" t="s">
        <v>35</v>
      </c>
      <c r="P238" s="40" t="s">
        <v>35</v>
      </c>
      <c r="Q238" s="40" t="s">
        <v>1494</v>
      </c>
      <c r="R238" s="40" t="s">
        <v>1495</v>
      </c>
      <c r="S238" s="40" t="s">
        <v>10479</v>
      </c>
      <c r="T238" s="40" t="s">
        <v>1172</v>
      </c>
      <c r="U238" s="40">
        <v>24</v>
      </c>
      <c r="V238" s="40" t="str">
        <f>VLOOKUP(D238,TIPOLOGIA!A:F,5,0)</f>
        <v>PRINCIPAL</v>
      </c>
      <c r="W238" s="40" t="str">
        <f>VLOOKUP(D238,TIPOLOGIA!A:F,6,0)</f>
        <v>TERRESTRE</v>
      </c>
      <c r="X238" s="40" t="s">
        <v>1205</v>
      </c>
      <c r="Y238" s="40">
        <v>1</v>
      </c>
      <c r="Z238" s="51">
        <f>IF(T238="SOPORTE_TELEFÓNICO",'TARIFAS 2025'!$B$14,IF(V238="PRINCIPAL",'TARIFAS 2025'!$B$11,IF(V238="INTERMEDIA",'TARIFAS 2025'!$C$11,IF(V238="LEJANA",'TARIFAS 2025'!$D$11))))</f>
        <v>31419</v>
      </c>
      <c r="AA238" s="51">
        <f t="shared" si="3"/>
        <v>31419</v>
      </c>
      <c r="AB238" s="100"/>
      <c r="AC238" s="100"/>
      <c r="AD238" s="100"/>
      <c r="AE238" s="100"/>
      <c r="AF238" s="100"/>
      <c r="AG238" s="100"/>
      <c r="AH238" s="100"/>
      <c r="AI238" s="100"/>
      <c r="AJ238" s="100"/>
      <c r="AK238" s="100"/>
      <c r="AL238" s="100"/>
      <c r="AM238" s="100"/>
      <c r="AN238" s="100"/>
      <c r="AO238" s="100"/>
      <c r="AP238" s="100"/>
      <c r="AQ238" s="100"/>
      <c r="AR238" s="100"/>
      <c r="AS238" s="100"/>
      <c r="AT238" s="100"/>
      <c r="AU238" s="100"/>
      <c r="AV238" s="100"/>
      <c r="AW238" s="100"/>
      <c r="AX238" s="100"/>
      <c r="AY238" s="100"/>
      <c r="AZ238" s="100"/>
      <c r="BA238" s="100"/>
      <c r="BB238" s="100"/>
      <c r="BC238" s="100"/>
      <c r="BD238" s="100"/>
      <c r="BE238" s="100"/>
      <c r="BF238" s="100"/>
      <c r="BG238" s="100"/>
    </row>
    <row r="239" spans="1:59" s="85" customFormat="1" ht="15.6" x14ac:dyDescent="0.3">
      <c r="A239" s="40" t="s">
        <v>89</v>
      </c>
      <c r="B239" s="40" t="str">
        <f>VLOOKUP(A239,'CENTROS DE COSTOS'!A:D,2,0)</f>
        <v>0036-0001</v>
      </c>
      <c r="C239" s="40" t="str">
        <f>VLOOKUP(A239,'CENTROS DE COSTOS'!A:D,3,0)</f>
        <v>Wompi Costa</v>
      </c>
      <c r="D239" s="40">
        <v>23580</v>
      </c>
      <c r="E239" s="40">
        <v>2946899</v>
      </c>
      <c r="F239" s="40">
        <v>71200</v>
      </c>
      <c r="G239" s="40" t="s">
        <v>33</v>
      </c>
      <c r="H239" s="40" t="s">
        <v>276</v>
      </c>
      <c r="I239" s="40" t="s">
        <v>608</v>
      </c>
      <c r="J239" s="40" t="s">
        <v>6446</v>
      </c>
      <c r="K239" s="40" t="s">
        <v>1170</v>
      </c>
      <c r="L239" s="40" t="s">
        <v>8191</v>
      </c>
      <c r="M239" s="103">
        <v>45958.530555555553</v>
      </c>
      <c r="N239" s="103">
        <v>45967.469444444447</v>
      </c>
      <c r="O239" s="40" t="s">
        <v>35</v>
      </c>
      <c r="P239" s="40" t="s">
        <v>35</v>
      </c>
      <c r="Q239" s="40" t="s">
        <v>1494</v>
      </c>
      <c r="R239" s="40" t="s">
        <v>1495</v>
      </c>
      <c r="S239" s="40" t="s">
        <v>10480</v>
      </c>
      <c r="T239" s="40" t="s">
        <v>1497</v>
      </c>
      <c r="U239" s="40">
        <v>32</v>
      </c>
      <c r="V239" s="40" t="str">
        <f>VLOOKUP(D239,TIPOLOGIA!A:F,5,0)</f>
        <v>LEJANA</v>
      </c>
      <c r="W239" s="40" t="str">
        <f>VLOOKUP(D239,TIPOLOGIA!A:F,6,0)</f>
        <v>TERRESTRE</v>
      </c>
      <c r="X239" s="40" t="s">
        <v>1802</v>
      </c>
      <c r="Y239" s="40">
        <v>1</v>
      </c>
      <c r="Z239" s="51">
        <f>IF(T239="SOPORTE_TELEFÓNICO",'TARIFAS 2025'!$B$14,IF(V239="PRINCIPAL",'TARIFAS 2025'!$B$11,IF(V239="INTERMEDIA",'TARIFAS 2025'!$C$11,IF(V239="LEJANA",'TARIFAS 2025'!$D$11))))</f>
        <v>40250</v>
      </c>
      <c r="AA239" s="51">
        <f t="shared" si="3"/>
        <v>40250</v>
      </c>
      <c r="AB239" s="100"/>
      <c r="AC239" s="100"/>
      <c r="AD239" s="100"/>
      <c r="AE239" s="100"/>
      <c r="AF239" s="100"/>
      <c r="AG239" s="100"/>
      <c r="AH239" s="100"/>
      <c r="AI239" s="100"/>
      <c r="AJ239" s="100"/>
      <c r="AK239" s="100"/>
      <c r="AL239" s="100"/>
      <c r="AM239" s="100"/>
      <c r="AN239" s="100"/>
      <c r="AO239" s="100"/>
      <c r="AP239" s="100"/>
      <c r="AQ239" s="100"/>
      <c r="AR239" s="100"/>
      <c r="AS239" s="100"/>
      <c r="AT239" s="100"/>
      <c r="AU239" s="100"/>
      <c r="AV239" s="100"/>
      <c r="AW239" s="100"/>
      <c r="AX239" s="100"/>
      <c r="AY239" s="100"/>
      <c r="AZ239" s="100"/>
      <c r="BA239" s="100"/>
      <c r="BB239" s="100"/>
      <c r="BC239" s="100"/>
      <c r="BD239" s="100"/>
      <c r="BE239" s="100"/>
      <c r="BF239" s="100"/>
      <c r="BG239" s="100"/>
    </row>
    <row r="240" spans="1:59" s="85" customFormat="1" ht="15.6" x14ac:dyDescent="0.3">
      <c r="A240" s="40" t="s">
        <v>71</v>
      </c>
      <c r="B240" s="40" t="str">
        <f>VLOOKUP(A240,'CENTROS DE COSTOS'!A:D,2,0)</f>
        <v>0036-0004</v>
      </c>
      <c r="C240" s="40" t="str">
        <f>VLOOKUP(A240,'CENTROS DE COSTOS'!A:D,3,0)</f>
        <v>Wompi Centro</v>
      </c>
      <c r="D240" s="40">
        <v>11001</v>
      </c>
      <c r="E240" s="40">
        <v>2960977</v>
      </c>
      <c r="F240" s="40">
        <v>79933</v>
      </c>
      <c r="G240" s="40" t="s">
        <v>33</v>
      </c>
      <c r="H240" s="40" t="s">
        <v>618</v>
      </c>
      <c r="I240" s="40" t="s">
        <v>71</v>
      </c>
      <c r="J240" s="40" t="s">
        <v>6447</v>
      </c>
      <c r="K240" s="40" t="s">
        <v>1170</v>
      </c>
      <c r="L240" s="40" t="s">
        <v>8192</v>
      </c>
      <c r="M240" s="103">
        <v>45961.333333333336</v>
      </c>
      <c r="N240" s="103">
        <v>45967.470138888886</v>
      </c>
      <c r="O240" s="40" t="s">
        <v>35</v>
      </c>
      <c r="P240" s="40" t="s">
        <v>35</v>
      </c>
      <c r="Q240" s="40" t="s">
        <v>1494</v>
      </c>
      <c r="R240" s="40" t="s">
        <v>1495</v>
      </c>
      <c r="S240" s="40" t="s">
        <v>10481</v>
      </c>
      <c r="T240" s="40" t="s">
        <v>1172</v>
      </c>
      <c r="U240" s="40">
        <v>24</v>
      </c>
      <c r="V240" s="40" t="str">
        <f>VLOOKUP(D240,TIPOLOGIA!A:F,5,0)</f>
        <v>PRINCIPAL</v>
      </c>
      <c r="W240" s="40" t="str">
        <f>VLOOKUP(D240,TIPOLOGIA!A:F,6,0)</f>
        <v>TERRESTRE</v>
      </c>
      <c r="X240" s="40" t="s">
        <v>1202</v>
      </c>
      <c r="Y240" s="40">
        <v>1</v>
      </c>
      <c r="Z240" s="51">
        <f>IF(T240="SOPORTE_TELEFÓNICO",'TARIFAS 2025'!$B$14,IF(V240="PRINCIPAL",'TARIFAS 2025'!$B$11,IF(V240="INTERMEDIA",'TARIFAS 2025'!$C$11,IF(V240="LEJANA",'TARIFAS 2025'!$D$11))))</f>
        <v>31419</v>
      </c>
      <c r="AA240" s="51">
        <f t="shared" si="3"/>
        <v>31419</v>
      </c>
      <c r="AB240" s="100"/>
      <c r="AC240" s="100"/>
      <c r="AD240" s="100"/>
      <c r="AE240" s="100"/>
      <c r="AF240" s="100"/>
      <c r="AG240" s="100"/>
      <c r="AH240" s="100"/>
      <c r="AI240" s="100"/>
      <c r="AJ240" s="100"/>
      <c r="AK240" s="100"/>
      <c r="AL240" s="100"/>
      <c r="AM240" s="100"/>
      <c r="AN240" s="100"/>
      <c r="AO240" s="100"/>
      <c r="AP240" s="100"/>
      <c r="AQ240" s="100"/>
      <c r="AR240" s="100"/>
      <c r="AS240" s="100"/>
      <c r="AT240" s="100"/>
      <c r="AU240" s="100"/>
      <c r="AV240" s="100"/>
      <c r="AW240" s="100"/>
      <c r="AX240" s="100"/>
      <c r="AY240" s="100"/>
      <c r="AZ240" s="100"/>
      <c r="BA240" s="100"/>
      <c r="BB240" s="100"/>
      <c r="BC240" s="100"/>
      <c r="BD240" s="100"/>
      <c r="BE240" s="100"/>
      <c r="BF240" s="100"/>
      <c r="BG240" s="100"/>
    </row>
    <row r="241" spans="1:59" s="85" customFormat="1" ht="15.6" x14ac:dyDescent="0.3">
      <c r="A241" s="40" t="s">
        <v>98</v>
      </c>
      <c r="B241" s="40" t="str">
        <f>VLOOKUP(A241,'CENTROS DE COSTOS'!A:D,2,0)</f>
        <v>0036-0006</v>
      </c>
      <c r="C241" s="40" t="str">
        <f>VLOOKUP(A241,'CENTROS DE COSTOS'!A:D,3,0)</f>
        <v>Wompi Oriente</v>
      </c>
      <c r="D241" s="40">
        <v>50001</v>
      </c>
      <c r="E241" s="40">
        <v>2978686</v>
      </c>
      <c r="F241" s="40">
        <v>16036</v>
      </c>
      <c r="G241" s="40" t="s">
        <v>33</v>
      </c>
      <c r="H241" s="40" t="s">
        <v>814</v>
      </c>
      <c r="I241" s="40" t="s">
        <v>98</v>
      </c>
      <c r="J241" s="40" t="s">
        <v>1602</v>
      </c>
      <c r="K241" s="40" t="s">
        <v>1170</v>
      </c>
      <c r="L241" s="40" t="s">
        <v>8193</v>
      </c>
      <c r="M241" s="103">
        <v>45966.554166666669</v>
      </c>
      <c r="N241" s="103">
        <v>45967.475694444445</v>
      </c>
      <c r="O241" s="40" t="s">
        <v>35</v>
      </c>
      <c r="P241" s="40" t="s">
        <v>35</v>
      </c>
      <c r="Q241" s="40" t="s">
        <v>1494</v>
      </c>
      <c r="R241" s="40" t="s">
        <v>1495</v>
      </c>
      <c r="S241" s="40" t="s">
        <v>10482</v>
      </c>
      <c r="T241" s="40" t="s">
        <v>1172</v>
      </c>
      <c r="U241" s="40">
        <v>48</v>
      </c>
      <c r="V241" s="40" t="str">
        <f>VLOOKUP(D241,TIPOLOGIA!A:F,5,0)</f>
        <v>PRINCIPAL</v>
      </c>
      <c r="W241" s="40" t="str">
        <f>VLOOKUP(D241,TIPOLOGIA!A:F,6,0)</f>
        <v>TERRESTRE</v>
      </c>
      <c r="X241" s="40" t="s">
        <v>1180</v>
      </c>
      <c r="Y241" s="40">
        <v>1</v>
      </c>
      <c r="Z241" s="51">
        <f>IF(T241="SOPORTE_TELEFÓNICO",'TARIFAS 2025'!$B$14,IF(V241="PRINCIPAL",'TARIFAS 2025'!$B$11,IF(V241="INTERMEDIA",'TARIFAS 2025'!$C$11,IF(V241="LEJANA",'TARIFAS 2025'!$D$11))))</f>
        <v>31419</v>
      </c>
      <c r="AA241" s="51">
        <f t="shared" si="3"/>
        <v>31419</v>
      </c>
      <c r="AB241" s="100"/>
      <c r="AC241" s="100"/>
      <c r="AD241" s="100"/>
      <c r="AE241" s="100"/>
      <c r="AF241" s="100"/>
      <c r="AG241" s="100"/>
      <c r="AH241" s="100"/>
      <c r="AI241" s="100"/>
      <c r="AJ241" s="100"/>
      <c r="AK241" s="100"/>
      <c r="AL241" s="100"/>
      <c r="AM241" s="100"/>
      <c r="AN241" s="100"/>
      <c r="AO241" s="100"/>
      <c r="AP241" s="100"/>
      <c r="AQ241" s="100"/>
      <c r="AR241" s="100"/>
      <c r="AS241" s="100"/>
      <c r="AT241" s="100"/>
      <c r="AU241" s="100"/>
      <c r="AV241" s="100"/>
      <c r="AW241" s="100"/>
      <c r="AX241" s="100"/>
      <c r="AY241" s="100"/>
      <c r="AZ241" s="100"/>
      <c r="BA241" s="100"/>
      <c r="BB241" s="100"/>
      <c r="BC241" s="100"/>
      <c r="BD241" s="100"/>
      <c r="BE241" s="100"/>
      <c r="BF241" s="100"/>
      <c r="BG241" s="100"/>
    </row>
    <row r="242" spans="1:59" s="85" customFormat="1" ht="15.6" x14ac:dyDescent="0.3">
      <c r="A242" s="40" t="s">
        <v>88</v>
      </c>
      <c r="B242" s="40" t="str">
        <f>VLOOKUP(A242,'CENTROS DE COSTOS'!A:D,2,0)</f>
        <v>0036-0005</v>
      </c>
      <c r="C242" s="40" t="str">
        <f>VLOOKUP(A242,'CENTROS DE COSTOS'!A:D,3,0)</f>
        <v>Wompi Noroccidente</v>
      </c>
      <c r="D242" s="40">
        <v>5679</v>
      </c>
      <c r="E242" s="40">
        <v>2974882</v>
      </c>
      <c r="F242" s="40">
        <v>34543</v>
      </c>
      <c r="G242" s="40" t="s">
        <v>33</v>
      </c>
      <c r="H242" s="40" t="s">
        <v>120</v>
      </c>
      <c r="I242" s="40" t="s">
        <v>140</v>
      </c>
      <c r="J242" s="40" t="s">
        <v>1693</v>
      </c>
      <c r="K242" s="40" t="s">
        <v>1170</v>
      </c>
      <c r="L242" s="40" t="s">
        <v>8194</v>
      </c>
      <c r="M242" s="103">
        <v>45966.333333333336</v>
      </c>
      <c r="N242" s="103">
        <v>45967.480555555558</v>
      </c>
      <c r="O242" s="40" t="s">
        <v>35</v>
      </c>
      <c r="P242" s="40" t="s">
        <v>35</v>
      </c>
      <c r="Q242" s="40" t="s">
        <v>1494</v>
      </c>
      <c r="R242" s="40" t="s">
        <v>1495</v>
      </c>
      <c r="S242" s="40" t="s">
        <v>10483</v>
      </c>
      <c r="T242" s="40" t="s">
        <v>1497</v>
      </c>
      <c r="U242" s="40">
        <v>64</v>
      </c>
      <c r="V242" s="40" t="str">
        <f>VLOOKUP(D242,TIPOLOGIA!A:F,5,0)</f>
        <v>INTERMEDIA</v>
      </c>
      <c r="W242" s="40" t="str">
        <f>VLOOKUP(D242,TIPOLOGIA!A:F,6,0)</f>
        <v>TERRESTRE</v>
      </c>
      <c r="X242" s="40" t="s">
        <v>12479</v>
      </c>
      <c r="Y242" s="40">
        <v>1</v>
      </c>
      <c r="Z242" s="51">
        <f>IF(T242="SOPORTE_TELEFÓNICO",'TARIFAS 2025'!$B$14,IF(V242="PRINCIPAL",'TARIFAS 2025'!$B$11,IF(V242="INTERMEDIA",'TARIFAS 2025'!$C$11,IF(V242="LEJANA",'TARIFAS 2025'!$D$11))))</f>
        <v>36351</v>
      </c>
      <c r="AA242" s="51">
        <f t="shared" si="3"/>
        <v>36351</v>
      </c>
      <c r="AB242" s="100"/>
      <c r="AC242" s="100"/>
      <c r="AD242" s="100"/>
      <c r="AE242" s="100"/>
      <c r="AF242" s="100"/>
      <c r="AG242" s="100"/>
      <c r="AH242" s="100"/>
      <c r="AI242" s="100"/>
      <c r="AJ242" s="100"/>
      <c r="AK242" s="100"/>
      <c r="AL242" s="100"/>
      <c r="AM242" s="100"/>
      <c r="AN242" s="100"/>
      <c r="AO242" s="100"/>
      <c r="AP242" s="100"/>
      <c r="AQ242" s="100"/>
      <c r="AR242" s="100"/>
      <c r="AS242" s="100"/>
      <c r="AT242" s="100"/>
      <c r="AU242" s="100"/>
      <c r="AV242" s="100"/>
      <c r="AW242" s="100"/>
      <c r="AX242" s="100"/>
      <c r="AY242" s="100"/>
      <c r="AZ242" s="100"/>
      <c r="BA242" s="100"/>
      <c r="BB242" s="100"/>
      <c r="BC242" s="100"/>
      <c r="BD242" s="100"/>
      <c r="BE242" s="100"/>
      <c r="BF242" s="100"/>
      <c r="BG242" s="100"/>
    </row>
    <row r="243" spans="1:59" s="85" customFormat="1" ht="15.6" x14ac:dyDescent="0.3">
      <c r="A243" s="40" t="s">
        <v>92</v>
      </c>
      <c r="B243" s="40" t="str">
        <f>VLOOKUP(A243,'CENTROS DE COSTOS'!A:D,2,0)</f>
        <v>0036-0002</v>
      </c>
      <c r="C243" s="40" t="str">
        <f>VLOOKUP(A243,'CENTROS DE COSTOS'!A:D,3,0)</f>
        <v>Wompi Eje Cafetero</v>
      </c>
      <c r="D243" s="40">
        <v>66001</v>
      </c>
      <c r="E243" s="40">
        <v>2976178</v>
      </c>
      <c r="F243" s="40">
        <v>78157</v>
      </c>
      <c r="G243" s="40" t="s">
        <v>33</v>
      </c>
      <c r="H243" s="40" t="s">
        <v>458</v>
      </c>
      <c r="I243" s="40" t="s">
        <v>92</v>
      </c>
      <c r="J243" s="40" t="s">
        <v>6448</v>
      </c>
      <c r="K243" s="40" t="s">
        <v>1170</v>
      </c>
      <c r="L243" s="40" t="s">
        <v>8195</v>
      </c>
      <c r="M243" s="103">
        <v>45966.377083333333</v>
      </c>
      <c r="N243" s="103">
        <v>45967.480555555558</v>
      </c>
      <c r="O243" s="40" t="s">
        <v>35</v>
      </c>
      <c r="P243" s="40" t="s">
        <v>35</v>
      </c>
      <c r="Q243" s="40" t="s">
        <v>1494</v>
      </c>
      <c r="R243" s="40" t="s">
        <v>1495</v>
      </c>
      <c r="S243" s="40" t="s">
        <v>10484</v>
      </c>
      <c r="T243" s="40" t="s">
        <v>1172</v>
      </c>
      <c r="U243" s="40">
        <v>32</v>
      </c>
      <c r="V243" s="40" t="str">
        <f>VLOOKUP(D243,TIPOLOGIA!A:F,5,0)</f>
        <v>PRINCIPAL</v>
      </c>
      <c r="W243" s="40" t="str">
        <f>VLOOKUP(D243,TIPOLOGIA!A:F,6,0)</f>
        <v>TERRESTRE</v>
      </c>
      <c r="X243" s="40" t="s">
        <v>1175</v>
      </c>
      <c r="Y243" s="40">
        <v>1</v>
      </c>
      <c r="Z243" s="51">
        <f>IF(T243="SOPORTE_TELEFÓNICO",'TARIFAS 2025'!$B$14,IF(V243="PRINCIPAL",'TARIFAS 2025'!$B$11,IF(V243="INTERMEDIA",'TARIFAS 2025'!$C$11,IF(V243="LEJANA",'TARIFAS 2025'!$D$11))))</f>
        <v>31419</v>
      </c>
      <c r="AA243" s="51">
        <f t="shared" si="3"/>
        <v>31419</v>
      </c>
      <c r="AB243" s="100"/>
      <c r="AC243" s="100"/>
      <c r="AD243" s="100"/>
      <c r="AE243" s="100"/>
      <c r="AF243" s="100"/>
      <c r="AG243" s="100"/>
      <c r="AH243" s="100"/>
      <c r="AI243" s="100"/>
      <c r="AJ243" s="100"/>
      <c r="AK243" s="100"/>
      <c r="AL243" s="100"/>
      <c r="AM243" s="100"/>
      <c r="AN243" s="100"/>
      <c r="AO243" s="100"/>
      <c r="AP243" s="100"/>
      <c r="AQ243" s="100"/>
      <c r="AR243" s="100"/>
      <c r="AS243" s="100"/>
      <c r="AT243" s="100"/>
      <c r="AU243" s="100"/>
      <c r="AV243" s="100"/>
      <c r="AW243" s="100"/>
      <c r="AX243" s="100"/>
      <c r="AY243" s="100"/>
      <c r="AZ243" s="100"/>
      <c r="BA243" s="100"/>
      <c r="BB243" s="100"/>
      <c r="BC243" s="100"/>
      <c r="BD243" s="100"/>
      <c r="BE243" s="100"/>
      <c r="BF243" s="100"/>
      <c r="BG243" s="100"/>
    </row>
    <row r="244" spans="1:59" s="85" customFormat="1" ht="15.6" x14ac:dyDescent="0.3">
      <c r="A244" s="40" t="s">
        <v>92</v>
      </c>
      <c r="B244" s="40" t="str">
        <f>VLOOKUP(A244,'CENTROS DE COSTOS'!A:D,2,0)</f>
        <v>0036-0002</v>
      </c>
      <c r="C244" s="40" t="str">
        <f>VLOOKUP(A244,'CENTROS DE COSTOS'!A:D,3,0)</f>
        <v>Wompi Eje Cafetero</v>
      </c>
      <c r="D244" s="40">
        <v>63130</v>
      </c>
      <c r="E244" s="40">
        <v>2975068</v>
      </c>
      <c r="F244" s="40">
        <v>11734</v>
      </c>
      <c r="G244" s="40" t="s">
        <v>33</v>
      </c>
      <c r="H244" s="40" t="s">
        <v>939</v>
      </c>
      <c r="I244" s="40" t="s">
        <v>940</v>
      </c>
      <c r="J244" s="40" t="s">
        <v>1467</v>
      </c>
      <c r="K244" s="40" t="s">
        <v>1170</v>
      </c>
      <c r="L244" s="40" t="s">
        <v>8196</v>
      </c>
      <c r="M244" s="103">
        <v>45966.333333333336</v>
      </c>
      <c r="N244" s="103">
        <v>45967.484027777777</v>
      </c>
      <c r="O244" s="40" t="s">
        <v>35</v>
      </c>
      <c r="P244" s="40" t="s">
        <v>35</v>
      </c>
      <c r="Q244" s="40" t="s">
        <v>1494</v>
      </c>
      <c r="R244" s="40" t="s">
        <v>1495</v>
      </c>
      <c r="S244" s="40" t="s">
        <v>10485</v>
      </c>
      <c r="T244" s="40" t="s">
        <v>1172</v>
      </c>
      <c r="U244" s="40">
        <v>64</v>
      </c>
      <c r="V244" s="40" t="str">
        <f>VLOOKUP(D244,TIPOLOGIA!A:F,5,0)</f>
        <v>INTERMEDIA</v>
      </c>
      <c r="W244" s="40" t="str">
        <f>VLOOKUP(D244,TIPOLOGIA!A:F,6,0)</f>
        <v>TERRESTRE</v>
      </c>
      <c r="X244" s="40" t="s">
        <v>1231</v>
      </c>
      <c r="Y244" s="40">
        <v>1</v>
      </c>
      <c r="Z244" s="51">
        <f>IF(T244="SOPORTE_TELEFÓNICO",'TARIFAS 2025'!$B$14,IF(V244="PRINCIPAL",'TARIFAS 2025'!$B$11,IF(V244="INTERMEDIA",'TARIFAS 2025'!$C$11,IF(V244="LEJANA",'TARIFAS 2025'!$D$11))))</f>
        <v>36351</v>
      </c>
      <c r="AA244" s="51">
        <f t="shared" si="3"/>
        <v>36351</v>
      </c>
      <c r="AB244" s="100"/>
      <c r="AC244" s="100"/>
      <c r="AD244" s="100"/>
      <c r="AE244" s="100"/>
      <c r="AF244" s="100"/>
      <c r="AG244" s="100"/>
      <c r="AH244" s="100"/>
      <c r="AI244" s="100"/>
      <c r="AJ244" s="100"/>
      <c r="AK244" s="100"/>
      <c r="AL244" s="100"/>
      <c r="AM244" s="100"/>
      <c r="AN244" s="100"/>
      <c r="AO244" s="100"/>
      <c r="AP244" s="100"/>
      <c r="AQ244" s="100"/>
      <c r="AR244" s="100"/>
      <c r="AS244" s="100"/>
      <c r="AT244" s="100"/>
      <c r="AU244" s="100"/>
      <c r="AV244" s="100"/>
      <c r="AW244" s="100"/>
      <c r="AX244" s="100"/>
      <c r="AY244" s="100"/>
      <c r="AZ244" s="100"/>
      <c r="BA244" s="100"/>
      <c r="BB244" s="100"/>
      <c r="BC244" s="100"/>
      <c r="BD244" s="100"/>
      <c r="BE244" s="100"/>
      <c r="BF244" s="100"/>
      <c r="BG244" s="100"/>
    </row>
    <row r="245" spans="1:59" s="85" customFormat="1" ht="15.6" x14ac:dyDescent="0.3">
      <c r="A245" s="40" t="s">
        <v>71</v>
      </c>
      <c r="B245" s="40" t="str">
        <f>VLOOKUP(A245,'CENTROS DE COSTOS'!A:D,2,0)</f>
        <v>0036-0004</v>
      </c>
      <c r="C245" s="40" t="str">
        <f>VLOOKUP(A245,'CENTROS DE COSTOS'!A:D,3,0)</f>
        <v>Wompi Centro</v>
      </c>
      <c r="D245" s="40">
        <v>11001</v>
      </c>
      <c r="E245" s="40">
        <v>2962708</v>
      </c>
      <c r="F245" s="40">
        <v>76878</v>
      </c>
      <c r="G245" s="40" t="s">
        <v>33</v>
      </c>
      <c r="H245" s="40" t="s">
        <v>618</v>
      </c>
      <c r="I245" s="40" t="s">
        <v>71</v>
      </c>
      <c r="J245" s="40" t="s">
        <v>6449</v>
      </c>
      <c r="K245" s="40" t="s">
        <v>1170</v>
      </c>
      <c r="L245" s="40" t="s">
        <v>8197</v>
      </c>
      <c r="M245" s="103">
        <v>45961.422222222223</v>
      </c>
      <c r="N245" s="103">
        <v>45967.486111111109</v>
      </c>
      <c r="O245" s="40" t="s">
        <v>35</v>
      </c>
      <c r="P245" s="40" t="s">
        <v>35</v>
      </c>
      <c r="Q245" s="40" t="s">
        <v>1494</v>
      </c>
      <c r="R245" s="40" t="s">
        <v>1495</v>
      </c>
      <c r="S245" s="40" t="s">
        <v>10486</v>
      </c>
      <c r="T245" s="40" t="s">
        <v>1172</v>
      </c>
      <c r="U245" s="40">
        <v>40</v>
      </c>
      <c r="V245" s="40" t="str">
        <f>VLOOKUP(D245,TIPOLOGIA!A:F,5,0)</f>
        <v>PRINCIPAL</v>
      </c>
      <c r="W245" s="40" t="str">
        <f>VLOOKUP(D245,TIPOLOGIA!A:F,6,0)</f>
        <v>TERRESTRE</v>
      </c>
      <c r="X245" s="40" t="s">
        <v>1383</v>
      </c>
      <c r="Y245" s="40">
        <v>1</v>
      </c>
      <c r="Z245" s="51">
        <f>IF(T245="SOPORTE_TELEFÓNICO",'TARIFAS 2025'!$B$14,IF(V245="PRINCIPAL",'TARIFAS 2025'!$B$11,IF(V245="INTERMEDIA",'TARIFAS 2025'!$C$11,IF(V245="LEJANA",'TARIFAS 2025'!$D$11))))</f>
        <v>31419</v>
      </c>
      <c r="AA245" s="51">
        <f t="shared" si="3"/>
        <v>31419</v>
      </c>
      <c r="AB245" s="100"/>
      <c r="AC245" s="100"/>
      <c r="AD245" s="100"/>
      <c r="AE245" s="100"/>
      <c r="AF245" s="100"/>
      <c r="AG245" s="100"/>
      <c r="AH245" s="100"/>
      <c r="AI245" s="100"/>
      <c r="AJ245" s="100"/>
      <c r="AK245" s="100"/>
      <c r="AL245" s="100"/>
      <c r="AM245" s="100"/>
      <c r="AN245" s="100"/>
      <c r="AO245" s="100"/>
      <c r="AP245" s="100"/>
      <c r="AQ245" s="100"/>
      <c r="AR245" s="100"/>
      <c r="AS245" s="100"/>
      <c r="AT245" s="100"/>
      <c r="AU245" s="100"/>
      <c r="AV245" s="100"/>
      <c r="AW245" s="100"/>
      <c r="AX245" s="100"/>
      <c r="AY245" s="100"/>
      <c r="AZ245" s="100"/>
      <c r="BA245" s="100"/>
      <c r="BB245" s="100"/>
      <c r="BC245" s="100"/>
      <c r="BD245" s="100"/>
      <c r="BE245" s="100"/>
      <c r="BF245" s="100"/>
      <c r="BG245" s="100"/>
    </row>
    <row r="246" spans="1:59" s="85" customFormat="1" ht="15.6" x14ac:dyDescent="0.3">
      <c r="A246" s="40" t="s">
        <v>74</v>
      </c>
      <c r="B246" s="40" t="str">
        <f>VLOOKUP(A246,'CENTROS DE COSTOS'!A:D,2,0)</f>
        <v>0036-0007</v>
      </c>
      <c r="C246" s="40" t="str">
        <f>VLOOKUP(A246,'CENTROS DE COSTOS'!A:D,3,0)</f>
        <v>Wompi Santander</v>
      </c>
      <c r="D246" s="40">
        <v>68755</v>
      </c>
      <c r="E246" s="40">
        <v>2953453</v>
      </c>
      <c r="F246" s="40">
        <v>71358</v>
      </c>
      <c r="G246" s="40" t="s">
        <v>33</v>
      </c>
      <c r="H246" s="40" t="s">
        <v>963</v>
      </c>
      <c r="I246" s="40" t="s">
        <v>1026</v>
      </c>
      <c r="J246" s="40" t="s">
        <v>6450</v>
      </c>
      <c r="K246" s="40" t="s">
        <v>1170</v>
      </c>
      <c r="L246" s="40" t="s">
        <v>8198</v>
      </c>
      <c r="M246" s="103">
        <v>45959.520833333336</v>
      </c>
      <c r="N246" s="103">
        <v>45967.486805555556</v>
      </c>
      <c r="O246" s="40" t="s">
        <v>35</v>
      </c>
      <c r="P246" s="40" t="s">
        <v>35</v>
      </c>
      <c r="Q246" s="40" t="s">
        <v>1494</v>
      </c>
      <c r="R246" s="40" t="s">
        <v>1495</v>
      </c>
      <c r="S246" s="40" t="s">
        <v>10487</v>
      </c>
      <c r="T246" s="40" t="s">
        <v>1497</v>
      </c>
      <c r="U246" s="40">
        <v>48</v>
      </c>
      <c r="V246" s="40" t="str">
        <f>VLOOKUP(D246,TIPOLOGIA!A:F,5,0)</f>
        <v>LEJANA</v>
      </c>
      <c r="W246" s="40" t="str">
        <f>VLOOKUP(D246,TIPOLOGIA!A:F,6,0)</f>
        <v>TERRESTRE</v>
      </c>
      <c r="X246" s="40" t="s">
        <v>1777</v>
      </c>
      <c r="Y246" s="40">
        <v>1</v>
      </c>
      <c r="Z246" s="51">
        <f>IF(T246="SOPORTE_TELEFÓNICO",'TARIFAS 2025'!$B$14,IF(V246="PRINCIPAL",'TARIFAS 2025'!$B$11,IF(V246="INTERMEDIA",'TARIFAS 2025'!$C$11,IF(V246="LEJANA",'TARIFAS 2025'!$D$11))))</f>
        <v>40250</v>
      </c>
      <c r="AA246" s="51">
        <f t="shared" si="3"/>
        <v>40250</v>
      </c>
      <c r="AB246" s="100"/>
      <c r="AC246" s="100"/>
      <c r="AD246" s="100"/>
      <c r="AE246" s="100"/>
      <c r="AF246" s="100"/>
      <c r="AG246" s="100"/>
      <c r="AH246" s="100"/>
      <c r="AI246" s="100"/>
      <c r="AJ246" s="100"/>
      <c r="AK246" s="100"/>
      <c r="AL246" s="100"/>
      <c r="AM246" s="100"/>
      <c r="AN246" s="100"/>
      <c r="AO246" s="100"/>
      <c r="AP246" s="100"/>
      <c r="AQ246" s="100"/>
      <c r="AR246" s="100"/>
      <c r="AS246" s="100"/>
      <c r="AT246" s="100"/>
      <c r="AU246" s="100"/>
      <c r="AV246" s="100"/>
      <c r="AW246" s="100"/>
      <c r="AX246" s="100"/>
      <c r="AY246" s="100"/>
      <c r="AZ246" s="100"/>
      <c r="BA246" s="100"/>
      <c r="BB246" s="100"/>
      <c r="BC246" s="100"/>
      <c r="BD246" s="100"/>
      <c r="BE246" s="100"/>
      <c r="BF246" s="100"/>
      <c r="BG246" s="100"/>
    </row>
    <row r="247" spans="1:59" s="85" customFormat="1" ht="15.6" x14ac:dyDescent="0.3">
      <c r="A247" s="40" t="s">
        <v>91</v>
      </c>
      <c r="B247" s="40" t="str">
        <f>VLOOKUP(A247,'CENTROS DE COSTOS'!A:D,2,0)</f>
        <v>0036-0003</v>
      </c>
      <c r="C247" s="40" t="str">
        <f>VLOOKUP(A247,'CENTROS DE COSTOS'!A:D,3,0)</f>
        <v>Wompi Suroccidente</v>
      </c>
      <c r="D247" s="40">
        <v>52001</v>
      </c>
      <c r="E247" s="40">
        <v>2977357</v>
      </c>
      <c r="F247" s="40">
        <v>78280</v>
      </c>
      <c r="G247" s="40" t="s">
        <v>33</v>
      </c>
      <c r="H247" s="40" t="s">
        <v>133</v>
      </c>
      <c r="I247" s="40" t="s">
        <v>91</v>
      </c>
      <c r="J247" s="40" t="s">
        <v>6451</v>
      </c>
      <c r="K247" s="40" t="s">
        <v>1170</v>
      </c>
      <c r="L247" s="40" t="s">
        <v>8199</v>
      </c>
      <c r="M247" s="103">
        <v>45966.436805555553</v>
      </c>
      <c r="N247" s="103">
        <v>45967.492361111108</v>
      </c>
      <c r="O247" s="40" t="s">
        <v>35</v>
      </c>
      <c r="P247" s="40" t="s">
        <v>35</v>
      </c>
      <c r="Q247" s="40" t="s">
        <v>1494</v>
      </c>
      <c r="R247" s="40" t="s">
        <v>1495</v>
      </c>
      <c r="S247" s="40" t="s">
        <v>10488</v>
      </c>
      <c r="T247" s="40" t="s">
        <v>1172</v>
      </c>
      <c r="U247" s="40">
        <v>32</v>
      </c>
      <c r="V247" s="40" t="str">
        <f>VLOOKUP(D247,TIPOLOGIA!A:F,5,0)</f>
        <v>PRINCIPAL</v>
      </c>
      <c r="W247" s="40" t="str">
        <f>VLOOKUP(D247,TIPOLOGIA!A:F,6,0)</f>
        <v>TERRESTRE</v>
      </c>
      <c r="X247" s="40" t="s">
        <v>1229</v>
      </c>
      <c r="Y247" s="40">
        <v>1</v>
      </c>
      <c r="Z247" s="51">
        <f>IF(T247="SOPORTE_TELEFÓNICO",'TARIFAS 2025'!$B$14,IF(V247="PRINCIPAL",'TARIFAS 2025'!$B$11,IF(V247="INTERMEDIA",'TARIFAS 2025'!$C$11,IF(V247="LEJANA",'TARIFAS 2025'!$D$11))))</f>
        <v>31419</v>
      </c>
      <c r="AA247" s="51">
        <f t="shared" si="3"/>
        <v>31419</v>
      </c>
      <c r="AB247" s="100"/>
      <c r="AC247" s="100"/>
      <c r="AD247" s="100"/>
      <c r="AE247" s="100"/>
      <c r="AF247" s="100"/>
      <c r="AG247" s="100"/>
      <c r="AH247" s="100"/>
      <c r="AI247" s="100"/>
      <c r="AJ247" s="100"/>
      <c r="AK247" s="100"/>
      <c r="AL247" s="100"/>
      <c r="AM247" s="100"/>
      <c r="AN247" s="100"/>
      <c r="AO247" s="100"/>
      <c r="AP247" s="100"/>
      <c r="AQ247" s="100"/>
      <c r="AR247" s="100"/>
      <c r="AS247" s="100"/>
      <c r="AT247" s="100"/>
      <c r="AU247" s="100"/>
      <c r="AV247" s="100"/>
      <c r="AW247" s="100"/>
      <c r="AX247" s="100"/>
      <c r="AY247" s="100"/>
      <c r="AZ247" s="100"/>
      <c r="BA247" s="100"/>
      <c r="BB247" s="100"/>
      <c r="BC247" s="100"/>
      <c r="BD247" s="100"/>
      <c r="BE247" s="100"/>
      <c r="BF247" s="100"/>
      <c r="BG247" s="100"/>
    </row>
    <row r="248" spans="1:59" s="85" customFormat="1" ht="15.6" x14ac:dyDescent="0.3">
      <c r="A248" s="40" t="s">
        <v>98</v>
      </c>
      <c r="B248" s="40" t="str">
        <f>VLOOKUP(A248,'CENTROS DE COSTOS'!A:D,2,0)</f>
        <v>0036-0006</v>
      </c>
      <c r="C248" s="40" t="str">
        <f>VLOOKUP(A248,'CENTROS DE COSTOS'!A:D,3,0)</f>
        <v>Wompi Oriente</v>
      </c>
      <c r="D248" s="40">
        <v>50001</v>
      </c>
      <c r="E248" s="40">
        <v>2979235</v>
      </c>
      <c r="F248" s="40">
        <v>79428</v>
      </c>
      <c r="G248" s="40" t="s">
        <v>33</v>
      </c>
      <c r="H248" s="40" t="s">
        <v>814</v>
      </c>
      <c r="I248" s="40" t="s">
        <v>98</v>
      </c>
      <c r="J248" s="40" t="s">
        <v>6452</v>
      </c>
      <c r="K248" s="40" t="s">
        <v>1170</v>
      </c>
      <c r="L248" s="40" t="s">
        <v>8200</v>
      </c>
      <c r="M248" s="103">
        <v>45966.594444444447</v>
      </c>
      <c r="N248" s="103">
        <v>45967.495833333334</v>
      </c>
      <c r="O248" s="40" t="s">
        <v>35</v>
      </c>
      <c r="P248" s="40" t="s">
        <v>35</v>
      </c>
      <c r="Q248" s="40" t="s">
        <v>1494</v>
      </c>
      <c r="R248" s="40" t="s">
        <v>1495</v>
      </c>
      <c r="S248" s="40" t="s">
        <v>10489</v>
      </c>
      <c r="T248" s="40" t="s">
        <v>1172</v>
      </c>
      <c r="U248" s="40">
        <v>16</v>
      </c>
      <c r="V248" s="40" t="str">
        <f>VLOOKUP(D248,TIPOLOGIA!A:F,5,0)</f>
        <v>PRINCIPAL</v>
      </c>
      <c r="W248" s="40" t="str">
        <f>VLOOKUP(D248,TIPOLOGIA!A:F,6,0)</f>
        <v>TERRESTRE</v>
      </c>
      <c r="X248" s="40" t="s">
        <v>1180</v>
      </c>
      <c r="Y248" s="40">
        <v>1</v>
      </c>
      <c r="Z248" s="51">
        <f>IF(T248="SOPORTE_TELEFÓNICO",'TARIFAS 2025'!$B$14,IF(V248="PRINCIPAL",'TARIFAS 2025'!$B$11,IF(V248="INTERMEDIA",'TARIFAS 2025'!$C$11,IF(V248="LEJANA",'TARIFAS 2025'!$D$11))))</f>
        <v>31419</v>
      </c>
      <c r="AA248" s="51">
        <f t="shared" si="3"/>
        <v>31419</v>
      </c>
      <c r="AB248" s="100"/>
      <c r="AC248" s="100"/>
      <c r="AD248" s="100"/>
      <c r="AE248" s="100"/>
      <c r="AF248" s="100"/>
      <c r="AG248" s="100"/>
      <c r="AH248" s="100"/>
      <c r="AI248" s="100"/>
      <c r="AJ248" s="100"/>
      <c r="AK248" s="100"/>
      <c r="AL248" s="100"/>
      <c r="AM248" s="100"/>
      <c r="AN248" s="100"/>
      <c r="AO248" s="100"/>
      <c r="AP248" s="100"/>
      <c r="AQ248" s="100"/>
      <c r="AR248" s="100"/>
      <c r="AS248" s="100"/>
      <c r="AT248" s="100"/>
      <c r="AU248" s="100"/>
      <c r="AV248" s="100"/>
      <c r="AW248" s="100"/>
      <c r="AX248" s="100"/>
      <c r="AY248" s="100"/>
      <c r="AZ248" s="100"/>
      <c r="BA248" s="100"/>
      <c r="BB248" s="100"/>
      <c r="BC248" s="100"/>
      <c r="BD248" s="100"/>
      <c r="BE248" s="100"/>
      <c r="BF248" s="100"/>
      <c r="BG248" s="100"/>
    </row>
    <row r="249" spans="1:59" s="85" customFormat="1" ht="15.6" x14ac:dyDescent="0.3">
      <c r="A249" s="40" t="s">
        <v>71</v>
      </c>
      <c r="B249" s="40" t="str">
        <f>VLOOKUP(A249,'CENTROS DE COSTOS'!A:D,2,0)</f>
        <v>0036-0004</v>
      </c>
      <c r="C249" s="40" t="str">
        <f>VLOOKUP(A249,'CENTROS DE COSTOS'!A:D,3,0)</f>
        <v>Wompi Centro</v>
      </c>
      <c r="D249" s="40">
        <v>25718</v>
      </c>
      <c r="E249" s="40">
        <v>2954263</v>
      </c>
      <c r="F249" s="40">
        <v>27619</v>
      </c>
      <c r="G249" s="40" t="s">
        <v>33</v>
      </c>
      <c r="H249" s="40" t="s">
        <v>618</v>
      </c>
      <c r="I249" s="40" t="s">
        <v>693</v>
      </c>
      <c r="J249" s="40" t="s">
        <v>6453</v>
      </c>
      <c r="K249" s="40" t="s">
        <v>1170</v>
      </c>
      <c r="L249" s="40" t="s">
        <v>8201</v>
      </c>
      <c r="M249" s="103">
        <v>45959.616666666669</v>
      </c>
      <c r="N249" s="103">
        <v>45967.49722222222</v>
      </c>
      <c r="O249" s="40" t="s">
        <v>35</v>
      </c>
      <c r="P249" s="40" t="s">
        <v>35</v>
      </c>
      <c r="Q249" s="40" t="s">
        <v>1494</v>
      </c>
      <c r="R249" s="40" t="s">
        <v>1495</v>
      </c>
      <c r="S249" s="40" t="s">
        <v>10490</v>
      </c>
      <c r="T249" s="40" t="s">
        <v>1497</v>
      </c>
      <c r="U249" s="40">
        <v>24</v>
      </c>
      <c r="V249" s="40" t="str">
        <f>VLOOKUP(D249,TIPOLOGIA!A:F,5,0)</f>
        <v>INTERMEDIA</v>
      </c>
      <c r="W249" s="40" t="str">
        <f>VLOOKUP(D249,TIPOLOGIA!A:F,6,0)</f>
        <v>TERRESTRE</v>
      </c>
      <c r="X249" s="40" t="s">
        <v>1802</v>
      </c>
      <c r="Y249" s="40">
        <v>1</v>
      </c>
      <c r="Z249" s="51">
        <f>IF(T249="SOPORTE_TELEFÓNICO",'TARIFAS 2025'!$B$14,IF(V249="PRINCIPAL",'TARIFAS 2025'!$B$11,IF(V249="INTERMEDIA",'TARIFAS 2025'!$C$11,IF(V249="LEJANA",'TARIFAS 2025'!$D$11))))</f>
        <v>36351</v>
      </c>
      <c r="AA249" s="51">
        <f t="shared" si="3"/>
        <v>36351</v>
      </c>
      <c r="AB249" s="100"/>
      <c r="AC249" s="100"/>
      <c r="AD249" s="100"/>
      <c r="AE249" s="100"/>
      <c r="AF249" s="100"/>
      <c r="AG249" s="100"/>
      <c r="AH249" s="100"/>
      <c r="AI249" s="100"/>
      <c r="AJ249" s="100"/>
      <c r="AK249" s="100"/>
      <c r="AL249" s="100"/>
      <c r="AM249" s="100"/>
      <c r="AN249" s="100"/>
      <c r="AO249" s="100"/>
      <c r="AP249" s="100"/>
      <c r="AQ249" s="100"/>
      <c r="AR249" s="100"/>
      <c r="AS249" s="100"/>
      <c r="AT249" s="100"/>
      <c r="AU249" s="100"/>
      <c r="AV249" s="100"/>
      <c r="AW249" s="100"/>
      <c r="AX249" s="100"/>
      <c r="AY249" s="100"/>
      <c r="AZ249" s="100"/>
      <c r="BA249" s="100"/>
      <c r="BB249" s="100"/>
      <c r="BC249" s="100"/>
      <c r="BD249" s="100"/>
      <c r="BE249" s="100"/>
      <c r="BF249" s="100"/>
      <c r="BG249" s="100"/>
    </row>
    <row r="250" spans="1:59" s="85" customFormat="1" ht="15.6" x14ac:dyDescent="0.3">
      <c r="A250" s="40" t="s">
        <v>71</v>
      </c>
      <c r="B250" s="40" t="str">
        <f>VLOOKUP(A250,'CENTROS DE COSTOS'!A:D,2,0)</f>
        <v>0036-0004</v>
      </c>
      <c r="C250" s="40" t="str">
        <f>VLOOKUP(A250,'CENTROS DE COSTOS'!A:D,3,0)</f>
        <v>Wompi Centro</v>
      </c>
      <c r="D250" s="40">
        <v>25772</v>
      </c>
      <c r="E250" s="40">
        <v>2953514</v>
      </c>
      <c r="F250" s="40">
        <v>42897</v>
      </c>
      <c r="G250" s="40" t="s">
        <v>33</v>
      </c>
      <c r="H250" s="40" t="s">
        <v>618</v>
      </c>
      <c r="I250" s="40" t="s">
        <v>701</v>
      </c>
      <c r="J250" s="40" t="s">
        <v>6454</v>
      </c>
      <c r="K250" s="40" t="s">
        <v>1170</v>
      </c>
      <c r="L250" s="40" t="s">
        <v>8202</v>
      </c>
      <c r="M250" s="103">
        <v>45959.518750000003</v>
      </c>
      <c r="N250" s="103">
        <v>45967.502083333333</v>
      </c>
      <c r="O250" s="40" t="s">
        <v>35</v>
      </c>
      <c r="P250" s="40" t="s">
        <v>35</v>
      </c>
      <c r="Q250" s="40" t="s">
        <v>1494</v>
      </c>
      <c r="R250" s="40" t="s">
        <v>1495</v>
      </c>
      <c r="S250" s="40" t="s">
        <v>10491</v>
      </c>
      <c r="T250" s="40" t="s">
        <v>1497</v>
      </c>
      <c r="U250" s="40">
        <v>32</v>
      </c>
      <c r="V250" s="40" t="str">
        <f>VLOOKUP(D250,TIPOLOGIA!A:F,5,0)</f>
        <v>INTERMEDIA</v>
      </c>
      <c r="W250" s="40" t="str">
        <f>VLOOKUP(D250,TIPOLOGIA!A:F,6,0)</f>
        <v>TERRESTRE</v>
      </c>
      <c r="X250" s="40" t="s">
        <v>1591</v>
      </c>
      <c r="Y250" s="40">
        <v>1</v>
      </c>
      <c r="Z250" s="51">
        <f>IF(T250="SOPORTE_TELEFÓNICO",'TARIFAS 2025'!$B$14,IF(V250="PRINCIPAL",'TARIFAS 2025'!$B$11,IF(V250="INTERMEDIA",'TARIFAS 2025'!$C$11,IF(V250="LEJANA",'TARIFAS 2025'!$D$11))))</f>
        <v>36351</v>
      </c>
      <c r="AA250" s="51">
        <f t="shared" si="3"/>
        <v>36351</v>
      </c>
      <c r="AB250" s="100"/>
      <c r="AC250" s="100"/>
      <c r="AD250" s="100"/>
      <c r="AE250" s="100"/>
      <c r="AF250" s="100"/>
      <c r="AG250" s="100"/>
      <c r="AH250" s="100"/>
      <c r="AI250" s="100"/>
      <c r="AJ250" s="100"/>
      <c r="AK250" s="100"/>
      <c r="AL250" s="100"/>
      <c r="AM250" s="100"/>
      <c r="AN250" s="100"/>
      <c r="AO250" s="100"/>
      <c r="AP250" s="100"/>
      <c r="AQ250" s="100"/>
      <c r="AR250" s="100"/>
      <c r="AS250" s="100"/>
      <c r="AT250" s="100"/>
      <c r="AU250" s="100"/>
      <c r="AV250" s="100"/>
      <c r="AW250" s="100"/>
      <c r="AX250" s="100"/>
      <c r="AY250" s="100"/>
      <c r="AZ250" s="100"/>
      <c r="BA250" s="100"/>
      <c r="BB250" s="100"/>
      <c r="BC250" s="100"/>
      <c r="BD250" s="100"/>
      <c r="BE250" s="100"/>
      <c r="BF250" s="100"/>
      <c r="BG250" s="100"/>
    </row>
    <row r="251" spans="1:59" s="85" customFormat="1" ht="15.6" x14ac:dyDescent="0.3">
      <c r="A251" s="40" t="s">
        <v>71</v>
      </c>
      <c r="B251" s="40" t="str">
        <f>VLOOKUP(A251,'CENTROS DE COSTOS'!A:D,2,0)</f>
        <v>0036-0004</v>
      </c>
      <c r="C251" s="40" t="str">
        <f>VLOOKUP(A251,'CENTROS DE COSTOS'!A:D,3,0)</f>
        <v>Wompi Centro</v>
      </c>
      <c r="D251" s="40">
        <v>25035</v>
      </c>
      <c r="E251" s="40">
        <v>2955138</v>
      </c>
      <c r="F251" s="40">
        <v>79593</v>
      </c>
      <c r="G251" s="40" t="s">
        <v>33</v>
      </c>
      <c r="H251" s="40" t="s">
        <v>618</v>
      </c>
      <c r="I251" s="40" t="s">
        <v>625</v>
      </c>
      <c r="J251" s="40" t="s">
        <v>6455</v>
      </c>
      <c r="K251" s="40" t="s">
        <v>1170</v>
      </c>
      <c r="L251" s="40" t="s">
        <v>8203</v>
      </c>
      <c r="M251" s="103">
        <v>45959.668055555558</v>
      </c>
      <c r="N251" s="103">
        <v>45967.504166666666</v>
      </c>
      <c r="O251" s="40" t="s">
        <v>35</v>
      </c>
      <c r="P251" s="40" t="s">
        <v>35</v>
      </c>
      <c r="Q251" s="40" t="s">
        <v>1494</v>
      </c>
      <c r="R251" s="40" t="s">
        <v>1495</v>
      </c>
      <c r="S251" s="40" t="s">
        <v>10492</v>
      </c>
      <c r="T251" s="40" t="s">
        <v>1497</v>
      </c>
      <c r="U251" s="40">
        <v>16</v>
      </c>
      <c r="V251" s="40" t="str">
        <f>VLOOKUP(D251,TIPOLOGIA!A:F,5,0)</f>
        <v>INTERMEDIA</v>
      </c>
      <c r="W251" s="40" t="str">
        <f>VLOOKUP(D251,TIPOLOGIA!A:F,6,0)</f>
        <v>TERRESTRE</v>
      </c>
      <c r="X251" s="40" t="s">
        <v>1802</v>
      </c>
      <c r="Y251" s="40">
        <v>1</v>
      </c>
      <c r="Z251" s="51">
        <f>IF(T251="SOPORTE_TELEFÓNICO",'TARIFAS 2025'!$B$14,IF(V251="PRINCIPAL",'TARIFAS 2025'!$B$11,IF(V251="INTERMEDIA",'TARIFAS 2025'!$C$11,IF(V251="LEJANA",'TARIFAS 2025'!$D$11))))</f>
        <v>36351</v>
      </c>
      <c r="AA251" s="51">
        <f t="shared" si="3"/>
        <v>36351</v>
      </c>
      <c r="AB251" s="100"/>
      <c r="AC251" s="100"/>
      <c r="AD251" s="100"/>
      <c r="AE251" s="100"/>
      <c r="AF251" s="100"/>
      <c r="AG251" s="100"/>
      <c r="AH251" s="100"/>
      <c r="AI251" s="100"/>
      <c r="AJ251" s="100"/>
      <c r="AK251" s="100"/>
      <c r="AL251" s="100"/>
      <c r="AM251" s="100"/>
      <c r="AN251" s="100"/>
      <c r="AO251" s="100"/>
      <c r="AP251" s="100"/>
      <c r="AQ251" s="100"/>
      <c r="AR251" s="100"/>
      <c r="AS251" s="100"/>
      <c r="AT251" s="100"/>
      <c r="AU251" s="100"/>
      <c r="AV251" s="100"/>
      <c r="AW251" s="100"/>
      <c r="AX251" s="100"/>
      <c r="AY251" s="100"/>
      <c r="AZ251" s="100"/>
      <c r="BA251" s="100"/>
      <c r="BB251" s="100"/>
      <c r="BC251" s="100"/>
      <c r="BD251" s="100"/>
      <c r="BE251" s="100"/>
      <c r="BF251" s="100"/>
      <c r="BG251" s="100"/>
    </row>
    <row r="252" spans="1:59" s="85" customFormat="1" ht="15.6" x14ac:dyDescent="0.3">
      <c r="A252" s="40" t="s">
        <v>98</v>
      </c>
      <c r="B252" s="40" t="str">
        <f>VLOOKUP(A252,'CENTROS DE COSTOS'!A:D,2,0)</f>
        <v>0036-0006</v>
      </c>
      <c r="C252" s="40" t="str">
        <f>VLOOKUP(A252,'CENTROS DE COSTOS'!A:D,3,0)</f>
        <v>Wompi Oriente</v>
      </c>
      <c r="D252" s="40">
        <v>50001</v>
      </c>
      <c r="E252" s="40">
        <v>2978741</v>
      </c>
      <c r="F252" s="40">
        <v>27259</v>
      </c>
      <c r="G252" s="40" t="s">
        <v>33</v>
      </c>
      <c r="H252" s="40" t="s">
        <v>814</v>
      </c>
      <c r="I252" s="40" t="s">
        <v>98</v>
      </c>
      <c r="J252" s="40" t="s">
        <v>6456</v>
      </c>
      <c r="K252" s="40" t="s">
        <v>1170</v>
      </c>
      <c r="L252" s="40" t="s">
        <v>8204</v>
      </c>
      <c r="M252" s="103">
        <v>45966.56527777778</v>
      </c>
      <c r="N252" s="103">
        <v>45967.504166666666</v>
      </c>
      <c r="O252" s="40" t="s">
        <v>35</v>
      </c>
      <c r="P252" s="40" t="s">
        <v>35</v>
      </c>
      <c r="Q252" s="40" t="s">
        <v>1494</v>
      </c>
      <c r="R252" s="40" t="s">
        <v>1495</v>
      </c>
      <c r="S252" s="40" t="s">
        <v>10493</v>
      </c>
      <c r="T252" s="40" t="s">
        <v>1172</v>
      </c>
      <c r="U252" s="40">
        <v>24</v>
      </c>
      <c r="V252" s="40" t="str">
        <f>VLOOKUP(D252,TIPOLOGIA!A:F,5,0)</f>
        <v>PRINCIPAL</v>
      </c>
      <c r="W252" s="40" t="str">
        <f>VLOOKUP(D252,TIPOLOGIA!A:F,6,0)</f>
        <v>TERRESTRE</v>
      </c>
      <c r="X252" s="40" t="s">
        <v>1180</v>
      </c>
      <c r="Y252" s="40">
        <v>1</v>
      </c>
      <c r="Z252" s="51">
        <f>IF(T252="SOPORTE_TELEFÓNICO",'TARIFAS 2025'!$B$14,IF(V252="PRINCIPAL",'TARIFAS 2025'!$B$11,IF(V252="INTERMEDIA",'TARIFAS 2025'!$C$11,IF(V252="LEJANA",'TARIFAS 2025'!$D$11))))</f>
        <v>31419</v>
      </c>
      <c r="AA252" s="51">
        <f t="shared" si="3"/>
        <v>31419</v>
      </c>
      <c r="AB252" s="100"/>
      <c r="AC252" s="100"/>
      <c r="AD252" s="100"/>
      <c r="AE252" s="100"/>
      <c r="AF252" s="100"/>
      <c r="AG252" s="100"/>
      <c r="AH252" s="100"/>
      <c r="AI252" s="100"/>
      <c r="AJ252" s="100"/>
      <c r="AK252" s="100"/>
      <c r="AL252" s="100"/>
      <c r="AM252" s="100"/>
      <c r="AN252" s="100"/>
      <c r="AO252" s="100"/>
      <c r="AP252" s="100"/>
      <c r="AQ252" s="100"/>
      <c r="AR252" s="100"/>
      <c r="AS252" s="100"/>
      <c r="AT252" s="100"/>
      <c r="AU252" s="100"/>
      <c r="AV252" s="100"/>
      <c r="AW252" s="100"/>
      <c r="AX252" s="100"/>
      <c r="AY252" s="100"/>
      <c r="AZ252" s="100"/>
      <c r="BA252" s="100"/>
      <c r="BB252" s="100"/>
      <c r="BC252" s="100"/>
      <c r="BD252" s="100"/>
      <c r="BE252" s="100"/>
      <c r="BF252" s="100"/>
      <c r="BG252" s="100"/>
    </row>
    <row r="253" spans="1:59" s="85" customFormat="1" ht="15.6" x14ac:dyDescent="0.3">
      <c r="A253" s="40" t="s">
        <v>71</v>
      </c>
      <c r="B253" s="40" t="str">
        <f>VLOOKUP(A253,'CENTROS DE COSTOS'!A:D,2,0)</f>
        <v>0036-0004</v>
      </c>
      <c r="C253" s="40" t="str">
        <f>VLOOKUP(A253,'CENTROS DE COSTOS'!A:D,3,0)</f>
        <v>Wompi Centro</v>
      </c>
      <c r="D253" s="40">
        <v>11001</v>
      </c>
      <c r="E253" s="40">
        <v>2951660</v>
      </c>
      <c r="F253" s="40">
        <v>24922</v>
      </c>
      <c r="G253" s="40" t="s">
        <v>33</v>
      </c>
      <c r="H253" s="40" t="s">
        <v>618</v>
      </c>
      <c r="I253" s="40" t="s">
        <v>71</v>
      </c>
      <c r="J253" s="40" t="s">
        <v>6457</v>
      </c>
      <c r="K253" s="40" t="s">
        <v>1170</v>
      </c>
      <c r="L253" s="40" t="s">
        <v>8205</v>
      </c>
      <c r="M253" s="103">
        <v>45959.412499999999</v>
      </c>
      <c r="N253" s="103">
        <v>45967.506249999999</v>
      </c>
      <c r="O253" s="40" t="s">
        <v>35</v>
      </c>
      <c r="P253" s="40" t="s">
        <v>35</v>
      </c>
      <c r="Q253" s="40" t="s">
        <v>1494</v>
      </c>
      <c r="R253" s="40" t="s">
        <v>1495</v>
      </c>
      <c r="S253" s="40" t="s">
        <v>10494</v>
      </c>
      <c r="T253" s="40" t="s">
        <v>1172</v>
      </c>
      <c r="U253" s="40">
        <v>32</v>
      </c>
      <c r="V253" s="40" t="str">
        <f>VLOOKUP(D253,TIPOLOGIA!A:F,5,0)</f>
        <v>PRINCIPAL</v>
      </c>
      <c r="W253" s="40" t="str">
        <f>VLOOKUP(D253,TIPOLOGIA!A:F,6,0)</f>
        <v>TERRESTRE</v>
      </c>
      <c r="X253" s="40" t="s">
        <v>1208</v>
      </c>
      <c r="Y253" s="40">
        <v>1</v>
      </c>
      <c r="Z253" s="51">
        <f>IF(T253="SOPORTE_TELEFÓNICO",'TARIFAS 2025'!$B$14,IF(V253="PRINCIPAL",'TARIFAS 2025'!$B$11,IF(V253="INTERMEDIA",'TARIFAS 2025'!$C$11,IF(V253="LEJANA",'TARIFAS 2025'!$D$11))))</f>
        <v>31419</v>
      </c>
      <c r="AA253" s="51">
        <f t="shared" si="3"/>
        <v>31419</v>
      </c>
      <c r="AB253" s="100"/>
      <c r="AC253" s="100"/>
      <c r="AD253" s="100"/>
      <c r="AE253" s="100"/>
      <c r="AF253" s="100"/>
      <c r="AG253" s="100"/>
      <c r="AH253" s="100"/>
      <c r="AI253" s="100"/>
      <c r="AJ253" s="100"/>
      <c r="AK253" s="100"/>
      <c r="AL253" s="100"/>
      <c r="AM253" s="100"/>
      <c r="AN253" s="100"/>
      <c r="AO253" s="100"/>
      <c r="AP253" s="100"/>
      <c r="AQ253" s="100"/>
      <c r="AR253" s="100"/>
      <c r="AS253" s="100"/>
      <c r="AT253" s="100"/>
      <c r="AU253" s="100"/>
      <c r="AV253" s="100"/>
      <c r="AW253" s="100"/>
      <c r="AX253" s="100"/>
      <c r="AY253" s="100"/>
      <c r="AZ253" s="100"/>
      <c r="BA253" s="100"/>
      <c r="BB253" s="100"/>
      <c r="BC253" s="100"/>
      <c r="BD253" s="100"/>
      <c r="BE253" s="100"/>
      <c r="BF253" s="100"/>
      <c r="BG253" s="100"/>
    </row>
    <row r="254" spans="1:59" s="85" customFormat="1" ht="15.6" x14ac:dyDescent="0.3">
      <c r="A254" s="40" t="s">
        <v>80</v>
      </c>
      <c r="B254" s="40" t="str">
        <f>VLOOKUP(A254,'CENTROS DE COSTOS'!A:D,2,0)</f>
        <v>0036-0001</v>
      </c>
      <c r="C254" s="40" t="str">
        <f>VLOOKUP(A254,'CENTROS DE COSTOS'!A:D,3,0)</f>
        <v>Wompi Costa</v>
      </c>
      <c r="D254" s="40">
        <v>13001</v>
      </c>
      <c r="E254" s="40">
        <v>2960922</v>
      </c>
      <c r="F254" s="40">
        <v>75846</v>
      </c>
      <c r="G254" s="40" t="s">
        <v>33</v>
      </c>
      <c r="H254" s="40" t="s">
        <v>275</v>
      </c>
      <c r="I254" s="40" t="s">
        <v>80</v>
      </c>
      <c r="J254" s="40" t="s">
        <v>1614</v>
      </c>
      <c r="K254" s="40" t="s">
        <v>1170</v>
      </c>
      <c r="L254" s="40" t="s">
        <v>8206</v>
      </c>
      <c r="M254" s="103">
        <v>45961.333333333336</v>
      </c>
      <c r="N254" s="103">
        <v>45967.509027777778</v>
      </c>
      <c r="O254" s="40" t="s">
        <v>35</v>
      </c>
      <c r="P254" s="40" t="s">
        <v>35</v>
      </c>
      <c r="Q254" s="40" t="s">
        <v>1494</v>
      </c>
      <c r="R254" s="40" t="s">
        <v>1495</v>
      </c>
      <c r="S254" s="40" t="s">
        <v>10495</v>
      </c>
      <c r="T254" s="40" t="s">
        <v>1172</v>
      </c>
      <c r="U254" s="40">
        <v>16</v>
      </c>
      <c r="V254" s="40" t="str">
        <f>VLOOKUP(D254,TIPOLOGIA!A:F,5,0)</f>
        <v>PRINCIPAL</v>
      </c>
      <c r="W254" s="40" t="str">
        <f>VLOOKUP(D254,TIPOLOGIA!A:F,6,0)</f>
        <v>TERRESTRE</v>
      </c>
      <c r="X254" s="40" t="s">
        <v>1299</v>
      </c>
      <c r="Y254" s="40">
        <v>1</v>
      </c>
      <c r="Z254" s="51">
        <f>IF(T254="SOPORTE_TELEFÓNICO",'TARIFAS 2025'!$B$14,IF(V254="PRINCIPAL",'TARIFAS 2025'!$B$11,IF(V254="INTERMEDIA",'TARIFAS 2025'!$C$11,IF(V254="LEJANA",'TARIFAS 2025'!$D$11))))</f>
        <v>31419</v>
      </c>
      <c r="AA254" s="51">
        <f t="shared" si="3"/>
        <v>31419</v>
      </c>
      <c r="AB254" s="100"/>
      <c r="AC254" s="100"/>
      <c r="AD254" s="100"/>
      <c r="AE254" s="100"/>
      <c r="AF254" s="100"/>
      <c r="AG254" s="100"/>
      <c r="AH254" s="100"/>
      <c r="AI254" s="100"/>
      <c r="AJ254" s="100"/>
      <c r="AK254" s="100"/>
      <c r="AL254" s="100"/>
      <c r="AM254" s="100"/>
      <c r="AN254" s="100"/>
      <c r="AO254" s="100"/>
      <c r="AP254" s="100"/>
      <c r="AQ254" s="100"/>
      <c r="AR254" s="100"/>
      <c r="AS254" s="100"/>
      <c r="AT254" s="100"/>
      <c r="AU254" s="100"/>
      <c r="AV254" s="100"/>
      <c r="AW254" s="100"/>
      <c r="AX254" s="100"/>
      <c r="AY254" s="100"/>
      <c r="AZ254" s="100"/>
      <c r="BA254" s="100"/>
      <c r="BB254" s="100"/>
      <c r="BC254" s="100"/>
      <c r="BD254" s="100"/>
      <c r="BE254" s="100"/>
      <c r="BF254" s="100"/>
      <c r="BG254" s="100"/>
    </row>
    <row r="255" spans="1:59" s="85" customFormat="1" ht="15.6" x14ac:dyDescent="0.3">
      <c r="A255" s="40" t="s">
        <v>81</v>
      </c>
      <c r="B255" s="40" t="str">
        <f>VLOOKUP(A255,'CENTROS DE COSTOS'!A:D,2,0)</f>
        <v>0036-0007</v>
      </c>
      <c r="C255" s="40" t="str">
        <f>VLOOKUP(A255,'CENTROS DE COSTOS'!A:D,3,0)</f>
        <v>Wompi Santander</v>
      </c>
      <c r="D255" s="40">
        <v>54001</v>
      </c>
      <c r="E255" s="40">
        <v>2966952</v>
      </c>
      <c r="F255" s="40">
        <v>80597</v>
      </c>
      <c r="G255" s="40" t="s">
        <v>33</v>
      </c>
      <c r="H255" s="40" t="s">
        <v>891</v>
      </c>
      <c r="I255" s="40" t="s">
        <v>81</v>
      </c>
      <c r="J255" s="40" t="s">
        <v>6458</v>
      </c>
      <c r="K255" s="40" t="s">
        <v>1170</v>
      </c>
      <c r="L255" s="40" t="s">
        <v>8207</v>
      </c>
      <c r="M255" s="103">
        <v>45965.333333333336</v>
      </c>
      <c r="N255" s="103">
        <v>45967.509722222225</v>
      </c>
      <c r="O255" s="40" t="s">
        <v>35</v>
      </c>
      <c r="P255" s="40" t="s">
        <v>35</v>
      </c>
      <c r="Q255" s="40" t="s">
        <v>1494</v>
      </c>
      <c r="R255" s="40" t="s">
        <v>1495</v>
      </c>
      <c r="S255" s="40" t="s">
        <v>10496</v>
      </c>
      <c r="T255" s="40" t="s">
        <v>1172</v>
      </c>
      <c r="U255" s="40">
        <v>8</v>
      </c>
      <c r="V255" s="40" t="str">
        <f>VLOOKUP(D255,TIPOLOGIA!A:F,5,0)</f>
        <v>PRINCIPAL</v>
      </c>
      <c r="W255" s="40" t="str">
        <f>VLOOKUP(D255,TIPOLOGIA!A:F,6,0)</f>
        <v>TERRESTRE</v>
      </c>
      <c r="X255" s="40" t="s">
        <v>1205</v>
      </c>
      <c r="Y255" s="40">
        <v>1</v>
      </c>
      <c r="Z255" s="51">
        <f>IF(T255="SOPORTE_TELEFÓNICO",'TARIFAS 2025'!$B$14,IF(V255="PRINCIPAL",'TARIFAS 2025'!$B$11,IF(V255="INTERMEDIA",'TARIFAS 2025'!$C$11,IF(V255="LEJANA",'TARIFAS 2025'!$D$11))))</f>
        <v>31419</v>
      </c>
      <c r="AA255" s="51">
        <f t="shared" si="3"/>
        <v>31419</v>
      </c>
      <c r="AB255" s="100"/>
      <c r="AC255" s="100"/>
      <c r="AD255" s="100"/>
      <c r="AE255" s="100"/>
      <c r="AF255" s="100"/>
      <c r="AG255" s="100"/>
      <c r="AH255" s="100"/>
      <c r="AI255" s="100"/>
      <c r="AJ255" s="100"/>
      <c r="AK255" s="100"/>
      <c r="AL255" s="100"/>
      <c r="AM255" s="100"/>
      <c r="AN255" s="100"/>
      <c r="AO255" s="100"/>
      <c r="AP255" s="100"/>
      <c r="AQ255" s="100"/>
      <c r="AR255" s="100"/>
      <c r="AS255" s="100"/>
      <c r="AT255" s="100"/>
      <c r="AU255" s="100"/>
      <c r="AV255" s="100"/>
      <c r="AW255" s="100"/>
      <c r="AX255" s="100"/>
      <c r="AY255" s="100"/>
      <c r="AZ255" s="100"/>
      <c r="BA255" s="100"/>
      <c r="BB255" s="100"/>
      <c r="BC255" s="100"/>
      <c r="BD255" s="100"/>
      <c r="BE255" s="100"/>
      <c r="BF255" s="100"/>
      <c r="BG255" s="100"/>
    </row>
    <row r="256" spans="1:59" s="85" customFormat="1" ht="15.6" x14ac:dyDescent="0.3">
      <c r="A256" s="40" t="s">
        <v>71</v>
      </c>
      <c r="B256" s="40" t="str">
        <f>VLOOKUP(A256,'CENTROS DE COSTOS'!A:D,2,0)</f>
        <v>0036-0004</v>
      </c>
      <c r="C256" s="40" t="str">
        <f>VLOOKUP(A256,'CENTROS DE COSTOS'!A:D,3,0)</f>
        <v>Wompi Centro</v>
      </c>
      <c r="D256" s="40">
        <v>11001</v>
      </c>
      <c r="E256" s="40">
        <v>2959851</v>
      </c>
      <c r="F256" s="40">
        <v>33200</v>
      </c>
      <c r="G256" s="40" t="s">
        <v>33</v>
      </c>
      <c r="H256" s="40" t="s">
        <v>618</v>
      </c>
      <c r="I256" s="40" t="s">
        <v>71</v>
      </c>
      <c r="J256" s="40" t="s">
        <v>6459</v>
      </c>
      <c r="K256" s="40" t="s">
        <v>1170</v>
      </c>
      <c r="L256" s="40" t="s">
        <v>8208</v>
      </c>
      <c r="M256" s="103">
        <v>45960.62222222222</v>
      </c>
      <c r="N256" s="103">
        <v>45967.511111111111</v>
      </c>
      <c r="O256" s="40" t="s">
        <v>35</v>
      </c>
      <c r="P256" s="40" t="s">
        <v>35</v>
      </c>
      <c r="Q256" s="40" t="s">
        <v>1494</v>
      </c>
      <c r="R256" s="40" t="s">
        <v>1495</v>
      </c>
      <c r="S256" s="40" t="s">
        <v>10497</v>
      </c>
      <c r="T256" s="40" t="s">
        <v>1172</v>
      </c>
      <c r="U256" s="40">
        <v>24</v>
      </c>
      <c r="V256" s="40" t="str">
        <f>VLOOKUP(D256,TIPOLOGIA!A:F,5,0)</f>
        <v>PRINCIPAL</v>
      </c>
      <c r="W256" s="40" t="str">
        <f>VLOOKUP(D256,TIPOLOGIA!A:F,6,0)</f>
        <v>TERRESTRE</v>
      </c>
      <c r="X256" s="40" t="s">
        <v>1225</v>
      </c>
      <c r="Y256" s="40">
        <v>1</v>
      </c>
      <c r="Z256" s="51">
        <f>IF(T256="SOPORTE_TELEFÓNICO",'TARIFAS 2025'!$B$14,IF(V256="PRINCIPAL",'TARIFAS 2025'!$B$11,IF(V256="INTERMEDIA",'TARIFAS 2025'!$C$11,IF(V256="LEJANA",'TARIFAS 2025'!$D$11))))</f>
        <v>31419</v>
      </c>
      <c r="AA256" s="51">
        <f t="shared" si="3"/>
        <v>31419</v>
      </c>
      <c r="AB256" s="100"/>
      <c r="AC256" s="100"/>
      <c r="AD256" s="100"/>
      <c r="AE256" s="100"/>
      <c r="AF256" s="100"/>
      <c r="AG256" s="100"/>
      <c r="AH256" s="100"/>
      <c r="AI256" s="100"/>
      <c r="AJ256" s="100"/>
      <c r="AK256" s="100"/>
      <c r="AL256" s="100"/>
      <c r="AM256" s="100"/>
      <c r="AN256" s="100"/>
      <c r="AO256" s="100"/>
      <c r="AP256" s="100"/>
      <c r="AQ256" s="100"/>
      <c r="AR256" s="100"/>
      <c r="AS256" s="100"/>
      <c r="AT256" s="100"/>
      <c r="AU256" s="100"/>
      <c r="AV256" s="100"/>
      <c r="AW256" s="100"/>
      <c r="AX256" s="100"/>
      <c r="AY256" s="100"/>
      <c r="AZ256" s="100"/>
      <c r="BA256" s="100"/>
      <c r="BB256" s="100"/>
      <c r="BC256" s="100"/>
      <c r="BD256" s="100"/>
      <c r="BE256" s="100"/>
      <c r="BF256" s="100"/>
      <c r="BG256" s="100"/>
    </row>
    <row r="257" spans="1:59" s="85" customFormat="1" ht="15.6" x14ac:dyDescent="0.3">
      <c r="A257" s="40" t="s">
        <v>77</v>
      </c>
      <c r="B257" s="40" t="str">
        <f>VLOOKUP(A257,'CENTROS DE COSTOS'!A:D,2,0)</f>
        <v>0036-0003</v>
      </c>
      <c r="C257" s="40" t="str">
        <f>VLOOKUP(A257,'CENTROS DE COSTOS'!A:D,3,0)</f>
        <v>Wompi Suroccidente</v>
      </c>
      <c r="D257" s="40">
        <v>76364</v>
      </c>
      <c r="E257" s="40">
        <v>2975178</v>
      </c>
      <c r="F257" s="40">
        <v>30273</v>
      </c>
      <c r="G257" s="40" t="s">
        <v>33</v>
      </c>
      <c r="H257" s="40" t="s">
        <v>1101</v>
      </c>
      <c r="I257" s="40" t="s">
        <v>1119</v>
      </c>
      <c r="J257" s="40" t="s">
        <v>1335</v>
      </c>
      <c r="K257" s="40" t="s">
        <v>1170</v>
      </c>
      <c r="L257" s="40" t="s">
        <v>8209</v>
      </c>
      <c r="M257" s="103">
        <v>45966.333333333336</v>
      </c>
      <c r="N257" s="103">
        <v>45967.518055555556</v>
      </c>
      <c r="O257" s="40" t="s">
        <v>35</v>
      </c>
      <c r="P257" s="40" t="s">
        <v>35</v>
      </c>
      <c r="Q257" s="40" t="s">
        <v>1494</v>
      </c>
      <c r="R257" s="40" t="s">
        <v>1495</v>
      </c>
      <c r="S257" s="40" t="s">
        <v>10498</v>
      </c>
      <c r="T257" s="40" t="s">
        <v>1172</v>
      </c>
      <c r="U257" s="40">
        <v>64</v>
      </c>
      <c r="V257" s="40" t="str">
        <f>VLOOKUP(D257,TIPOLOGIA!A:F,5,0)</f>
        <v>INTERMEDIA</v>
      </c>
      <c r="W257" s="40" t="str">
        <f>VLOOKUP(D257,TIPOLOGIA!A:F,6,0)</f>
        <v>TERRESTRE</v>
      </c>
      <c r="X257" s="40" t="s">
        <v>1173</v>
      </c>
      <c r="Y257" s="40">
        <v>1</v>
      </c>
      <c r="Z257" s="51">
        <f>IF(T257="SOPORTE_TELEFÓNICO",'TARIFAS 2025'!$B$14,IF(V257="PRINCIPAL",'TARIFAS 2025'!$B$11,IF(V257="INTERMEDIA",'TARIFAS 2025'!$C$11,IF(V257="LEJANA",'TARIFAS 2025'!$D$11))))</f>
        <v>36351</v>
      </c>
      <c r="AA257" s="51">
        <f t="shared" si="3"/>
        <v>36351</v>
      </c>
      <c r="AB257" s="100"/>
      <c r="AC257" s="100"/>
      <c r="AD257" s="100"/>
      <c r="AE257" s="100"/>
      <c r="AF257" s="100"/>
      <c r="AG257" s="100"/>
      <c r="AH257" s="100"/>
      <c r="AI257" s="100"/>
      <c r="AJ257" s="100"/>
      <c r="AK257" s="100"/>
      <c r="AL257" s="100"/>
      <c r="AM257" s="100"/>
      <c r="AN257" s="100"/>
      <c r="AO257" s="100"/>
      <c r="AP257" s="100"/>
      <c r="AQ257" s="100"/>
      <c r="AR257" s="100"/>
      <c r="AS257" s="100"/>
      <c r="AT257" s="100"/>
      <c r="AU257" s="100"/>
      <c r="AV257" s="100"/>
      <c r="AW257" s="100"/>
      <c r="AX257" s="100"/>
      <c r="AY257" s="100"/>
      <c r="AZ257" s="100"/>
      <c r="BA257" s="100"/>
      <c r="BB257" s="100"/>
      <c r="BC257" s="100"/>
      <c r="BD257" s="100"/>
      <c r="BE257" s="100"/>
      <c r="BF257" s="100"/>
      <c r="BG257" s="100"/>
    </row>
    <row r="258" spans="1:59" s="85" customFormat="1" ht="15.6" x14ac:dyDescent="0.3">
      <c r="A258" s="40" t="s">
        <v>71</v>
      </c>
      <c r="B258" s="40" t="str">
        <f>VLOOKUP(A258,'CENTROS DE COSTOS'!A:D,2,0)</f>
        <v>0036-0004</v>
      </c>
      <c r="C258" s="40" t="str">
        <f>VLOOKUP(A258,'CENTROS DE COSTOS'!A:D,3,0)</f>
        <v>Wompi Centro</v>
      </c>
      <c r="D258" s="40">
        <v>25758</v>
      </c>
      <c r="E258" s="40">
        <v>2955265</v>
      </c>
      <c r="F258" s="40">
        <v>49329</v>
      </c>
      <c r="G258" s="40" t="s">
        <v>33</v>
      </c>
      <c r="H258" s="40" t="s">
        <v>618</v>
      </c>
      <c r="I258" s="40" t="s">
        <v>699</v>
      </c>
      <c r="J258" s="40" t="s">
        <v>6460</v>
      </c>
      <c r="K258" s="40" t="s">
        <v>1170</v>
      </c>
      <c r="L258" s="40" t="s">
        <v>8210</v>
      </c>
      <c r="M258" s="103">
        <v>45959.678472222222</v>
      </c>
      <c r="N258" s="103">
        <v>45967.526388888888</v>
      </c>
      <c r="O258" s="40" t="s">
        <v>35</v>
      </c>
      <c r="P258" s="40" t="s">
        <v>35</v>
      </c>
      <c r="Q258" s="40" t="s">
        <v>1494</v>
      </c>
      <c r="R258" s="40" t="s">
        <v>1495</v>
      </c>
      <c r="S258" s="40" t="s">
        <v>10499</v>
      </c>
      <c r="T258" s="40" t="s">
        <v>1497</v>
      </c>
      <c r="U258" s="40">
        <v>64</v>
      </c>
      <c r="V258" s="40" t="str">
        <f>VLOOKUP(D258,TIPOLOGIA!A:F,5,0)</f>
        <v>INTERMEDIA</v>
      </c>
      <c r="W258" s="40" t="str">
        <f>VLOOKUP(D258,TIPOLOGIA!A:F,6,0)</f>
        <v>TERRESTRE</v>
      </c>
      <c r="X258" s="40" t="s">
        <v>1802</v>
      </c>
      <c r="Y258" s="40">
        <v>1</v>
      </c>
      <c r="Z258" s="51">
        <f>IF(T258="SOPORTE_TELEFÓNICO",'TARIFAS 2025'!$B$14,IF(V258="PRINCIPAL",'TARIFAS 2025'!$B$11,IF(V258="INTERMEDIA",'TARIFAS 2025'!$C$11,IF(V258="LEJANA",'TARIFAS 2025'!$D$11))))</f>
        <v>36351</v>
      </c>
      <c r="AA258" s="51">
        <f t="shared" si="3"/>
        <v>36351</v>
      </c>
      <c r="AB258" s="100"/>
      <c r="AC258" s="100"/>
      <c r="AD258" s="100"/>
      <c r="AE258" s="100"/>
      <c r="AF258" s="100"/>
      <c r="AG258" s="100"/>
      <c r="AH258" s="100"/>
      <c r="AI258" s="100"/>
      <c r="AJ258" s="100"/>
      <c r="AK258" s="100"/>
      <c r="AL258" s="100"/>
      <c r="AM258" s="100"/>
      <c r="AN258" s="100"/>
      <c r="AO258" s="100"/>
      <c r="AP258" s="100"/>
      <c r="AQ258" s="100"/>
      <c r="AR258" s="100"/>
      <c r="AS258" s="100"/>
      <c r="AT258" s="100"/>
      <c r="AU258" s="100"/>
      <c r="AV258" s="100"/>
      <c r="AW258" s="100"/>
      <c r="AX258" s="100"/>
      <c r="AY258" s="100"/>
      <c r="AZ258" s="100"/>
      <c r="BA258" s="100"/>
      <c r="BB258" s="100"/>
      <c r="BC258" s="100"/>
      <c r="BD258" s="100"/>
      <c r="BE258" s="100"/>
      <c r="BF258" s="100"/>
      <c r="BG258" s="100"/>
    </row>
    <row r="259" spans="1:59" s="85" customFormat="1" ht="15.6" x14ac:dyDescent="0.3">
      <c r="A259" s="40" t="s">
        <v>71</v>
      </c>
      <c r="B259" s="40" t="str">
        <f>VLOOKUP(A259,'CENTROS DE COSTOS'!A:D,2,0)</f>
        <v>0036-0004</v>
      </c>
      <c r="C259" s="40" t="str">
        <f>VLOOKUP(A259,'CENTROS DE COSTOS'!A:D,3,0)</f>
        <v>Wompi Centro</v>
      </c>
      <c r="D259" s="40">
        <v>25817</v>
      </c>
      <c r="E259" s="40">
        <v>2955480</v>
      </c>
      <c r="F259" s="40">
        <v>39403</v>
      </c>
      <c r="G259" s="40" t="s">
        <v>33</v>
      </c>
      <c r="H259" s="40" t="s">
        <v>618</v>
      </c>
      <c r="I259" s="40" t="s">
        <v>712</v>
      </c>
      <c r="J259" s="40" t="s">
        <v>6461</v>
      </c>
      <c r="K259" s="40" t="s">
        <v>1170</v>
      </c>
      <c r="L259" s="40" t="s">
        <v>8211</v>
      </c>
      <c r="M259" s="103">
        <v>45959.697916666664</v>
      </c>
      <c r="N259" s="103">
        <v>45967.527777777781</v>
      </c>
      <c r="O259" s="40" t="s">
        <v>35</v>
      </c>
      <c r="P259" s="40" t="s">
        <v>35</v>
      </c>
      <c r="Q259" s="40" t="s">
        <v>1494</v>
      </c>
      <c r="R259" s="40" t="s">
        <v>1495</v>
      </c>
      <c r="S259" s="40" t="s">
        <v>10500</v>
      </c>
      <c r="T259" s="40" t="s">
        <v>1497</v>
      </c>
      <c r="U259" s="40">
        <v>56</v>
      </c>
      <c r="V259" s="40" t="str">
        <f>VLOOKUP(D259,TIPOLOGIA!A:F,5,0)</f>
        <v>INTERMEDIA</v>
      </c>
      <c r="W259" s="40" t="str">
        <f>VLOOKUP(D259,TIPOLOGIA!A:F,6,0)</f>
        <v>TERRESTRE</v>
      </c>
      <c r="X259" s="40" t="s">
        <v>1591</v>
      </c>
      <c r="Y259" s="40">
        <v>1</v>
      </c>
      <c r="Z259" s="51">
        <f>IF(T259="SOPORTE_TELEFÓNICO",'TARIFAS 2025'!$B$14,IF(V259="PRINCIPAL",'TARIFAS 2025'!$B$11,IF(V259="INTERMEDIA",'TARIFAS 2025'!$C$11,IF(V259="LEJANA",'TARIFAS 2025'!$D$11))))</f>
        <v>36351</v>
      </c>
      <c r="AA259" s="51">
        <f t="shared" ref="AA259:AA322" si="4">Z259*Y259</f>
        <v>36351</v>
      </c>
      <c r="AB259" s="100"/>
      <c r="AC259" s="100"/>
      <c r="AD259" s="100"/>
      <c r="AE259" s="100"/>
      <c r="AF259" s="100"/>
      <c r="AG259" s="100"/>
      <c r="AH259" s="100"/>
      <c r="AI259" s="100"/>
      <c r="AJ259" s="100"/>
      <c r="AK259" s="100"/>
      <c r="AL259" s="100"/>
      <c r="AM259" s="100"/>
      <c r="AN259" s="100"/>
      <c r="AO259" s="100"/>
      <c r="AP259" s="100"/>
      <c r="AQ259" s="100"/>
      <c r="AR259" s="100"/>
      <c r="AS259" s="100"/>
      <c r="AT259" s="100"/>
      <c r="AU259" s="100"/>
      <c r="AV259" s="100"/>
      <c r="AW259" s="100"/>
      <c r="AX259" s="100"/>
      <c r="AY259" s="100"/>
      <c r="AZ259" s="100"/>
      <c r="BA259" s="100"/>
      <c r="BB259" s="100"/>
      <c r="BC259" s="100"/>
      <c r="BD259" s="100"/>
      <c r="BE259" s="100"/>
      <c r="BF259" s="100"/>
      <c r="BG259" s="100"/>
    </row>
    <row r="260" spans="1:59" s="85" customFormat="1" ht="15.6" x14ac:dyDescent="0.3">
      <c r="A260" s="40" t="s">
        <v>88</v>
      </c>
      <c r="B260" s="40" t="str">
        <f>VLOOKUP(A260,'CENTROS DE COSTOS'!A:D,2,0)</f>
        <v>0036-0005</v>
      </c>
      <c r="C260" s="40" t="str">
        <f>VLOOKUP(A260,'CENTROS DE COSTOS'!A:D,3,0)</f>
        <v>Wompi Noroccidente</v>
      </c>
      <c r="D260" s="40">
        <v>5390</v>
      </c>
      <c r="E260" s="40">
        <v>2873453</v>
      </c>
      <c r="F260" s="40">
        <v>49467</v>
      </c>
      <c r="G260" s="40" t="s">
        <v>33</v>
      </c>
      <c r="H260" s="40" t="s">
        <v>120</v>
      </c>
      <c r="I260" s="40" t="s">
        <v>195</v>
      </c>
      <c r="J260" s="40" t="s">
        <v>6462</v>
      </c>
      <c r="K260" s="40" t="s">
        <v>1170</v>
      </c>
      <c r="L260" s="40" t="s">
        <v>8212</v>
      </c>
      <c r="M260" s="103">
        <v>45944.333333333336</v>
      </c>
      <c r="N260" s="103">
        <v>45967.529861111114</v>
      </c>
      <c r="O260" s="40" t="s">
        <v>35</v>
      </c>
      <c r="P260" s="40" t="s">
        <v>35</v>
      </c>
      <c r="Q260" s="40" t="s">
        <v>1494</v>
      </c>
      <c r="R260" s="40" t="s">
        <v>1495</v>
      </c>
      <c r="S260" s="40" t="s">
        <v>10501</v>
      </c>
      <c r="T260" s="40" t="s">
        <v>1497</v>
      </c>
      <c r="U260" s="40">
        <v>24</v>
      </c>
      <c r="V260" s="40" t="str">
        <f>VLOOKUP(D260,TIPOLOGIA!A:F,5,0)</f>
        <v>INTERMEDIA</v>
      </c>
      <c r="W260" s="40" t="str">
        <f>VLOOKUP(D260,TIPOLOGIA!A:F,6,0)</f>
        <v>TERRESTRE</v>
      </c>
      <c r="X260" s="40" t="s">
        <v>1498</v>
      </c>
      <c r="Y260" s="40">
        <v>1</v>
      </c>
      <c r="Z260" s="51">
        <f>IF(T260="SOPORTE_TELEFÓNICO",'TARIFAS 2025'!$B$14,IF(V260="PRINCIPAL",'TARIFAS 2025'!$B$11,IF(V260="INTERMEDIA",'TARIFAS 2025'!$C$11,IF(V260="LEJANA",'TARIFAS 2025'!$D$11))))</f>
        <v>36351</v>
      </c>
      <c r="AA260" s="51">
        <f t="shared" si="4"/>
        <v>36351</v>
      </c>
      <c r="AB260" s="100"/>
      <c r="AC260" s="100"/>
      <c r="AD260" s="100"/>
      <c r="AE260" s="100"/>
      <c r="AF260" s="100"/>
      <c r="AG260" s="100"/>
      <c r="AH260" s="100"/>
      <c r="AI260" s="100"/>
      <c r="AJ260" s="100"/>
      <c r="AK260" s="100"/>
      <c r="AL260" s="100"/>
      <c r="AM260" s="100"/>
      <c r="AN260" s="100"/>
      <c r="AO260" s="100"/>
      <c r="AP260" s="100"/>
      <c r="AQ260" s="100"/>
      <c r="AR260" s="100"/>
      <c r="AS260" s="100"/>
      <c r="AT260" s="100"/>
      <c r="AU260" s="100"/>
      <c r="AV260" s="100"/>
      <c r="AW260" s="100"/>
      <c r="AX260" s="100"/>
      <c r="AY260" s="100"/>
      <c r="AZ260" s="100"/>
      <c r="BA260" s="100"/>
      <c r="BB260" s="100"/>
      <c r="BC260" s="100"/>
      <c r="BD260" s="100"/>
      <c r="BE260" s="100"/>
      <c r="BF260" s="100"/>
      <c r="BG260" s="100"/>
    </row>
    <row r="261" spans="1:59" s="85" customFormat="1" ht="15.6" x14ac:dyDescent="0.3">
      <c r="A261" s="40" t="s">
        <v>77</v>
      </c>
      <c r="B261" s="40" t="str">
        <f>VLOOKUP(A261,'CENTROS DE COSTOS'!A:D,2,0)</f>
        <v>0036-0003</v>
      </c>
      <c r="C261" s="40" t="str">
        <f>VLOOKUP(A261,'CENTROS DE COSTOS'!A:D,3,0)</f>
        <v>Wompi Suroccidente</v>
      </c>
      <c r="D261" s="40">
        <v>76520</v>
      </c>
      <c r="E261" s="40">
        <v>2978065</v>
      </c>
      <c r="F261" s="40">
        <v>57316</v>
      </c>
      <c r="G261" s="40" t="s">
        <v>33</v>
      </c>
      <c r="H261" s="40" t="s">
        <v>1101</v>
      </c>
      <c r="I261" s="40" t="s">
        <v>1122</v>
      </c>
      <c r="J261" s="40" t="s">
        <v>6463</v>
      </c>
      <c r="K261" s="40" t="s">
        <v>1170</v>
      </c>
      <c r="L261" s="40" t="s">
        <v>8213</v>
      </c>
      <c r="M261" s="103">
        <v>45966.479861111111</v>
      </c>
      <c r="N261" s="103">
        <v>45967.53125</v>
      </c>
      <c r="O261" s="40" t="s">
        <v>35</v>
      </c>
      <c r="P261" s="40" t="s">
        <v>35</v>
      </c>
      <c r="Q261" s="40" t="s">
        <v>1494</v>
      </c>
      <c r="R261" s="40" t="s">
        <v>1495</v>
      </c>
      <c r="S261" s="40" t="s">
        <v>10502</v>
      </c>
      <c r="T261" s="40" t="s">
        <v>1172</v>
      </c>
      <c r="U261" s="40">
        <v>24</v>
      </c>
      <c r="V261" s="40" t="str">
        <f>VLOOKUP(D261,TIPOLOGIA!A:F,5,0)</f>
        <v>PRINCIPAL</v>
      </c>
      <c r="W261" s="40" t="str">
        <f>VLOOKUP(D261,TIPOLOGIA!A:F,6,0)</f>
        <v>TERRESTRE</v>
      </c>
      <c r="X261" s="40" t="s">
        <v>1342</v>
      </c>
      <c r="Y261" s="40">
        <v>1</v>
      </c>
      <c r="Z261" s="51">
        <f>IF(T261="SOPORTE_TELEFÓNICO",'TARIFAS 2025'!$B$14,IF(V261="PRINCIPAL",'TARIFAS 2025'!$B$11,IF(V261="INTERMEDIA",'TARIFAS 2025'!$C$11,IF(V261="LEJANA",'TARIFAS 2025'!$D$11))))</f>
        <v>31419</v>
      </c>
      <c r="AA261" s="51">
        <f t="shared" si="4"/>
        <v>31419</v>
      </c>
      <c r="AB261" s="100"/>
      <c r="AC261" s="100"/>
      <c r="AD261" s="100"/>
      <c r="AE261" s="100"/>
      <c r="AF261" s="100"/>
      <c r="AG261" s="100"/>
      <c r="AH261" s="100"/>
      <c r="AI261" s="100"/>
      <c r="AJ261" s="100"/>
      <c r="AK261" s="100"/>
      <c r="AL261" s="100"/>
      <c r="AM261" s="100"/>
      <c r="AN261" s="100"/>
      <c r="AO261" s="100"/>
      <c r="AP261" s="100"/>
      <c r="AQ261" s="100"/>
      <c r="AR261" s="100"/>
      <c r="AS261" s="100"/>
      <c r="AT261" s="100"/>
      <c r="AU261" s="100"/>
      <c r="AV261" s="100"/>
      <c r="AW261" s="100"/>
      <c r="AX261" s="100"/>
      <c r="AY261" s="100"/>
      <c r="AZ261" s="100"/>
      <c r="BA261" s="100"/>
      <c r="BB261" s="100"/>
      <c r="BC261" s="100"/>
      <c r="BD261" s="100"/>
      <c r="BE261" s="100"/>
      <c r="BF261" s="100"/>
      <c r="BG261" s="100"/>
    </row>
    <row r="262" spans="1:59" s="85" customFormat="1" ht="15.6" x14ac:dyDescent="0.3">
      <c r="A262" s="40" t="s">
        <v>86</v>
      </c>
      <c r="B262" s="40" t="str">
        <f>VLOOKUP(A262,'CENTROS DE COSTOS'!A:D,2,0)</f>
        <v>0036-0002</v>
      </c>
      <c r="C262" s="40" t="str">
        <f>VLOOKUP(A262,'CENTROS DE COSTOS'!A:D,3,0)</f>
        <v>Wompi Eje Cafetero</v>
      </c>
      <c r="D262" s="40">
        <v>17001</v>
      </c>
      <c r="E262" s="40">
        <v>2971017</v>
      </c>
      <c r="F262" s="40">
        <v>57216</v>
      </c>
      <c r="G262" s="40" t="s">
        <v>33</v>
      </c>
      <c r="H262" s="40" t="s">
        <v>126</v>
      </c>
      <c r="I262" s="40" t="s">
        <v>86</v>
      </c>
      <c r="J262" s="40" t="s">
        <v>6464</v>
      </c>
      <c r="K262" s="40" t="s">
        <v>1170</v>
      </c>
      <c r="L262" s="40" t="s">
        <v>8214</v>
      </c>
      <c r="M262" s="103">
        <v>45965.445138888892</v>
      </c>
      <c r="N262" s="103">
        <v>45967.533333333333</v>
      </c>
      <c r="O262" s="40" t="s">
        <v>35</v>
      </c>
      <c r="P262" s="40" t="s">
        <v>35</v>
      </c>
      <c r="Q262" s="40" t="s">
        <v>1494</v>
      </c>
      <c r="R262" s="40" t="s">
        <v>1495</v>
      </c>
      <c r="S262" s="40" t="s">
        <v>10503</v>
      </c>
      <c r="T262" s="40" t="s">
        <v>1172</v>
      </c>
      <c r="U262" s="40">
        <v>56</v>
      </c>
      <c r="V262" s="40" t="str">
        <f>VLOOKUP(D262,TIPOLOGIA!A:F,5,0)</f>
        <v>PRINCIPAL</v>
      </c>
      <c r="W262" s="40" t="str">
        <f>VLOOKUP(D262,TIPOLOGIA!A:F,6,0)</f>
        <v>TERRESTRE</v>
      </c>
      <c r="X262" s="40" t="s">
        <v>1207</v>
      </c>
      <c r="Y262" s="40">
        <v>1</v>
      </c>
      <c r="Z262" s="51">
        <f>IF(T262="SOPORTE_TELEFÓNICO",'TARIFAS 2025'!$B$14,IF(V262="PRINCIPAL",'TARIFAS 2025'!$B$11,IF(V262="INTERMEDIA",'TARIFAS 2025'!$C$11,IF(V262="LEJANA",'TARIFAS 2025'!$D$11))))</f>
        <v>31419</v>
      </c>
      <c r="AA262" s="51">
        <f t="shared" si="4"/>
        <v>31419</v>
      </c>
      <c r="AB262" s="100"/>
      <c r="AC262" s="100"/>
      <c r="AD262" s="100"/>
      <c r="AE262" s="100"/>
      <c r="AF262" s="100"/>
      <c r="AG262" s="100"/>
      <c r="AH262" s="100"/>
      <c r="AI262" s="100"/>
      <c r="AJ262" s="100"/>
      <c r="AK262" s="100"/>
      <c r="AL262" s="100"/>
      <c r="AM262" s="100"/>
      <c r="AN262" s="100"/>
      <c r="AO262" s="100"/>
      <c r="AP262" s="100"/>
      <c r="AQ262" s="100"/>
      <c r="AR262" s="100"/>
      <c r="AS262" s="100"/>
      <c r="AT262" s="100"/>
      <c r="AU262" s="100"/>
      <c r="AV262" s="100"/>
      <c r="AW262" s="100"/>
      <c r="AX262" s="100"/>
      <c r="AY262" s="100"/>
      <c r="AZ262" s="100"/>
      <c r="BA262" s="100"/>
      <c r="BB262" s="100"/>
      <c r="BC262" s="100"/>
      <c r="BD262" s="100"/>
      <c r="BE262" s="100"/>
      <c r="BF262" s="100"/>
      <c r="BG262" s="100"/>
    </row>
    <row r="263" spans="1:59" s="85" customFormat="1" ht="15.6" x14ac:dyDescent="0.3">
      <c r="A263" s="40" t="s">
        <v>98</v>
      </c>
      <c r="B263" s="40" t="str">
        <f>VLOOKUP(A263,'CENTROS DE COSTOS'!A:D,2,0)</f>
        <v>0036-0006</v>
      </c>
      <c r="C263" s="40" t="str">
        <f>VLOOKUP(A263,'CENTROS DE COSTOS'!A:D,3,0)</f>
        <v>Wompi Oriente</v>
      </c>
      <c r="D263" s="40">
        <v>50318</v>
      </c>
      <c r="E263" s="40">
        <v>2956203</v>
      </c>
      <c r="F263" s="40">
        <v>76595</v>
      </c>
      <c r="G263" s="40" t="s">
        <v>33</v>
      </c>
      <c r="H263" s="40" t="s">
        <v>814</v>
      </c>
      <c r="I263" s="40" t="s">
        <v>788</v>
      </c>
      <c r="J263" s="40" t="s">
        <v>6465</v>
      </c>
      <c r="K263" s="40" t="s">
        <v>1170</v>
      </c>
      <c r="L263" s="40" t="s">
        <v>8215</v>
      </c>
      <c r="M263" s="103">
        <v>45960.333333333336</v>
      </c>
      <c r="N263" s="103">
        <v>45967.540972222225</v>
      </c>
      <c r="O263" s="40" t="s">
        <v>35</v>
      </c>
      <c r="P263" s="40" t="s">
        <v>35</v>
      </c>
      <c r="Q263" s="40" t="s">
        <v>1494</v>
      </c>
      <c r="R263" s="40" t="s">
        <v>1495</v>
      </c>
      <c r="S263" s="40" t="s">
        <v>10504</v>
      </c>
      <c r="T263" s="40" t="s">
        <v>1497</v>
      </c>
      <c r="U263" s="40">
        <v>24</v>
      </c>
      <c r="V263" s="40" t="str">
        <f>VLOOKUP(D263,TIPOLOGIA!A:F,5,0)</f>
        <v>INTERMEDIA</v>
      </c>
      <c r="W263" s="40" t="str">
        <f>VLOOKUP(D263,TIPOLOGIA!A:F,6,0)</f>
        <v>TERRESTRE</v>
      </c>
      <c r="X263" s="40" t="s">
        <v>1802</v>
      </c>
      <c r="Y263" s="40">
        <v>1</v>
      </c>
      <c r="Z263" s="51">
        <f>IF(T263="SOPORTE_TELEFÓNICO",'TARIFAS 2025'!$B$14,IF(V263="PRINCIPAL",'TARIFAS 2025'!$B$11,IF(V263="INTERMEDIA",'TARIFAS 2025'!$C$11,IF(V263="LEJANA",'TARIFAS 2025'!$D$11))))</f>
        <v>36351</v>
      </c>
      <c r="AA263" s="51">
        <f t="shared" si="4"/>
        <v>36351</v>
      </c>
      <c r="AB263" s="100"/>
      <c r="AC263" s="100"/>
      <c r="AD263" s="100"/>
      <c r="AE263" s="100"/>
      <c r="AF263" s="100"/>
      <c r="AG263" s="100"/>
      <c r="AH263" s="100"/>
      <c r="AI263" s="100"/>
      <c r="AJ263" s="100"/>
      <c r="AK263" s="100"/>
      <c r="AL263" s="100"/>
      <c r="AM263" s="100"/>
      <c r="AN263" s="100"/>
      <c r="AO263" s="100"/>
      <c r="AP263" s="100"/>
      <c r="AQ263" s="100"/>
      <c r="AR263" s="100"/>
      <c r="AS263" s="100"/>
      <c r="AT263" s="100"/>
      <c r="AU263" s="100"/>
      <c r="AV263" s="100"/>
      <c r="AW263" s="100"/>
      <c r="AX263" s="100"/>
      <c r="AY263" s="100"/>
      <c r="AZ263" s="100"/>
      <c r="BA263" s="100"/>
      <c r="BB263" s="100"/>
      <c r="BC263" s="100"/>
      <c r="BD263" s="100"/>
      <c r="BE263" s="100"/>
      <c r="BF263" s="100"/>
      <c r="BG263" s="100"/>
    </row>
    <row r="264" spans="1:59" s="85" customFormat="1" ht="15.6" x14ac:dyDescent="0.3">
      <c r="A264" s="40" t="s">
        <v>77</v>
      </c>
      <c r="B264" s="40" t="str">
        <f>VLOOKUP(A264,'CENTROS DE COSTOS'!A:D,2,0)</f>
        <v>0036-0003</v>
      </c>
      <c r="C264" s="40" t="str">
        <f>VLOOKUP(A264,'CENTROS DE COSTOS'!A:D,3,0)</f>
        <v>Wompi Suroccidente</v>
      </c>
      <c r="D264" s="40">
        <v>19845</v>
      </c>
      <c r="E264" s="40">
        <v>2975477</v>
      </c>
      <c r="F264" s="40">
        <v>63357</v>
      </c>
      <c r="G264" s="40" t="s">
        <v>33</v>
      </c>
      <c r="H264" s="40" t="s">
        <v>498</v>
      </c>
      <c r="I264" s="40" t="s">
        <v>534</v>
      </c>
      <c r="J264" s="40" t="s">
        <v>6466</v>
      </c>
      <c r="K264" s="40" t="s">
        <v>1170</v>
      </c>
      <c r="L264" s="40" t="s">
        <v>8216</v>
      </c>
      <c r="M264" s="103">
        <v>45966.333333333336</v>
      </c>
      <c r="N264" s="103">
        <v>45967.54583333333</v>
      </c>
      <c r="O264" s="40" t="s">
        <v>35</v>
      </c>
      <c r="P264" s="40" t="s">
        <v>35</v>
      </c>
      <c r="Q264" s="40" t="s">
        <v>1494</v>
      </c>
      <c r="R264" s="40" t="s">
        <v>1495</v>
      </c>
      <c r="S264" s="40" t="s">
        <v>10505</v>
      </c>
      <c r="T264" s="40" t="s">
        <v>1172</v>
      </c>
      <c r="U264" s="40">
        <v>40</v>
      </c>
      <c r="V264" s="40" t="str">
        <f>VLOOKUP(D264,TIPOLOGIA!A:F,5,0)</f>
        <v>LEJANA</v>
      </c>
      <c r="W264" s="40" t="str">
        <f>VLOOKUP(D264,TIPOLOGIA!A:F,6,0)</f>
        <v>TERRESTRE</v>
      </c>
      <c r="X264" s="40" t="s">
        <v>1173</v>
      </c>
      <c r="Y264" s="40">
        <v>1</v>
      </c>
      <c r="Z264" s="51">
        <f>IF(T264="SOPORTE_TELEFÓNICO",'TARIFAS 2025'!$B$14,IF(V264="PRINCIPAL",'TARIFAS 2025'!$B$11,IF(V264="INTERMEDIA",'TARIFAS 2025'!$C$11,IF(V264="LEJANA",'TARIFAS 2025'!$D$11))))</f>
        <v>40250</v>
      </c>
      <c r="AA264" s="51">
        <f t="shared" si="4"/>
        <v>40250</v>
      </c>
      <c r="AB264" s="100"/>
      <c r="AC264" s="100"/>
      <c r="AD264" s="100"/>
      <c r="AE264" s="100"/>
      <c r="AF264" s="100"/>
      <c r="AG264" s="100"/>
      <c r="AH264" s="100"/>
      <c r="AI264" s="100"/>
      <c r="AJ264" s="100"/>
      <c r="AK264" s="100"/>
      <c r="AL264" s="100"/>
      <c r="AM264" s="100"/>
      <c r="AN264" s="100"/>
      <c r="AO264" s="100"/>
      <c r="AP264" s="100"/>
      <c r="AQ264" s="100"/>
      <c r="AR264" s="100"/>
      <c r="AS264" s="100"/>
      <c r="AT264" s="100"/>
      <c r="AU264" s="100"/>
      <c r="AV264" s="100"/>
      <c r="AW264" s="100"/>
      <c r="AX264" s="100"/>
      <c r="AY264" s="100"/>
      <c r="AZ264" s="100"/>
      <c r="BA264" s="100"/>
      <c r="BB264" s="100"/>
      <c r="BC264" s="100"/>
      <c r="BD264" s="100"/>
      <c r="BE264" s="100"/>
      <c r="BF264" s="100"/>
      <c r="BG264" s="100"/>
    </row>
    <row r="265" spans="1:59" s="85" customFormat="1" ht="15.6" x14ac:dyDescent="0.3">
      <c r="A265" s="40" t="s">
        <v>71</v>
      </c>
      <c r="B265" s="40" t="str">
        <f>VLOOKUP(A265,'CENTROS DE COSTOS'!A:D,2,0)</f>
        <v>0036-0004</v>
      </c>
      <c r="C265" s="40" t="str">
        <f>VLOOKUP(A265,'CENTROS DE COSTOS'!A:D,3,0)</f>
        <v>Wompi Centro</v>
      </c>
      <c r="D265" s="40">
        <v>11001</v>
      </c>
      <c r="E265" s="40">
        <v>2971983</v>
      </c>
      <c r="F265" s="40">
        <v>52334</v>
      </c>
      <c r="G265" s="40" t="s">
        <v>33</v>
      </c>
      <c r="H265" s="40" t="s">
        <v>618</v>
      </c>
      <c r="I265" s="40" t="s">
        <v>71</v>
      </c>
      <c r="J265" s="40" t="s">
        <v>1508</v>
      </c>
      <c r="K265" s="40" t="s">
        <v>1170</v>
      </c>
      <c r="L265" s="40" t="s">
        <v>8217</v>
      </c>
      <c r="M265" s="103">
        <v>45965.503472222219</v>
      </c>
      <c r="N265" s="103">
        <v>45967.546527777777</v>
      </c>
      <c r="O265" s="40" t="s">
        <v>35</v>
      </c>
      <c r="P265" s="40" t="s">
        <v>35</v>
      </c>
      <c r="Q265" s="40" t="s">
        <v>1494</v>
      </c>
      <c r="R265" s="40" t="s">
        <v>1495</v>
      </c>
      <c r="S265" s="40" t="s">
        <v>10506</v>
      </c>
      <c r="T265" s="40" t="s">
        <v>1172</v>
      </c>
      <c r="U265" s="40">
        <v>48</v>
      </c>
      <c r="V265" s="40" t="str">
        <f>VLOOKUP(D265,TIPOLOGIA!A:F,5,0)</f>
        <v>PRINCIPAL</v>
      </c>
      <c r="W265" s="40" t="str">
        <f>VLOOKUP(D265,TIPOLOGIA!A:F,6,0)</f>
        <v>TERRESTRE</v>
      </c>
      <c r="X265" s="40" t="s">
        <v>1632</v>
      </c>
      <c r="Y265" s="40">
        <v>1</v>
      </c>
      <c r="Z265" s="51">
        <f>IF(T265="SOPORTE_TELEFÓNICO",'TARIFAS 2025'!$B$14,IF(V265="PRINCIPAL",'TARIFAS 2025'!$B$11,IF(V265="INTERMEDIA",'TARIFAS 2025'!$C$11,IF(V265="LEJANA",'TARIFAS 2025'!$D$11))))</f>
        <v>31419</v>
      </c>
      <c r="AA265" s="51">
        <f t="shared" si="4"/>
        <v>31419</v>
      </c>
      <c r="AB265" s="100"/>
      <c r="AC265" s="100"/>
      <c r="AD265" s="100"/>
      <c r="AE265" s="100"/>
      <c r="AF265" s="100"/>
      <c r="AG265" s="100"/>
      <c r="AH265" s="100"/>
      <c r="AI265" s="100"/>
      <c r="AJ265" s="100"/>
      <c r="AK265" s="100"/>
      <c r="AL265" s="100"/>
      <c r="AM265" s="100"/>
      <c r="AN265" s="100"/>
      <c r="AO265" s="100"/>
      <c r="AP265" s="100"/>
      <c r="AQ265" s="100"/>
      <c r="AR265" s="100"/>
      <c r="AS265" s="100"/>
      <c r="AT265" s="100"/>
      <c r="AU265" s="100"/>
      <c r="AV265" s="100"/>
      <c r="AW265" s="100"/>
      <c r="AX265" s="100"/>
      <c r="AY265" s="100"/>
      <c r="AZ265" s="100"/>
      <c r="BA265" s="100"/>
      <c r="BB265" s="100"/>
      <c r="BC265" s="100"/>
      <c r="BD265" s="100"/>
      <c r="BE265" s="100"/>
      <c r="BF265" s="100"/>
      <c r="BG265" s="100"/>
    </row>
    <row r="266" spans="1:59" s="85" customFormat="1" ht="15.6" x14ac:dyDescent="0.3">
      <c r="A266" s="40" t="s">
        <v>71</v>
      </c>
      <c r="B266" s="40" t="str">
        <f>VLOOKUP(A266,'CENTROS DE COSTOS'!A:D,2,0)</f>
        <v>0036-0004</v>
      </c>
      <c r="C266" s="40" t="str">
        <f>VLOOKUP(A266,'CENTROS DE COSTOS'!A:D,3,0)</f>
        <v>Wompi Centro</v>
      </c>
      <c r="D266" s="40">
        <v>25175</v>
      </c>
      <c r="E266" s="40">
        <v>2971315</v>
      </c>
      <c r="F266" s="40">
        <v>77130</v>
      </c>
      <c r="G266" s="40" t="s">
        <v>33</v>
      </c>
      <c r="H266" s="40" t="s">
        <v>618</v>
      </c>
      <c r="I266" s="40" t="s">
        <v>638</v>
      </c>
      <c r="J266" s="40" t="s">
        <v>6467</v>
      </c>
      <c r="K266" s="40" t="s">
        <v>1170</v>
      </c>
      <c r="L266" s="40" t="s">
        <v>8218</v>
      </c>
      <c r="M266" s="103">
        <v>45965.461111111108</v>
      </c>
      <c r="N266" s="103">
        <v>45967.552083333336</v>
      </c>
      <c r="O266" s="40" t="s">
        <v>35</v>
      </c>
      <c r="P266" s="40" t="s">
        <v>35</v>
      </c>
      <c r="Q266" s="40" t="s">
        <v>1494</v>
      </c>
      <c r="R266" s="40" t="s">
        <v>1495</v>
      </c>
      <c r="S266" s="40" t="s">
        <v>10507</v>
      </c>
      <c r="T266" s="40" t="s">
        <v>1497</v>
      </c>
      <c r="U266" s="40">
        <v>16</v>
      </c>
      <c r="V266" s="40" t="str">
        <f>VLOOKUP(D266,TIPOLOGIA!A:F,5,0)</f>
        <v>INTERMEDIA</v>
      </c>
      <c r="W266" s="40" t="str">
        <f>VLOOKUP(D266,TIPOLOGIA!A:F,6,0)</f>
        <v>TERRESTRE</v>
      </c>
      <c r="X266" s="40" t="s">
        <v>1444</v>
      </c>
      <c r="Y266" s="40">
        <v>1</v>
      </c>
      <c r="Z266" s="51">
        <f>IF(T266="SOPORTE_TELEFÓNICO",'TARIFAS 2025'!$B$14,IF(V266="PRINCIPAL",'TARIFAS 2025'!$B$11,IF(V266="INTERMEDIA",'TARIFAS 2025'!$C$11,IF(V266="LEJANA",'TARIFAS 2025'!$D$11))))</f>
        <v>36351</v>
      </c>
      <c r="AA266" s="51">
        <f t="shared" si="4"/>
        <v>36351</v>
      </c>
      <c r="AB266" s="100"/>
      <c r="AC266" s="100"/>
      <c r="AD266" s="100"/>
      <c r="AE266" s="100"/>
      <c r="AF266" s="100"/>
      <c r="AG266" s="100"/>
      <c r="AH266" s="100"/>
      <c r="AI266" s="100"/>
      <c r="AJ266" s="100"/>
      <c r="AK266" s="100"/>
      <c r="AL266" s="100"/>
      <c r="AM266" s="100"/>
      <c r="AN266" s="100"/>
      <c r="AO266" s="100"/>
      <c r="AP266" s="100"/>
      <c r="AQ266" s="100"/>
      <c r="AR266" s="100"/>
      <c r="AS266" s="100"/>
      <c r="AT266" s="100"/>
      <c r="AU266" s="100"/>
      <c r="AV266" s="100"/>
      <c r="AW266" s="100"/>
      <c r="AX266" s="100"/>
      <c r="AY266" s="100"/>
      <c r="AZ266" s="100"/>
      <c r="BA266" s="100"/>
      <c r="BB266" s="100"/>
      <c r="BC266" s="100"/>
      <c r="BD266" s="100"/>
      <c r="BE266" s="100"/>
      <c r="BF266" s="100"/>
      <c r="BG266" s="100"/>
    </row>
    <row r="267" spans="1:59" s="85" customFormat="1" ht="15.6" x14ac:dyDescent="0.3">
      <c r="A267" s="40" t="s">
        <v>71</v>
      </c>
      <c r="B267" s="40" t="str">
        <f>VLOOKUP(A267,'CENTROS DE COSTOS'!A:D,2,0)</f>
        <v>0036-0004</v>
      </c>
      <c r="C267" s="40" t="str">
        <f>VLOOKUP(A267,'CENTROS DE COSTOS'!A:D,3,0)</f>
        <v>Wompi Centro</v>
      </c>
      <c r="D267" s="40">
        <v>11001</v>
      </c>
      <c r="E267" s="40">
        <v>2975039</v>
      </c>
      <c r="F267" s="40">
        <v>80118</v>
      </c>
      <c r="G267" s="40" t="s">
        <v>33</v>
      </c>
      <c r="H267" s="40" t="s">
        <v>618</v>
      </c>
      <c r="I267" s="40" t="s">
        <v>71</v>
      </c>
      <c r="J267" s="40" t="s">
        <v>6468</v>
      </c>
      <c r="K267" s="40" t="s">
        <v>1170</v>
      </c>
      <c r="L267" s="40" t="s">
        <v>8219</v>
      </c>
      <c r="M267" s="103">
        <v>45966.333333333336</v>
      </c>
      <c r="N267" s="103">
        <v>45967.554861111108</v>
      </c>
      <c r="O267" s="40" t="s">
        <v>35</v>
      </c>
      <c r="P267" s="40" t="s">
        <v>35</v>
      </c>
      <c r="Q267" s="40" t="s">
        <v>1494</v>
      </c>
      <c r="R267" s="40" t="s">
        <v>1495</v>
      </c>
      <c r="S267" s="40" t="s">
        <v>10508</v>
      </c>
      <c r="T267" s="40" t="s">
        <v>1172</v>
      </c>
      <c r="U267" s="40">
        <v>40</v>
      </c>
      <c r="V267" s="40" t="str">
        <f>VLOOKUP(D267,TIPOLOGIA!A:F,5,0)</f>
        <v>PRINCIPAL</v>
      </c>
      <c r="W267" s="40" t="str">
        <f>VLOOKUP(D267,TIPOLOGIA!A:F,6,0)</f>
        <v>TERRESTRE</v>
      </c>
      <c r="X267" s="40" t="s">
        <v>1197</v>
      </c>
      <c r="Y267" s="40">
        <v>1</v>
      </c>
      <c r="Z267" s="51">
        <f>IF(T267="SOPORTE_TELEFÓNICO",'TARIFAS 2025'!$B$14,IF(V267="PRINCIPAL",'TARIFAS 2025'!$B$11,IF(V267="INTERMEDIA",'TARIFAS 2025'!$C$11,IF(V267="LEJANA",'TARIFAS 2025'!$D$11))))</f>
        <v>31419</v>
      </c>
      <c r="AA267" s="51">
        <f t="shared" si="4"/>
        <v>31419</v>
      </c>
      <c r="AB267" s="100"/>
      <c r="AC267" s="100"/>
      <c r="AD267" s="100"/>
      <c r="AE267" s="100"/>
      <c r="AF267" s="100"/>
      <c r="AG267" s="100"/>
      <c r="AH267" s="100"/>
      <c r="AI267" s="100"/>
      <c r="AJ267" s="100"/>
      <c r="AK267" s="100"/>
      <c r="AL267" s="100"/>
      <c r="AM267" s="100"/>
      <c r="AN267" s="100"/>
      <c r="AO267" s="100"/>
      <c r="AP267" s="100"/>
      <c r="AQ267" s="100"/>
      <c r="AR267" s="100"/>
      <c r="AS267" s="100"/>
      <c r="AT267" s="100"/>
      <c r="AU267" s="100"/>
      <c r="AV267" s="100"/>
      <c r="AW267" s="100"/>
      <c r="AX267" s="100"/>
      <c r="AY267" s="100"/>
      <c r="AZ267" s="100"/>
      <c r="BA267" s="100"/>
      <c r="BB267" s="100"/>
      <c r="BC267" s="100"/>
      <c r="BD267" s="100"/>
      <c r="BE267" s="100"/>
      <c r="BF267" s="100"/>
      <c r="BG267" s="100"/>
    </row>
    <row r="268" spans="1:59" s="85" customFormat="1" ht="15.6" x14ac:dyDescent="0.3">
      <c r="A268" s="40" t="s">
        <v>77</v>
      </c>
      <c r="B268" s="40" t="str">
        <f>VLOOKUP(A268,'CENTROS DE COSTOS'!A:D,2,0)</f>
        <v>0036-0003</v>
      </c>
      <c r="C268" s="40" t="str">
        <f>VLOOKUP(A268,'CENTROS DE COSTOS'!A:D,3,0)</f>
        <v>Wompi Suroccidente</v>
      </c>
      <c r="D268" s="40">
        <v>19001</v>
      </c>
      <c r="E268" s="40">
        <v>2968311</v>
      </c>
      <c r="F268" s="40">
        <v>61125</v>
      </c>
      <c r="G268" s="40" t="s">
        <v>33</v>
      </c>
      <c r="H268" s="40" t="s">
        <v>498</v>
      </c>
      <c r="I268" s="40" t="s">
        <v>93</v>
      </c>
      <c r="J268" s="40" t="s">
        <v>6469</v>
      </c>
      <c r="K268" s="40" t="s">
        <v>1170</v>
      </c>
      <c r="L268" s="40" t="s">
        <v>8220</v>
      </c>
      <c r="M268" s="103">
        <v>45965.333333333336</v>
      </c>
      <c r="N268" s="103">
        <v>45967.559027777781</v>
      </c>
      <c r="O268" s="40" t="s">
        <v>35</v>
      </c>
      <c r="P268" s="40" t="s">
        <v>35</v>
      </c>
      <c r="Q268" s="40" t="s">
        <v>1494</v>
      </c>
      <c r="R268" s="40" t="s">
        <v>1495</v>
      </c>
      <c r="S268" s="40" t="s">
        <v>10509</v>
      </c>
      <c r="T268" s="40" t="s">
        <v>1172</v>
      </c>
      <c r="U268" s="40">
        <v>48</v>
      </c>
      <c r="V268" s="40" t="str">
        <f>VLOOKUP(D268,TIPOLOGIA!A:F,5,0)</f>
        <v>LEJANA</v>
      </c>
      <c r="W268" s="40" t="str">
        <f>VLOOKUP(D268,TIPOLOGIA!A:F,6,0)</f>
        <v>TERRESTRE</v>
      </c>
      <c r="X268" s="40" t="s">
        <v>1194</v>
      </c>
      <c r="Y268" s="40">
        <v>1</v>
      </c>
      <c r="Z268" s="51">
        <f>IF(T268="SOPORTE_TELEFÓNICO",'TARIFAS 2025'!$B$14,IF(V268="PRINCIPAL",'TARIFAS 2025'!$B$11,IF(V268="INTERMEDIA",'TARIFAS 2025'!$C$11,IF(V268="LEJANA",'TARIFAS 2025'!$D$11))))</f>
        <v>40250</v>
      </c>
      <c r="AA268" s="51">
        <f t="shared" si="4"/>
        <v>40250</v>
      </c>
      <c r="AB268" s="100"/>
      <c r="AC268" s="100"/>
      <c r="AD268" s="100"/>
      <c r="AE268" s="100"/>
      <c r="AF268" s="100"/>
      <c r="AG268" s="100"/>
      <c r="AH268" s="100"/>
      <c r="AI268" s="100"/>
      <c r="AJ268" s="100"/>
      <c r="AK268" s="100"/>
      <c r="AL268" s="100"/>
      <c r="AM268" s="100"/>
      <c r="AN268" s="100"/>
      <c r="AO268" s="100"/>
      <c r="AP268" s="100"/>
      <c r="AQ268" s="100"/>
      <c r="AR268" s="100"/>
      <c r="AS268" s="100"/>
      <c r="AT268" s="100"/>
      <c r="AU268" s="100"/>
      <c r="AV268" s="100"/>
      <c r="AW268" s="100"/>
      <c r="AX268" s="100"/>
      <c r="AY268" s="100"/>
      <c r="AZ268" s="100"/>
      <c r="BA268" s="100"/>
      <c r="BB268" s="100"/>
      <c r="BC268" s="100"/>
      <c r="BD268" s="100"/>
      <c r="BE268" s="100"/>
      <c r="BF268" s="100"/>
      <c r="BG268" s="100"/>
    </row>
    <row r="269" spans="1:59" s="85" customFormat="1" ht="15.6" x14ac:dyDescent="0.3">
      <c r="A269" s="40" t="s">
        <v>71</v>
      </c>
      <c r="B269" s="40" t="str">
        <f>VLOOKUP(A269,'CENTROS DE COSTOS'!A:D,2,0)</f>
        <v>0036-0004</v>
      </c>
      <c r="C269" s="40" t="str">
        <f>VLOOKUP(A269,'CENTROS DE COSTOS'!A:D,3,0)</f>
        <v>Wompi Centro</v>
      </c>
      <c r="D269" s="40">
        <v>11001</v>
      </c>
      <c r="E269" s="40">
        <v>2978743</v>
      </c>
      <c r="F269" s="40">
        <v>79043</v>
      </c>
      <c r="G269" s="40" t="s">
        <v>33</v>
      </c>
      <c r="H269" s="40" t="s">
        <v>618</v>
      </c>
      <c r="I269" s="40" t="s">
        <v>71</v>
      </c>
      <c r="J269" s="40" t="s">
        <v>6470</v>
      </c>
      <c r="K269" s="40" t="s">
        <v>1170</v>
      </c>
      <c r="L269" s="40" t="s">
        <v>8221</v>
      </c>
      <c r="M269" s="103">
        <v>45966.565972222219</v>
      </c>
      <c r="N269" s="103">
        <v>45967.560416666667</v>
      </c>
      <c r="O269" s="40" t="s">
        <v>35</v>
      </c>
      <c r="P269" s="40" t="s">
        <v>35</v>
      </c>
      <c r="Q269" s="40" t="s">
        <v>1494</v>
      </c>
      <c r="R269" s="40" t="s">
        <v>1495</v>
      </c>
      <c r="S269" s="40" t="s">
        <v>10510</v>
      </c>
      <c r="T269" s="40" t="s">
        <v>1172</v>
      </c>
      <c r="U269" s="40">
        <v>24</v>
      </c>
      <c r="V269" s="40" t="str">
        <f>VLOOKUP(D269,TIPOLOGIA!A:F,5,0)</f>
        <v>PRINCIPAL</v>
      </c>
      <c r="W269" s="40" t="str">
        <f>VLOOKUP(D269,TIPOLOGIA!A:F,6,0)</f>
        <v>TERRESTRE</v>
      </c>
      <c r="X269" s="40" t="s">
        <v>1179</v>
      </c>
      <c r="Y269" s="40">
        <v>1</v>
      </c>
      <c r="Z269" s="51">
        <f>IF(T269="SOPORTE_TELEFÓNICO",'TARIFAS 2025'!$B$14,IF(V269="PRINCIPAL",'TARIFAS 2025'!$B$11,IF(V269="INTERMEDIA",'TARIFAS 2025'!$C$11,IF(V269="LEJANA",'TARIFAS 2025'!$D$11))))</f>
        <v>31419</v>
      </c>
      <c r="AA269" s="51">
        <f t="shared" si="4"/>
        <v>31419</v>
      </c>
      <c r="AB269" s="100"/>
      <c r="AC269" s="100"/>
      <c r="AD269" s="100"/>
      <c r="AE269" s="100"/>
      <c r="AF269" s="100"/>
      <c r="AG269" s="100"/>
      <c r="AH269" s="100"/>
      <c r="AI269" s="100"/>
      <c r="AJ269" s="100"/>
      <c r="AK269" s="100"/>
      <c r="AL269" s="100"/>
      <c r="AM269" s="100"/>
      <c r="AN269" s="100"/>
      <c r="AO269" s="100"/>
      <c r="AP269" s="100"/>
      <c r="AQ269" s="100"/>
      <c r="AR269" s="100"/>
      <c r="AS269" s="100"/>
      <c r="AT269" s="100"/>
      <c r="AU269" s="100"/>
      <c r="AV269" s="100"/>
      <c r="AW269" s="100"/>
      <c r="AX269" s="100"/>
      <c r="AY269" s="100"/>
      <c r="AZ269" s="100"/>
      <c r="BA269" s="100"/>
      <c r="BB269" s="100"/>
      <c r="BC269" s="100"/>
      <c r="BD269" s="100"/>
      <c r="BE269" s="100"/>
      <c r="BF269" s="100"/>
      <c r="BG269" s="100"/>
    </row>
    <row r="270" spans="1:59" s="85" customFormat="1" ht="15.6" x14ac:dyDescent="0.3">
      <c r="A270" s="40" t="s">
        <v>71</v>
      </c>
      <c r="B270" s="40" t="str">
        <f>VLOOKUP(A270,'CENTROS DE COSTOS'!A:D,2,0)</f>
        <v>0036-0004</v>
      </c>
      <c r="C270" s="40" t="str">
        <f>VLOOKUP(A270,'CENTROS DE COSTOS'!A:D,3,0)</f>
        <v>Wompi Centro</v>
      </c>
      <c r="D270" s="40">
        <v>11001</v>
      </c>
      <c r="E270" s="40">
        <v>2978687</v>
      </c>
      <c r="F270" s="40">
        <v>49979</v>
      </c>
      <c r="G270" s="40" t="s">
        <v>33</v>
      </c>
      <c r="H270" s="40" t="s">
        <v>618</v>
      </c>
      <c r="I270" s="40" t="s">
        <v>71</v>
      </c>
      <c r="J270" s="40" t="s">
        <v>6471</v>
      </c>
      <c r="K270" s="40" t="s">
        <v>1170</v>
      </c>
      <c r="L270" s="40" t="s">
        <v>8222</v>
      </c>
      <c r="M270" s="103">
        <v>45966.554861111108</v>
      </c>
      <c r="N270" s="103">
        <v>45967.5625</v>
      </c>
      <c r="O270" s="40" t="s">
        <v>35</v>
      </c>
      <c r="P270" s="40" t="s">
        <v>35</v>
      </c>
      <c r="Q270" s="40" t="s">
        <v>1494</v>
      </c>
      <c r="R270" s="40" t="s">
        <v>1495</v>
      </c>
      <c r="S270" s="40" t="s">
        <v>10511</v>
      </c>
      <c r="T270" s="40" t="s">
        <v>1172</v>
      </c>
      <c r="U270" s="40">
        <v>32</v>
      </c>
      <c r="V270" s="40" t="str">
        <f>VLOOKUP(D270,TIPOLOGIA!A:F,5,0)</f>
        <v>PRINCIPAL</v>
      </c>
      <c r="W270" s="40" t="str">
        <f>VLOOKUP(D270,TIPOLOGIA!A:F,6,0)</f>
        <v>TERRESTRE</v>
      </c>
      <c r="X270" s="40" t="s">
        <v>1455</v>
      </c>
      <c r="Y270" s="40">
        <v>1</v>
      </c>
      <c r="Z270" s="51">
        <f>IF(T270="SOPORTE_TELEFÓNICO",'TARIFAS 2025'!$B$14,IF(V270="PRINCIPAL",'TARIFAS 2025'!$B$11,IF(V270="INTERMEDIA",'TARIFAS 2025'!$C$11,IF(V270="LEJANA",'TARIFAS 2025'!$D$11))))</f>
        <v>31419</v>
      </c>
      <c r="AA270" s="51">
        <f t="shared" si="4"/>
        <v>31419</v>
      </c>
      <c r="AB270" s="100"/>
      <c r="AC270" s="100"/>
      <c r="AD270" s="100"/>
      <c r="AE270" s="100"/>
      <c r="AF270" s="100"/>
      <c r="AG270" s="100"/>
      <c r="AH270" s="100"/>
      <c r="AI270" s="100"/>
      <c r="AJ270" s="100"/>
      <c r="AK270" s="100"/>
      <c r="AL270" s="100"/>
      <c r="AM270" s="100"/>
      <c r="AN270" s="100"/>
      <c r="AO270" s="100"/>
      <c r="AP270" s="100"/>
      <c r="AQ270" s="100"/>
      <c r="AR270" s="100"/>
      <c r="AS270" s="100"/>
      <c r="AT270" s="100"/>
      <c r="AU270" s="100"/>
      <c r="AV270" s="100"/>
      <c r="AW270" s="100"/>
      <c r="AX270" s="100"/>
      <c r="AY270" s="100"/>
      <c r="AZ270" s="100"/>
      <c r="BA270" s="100"/>
      <c r="BB270" s="100"/>
      <c r="BC270" s="100"/>
      <c r="BD270" s="100"/>
      <c r="BE270" s="100"/>
      <c r="BF270" s="100"/>
      <c r="BG270" s="100"/>
    </row>
    <row r="271" spans="1:59" s="85" customFormat="1" ht="15.6" x14ac:dyDescent="0.3">
      <c r="A271" s="40" t="s">
        <v>86</v>
      </c>
      <c r="B271" s="40" t="str">
        <f>VLOOKUP(A271,'CENTROS DE COSTOS'!A:D,2,0)</f>
        <v>0036-0002</v>
      </c>
      <c r="C271" s="40" t="str">
        <f>VLOOKUP(A271,'CENTROS DE COSTOS'!A:D,3,0)</f>
        <v>Wompi Eje Cafetero</v>
      </c>
      <c r="D271" s="40">
        <v>17001</v>
      </c>
      <c r="E271" s="40">
        <v>2972840</v>
      </c>
      <c r="F271" s="40">
        <v>59121</v>
      </c>
      <c r="G271" s="40" t="s">
        <v>33</v>
      </c>
      <c r="H271" s="40" t="s">
        <v>126</v>
      </c>
      <c r="I271" s="40" t="s">
        <v>86</v>
      </c>
      <c r="J271" s="40" t="s">
        <v>1690</v>
      </c>
      <c r="K271" s="40" t="s">
        <v>1170</v>
      </c>
      <c r="L271" s="40" t="s">
        <v>8223</v>
      </c>
      <c r="M271" s="103">
        <v>45965.593055555553</v>
      </c>
      <c r="N271" s="103">
        <v>45967.570138888892</v>
      </c>
      <c r="O271" s="40" t="s">
        <v>35</v>
      </c>
      <c r="P271" s="40" t="s">
        <v>35</v>
      </c>
      <c r="Q271" s="40" t="s">
        <v>1494</v>
      </c>
      <c r="R271" s="40" t="s">
        <v>1495</v>
      </c>
      <c r="S271" s="40" t="s">
        <v>10512</v>
      </c>
      <c r="T271" s="40" t="s">
        <v>1172</v>
      </c>
      <c r="U271" s="40">
        <v>48</v>
      </c>
      <c r="V271" s="40" t="str">
        <f>VLOOKUP(D271,TIPOLOGIA!A:F,5,0)</f>
        <v>PRINCIPAL</v>
      </c>
      <c r="W271" s="40" t="str">
        <f>VLOOKUP(D271,TIPOLOGIA!A:F,6,0)</f>
        <v>TERRESTRE</v>
      </c>
      <c r="X271" s="40" t="s">
        <v>1671</v>
      </c>
      <c r="Y271" s="40">
        <v>1</v>
      </c>
      <c r="Z271" s="51">
        <f>IF(T271="SOPORTE_TELEFÓNICO",'TARIFAS 2025'!$B$14,IF(V271="PRINCIPAL",'TARIFAS 2025'!$B$11,IF(V271="INTERMEDIA",'TARIFAS 2025'!$C$11,IF(V271="LEJANA",'TARIFAS 2025'!$D$11))))</f>
        <v>31419</v>
      </c>
      <c r="AA271" s="51">
        <f t="shared" si="4"/>
        <v>31419</v>
      </c>
      <c r="AB271" s="100"/>
      <c r="AC271" s="100"/>
      <c r="AD271" s="100"/>
      <c r="AE271" s="100"/>
      <c r="AF271" s="100"/>
      <c r="AG271" s="100"/>
      <c r="AH271" s="100"/>
      <c r="AI271" s="100"/>
      <c r="AJ271" s="100"/>
      <c r="AK271" s="100"/>
      <c r="AL271" s="100"/>
      <c r="AM271" s="100"/>
      <c r="AN271" s="100"/>
      <c r="AO271" s="100"/>
      <c r="AP271" s="100"/>
      <c r="AQ271" s="100"/>
      <c r="AR271" s="100"/>
      <c r="AS271" s="100"/>
      <c r="AT271" s="100"/>
      <c r="AU271" s="100"/>
      <c r="AV271" s="100"/>
      <c r="AW271" s="100"/>
      <c r="AX271" s="100"/>
      <c r="AY271" s="100"/>
      <c r="AZ271" s="100"/>
      <c r="BA271" s="100"/>
      <c r="BB271" s="100"/>
      <c r="BC271" s="100"/>
      <c r="BD271" s="100"/>
      <c r="BE271" s="100"/>
      <c r="BF271" s="100"/>
      <c r="BG271" s="100"/>
    </row>
    <row r="272" spans="1:59" s="85" customFormat="1" ht="15.6" x14ac:dyDescent="0.3">
      <c r="A272" s="40" t="s">
        <v>71</v>
      </c>
      <c r="B272" s="40" t="str">
        <f>VLOOKUP(A272,'CENTROS DE COSTOS'!A:D,2,0)</f>
        <v>0036-0004</v>
      </c>
      <c r="C272" s="40" t="str">
        <f>VLOOKUP(A272,'CENTROS DE COSTOS'!A:D,3,0)</f>
        <v>Wompi Centro</v>
      </c>
      <c r="D272" s="40">
        <v>25754</v>
      </c>
      <c r="E272" s="40">
        <v>2980114</v>
      </c>
      <c r="F272" s="40">
        <v>73505</v>
      </c>
      <c r="G272" s="40" t="s">
        <v>33</v>
      </c>
      <c r="H272" s="40" t="s">
        <v>618</v>
      </c>
      <c r="I272" s="40" t="s">
        <v>698</v>
      </c>
      <c r="J272" s="40" t="s">
        <v>1708</v>
      </c>
      <c r="K272" s="40" t="s">
        <v>1170</v>
      </c>
      <c r="L272" s="40" t="s">
        <v>8224</v>
      </c>
      <c r="M272" s="103">
        <v>45966.65625</v>
      </c>
      <c r="N272" s="103">
        <v>45967.570833333331</v>
      </c>
      <c r="O272" s="40" t="s">
        <v>35</v>
      </c>
      <c r="P272" s="40" t="s">
        <v>35</v>
      </c>
      <c r="Q272" s="40" t="s">
        <v>1494</v>
      </c>
      <c r="R272" s="40" t="s">
        <v>1495</v>
      </c>
      <c r="S272" s="40" t="s">
        <v>10513</v>
      </c>
      <c r="T272" s="40" t="s">
        <v>1172</v>
      </c>
      <c r="U272" s="40">
        <v>32</v>
      </c>
      <c r="V272" s="40" t="str">
        <f>VLOOKUP(D272,TIPOLOGIA!A:F,5,0)</f>
        <v>PRINCIPAL</v>
      </c>
      <c r="W272" s="40" t="str">
        <f>VLOOKUP(D272,TIPOLOGIA!A:F,6,0)</f>
        <v>TERRESTRE</v>
      </c>
      <c r="X272" s="40" t="s">
        <v>1208</v>
      </c>
      <c r="Y272" s="40">
        <v>1</v>
      </c>
      <c r="Z272" s="51">
        <f>IF(T272="SOPORTE_TELEFÓNICO",'TARIFAS 2025'!$B$14,IF(V272="PRINCIPAL",'TARIFAS 2025'!$B$11,IF(V272="INTERMEDIA",'TARIFAS 2025'!$C$11,IF(V272="LEJANA",'TARIFAS 2025'!$D$11))))</f>
        <v>31419</v>
      </c>
      <c r="AA272" s="51">
        <f t="shared" si="4"/>
        <v>31419</v>
      </c>
      <c r="AB272" s="100"/>
      <c r="AC272" s="100"/>
      <c r="AD272" s="100"/>
      <c r="AE272" s="100"/>
      <c r="AF272" s="100"/>
      <c r="AG272" s="100"/>
      <c r="AH272" s="100"/>
      <c r="AI272" s="100"/>
      <c r="AJ272" s="100"/>
      <c r="AK272" s="100"/>
      <c r="AL272" s="100"/>
      <c r="AM272" s="100"/>
      <c r="AN272" s="100"/>
      <c r="AO272" s="100"/>
      <c r="AP272" s="100"/>
      <c r="AQ272" s="100"/>
      <c r="AR272" s="100"/>
      <c r="AS272" s="100"/>
      <c r="AT272" s="100"/>
      <c r="AU272" s="100"/>
      <c r="AV272" s="100"/>
      <c r="AW272" s="100"/>
      <c r="AX272" s="100"/>
      <c r="AY272" s="100"/>
      <c r="AZ272" s="100"/>
      <c r="BA272" s="100"/>
      <c r="BB272" s="100"/>
      <c r="BC272" s="100"/>
      <c r="BD272" s="100"/>
      <c r="BE272" s="100"/>
      <c r="BF272" s="100"/>
      <c r="BG272" s="100"/>
    </row>
    <row r="273" spans="1:59" s="85" customFormat="1" ht="15.6" x14ac:dyDescent="0.3">
      <c r="A273" s="40" t="s">
        <v>74</v>
      </c>
      <c r="B273" s="40" t="str">
        <f>VLOOKUP(A273,'CENTROS DE COSTOS'!A:D,2,0)</f>
        <v>0036-0007</v>
      </c>
      <c r="C273" s="40" t="str">
        <f>VLOOKUP(A273,'CENTROS DE COSTOS'!A:D,3,0)</f>
        <v>Wompi Santander</v>
      </c>
      <c r="D273" s="40">
        <v>68755</v>
      </c>
      <c r="E273" s="40">
        <v>2954744</v>
      </c>
      <c r="F273" s="40">
        <v>66933</v>
      </c>
      <c r="G273" s="40" t="s">
        <v>33</v>
      </c>
      <c r="H273" s="40" t="s">
        <v>963</v>
      </c>
      <c r="I273" s="40" t="s">
        <v>1026</v>
      </c>
      <c r="J273" s="40" t="s">
        <v>6472</v>
      </c>
      <c r="K273" s="40" t="s">
        <v>1170</v>
      </c>
      <c r="L273" s="40" t="s">
        <v>8225</v>
      </c>
      <c r="M273" s="103">
        <v>45959.65</v>
      </c>
      <c r="N273" s="103">
        <v>45967.583333333336</v>
      </c>
      <c r="O273" s="40" t="s">
        <v>35</v>
      </c>
      <c r="P273" s="40" t="s">
        <v>35</v>
      </c>
      <c r="Q273" s="40" t="s">
        <v>1494</v>
      </c>
      <c r="R273" s="40" t="s">
        <v>1495</v>
      </c>
      <c r="S273" s="40" t="s">
        <v>10514</v>
      </c>
      <c r="T273" s="40" t="s">
        <v>1497</v>
      </c>
      <c r="U273" s="40">
        <v>16</v>
      </c>
      <c r="V273" s="40" t="str">
        <f>VLOOKUP(D273,TIPOLOGIA!A:F,5,0)</f>
        <v>LEJANA</v>
      </c>
      <c r="W273" s="40" t="str">
        <f>VLOOKUP(D273,TIPOLOGIA!A:F,6,0)</f>
        <v>TERRESTRE</v>
      </c>
      <c r="X273" s="40" t="s">
        <v>1802</v>
      </c>
      <c r="Y273" s="40">
        <v>1</v>
      </c>
      <c r="Z273" s="51">
        <f>IF(T273="SOPORTE_TELEFÓNICO",'TARIFAS 2025'!$B$14,IF(V273="PRINCIPAL",'TARIFAS 2025'!$B$11,IF(V273="INTERMEDIA",'TARIFAS 2025'!$C$11,IF(V273="LEJANA",'TARIFAS 2025'!$D$11))))</f>
        <v>40250</v>
      </c>
      <c r="AA273" s="51">
        <f t="shared" si="4"/>
        <v>40250</v>
      </c>
      <c r="AB273" s="100"/>
      <c r="AC273" s="100"/>
      <c r="AD273" s="100"/>
      <c r="AE273" s="100"/>
      <c r="AF273" s="100"/>
      <c r="AG273" s="100"/>
      <c r="AH273" s="100"/>
      <c r="AI273" s="100"/>
      <c r="AJ273" s="100"/>
      <c r="AK273" s="100"/>
      <c r="AL273" s="100"/>
      <c r="AM273" s="100"/>
      <c r="AN273" s="100"/>
      <c r="AO273" s="100"/>
      <c r="AP273" s="100"/>
      <c r="AQ273" s="100"/>
      <c r="AR273" s="100"/>
      <c r="AS273" s="100"/>
      <c r="AT273" s="100"/>
      <c r="AU273" s="100"/>
      <c r="AV273" s="100"/>
      <c r="AW273" s="100"/>
      <c r="AX273" s="100"/>
      <c r="AY273" s="100"/>
      <c r="AZ273" s="100"/>
      <c r="BA273" s="100"/>
      <c r="BB273" s="100"/>
      <c r="BC273" s="100"/>
      <c r="BD273" s="100"/>
      <c r="BE273" s="100"/>
      <c r="BF273" s="100"/>
      <c r="BG273" s="100"/>
    </row>
    <row r="274" spans="1:59" s="85" customFormat="1" ht="15.6" x14ac:dyDescent="0.3">
      <c r="A274" s="40" t="s">
        <v>96</v>
      </c>
      <c r="B274" s="40" t="str">
        <f>VLOOKUP(A274,'CENTROS DE COSTOS'!A:D,2,0)</f>
        <v>0036-0007</v>
      </c>
      <c r="C274" s="40" t="str">
        <f>VLOOKUP(A274,'CENTROS DE COSTOS'!A:D,3,0)</f>
        <v>Wompi Santander</v>
      </c>
      <c r="D274" s="40">
        <v>15367</v>
      </c>
      <c r="E274" s="40">
        <v>2958853</v>
      </c>
      <c r="F274" s="40">
        <v>52923</v>
      </c>
      <c r="G274" s="40" t="s">
        <v>33</v>
      </c>
      <c r="H274" s="40" t="s">
        <v>322</v>
      </c>
      <c r="I274" s="40" t="s">
        <v>365</v>
      </c>
      <c r="J274" s="40" t="s">
        <v>6473</v>
      </c>
      <c r="K274" s="40" t="s">
        <v>1170</v>
      </c>
      <c r="L274" s="40" t="s">
        <v>8226</v>
      </c>
      <c r="M274" s="103">
        <v>45960.503472222219</v>
      </c>
      <c r="N274" s="103">
        <v>45967.586111111108</v>
      </c>
      <c r="O274" s="40" t="s">
        <v>35</v>
      </c>
      <c r="P274" s="40" t="s">
        <v>35</v>
      </c>
      <c r="Q274" s="40" t="s">
        <v>1494</v>
      </c>
      <c r="R274" s="40" t="s">
        <v>1495</v>
      </c>
      <c r="S274" s="40" t="s">
        <v>10515</v>
      </c>
      <c r="T274" s="40" t="s">
        <v>1497</v>
      </c>
      <c r="U274" s="40">
        <v>20</v>
      </c>
      <c r="V274" s="40" t="str">
        <f>VLOOKUP(D274,TIPOLOGIA!A:F,5,0)</f>
        <v>INTERMEDIA</v>
      </c>
      <c r="W274" s="40" t="str">
        <f>VLOOKUP(D274,TIPOLOGIA!A:F,6,0)</f>
        <v>TERRESTRE</v>
      </c>
      <c r="X274" s="40" t="s">
        <v>1802</v>
      </c>
      <c r="Y274" s="40">
        <v>1</v>
      </c>
      <c r="Z274" s="51">
        <f>IF(T274="SOPORTE_TELEFÓNICO",'TARIFAS 2025'!$B$14,IF(V274="PRINCIPAL",'TARIFAS 2025'!$B$11,IF(V274="INTERMEDIA",'TARIFAS 2025'!$C$11,IF(V274="LEJANA",'TARIFAS 2025'!$D$11))))</f>
        <v>36351</v>
      </c>
      <c r="AA274" s="51">
        <f t="shared" si="4"/>
        <v>36351</v>
      </c>
      <c r="AB274" s="100"/>
      <c r="AC274" s="100"/>
      <c r="AD274" s="100"/>
      <c r="AE274" s="100"/>
      <c r="AF274" s="100"/>
      <c r="AG274" s="100"/>
      <c r="AH274" s="100"/>
      <c r="AI274" s="100"/>
      <c r="AJ274" s="100"/>
      <c r="AK274" s="100"/>
      <c r="AL274" s="100"/>
      <c r="AM274" s="100"/>
      <c r="AN274" s="100"/>
      <c r="AO274" s="100"/>
      <c r="AP274" s="100"/>
      <c r="AQ274" s="100"/>
      <c r="AR274" s="100"/>
      <c r="AS274" s="100"/>
      <c r="AT274" s="100"/>
      <c r="AU274" s="100"/>
      <c r="AV274" s="100"/>
      <c r="AW274" s="100"/>
      <c r="AX274" s="100"/>
      <c r="AY274" s="100"/>
      <c r="AZ274" s="100"/>
      <c r="BA274" s="100"/>
      <c r="BB274" s="100"/>
      <c r="BC274" s="100"/>
      <c r="BD274" s="100"/>
      <c r="BE274" s="100"/>
      <c r="BF274" s="100"/>
      <c r="BG274" s="100"/>
    </row>
    <row r="275" spans="1:59" s="85" customFormat="1" ht="15.6" x14ac:dyDescent="0.3">
      <c r="A275" s="40" t="s">
        <v>89</v>
      </c>
      <c r="B275" s="40" t="str">
        <f>VLOOKUP(A275,'CENTROS DE COSTOS'!A:D,2,0)</f>
        <v>0036-0001</v>
      </c>
      <c r="C275" s="40" t="str">
        <f>VLOOKUP(A275,'CENTROS DE COSTOS'!A:D,3,0)</f>
        <v>Wompi Costa</v>
      </c>
      <c r="D275" s="40">
        <v>5154</v>
      </c>
      <c r="E275" s="40">
        <v>2953335</v>
      </c>
      <c r="F275" s="40">
        <v>65273</v>
      </c>
      <c r="G275" s="40" t="s">
        <v>33</v>
      </c>
      <c r="H275" s="40" t="s">
        <v>120</v>
      </c>
      <c r="I275" s="40" t="s">
        <v>167</v>
      </c>
      <c r="J275" s="40" t="s">
        <v>6474</v>
      </c>
      <c r="K275" s="40" t="s">
        <v>1170</v>
      </c>
      <c r="L275" s="40" t="s">
        <v>8227</v>
      </c>
      <c r="M275" s="103">
        <v>45959.511805555558</v>
      </c>
      <c r="N275" s="103">
        <v>45967.586111111108</v>
      </c>
      <c r="O275" s="40" t="s">
        <v>35</v>
      </c>
      <c r="P275" s="40" t="s">
        <v>35</v>
      </c>
      <c r="Q275" s="40" t="s">
        <v>1494</v>
      </c>
      <c r="R275" s="40" t="s">
        <v>1495</v>
      </c>
      <c r="S275" s="40" t="s">
        <v>10516</v>
      </c>
      <c r="T275" s="40" t="s">
        <v>1497</v>
      </c>
      <c r="U275" s="40">
        <v>48</v>
      </c>
      <c r="V275" s="40" t="str">
        <f>VLOOKUP(D275,TIPOLOGIA!A:F,5,0)</f>
        <v>INTERMEDIA</v>
      </c>
      <c r="W275" s="40" t="str">
        <f>VLOOKUP(D275,TIPOLOGIA!A:F,6,0)</f>
        <v>TERRESTRE</v>
      </c>
      <c r="X275" s="40" t="s">
        <v>1802</v>
      </c>
      <c r="Y275" s="40">
        <v>1</v>
      </c>
      <c r="Z275" s="51">
        <f>IF(T275="SOPORTE_TELEFÓNICO",'TARIFAS 2025'!$B$14,IF(V275="PRINCIPAL",'TARIFAS 2025'!$B$11,IF(V275="INTERMEDIA",'TARIFAS 2025'!$C$11,IF(V275="LEJANA",'TARIFAS 2025'!$D$11))))</f>
        <v>36351</v>
      </c>
      <c r="AA275" s="51">
        <f t="shared" si="4"/>
        <v>36351</v>
      </c>
      <c r="AB275" s="100"/>
      <c r="AC275" s="100"/>
      <c r="AD275" s="100"/>
      <c r="AE275" s="100"/>
      <c r="AF275" s="100"/>
      <c r="AG275" s="100"/>
      <c r="AH275" s="100"/>
      <c r="AI275" s="100"/>
      <c r="AJ275" s="100"/>
      <c r="AK275" s="100"/>
      <c r="AL275" s="100"/>
      <c r="AM275" s="100"/>
      <c r="AN275" s="100"/>
      <c r="AO275" s="100"/>
      <c r="AP275" s="100"/>
      <c r="AQ275" s="100"/>
      <c r="AR275" s="100"/>
      <c r="AS275" s="100"/>
      <c r="AT275" s="100"/>
      <c r="AU275" s="100"/>
      <c r="AV275" s="100"/>
      <c r="AW275" s="100"/>
      <c r="AX275" s="100"/>
      <c r="AY275" s="100"/>
      <c r="AZ275" s="100"/>
      <c r="BA275" s="100"/>
      <c r="BB275" s="100"/>
      <c r="BC275" s="100"/>
      <c r="BD275" s="100"/>
      <c r="BE275" s="100"/>
      <c r="BF275" s="100"/>
      <c r="BG275" s="100"/>
    </row>
    <row r="276" spans="1:59" s="85" customFormat="1" ht="15.6" x14ac:dyDescent="0.3">
      <c r="A276" s="40" t="s">
        <v>89</v>
      </c>
      <c r="B276" s="40" t="str">
        <f>VLOOKUP(A276,'CENTROS DE COSTOS'!A:D,2,0)</f>
        <v>0036-0001</v>
      </c>
      <c r="C276" s="40" t="str">
        <f>VLOOKUP(A276,'CENTROS DE COSTOS'!A:D,3,0)</f>
        <v>Wompi Costa</v>
      </c>
      <c r="D276" s="40">
        <v>5659</v>
      </c>
      <c r="E276" s="40">
        <v>2946694</v>
      </c>
      <c r="F276" s="40">
        <v>66553</v>
      </c>
      <c r="G276" s="40" t="s">
        <v>33</v>
      </c>
      <c r="H276" s="40" t="s">
        <v>120</v>
      </c>
      <c r="I276" s="40" t="s">
        <v>219</v>
      </c>
      <c r="J276" s="40" t="s">
        <v>6475</v>
      </c>
      <c r="K276" s="40" t="s">
        <v>1170</v>
      </c>
      <c r="L276" s="40" t="s">
        <v>8228</v>
      </c>
      <c r="M276" s="103">
        <v>45958.511111111111</v>
      </c>
      <c r="N276" s="103">
        <v>45967.586111111108</v>
      </c>
      <c r="O276" s="40" t="s">
        <v>35</v>
      </c>
      <c r="P276" s="40" t="s">
        <v>35</v>
      </c>
      <c r="Q276" s="40" t="s">
        <v>1494</v>
      </c>
      <c r="R276" s="40" t="s">
        <v>1495</v>
      </c>
      <c r="S276" s="40" t="s">
        <v>10517</v>
      </c>
      <c r="T276" s="40" t="s">
        <v>1497</v>
      </c>
      <c r="U276" s="40">
        <v>24</v>
      </c>
      <c r="V276" s="40" t="str">
        <f>VLOOKUP(D276,TIPOLOGIA!A:F,5,0)</f>
        <v>INTERMEDIA</v>
      </c>
      <c r="W276" s="40" t="str">
        <f>VLOOKUP(D276,TIPOLOGIA!A:F,6,0)</f>
        <v>TERRESTRE</v>
      </c>
      <c r="X276" s="40" t="s">
        <v>1777</v>
      </c>
      <c r="Y276" s="40">
        <v>1</v>
      </c>
      <c r="Z276" s="51">
        <f>IF(T276="SOPORTE_TELEFÓNICO",'TARIFAS 2025'!$B$14,IF(V276="PRINCIPAL",'TARIFAS 2025'!$B$11,IF(V276="INTERMEDIA",'TARIFAS 2025'!$C$11,IF(V276="LEJANA",'TARIFAS 2025'!$D$11))))</f>
        <v>36351</v>
      </c>
      <c r="AA276" s="51">
        <f t="shared" si="4"/>
        <v>36351</v>
      </c>
      <c r="AB276" s="100"/>
      <c r="AC276" s="100"/>
      <c r="AD276" s="100"/>
      <c r="AE276" s="100"/>
      <c r="AF276" s="100"/>
      <c r="AG276" s="100"/>
      <c r="AH276" s="100"/>
      <c r="AI276" s="100"/>
      <c r="AJ276" s="100"/>
      <c r="AK276" s="100"/>
      <c r="AL276" s="100"/>
      <c r="AM276" s="100"/>
      <c r="AN276" s="100"/>
      <c r="AO276" s="100"/>
      <c r="AP276" s="100"/>
      <c r="AQ276" s="100"/>
      <c r="AR276" s="100"/>
      <c r="AS276" s="100"/>
      <c r="AT276" s="100"/>
      <c r="AU276" s="100"/>
      <c r="AV276" s="100"/>
      <c r="AW276" s="100"/>
      <c r="AX276" s="100"/>
      <c r="AY276" s="100"/>
      <c r="AZ276" s="100"/>
      <c r="BA276" s="100"/>
      <c r="BB276" s="100"/>
      <c r="BC276" s="100"/>
      <c r="BD276" s="100"/>
      <c r="BE276" s="100"/>
      <c r="BF276" s="100"/>
      <c r="BG276" s="100"/>
    </row>
    <row r="277" spans="1:59" s="85" customFormat="1" ht="15.6" x14ac:dyDescent="0.3">
      <c r="A277" s="40" t="s">
        <v>71</v>
      </c>
      <c r="B277" s="40" t="str">
        <f>VLOOKUP(A277,'CENTROS DE COSTOS'!A:D,2,0)</f>
        <v>0036-0004</v>
      </c>
      <c r="C277" s="40" t="str">
        <f>VLOOKUP(A277,'CENTROS DE COSTOS'!A:D,3,0)</f>
        <v>Wompi Centro</v>
      </c>
      <c r="D277" s="40">
        <v>25843</v>
      </c>
      <c r="E277" s="40">
        <v>2959459</v>
      </c>
      <c r="F277" s="40">
        <v>69799</v>
      </c>
      <c r="G277" s="40" t="s">
        <v>33</v>
      </c>
      <c r="H277" s="40" t="s">
        <v>618</v>
      </c>
      <c r="I277" s="40" t="s">
        <v>720</v>
      </c>
      <c r="J277" s="40" t="s">
        <v>6476</v>
      </c>
      <c r="K277" s="40" t="s">
        <v>1170</v>
      </c>
      <c r="L277" s="40" t="s">
        <v>8229</v>
      </c>
      <c r="M277" s="103">
        <v>45960.595833333333</v>
      </c>
      <c r="N277" s="103">
        <v>45967.587500000001</v>
      </c>
      <c r="O277" s="40" t="s">
        <v>35</v>
      </c>
      <c r="P277" s="40" t="s">
        <v>35</v>
      </c>
      <c r="Q277" s="40" t="s">
        <v>1494</v>
      </c>
      <c r="R277" s="40" t="s">
        <v>1495</v>
      </c>
      <c r="S277" s="40" t="s">
        <v>10518</v>
      </c>
      <c r="T277" s="40" t="s">
        <v>1497</v>
      </c>
      <c r="U277" s="40">
        <v>24</v>
      </c>
      <c r="V277" s="40" t="str">
        <f>VLOOKUP(D277,TIPOLOGIA!A:F,5,0)</f>
        <v>INTERMEDIA</v>
      </c>
      <c r="W277" s="40" t="str">
        <f>VLOOKUP(D277,TIPOLOGIA!A:F,6,0)</f>
        <v>TERRESTRE</v>
      </c>
      <c r="X277" s="40" t="s">
        <v>1591</v>
      </c>
      <c r="Y277" s="40">
        <v>1</v>
      </c>
      <c r="Z277" s="51">
        <f>IF(T277="SOPORTE_TELEFÓNICO",'TARIFAS 2025'!$B$14,IF(V277="PRINCIPAL",'TARIFAS 2025'!$B$11,IF(V277="INTERMEDIA",'TARIFAS 2025'!$C$11,IF(V277="LEJANA",'TARIFAS 2025'!$D$11))))</f>
        <v>36351</v>
      </c>
      <c r="AA277" s="51">
        <f t="shared" si="4"/>
        <v>36351</v>
      </c>
      <c r="AB277" s="100"/>
      <c r="AC277" s="100"/>
      <c r="AD277" s="100"/>
      <c r="AE277" s="100"/>
      <c r="AF277" s="100"/>
      <c r="AG277" s="100"/>
      <c r="AH277" s="100"/>
      <c r="AI277" s="100"/>
      <c r="AJ277" s="100"/>
      <c r="AK277" s="100"/>
      <c r="AL277" s="100"/>
      <c r="AM277" s="100"/>
      <c r="AN277" s="100"/>
      <c r="AO277" s="100"/>
      <c r="AP277" s="100"/>
      <c r="AQ277" s="100"/>
      <c r="AR277" s="100"/>
      <c r="AS277" s="100"/>
      <c r="AT277" s="100"/>
      <c r="AU277" s="100"/>
      <c r="AV277" s="100"/>
      <c r="AW277" s="100"/>
      <c r="AX277" s="100"/>
      <c r="AY277" s="100"/>
      <c r="AZ277" s="100"/>
      <c r="BA277" s="100"/>
      <c r="BB277" s="100"/>
      <c r="BC277" s="100"/>
      <c r="BD277" s="100"/>
      <c r="BE277" s="100"/>
      <c r="BF277" s="100"/>
      <c r="BG277" s="100"/>
    </row>
    <row r="278" spans="1:59" s="85" customFormat="1" ht="15.6" x14ac:dyDescent="0.3">
      <c r="A278" s="40" t="s">
        <v>71</v>
      </c>
      <c r="B278" s="40" t="str">
        <f>VLOOKUP(A278,'CENTROS DE COSTOS'!A:D,2,0)</f>
        <v>0036-0004</v>
      </c>
      <c r="C278" s="40" t="str">
        <f>VLOOKUP(A278,'CENTROS DE COSTOS'!A:D,3,0)</f>
        <v>Wompi Centro</v>
      </c>
      <c r="D278" s="40">
        <v>25386</v>
      </c>
      <c r="E278" s="40">
        <v>2959061</v>
      </c>
      <c r="F278" s="40">
        <v>26527</v>
      </c>
      <c r="G278" s="40" t="s">
        <v>33</v>
      </c>
      <c r="H278" s="40" t="s">
        <v>618</v>
      </c>
      <c r="I278" s="40" t="s">
        <v>669</v>
      </c>
      <c r="J278" s="40" t="s">
        <v>6477</v>
      </c>
      <c r="K278" s="40" t="s">
        <v>1170</v>
      </c>
      <c r="L278" s="40" t="s">
        <v>8230</v>
      </c>
      <c r="M278" s="103">
        <v>45960.534722222219</v>
      </c>
      <c r="N278" s="103">
        <v>45967.587500000001</v>
      </c>
      <c r="O278" s="40" t="s">
        <v>35</v>
      </c>
      <c r="P278" s="40" t="s">
        <v>35</v>
      </c>
      <c r="Q278" s="40" t="s">
        <v>1494</v>
      </c>
      <c r="R278" s="40" t="s">
        <v>1495</v>
      </c>
      <c r="S278" s="40" t="s">
        <v>10519</v>
      </c>
      <c r="T278" s="40" t="s">
        <v>1497</v>
      </c>
      <c r="U278" s="40">
        <v>24</v>
      </c>
      <c r="V278" s="40" t="str">
        <f>VLOOKUP(D278,TIPOLOGIA!A:F,5,0)</f>
        <v>INTERMEDIA</v>
      </c>
      <c r="W278" s="40" t="str">
        <f>VLOOKUP(D278,TIPOLOGIA!A:F,6,0)</f>
        <v>TERRESTRE</v>
      </c>
      <c r="X278" s="40" t="s">
        <v>1802</v>
      </c>
      <c r="Y278" s="40">
        <v>1</v>
      </c>
      <c r="Z278" s="51">
        <f>IF(T278="SOPORTE_TELEFÓNICO",'TARIFAS 2025'!$B$14,IF(V278="PRINCIPAL",'TARIFAS 2025'!$B$11,IF(V278="INTERMEDIA",'TARIFAS 2025'!$C$11,IF(V278="LEJANA",'TARIFAS 2025'!$D$11))))</f>
        <v>36351</v>
      </c>
      <c r="AA278" s="51">
        <f t="shared" si="4"/>
        <v>36351</v>
      </c>
      <c r="AB278" s="100"/>
      <c r="AC278" s="100"/>
      <c r="AD278" s="100"/>
      <c r="AE278" s="100"/>
      <c r="AF278" s="100"/>
      <c r="AG278" s="100"/>
      <c r="AH278" s="100"/>
      <c r="AI278" s="100"/>
      <c r="AJ278" s="100"/>
      <c r="AK278" s="100"/>
      <c r="AL278" s="100"/>
      <c r="AM278" s="100"/>
      <c r="AN278" s="100"/>
      <c r="AO278" s="100"/>
      <c r="AP278" s="100"/>
      <c r="AQ278" s="100"/>
      <c r="AR278" s="100"/>
      <c r="AS278" s="100"/>
      <c r="AT278" s="100"/>
      <c r="AU278" s="100"/>
      <c r="AV278" s="100"/>
      <c r="AW278" s="100"/>
      <c r="AX278" s="100"/>
      <c r="AY278" s="100"/>
      <c r="AZ278" s="100"/>
      <c r="BA278" s="100"/>
      <c r="BB278" s="100"/>
      <c r="BC278" s="100"/>
      <c r="BD278" s="100"/>
      <c r="BE278" s="100"/>
      <c r="BF278" s="100"/>
      <c r="BG278" s="100"/>
    </row>
    <row r="279" spans="1:59" s="85" customFormat="1" ht="15.6" x14ac:dyDescent="0.3">
      <c r="A279" s="40" t="s">
        <v>71</v>
      </c>
      <c r="B279" s="40" t="str">
        <f>VLOOKUP(A279,'CENTROS DE COSTOS'!A:D,2,0)</f>
        <v>0036-0004</v>
      </c>
      <c r="C279" s="40" t="str">
        <f>VLOOKUP(A279,'CENTROS DE COSTOS'!A:D,3,0)</f>
        <v>Wompi Centro</v>
      </c>
      <c r="D279" s="40">
        <v>25758</v>
      </c>
      <c r="E279" s="40">
        <v>2958955</v>
      </c>
      <c r="F279" s="40">
        <v>80064</v>
      </c>
      <c r="G279" s="40" t="s">
        <v>33</v>
      </c>
      <c r="H279" s="40" t="s">
        <v>618</v>
      </c>
      <c r="I279" s="40" t="s">
        <v>699</v>
      </c>
      <c r="J279" s="40" t="s">
        <v>3330</v>
      </c>
      <c r="K279" s="40" t="s">
        <v>1170</v>
      </c>
      <c r="L279" s="40" t="s">
        <v>8231</v>
      </c>
      <c r="M279" s="103">
        <v>45960.506944444445</v>
      </c>
      <c r="N279" s="103">
        <v>45967.587500000001</v>
      </c>
      <c r="O279" s="40" t="s">
        <v>35</v>
      </c>
      <c r="P279" s="40" t="s">
        <v>35</v>
      </c>
      <c r="Q279" s="40" t="s">
        <v>1494</v>
      </c>
      <c r="R279" s="40" t="s">
        <v>1495</v>
      </c>
      <c r="S279" s="40" t="s">
        <v>10520</v>
      </c>
      <c r="T279" s="40" t="s">
        <v>1497</v>
      </c>
      <c r="U279" s="40">
        <v>64</v>
      </c>
      <c r="V279" s="40" t="str">
        <f>VLOOKUP(D279,TIPOLOGIA!A:F,5,0)</f>
        <v>INTERMEDIA</v>
      </c>
      <c r="W279" s="40" t="str">
        <f>VLOOKUP(D279,TIPOLOGIA!A:F,6,0)</f>
        <v>TERRESTRE</v>
      </c>
      <c r="X279" s="40" t="s">
        <v>1802</v>
      </c>
      <c r="Y279" s="40">
        <v>1</v>
      </c>
      <c r="Z279" s="51">
        <f>IF(T279="SOPORTE_TELEFÓNICO",'TARIFAS 2025'!$B$14,IF(V279="PRINCIPAL",'TARIFAS 2025'!$B$11,IF(V279="INTERMEDIA",'TARIFAS 2025'!$C$11,IF(V279="LEJANA",'TARIFAS 2025'!$D$11))))</f>
        <v>36351</v>
      </c>
      <c r="AA279" s="51">
        <f t="shared" si="4"/>
        <v>36351</v>
      </c>
      <c r="AB279" s="100"/>
      <c r="AC279" s="100"/>
      <c r="AD279" s="100"/>
      <c r="AE279" s="100"/>
      <c r="AF279" s="100"/>
      <c r="AG279" s="100"/>
      <c r="AH279" s="100"/>
      <c r="AI279" s="100"/>
      <c r="AJ279" s="100"/>
      <c r="AK279" s="100"/>
      <c r="AL279" s="100"/>
      <c r="AM279" s="100"/>
      <c r="AN279" s="100"/>
      <c r="AO279" s="100"/>
      <c r="AP279" s="100"/>
      <c r="AQ279" s="100"/>
      <c r="AR279" s="100"/>
      <c r="AS279" s="100"/>
      <c r="AT279" s="100"/>
      <c r="AU279" s="100"/>
      <c r="AV279" s="100"/>
      <c r="AW279" s="100"/>
      <c r="AX279" s="100"/>
      <c r="AY279" s="100"/>
      <c r="AZ279" s="100"/>
      <c r="BA279" s="100"/>
      <c r="BB279" s="100"/>
      <c r="BC279" s="100"/>
      <c r="BD279" s="100"/>
      <c r="BE279" s="100"/>
      <c r="BF279" s="100"/>
      <c r="BG279" s="100"/>
    </row>
    <row r="280" spans="1:59" s="85" customFormat="1" ht="15.6" x14ac:dyDescent="0.3">
      <c r="A280" s="40" t="s">
        <v>96</v>
      </c>
      <c r="B280" s="40" t="str">
        <f>VLOOKUP(A280,'CENTROS DE COSTOS'!A:D,2,0)</f>
        <v>0036-0007</v>
      </c>
      <c r="C280" s="40" t="str">
        <f>VLOOKUP(A280,'CENTROS DE COSTOS'!A:D,3,0)</f>
        <v>Wompi Santander</v>
      </c>
      <c r="D280" s="40">
        <v>15176</v>
      </c>
      <c r="E280" s="40">
        <v>2960455</v>
      </c>
      <c r="F280" s="40">
        <v>60547</v>
      </c>
      <c r="G280" s="40" t="s">
        <v>33</v>
      </c>
      <c r="H280" s="40" t="s">
        <v>322</v>
      </c>
      <c r="I280" s="40" t="s">
        <v>338</v>
      </c>
      <c r="J280" s="40" t="s">
        <v>6478</v>
      </c>
      <c r="K280" s="40" t="s">
        <v>1170</v>
      </c>
      <c r="L280" s="40" t="s">
        <v>8232</v>
      </c>
      <c r="M280" s="103">
        <v>45960.669444444444</v>
      </c>
      <c r="N280" s="103">
        <v>45967.588194444441</v>
      </c>
      <c r="O280" s="40" t="s">
        <v>35</v>
      </c>
      <c r="P280" s="40" t="s">
        <v>35</v>
      </c>
      <c r="Q280" s="40" t="s">
        <v>1494</v>
      </c>
      <c r="R280" s="40" t="s">
        <v>1495</v>
      </c>
      <c r="S280" s="40" t="s">
        <v>10521</v>
      </c>
      <c r="T280" s="40" t="s">
        <v>1497</v>
      </c>
      <c r="U280" s="40">
        <v>64</v>
      </c>
      <c r="V280" s="40" t="str">
        <f>VLOOKUP(D280,TIPOLOGIA!A:F,5,0)</f>
        <v>LEJANA</v>
      </c>
      <c r="W280" s="40" t="str">
        <f>VLOOKUP(D280,TIPOLOGIA!A:F,6,0)</f>
        <v>TERRESTRE</v>
      </c>
      <c r="X280" s="40" t="s">
        <v>1802</v>
      </c>
      <c r="Y280" s="40">
        <v>1</v>
      </c>
      <c r="Z280" s="51">
        <f>IF(T280="SOPORTE_TELEFÓNICO",'TARIFAS 2025'!$B$14,IF(V280="PRINCIPAL",'TARIFAS 2025'!$B$11,IF(V280="INTERMEDIA",'TARIFAS 2025'!$C$11,IF(V280="LEJANA",'TARIFAS 2025'!$D$11))))</f>
        <v>40250</v>
      </c>
      <c r="AA280" s="51">
        <f t="shared" si="4"/>
        <v>40250</v>
      </c>
      <c r="AB280" s="100"/>
      <c r="AC280" s="100"/>
      <c r="AD280" s="100"/>
      <c r="AE280" s="100"/>
      <c r="AF280" s="100"/>
      <c r="AG280" s="100"/>
      <c r="AH280" s="100"/>
      <c r="AI280" s="100"/>
      <c r="AJ280" s="100"/>
      <c r="AK280" s="100"/>
      <c r="AL280" s="100"/>
      <c r="AM280" s="100"/>
      <c r="AN280" s="100"/>
      <c r="AO280" s="100"/>
      <c r="AP280" s="100"/>
      <c r="AQ280" s="100"/>
      <c r="AR280" s="100"/>
      <c r="AS280" s="100"/>
      <c r="AT280" s="100"/>
      <c r="AU280" s="100"/>
      <c r="AV280" s="100"/>
      <c r="AW280" s="100"/>
      <c r="AX280" s="100"/>
      <c r="AY280" s="100"/>
      <c r="AZ280" s="100"/>
      <c r="BA280" s="100"/>
      <c r="BB280" s="100"/>
      <c r="BC280" s="100"/>
      <c r="BD280" s="100"/>
      <c r="BE280" s="100"/>
      <c r="BF280" s="100"/>
      <c r="BG280" s="100"/>
    </row>
    <row r="281" spans="1:59" s="85" customFormat="1" ht="15.6" x14ac:dyDescent="0.3">
      <c r="A281" s="40" t="s">
        <v>71</v>
      </c>
      <c r="B281" s="40" t="str">
        <f>VLOOKUP(A281,'CENTROS DE COSTOS'!A:D,2,0)</f>
        <v>0036-0004</v>
      </c>
      <c r="C281" s="40" t="str">
        <f>VLOOKUP(A281,'CENTROS DE COSTOS'!A:D,3,0)</f>
        <v>Wompi Centro</v>
      </c>
      <c r="D281" s="40">
        <v>25307</v>
      </c>
      <c r="E281" s="40">
        <v>2959883</v>
      </c>
      <c r="F281" s="40">
        <v>39704</v>
      </c>
      <c r="G281" s="40" t="s">
        <v>33</v>
      </c>
      <c r="H281" s="40" t="s">
        <v>618</v>
      </c>
      <c r="I281" s="40" t="s">
        <v>657</v>
      </c>
      <c r="J281" s="40" t="s">
        <v>6479</v>
      </c>
      <c r="K281" s="40" t="s">
        <v>1170</v>
      </c>
      <c r="L281" s="40" t="s">
        <v>8233</v>
      </c>
      <c r="M281" s="103">
        <v>45960.628472222219</v>
      </c>
      <c r="N281" s="103">
        <v>45967.588194444441</v>
      </c>
      <c r="O281" s="40" t="s">
        <v>35</v>
      </c>
      <c r="P281" s="40" t="s">
        <v>35</v>
      </c>
      <c r="Q281" s="40" t="s">
        <v>1494</v>
      </c>
      <c r="R281" s="40" t="s">
        <v>1495</v>
      </c>
      <c r="S281" s="40" t="s">
        <v>10522</v>
      </c>
      <c r="T281" s="40" t="s">
        <v>1497</v>
      </c>
      <c r="U281" s="40">
        <v>24</v>
      </c>
      <c r="V281" s="40" t="str">
        <f>VLOOKUP(D281,TIPOLOGIA!A:F,5,0)</f>
        <v>LEJANA</v>
      </c>
      <c r="W281" s="40" t="str">
        <f>VLOOKUP(D281,TIPOLOGIA!A:F,6,0)</f>
        <v>TERRESTRE</v>
      </c>
      <c r="X281" s="40" t="s">
        <v>1802</v>
      </c>
      <c r="Y281" s="40">
        <v>1</v>
      </c>
      <c r="Z281" s="51">
        <f>IF(T281="SOPORTE_TELEFÓNICO",'TARIFAS 2025'!$B$14,IF(V281="PRINCIPAL",'TARIFAS 2025'!$B$11,IF(V281="INTERMEDIA",'TARIFAS 2025'!$C$11,IF(V281="LEJANA",'TARIFAS 2025'!$D$11))))</f>
        <v>40250</v>
      </c>
      <c r="AA281" s="51">
        <f t="shared" si="4"/>
        <v>40250</v>
      </c>
      <c r="AB281" s="100"/>
      <c r="AC281" s="100"/>
      <c r="AD281" s="100"/>
      <c r="AE281" s="100"/>
      <c r="AF281" s="100"/>
      <c r="AG281" s="100"/>
      <c r="AH281" s="100"/>
      <c r="AI281" s="100"/>
      <c r="AJ281" s="100"/>
      <c r="AK281" s="100"/>
      <c r="AL281" s="100"/>
      <c r="AM281" s="100"/>
      <c r="AN281" s="100"/>
      <c r="AO281" s="100"/>
      <c r="AP281" s="100"/>
      <c r="AQ281" s="100"/>
      <c r="AR281" s="100"/>
      <c r="AS281" s="100"/>
      <c r="AT281" s="100"/>
      <c r="AU281" s="100"/>
      <c r="AV281" s="100"/>
      <c r="AW281" s="100"/>
      <c r="AX281" s="100"/>
      <c r="AY281" s="100"/>
      <c r="AZ281" s="100"/>
      <c r="BA281" s="100"/>
      <c r="BB281" s="100"/>
      <c r="BC281" s="100"/>
      <c r="BD281" s="100"/>
      <c r="BE281" s="100"/>
      <c r="BF281" s="100"/>
      <c r="BG281" s="100"/>
    </row>
    <row r="282" spans="1:59" s="85" customFormat="1" ht="15.6" x14ac:dyDescent="0.3">
      <c r="A282" s="40" t="s">
        <v>71</v>
      </c>
      <c r="B282" s="40" t="str">
        <f>VLOOKUP(A282,'CENTROS DE COSTOS'!A:D,2,0)</f>
        <v>0036-0004</v>
      </c>
      <c r="C282" s="40" t="str">
        <f>VLOOKUP(A282,'CENTROS DE COSTOS'!A:D,3,0)</f>
        <v>Wompi Centro</v>
      </c>
      <c r="D282" s="40">
        <v>25307</v>
      </c>
      <c r="E282" s="40">
        <v>2960342</v>
      </c>
      <c r="F282" s="40">
        <v>64901</v>
      </c>
      <c r="G282" s="40" t="s">
        <v>33</v>
      </c>
      <c r="H282" s="40" t="s">
        <v>618</v>
      </c>
      <c r="I282" s="40" t="s">
        <v>657</v>
      </c>
      <c r="J282" s="40" t="s">
        <v>1445</v>
      </c>
      <c r="K282" s="40" t="s">
        <v>1170</v>
      </c>
      <c r="L282" s="40" t="s">
        <v>8234</v>
      </c>
      <c r="M282" s="103">
        <v>45960.664583333331</v>
      </c>
      <c r="N282" s="103">
        <v>45967.588194444441</v>
      </c>
      <c r="O282" s="40" t="s">
        <v>35</v>
      </c>
      <c r="P282" s="40" t="s">
        <v>35</v>
      </c>
      <c r="Q282" s="40" t="s">
        <v>1494</v>
      </c>
      <c r="R282" s="40" t="s">
        <v>1495</v>
      </c>
      <c r="S282" s="40" t="s">
        <v>10523</v>
      </c>
      <c r="T282" s="40" t="s">
        <v>1497</v>
      </c>
      <c r="U282" s="40">
        <v>64</v>
      </c>
      <c r="V282" s="40" t="str">
        <f>VLOOKUP(D282,TIPOLOGIA!A:F,5,0)</f>
        <v>LEJANA</v>
      </c>
      <c r="W282" s="40" t="str">
        <f>VLOOKUP(D282,TIPOLOGIA!A:F,6,0)</f>
        <v>TERRESTRE</v>
      </c>
      <c r="X282" s="40" t="s">
        <v>1802</v>
      </c>
      <c r="Y282" s="40">
        <v>1</v>
      </c>
      <c r="Z282" s="51">
        <f>IF(T282="SOPORTE_TELEFÓNICO",'TARIFAS 2025'!$B$14,IF(V282="PRINCIPAL",'TARIFAS 2025'!$B$11,IF(V282="INTERMEDIA",'TARIFAS 2025'!$C$11,IF(V282="LEJANA",'TARIFAS 2025'!$D$11))))</f>
        <v>40250</v>
      </c>
      <c r="AA282" s="51">
        <f t="shared" si="4"/>
        <v>40250</v>
      </c>
      <c r="AB282" s="100"/>
      <c r="AC282" s="100"/>
      <c r="AD282" s="100"/>
      <c r="AE282" s="100"/>
      <c r="AF282" s="100"/>
      <c r="AG282" s="100"/>
      <c r="AH282" s="100"/>
      <c r="AI282" s="100"/>
      <c r="AJ282" s="100"/>
      <c r="AK282" s="100"/>
      <c r="AL282" s="100"/>
      <c r="AM282" s="100"/>
      <c r="AN282" s="100"/>
      <c r="AO282" s="100"/>
      <c r="AP282" s="100"/>
      <c r="AQ282" s="100"/>
      <c r="AR282" s="100"/>
      <c r="AS282" s="100"/>
      <c r="AT282" s="100"/>
      <c r="AU282" s="100"/>
      <c r="AV282" s="100"/>
      <c r="AW282" s="100"/>
      <c r="AX282" s="100"/>
      <c r="AY282" s="100"/>
      <c r="AZ282" s="100"/>
      <c r="BA282" s="100"/>
      <c r="BB282" s="100"/>
      <c r="BC282" s="100"/>
      <c r="BD282" s="100"/>
      <c r="BE282" s="100"/>
      <c r="BF282" s="100"/>
      <c r="BG282" s="100"/>
    </row>
    <row r="283" spans="1:59" s="85" customFormat="1" ht="15.6" x14ac:dyDescent="0.3">
      <c r="A283" s="40" t="s">
        <v>71</v>
      </c>
      <c r="B283" s="40" t="str">
        <f>VLOOKUP(A283,'CENTROS DE COSTOS'!A:D,2,0)</f>
        <v>0036-0004</v>
      </c>
      <c r="C283" s="40" t="str">
        <f>VLOOKUP(A283,'CENTROS DE COSTOS'!A:D,3,0)</f>
        <v>Wompi Centro</v>
      </c>
      <c r="D283" s="40">
        <v>25430</v>
      </c>
      <c r="E283" s="40">
        <v>2962717</v>
      </c>
      <c r="F283" s="40">
        <v>77900</v>
      </c>
      <c r="G283" s="40" t="s">
        <v>33</v>
      </c>
      <c r="H283" s="40" t="s">
        <v>618</v>
      </c>
      <c r="I283" s="40" t="s">
        <v>674</v>
      </c>
      <c r="J283" s="40" t="s">
        <v>6480</v>
      </c>
      <c r="K283" s="40" t="s">
        <v>1170</v>
      </c>
      <c r="L283" s="40" t="s">
        <v>8235</v>
      </c>
      <c r="M283" s="103">
        <v>45961.423611111109</v>
      </c>
      <c r="N283" s="103">
        <v>45967.589583333334</v>
      </c>
      <c r="O283" s="40" t="s">
        <v>35</v>
      </c>
      <c r="P283" s="40" t="s">
        <v>35</v>
      </c>
      <c r="Q283" s="40" t="s">
        <v>1494</v>
      </c>
      <c r="R283" s="40" t="s">
        <v>1495</v>
      </c>
      <c r="S283" s="40" t="s">
        <v>10524</v>
      </c>
      <c r="T283" s="40" t="s">
        <v>1497</v>
      </c>
      <c r="U283" s="40">
        <v>24</v>
      </c>
      <c r="V283" s="40" t="str">
        <f>VLOOKUP(D283,TIPOLOGIA!A:F,5,0)</f>
        <v>INTERMEDIA</v>
      </c>
      <c r="W283" s="40" t="str">
        <f>VLOOKUP(D283,TIPOLOGIA!A:F,6,0)</f>
        <v>TERRESTRE</v>
      </c>
      <c r="X283" s="40" t="s">
        <v>1777</v>
      </c>
      <c r="Y283" s="40">
        <v>1</v>
      </c>
      <c r="Z283" s="51">
        <f>IF(T283="SOPORTE_TELEFÓNICO",'TARIFAS 2025'!$B$14,IF(V283="PRINCIPAL",'TARIFAS 2025'!$B$11,IF(V283="INTERMEDIA",'TARIFAS 2025'!$C$11,IF(V283="LEJANA",'TARIFAS 2025'!$D$11))))</f>
        <v>36351</v>
      </c>
      <c r="AA283" s="51">
        <f t="shared" si="4"/>
        <v>36351</v>
      </c>
      <c r="AB283" s="100"/>
      <c r="AC283" s="100"/>
      <c r="AD283" s="100"/>
      <c r="AE283" s="100"/>
      <c r="AF283" s="100"/>
      <c r="AG283" s="100"/>
      <c r="AH283" s="100"/>
      <c r="AI283" s="100"/>
      <c r="AJ283" s="100"/>
      <c r="AK283" s="100"/>
      <c r="AL283" s="100"/>
      <c r="AM283" s="100"/>
      <c r="AN283" s="100"/>
      <c r="AO283" s="100"/>
      <c r="AP283" s="100"/>
      <c r="AQ283" s="100"/>
      <c r="AR283" s="100"/>
      <c r="AS283" s="100"/>
      <c r="AT283" s="100"/>
      <c r="AU283" s="100"/>
      <c r="AV283" s="100"/>
      <c r="AW283" s="100"/>
      <c r="AX283" s="100"/>
      <c r="AY283" s="100"/>
      <c r="AZ283" s="100"/>
      <c r="BA283" s="100"/>
      <c r="BB283" s="100"/>
      <c r="BC283" s="100"/>
      <c r="BD283" s="100"/>
      <c r="BE283" s="100"/>
      <c r="BF283" s="100"/>
      <c r="BG283" s="100"/>
    </row>
    <row r="284" spans="1:59" s="85" customFormat="1" ht="15.6" x14ac:dyDescent="0.3">
      <c r="A284" s="40" t="s">
        <v>96</v>
      </c>
      <c r="B284" s="40" t="str">
        <f>VLOOKUP(A284,'CENTROS DE COSTOS'!A:D,2,0)</f>
        <v>0036-0007</v>
      </c>
      <c r="C284" s="40" t="str">
        <f>VLOOKUP(A284,'CENTROS DE COSTOS'!A:D,3,0)</f>
        <v>Wompi Santander</v>
      </c>
      <c r="D284" s="40">
        <v>68077</v>
      </c>
      <c r="E284" s="40">
        <v>2962087</v>
      </c>
      <c r="F284" s="40">
        <v>36390</v>
      </c>
      <c r="G284" s="40" t="s">
        <v>33</v>
      </c>
      <c r="H284" s="40" t="s">
        <v>963</v>
      </c>
      <c r="I284" s="40" t="s">
        <v>123</v>
      </c>
      <c r="J284" s="40" t="s">
        <v>6481</v>
      </c>
      <c r="K284" s="40" t="s">
        <v>1170</v>
      </c>
      <c r="L284" s="40" t="s">
        <v>8236</v>
      </c>
      <c r="M284" s="103">
        <v>45961.394444444442</v>
      </c>
      <c r="N284" s="103">
        <v>45967.589583333334</v>
      </c>
      <c r="O284" s="40" t="s">
        <v>35</v>
      </c>
      <c r="P284" s="40" t="s">
        <v>35</v>
      </c>
      <c r="Q284" s="40" t="s">
        <v>1494</v>
      </c>
      <c r="R284" s="40" t="s">
        <v>1495</v>
      </c>
      <c r="S284" s="40" t="s">
        <v>10525</v>
      </c>
      <c r="T284" s="40" t="s">
        <v>1497</v>
      </c>
      <c r="U284" s="40">
        <v>40</v>
      </c>
      <c r="V284" s="40" t="str">
        <f>VLOOKUP(D284,TIPOLOGIA!A:F,5,0)</f>
        <v>INTERMEDIA</v>
      </c>
      <c r="W284" s="40" t="str">
        <f>VLOOKUP(D284,TIPOLOGIA!A:F,6,0)</f>
        <v>TERRESTRE</v>
      </c>
      <c r="X284" s="40" t="s">
        <v>1591</v>
      </c>
      <c r="Y284" s="40">
        <v>1</v>
      </c>
      <c r="Z284" s="51">
        <f>IF(T284="SOPORTE_TELEFÓNICO",'TARIFAS 2025'!$B$14,IF(V284="PRINCIPAL",'TARIFAS 2025'!$B$11,IF(V284="INTERMEDIA",'TARIFAS 2025'!$C$11,IF(V284="LEJANA",'TARIFAS 2025'!$D$11))))</f>
        <v>36351</v>
      </c>
      <c r="AA284" s="51">
        <f t="shared" si="4"/>
        <v>36351</v>
      </c>
      <c r="AB284" s="100"/>
      <c r="AC284" s="100"/>
      <c r="AD284" s="100"/>
      <c r="AE284" s="100"/>
      <c r="AF284" s="100"/>
      <c r="AG284" s="100"/>
      <c r="AH284" s="100"/>
      <c r="AI284" s="100"/>
      <c r="AJ284" s="100"/>
      <c r="AK284" s="100"/>
      <c r="AL284" s="100"/>
      <c r="AM284" s="100"/>
      <c r="AN284" s="100"/>
      <c r="AO284" s="100"/>
      <c r="AP284" s="100"/>
      <c r="AQ284" s="100"/>
      <c r="AR284" s="100"/>
      <c r="AS284" s="100"/>
      <c r="AT284" s="100"/>
      <c r="AU284" s="100"/>
      <c r="AV284" s="100"/>
      <c r="AW284" s="100"/>
      <c r="AX284" s="100"/>
      <c r="AY284" s="100"/>
      <c r="AZ284" s="100"/>
      <c r="BA284" s="100"/>
      <c r="BB284" s="100"/>
      <c r="BC284" s="100"/>
      <c r="BD284" s="100"/>
      <c r="BE284" s="100"/>
      <c r="BF284" s="100"/>
      <c r="BG284" s="100"/>
    </row>
    <row r="285" spans="1:59" s="85" customFormat="1" ht="15.6" x14ac:dyDescent="0.3">
      <c r="A285" s="40" t="s">
        <v>96</v>
      </c>
      <c r="B285" s="40" t="str">
        <f>VLOOKUP(A285,'CENTROS DE COSTOS'!A:D,2,0)</f>
        <v>0036-0007</v>
      </c>
      <c r="C285" s="40" t="str">
        <f>VLOOKUP(A285,'CENTROS DE COSTOS'!A:D,3,0)</f>
        <v>Wompi Santander</v>
      </c>
      <c r="D285" s="40">
        <v>15759</v>
      </c>
      <c r="E285" s="40">
        <v>2961176</v>
      </c>
      <c r="F285" s="40">
        <v>77294</v>
      </c>
      <c r="G285" s="40" t="s">
        <v>33</v>
      </c>
      <c r="H285" s="40" t="s">
        <v>322</v>
      </c>
      <c r="I285" s="40" t="s">
        <v>412</v>
      </c>
      <c r="J285" s="40" t="s">
        <v>6482</v>
      </c>
      <c r="K285" s="40" t="s">
        <v>1170</v>
      </c>
      <c r="L285" s="40" t="s">
        <v>8237</v>
      </c>
      <c r="M285" s="103">
        <v>45961.333333333336</v>
      </c>
      <c r="N285" s="103">
        <v>45967.589583333334</v>
      </c>
      <c r="O285" s="40" t="s">
        <v>35</v>
      </c>
      <c r="P285" s="40" t="s">
        <v>35</v>
      </c>
      <c r="Q285" s="40" t="s">
        <v>1494</v>
      </c>
      <c r="R285" s="40" t="s">
        <v>1495</v>
      </c>
      <c r="S285" s="40" t="s">
        <v>10526</v>
      </c>
      <c r="T285" s="40" t="s">
        <v>1497</v>
      </c>
      <c r="U285" s="40">
        <v>32</v>
      </c>
      <c r="V285" s="40" t="str">
        <f>VLOOKUP(D285,TIPOLOGIA!A:F,5,0)</f>
        <v>INTERMEDIA</v>
      </c>
      <c r="W285" s="40" t="str">
        <f>VLOOKUP(D285,TIPOLOGIA!A:F,6,0)</f>
        <v>TERRESTRE</v>
      </c>
      <c r="X285" s="40" t="s">
        <v>1802</v>
      </c>
      <c r="Y285" s="40">
        <v>1</v>
      </c>
      <c r="Z285" s="51">
        <f>IF(T285="SOPORTE_TELEFÓNICO",'TARIFAS 2025'!$B$14,IF(V285="PRINCIPAL",'TARIFAS 2025'!$B$11,IF(V285="INTERMEDIA",'TARIFAS 2025'!$C$11,IF(V285="LEJANA",'TARIFAS 2025'!$D$11))))</f>
        <v>36351</v>
      </c>
      <c r="AA285" s="51">
        <f t="shared" si="4"/>
        <v>36351</v>
      </c>
      <c r="AB285" s="100"/>
      <c r="AC285" s="100"/>
      <c r="AD285" s="100"/>
      <c r="AE285" s="100"/>
      <c r="AF285" s="100"/>
      <c r="AG285" s="100"/>
      <c r="AH285" s="100"/>
      <c r="AI285" s="100"/>
      <c r="AJ285" s="100"/>
      <c r="AK285" s="100"/>
      <c r="AL285" s="100"/>
      <c r="AM285" s="100"/>
      <c r="AN285" s="100"/>
      <c r="AO285" s="100"/>
      <c r="AP285" s="100"/>
      <c r="AQ285" s="100"/>
      <c r="AR285" s="100"/>
      <c r="AS285" s="100"/>
      <c r="AT285" s="100"/>
      <c r="AU285" s="100"/>
      <c r="AV285" s="100"/>
      <c r="AW285" s="100"/>
      <c r="AX285" s="100"/>
      <c r="AY285" s="100"/>
      <c r="AZ285" s="100"/>
      <c r="BA285" s="100"/>
      <c r="BB285" s="100"/>
      <c r="BC285" s="100"/>
      <c r="BD285" s="100"/>
      <c r="BE285" s="100"/>
      <c r="BF285" s="100"/>
      <c r="BG285" s="100"/>
    </row>
    <row r="286" spans="1:59" s="85" customFormat="1" ht="15.6" x14ac:dyDescent="0.3">
      <c r="A286" s="40" t="s">
        <v>71</v>
      </c>
      <c r="B286" s="40" t="str">
        <f>VLOOKUP(A286,'CENTROS DE COSTOS'!A:D,2,0)</f>
        <v>0036-0004</v>
      </c>
      <c r="C286" s="40" t="str">
        <f>VLOOKUP(A286,'CENTROS DE COSTOS'!A:D,3,0)</f>
        <v>Wompi Centro</v>
      </c>
      <c r="D286" s="40">
        <v>25181</v>
      </c>
      <c r="E286" s="40">
        <v>2961023</v>
      </c>
      <c r="F286" s="40">
        <v>29328</v>
      </c>
      <c r="G286" s="40" t="s">
        <v>33</v>
      </c>
      <c r="H286" s="40" t="s">
        <v>618</v>
      </c>
      <c r="I286" s="40" t="s">
        <v>640</v>
      </c>
      <c r="J286" s="40" t="s">
        <v>6483</v>
      </c>
      <c r="K286" s="40" t="s">
        <v>1170</v>
      </c>
      <c r="L286" s="40" t="s">
        <v>8238</v>
      </c>
      <c r="M286" s="103">
        <v>45961.333333333336</v>
      </c>
      <c r="N286" s="103">
        <v>45967.589583333334</v>
      </c>
      <c r="O286" s="40" t="s">
        <v>35</v>
      </c>
      <c r="P286" s="40" t="s">
        <v>35</v>
      </c>
      <c r="Q286" s="40" t="s">
        <v>1494</v>
      </c>
      <c r="R286" s="40" t="s">
        <v>1495</v>
      </c>
      <c r="S286" s="40" t="s">
        <v>10527</v>
      </c>
      <c r="T286" s="40" t="s">
        <v>1497</v>
      </c>
      <c r="U286" s="40">
        <v>32</v>
      </c>
      <c r="V286" s="40" t="str">
        <f>VLOOKUP(D286,TIPOLOGIA!A:F,5,0)</f>
        <v>INTERMEDIA</v>
      </c>
      <c r="W286" s="40" t="str">
        <f>VLOOKUP(D286,TIPOLOGIA!A:F,6,0)</f>
        <v>TERRESTRE</v>
      </c>
      <c r="X286" s="40" t="s">
        <v>1802</v>
      </c>
      <c r="Y286" s="40">
        <v>1</v>
      </c>
      <c r="Z286" s="51">
        <f>IF(T286="SOPORTE_TELEFÓNICO",'TARIFAS 2025'!$B$14,IF(V286="PRINCIPAL",'TARIFAS 2025'!$B$11,IF(V286="INTERMEDIA",'TARIFAS 2025'!$C$11,IF(V286="LEJANA",'TARIFAS 2025'!$D$11))))</f>
        <v>36351</v>
      </c>
      <c r="AA286" s="51">
        <f t="shared" si="4"/>
        <v>36351</v>
      </c>
      <c r="AB286" s="100"/>
      <c r="AC286" s="100"/>
      <c r="AD286" s="100"/>
      <c r="AE286" s="100"/>
      <c r="AF286" s="100"/>
      <c r="AG286" s="100"/>
      <c r="AH286" s="100"/>
      <c r="AI286" s="100"/>
      <c r="AJ286" s="100"/>
      <c r="AK286" s="100"/>
      <c r="AL286" s="100"/>
      <c r="AM286" s="100"/>
      <c r="AN286" s="100"/>
      <c r="AO286" s="100"/>
      <c r="AP286" s="100"/>
      <c r="AQ286" s="100"/>
      <c r="AR286" s="100"/>
      <c r="AS286" s="100"/>
      <c r="AT286" s="100"/>
      <c r="AU286" s="100"/>
      <c r="AV286" s="100"/>
      <c r="AW286" s="100"/>
      <c r="AX286" s="100"/>
      <c r="AY286" s="100"/>
      <c r="AZ286" s="100"/>
      <c r="BA286" s="100"/>
      <c r="BB286" s="100"/>
      <c r="BC286" s="100"/>
      <c r="BD286" s="100"/>
      <c r="BE286" s="100"/>
      <c r="BF286" s="100"/>
      <c r="BG286" s="100"/>
    </row>
    <row r="287" spans="1:59" s="85" customFormat="1" ht="15.6" x14ac:dyDescent="0.3">
      <c r="A287" s="40" t="s">
        <v>96</v>
      </c>
      <c r="B287" s="40" t="str">
        <f>VLOOKUP(A287,'CENTROS DE COSTOS'!A:D,2,0)</f>
        <v>0036-0007</v>
      </c>
      <c r="C287" s="40" t="str">
        <f>VLOOKUP(A287,'CENTROS DE COSTOS'!A:D,3,0)</f>
        <v>Wompi Santander</v>
      </c>
      <c r="D287" s="40">
        <v>15238</v>
      </c>
      <c r="E287" s="40">
        <v>2965299</v>
      </c>
      <c r="F287" s="40">
        <v>16799</v>
      </c>
      <c r="G287" s="40" t="s">
        <v>33</v>
      </c>
      <c r="H287" s="40" t="s">
        <v>322</v>
      </c>
      <c r="I287" s="40" t="s">
        <v>352</v>
      </c>
      <c r="J287" s="40" t="s">
        <v>1406</v>
      </c>
      <c r="K287" s="40" t="s">
        <v>1170</v>
      </c>
      <c r="L287" s="40" t="s">
        <v>8239</v>
      </c>
      <c r="M287" s="103">
        <v>45961.691666666666</v>
      </c>
      <c r="N287" s="103">
        <v>45967.59097222222</v>
      </c>
      <c r="O287" s="40" t="s">
        <v>35</v>
      </c>
      <c r="P287" s="40" t="s">
        <v>35</v>
      </c>
      <c r="Q287" s="40" t="s">
        <v>1494</v>
      </c>
      <c r="R287" s="40" t="s">
        <v>1495</v>
      </c>
      <c r="S287" s="40" t="s">
        <v>10528</v>
      </c>
      <c r="T287" s="40" t="s">
        <v>1497</v>
      </c>
      <c r="U287" s="40">
        <v>64</v>
      </c>
      <c r="V287" s="40" t="str">
        <f>VLOOKUP(D287,TIPOLOGIA!A:F,5,0)</f>
        <v>INTERMEDIA</v>
      </c>
      <c r="W287" s="40" t="str">
        <f>VLOOKUP(D287,TIPOLOGIA!A:F,6,0)</f>
        <v>TERRESTRE</v>
      </c>
      <c r="X287" s="40" t="s">
        <v>1777</v>
      </c>
      <c r="Y287" s="40">
        <v>1</v>
      </c>
      <c r="Z287" s="51">
        <f>IF(T287="SOPORTE_TELEFÓNICO",'TARIFAS 2025'!$B$14,IF(V287="PRINCIPAL",'TARIFAS 2025'!$B$11,IF(V287="INTERMEDIA",'TARIFAS 2025'!$C$11,IF(V287="LEJANA",'TARIFAS 2025'!$D$11))))</f>
        <v>36351</v>
      </c>
      <c r="AA287" s="51">
        <f t="shared" si="4"/>
        <v>36351</v>
      </c>
      <c r="AB287" s="100"/>
      <c r="AC287" s="100"/>
      <c r="AD287" s="100"/>
      <c r="AE287" s="100"/>
      <c r="AF287" s="100"/>
      <c r="AG287" s="100"/>
      <c r="AH287" s="100"/>
      <c r="AI287" s="100"/>
      <c r="AJ287" s="100"/>
      <c r="AK287" s="100"/>
      <c r="AL287" s="100"/>
      <c r="AM287" s="100"/>
      <c r="AN287" s="100"/>
      <c r="AO287" s="100"/>
      <c r="AP287" s="100"/>
      <c r="AQ287" s="100"/>
      <c r="AR287" s="100"/>
      <c r="AS287" s="100"/>
      <c r="AT287" s="100"/>
      <c r="AU287" s="100"/>
      <c r="AV287" s="100"/>
      <c r="AW287" s="100"/>
      <c r="AX287" s="100"/>
      <c r="AY287" s="100"/>
      <c r="AZ287" s="100"/>
      <c r="BA287" s="100"/>
      <c r="BB287" s="100"/>
      <c r="BC287" s="100"/>
      <c r="BD287" s="100"/>
      <c r="BE287" s="100"/>
      <c r="BF287" s="100"/>
      <c r="BG287" s="100"/>
    </row>
    <row r="288" spans="1:59" s="85" customFormat="1" ht="15.6" x14ac:dyDescent="0.3">
      <c r="A288" s="40" t="s">
        <v>96</v>
      </c>
      <c r="B288" s="40" t="str">
        <f>VLOOKUP(A288,'CENTROS DE COSTOS'!A:D,2,0)</f>
        <v>0036-0007</v>
      </c>
      <c r="C288" s="40" t="str">
        <f>VLOOKUP(A288,'CENTROS DE COSTOS'!A:D,3,0)</f>
        <v>Wompi Santander</v>
      </c>
      <c r="D288" s="40">
        <v>15759</v>
      </c>
      <c r="E288" s="40">
        <v>2965092</v>
      </c>
      <c r="F288" s="40">
        <v>72254</v>
      </c>
      <c r="G288" s="40" t="s">
        <v>33</v>
      </c>
      <c r="H288" s="40" t="s">
        <v>322</v>
      </c>
      <c r="I288" s="40" t="s">
        <v>412</v>
      </c>
      <c r="J288" s="40" t="s">
        <v>6484</v>
      </c>
      <c r="K288" s="40" t="s">
        <v>1170</v>
      </c>
      <c r="L288" s="40" t="s">
        <v>8240</v>
      </c>
      <c r="M288" s="103">
        <v>45961.663888888892</v>
      </c>
      <c r="N288" s="103">
        <v>45967.59097222222</v>
      </c>
      <c r="O288" s="40" t="s">
        <v>35</v>
      </c>
      <c r="P288" s="40" t="s">
        <v>35</v>
      </c>
      <c r="Q288" s="40" t="s">
        <v>1494</v>
      </c>
      <c r="R288" s="40" t="s">
        <v>1495</v>
      </c>
      <c r="S288" s="40" t="s">
        <v>10529</v>
      </c>
      <c r="T288" s="40" t="s">
        <v>1497</v>
      </c>
      <c r="U288" s="40">
        <v>64</v>
      </c>
      <c r="V288" s="40" t="str">
        <f>VLOOKUP(D288,TIPOLOGIA!A:F,5,0)</f>
        <v>INTERMEDIA</v>
      </c>
      <c r="W288" s="40" t="str">
        <f>VLOOKUP(D288,TIPOLOGIA!A:F,6,0)</f>
        <v>TERRESTRE</v>
      </c>
      <c r="X288" s="40" t="s">
        <v>1802</v>
      </c>
      <c r="Y288" s="40">
        <v>1</v>
      </c>
      <c r="Z288" s="51">
        <f>IF(T288="SOPORTE_TELEFÓNICO",'TARIFAS 2025'!$B$14,IF(V288="PRINCIPAL",'TARIFAS 2025'!$B$11,IF(V288="INTERMEDIA",'TARIFAS 2025'!$C$11,IF(V288="LEJANA",'TARIFAS 2025'!$D$11))))</f>
        <v>36351</v>
      </c>
      <c r="AA288" s="51">
        <f t="shared" si="4"/>
        <v>36351</v>
      </c>
      <c r="AB288" s="100"/>
      <c r="AC288" s="100"/>
      <c r="AD288" s="100"/>
      <c r="AE288" s="100"/>
      <c r="AF288" s="100"/>
      <c r="AG288" s="100"/>
      <c r="AH288" s="100"/>
      <c r="AI288" s="100"/>
      <c r="AJ288" s="100"/>
      <c r="AK288" s="100"/>
      <c r="AL288" s="100"/>
      <c r="AM288" s="100"/>
      <c r="AN288" s="100"/>
      <c r="AO288" s="100"/>
      <c r="AP288" s="100"/>
      <c r="AQ288" s="100"/>
      <c r="AR288" s="100"/>
      <c r="AS288" s="100"/>
      <c r="AT288" s="100"/>
      <c r="AU288" s="100"/>
      <c r="AV288" s="100"/>
      <c r="AW288" s="100"/>
      <c r="AX288" s="100"/>
      <c r="AY288" s="100"/>
      <c r="AZ288" s="100"/>
      <c r="BA288" s="100"/>
      <c r="BB288" s="100"/>
      <c r="BC288" s="100"/>
      <c r="BD288" s="100"/>
      <c r="BE288" s="100"/>
      <c r="BF288" s="100"/>
      <c r="BG288" s="100"/>
    </row>
    <row r="289" spans="1:59" s="85" customFormat="1" ht="15.6" x14ac:dyDescent="0.3">
      <c r="A289" s="40" t="s">
        <v>68</v>
      </c>
      <c r="B289" s="40" t="str">
        <f>VLOOKUP(A289,'CENTROS DE COSTOS'!A:D,2,0)</f>
        <v>0036-0001</v>
      </c>
      <c r="C289" s="40" t="str">
        <f>VLOOKUP(A289,'CENTROS DE COSTOS'!A:D,3,0)</f>
        <v>Wompi Costa</v>
      </c>
      <c r="D289" s="40">
        <v>8849</v>
      </c>
      <c r="E289" s="40">
        <v>2963826</v>
      </c>
      <c r="F289" s="40">
        <v>42114</v>
      </c>
      <c r="G289" s="40" t="s">
        <v>33</v>
      </c>
      <c r="H289" s="40" t="s">
        <v>253</v>
      </c>
      <c r="I289" s="40" t="s">
        <v>273</v>
      </c>
      <c r="J289" s="40" t="s">
        <v>6485</v>
      </c>
      <c r="K289" s="40" t="s">
        <v>1170</v>
      </c>
      <c r="L289" s="40" t="s">
        <v>8241</v>
      </c>
      <c r="M289" s="103">
        <v>45961.509722222225</v>
      </c>
      <c r="N289" s="103">
        <v>45967.59097222222</v>
      </c>
      <c r="O289" s="40" t="s">
        <v>35</v>
      </c>
      <c r="P289" s="40" t="s">
        <v>35</v>
      </c>
      <c r="Q289" s="40" t="s">
        <v>1494</v>
      </c>
      <c r="R289" s="40" t="s">
        <v>1495</v>
      </c>
      <c r="S289" s="40" t="s">
        <v>10530</v>
      </c>
      <c r="T289" s="40" t="s">
        <v>1497</v>
      </c>
      <c r="U289" s="40">
        <v>24</v>
      </c>
      <c r="V289" s="40" t="str">
        <f>VLOOKUP(D289,TIPOLOGIA!A:F,5,0)</f>
        <v>INTERMEDIA</v>
      </c>
      <c r="W289" s="40" t="str">
        <f>VLOOKUP(D289,TIPOLOGIA!A:F,6,0)</f>
        <v>TERRESTRE</v>
      </c>
      <c r="X289" s="40" t="s">
        <v>1777</v>
      </c>
      <c r="Y289" s="40">
        <v>1</v>
      </c>
      <c r="Z289" s="51">
        <f>IF(T289="SOPORTE_TELEFÓNICO",'TARIFAS 2025'!$B$14,IF(V289="PRINCIPAL",'TARIFAS 2025'!$B$11,IF(V289="INTERMEDIA",'TARIFAS 2025'!$C$11,IF(V289="LEJANA",'TARIFAS 2025'!$D$11))))</f>
        <v>36351</v>
      </c>
      <c r="AA289" s="51">
        <f t="shared" si="4"/>
        <v>36351</v>
      </c>
      <c r="AB289" s="100"/>
      <c r="AC289" s="100"/>
      <c r="AD289" s="100"/>
      <c r="AE289" s="100"/>
      <c r="AF289" s="100"/>
      <c r="AG289" s="100"/>
      <c r="AH289" s="100"/>
      <c r="AI289" s="100"/>
      <c r="AJ289" s="100"/>
      <c r="AK289" s="100"/>
      <c r="AL289" s="100"/>
      <c r="AM289" s="100"/>
      <c r="AN289" s="100"/>
      <c r="AO289" s="100"/>
      <c r="AP289" s="100"/>
      <c r="AQ289" s="100"/>
      <c r="AR289" s="100"/>
      <c r="AS289" s="100"/>
      <c r="AT289" s="100"/>
      <c r="AU289" s="100"/>
      <c r="AV289" s="100"/>
      <c r="AW289" s="100"/>
      <c r="AX289" s="100"/>
      <c r="AY289" s="100"/>
      <c r="AZ289" s="100"/>
      <c r="BA289" s="100"/>
      <c r="BB289" s="100"/>
      <c r="BC289" s="100"/>
      <c r="BD289" s="100"/>
      <c r="BE289" s="100"/>
      <c r="BF289" s="100"/>
      <c r="BG289" s="100"/>
    </row>
    <row r="290" spans="1:59" s="85" customFormat="1" ht="15.6" x14ac:dyDescent="0.3">
      <c r="A290" s="40" t="s">
        <v>71</v>
      </c>
      <c r="B290" s="40" t="str">
        <f>VLOOKUP(A290,'CENTROS DE COSTOS'!A:D,2,0)</f>
        <v>0036-0004</v>
      </c>
      <c r="C290" s="40" t="str">
        <f>VLOOKUP(A290,'CENTROS DE COSTOS'!A:D,3,0)</f>
        <v>Wompi Centro</v>
      </c>
      <c r="D290" s="40">
        <v>25899</v>
      </c>
      <c r="E290" s="40">
        <v>2963218</v>
      </c>
      <c r="F290" s="40">
        <v>81163</v>
      </c>
      <c r="G290" s="40" t="s">
        <v>33</v>
      </c>
      <c r="H290" s="40" t="s">
        <v>618</v>
      </c>
      <c r="I290" s="40" t="s">
        <v>727</v>
      </c>
      <c r="J290" s="40" t="s">
        <v>6486</v>
      </c>
      <c r="K290" s="40" t="s">
        <v>1170</v>
      </c>
      <c r="L290" s="40" t="s">
        <v>8242</v>
      </c>
      <c r="M290" s="103">
        <v>45961.464583333334</v>
      </c>
      <c r="N290" s="103">
        <v>45967.59097222222</v>
      </c>
      <c r="O290" s="40" t="s">
        <v>35</v>
      </c>
      <c r="P290" s="40" t="s">
        <v>35</v>
      </c>
      <c r="Q290" s="40" t="s">
        <v>1494</v>
      </c>
      <c r="R290" s="40" t="s">
        <v>1495</v>
      </c>
      <c r="S290" s="40" t="s">
        <v>10531</v>
      </c>
      <c r="T290" s="40" t="s">
        <v>1497</v>
      </c>
      <c r="U290" s="40">
        <v>8</v>
      </c>
      <c r="V290" s="40" t="str">
        <f>VLOOKUP(D290,TIPOLOGIA!A:F,5,0)</f>
        <v>INTERMEDIA</v>
      </c>
      <c r="W290" s="40" t="str">
        <f>VLOOKUP(D290,TIPOLOGIA!A:F,6,0)</f>
        <v>TERRESTRE</v>
      </c>
      <c r="X290" s="40" t="s">
        <v>1777</v>
      </c>
      <c r="Y290" s="40">
        <v>1</v>
      </c>
      <c r="Z290" s="51">
        <f>IF(T290="SOPORTE_TELEFÓNICO",'TARIFAS 2025'!$B$14,IF(V290="PRINCIPAL",'TARIFAS 2025'!$B$11,IF(V290="INTERMEDIA",'TARIFAS 2025'!$C$11,IF(V290="LEJANA",'TARIFAS 2025'!$D$11))))</f>
        <v>36351</v>
      </c>
      <c r="AA290" s="51">
        <f t="shared" si="4"/>
        <v>36351</v>
      </c>
      <c r="AB290" s="100"/>
      <c r="AC290" s="100"/>
      <c r="AD290" s="100"/>
      <c r="AE290" s="100"/>
      <c r="AF290" s="100"/>
      <c r="AG290" s="100"/>
      <c r="AH290" s="100"/>
      <c r="AI290" s="100"/>
      <c r="AJ290" s="100"/>
      <c r="AK290" s="100"/>
      <c r="AL290" s="100"/>
      <c r="AM290" s="100"/>
      <c r="AN290" s="100"/>
      <c r="AO290" s="100"/>
      <c r="AP290" s="100"/>
      <c r="AQ290" s="100"/>
      <c r="AR290" s="100"/>
      <c r="AS290" s="100"/>
      <c r="AT290" s="100"/>
      <c r="AU290" s="100"/>
      <c r="AV290" s="100"/>
      <c r="AW290" s="100"/>
      <c r="AX290" s="100"/>
      <c r="AY290" s="100"/>
      <c r="AZ290" s="100"/>
      <c r="BA290" s="100"/>
      <c r="BB290" s="100"/>
      <c r="BC290" s="100"/>
      <c r="BD290" s="100"/>
      <c r="BE290" s="100"/>
      <c r="BF290" s="100"/>
      <c r="BG290" s="100"/>
    </row>
    <row r="291" spans="1:59" s="85" customFormat="1" ht="15.6" x14ac:dyDescent="0.3">
      <c r="A291" s="40" t="s">
        <v>96</v>
      </c>
      <c r="B291" s="40" t="str">
        <f>VLOOKUP(A291,'CENTROS DE COSTOS'!A:D,2,0)</f>
        <v>0036-0007</v>
      </c>
      <c r="C291" s="40" t="str">
        <f>VLOOKUP(A291,'CENTROS DE COSTOS'!A:D,3,0)</f>
        <v>Wompi Santander</v>
      </c>
      <c r="D291" s="40">
        <v>15238</v>
      </c>
      <c r="E291" s="40">
        <v>2965627</v>
      </c>
      <c r="F291" s="40">
        <v>18727</v>
      </c>
      <c r="G291" s="40" t="s">
        <v>33</v>
      </c>
      <c r="H291" s="40" t="s">
        <v>322</v>
      </c>
      <c r="I291" s="40" t="s">
        <v>352</v>
      </c>
      <c r="J291" s="40" t="s">
        <v>3094</v>
      </c>
      <c r="K291" s="40" t="s">
        <v>1170</v>
      </c>
      <c r="L291" s="40" t="s">
        <v>8243</v>
      </c>
      <c r="M291" s="103">
        <v>45961.694444444445</v>
      </c>
      <c r="N291" s="103">
        <v>45967.593055555553</v>
      </c>
      <c r="O291" s="40" t="s">
        <v>35</v>
      </c>
      <c r="P291" s="40" t="s">
        <v>35</v>
      </c>
      <c r="Q291" s="40" t="s">
        <v>1494</v>
      </c>
      <c r="R291" s="40" t="s">
        <v>1495</v>
      </c>
      <c r="S291" s="40" t="s">
        <v>10532</v>
      </c>
      <c r="T291" s="40" t="s">
        <v>1497</v>
      </c>
      <c r="U291" s="40">
        <v>64</v>
      </c>
      <c r="V291" s="40" t="str">
        <f>VLOOKUP(D291,TIPOLOGIA!A:F,5,0)</f>
        <v>INTERMEDIA</v>
      </c>
      <c r="W291" s="40" t="str">
        <f>VLOOKUP(D291,TIPOLOGIA!A:F,6,0)</f>
        <v>TERRESTRE</v>
      </c>
      <c r="X291" s="40" t="s">
        <v>1777</v>
      </c>
      <c r="Y291" s="40">
        <v>1</v>
      </c>
      <c r="Z291" s="51">
        <f>IF(T291="SOPORTE_TELEFÓNICO",'TARIFAS 2025'!$B$14,IF(V291="PRINCIPAL",'TARIFAS 2025'!$B$11,IF(V291="INTERMEDIA",'TARIFAS 2025'!$C$11,IF(V291="LEJANA",'TARIFAS 2025'!$D$11))))</f>
        <v>36351</v>
      </c>
      <c r="AA291" s="51">
        <f t="shared" si="4"/>
        <v>36351</v>
      </c>
      <c r="AB291" s="100"/>
      <c r="AC291" s="100"/>
      <c r="AD291" s="100"/>
      <c r="AE291" s="100"/>
      <c r="AF291" s="100"/>
      <c r="AG291" s="100"/>
      <c r="AH291" s="100"/>
      <c r="AI291" s="100"/>
      <c r="AJ291" s="100"/>
      <c r="AK291" s="100"/>
      <c r="AL291" s="100"/>
      <c r="AM291" s="100"/>
      <c r="AN291" s="100"/>
      <c r="AO291" s="100"/>
      <c r="AP291" s="100"/>
      <c r="AQ291" s="100"/>
      <c r="AR291" s="100"/>
      <c r="AS291" s="100"/>
      <c r="AT291" s="100"/>
      <c r="AU291" s="100"/>
      <c r="AV291" s="100"/>
      <c r="AW291" s="100"/>
      <c r="AX291" s="100"/>
      <c r="AY291" s="100"/>
      <c r="AZ291" s="100"/>
      <c r="BA291" s="100"/>
      <c r="BB291" s="100"/>
      <c r="BC291" s="100"/>
      <c r="BD291" s="100"/>
      <c r="BE291" s="100"/>
      <c r="BF291" s="100"/>
      <c r="BG291" s="100"/>
    </row>
    <row r="292" spans="1:59" s="85" customFormat="1" ht="15.6" x14ac:dyDescent="0.3">
      <c r="A292" s="40" t="s">
        <v>74</v>
      </c>
      <c r="B292" s="40" t="str">
        <f>VLOOKUP(A292,'CENTROS DE COSTOS'!A:D,2,0)</f>
        <v>0036-0007</v>
      </c>
      <c r="C292" s="40" t="str">
        <f>VLOOKUP(A292,'CENTROS DE COSTOS'!A:D,3,0)</f>
        <v>Wompi Santander</v>
      </c>
      <c r="D292" s="40">
        <v>68051</v>
      </c>
      <c r="E292" s="40">
        <v>2967609</v>
      </c>
      <c r="F292" s="40">
        <v>81366</v>
      </c>
      <c r="G292" s="40" t="s">
        <v>33</v>
      </c>
      <c r="H292" s="40" t="s">
        <v>963</v>
      </c>
      <c r="I292" s="40" t="s">
        <v>965</v>
      </c>
      <c r="J292" s="40" t="s">
        <v>6487</v>
      </c>
      <c r="K292" s="40" t="s">
        <v>1170</v>
      </c>
      <c r="L292" s="40" t="s">
        <v>8244</v>
      </c>
      <c r="M292" s="103">
        <v>45965.333333333336</v>
      </c>
      <c r="N292" s="103">
        <v>45967.593055555553</v>
      </c>
      <c r="O292" s="40" t="s">
        <v>35</v>
      </c>
      <c r="P292" s="40" t="s">
        <v>35</v>
      </c>
      <c r="Q292" s="40" t="s">
        <v>1494</v>
      </c>
      <c r="R292" s="40" t="s">
        <v>1495</v>
      </c>
      <c r="S292" s="40" t="s">
        <v>10533</v>
      </c>
      <c r="T292" s="40" t="s">
        <v>1497</v>
      </c>
      <c r="U292" s="40">
        <v>8</v>
      </c>
      <c r="V292" s="40" t="str">
        <f>VLOOKUP(D292,TIPOLOGIA!A:F,5,0)</f>
        <v>INTERMEDIA</v>
      </c>
      <c r="W292" s="40" t="str">
        <f>VLOOKUP(D292,TIPOLOGIA!A:F,6,0)</f>
        <v>TERRESTRE</v>
      </c>
      <c r="X292" s="40" t="s">
        <v>1802</v>
      </c>
      <c r="Y292" s="40">
        <v>1</v>
      </c>
      <c r="Z292" s="51">
        <f>IF(T292="SOPORTE_TELEFÓNICO",'TARIFAS 2025'!$B$14,IF(V292="PRINCIPAL",'TARIFAS 2025'!$B$11,IF(V292="INTERMEDIA",'TARIFAS 2025'!$C$11,IF(V292="LEJANA",'TARIFAS 2025'!$D$11))))</f>
        <v>36351</v>
      </c>
      <c r="AA292" s="51">
        <f t="shared" si="4"/>
        <v>36351</v>
      </c>
      <c r="AB292" s="100"/>
      <c r="AC292" s="100"/>
      <c r="AD292" s="100"/>
      <c r="AE292" s="100"/>
      <c r="AF292" s="100"/>
      <c r="AG292" s="100"/>
      <c r="AH292" s="100"/>
      <c r="AI292" s="100"/>
      <c r="AJ292" s="100"/>
      <c r="AK292" s="100"/>
      <c r="AL292" s="100"/>
      <c r="AM292" s="100"/>
      <c r="AN292" s="100"/>
      <c r="AO292" s="100"/>
      <c r="AP292" s="100"/>
      <c r="AQ292" s="100"/>
      <c r="AR292" s="100"/>
      <c r="AS292" s="100"/>
      <c r="AT292" s="100"/>
      <c r="AU292" s="100"/>
      <c r="AV292" s="100"/>
      <c r="AW292" s="100"/>
      <c r="AX292" s="100"/>
      <c r="AY292" s="100"/>
      <c r="AZ292" s="100"/>
      <c r="BA292" s="100"/>
      <c r="BB292" s="100"/>
      <c r="BC292" s="100"/>
      <c r="BD292" s="100"/>
      <c r="BE292" s="100"/>
      <c r="BF292" s="100"/>
      <c r="BG292" s="100"/>
    </row>
    <row r="293" spans="1:59" s="85" customFormat="1" ht="15.6" x14ac:dyDescent="0.3">
      <c r="A293" s="40" t="s">
        <v>96</v>
      </c>
      <c r="B293" s="40" t="str">
        <f>VLOOKUP(A293,'CENTROS DE COSTOS'!A:D,2,0)</f>
        <v>0036-0007</v>
      </c>
      <c r="C293" s="40" t="str">
        <f>VLOOKUP(A293,'CENTROS DE COSTOS'!A:D,3,0)</f>
        <v>Wompi Santander</v>
      </c>
      <c r="D293" s="40">
        <v>15176</v>
      </c>
      <c r="E293" s="40">
        <v>2967114</v>
      </c>
      <c r="F293" s="40">
        <v>74454</v>
      </c>
      <c r="G293" s="40" t="s">
        <v>33</v>
      </c>
      <c r="H293" s="40" t="s">
        <v>322</v>
      </c>
      <c r="I293" s="40" t="s">
        <v>338</v>
      </c>
      <c r="J293" s="40" t="s">
        <v>6488</v>
      </c>
      <c r="K293" s="40" t="s">
        <v>1170</v>
      </c>
      <c r="L293" s="40" t="s">
        <v>8245</v>
      </c>
      <c r="M293" s="103">
        <v>45965.333333333336</v>
      </c>
      <c r="N293" s="103">
        <v>45967.593055555553</v>
      </c>
      <c r="O293" s="40" t="s">
        <v>35</v>
      </c>
      <c r="P293" s="40" t="s">
        <v>35</v>
      </c>
      <c r="Q293" s="40" t="s">
        <v>1494</v>
      </c>
      <c r="R293" s="40" t="s">
        <v>1495</v>
      </c>
      <c r="S293" s="40" t="s">
        <v>10534</v>
      </c>
      <c r="T293" s="40" t="s">
        <v>1497</v>
      </c>
      <c r="U293" s="40">
        <v>24</v>
      </c>
      <c r="V293" s="40" t="str">
        <f>VLOOKUP(D293,TIPOLOGIA!A:F,5,0)</f>
        <v>LEJANA</v>
      </c>
      <c r="W293" s="40" t="str">
        <f>VLOOKUP(D293,TIPOLOGIA!A:F,6,0)</f>
        <v>TERRESTRE</v>
      </c>
      <c r="X293" s="40" t="s">
        <v>1802</v>
      </c>
      <c r="Y293" s="40">
        <v>1</v>
      </c>
      <c r="Z293" s="51">
        <f>IF(T293="SOPORTE_TELEFÓNICO",'TARIFAS 2025'!$B$14,IF(V293="PRINCIPAL",'TARIFAS 2025'!$B$11,IF(V293="INTERMEDIA",'TARIFAS 2025'!$C$11,IF(V293="LEJANA",'TARIFAS 2025'!$D$11))))</f>
        <v>40250</v>
      </c>
      <c r="AA293" s="51">
        <f t="shared" si="4"/>
        <v>40250</v>
      </c>
      <c r="AB293" s="100"/>
      <c r="AC293" s="100"/>
      <c r="AD293" s="100"/>
      <c r="AE293" s="100"/>
      <c r="AF293" s="100"/>
      <c r="AG293" s="100"/>
      <c r="AH293" s="100"/>
      <c r="AI293" s="100"/>
      <c r="AJ293" s="100"/>
      <c r="AK293" s="100"/>
      <c r="AL293" s="100"/>
      <c r="AM293" s="100"/>
      <c r="AN293" s="100"/>
      <c r="AO293" s="100"/>
      <c r="AP293" s="100"/>
      <c r="AQ293" s="100"/>
      <c r="AR293" s="100"/>
      <c r="AS293" s="100"/>
      <c r="AT293" s="100"/>
      <c r="AU293" s="100"/>
      <c r="AV293" s="100"/>
      <c r="AW293" s="100"/>
      <c r="AX293" s="100"/>
      <c r="AY293" s="100"/>
      <c r="AZ293" s="100"/>
      <c r="BA293" s="100"/>
      <c r="BB293" s="100"/>
      <c r="BC293" s="100"/>
      <c r="BD293" s="100"/>
      <c r="BE293" s="100"/>
      <c r="BF293" s="100"/>
      <c r="BG293" s="100"/>
    </row>
    <row r="294" spans="1:59" s="85" customFormat="1" ht="15.6" x14ac:dyDescent="0.3">
      <c r="A294" s="40" t="s">
        <v>96</v>
      </c>
      <c r="B294" s="40" t="str">
        <f>VLOOKUP(A294,'CENTROS DE COSTOS'!A:D,2,0)</f>
        <v>0036-0007</v>
      </c>
      <c r="C294" s="40" t="str">
        <f>VLOOKUP(A294,'CENTROS DE COSTOS'!A:D,3,0)</f>
        <v>Wompi Santander</v>
      </c>
      <c r="D294" s="40">
        <v>15759</v>
      </c>
      <c r="E294" s="40">
        <v>2966951</v>
      </c>
      <c r="F294" s="40">
        <v>76860</v>
      </c>
      <c r="G294" s="40" t="s">
        <v>33</v>
      </c>
      <c r="H294" s="40" t="s">
        <v>322</v>
      </c>
      <c r="I294" s="40" t="s">
        <v>412</v>
      </c>
      <c r="J294" s="40" t="s">
        <v>6489</v>
      </c>
      <c r="K294" s="40" t="s">
        <v>1170</v>
      </c>
      <c r="L294" s="40" t="s">
        <v>8246</v>
      </c>
      <c r="M294" s="103">
        <v>45965.333333333336</v>
      </c>
      <c r="N294" s="103">
        <v>45967.593055555553</v>
      </c>
      <c r="O294" s="40" t="s">
        <v>35</v>
      </c>
      <c r="P294" s="40" t="s">
        <v>35</v>
      </c>
      <c r="Q294" s="40" t="s">
        <v>1494</v>
      </c>
      <c r="R294" s="40" t="s">
        <v>1495</v>
      </c>
      <c r="S294" s="40" t="s">
        <v>10535</v>
      </c>
      <c r="T294" s="40" t="s">
        <v>1497</v>
      </c>
      <c r="U294" s="40">
        <v>24</v>
      </c>
      <c r="V294" s="40" t="str">
        <f>VLOOKUP(D294,TIPOLOGIA!A:F,5,0)</f>
        <v>INTERMEDIA</v>
      </c>
      <c r="W294" s="40" t="str">
        <f>VLOOKUP(D294,TIPOLOGIA!A:F,6,0)</f>
        <v>TERRESTRE</v>
      </c>
      <c r="X294" s="40" t="s">
        <v>1802</v>
      </c>
      <c r="Y294" s="40">
        <v>1</v>
      </c>
      <c r="Z294" s="51">
        <f>IF(T294="SOPORTE_TELEFÓNICO",'TARIFAS 2025'!$B$14,IF(V294="PRINCIPAL",'TARIFAS 2025'!$B$11,IF(V294="INTERMEDIA",'TARIFAS 2025'!$C$11,IF(V294="LEJANA",'TARIFAS 2025'!$D$11))))</f>
        <v>36351</v>
      </c>
      <c r="AA294" s="51">
        <f t="shared" si="4"/>
        <v>36351</v>
      </c>
      <c r="AB294" s="100"/>
      <c r="AC294" s="100"/>
      <c r="AD294" s="100"/>
      <c r="AE294" s="100"/>
      <c r="AF294" s="100"/>
      <c r="AG294" s="100"/>
      <c r="AH294" s="100"/>
      <c r="AI294" s="100"/>
      <c r="AJ294" s="100"/>
      <c r="AK294" s="100"/>
      <c r="AL294" s="100"/>
      <c r="AM294" s="100"/>
      <c r="AN294" s="100"/>
      <c r="AO294" s="100"/>
      <c r="AP294" s="100"/>
      <c r="AQ294" s="100"/>
      <c r="AR294" s="100"/>
      <c r="AS294" s="100"/>
      <c r="AT294" s="100"/>
      <c r="AU294" s="100"/>
      <c r="AV294" s="100"/>
      <c r="AW294" s="100"/>
      <c r="AX294" s="100"/>
      <c r="AY294" s="100"/>
      <c r="AZ294" s="100"/>
      <c r="BA294" s="100"/>
      <c r="BB294" s="100"/>
      <c r="BC294" s="100"/>
      <c r="BD294" s="100"/>
      <c r="BE294" s="100"/>
      <c r="BF294" s="100"/>
      <c r="BG294" s="100"/>
    </row>
    <row r="295" spans="1:59" s="85" customFormat="1" ht="15.6" x14ac:dyDescent="0.3">
      <c r="A295" s="40" t="s">
        <v>77</v>
      </c>
      <c r="B295" s="40" t="str">
        <f>VLOOKUP(A295,'CENTROS DE COSTOS'!A:D,2,0)</f>
        <v>0036-0003</v>
      </c>
      <c r="C295" s="40" t="str">
        <f>VLOOKUP(A295,'CENTROS DE COSTOS'!A:D,3,0)</f>
        <v>Wompi Suroccidente</v>
      </c>
      <c r="D295" s="40">
        <v>76248</v>
      </c>
      <c r="E295" s="40">
        <v>2965903</v>
      </c>
      <c r="F295" s="40">
        <v>72645</v>
      </c>
      <c r="G295" s="40" t="s">
        <v>33</v>
      </c>
      <c r="H295" s="40" t="s">
        <v>1101</v>
      </c>
      <c r="I295" s="40" t="s">
        <v>1113</v>
      </c>
      <c r="J295" s="40" t="s">
        <v>6490</v>
      </c>
      <c r="K295" s="40" t="s">
        <v>1170</v>
      </c>
      <c r="L295" s="40" t="s">
        <v>8247</v>
      </c>
      <c r="M295" s="103">
        <v>45965.333333333336</v>
      </c>
      <c r="N295" s="103">
        <v>45967.594444444447</v>
      </c>
      <c r="O295" s="40" t="s">
        <v>35</v>
      </c>
      <c r="P295" s="40" t="s">
        <v>35</v>
      </c>
      <c r="Q295" s="40" t="s">
        <v>1494</v>
      </c>
      <c r="R295" s="40" t="s">
        <v>1495</v>
      </c>
      <c r="S295" s="40" t="s">
        <v>10536</v>
      </c>
      <c r="T295" s="40" t="s">
        <v>1497</v>
      </c>
      <c r="U295" s="40">
        <v>24</v>
      </c>
      <c r="V295" s="40" t="str">
        <f>VLOOKUP(D295,TIPOLOGIA!A:F,5,0)</f>
        <v>INTERMEDIA</v>
      </c>
      <c r="W295" s="40" t="str">
        <f>VLOOKUP(D295,TIPOLOGIA!A:F,6,0)</f>
        <v>TERRESTRE</v>
      </c>
      <c r="X295" s="40" t="s">
        <v>1802</v>
      </c>
      <c r="Y295" s="40">
        <v>1</v>
      </c>
      <c r="Z295" s="51">
        <f>IF(T295="SOPORTE_TELEFÓNICO",'TARIFAS 2025'!$B$14,IF(V295="PRINCIPAL",'TARIFAS 2025'!$B$11,IF(V295="INTERMEDIA",'TARIFAS 2025'!$C$11,IF(V295="LEJANA",'TARIFAS 2025'!$D$11))))</f>
        <v>36351</v>
      </c>
      <c r="AA295" s="51">
        <f t="shared" si="4"/>
        <v>36351</v>
      </c>
      <c r="AB295" s="100"/>
      <c r="AC295" s="100"/>
      <c r="AD295" s="100"/>
      <c r="AE295" s="100"/>
      <c r="AF295" s="100"/>
      <c r="AG295" s="100"/>
      <c r="AH295" s="100"/>
      <c r="AI295" s="100"/>
      <c r="AJ295" s="100"/>
      <c r="AK295" s="100"/>
      <c r="AL295" s="100"/>
      <c r="AM295" s="100"/>
      <c r="AN295" s="100"/>
      <c r="AO295" s="100"/>
      <c r="AP295" s="100"/>
      <c r="AQ295" s="100"/>
      <c r="AR295" s="100"/>
      <c r="AS295" s="100"/>
      <c r="AT295" s="100"/>
      <c r="AU295" s="100"/>
      <c r="AV295" s="100"/>
      <c r="AW295" s="100"/>
      <c r="AX295" s="100"/>
      <c r="AY295" s="100"/>
      <c r="AZ295" s="100"/>
      <c r="BA295" s="100"/>
      <c r="BB295" s="100"/>
      <c r="BC295" s="100"/>
      <c r="BD295" s="100"/>
      <c r="BE295" s="100"/>
      <c r="BF295" s="100"/>
      <c r="BG295" s="100"/>
    </row>
    <row r="296" spans="1:59" s="85" customFormat="1" ht="15.6" x14ac:dyDescent="0.3">
      <c r="A296" s="40" t="s">
        <v>71</v>
      </c>
      <c r="B296" s="40" t="str">
        <f>VLOOKUP(A296,'CENTROS DE COSTOS'!A:D,2,0)</f>
        <v>0036-0004</v>
      </c>
      <c r="C296" s="40" t="str">
        <f>VLOOKUP(A296,'CENTROS DE COSTOS'!A:D,3,0)</f>
        <v>Wompi Centro</v>
      </c>
      <c r="D296" s="40">
        <v>25645</v>
      </c>
      <c r="E296" s="40">
        <v>2969550</v>
      </c>
      <c r="F296" s="40">
        <v>63015</v>
      </c>
      <c r="G296" s="40" t="s">
        <v>33</v>
      </c>
      <c r="H296" s="40" t="s">
        <v>618</v>
      </c>
      <c r="I296" s="40" t="s">
        <v>691</v>
      </c>
      <c r="J296" s="40" t="s">
        <v>6491</v>
      </c>
      <c r="K296" s="40" t="s">
        <v>1170</v>
      </c>
      <c r="L296" s="40" t="s">
        <v>8248</v>
      </c>
      <c r="M296" s="103">
        <v>45965.387499999997</v>
      </c>
      <c r="N296" s="103">
        <v>45967.594444444447</v>
      </c>
      <c r="O296" s="40" t="s">
        <v>35</v>
      </c>
      <c r="P296" s="40" t="s">
        <v>35</v>
      </c>
      <c r="Q296" s="40" t="s">
        <v>1494</v>
      </c>
      <c r="R296" s="40" t="s">
        <v>1495</v>
      </c>
      <c r="S296" s="40" t="s">
        <v>10537</v>
      </c>
      <c r="T296" s="40" t="s">
        <v>1497</v>
      </c>
      <c r="U296" s="40">
        <v>16</v>
      </c>
      <c r="V296" s="40" t="str">
        <f>VLOOKUP(D296,TIPOLOGIA!A:F,5,0)</f>
        <v>INTERMEDIA</v>
      </c>
      <c r="W296" s="40" t="str">
        <f>VLOOKUP(D296,TIPOLOGIA!A:F,6,0)</f>
        <v>TERRESTRE</v>
      </c>
      <c r="X296" s="40" t="s">
        <v>1802</v>
      </c>
      <c r="Y296" s="40">
        <v>1</v>
      </c>
      <c r="Z296" s="51">
        <f>IF(T296="SOPORTE_TELEFÓNICO",'TARIFAS 2025'!$B$14,IF(V296="PRINCIPAL",'TARIFAS 2025'!$B$11,IF(V296="INTERMEDIA",'TARIFAS 2025'!$C$11,IF(V296="LEJANA",'TARIFAS 2025'!$D$11))))</f>
        <v>36351</v>
      </c>
      <c r="AA296" s="51">
        <f t="shared" si="4"/>
        <v>36351</v>
      </c>
      <c r="AB296" s="100"/>
      <c r="AC296" s="100"/>
      <c r="AD296" s="100"/>
      <c r="AE296" s="100"/>
      <c r="AF296" s="100"/>
      <c r="AG296" s="100"/>
      <c r="AH296" s="100"/>
      <c r="AI296" s="100"/>
      <c r="AJ296" s="100"/>
      <c r="AK296" s="100"/>
      <c r="AL296" s="100"/>
      <c r="AM296" s="100"/>
      <c r="AN296" s="100"/>
      <c r="AO296" s="100"/>
      <c r="AP296" s="100"/>
      <c r="AQ296" s="100"/>
      <c r="AR296" s="100"/>
      <c r="AS296" s="100"/>
      <c r="AT296" s="100"/>
      <c r="AU296" s="100"/>
      <c r="AV296" s="100"/>
      <c r="AW296" s="100"/>
      <c r="AX296" s="100"/>
      <c r="AY296" s="100"/>
      <c r="AZ296" s="100"/>
      <c r="BA296" s="100"/>
      <c r="BB296" s="100"/>
      <c r="BC296" s="100"/>
      <c r="BD296" s="100"/>
      <c r="BE296" s="100"/>
      <c r="BF296" s="100"/>
      <c r="BG296" s="100"/>
    </row>
    <row r="297" spans="1:59" s="85" customFormat="1" ht="15.6" x14ac:dyDescent="0.3">
      <c r="A297" s="40" t="s">
        <v>81</v>
      </c>
      <c r="B297" s="40" t="str">
        <f>VLOOKUP(A297,'CENTROS DE COSTOS'!A:D,2,0)</f>
        <v>0036-0007</v>
      </c>
      <c r="C297" s="40" t="str">
        <f>VLOOKUP(A297,'CENTROS DE COSTOS'!A:D,3,0)</f>
        <v>Wompi Santander</v>
      </c>
      <c r="D297" s="40">
        <v>54498</v>
      </c>
      <c r="E297" s="40">
        <v>2966449</v>
      </c>
      <c r="F297" s="40">
        <v>78551</v>
      </c>
      <c r="G297" s="40" t="s">
        <v>33</v>
      </c>
      <c r="H297" s="40" t="s">
        <v>891</v>
      </c>
      <c r="I297" s="40" t="s">
        <v>916</v>
      </c>
      <c r="J297" s="40" t="s">
        <v>6492</v>
      </c>
      <c r="K297" s="40" t="s">
        <v>1170</v>
      </c>
      <c r="L297" s="40" t="s">
        <v>8249</v>
      </c>
      <c r="M297" s="103">
        <v>45965.333333333336</v>
      </c>
      <c r="N297" s="103">
        <v>45967.594444444447</v>
      </c>
      <c r="O297" s="40" t="s">
        <v>35</v>
      </c>
      <c r="P297" s="40" t="s">
        <v>35</v>
      </c>
      <c r="Q297" s="40" t="s">
        <v>1494</v>
      </c>
      <c r="R297" s="40" t="s">
        <v>1495</v>
      </c>
      <c r="S297" s="40" t="s">
        <v>10538</v>
      </c>
      <c r="T297" s="40" t="s">
        <v>1497</v>
      </c>
      <c r="U297" s="40">
        <v>8</v>
      </c>
      <c r="V297" s="40" t="str">
        <f>VLOOKUP(D297,TIPOLOGIA!A:F,5,0)</f>
        <v>LEJANA</v>
      </c>
      <c r="W297" s="40" t="str">
        <f>VLOOKUP(D297,TIPOLOGIA!A:F,6,0)</f>
        <v>TERRESTRE</v>
      </c>
      <c r="X297" s="40" t="s">
        <v>1802</v>
      </c>
      <c r="Y297" s="40">
        <v>1</v>
      </c>
      <c r="Z297" s="51">
        <f>IF(T297="SOPORTE_TELEFÓNICO",'TARIFAS 2025'!$B$14,IF(V297="PRINCIPAL",'TARIFAS 2025'!$B$11,IF(V297="INTERMEDIA",'TARIFAS 2025'!$C$11,IF(V297="LEJANA",'TARIFAS 2025'!$D$11))))</f>
        <v>40250</v>
      </c>
      <c r="AA297" s="51">
        <f t="shared" si="4"/>
        <v>40250</v>
      </c>
      <c r="AB297" s="100"/>
      <c r="AC297" s="100"/>
      <c r="AD297" s="100"/>
      <c r="AE297" s="100"/>
      <c r="AF297" s="100"/>
      <c r="AG297" s="100"/>
      <c r="AH297" s="100"/>
      <c r="AI297" s="100"/>
      <c r="AJ297" s="100"/>
      <c r="AK297" s="100"/>
      <c r="AL297" s="100"/>
      <c r="AM297" s="100"/>
      <c r="AN297" s="100"/>
      <c r="AO297" s="100"/>
      <c r="AP297" s="100"/>
      <c r="AQ297" s="100"/>
      <c r="AR297" s="100"/>
      <c r="AS297" s="100"/>
      <c r="AT297" s="100"/>
      <c r="AU297" s="100"/>
      <c r="AV297" s="100"/>
      <c r="AW297" s="100"/>
      <c r="AX297" s="100"/>
      <c r="AY297" s="100"/>
      <c r="AZ297" s="100"/>
      <c r="BA297" s="100"/>
      <c r="BB297" s="100"/>
      <c r="BC297" s="100"/>
      <c r="BD297" s="100"/>
      <c r="BE297" s="100"/>
      <c r="BF297" s="100"/>
      <c r="BG297" s="100"/>
    </row>
    <row r="298" spans="1:59" s="85" customFormat="1" ht="15.6" x14ac:dyDescent="0.3">
      <c r="A298" s="40" t="s">
        <v>68</v>
      </c>
      <c r="B298" s="40" t="str">
        <f>VLOOKUP(A298,'CENTROS DE COSTOS'!A:D,2,0)</f>
        <v>0036-0001</v>
      </c>
      <c r="C298" s="40" t="str">
        <f>VLOOKUP(A298,'CENTROS DE COSTOS'!A:D,3,0)</f>
        <v>Wompi Costa</v>
      </c>
      <c r="D298" s="40">
        <v>8436</v>
      </c>
      <c r="E298" s="40">
        <v>2972613</v>
      </c>
      <c r="F298" s="40">
        <v>34332</v>
      </c>
      <c r="G298" s="40" t="s">
        <v>33</v>
      </c>
      <c r="H298" s="40" t="s">
        <v>253</v>
      </c>
      <c r="I298" s="40" t="s">
        <v>261</v>
      </c>
      <c r="J298" s="40" t="s">
        <v>1753</v>
      </c>
      <c r="K298" s="40" t="s">
        <v>1170</v>
      </c>
      <c r="L298" s="40" t="s">
        <v>8250</v>
      </c>
      <c r="M298" s="103">
        <v>45965.576388888891</v>
      </c>
      <c r="N298" s="103">
        <v>45967.595138888886</v>
      </c>
      <c r="O298" s="40" t="s">
        <v>35</v>
      </c>
      <c r="P298" s="40" t="s">
        <v>35</v>
      </c>
      <c r="Q298" s="40" t="s">
        <v>1494</v>
      </c>
      <c r="R298" s="40" t="s">
        <v>1495</v>
      </c>
      <c r="S298" s="40" t="s">
        <v>10539</v>
      </c>
      <c r="T298" s="40" t="s">
        <v>1497</v>
      </c>
      <c r="U298" s="40">
        <v>64</v>
      </c>
      <c r="V298" s="40" t="str">
        <f>VLOOKUP(D298,TIPOLOGIA!A:F,5,0)</f>
        <v>INTERMEDIA</v>
      </c>
      <c r="W298" s="40" t="str">
        <f>VLOOKUP(D298,TIPOLOGIA!A:F,6,0)</f>
        <v>TERRESTRE</v>
      </c>
      <c r="X298" s="40" t="s">
        <v>1802</v>
      </c>
      <c r="Y298" s="40">
        <v>1</v>
      </c>
      <c r="Z298" s="51">
        <f>IF(T298="SOPORTE_TELEFÓNICO",'TARIFAS 2025'!$B$14,IF(V298="PRINCIPAL",'TARIFAS 2025'!$B$11,IF(V298="INTERMEDIA",'TARIFAS 2025'!$C$11,IF(V298="LEJANA",'TARIFAS 2025'!$D$11))))</f>
        <v>36351</v>
      </c>
      <c r="AA298" s="51">
        <f t="shared" si="4"/>
        <v>36351</v>
      </c>
      <c r="AB298" s="100"/>
      <c r="AC298" s="100"/>
      <c r="AD298" s="100"/>
      <c r="AE298" s="100"/>
      <c r="AF298" s="100"/>
      <c r="AG298" s="100"/>
      <c r="AH298" s="100"/>
      <c r="AI298" s="100"/>
      <c r="AJ298" s="100"/>
      <c r="AK298" s="100"/>
      <c r="AL298" s="100"/>
      <c r="AM298" s="100"/>
      <c r="AN298" s="100"/>
      <c r="AO298" s="100"/>
      <c r="AP298" s="100"/>
      <c r="AQ298" s="100"/>
      <c r="AR298" s="100"/>
      <c r="AS298" s="100"/>
      <c r="AT298" s="100"/>
      <c r="AU298" s="100"/>
      <c r="AV298" s="100"/>
      <c r="AW298" s="100"/>
      <c r="AX298" s="100"/>
      <c r="AY298" s="100"/>
      <c r="AZ298" s="100"/>
      <c r="BA298" s="100"/>
      <c r="BB298" s="100"/>
      <c r="BC298" s="100"/>
      <c r="BD298" s="100"/>
      <c r="BE298" s="100"/>
      <c r="BF298" s="100"/>
      <c r="BG298" s="100"/>
    </row>
    <row r="299" spans="1:59" s="85" customFormat="1" ht="15.6" x14ac:dyDescent="0.3">
      <c r="A299" s="40" t="s">
        <v>71</v>
      </c>
      <c r="B299" s="40" t="str">
        <f>VLOOKUP(A299,'CENTROS DE COSTOS'!A:D,2,0)</f>
        <v>0036-0004</v>
      </c>
      <c r="C299" s="40" t="str">
        <f>VLOOKUP(A299,'CENTROS DE COSTOS'!A:D,3,0)</f>
        <v>Wompi Centro</v>
      </c>
      <c r="D299" s="40">
        <v>25290</v>
      </c>
      <c r="E299" s="40">
        <v>2974359</v>
      </c>
      <c r="F299" s="40">
        <v>77671</v>
      </c>
      <c r="G299" s="40" t="s">
        <v>33</v>
      </c>
      <c r="H299" s="40" t="s">
        <v>618</v>
      </c>
      <c r="I299" s="40" t="s">
        <v>652</v>
      </c>
      <c r="J299" s="40" t="s">
        <v>3287</v>
      </c>
      <c r="K299" s="40" t="s">
        <v>1170</v>
      </c>
      <c r="L299" s="40" t="s">
        <v>8251</v>
      </c>
      <c r="M299" s="103">
        <v>45965.677083333336</v>
      </c>
      <c r="N299" s="103">
        <v>45967.595138888886</v>
      </c>
      <c r="O299" s="40" t="s">
        <v>35</v>
      </c>
      <c r="P299" s="40" t="s">
        <v>35</v>
      </c>
      <c r="Q299" s="40" t="s">
        <v>1494</v>
      </c>
      <c r="R299" s="40" t="s">
        <v>1495</v>
      </c>
      <c r="S299" s="40" t="s">
        <v>10540</v>
      </c>
      <c r="T299" s="40" t="s">
        <v>1497</v>
      </c>
      <c r="U299" s="40">
        <v>64</v>
      </c>
      <c r="V299" s="40" t="str">
        <f>VLOOKUP(D299,TIPOLOGIA!A:F,5,0)</f>
        <v>INTERMEDIA</v>
      </c>
      <c r="W299" s="40" t="str">
        <f>VLOOKUP(D299,TIPOLOGIA!A:F,6,0)</f>
        <v>TERRESTRE</v>
      </c>
      <c r="X299" s="40" t="s">
        <v>1802</v>
      </c>
      <c r="Y299" s="40">
        <v>1</v>
      </c>
      <c r="Z299" s="51">
        <f>IF(T299="SOPORTE_TELEFÓNICO",'TARIFAS 2025'!$B$14,IF(V299="PRINCIPAL",'TARIFAS 2025'!$B$11,IF(V299="INTERMEDIA",'TARIFAS 2025'!$C$11,IF(V299="LEJANA",'TARIFAS 2025'!$D$11))))</f>
        <v>36351</v>
      </c>
      <c r="AA299" s="51">
        <f t="shared" si="4"/>
        <v>36351</v>
      </c>
      <c r="AB299" s="100"/>
      <c r="AC299" s="100"/>
      <c r="AD299" s="100"/>
      <c r="AE299" s="100"/>
      <c r="AF299" s="100"/>
      <c r="AG299" s="100"/>
      <c r="AH299" s="100"/>
      <c r="AI299" s="100"/>
      <c r="AJ299" s="100"/>
      <c r="AK299" s="100"/>
      <c r="AL299" s="100"/>
      <c r="AM299" s="100"/>
      <c r="AN299" s="100"/>
      <c r="AO299" s="100"/>
      <c r="AP299" s="100"/>
      <c r="AQ299" s="100"/>
      <c r="AR299" s="100"/>
      <c r="AS299" s="100"/>
      <c r="AT299" s="100"/>
      <c r="AU299" s="100"/>
      <c r="AV299" s="100"/>
      <c r="AW299" s="100"/>
      <c r="AX299" s="100"/>
      <c r="AY299" s="100"/>
      <c r="AZ299" s="100"/>
      <c r="BA299" s="100"/>
      <c r="BB299" s="100"/>
      <c r="BC299" s="100"/>
      <c r="BD299" s="100"/>
      <c r="BE299" s="100"/>
      <c r="BF299" s="100"/>
      <c r="BG299" s="100"/>
    </row>
    <row r="300" spans="1:59" s="85" customFormat="1" ht="15.6" x14ac:dyDescent="0.3">
      <c r="A300" s="40" t="s">
        <v>74</v>
      </c>
      <c r="B300" s="40" t="str">
        <f>VLOOKUP(A300,'CENTROS DE COSTOS'!A:D,2,0)</f>
        <v>0036-0007</v>
      </c>
      <c r="C300" s="40" t="str">
        <f>VLOOKUP(A300,'CENTROS DE COSTOS'!A:D,3,0)</f>
        <v>Wompi Santander</v>
      </c>
      <c r="D300" s="40">
        <v>68524</v>
      </c>
      <c r="E300" s="40">
        <v>2973403</v>
      </c>
      <c r="F300" s="40">
        <v>47586</v>
      </c>
      <c r="G300" s="40" t="s">
        <v>33</v>
      </c>
      <c r="H300" s="40" t="s">
        <v>963</v>
      </c>
      <c r="I300" s="40" t="s">
        <v>1011</v>
      </c>
      <c r="J300" s="40" t="s">
        <v>6493</v>
      </c>
      <c r="K300" s="40" t="s">
        <v>1170</v>
      </c>
      <c r="L300" s="40" t="s">
        <v>8252</v>
      </c>
      <c r="M300" s="103">
        <v>45965.613888888889</v>
      </c>
      <c r="N300" s="103">
        <v>45967.595138888886</v>
      </c>
      <c r="O300" s="40" t="s">
        <v>35</v>
      </c>
      <c r="P300" s="40" t="s">
        <v>35</v>
      </c>
      <c r="Q300" s="40" t="s">
        <v>1494</v>
      </c>
      <c r="R300" s="40" t="s">
        <v>1495</v>
      </c>
      <c r="S300" s="40" t="s">
        <v>10541</v>
      </c>
      <c r="T300" s="40" t="s">
        <v>1497</v>
      </c>
      <c r="U300" s="40">
        <v>16</v>
      </c>
      <c r="V300" s="40" t="str">
        <f>VLOOKUP(D300,TIPOLOGIA!A:F,5,0)</f>
        <v>LEJANA</v>
      </c>
      <c r="W300" s="40" t="str">
        <f>VLOOKUP(D300,TIPOLOGIA!A:F,6,0)</f>
        <v>TERRESTRE</v>
      </c>
      <c r="X300" s="40" t="s">
        <v>12480</v>
      </c>
      <c r="Y300" s="40">
        <v>1</v>
      </c>
      <c r="Z300" s="51">
        <f>IF(T300="SOPORTE_TELEFÓNICO",'TARIFAS 2025'!$B$14,IF(V300="PRINCIPAL",'TARIFAS 2025'!$B$11,IF(V300="INTERMEDIA",'TARIFAS 2025'!$C$11,IF(V300="LEJANA",'TARIFAS 2025'!$D$11))))</f>
        <v>40250</v>
      </c>
      <c r="AA300" s="51">
        <f t="shared" si="4"/>
        <v>40250</v>
      </c>
      <c r="AB300" s="100"/>
      <c r="AC300" s="100"/>
      <c r="AD300" s="100"/>
      <c r="AE300" s="100"/>
      <c r="AF300" s="100"/>
      <c r="AG300" s="100"/>
      <c r="AH300" s="100"/>
      <c r="AI300" s="100"/>
      <c r="AJ300" s="100"/>
      <c r="AK300" s="100"/>
      <c r="AL300" s="100"/>
      <c r="AM300" s="100"/>
      <c r="AN300" s="100"/>
      <c r="AO300" s="100"/>
      <c r="AP300" s="100"/>
      <c r="AQ300" s="100"/>
      <c r="AR300" s="100"/>
      <c r="AS300" s="100"/>
      <c r="AT300" s="100"/>
      <c r="AU300" s="100"/>
      <c r="AV300" s="100"/>
      <c r="AW300" s="100"/>
      <c r="AX300" s="100"/>
      <c r="AY300" s="100"/>
      <c r="AZ300" s="100"/>
      <c r="BA300" s="100"/>
      <c r="BB300" s="100"/>
      <c r="BC300" s="100"/>
      <c r="BD300" s="100"/>
      <c r="BE300" s="100"/>
      <c r="BF300" s="100"/>
      <c r="BG300" s="100"/>
    </row>
    <row r="301" spans="1:59" s="85" customFormat="1" ht="15.6" x14ac:dyDescent="0.3">
      <c r="A301" s="40" t="s">
        <v>71</v>
      </c>
      <c r="B301" s="40" t="str">
        <f>VLOOKUP(A301,'CENTROS DE COSTOS'!A:D,2,0)</f>
        <v>0036-0004</v>
      </c>
      <c r="C301" s="40" t="str">
        <f>VLOOKUP(A301,'CENTROS DE COSTOS'!A:D,3,0)</f>
        <v>Wompi Centro</v>
      </c>
      <c r="D301" s="40">
        <v>25269</v>
      </c>
      <c r="E301" s="40">
        <v>2954764</v>
      </c>
      <c r="F301" s="40">
        <v>71825</v>
      </c>
      <c r="G301" s="40" t="s">
        <v>33</v>
      </c>
      <c r="H301" s="40" t="s">
        <v>618</v>
      </c>
      <c r="I301" s="40" t="s">
        <v>647</v>
      </c>
      <c r="J301" s="40" t="s">
        <v>6494</v>
      </c>
      <c r="K301" s="40" t="s">
        <v>1170</v>
      </c>
      <c r="L301" s="40" t="s">
        <v>8253</v>
      </c>
      <c r="M301" s="103">
        <v>45959.65347222222</v>
      </c>
      <c r="N301" s="103">
        <v>45967.606944444444</v>
      </c>
      <c r="O301" s="40" t="s">
        <v>35</v>
      </c>
      <c r="P301" s="40" t="s">
        <v>35</v>
      </c>
      <c r="Q301" s="40" t="s">
        <v>1494</v>
      </c>
      <c r="R301" s="40" t="s">
        <v>1495</v>
      </c>
      <c r="S301" s="40" t="s">
        <v>10542</v>
      </c>
      <c r="T301" s="40" t="s">
        <v>1497</v>
      </c>
      <c r="U301" s="40">
        <v>16</v>
      </c>
      <c r="V301" s="40" t="str">
        <f>VLOOKUP(D301,TIPOLOGIA!A:F,5,0)</f>
        <v>INTERMEDIA</v>
      </c>
      <c r="W301" s="40" t="str">
        <f>VLOOKUP(D301,TIPOLOGIA!A:F,6,0)</f>
        <v>TERRESTRE</v>
      </c>
      <c r="X301" s="40" t="s">
        <v>1802</v>
      </c>
      <c r="Y301" s="40">
        <v>1</v>
      </c>
      <c r="Z301" s="51">
        <f>IF(T301="SOPORTE_TELEFÓNICO",'TARIFAS 2025'!$B$14,IF(V301="PRINCIPAL",'TARIFAS 2025'!$B$11,IF(V301="INTERMEDIA",'TARIFAS 2025'!$C$11,IF(V301="LEJANA",'TARIFAS 2025'!$D$11))))</f>
        <v>36351</v>
      </c>
      <c r="AA301" s="51">
        <f t="shared" si="4"/>
        <v>36351</v>
      </c>
      <c r="AB301" s="100"/>
      <c r="AC301" s="100"/>
      <c r="AD301" s="100"/>
      <c r="AE301" s="100"/>
      <c r="AF301" s="100"/>
      <c r="AG301" s="100"/>
      <c r="AH301" s="100"/>
      <c r="AI301" s="100"/>
      <c r="AJ301" s="100"/>
      <c r="AK301" s="100"/>
      <c r="AL301" s="100"/>
      <c r="AM301" s="100"/>
      <c r="AN301" s="100"/>
      <c r="AO301" s="100"/>
      <c r="AP301" s="100"/>
      <c r="AQ301" s="100"/>
      <c r="AR301" s="100"/>
      <c r="AS301" s="100"/>
      <c r="AT301" s="100"/>
      <c r="AU301" s="100"/>
      <c r="AV301" s="100"/>
      <c r="AW301" s="100"/>
      <c r="AX301" s="100"/>
      <c r="AY301" s="100"/>
      <c r="AZ301" s="100"/>
      <c r="BA301" s="100"/>
      <c r="BB301" s="100"/>
      <c r="BC301" s="100"/>
      <c r="BD301" s="100"/>
      <c r="BE301" s="100"/>
      <c r="BF301" s="100"/>
      <c r="BG301" s="100"/>
    </row>
    <row r="302" spans="1:59" s="85" customFormat="1" ht="15.6" x14ac:dyDescent="0.3">
      <c r="A302" s="40" t="s">
        <v>95</v>
      </c>
      <c r="B302" s="40" t="str">
        <f>VLOOKUP(A302,'CENTROS DE COSTOS'!A:D,2,0)</f>
        <v>0036-0001</v>
      </c>
      <c r="C302" s="40" t="str">
        <f>VLOOKUP(A302,'CENTROS DE COSTOS'!A:D,3,0)</f>
        <v>Wompi Costa</v>
      </c>
      <c r="D302" s="40">
        <v>70702</v>
      </c>
      <c r="E302" s="40">
        <v>2956889</v>
      </c>
      <c r="F302" s="40">
        <v>41901</v>
      </c>
      <c r="G302" s="40" t="s">
        <v>33</v>
      </c>
      <c r="H302" s="40" t="s">
        <v>504</v>
      </c>
      <c r="I302" s="40" t="s">
        <v>1050</v>
      </c>
      <c r="J302" s="40" t="s">
        <v>6495</v>
      </c>
      <c r="K302" s="40" t="s">
        <v>1170</v>
      </c>
      <c r="L302" s="40" t="s">
        <v>8254</v>
      </c>
      <c r="M302" s="103">
        <v>45960.378472222219</v>
      </c>
      <c r="N302" s="103">
        <v>45967.611805555556</v>
      </c>
      <c r="O302" s="40" t="s">
        <v>35</v>
      </c>
      <c r="P302" s="40" t="s">
        <v>35</v>
      </c>
      <c r="Q302" s="40" t="s">
        <v>1494</v>
      </c>
      <c r="R302" s="40" t="s">
        <v>1495</v>
      </c>
      <c r="S302" s="40" t="s">
        <v>10543</v>
      </c>
      <c r="T302" s="40" t="s">
        <v>1497</v>
      </c>
      <c r="U302" s="40">
        <v>32</v>
      </c>
      <c r="V302" s="40" t="str">
        <f>VLOOKUP(D302,TIPOLOGIA!A:F,5,0)</f>
        <v>INTERMEDIA</v>
      </c>
      <c r="W302" s="40" t="str">
        <f>VLOOKUP(D302,TIPOLOGIA!A:F,6,0)</f>
        <v>TERRESTRE</v>
      </c>
      <c r="X302" s="40" t="s">
        <v>1802</v>
      </c>
      <c r="Y302" s="40">
        <v>1</v>
      </c>
      <c r="Z302" s="51">
        <f>IF(T302="SOPORTE_TELEFÓNICO",'TARIFAS 2025'!$B$14,IF(V302="PRINCIPAL",'TARIFAS 2025'!$B$11,IF(V302="INTERMEDIA",'TARIFAS 2025'!$C$11,IF(V302="LEJANA",'TARIFAS 2025'!$D$11))))</f>
        <v>36351</v>
      </c>
      <c r="AA302" s="51">
        <f t="shared" si="4"/>
        <v>36351</v>
      </c>
      <c r="AB302" s="100"/>
      <c r="AC302" s="100"/>
      <c r="AD302" s="100"/>
      <c r="AE302" s="100"/>
      <c r="AF302" s="100"/>
      <c r="AG302" s="100"/>
      <c r="AH302" s="100"/>
      <c r="AI302" s="100"/>
      <c r="AJ302" s="100"/>
      <c r="AK302" s="100"/>
      <c r="AL302" s="100"/>
      <c r="AM302" s="100"/>
      <c r="AN302" s="100"/>
      <c r="AO302" s="100"/>
      <c r="AP302" s="100"/>
      <c r="AQ302" s="100"/>
      <c r="AR302" s="100"/>
      <c r="AS302" s="100"/>
      <c r="AT302" s="100"/>
      <c r="AU302" s="100"/>
      <c r="AV302" s="100"/>
      <c r="AW302" s="100"/>
      <c r="AX302" s="100"/>
      <c r="AY302" s="100"/>
      <c r="AZ302" s="100"/>
      <c r="BA302" s="100"/>
      <c r="BB302" s="100"/>
      <c r="BC302" s="100"/>
      <c r="BD302" s="100"/>
      <c r="BE302" s="100"/>
      <c r="BF302" s="100"/>
      <c r="BG302" s="100"/>
    </row>
    <row r="303" spans="1:59" s="85" customFormat="1" ht="15.6" x14ac:dyDescent="0.3">
      <c r="A303" s="40" t="s">
        <v>98</v>
      </c>
      <c r="B303" s="40" t="str">
        <f>VLOOKUP(A303,'CENTROS DE COSTOS'!A:D,2,0)</f>
        <v>0036-0006</v>
      </c>
      <c r="C303" s="40" t="str">
        <f>VLOOKUP(A303,'CENTROS DE COSTOS'!A:D,3,0)</f>
        <v>Wompi Oriente</v>
      </c>
      <c r="D303" s="40">
        <v>50001</v>
      </c>
      <c r="E303" s="40">
        <v>2976051</v>
      </c>
      <c r="F303" s="40">
        <v>29693</v>
      </c>
      <c r="G303" s="40" t="s">
        <v>33</v>
      </c>
      <c r="H303" s="40" t="s">
        <v>814</v>
      </c>
      <c r="I303" s="40" t="s">
        <v>98</v>
      </c>
      <c r="J303" s="40" t="s">
        <v>6496</v>
      </c>
      <c r="K303" s="40" t="s">
        <v>1170</v>
      </c>
      <c r="L303" s="40" t="s">
        <v>8255</v>
      </c>
      <c r="M303" s="103">
        <v>45966.363194444442</v>
      </c>
      <c r="N303" s="103">
        <v>45967.617361111108</v>
      </c>
      <c r="O303" s="40" t="s">
        <v>35</v>
      </c>
      <c r="P303" s="40" t="s">
        <v>35</v>
      </c>
      <c r="Q303" s="40" t="s">
        <v>1494</v>
      </c>
      <c r="R303" s="40" t="s">
        <v>1495</v>
      </c>
      <c r="S303" s="40" t="s">
        <v>10544</v>
      </c>
      <c r="T303" s="40" t="s">
        <v>1172</v>
      </c>
      <c r="U303" s="40">
        <v>64</v>
      </c>
      <c r="V303" s="40" t="str">
        <f>VLOOKUP(D303,TIPOLOGIA!A:F,5,0)</f>
        <v>PRINCIPAL</v>
      </c>
      <c r="W303" s="40" t="str">
        <f>VLOOKUP(D303,TIPOLOGIA!A:F,6,0)</f>
        <v>TERRESTRE</v>
      </c>
      <c r="X303" s="40" t="s">
        <v>1289</v>
      </c>
      <c r="Y303" s="40">
        <v>1</v>
      </c>
      <c r="Z303" s="51">
        <f>IF(T303="SOPORTE_TELEFÓNICO",'TARIFAS 2025'!$B$14,IF(V303="PRINCIPAL",'TARIFAS 2025'!$B$11,IF(V303="INTERMEDIA",'TARIFAS 2025'!$C$11,IF(V303="LEJANA",'TARIFAS 2025'!$D$11))))</f>
        <v>31419</v>
      </c>
      <c r="AA303" s="51">
        <f t="shared" si="4"/>
        <v>31419</v>
      </c>
      <c r="AB303" s="100"/>
      <c r="AC303" s="100"/>
      <c r="AD303" s="100"/>
      <c r="AE303" s="100"/>
      <c r="AF303" s="100"/>
      <c r="AG303" s="100"/>
      <c r="AH303" s="100"/>
      <c r="AI303" s="100"/>
      <c r="AJ303" s="100"/>
      <c r="AK303" s="100"/>
      <c r="AL303" s="100"/>
      <c r="AM303" s="100"/>
      <c r="AN303" s="100"/>
      <c r="AO303" s="100"/>
      <c r="AP303" s="100"/>
      <c r="AQ303" s="100"/>
      <c r="AR303" s="100"/>
      <c r="AS303" s="100"/>
      <c r="AT303" s="100"/>
      <c r="AU303" s="100"/>
      <c r="AV303" s="100"/>
      <c r="AW303" s="100"/>
      <c r="AX303" s="100"/>
      <c r="AY303" s="100"/>
      <c r="AZ303" s="100"/>
      <c r="BA303" s="100"/>
      <c r="BB303" s="100"/>
      <c r="BC303" s="100"/>
      <c r="BD303" s="100"/>
      <c r="BE303" s="100"/>
      <c r="BF303" s="100"/>
      <c r="BG303" s="100"/>
    </row>
    <row r="304" spans="1:59" s="85" customFormat="1" ht="15.6" x14ac:dyDescent="0.3">
      <c r="A304" s="40" t="s">
        <v>98</v>
      </c>
      <c r="B304" s="40" t="str">
        <f>VLOOKUP(A304,'CENTROS DE COSTOS'!A:D,2,0)</f>
        <v>0036-0006</v>
      </c>
      <c r="C304" s="40" t="str">
        <f>VLOOKUP(A304,'CENTROS DE COSTOS'!A:D,3,0)</f>
        <v>Wompi Oriente</v>
      </c>
      <c r="D304" s="40">
        <v>50001</v>
      </c>
      <c r="E304" s="40">
        <v>2975683</v>
      </c>
      <c r="F304" s="40">
        <v>48457</v>
      </c>
      <c r="G304" s="40" t="s">
        <v>33</v>
      </c>
      <c r="H304" s="40" t="s">
        <v>814</v>
      </c>
      <c r="I304" s="40" t="s">
        <v>98</v>
      </c>
      <c r="J304" s="40" t="s">
        <v>6497</v>
      </c>
      <c r="K304" s="40" t="s">
        <v>1170</v>
      </c>
      <c r="L304" s="40" t="s">
        <v>8256</v>
      </c>
      <c r="M304" s="103">
        <v>45966.35</v>
      </c>
      <c r="N304" s="103">
        <v>45967.618055555555</v>
      </c>
      <c r="O304" s="40" t="s">
        <v>35</v>
      </c>
      <c r="P304" s="40" t="s">
        <v>35</v>
      </c>
      <c r="Q304" s="40" t="s">
        <v>1494</v>
      </c>
      <c r="R304" s="40" t="s">
        <v>1495</v>
      </c>
      <c r="S304" s="40" t="s">
        <v>10544</v>
      </c>
      <c r="T304" s="40" t="s">
        <v>1172</v>
      </c>
      <c r="U304" s="40">
        <v>48</v>
      </c>
      <c r="V304" s="40" t="str">
        <f>VLOOKUP(D304,TIPOLOGIA!A:F,5,0)</f>
        <v>PRINCIPAL</v>
      </c>
      <c r="W304" s="40" t="str">
        <f>VLOOKUP(D304,TIPOLOGIA!A:F,6,0)</f>
        <v>TERRESTRE</v>
      </c>
      <c r="X304" s="40" t="s">
        <v>1289</v>
      </c>
      <c r="Y304" s="40">
        <v>1</v>
      </c>
      <c r="Z304" s="51">
        <f>IF(T304="SOPORTE_TELEFÓNICO",'TARIFAS 2025'!$B$14,IF(V304="PRINCIPAL",'TARIFAS 2025'!$B$11,IF(V304="INTERMEDIA",'TARIFAS 2025'!$C$11,IF(V304="LEJANA",'TARIFAS 2025'!$D$11))))</f>
        <v>31419</v>
      </c>
      <c r="AA304" s="51">
        <f t="shared" si="4"/>
        <v>31419</v>
      </c>
      <c r="AB304" s="100"/>
      <c r="AC304" s="100"/>
      <c r="AD304" s="100"/>
      <c r="AE304" s="100"/>
      <c r="AF304" s="100"/>
      <c r="AG304" s="100"/>
      <c r="AH304" s="100"/>
      <c r="AI304" s="100"/>
      <c r="AJ304" s="100"/>
      <c r="AK304" s="100"/>
      <c r="AL304" s="100"/>
      <c r="AM304" s="100"/>
      <c r="AN304" s="100"/>
      <c r="AO304" s="100"/>
      <c r="AP304" s="100"/>
      <c r="AQ304" s="100"/>
      <c r="AR304" s="100"/>
      <c r="AS304" s="100"/>
      <c r="AT304" s="100"/>
      <c r="AU304" s="100"/>
      <c r="AV304" s="100"/>
      <c r="AW304" s="100"/>
      <c r="AX304" s="100"/>
      <c r="AY304" s="100"/>
      <c r="AZ304" s="100"/>
      <c r="BA304" s="100"/>
      <c r="BB304" s="100"/>
      <c r="BC304" s="100"/>
      <c r="BD304" s="100"/>
      <c r="BE304" s="100"/>
      <c r="BF304" s="100"/>
      <c r="BG304" s="100"/>
    </row>
    <row r="305" spans="1:59" s="85" customFormat="1" ht="15.6" x14ac:dyDescent="0.3">
      <c r="A305" s="40" t="s">
        <v>88</v>
      </c>
      <c r="B305" s="40" t="str">
        <f>VLOOKUP(A305,'CENTROS DE COSTOS'!A:D,2,0)</f>
        <v>0036-0005</v>
      </c>
      <c r="C305" s="40" t="str">
        <f>VLOOKUP(A305,'CENTROS DE COSTOS'!A:D,3,0)</f>
        <v>Wompi Noroccidente</v>
      </c>
      <c r="D305" s="40">
        <v>5212</v>
      </c>
      <c r="E305" s="40">
        <v>2973442</v>
      </c>
      <c r="F305" s="40">
        <v>19844</v>
      </c>
      <c r="G305" s="40" t="s">
        <v>33</v>
      </c>
      <c r="H305" s="40" t="s">
        <v>120</v>
      </c>
      <c r="I305" s="40" t="s">
        <v>172</v>
      </c>
      <c r="J305" s="40" t="s">
        <v>6498</v>
      </c>
      <c r="K305" s="40" t="s">
        <v>1170</v>
      </c>
      <c r="L305" s="40" t="s">
        <v>8257</v>
      </c>
      <c r="M305" s="103">
        <v>45965.618750000001</v>
      </c>
      <c r="N305" s="103">
        <v>45967.618750000001</v>
      </c>
      <c r="O305" s="40" t="s">
        <v>35</v>
      </c>
      <c r="P305" s="40" t="s">
        <v>35</v>
      </c>
      <c r="Q305" s="40" t="s">
        <v>1494</v>
      </c>
      <c r="R305" s="40" t="s">
        <v>1495</v>
      </c>
      <c r="S305" s="40" t="s">
        <v>10545</v>
      </c>
      <c r="T305" s="40" t="s">
        <v>1172</v>
      </c>
      <c r="U305" s="40">
        <v>32</v>
      </c>
      <c r="V305" s="40" t="str">
        <f>VLOOKUP(D305,TIPOLOGIA!A:F,5,0)</f>
        <v>PRINCIPAL</v>
      </c>
      <c r="W305" s="40" t="str">
        <f>VLOOKUP(D305,TIPOLOGIA!A:F,6,0)</f>
        <v>TERRESTRE</v>
      </c>
      <c r="X305" s="40" t="s">
        <v>1201</v>
      </c>
      <c r="Y305" s="40">
        <v>1</v>
      </c>
      <c r="Z305" s="51">
        <f>IF(T305="SOPORTE_TELEFÓNICO",'TARIFAS 2025'!$B$14,IF(V305="PRINCIPAL",'TARIFAS 2025'!$B$11,IF(V305="INTERMEDIA",'TARIFAS 2025'!$C$11,IF(V305="LEJANA",'TARIFAS 2025'!$D$11))))</f>
        <v>31419</v>
      </c>
      <c r="AA305" s="51">
        <f t="shared" si="4"/>
        <v>31419</v>
      </c>
      <c r="AB305" s="100"/>
      <c r="AC305" s="100"/>
      <c r="AD305" s="100"/>
      <c r="AE305" s="100"/>
      <c r="AF305" s="100"/>
      <c r="AG305" s="100"/>
      <c r="AH305" s="100"/>
      <c r="AI305" s="100"/>
      <c r="AJ305" s="100"/>
      <c r="AK305" s="100"/>
      <c r="AL305" s="100"/>
      <c r="AM305" s="100"/>
      <c r="AN305" s="100"/>
      <c r="AO305" s="100"/>
      <c r="AP305" s="100"/>
      <c r="AQ305" s="100"/>
      <c r="AR305" s="100"/>
      <c r="AS305" s="100"/>
      <c r="AT305" s="100"/>
      <c r="AU305" s="100"/>
      <c r="AV305" s="100"/>
      <c r="AW305" s="100"/>
      <c r="AX305" s="100"/>
      <c r="AY305" s="100"/>
      <c r="AZ305" s="100"/>
      <c r="BA305" s="100"/>
      <c r="BB305" s="100"/>
      <c r="BC305" s="100"/>
      <c r="BD305" s="100"/>
      <c r="BE305" s="100"/>
      <c r="BF305" s="100"/>
      <c r="BG305" s="100"/>
    </row>
    <row r="306" spans="1:59" s="85" customFormat="1" ht="15.6" x14ac:dyDescent="0.3">
      <c r="A306" s="40" t="s">
        <v>98</v>
      </c>
      <c r="B306" s="40" t="str">
        <f>VLOOKUP(A306,'CENTROS DE COSTOS'!A:D,2,0)</f>
        <v>0036-0006</v>
      </c>
      <c r="C306" s="40" t="str">
        <f>VLOOKUP(A306,'CENTROS DE COSTOS'!A:D,3,0)</f>
        <v>Wompi Oriente</v>
      </c>
      <c r="D306" s="40">
        <v>50001</v>
      </c>
      <c r="E306" s="40">
        <v>2978205</v>
      </c>
      <c r="F306" s="40">
        <v>56115</v>
      </c>
      <c r="G306" s="40" t="s">
        <v>33</v>
      </c>
      <c r="H306" s="40" t="s">
        <v>814</v>
      </c>
      <c r="I306" s="40" t="s">
        <v>98</v>
      </c>
      <c r="J306" s="40" t="s">
        <v>6499</v>
      </c>
      <c r="K306" s="40" t="s">
        <v>1170</v>
      </c>
      <c r="L306" s="40" t="s">
        <v>8258</v>
      </c>
      <c r="M306" s="103">
        <v>45966.486111111109</v>
      </c>
      <c r="N306" s="103">
        <v>45967.620138888888</v>
      </c>
      <c r="O306" s="40" t="s">
        <v>35</v>
      </c>
      <c r="P306" s="40" t="s">
        <v>35</v>
      </c>
      <c r="Q306" s="40" t="s">
        <v>1494</v>
      </c>
      <c r="R306" s="40" t="s">
        <v>1495</v>
      </c>
      <c r="S306" s="40" t="s">
        <v>10544</v>
      </c>
      <c r="T306" s="40" t="s">
        <v>1172</v>
      </c>
      <c r="U306" s="40">
        <v>64</v>
      </c>
      <c r="V306" s="40" t="str">
        <f>VLOOKUP(D306,TIPOLOGIA!A:F,5,0)</f>
        <v>PRINCIPAL</v>
      </c>
      <c r="W306" s="40" t="str">
        <f>VLOOKUP(D306,TIPOLOGIA!A:F,6,0)</f>
        <v>TERRESTRE</v>
      </c>
      <c r="X306" s="40" t="s">
        <v>1289</v>
      </c>
      <c r="Y306" s="40">
        <v>1</v>
      </c>
      <c r="Z306" s="51">
        <f>IF(T306="SOPORTE_TELEFÓNICO",'TARIFAS 2025'!$B$14,IF(V306="PRINCIPAL",'TARIFAS 2025'!$B$11,IF(V306="INTERMEDIA",'TARIFAS 2025'!$C$11,IF(V306="LEJANA",'TARIFAS 2025'!$D$11))))</f>
        <v>31419</v>
      </c>
      <c r="AA306" s="51">
        <f t="shared" si="4"/>
        <v>31419</v>
      </c>
      <c r="AB306" s="100"/>
      <c r="AC306" s="100"/>
      <c r="AD306" s="100"/>
      <c r="AE306" s="100"/>
      <c r="AF306" s="100"/>
      <c r="AG306" s="100"/>
      <c r="AH306" s="100"/>
      <c r="AI306" s="100"/>
      <c r="AJ306" s="100"/>
      <c r="AK306" s="100"/>
      <c r="AL306" s="100"/>
      <c r="AM306" s="100"/>
      <c r="AN306" s="100"/>
      <c r="AO306" s="100"/>
      <c r="AP306" s="100"/>
      <c r="AQ306" s="100"/>
      <c r="AR306" s="100"/>
      <c r="AS306" s="100"/>
      <c r="AT306" s="100"/>
      <c r="AU306" s="100"/>
      <c r="AV306" s="100"/>
      <c r="AW306" s="100"/>
      <c r="AX306" s="100"/>
      <c r="AY306" s="100"/>
      <c r="AZ306" s="100"/>
      <c r="BA306" s="100"/>
      <c r="BB306" s="100"/>
      <c r="BC306" s="100"/>
      <c r="BD306" s="100"/>
      <c r="BE306" s="100"/>
      <c r="BF306" s="100"/>
      <c r="BG306" s="100"/>
    </row>
    <row r="307" spans="1:59" s="85" customFormat="1" ht="15.6" x14ac:dyDescent="0.3">
      <c r="A307" s="40" t="s">
        <v>77</v>
      </c>
      <c r="B307" s="40" t="str">
        <f>VLOOKUP(A307,'CENTROS DE COSTOS'!A:D,2,0)</f>
        <v>0036-0003</v>
      </c>
      <c r="C307" s="40" t="str">
        <f>VLOOKUP(A307,'CENTROS DE COSTOS'!A:D,3,0)</f>
        <v>Wompi Suroccidente</v>
      </c>
      <c r="D307" s="40">
        <v>76001</v>
      </c>
      <c r="E307" s="40">
        <v>2978876</v>
      </c>
      <c r="F307" s="40">
        <v>37991</v>
      </c>
      <c r="G307" s="40" t="s">
        <v>33</v>
      </c>
      <c r="H307" s="40" t="s">
        <v>1101</v>
      </c>
      <c r="I307" s="40" t="s">
        <v>77</v>
      </c>
      <c r="J307" s="40" t="s">
        <v>3385</v>
      </c>
      <c r="K307" s="40" t="s">
        <v>1170</v>
      </c>
      <c r="L307" s="40" t="s">
        <v>8259</v>
      </c>
      <c r="M307" s="103">
        <v>45966.57708333333</v>
      </c>
      <c r="N307" s="103">
        <v>45967.621527777781</v>
      </c>
      <c r="O307" s="40" t="s">
        <v>35</v>
      </c>
      <c r="P307" s="40" t="s">
        <v>35</v>
      </c>
      <c r="Q307" s="40" t="s">
        <v>1494</v>
      </c>
      <c r="R307" s="40" t="s">
        <v>1495</v>
      </c>
      <c r="S307" s="40" t="s">
        <v>10546</v>
      </c>
      <c r="T307" s="40" t="s">
        <v>1172</v>
      </c>
      <c r="U307" s="40">
        <v>16</v>
      </c>
      <c r="V307" s="40" t="str">
        <f>VLOOKUP(D307,TIPOLOGIA!A:F,5,0)</f>
        <v>PRINCIPAL</v>
      </c>
      <c r="W307" s="40" t="str">
        <f>VLOOKUP(D307,TIPOLOGIA!A:F,6,0)</f>
        <v>TERRESTRE</v>
      </c>
      <c r="X307" s="40" t="s">
        <v>1261</v>
      </c>
      <c r="Y307" s="40">
        <v>1</v>
      </c>
      <c r="Z307" s="51">
        <f>IF(T307="SOPORTE_TELEFÓNICO",'TARIFAS 2025'!$B$14,IF(V307="PRINCIPAL",'TARIFAS 2025'!$B$11,IF(V307="INTERMEDIA",'TARIFAS 2025'!$C$11,IF(V307="LEJANA",'TARIFAS 2025'!$D$11))))</f>
        <v>31419</v>
      </c>
      <c r="AA307" s="51">
        <f t="shared" si="4"/>
        <v>31419</v>
      </c>
      <c r="AB307" s="100"/>
      <c r="AC307" s="100"/>
      <c r="AD307" s="100"/>
      <c r="AE307" s="100"/>
      <c r="AF307" s="100"/>
      <c r="AG307" s="100"/>
      <c r="AH307" s="100"/>
      <c r="AI307" s="100"/>
      <c r="AJ307" s="100"/>
      <c r="AK307" s="100"/>
      <c r="AL307" s="100"/>
      <c r="AM307" s="100"/>
      <c r="AN307" s="100"/>
      <c r="AO307" s="100"/>
      <c r="AP307" s="100"/>
      <c r="AQ307" s="100"/>
      <c r="AR307" s="100"/>
      <c r="AS307" s="100"/>
      <c r="AT307" s="100"/>
      <c r="AU307" s="100"/>
      <c r="AV307" s="100"/>
      <c r="AW307" s="100"/>
      <c r="AX307" s="100"/>
      <c r="AY307" s="100"/>
      <c r="AZ307" s="100"/>
      <c r="BA307" s="100"/>
      <c r="BB307" s="100"/>
      <c r="BC307" s="100"/>
      <c r="BD307" s="100"/>
      <c r="BE307" s="100"/>
      <c r="BF307" s="100"/>
      <c r="BG307" s="100"/>
    </row>
    <row r="308" spans="1:59" s="85" customFormat="1" ht="15.6" x14ac:dyDescent="0.3">
      <c r="A308" s="40" t="s">
        <v>89</v>
      </c>
      <c r="B308" s="40" t="str">
        <f>VLOOKUP(A308,'CENTROS DE COSTOS'!A:D,2,0)</f>
        <v>0036-0001</v>
      </c>
      <c r="C308" s="40" t="str">
        <f>VLOOKUP(A308,'CENTROS DE COSTOS'!A:D,3,0)</f>
        <v>Wompi Costa</v>
      </c>
      <c r="D308" s="40">
        <v>23001</v>
      </c>
      <c r="E308" s="40">
        <v>2979162</v>
      </c>
      <c r="F308" s="40">
        <v>78431</v>
      </c>
      <c r="G308" s="40" t="s">
        <v>33</v>
      </c>
      <c r="H308" s="40" t="s">
        <v>276</v>
      </c>
      <c r="I308" s="40" t="s">
        <v>89</v>
      </c>
      <c r="J308" s="40" t="s">
        <v>6500</v>
      </c>
      <c r="K308" s="40" t="s">
        <v>1170</v>
      </c>
      <c r="L308" s="40" t="s">
        <v>8260</v>
      </c>
      <c r="M308" s="103">
        <v>45966.604166666664</v>
      </c>
      <c r="N308" s="103">
        <v>45967.62222222222</v>
      </c>
      <c r="O308" s="40" t="s">
        <v>35</v>
      </c>
      <c r="P308" s="40" t="s">
        <v>35</v>
      </c>
      <c r="Q308" s="40" t="s">
        <v>1494</v>
      </c>
      <c r="R308" s="40" t="s">
        <v>1495</v>
      </c>
      <c r="S308" s="40" t="s">
        <v>10547</v>
      </c>
      <c r="T308" s="40" t="s">
        <v>1172</v>
      </c>
      <c r="U308" s="40">
        <v>32</v>
      </c>
      <c r="V308" s="40" t="str">
        <f>VLOOKUP(D308,TIPOLOGIA!A:F,5,0)</f>
        <v>PRINCIPAL</v>
      </c>
      <c r="W308" s="40" t="str">
        <f>VLOOKUP(D308,TIPOLOGIA!A:F,6,0)</f>
        <v>TERRESTRE</v>
      </c>
      <c r="X308" s="40" t="s">
        <v>1506</v>
      </c>
      <c r="Y308" s="40">
        <v>1</v>
      </c>
      <c r="Z308" s="51">
        <f>IF(T308="SOPORTE_TELEFÓNICO",'TARIFAS 2025'!$B$14,IF(V308="PRINCIPAL",'TARIFAS 2025'!$B$11,IF(V308="INTERMEDIA",'TARIFAS 2025'!$C$11,IF(V308="LEJANA",'TARIFAS 2025'!$D$11))))</f>
        <v>31419</v>
      </c>
      <c r="AA308" s="51">
        <f t="shared" si="4"/>
        <v>31419</v>
      </c>
      <c r="AB308" s="100"/>
      <c r="AC308" s="100"/>
      <c r="AD308" s="100"/>
      <c r="AE308" s="100"/>
      <c r="AF308" s="100"/>
      <c r="AG308" s="100"/>
      <c r="AH308" s="100"/>
      <c r="AI308" s="100"/>
      <c r="AJ308" s="100"/>
      <c r="AK308" s="100"/>
      <c r="AL308" s="100"/>
      <c r="AM308" s="100"/>
      <c r="AN308" s="100"/>
      <c r="AO308" s="100"/>
      <c r="AP308" s="100"/>
      <c r="AQ308" s="100"/>
      <c r="AR308" s="100"/>
      <c r="AS308" s="100"/>
      <c r="AT308" s="100"/>
      <c r="AU308" s="100"/>
      <c r="AV308" s="100"/>
      <c r="AW308" s="100"/>
      <c r="AX308" s="100"/>
      <c r="AY308" s="100"/>
      <c r="AZ308" s="100"/>
      <c r="BA308" s="100"/>
      <c r="BB308" s="100"/>
      <c r="BC308" s="100"/>
      <c r="BD308" s="100"/>
      <c r="BE308" s="100"/>
      <c r="BF308" s="100"/>
      <c r="BG308" s="100"/>
    </row>
    <row r="309" spans="1:59" s="85" customFormat="1" ht="15.6" x14ac:dyDescent="0.3">
      <c r="A309" s="40" t="s">
        <v>71</v>
      </c>
      <c r="B309" s="40" t="str">
        <f>VLOOKUP(A309,'CENTROS DE COSTOS'!A:D,2,0)</f>
        <v>0036-0004</v>
      </c>
      <c r="C309" s="40" t="str">
        <f>VLOOKUP(A309,'CENTROS DE COSTOS'!A:D,3,0)</f>
        <v>Wompi Centro</v>
      </c>
      <c r="D309" s="40">
        <v>11001</v>
      </c>
      <c r="E309" s="40">
        <v>2966970</v>
      </c>
      <c r="F309" s="40">
        <v>41525</v>
      </c>
      <c r="G309" s="40" t="s">
        <v>33</v>
      </c>
      <c r="H309" s="40" t="s">
        <v>618</v>
      </c>
      <c r="I309" s="40" t="s">
        <v>71</v>
      </c>
      <c r="J309" s="40" t="s">
        <v>6501</v>
      </c>
      <c r="K309" s="40" t="s">
        <v>1170</v>
      </c>
      <c r="L309" s="40" t="s">
        <v>8261</v>
      </c>
      <c r="M309" s="103">
        <v>45965.333333333336</v>
      </c>
      <c r="N309" s="103">
        <v>45967.623611111114</v>
      </c>
      <c r="O309" s="40" t="s">
        <v>35</v>
      </c>
      <c r="P309" s="40" t="s">
        <v>35</v>
      </c>
      <c r="Q309" s="40" t="s">
        <v>1494</v>
      </c>
      <c r="R309" s="40" t="s">
        <v>1495</v>
      </c>
      <c r="S309" s="40" t="s">
        <v>10548</v>
      </c>
      <c r="T309" s="40" t="s">
        <v>1172</v>
      </c>
      <c r="U309" s="40">
        <v>16</v>
      </c>
      <c r="V309" s="40" t="str">
        <f>VLOOKUP(D309,TIPOLOGIA!A:F,5,0)</f>
        <v>PRINCIPAL</v>
      </c>
      <c r="W309" s="40" t="str">
        <f>VLOOKUP(D309,TIPOLOGIA!A:F,6,0)</f>
        <v>TERRESTRE</v>
      </c>
      <c r="X309" s="40" t="s">
        <v>1444</v>
      </c>
      <c r="Y309" s="40">
        <v>1</v>
      </c>
      <c r="Z309" s="51">
        <f>IF(T309="SOPORTE_TELEFÓNICO",'TARIFAS 2025'!$B$14,IF(V309="PRINCIPAL",'TARIFAS 2025'!$B$11,IF(V309="INTERMEDIA",'TARIFAS 2025'!$C$11,IF(V309="LEJANA",'TARIFAS 2025'!$D$11))))</f>
        <v>31419</v>
      </c>
      <c r="AA309" s="51">
        <f t="shared" si="4"/>
        <v>31419</v>
      </c>
      <c r="AB309" s="100"/>
      <c r="AC309" s="100"/>
      <c r="AD309" s="100"/>
      <c r="AE309" s="100"/>
      <c r="AF309" s="100"/>
      <c r="AG309" s="100"/>
      <c r="AH309" s="100"/>
      <c r="AI309" s="100"/>
      <c r="AJ309" s="100"/>
      <c r="AK309" s="100"/>
      <c r="AL309" s="100"/>
      <c r="AM309" s="100"/>
      <c r="AN309" s="100"/>
      <c r="AO309" s="100"/>
      <c r="AP309" s="100"/>
      <c r="AQ309" s="100"/>
      <c r="AR309" s="100"/>
      <c r="AS309" s="100"/>
      <c r="AT309" s="100"/>
      <c r="AU309" s="100"/>
      <c r="AV309" s="100"/>
      <c r="AW309" s="100"/>
      <c r="AX309" s="100"/>
      <c r="AY309" s="100"/>
      <c r="AZ309" s="100"/>
      <c r="BA309" s="100"/>
      <c r="BB309" s="100"/>
      <c r="BC309" s="100"/>
      <c r="BD309" s="100"/>
      <c r="BE309" s="100"/>
      <c r="BF309" s="100"/>
      <c r="BG309" s="100"/>
    </row>
    <row r="310" spans="1:59" s="85" customFormat="1" ht="15.6" x14ac:dyDescent="0.3">
      <c r="A310" s="40" t="s">
        <v>92</v>
      </c>
      <c r="B310" s="40" t="str">
        <f>VLOOKUP(A310,'CENTROS DE COSTOS'!A:D,2,0)</f>
        <v>0036-0002</v>
      </c>
      <c r="C310" s="40" t="str">
        <f>VLOOKUP(A310,'CENTROS DE COSTOS'!A:D,3,0)</f>
        <v>Wompi Eje Cafetero</v>
      </c>
      <c r="D310" s="40">
        <v>66400</v>
      </c>
      <c r="E310" s="40">
        <v>2970165</v>
      </c>
      <c r="F310" s="40">
        <v>59521</v>
      </c>
      <c r="G310" s="40" t="s">
        <v>33</v>
      </c>
      <c r="H310" s="40" t="s">
        <v>458</v>
      </c>
      <c r="I310" s="40" t="s">
        <v>954</v>
      </c>
      <c r="J310" s="40" t="s">
        <v>6502</v>
      </c>
      <c r="K310" s="40" t="s">
        <v>1170</v>
      </c>
      <c r="L310" s="40" t="s">
        <v>8262</v>
      </c>
      <c r="M310" s="103">
        <v>45965.411805555559</v>
      </c>
      <c r="N310" s="103">
        <v>45967.624305555553</v>
      </c>
      <c r="O310" s="40" t="s">
        <v>35</v>
      </c>
      <c r="P310" s="40" t="s">
        <v>35</v>
      </c>
      <c r="Q310" s="40" t="s">
        <v>1494</v>
      </c>
      <c r="R310" s="40" t="s">
        <v>1495</v>
      </c>
      <c r="S310" s="40" t="s">
        <v>10549</v>
      </c>
      <c r="T310" s="40" t="s">
        <v>1172</v>
      </c>
      <c r="U310" s="40">
        <v>64</v>
      </c>
      <c r="V310" s="40" t="str">
        <f>VLOOKUP(D310,TIPOLOGIA!A:F,5,0)</f>
        <v>PRINCIPAL</v>
      </c>
      <c r="W310" s="40" t="str">
        <f>VLOOKUP(D310,TIPOLOGIA!A:F,6,0)</f>
        <v>TERRESTRE</v>
      </c>
      <c r="X310" s="40" t="s">
        <v>1193</v>
      </c>
      <c r="Y310" s="40">
        <v>1</v>
      </c>
      <c r="Z310" s="51">
        <f>IF(T310="SOPORTE_TELEFÓNICO",'TARIFAS 2025'!$B$14,IF(V310="PRINCIPAL",'TARIFAS 2025'!$B$11,IF(V310="INTERMEDIA",'TARIFAS 2025'!$C$11,IF(V310="LEJANA",'TARIFAS 2025'!$D$11))))</f>
        <v>31419</v>
      </c>
      <c r="AA310" s="51">
        <f t="shared" si="4"/>
        <v>31419</v>
      </c>
      <c r="AB310" s="100"/>
      <c r="AC310" s="100"/>
      <c r="AD310" s="100"/>
      <c r="AE310" s="100"/>
      <c r="AF310" s="100"/>
      <c r="AG310" s="100"/>
      <c r="AH310" s="100"/>
      <c r="AI310" s="100"/>
      <c r="AJ310" s="100"/>
      <c r="AK310" s="100"/>
      <c r="AL310" s="100"/>
      <c r="AM310" s="100"/>
      <c r="AN310" s="100"/>
      <c r="AO310" s="100"/>
      <c r="AP310" s="100"/>
      <c r="AQ310" s="100"/>
      <c r="AR310" s="100"/>
      <c r="AS310" s="100"/>
      <c r="AT310" s="100"/>
      <c r="AU310" s="100"/>
      <c r="AV310" s="100"/>
      <c r="AW310" s="100"/>
      <c r="AX310" s="100"/>
      <c r="AY310" s="100"/>
      <c r="AZ310" s="100"/>
      <c r="BA310" s="100"/>
      <c r="BB310" s="100"/>
      <c r="BC310" s="100"/>
      <c r="BD310" s="100"/>
      <c r="BE310" s="100"/>
      <c r="BF310" s="100"/>
      <c r="BG310" s="100"/>
    </row>
    <row r="311" spans="1:59" s="85" customFormat="1" ht="15.6" x14ac:dyDescent="0.3">
      <c r="A311" s="40" t="s">
        <v>77</v>
      </c>
      <c r="B311" s="40" t="str">
        <f>VLOOKUP(A311,'CENTROS DE COSTOS'!A:D,2,0)</f>
        <v>0036-0003</v>
      </c>
      <c r="C311" s="40" t="str">
        <f>VLOOKUP(A311,'CENTROS DE COSTOS'!A:D,3,0)</f>
        <v>Wompi Suroccidente</v>
      </c>
      <c r="D311" s="40">
        <v>76001</v>
      </c>
      <c r="E311" s="40">
        <v>2975026</v>
      </c>
      <c r="F311" s="40">
        <v>69854</v>
      </c>
      <c r="G311" s="40" t="s">
        <v>33</v>
      </c>
      <c r="H311" s="40" t="s">
        <v>1101</v>
      </c>
      <c r="I311" s="40" t="s">
        <v>77</v>
      </c>
      <c r="J311" s="40" t="s">
        <v>6503</v>
      </c>
      <c r="K311" s="40" t="s">
        <v>1170</v>
      </c>
      <c r="L311" s="40" t="s">
        <v>8263</v>
      </c>
      <c r="M311" s="103">
        <v>45966.333333333336</v>
      </c>
      <c r="N311" s="103">
        <v>45967.631249999999</v>
      </c>
      <c r="O311" s="40" t="s">
        <v>35</v>
      </c>
      <c r="P311" s="40" t="s">
        <v>35</v>
      </c>
      <c r="Q311" s="40" t="s">
        <v>1494</v>
      </c>
      <c r="R311" s="40" t="s">
        <v>1495</v>
      </c>
      <c r="S311" s="40" t="s">
        <v>10550</v>
      </c>
      <c r="T311" s="40" t="s">
        <v>1172</v>
      </c>
      <c r="U311" s="40">
        <v>24</v>
      </c>
      <c r="V311" s="40" t="str">
        <f>VLOOKUP(D311,TIPOLOGIA!A:F,5,0)</f>
        <v>PRINCIPAL</v>
      </c>
      <c r="W311" s="40" t="str">
        <f>VLOOKUP(D311,TIPOLOGIA!A:F,6,0)</f>
        <v>TERRESTRE</v>
      </c>
      <c r="X311" s="40" t="s">
        <v>1261</v>
      </c>
      <c r="Y311" s="40">
        <v>1</v>
      </c>
      <c r="Z311" s="51">
        <f>IF(T311="SOPORTE_TELEFÓNICO",'TARIFAS 2025'!$B$14,IF(V311="PRINCIPAL",'TARIFAS 2025'!$B$11,IF(V311="INTERMEDIA",'TARIFAS 2025'!$C$11,IF(V311="LEJANA",'TARIFAS 2025'!$D$11))))</f>
        <v>31419</v>
      </c>
      <c r="AA311" s="51">
        <f t="shared" si="4"/>
        <v>31419</v>
      </c>
      <c r="AB311" s="100"/>
      <c r="AC311" s="100"/>
      <c r="AD311" s="100"/>
      <c r="AE311" s="100"/>
      <c r="AF311" s="100"/>
      <c r="AG311" s="100"/>
      <c r="AH311" s="100"/>
      <c r="AI311" s="100"/>
      <c r="AJ311" s="100"/>
      <c r="AK311" s="100"/>
      <c r="AL311" s="100"/>
      <c r="AM311" s="100"/>
      <c r="AN311" s="100"/>
      <c r="AO311" s="100"/>
      <c r="AP311" s="100"/>
      <c r="AQ311" s="100"/>
      <c r="AR311" s="100"/>
      <c r="AS311" s="100"/>
      <c r="AT311" s="100"/>
      <c r="AU311" s="100"/>
      <c r="AV311" s="100"/>
      <c r="AW311" s="100"/>
      <c r="AX311" s="100"/>
      <c r="AY311" s="100"/>
      <c r="AZ311" s="100"/>
      <c r="BA311" s="100"/>
      <c r="BB311" s="100"/>
      <c r="BC311" s="100"/>
      <c r="BD311" s="100"/>
      <c r="BE311" s="100"/>
      <c r="BF311" s="100"/>
      <c r="BG311" s="100"/>
    </row>
    <row r="312" spans="1:59" s="85" customFormat="1" ht="15.6" x14ac:dyDescent="0.3">
      <c r="A312" s="40" t="s">
        <v>89</v>
      </c>
      <c r="B312" s="40" t="str">
        <f>VLOOKUP(A312,'CENTROS DE COSTOS'!A:D,2,0)</f>
        <v>0036-0001</v>
      </c>
      <c r="C312" s="40" t="str">
        <f>VLOOKUP(A312,'CENTROS DE COSTOS'!A:D,3,0)</f>
        <v>Wompi Costa</v>
      </c>
      <c r="D312" s="40">
        <v>23001</v>
      </c>
      <c r="E312" s="40">
        <v>2972457</v>
      </c>
      <c r="F312" s="40">
        <v>78543</v>
      </c>
      <c r="G312" s="40" t="s">
        <v>33</v>
      </c>
      <c r="H312" s="40" t="s">
        <v>276</v>
      </c>
      <c r="I312" s="40" t="s">
        <v>89</v>
      </c>
      <c r="J312" s="40" t="s">
        <v>1653</v>
      </c>
      <c r="K312" s="40" t="s">
        <v>1170</v>
      </c>
      <c r="L312" s="40" t="s">
        <v>8264</v>
      </c>
      <c r="M312" s="103">
        <v>45965.576388888891</v>
      </c>
      <c r="N312" s="103">
        <v>45967.632638888892</v>
      </c>
      <c r="O312" s="40" t="s">
        <v>35</v>
      </c>
      <c r="P312" s="40" t="s">
        <v>35</v>
      </c>
      <c r="Q312" s="40" t="s">
        <v>1494</v>
      </c>
      <c r="R312" s="40" t="s">
        <v>1495</v>
      </c>
      <c r="S312" s="40" t="s">
        <v>10551</v>
      </c>
      <c r="T312" s="40" t="s">
        <v>1172</v>
      </c>
      <c r="U312" s="40">
        <v>24</v>
      </c>
      <c r="V312" s="40" t="str">
        <f>VLOOKUP(D312,TIPOLOGIA!A:F,5,0)</f>
        <v>PRINCIPAL</v>
      </c>
      <c r="W312" s="40" t="str">
        <f>VLOOKUP(D312,TIPOLOGIA!A:F,6,0)</f>
        <v>TERRESTRE</v>
      </c>
      <c r="X312" s="40" t="s">
        <v>1506</v>
      </c>
      <c r="Y312" s="40">
        <v>1</v>
      </c>
      <c r="Z312" s="51">
        <f>IF(T312="SOPORTE_TELEFÓNICO",'TARIFAS 2025'!$B$14,IF(V312="PRINCIPAL",'TARIFAS 2025'!$B$11,IF(V312="INTERMEDIA",'TARIFAS 2025'!$C$11,IF(V312="LEJANA",'TARIFAS 2025'!$D$11))))</f>
        <v>31419</v>
      </c>
      <c r="AA312" s="51">
        <f t="shared" si="4"/>
        <v>31419</v>
      </c>
      <c r="AB312" s="100"/>
      <c r="AC312" s="100"/>
      <c r="AD312" s="100"/>
      <c r="AE312" s="100"/>
      <c r="AF312" s="100"/>
      <c r="AG312" s="100"/>
      <c r="AH312" s="100"/>
      <c r="AI312" s="100"/>
      <c r="AJ312" s="100"/>
      <c r="AK312" s="100"/>
      <c r="AL312" s="100"/>
      <c r="AM312" s="100"/>
      <c r="AN312" s="100"/>
      <c r="AO312" s="100"/>
      <c r="AP312" s="100"/>
      <c r="AQ312" s="100"/>
      <c r="AR312" s="100"/>
      <c r="AS312" s="100"/>
      <c r="AT312" s="100"/>
      <c r="AU312" s="100"/>
      <c r="AV312" s="100"/>
      <c r="AW312" s="100"/>
      <c r="AX312" s="100"/>
      <c r="AY312" s="100"/>
      <c r="AZ312" s="100"/>
      <c r="BA312" s="100"/>
      <c r="BB312" s="100"/>
      <c r="BC312" s="100"/>
      <c r="BD312" s="100"/>
      <c r="BE312" s="100"/>
      <c r="BF312" s="100"/>
      <c r="BG312" s="100"/>
    </row>
    <row r="313" spans="1:59" s="85" customFormat="1" ht="15.6" x14ac:dyDescent="0.3">
      <c r="A313" s="40" t="s">
        <v>90</v>
      </c>
      <c r="B313" s="40" t="str">
        <f>VLOOKUP(A313,'CENTROS DE COSTOS'!A:D,2,0)</f>
        <v>0036-0006</v>
      </c>
      <c r="C313" s="40" t="str">
        <f>VLOOKUP(A313,'CENTROS DE COSTOS'!A:D,3,0)</f>
        <v>Wompi Oriente</v>
      </c>
      <c r="D313" s="40">
        <v>41001</v>
      </c>
      <c r="E313" s="40">
        <v>2979102</v>
      </c>
      <c r="F313" s="40">
        <v>55124</v>
      </c>
      <c r="G313" s="40" t="s">
        <v>33</v>
      </c>
      <c r="H313" s="40" t="s">
        <v>740</v>
      </c>
      <c r="I313" s="40" t="s">
        <v>90</v>
      </c>
      <c r="J313" s="40" t="s">
        <v>6504</v>
      </c>
      <c r="K313" s="40" t="s">
        <v>1170</v>
      </c>
      <c r="L313" s="40" t="s">
        <v>8265</v>
      </c>
      <c r="M313" s="103">
        <v>45966.59097222222</v>
      </c>
      <c r="N313" s="103">
        <v>45967.634722222225</v>
      </c>
      <c r="O313" s="40" t="s">
        <v>35</v>
      </c>
      <c r="P313" s="40" t="s">
        <v>35</v>
      </c>
      <c r="Q313" s="40" t="s">
        <v>1494</v>
      </c>
      <c r="R313" s="40" t="s">
        <v>1495</v>
      </c>
      <c r="S313" s="40" t="s">
        <v>10552</v>
      </c>
      <c r="T313" s="40" t="s">
        <v>1172</v>
      </c>
      <c r="U313" s="40">
        <v>48</v>
      </c>
      <c r="V313" s="40" t="str">
        <f>VLOOKUP(D313,TIPOLOGIA!A:F,5,0)</f>
        <v>PRINCIPAL</v>
      </c>
      <c r="W313" s="40" t="str">
        <f>VLOOKUP(D313,TIPOLOGIA!A:F,6,0)</f>
        <v>TERRESTRE</v>
      </c>
      <c r="X313" s="40" t="s">
        <v>1177</v>
      </c>
      <c r="Y313" s="40">
        <v>1</v>
      </c>
      <c r="Z313" s="51">
        <f>IF(T313="SOPORTE_TELEFÓNICO",'TARIFAS 2025'!$B$14,IF(V313="PRINCIPAL",'TARIFAS 2025'!$B$11,IF(V313="INTERMEDIA",'TARIFAS 2025'!$C$11,IF(V313="LEJANA",'TARIFAS 2025'!$D$11))))</f>
        <v>31419</v>
      </c>
      <c r="AA313" s="51">
        <f t="shared" si="4"/>
        <v>31419</v>
      </c>
      <c r="AB313" s="100"/>
      <c r="AC313" s="100"/>
      <c r="AD313" s="100"/>
      <c r="AE313" s="100"/>
      <c r="AF313" s="100"/>
      <c r="AG313" s="100"/>
      <c r="AH313" s="100"/>
      <c r="AI313" s="100"/>
      <c r="AJ313" s="100"/>
      <c r="AK313" s="100"/>
      <c r="AL313" s="100"/>
      <c r="AM313" s="100"/>
      <c r="AN313" s="100"/>
      <c r="AO313" s="100"/>
      <c r="AP313" s="100"/>
      <c r="AQ313" s="100"/>
      <c r="AR313" s="100"/>
      <c r="AS313" s="100"/>
      <c r="AT313" s="100"/>
      <c r="AU313" s="100"/>
      <c r="AV313" s="100"/>
      <c r="AW313" s="100"/>
      <c r="AX313" s="100"/>
      <c r="AY313" s="100"/>
      <c r="AZ313" s="100"/>
      <c r="BA313" s="100"/>
      <c r="BB313" s="100"/>
      <c r="BC313" s="100"/>
      <c r="BD313" s="100"/>
      <c r="BE313" s="100"/>
      <c r="BF313" s="100"/>
      <c r="BG313" s="100"/>
    </row>
    <row r="314" spans="1:59" s="85" customFormat="1" ht="15.6" x14ac:dyDescent="0.3">
      <c r="A314" s="40" t="s">
        <v>86</v>
      </c>
      <c r="B314" s="40" t="str">
        <f>VLOOKUP(A314,'CENTROS DE COSTOS'!A:D,2,0)</f>
        <v>0036-0002</v>
      </c>
      <c r="C314" s="40" t="str">
        <f>VLOOKUP(A314,'CENTROS DE COSTOS'!A:D,3,0)</f>
        <v>Wompi Eje Cafetero</v>
      </c>
      <c r="D314" s="40">
        <v>17001</v>
      </c>
      <c r="E314" s="40">
        <v>2974176</v>
      </c>
      <c r="F314" s="40">
        <v>68349</v>
      </c>
      <c r="G314" s="40" t="s">
        <v>33</v>
      </c>
      <c r="H314" s="40" t="s">
        <v>126</v>
      </c>
      <c r="I314" s="40" t="s">
        <v>86</v>
      </c>
      <c r="J314" s="40" t="s">
        <v>6505</v>
      </c>
      <c r="K314" s="40" t="s">
        <v>1170</v>
      </c>
      <c r="L314" s="40" t="s">
        <v>8266</v>
      </c>
      <c r="M314" s="103">
        <v>45965.679166666669</v>
      </c>
      <c r="N314" s="103">
        <v>45967.636111111111</v>
      </c>
      <c r="O314" s="40" t="s">
        <v>35</v>
      </c>
      <c r="P314" s="40" t="s">
        <v>35</v>
      </c>
      <c r="Q314" s="40" t="s">
        <v>1494</v>
      </c>
      <c r="R314" s="40" t="s">
        <v>1495</v>
      </c>
      <c r="S314" s="40" t="s">
        <v>10553</v>
      </c>
      <c r="T314" s="40" t="s">
        <v>1172</v>
      </c>
      <c r="U314" s="40">
        <v>32</v>
      </c>
      <c r="V314" s="40" t="str">
        <f>VLOOKUP(D314,TIPOLOGIA!A:F,5,0)</f>
        <v>PRINCIPAL</v>
      </c>
      <c r="W314" s="40" t="str">
        <f>VLOOKUP(D314,TIPOLOGIA!A:F,6,0)</f>
        <v>TERRESTRE</v>
      </c>
      <c r="X314" s="40" t="s">
        <v>1671</v>
      </c>
      <c r="Y314" s="40">
        <v>1</v>
      </c>
      <c r="Z314" s="51">
        <f>IF(T314="SOPORTE_TELEFÓNICO",'TARIFAS 2025'!$B$14,IF(V314="PRINCIPAL",'TARIFAS 2025'!$B$11,IF(V314="INTERMEDIA",'TARIFAS 2025'!$C$11,IF(V314="LEJANA",'TARIFAS 2025'!$D$11))))</f>
        <v>31419</v>
      </c>
      <c r="AA314" s="51">
        <f t="shared" si="4"/>
        <v>31419</v>
      </c>
      <c r="AB314" s="100"/>
      <c r="AC314" s="100"/>
      <c r="AD314" s="100"/>
      <c r="AE314" s="100"/>
      <c r="AF314" s="100"/>
      <c r="AG314" s="100"/>
      <c r="AH314" s="100"/>
      <c r="AI314" s="100"/>
      <c r="AJ314" s="100"/>
      <c r="AK314" s="100"/>
      <c r="AL314" s="100"/>
      <c r="AM314" s="100"/>
      <c r="AN314" s="100"/>
      <c r="AO314" s="100"/>
      <c r="AP314" s="100"/>
      <c r="AQ314" s="100"/>
      <c r="AR314" s="100"/>
      <c r="AS314" s="100"/>
      <c r="AT314" s="100"/>
      <c r="AU314" s="100"/>
      <c r="AV314" s="100"/>
      <c r="AW314" s="100"/>
      <c r="AX314" s="100"/>
      <c r="AY314" s="100"/>
      <c r="AZ314" s="100"/>
      <c r="BA314" s="100"/>
      <c r="BB314" s="100"/>
      <c r="BC314" s="100"/>
      <c r="BD314" s="100"/>
      <c r="BE314" s="100"/>
      <c r="BF314" s="100"/>
      <c r="BG314" s="100"/>
    </row>
    <row r="315" spans="1:59" s="85" customFormat="1" ht="15.6" x14ac:dyDescent="0.3">
      <c r="A315" s="40" t="s">
        <v>71</v>
      </c>
      <c r="B315" s="40" t="str">
        <f>VLOOKUP(A315,'CENTROS DE COSTOS'!A:D,2,0)</f>
        <v>0036-0004</v>
      </c>
      <c r="C315" s="40" t="str">
        <f>VLOOKUP(A315,'CENTROS DE COSTOS'!A:D,3,0)</f>
        <v>Wompi Centro</v>
      </c>
      <c r="D315" s="40">
        <v>11001</v>
      </c>
      <c r="E315" s="40">
        <v>2956147</v>
      </c>
      <c r="F315" s="40">
        <v>77388</v>
      </c>
      <c r="G315" s="40" t="s">
        <v>33</v>
      </c>
      <c r="H315" s="40" t="s">
        <v>618</v>
      </c>
      <c r="I315" s="40" t="s">
        <v>71</v>
      </c>
      <c r="J315" s="40" t="s">
        <v>6506</v>
      </c>
      <c r="K315" s="40" t="s">
        <v>1170</v>
      </c>
      <c r="L315" s="40" t="s">
        <v>8267</v>
      </c>
      <c r="M315" s="103">
        <v>45960.333333333336</v>
      </c>
      <c r="N315" s="103">
        <v>45967.637499999997</v>
      </c>
      <c r="O315" s="40" t="s">
        <v>35</v>
      </c>
      <c r="P315" s="40" t="s">
        <v>35</v>
      </c>
      <c r="Q315" s="40" t="s">
        <v>1494</v>
      </c>
      <c r="R315" s="40" t="s">
        <v>1495</v>
      </c>
      <c r="S315" s="40" t="s">
        <v>10554</v>
      </c>
      <c r="T315" s="40" t="s">
        <v>1172</v>
      </c>
      <c r="U315" s="40">
        <v>40</v>
      </c>
      <c r="V315" s="40" t="str">
        <f>VLOOKUP(D315,TIPOLOGIA!A:F,5,0)</f>
        <v>PRINCIPAL</v>
      </c>
      <c r="W315" s="40" t="str">
        <f>VLOOKUP(D315,TIPOLOGIA!A:F,6,0)</f>
        <v>TERRESTRE</v>
      </c>
      <c r="X315" s="40" t="s">
        <v>1383</v>
      </c>
      <c r="Y315" s="40">
        <v>1</v>
      </c>
      <c r="Z315" s="51">
        <f>IF(T315="SOPORTE_TELEFÓNICO",'TARIFAS 2025'!$B$14,IF(V315="PRINCIPAL",'TARIFAS 2025'!$B$11,IF(V315="INTERMEDIA",'TARIFAS 2025'!$C$11,IF(V315="LEJANA",'TARIFAS 2025'!$D$11))))</f>
        <v>31419</v>
      </c>
      <c r="AA315" s="51">
        <f t="shared" si="4"/>
        <v>31419</v>
      </c>
      <c r="AB315" s="100"/>
      <c r="AC315" s="100"/>
      <c r="AD315" s="100"/>
      <c r="AE315" s="100"/>
      <c r="AF315" s="100"/>
      <c r="AG315" s="100"/>
      <c r="AH315" s="100"/>
      <c r="AI315" s="100"/>
      <c r="AJ315" s="100"/>
      <c r="AK315" s="100"/>
      <c r="AL315" s="100"/>
      <c r="AM315" s="100"/>
      <c r="AN315" s="100"/>
      <c r="AO315" s="100"/>
      <c r="AP315" s="100"/>
      <c r="AQ315" s="100"/>
      <c r="AR315" s="100"/>
      <c r="AS315" s="100"/>
      <c r="AT315" s="100"/>
      <c r="AU315" s="100"/>
      <c r="AV315" s="100"/>
      <c r="AW315" s="100"/>
      <c r="AX315" s="100"/>
      <c r="AY315" s="100"/>
      <c r="AZ315" s="100"/>
      <c r="BA315" s="100"/>
      <c r="BB315" s="100"/>
      <c r="BC315" s="100"/>
      <c r="BD315" s="100"/>
      <c r="BE315" s="100"/>
      <c r="BF315" s="100"/>
      <c r="BG315" s="100"/>
    </row>
    <row r="316" spans="1:59" s="85" customFormat="1" ht="15.6" x14ac:dyDescent="0.3">
      <c r="A316" s="40" t="s">
        <v>89</v>
      </c>
      <c r="B316" s="40" t="str">
        <f>VLOOKUP(A316,'CENTROS DE COSTOS'!A:D,2,0)</f>
        <v>0036-0001</v>
      </c>
      <c r="C316" s="40" t="str">
        <f>VLOOKUP(A316,'CENTROS DE COSTOS'!A:D,3,0)</f>
        <v>Wompi Costa</v>
      </c>
      <c r="D316" s="40">
        <v>23001</v>
      </c>
      <c r="E316" s="40">
        <v>2975935</v>
      </c>
      <c r="F316" s="40">
        <v>55179</v>
      </c>
      <c r="G316" s="40" t="s">
        <v>33</v>
      </c>
      <c r="H316" s="40" t="s">
        <v>276</v>
      </c>
      <c r="I316" s="40" t="s">
        <v>89</v>
      </c>
      <c r="J316" s="40" t="s">
        <v>6507</v>
      </c>
      <c r="K316" s="40" t="s">
        <v>1170</v>
      </c>
      <c r="L316" s="40" t="s">
        <v>8268</v>
      </c>
      <c r="M316" s="103">
        <v>45966.359722222223</v>
      </c>
      <c r="N316" s="103">
        <v>45967.654166666667</v>
      </c>
      <c r="O316" s="40" t="s">
        <v>35</v>
      </c>
      <c r="P316" s="40" t="s">
        <v>35</v>
      </c>
      <c r="Q316" s="40" t="s">
        <v>1494</v>
      </c>
      <c r="R316" s="40" t="s">
        <v>1495</v>
      </c>
      <c r="S316" s="40" t="s">
        <v>10555</v>
      </c>
      <c r="T316" s="40" t="s">
        <v>1172</v>
      </c>
      <c r="U316" s="40">
        <v>48</v>
      </c>
      <c r="V316" s="40" t="str">
        <f>VLOOKUP(D316,TIPOLOGIA!A:F,5,0)</f>
        <v>PRINCIPAL</v>
      </c>
      <c r="W316" s="40" t="str">
        <f>VLOOKUP(D316,TIPOLOGIA!A:F,6,0)</f>
        <v>TERRESTRE</v>
      </c>
      <c r="X316" s="40" t="s">
        <v>1506</v>
      </c>
      <c r="Y316" s="40">
        <v>1</v>
      </c>
      <c r="Z316" s="51">
        <f>IF(T316="SOPORTE_TELEFÓNICO",'TARIFAS 2025'!$B$14,IF(V316="PRINCIPAL",'TARIFAS 2025'!$B$11,IF(V316="INTERMEDIA",'TARIFAS 2025'!$C$11,IF(V316="LEJANA",'TARIFAS 2025'!$D$11))))</f>
        <v>31419</v>
      </c>
      <c r="AA316" s="51">
        <f t="shared" si="4"/>
        <v>31419</v>
      </c>
      <c r="AB316" s="100"/>
      <c r="AC316" s="100"/>
      <c r="AD316" s="100"/>
      <c r="AE316" s="100"/>
      <c r="AF316" s="100"/>
      <c r="AG316" s="100"/>
      <c r="AH316" s="100"/>
      <c r="AI316" s="100"/>
      <c r="AJ316" s="100"/>
      <c r="AK316" s="100"/>
      <c r="AL316" s="100"/>
      <c r="AM316" s="100"/>
      <c r="AN316" s="100"/>
      <c r="AO316" s="100"/>
      <c r="AP316" s="100"/>
      <c r="AQ316" s="100"/>
      <c r="AR316" s="100"/>
      <c r="AS316" s="100"/>
      <c r="AT316" s="100"/>
      <c r="AU316" s="100"/>
      <c r="AV316" s="100"/>
      <c r="AW316" s="100"/>
      <c r="AX316" s="100"/>
      <c r="AY316" s="100"/>
      <c r="AZ316" s="100"/>
      <c r="BA316" s="100"/>
      <c r="BB316" s="100"/>
      <c r="BC316" s="100"/>
      <c r="BD316" s="100"/>
      <c r="BE316" s="100"/>
      <c r="BF316" s="100"/>
      <c r="BG316" s="100"/>
    </row>
    <row r="317" spans="1:59" s="85" customFormat="1" ht="15.6" x14ac:dyDescent="0.3">
      <c r="A317" s="40" t="s">
        <v>77</v>
      </c>
      <c r="B317" s="40" t="str">
        <f>VLOOKUP(A317,'CENTROS DE COSTOS'!A:D,2,0)</f>
        <v>0036-0003</v>
      </c>
      <c r="C317" s="40" t="str">
        <f>VLOOKUP(A317,'CENTROS DE COSTOS'!A:D,3,0)</f>
        <v>Wompi Suroccidente</v>
      </c>
      <c r="D317" s="40">
        <v>76520</v>
      </c>
      <c r="E317" s="40">
        <v>2976025</v>
      </c>
      <c r="F317" s="40">
        <v>15690</v>
      </c>
      <c r="G317" s="40" t="s">
        <v>33</v>
      </c>
      <c r="H317" s="40" t="s">
        <v>1101</v>
      </c>
      <c r="I317" s="40" t="s">
        <v>1122</v>
      </c>
      <c r="J317" s="40" t="s">
        <v>6508</v>
      </c>
      <c r="K317" s="40" t="s">
        <v>1170</v>
      </c>
      <c r="L317" s="40" t="s">
        <v>8269</v>
      </c>
      <c r="M317" s="103">
        <v>45966.361111111109</v>
      </c>
      <c r="N317" s="103">
        <v>45967.657638888886</v>
      </c>
      <c r="O317" s="40" t="s">
        <v>35</v>
      </c>
      <c r="P317" s="40" t="s">
        <v>35</v>
      </c>
      <c r="Q317" s="40" t="s">
        <v>1494</v>
      </c>
      <c r="R317" s="40" t="s">
        <v>1495</v>
      </c>
      <c r="S317" s="40" t="s">
        <v>10556</v>
      </c>
      <c r="T317" s="40" t="s">
        <v>1172</v>
      </c>
      <c r="U317" s="40">
        <v>16</v>
      </c>
      <c r="V317" s="40" t="str">
        <f>VLOOKUP(D317,TIPOLOGIA!A:F,5,0)</f>
        <v>PRINCIPAL</v>
      </c>
      <c r="W317" s="40" t="str">
        <f>VLOOKUP(D317,TIPOLOGIA!A:F,6,0)</f>
        <v>TERRESTRE</v>
      </c>
      <c r="X317" s="40" t="s">
        <v>1342</v>
      </c>
      <c r="Y317" s="40">
        <v>1</v>
      </c>
      <c r="Z317" s="51">
        <f>IF(T317="SOPORTE_TELEFÓNICO",'TARIFAS 2025'!$B$14,IF(V317="PRINCIPAL",'TARIFAS 2025'!$B$11,IF(V317="INTERMEDIA",'TARIFAS 2025'!$C$11,IF(V317="LEJANA",'TARIFAS 2025'!$D$11))))</f>
        <v>31419</v>
      </c>
      <c r="AA317" s="51">
        <f t="shared" si="4"/>
        <v>31419</v>
      </c>
      <c r="AB317" s="100"/>
      <c r="AC317" s="100"/>
      <c r="AD317" s="100"/>
      <c r="AE317" s="100"/>
      <c r="AF317" s="100"/>
      <c r="AG317" s="100"/>
      <c r="AH317" s="100"/>
      <c r="AI317" s="100"/>
      <c r="AJ317" s="100"/>
      <c r="AK317" s="100"/>
      <c r="AL317" s="100"/>
      <c r="AM317" s="100"/>
      <c r="AN317" s="100"/>
      <c r="AO317" s="100"/>
      <c r="AP317" s="100"/>
      <c r="AQ317" s="100"/>
      <c r="AR317" s="100"/>
      <c r="AS317" s="100"/>
      <c r="AT317" s="100"/>
      <c r="AU317" s="100"/>
      <c r="AV317" s="100"/>
      <c r="AW317" s="100"/>
      <c r="AX317" s="100"/>
      <c r="AY317" s="100"/>
      <c r="AZ317" s="100"/>
      <c r="BA317" s="100"/>
      <c r="BB317" s="100"/>
      <c r="BC317" s="100"/>
      <c r="BD317" s="100"/>
      <c r="BE317" s="100"/>
      <c r="BF317" s="100"/>
      <c r="BG317" s="100"/>
    </row>
    <row r="318" spans="1:59" s="85" customFormat="1" ht="15.6" x14ac:dyDescent="0.3">
      <c r="A318" s="40" t="s">
        <v>90</v>
      </c>
      <c r="B318" s="40" t="str">
        <f>VLOOKUP(A318,'CENTROS DE COSTOS'!A:D,2,0)</f>
        <v>0036-0006</v>
      </c>
      <c r="C318" s="40" t="str">
        <f>VLOOKUP(A318,'CENTROS DE COSTOS'!A:D,3,0)</f>
        <v>Wompi Oriente</v>
      </c>
      <c r="D318" s="40">
        <v>41001</v>
      </c>
      <c r="E318" s="40">
        <v>2975080</v>
      </c>
      <c r="F318" s="40">
        <v>64148</v>
      </c>
      <c r="G318" s="40" t="s">
        <v>33</v>
      </c>
      <c r="H318" s="40" t="s">
        <v>740</v>
      </c>
      <c r="I318" s="40" t="s">
        <v>90</v>
      </c>
      <c r="J318" s="40" t="s">
        <v>1291</v>
      </c>
      <c r="K318" s="40" t="s">
        <v>1170</v>
      </c>
      <c r="L318" s="40" t="s">
        <v>8270</v>
      </c>
      <c r="M318" s="103">
        <v>45966.333333333336</v>
      </c>
      <c r="N318" s="103">
        <v>45967.661111111112</v>
      </c>
      <c r="O318" s="40" t="s">
        <v>35</v>
      </c>
      <c r="P318" s="40" t="s">
        <v>35</v>
      </c>
      <c r="Q318" s="40" t="s">
        <v>1494</v>
      </c>
      <c r="R318" s="40" t="s">
        <v>1495</v>
      </c>
      <c r="S318" s="40" t="s">
        <v>10557</v>
      </c>
      <c r="T318" s="40" t="s">
        <v>1172</v>
      </c>
      <c r="U318" s="40">
        <v>48</v>
      </c>
      <c r="V318" s="40" t="str">
        <f>VLOOKUP(D318,TIPOLOGIA!A:F,5,0)</f>
        <v>PRINCIPAL</v>
      </c>
      <c r="W318" s="40" t="str">
        <f>VLOOKUP(D318,TIPOLOGIA!A:F,6,0)</f>
        <v>TERRESTRE</v>
      </c>
      <c r="X318" s="40" t="s">
        <v>1214</v>
      </c>
      <c r="Y318" s="40">
        <v>1</v>
      </c>
      <c r="Z318" s="51">
        <f>IF(T318="SOPORTE_TELEFÓNICO",'TARIFAS 2025'!$B$14,IF(V318="PRINCIPAL",'TARIFAS 2025'!$B$11,IF(V318="INTERMEDIA",'TARIFAS 2025'!$C$11,IF(V318="LEJANA",'TARIFAS 2025'!$D$11))))</f>
        <v>31419</v>
      </c>
      <c r="AA318" s="51">
        <f t="shared" si="4"/>
        <v>31419</v>
      </c>
      <c r="AB318" s="100"/>
      <c r="AC318" s="100"/>
      <c r="AD318" s="100"/>
      <c r="AE318" s="100"/>
      <c r="AF318" s="100"/>
      <c r="AG318" s="100"/>
      <c r="AH318" s="100"/>
      <c r="AI318" s="100"/>
      <c r="AJ318" s="100"/>
      <c r="AK318" s="100"/>
      <c r="AL318" s="100"/>
      <c r="AM318" s="100"/>
      <c r="AN318" s="100"/>
      <c r="AO318" s="100"/>
      <c r="AP318" s="100"/>
      <c r="AQ318" s="100"/>
      <c r="AR318" s="100"/>
      <c r="AS318" s="100"/>
      <c r="AT318" s="100"/>
      <c r="AU318" s="100"/>
      <c r="AV318" s="100"/>
      <c r="AW318" s="100"/>
      <c r="AX318" s="100"/>
      <c r="AY318" s="100"/>
      <c r="AZ318" s="100"/>
      <c r="BA318" s="100"/>
      <c r="BB318" s="100"/>
      <c r="BC318" s="100"/>
      <c r="BD318" s="100"/>
      <c r="BE318" s="100"/>
      <c r="BF318" s="100"/>
      <c r="BG318" s="100"/>
    </row>
    <row r="319" spans="1:59" s="85" customFormat="1" ht="15.6" x14ac:dyDescent="0.3">
      <c r="A319" s="40" t="s">
        <v>98</v>
      </c>
      <c r="B319" s="40" t="str">
        <f>VLOOKUP(A319,'CENTROS DE COSTOS'!A:D,2,0)</f>
        <v>0036-0006</v>
      </c>
      <c r="C319" s="40" t="str">
        <f>VLOOKUP(A319,'CENTROS DE COSTOS'!A:D,3,0)</f>
        <v>Wompi Oriente</v>
      </c>
      <c r="D319" s="40">
        <v>50313</v>
      </c>
      <c r="E319" s="40">
        <v>2972213</v>
      </c>
      <c r="F319" s="40">
        <v>35028</v>
      </c>
      <c r="G319" s="40" t="s">
        <v>33</v>
      </c>
      <c r="H319" s="40" t="s">
        <v>814</v>
      </c>
      <c r="I319" s="40" t="s">
        <v>129</v>
      </c>
      <c r="J319" s="40" t="s">
        <v>6509</v>
      </c>
      <c r="K319" s="40" t="s">
        <v>1170</v>
      </c>
      <c r="L319" s="40" t="s">
        <v>8271</v>
      </c>
      <c r="M319" s="103">
        <v>45965.511111111111</v>
      </c>
      <c r="N319" s="103">
        <v>45967.661805555559</v>
      </c>
      <c r="O319" s="40" t="s">
        <v>35</v>
      </c>
      <c r="P319" s="40" t="s">
        <v>35</v>
      </c>
      <c r="Q319" s="40" t="s">
        <v>1494</v>
      </c>
      <c r="R319" s="40" t="s">
        <v>1495</v>
      </c>
      <c r="S319" s="40" t="s">
        <v>10558</v>
      </c>
      <c r="T319" s="40" t="s">
        <v>1172</v>
      </c>
      <c r="U319" s="40">
        <v>64</v>
      </c>
      <c r="V319" s="40" t="str">
        <f>VLOOKUP(D319,TIPOLOGIA!A:F,5,0)</f>
        <v>INTERMEDIA</v>
      </c>
      <c r="W319" s="40" t="str">
        <f>VLOOKUP(D319,TIPOLOGIA!A:F,6,0)</f>
        <v>TERRESTRE</v>
      </c>
      <c r="X319" s="40" t="s">
        <v>1376</v>
      </c>
      <c r="Y319" s="40">
        <v>1</v>
      </c>
      <c r="Z319" s="51">
        <f>IF(T319="SOPORTE_TELEFÓNICO",'TARIFAS 2025'!$B$14,IF(V319="PRINCIPAL",'TARIFAS 2025'!$B$11,IF(V319="INTERMEDIA",'TARIFAS 2025'!$C$11,IF(V319="LEJANA",'TARIFAS 2025'!$D$11))))</f>
        <v>36351</v>
      </c>
      <c r="AA319" s="51">
        <f t="shared" si="4"/>
        <v>36351</v>
      </c>
      <c r="AB319" s="100"/>
      <c r="AC319" s="100"/>
      <c r="AD319" s="100"/>
      <c r="AE319" s="100"/>
      <c r="AF319" s="100"/>
      <c r="AG319" s="100"/>
      <c r="AH319" s="100"/>
      <c r="AI319" s="100"/>
      <c r="AJ319" s="100"/>
      <c r="AK319" s="100"/>
      <c r="AL319" s="100"/>
      <c r="AM319" s="100"/>
      <c r="AN319" s="100"/>
      <c r="AO319" s="100"/>
      <c r="AP319" s="100"/>
      <c r="AQ319" s="100"/>
      <c r="AR319" s="100"/>
      <c r="AS319" s="100"/>
      <c r="AT319" s="100"/>
      <c r="AU319" s="100"/>
      <c r="AV319" s="100"/>
      <c r="AW319" s="100"/>
      <c r="AX319" s="100"/>
      <c r="AY319" s="100"/>
      <c r="AZ319" s="100"/>
      <c r="BA319" s="100"/>
      <c r="BB319" s="100"/>
      <c r="BC319" s="100"/>
      <c r="BD319" s="100"/>
      <c r="BE319" s="100"/>
      <c r="BF319" s="100"/>
      <c r="BG319" s="100"/>
    </row>
    <row r="320" spans="1:59" s="85" customFormat="1" ht="15.6" x14ac:dyDescent="0.3">
      <c r="A320" s="40" t="s">
        <v>71</v>
      </c>
      <c r="B320" s="40" t="str">
        <f>VLOOKUP(A320,'CENTROS DE COSTOS'!A:D,2,0)</f>
        <v>0036-0004</v>
      </c>
      <c r="C320" s="40" t="str">
        <f>VLOOKUP(A320,'CENTROS DE COSTOS'!A:D,3,0)</f>
        <v>Wompi Centro</v>
      </c>
      <c r="D320" s="40">
        <v>11001</v>
      </c>
      <c r="E320" s="40">
        <v>2970878</v>
      </c>
      <c r="F320" s="40">
        <v>31823</v>
      </c>
      <c r="G320" s="40" t="s">
        <v>33</v>
      </c>
      <c r="H320" s="40" t="s">
        <v>618</v>
      </c>
      <c r="I320" s="40" t="s">
        <v>1272</v>
      </c>
      <c r="J320" s="40" t="s">
        <v>1448</v>
      </c>
      <c r="K320" s="40" t="s">
        <v>1170</v>
      </c>
      <c r="L320" s="40" t="s">
        <v>8272</v>
      </c>
      <c r="M320" s="103">
        <v>45965.444444444445</v>
      </c>
      <c r="N320" s="103">
        <v>45967.663194444445</v>
      </c>
      <c r="O320" s="40" t="s">
        <v>35</v>
      </c>
      <c r="P320" s="40" t="s">
        <v>35</v>
      </c>
      <c r="Q320" s="40" t="s">
        <v>1494</v>
      </c>
      <c r="R320" s="40" t="s">
        <v>1495</v>
      </c>
      <c r="S320" s="40" t="s">
        <v>10559</v>
      </c>
      <c r="T320" s="40" t="s">
        <v>1172</v>
      </c>
      <c r="U320" s="40">
        <v>64</v>
      </c>
      <c r="V320" s="40" t="str">
        <f>VLOOKUP(D320,TIPOLOGIA!A:F,5,0)</f>
        <v>PRINCIPAL</v>
      </c>
      <c r="W320" s="40" t="str">
        <f>VLOOKUP(D320,TIPOLOGIA!A:F,6,0)</f>
        <v>TERRESTRE</v>
      </c>
      <c r="X320" s="40" t="s">
        <v>1444</v>
      </c>
      <c r="Y320" s="40">
        <v>1</v>
      </c>
      <c r="Z320" s="51">
        <f>IF(T320="SOPORTE_TELEFÓNICO",'TARIFAS 2025'!$B$14,IF(V320="PRINCIPAL",'TARIFAS 2025'!$B$11,IF(V320="INTERMEDIA",'TARIFAS 2025'!$C$11,IF(V320="LEJANA",'TARIFAS 2025'!$D$11))))</f>
        <v>31419</v>
      </c>
      <c r="AA320" s="51">
        <f t="shared" si="4"/>
        <v>31419</v>
      </c>
      <c r="AB320" s="100"/>
      <c r="AC320" s="100"/>
      <c r="AD320" s="100"/>
      <c r="AE320" s="100"/>
      <c r="AF320" s="100"/>
      <c r="AG320" s="100"/>
      <c r="AH320" s="100"/>
      <c r="AI320" s="100"/>
      <c r="AJ320" s="100"/>
      <c r="AK320" s="100"/>
      <c r="AL320" s="100"/>
      <c r="AM320" s="100"/>
      <c r="AN320" s="100"/>
      <c r="AO320" s="100"/>
      <c r="AP320" s="100"/>
      <c r="AQ320" s="100"/>
      <c r="AR320" s="100"/>
      <c r="AS320" s="100"/>
      <c r="AT320" s="100"/>
      <c r="AU320" s="100"/>
      <c r="AV320" s="100"/>
      <c r="AW320" s="100"/>
      <c r="AX320" s="100"/>
      <c r="AY320" s="100"/>
      <c r="AZ320" s="100"/>
      <c r="BA320" s="100"/>
      <c r="BB320" s="100"/>
      <c r="BC320" s="100"/>
      <c r="BD320" s="100"/>
      <c r="BE320" s="100"/>
      <c r="BF320" s="100"/>
      <c r="BG320" s="100"/>
    </row>
    <row r="321" spans="1:59" s="85" customFormat="1" ht="15.6" x14ac:dyDescent="0.3">
      <c r="A321" s="40" t="s">
        <v>86</v>
      </c>
      <c r="B321" s="40" t="str">
        <f>VLOOKUP(A321,'CENTROS DE COSTOS'!A:D,2,0)</f>
        <v>0036-0002</v>
      </c>
      <c r="C321" s="40" t="str">
        <f>VLOOKUP(A321,'CENTROS DE COSTOS'!A:D,3,0)</f>
        <v>Wompi Eje Cafetero</v>
      </c>
      <c r="D321" s="40">
        <v>17001</v>
      </c>
      <c r="E321" s="40">
        <v>2978827</v>
      </c>
      <c r="F321" s="40">
        <v>19694</v>
      </c>
      <c r="G321" s="40" t="s">
        <v>33</v>
      </c>
      <c r="H321" s="40" t="s">
        <v>126</v>
      </c>
      <c r="I321" s="40" t="s">
        <v>86</v>
      </c>
      <c r="J321" s="40" t="s">
        <v>6510</v>
      </c>
      <c r="K321" s="40" t="s">
        <v>1170</v>
      </c>
      <c r="L321" s="40" t="s">
        <v>8273</v>
      </c>
      <c r="M321" s="103">
        <v>45966.560416666667</v>
      </c>
      <c r="N321" s="103">
        <v>45967.667361111111</v>
      </c>
      <c r="O321" s="40" t="s">
        <v>35</v>
      </c>
      <c r="P321" s="40" t="s">
        <v>35</v>
      </c>
      <c r="Q321" s="40" t="s">
        <v>1494</v>
      </c>
      <c r="R321" s="40" t="s">
        <v>1495</v>
      </c>
      <c r="S321" s="40" t="s">
        <v>10560</v>
      </c>
      <c r="T321" s="40" t="s">
        <v>1172</v>
      </c>
      <c r="U321" s="40">
        <v>16</v>
      </c>
      <c r="V321" s="40" t="str">
        <f>VLOOKUP(D321,TIPOLOGIA!A:F,5,0)</f>
        <v>PRINCIPAL</v>
      </c>
      <c r="W321" s="40" t="str">
        <f>VLOOKUP(D321,TIPOLOGIA!A:F,6,0)</f>
        <v>TERRESTRE</v>
      </c>
      <c r="X321" s="40" t="s">
        <v>1671</v>
      </c>
      <c r="Y321" s="40">
        <v>1</v>
      </c>
      <c r="Z321" s="51">
        <f>IF(T321="SOPORTE_TELEFÓNICO",'TARIFAS 2025'!$B$14,IF(V321="PRINCIPAL",'TARIFAS 2025'!$B$11,IF(V321="INTERMEDIA",'TARIFAS 2025'!$C$11,IF(V321="LEJANA",'TARIFAS 2025'!$D$11))))</f>
        <v>31419</v>
      </c>
      <c r="AA321" s="51">
        <f t="shared" si="4"/>
        <v>31419</v>
      </c>
      <c r="AB321" s="100"/>
      <c r="AC321" s="100"/>
      <c r="AD321" s="100"/>
      <c r="AE321" s="100"/>
      <c r="AF321" s="100"/>
      <c r="AG321" s="100"/>
      <c r="AH321" s="100"/>
      <c r="AI321" s="100"/>
      <c r="AJ321" s="100"/>
      <c r="AK321" s="100"/>
      <c r="AL321" s="100"/>
      <c r="AM321" s="100"/>
      <c r="AN321" s="100"/>
      <c r="AO321" s="100"/>
      <c r="AP321" s="100"/>
      <c r="AQ321" s="100"/>
      <c r="AR321" s="100"/>
      <c r="AS321" s="100"/>
      <c r="AT321" s="100"/>
      <c r="AU321" s="100"/>
      <c r="AV321" s="100"/>
      <c r="AW321" s="100"/>
      <c r="AX321" s="100"/>
      <c r="AY321" s="100"/>
      <c r="AZ321" s="100"/>
      <c r="BA321" s="100"/>
      <c r="BB321" s="100"/>
      <c r="BC321" s="100"/>
      <c r="BD321" s="100"/>
      <c r="BE321" s="100"/>
      <c r="BF321" s="100"/>
      <c r="BG321" s="100"/>
    </row>
    <row r="322" spans="1:59" s="85" customFormat="1" ht="15.6" x14ac:dyDescent="0.3">
      <c r="A322" s="40" t="s">
        <v>92</v>
      </c>
      <c r="B322" s="40" t="str">
        <f>VLOOKUP(A322,'CENTROS DE COSTOS'!A:D,2,0)</f>
        <v>0036-0002</v>
      </c>
      <c r="C322" s="40" t="str">
        <f>VLOOKUP(A322,'CENTROS DE COSTOS'!A:D,3,0)</f>
        <v>Wompi Eje Cafetero</v>
      </c>
      <c r="D322" s="40">
        <v>63470</v>
      </c>
      <c r="E322" s="40">
        <v>2935010</v>
      </c>
      <c r="F322" s="40">
        <v>32015</v>
      </c>
      <c r="G322" s="40" t="s">
        <v>33</v>
      </c>
      <c r="H322" s="40" t="s">
        <v>939</v>
      </c>
      <c r="I322" s="40" t="s">
        <v>945</v>
      </c>
      <c r="J322" s="40" t="s">
        <v>6511</v>
      </c>
      <c r="K322" s="40" t="s">
        <v>1170</v>
      </c>
      <c r="L322" s="40" t="s">
        <v>8274</v>
      </c>
      <c r="M322" s="103">
        <v>45957.333333333336</v>
      </c>
      <c r="N322" s="103">
        <v>45967.668055555558</v>
      </c>
      <c r="O322" s="40" t="s">
        <v>35</v>
      </c>
      <c r="P322" s="40" t="s">
        <v>35</v>
      </c>
      <c r="Q322" s="40" t="s">
        <v>1494</v>
      </c>
      <c r="R322" s="40" t="s">
        <v>1495</v>
      </c>
      <c r="S322" s="40" t="s">
        <v>10561</v>
      </c>
      <c r="T322" s="40" t="s">
        <v>1497</v>
      </c>
      <c r="U322" s="40">
        <v>56</v>
      </c>
      <c r="V322" s="40" t="str">
        <f>VLOOKUP(D322,TIPOLOGIA!A:F,5,0)</f>
        <v>INTERMEDIA</v>
      </c>
      <c r="W322" s="40" t="str">
        <f>VLOOKUP(D322,TIPOLOGIA!A:F,6,0)</f>
        <v>TERRESTRE</v>
      </c>
      <c r="X322" s="40" t="s">
        <v>1802</v>
      </c>
      <c r="Y322" s="40">
        <v>1</v>
      </c>
      <c r="Z322" s="51">
        <f>IF(T322="SOPORTE_TELEFÓNICO",'TARIFAS 2025'!$B$14,IF(V322="PRINCIPAL",'TARIFAS 2025'!$B$11,IF(V322="INTERMEDIA",'TARIFAS 2025'!$C$11,IF(V322="LEJANA",'TARIFAS 2025'!$D$11))))</f>
        <v>36351</v>
      </c>
      <c r="AA322" s="51">
        <f t="shared" si="4"/>
        <v>36351</v>
      </c>
      <c r="AB322" s="100"/>
      <c r="AC322" s="100"/>
      <c r="AD322" s="100"/>
      <c r="AE322" s="100"/>
      <c r="AF322" s="100"/>
      <c r="AG322" s="100"/>
      <c r="AH322" s="100"/>
      <c r="AI322" s="100"/>
      <c r="AJ322" s="100"/>
      <c r="AK322" s="100"/>
      <c r="AL322" s="100"/>
      <c r="AM322" s="100"/>
      <c r="AN322" s="100"/>
      <c r="AO322" s="100"/>
      <c r="AP322" s="100"/>
      <c r="AQ322" s="100"/>
      <c r="AR322" s="100"/>
      <c r="AS322" s="100"/>
      <c r="AT322" s="100"/>
      <c r="AU322" s="100"/>
      <c r="AV322" s="100"/>
      <c r="AW322" s="100"/>
      <c r="AX322" s="100"/>
      <c r="AY322" s="100"/>
      <c r="AZ322" s="100"/>
      <c r="BA322" s="100"/>
      <c r="BB322" s="100"/>
      <c r="BC322" s="100"/>
      <c r="BD322" s="100"/>
      <c r="BE322" s="100"/>
      <c r="BF322" s="100"/>
      <c r="BG322" s="100"/>
    </row>
    <row r="323" spans="1:59" s="85" customFormat="1" ht="15.6" x14ac:dyDescent="0.3">
      <c r="A323" s="40" t="s">
        <v>81</v>
      </c>
      <c r="B323" s="40" t="str">
        <f>VLOOKUP(A323,'CENTROS DE COSTOS'!A:D,2,0)</f>
        <v>0036-0007</v>
      </c>
      <c r="C323" s="40" t="str">
        <f>VLOOKUP(A323,'CENTROS DE COSTOS'!A:D,3,0)</f>
        <v>Wompi Santander</v>
      </c>
      <c r="D323" s="40">
        <v>54405</v>
      </c>
      <c r="E323" s="40">
        <v>2975378</v>
      </c>
      <c r="F323" s="40">
        <v>64291</v>
      </c>
      <c r="G323" s="40" t="s">
        <v>33</v>
      </c>
      <c r="H323" s="40" t="s">
        <v>891</v>
      </c>
      <c r="I323" s="40" t="s">
        <v>913</v>
      </c>
      <c r="J323" s="40" t="s">
        <v>6512</v>
      </c>
      <c r="K323" s="40" t="s">
        <v>1170</v>
      </c>
      <c r="L323" s="40" t="s">
        <v>8275</v>
      </c>
      <c r="M323" s="103">
        <v>45966.333333333336</v>
      </c>
      <c r="N323" s="103">
        <v>45967.669444444444</v>
      </c>
      <c r="O323" s="40" t="s">
        <v>35</v>
      </c>
      <c r="P323" s="40" t="s">
        <v>35</v>
      </c>
      <c r="Q323" s="40" t="s">
        <v>1494</v>
      </c>
      <c r="R323" s="40" t="s">
        <v>1495</v>
      </c>
      <c r="S323" s="40" t="s">
        <v>10562</v>
      </c>
      <c r="T323" s="40" t="s">
        <v>1172</v>
      </c>
      <c r="U323" s="40">
        <v>48</v>
      </c>
      <c r="V323" s="40" t="str">
        <f>VLOOKUP(D323,TIPOLOGIA!A:F,5,0)</f>
        <v>PRINCIPAL</v>
      </c>
      <c r="W323" s="40" t="str">
        <f>VLOOKUP(D323,TIPOLOGIA!A:F,6,0)</f>
        <v>TERRESTRE</v>
      </c>
      <c r="X323" s="40" t="s">
        <v>1211</v>
      </c>
      <c r="Y323" s="40">
        <v>1</v>
      </c>
      <c r="Z323" s="51">
        <f>IF(T323="SOPORTE_TELEFÓNICO",'TARIFAS 2025'!$B$14,IF(V323="PRINCIPAL",'TARIFAS 2025'!$B$11,IF(V323="INTERMEDIA",'TARIFAS 2025'!$C$11,IF(V323="LEJANA",'TARIFAS 2025'!$D$11))))</f>
        <v>31419</v>
      </c>
      <c r="AA323" s="51">
        <f t="shared" ref="AA323:AA386" si="5">Z323*Y323</f>
        <v>31419</v>
      </c>
      <c r="AB323" s="100"/>
      <c r="AC323" s="100"/>
      <c r="AD323" s="100"/>
      <c r="AE323" s="100"/>
      <c r="AF323" s="100"/>
      <c r="AG323" s="100"/>
      <c r="AH323" s="100"/>
      <c r="AI323" s="100"/>
      <c r="AJ323" s="100"/>
      <c r="AK323" s="100"/>
      <c r="AL323" s="100"/>
      <c r="AM323" s="100"/>
      <c r="AN323" s="100"/>
      <c r="AO323" s="100"/>
      <c r="AP323" s="100"/>
      <c r="AQ323" s="100"/>
      <c r="AR323" s="100"/>
      <c r="AS323" s="100"/>
      <c r="AT323" s="100"/>
      <c r="AU323" s="100"/>
      <c r="AV323" s="100"/>
      <c r="AW323" s="100"/>
      <c r="AX323" s="100"/>
      <c r="AY323" s="100"/>
      <c r="AZ323" s="100"/>
      <c r="BA323" s="100"/>
      <c r="BB323" s="100"/>
      <c r="BC323" s="100"/>
      <c r="BD323" s="100"/>
      <c r="BE323" s="100"/>
      <c r="BF323" s="100"/>
      <c r="BG323" s="100"/>
    </row>
    <row r="324" spans="1:59" s="85" customFormat="1" ht="15.6" x14ac:dyDescent="0.3">
      <c r="A324" s="40" t="s">
        <v>88</v>
      </c>
      <c r="B324" s="40" t="str">
        <f>VLOOKUP(A324,'CENTROS DE COSTOS'!A:D,2,0)</f>
        <v>0036-0005</v>
      </c>
      <c r="C324" s="40" t="str">
        <f>VLOOKUP(A324,'CENTROS DE COSTOS'!A:D,3,0)</f>
        <v>Wompi Noroccidente</v>
      </c>
      <c r="D324" s="40">
        <v>5001</v>
      </c>
      <c r="E324" s="40">
        <v>2964933</v>
      </c>
      <c r="F324" s="40">
        <v>48076</v>
      </c>
      <c r="G324" s="40" t="s">
        <v>33</v>
      </c>
      <c r="H324" s="40" t="s">
        <v>120</v>
      </c>
      <c r="I324" s="40" t="s">
        <v>88</v>
      </c>
      <c r="J324" s="40" t="s">
        <v>6513</v>
      </c>
      <c r="K324" s="40" t="s">
        <v>1170</v>
      </c>
      <c r="L324" s="40" t="s">
        <v>8276</v>
      </c>
      <c r="M324" s="103">
        <v>45961.645833333336</v>
      </c>
      <c r="N324" s="103">
        <v>45967.673611111109</v>
      </c>
      <c r="O324" s="40" t="s">
        <v>35</v>
      </c>
      <c r="P324" s="40" t="s">
        <v>35</v>
      </c>
      <c r="Q324" s="40" t="s">
        <v>1494</v>
      </c>
      <c r="R324" s="40" t="s">
        <v>1495</v>
      </c>
      <c r="S324" s="40" t="s">
        <v>10563</v>
      </c>
      <c r="T324" s="40" t="s">
        <v>1172</v>
      </c>
      <c r="U324" s="40">
        <v>48</v>
      </c>
      <c r="V324" s="40" t="str">
        <f>VLOOKUP(D324,TIPOLOGIA!A:F,5,0)</f>
        <v>PRINCIPAL</v>
      </c>
      <c r="W324" s="40" t="str">
        <f>VLOOKUP(D324,TIPOLOGIA!A:F,6,0)</f>
        <v>TERRESTRE</v>
      </c>
      <c r="X324" s="40" t="s">
        <v>1498</v>
      </c>
      <c r="Y324" s="40">
        <v>1</v>
      </c>
      <c r="Z324" s="51">
        <f>IF(T324="SOPORTE_TELEFÓNICO",'TARIFAS 2025'!$B$14,IF(V324="PRINCIPAL",'TARIFAS 2025'!$B$11,IF(V324="INTERMEDIA",'TARIFAS 2025'!$C$11,IF(V324="LEJANA",'TARIFAS 2025'!$D$11))))</f>
        <v>31419</v>
      </c>
      <c r="AA324" s="51">
        <f t="shared" si="5"/>
        <v>31419</v>
      </c>
      <c r="AB324" s="100"/>
      <c r="AC324" s="100"/>
      <c r="AD324" s="100"/>
      <c r="AE324" s="100"/>
      <c r="AF324" s="100"/>
      <c r="AG324" s="100"/>
      <c r="AH324" s="100"/>
      <c r="AI324" s="100"/>
      <c r="AJ324" s="100"/>
      <c r="AK324" s="100"/>
      <c r="AL324" s="100"/>
      <c r="AM324" s="100"/>
      <c r="AN324" s="100"/>
      <c r="AO324" s="100"/>
      <c r="AP324" s="100"/>
      <c r="AQ324" s="100"/>
      <c r="AR324" s="100"/>
      <c r="AS324" s="100"/>
      <c r="AT324" s="100"/>
      <c r="AU324" s="100"/>
      <c r="AV324" s="100"/>
      <c r="AW324" s="100"/>
      <c r="AX324" s="100"/>
      <c r="AY324" s="100"/>
      <c r="AZ324" s="100"/>
      <c r="BA324" s="100"/>
      <c r="BB324" s="100"/>
      <c r="BC324" s="100"/>
      <c r="BD324" s="100"/>
      <c r="BE324" s="100"/>
      <c r="BF324" s="100"/>
      <c r="BG324" s="100"/>
    </row>
    <row r="325" spans="1:59" s="85" customFormat="1" ht="15.6" x14ac:dyDescent="0.3">
      <c r="A325" s="40" t="s">
        <v>88</v>
      </c>
      <c r="B325" s="40" t="str">
        <f>VLOOKUP(A325,'CENTROS DE COSTOS'!A:D,2,0)</f>
        <v>0036-0005</v>
      </c>
      <c r="C325" s="40" t="str">
        <f>VLOOKUP(A325,'CENTROS DE COSTOS'!A:D,3,0)</f>
        <v>Wompi Noroccidente</v>
      </c>
      <c r="D325" s="40">
        <v>5001</v>
      </c>
      <c r="E325" s="40">
        <v>2970560</v>
      </c>
      <c r="F325" s="40">
        <v>60649</v>
      </c>
      <c r="G325" s="40" t="s">
        <v>33</v>
      </c>
      <c r="H325" s="40" t="s">
        <v>120</v>
      </c>
      <c r="I325" s="40" t="s">
        <v>88</v>
      </c>
      <c r="J325" s="40" t="s">
        <v>6514</v>
      </c>
      <c r="K325" s="40" t="s">
        <v>1170</v>
      </c>
      <c r="L325" s="40" t="s">
        <v>8277</v>
      </c>
      <c r="M325" s="103">
        <v>45965.431250000001</v>
      </c>
      <c r="N325" s="103">
        <v>45967.675000000003</v>
      </c>
      <c r="O325" s="40" t="s">
        <v>35</v>
      </c>
      <c r="P325" s="40" t="s">
        <v>35</v>
      </c>
      <c r="Q325" s="40" t="s">
        <v>1494</v>
      </c>
      <c r="R325" s="40" t="s">
        <v>1495</v>
      </c>
      <c r="S325" s="40" t="s">
        <v>10564</v>
      </c>
      <c r="T325" s="40" t="s">
        <v>1172</v>
      </c>
      <c r="U325" s="40">
        <v>24</v>
      </c>
      <c r="V325" s="40" t="str">
        <f>VLOOKUP(D325,TIPOLOGIA!A:F,5,0)</f>
        <v>PRINCIPAL</v>
      </c>
      <c r="W325" s="40" t="str">
        <f>VLOOKUP(D325,TIPOLOGIA!A:F,6,0)</f>
        <v>TERRESTRE</v>
      </c>
      <c r="X325" s="40" t="s">
        <v>1498</v>
      </c>
      <c r="Y325" s="40">
        <v>1</v>
      </c>
      <c r="Z325" s="51">
        <f>IF(T325="SOPORTE_TELEFÓNICO",'TARIFAS 2025'!$B$14,IF(V325="PRINCIPAL",'TARIFAS 2025'!$B$11,IF(V325="INTERMEDIA",'TARIFAS 2025'!$C$11,IF(V325="LEJANA",'TARIFAS 2025'!$D$11))))</f>
        <v>31419</v>
      </c>
      <c r="AA325" s="51">
        <f t="shared" si="5"/>
        <v>31419</v>
      </c>
      <c r="AB325" s="100"/>
      <c r="AC325" s="100"/>
      <c r="AD325" s="100"/>
      <c r="AE325" s="100"/>
      <c r="AF325" s="100"/>
      <c r="AG325" s="100"/>
      <c r="AH325" s="100"/>
      <c r="AI325" s="100"/>
      <c r="AJ325" s="100"/>
      <c r="AK325" s="100"/>
      <c r="AL325" s="100"/>
      <c r="AM325" s="100"/>
      <c r="AN325" s="100"/>
      <c r="AO325" s="100"/>
      <c r="AP325" s="100"/>
      <c r="AQ325" s="100"/>
      <c r="AR325" s="100"/>
      <c r="AS325" s="100"/>
      <c r="AT325" s="100"/>
      <c r="AU325" s="100"/>
      <c r="AV325" s="100"/>
      <c r="AW325" s="100"/>
      <c r="AX325" s="100"/>
      <c r="AY325" s="100"/>
      <c r="AZ325" s="100"/>
      <c r="BA325" s="100"/>
      <c r="BB325" s="100"/>
      <c r="BC325" s="100"/>
      <c r="BD325" s="100"/>
      <c r="BE325" s="100"/>
      <c r="BF325" s="100"/>
      <c r="BG325" s="100"/>
    </row>
    <row r="326" spans="1:59" s="85" customFormat="1" ht="15.6" x14ac:dyDescent="0.3">
      <c r="A326" s="40" t="s">
        <v>88</v>
      </c>
      <c r="B326" s="40" t="str">
        <f>VLOOKUP(A326,'CENTROS DE COSTOS'!A:D,2,0)</f>
        <v>0036-0005</v>
      </c>
      <c r="C326" s="40" t="str">
        <f>VLOOKUP(A326,'CENTROS DE COSTOS'!A:D,3,0)</f>
        <v>Wompi Noroccidente</v>
      </c>
      <c r="D326" s="40">
        <v>5001</v>
      </c>
      <c r="E326" s="40">
        <v>2971811</v>
      </c>
      <c r="F326" s="40">
        <v>30081</v>
      </c>
      <c r="G326" s="40" t="s">
        <v>33</v>
      </c>
      <c r="H326" s="40" t="s">
        <v>120</v>
      </c>
      <c r="I326" s="40" t="s">
        <v>88</v>
      </c>
      <c r="J326" s="40" t="s">
        <v>1574</v>
      </c>
      <c r="K326" s="40" t="s">
        <v>1170</v>
      </c>
      <c r="L326" s="40" t="s">
        <v>8278</v>
      </c>
      <c r="M326" s="103">
        <v>45965.491666666669</v>
      </c>
      <c r="N326" s="103">
        <v>45967.675694444442</v>
      </c>
      <c r="O326" s="40" t="s">
        <v>35</v>
      </c>
      <c r="P326" s="40" t="s">
        <v>35</v>
      </c>
      <c r="Q326" s="40" t="s">
        <v>1494</v>
      </c>
      <c r="R326" s="40" t="s">
        <v>1495</v>
      </c>
      <c r="S326" s="40" t="s">
        <v>10565</v>
      </c>
      <c r="T326" s="40" t="s">
        <v>1172</v>
      </c>
      <c r="U326" s="40">
        <v>64</v>
      </c>
      <c r="V326" s="40" t="str">
        <f>VLOOKUP(D326,TIPOLOGIA!A:F,5,0)</f>
        <v>PRINCIPAL</v>
      </c>
      <c r="W326" s="40" t="str">
        <f>VLOOKUP(D326,TIPOLOGIA!A:F,6,0)</f>
        <v>TERRESTRE</v>
      </c>
      <c r="X326" s="40" t="s">
        <v>1498</v>
      </c>
      <c r="Y326" s="40">
        <v>1</v>
      </c>
      <c r="Z326" s="51">
        <f>IF(T326="SOPORTE_TELEFÓNICO",'TARIFAS 2025'!$B$14,IF(V326="PRINCIPAL",'TARIFAS 2025'!$B$11,IF(V326="INTERMEDIA",'TARIFAS 2025'!$C$11,IF(V326="LEJANA",'TARIFAS 2025'!$D$11))))</f>
        <v>31419</v>
      </c>
      <c r="AA326" s="51">
        <f t="shared" si="5"/>
        <v>31419</v>
      </c>
      <c r="AB326" s="100"/>
      <c r="AC326" s="100"/>
      <c r="AD326" s="100"/>
      <c r="AE326" s="100"/>
      <c r="AF326" s="100"/>
      <c r="AG326" s="100"/>
      <c r="AH326" s="100"/>
      <c r="AI326" s="100"/>
      <c r="AJ326" s="100"/>
      <c r="AK326" s="100"/>
      <c r="AL326" s="100"/>
      <c r="AM326" s="100"/>
      <c r="AN326" s="100"/>
      <c r="AO326" s="100"/>
      <c r="AP326" s="100"/>
      <c r="AQ326" s="100"/>
      <c r="AR326" s="100"/>
      <c r="AS326" s="100"/>
      <c r="AT326" s="100"/>
      <c r="AU326" s="100"/>
      <c r="AV326" s="100"/>
      <c r="AW326" s="100"/>
      <c r="AX326" s="100"/>
      <c r="AY326" s="100"/>
      <c r="AZ326" s="100"/>
      <c r="BA326" s="100"/>
      <c r="BB326" s="100"/>
      <c r="BC326" s="100"/>
      <c r="BD326" s="100"/>
      <c r="BE326" s="100"/>
      <c r="BF326" s="100"/>
      <c r="BG326" s="100"/>
    </row>
    <row r="327" spans="1:59" s="85" customFormat="1" ht="15.6" x14ac:dyDescent="0.3">
      <c r="A327" s="40" t="s">
        <v>88</v>
      </c>
      <c r="B327" s="40" t="str">
        <f>VLOOKUP(A327,'CENTROS DE COSTOS'!A:D,2,0)</f>
        <v>0036-0005</v>
      </c>
      <c r="C327" s="40" t="str">
        <f>VLOOKUP(A327,'CENTROS DE COSTOS'!A:D,3,0)</f>
        <v>Wompi Noroccidente</v>
      </c>
      <c r="D327" s="40">
        <v>5001</v>
      </c>
      <c r="E327" s="40">
        <v>2971819</v>
      </c>
      <c r="F327" s="40">
        <v>79963</v>
      </c>
      <c r="G327" s="40" t="s">
        <v>33</v>
      </c>
      <c r="H327" s="40" t="s">
        <v>120</v>
      </c>
      <c r="I327" s="40" t="s">
        <v>88</v>
      </c>
      <c r="J327" s="40" t="s">
        <v>6515</v>
      </c>
      <c r="K327" s="40" t="s">
        <v>1170</v>
      </c>
      <c r="L327" s="40" t="s">
        <v>8279</v>
      </c>
      <c r="M327" s="103">
        <v>45965.493055555555</v>
      </c>
      <c r="N327" s="103">
        <v>45967.677083333336</v>
      </c>
      <c r="O327" s="40" t="s">
        <v>35</v>
      </c>
      <c r="P327" s="40" t="s">
        <v>35</v>
      </c>
      <c r="Q327" s="40" t="s">
        <v>1494</v>
      </c>
      <c r="R327" s="40" t="s">
        <v>1495</v>
      </c>
      <c r="S327" s="40" t="s">
        <v>10566</v>
      </c>
      <c r="T327" s="40" t="s">
        <v>1172</v>
      </c>
      <c r="U327" s="40">
        <v>16</v>
      </c>
      <c r="V327" s="40" t="str">
        <f>VLOOKUP(D327,TIPOLOGIA!A:F,5,0)</f>
        <v>PRINCIPAL</v>
      </c>
      <c r="W327" s="40" t="str">
        <f>VLOOKUP(D327,TIPOLOGIA!A:F,6,0)</f>
        <v>TERRESTRE</v>
      </c>
      <c r="X327" s="40" t="s">
        <v>1498</v>
      </c>
      <c r="Y327" s="40">
        <v>1</v>
      </c>
      <c r="Z327" s="51">
        <f>IF(T327="SOPORTE_TELEFÓNICO",'TARIFAS 2025'!$B$14,IF(V327="PRINCIPAL",'TARIFAS 2025'!$B$11,IF(V327="INTERMEDIA",'TARIFAS 2025'!$C$11,IF(V327="LEJANA",'TARIFAS 2025'!$D$11))))</f>
        <v>31419</v>
      </c>
      <c r="AA327" s="51">
        <f t="shared" si="5"/>
        <v>31419</v>
      </c>
      <c r="AB327" s="100"/>
      <c r="AC327" s="100"/>
      <c r="AD327" s="100"/>
      <c r="AE327" s="100"/>
      <c r="AF327" s="100"/>
      <c r="AG327" s="100"/>
      <c r="AH327" s="100"/>
      <c r="AI327" s="100"/>
      <c r="AJ327" s="100"/>
      <c r="AK327" s="100"/>
      <c r="AL327" s="100"/>
      <c r="AM327" s="100"/>
      <c r="AN327" s="100"/>
      <c r="AO327" s="100"/>
      <c r="AP327" s="100"/>
      <c r="AQ327" s="100"/>
      <c r="AR327" s="100"/>
      <c r="AS327" s="100"/>
      <c r="AT327" s="100"/>
      <c r="AU327" s="100"/>
      <c r="AV327" s="100"/>
      <c r="AW327" s="100"/>
      <c r="AX327" s="100"/>
      <c r="AY327" s="100"/>
      <c r="AZ327" s="100"/>
      <c r="BA327" s="100"/>
      <c r="BB327" s="100"/>
      <c r="BC327" s="100"/>
      <c r="BD327" s="100"/>
      <c r="BE327" s="100"/>
      <c r="BF327" s="100"/>
      <c r="BG327" s="100"/>
    </row>
    <row r="328" spans="1:59" s="85" customFormat="1" ht="15.6" x14ac:dyDescent="0.3">
      <c r="A328" s="40" t="s">
        <v>77</v>
      </c>
      <c r="B328" s="40" t="str">
        <f>VLOOKUP(A328,'CENTROS DE COSTOS'!A:D,2,0)</f>
        <v>0036-0003</v>
      </c>
      <c r="C328" s="40" t="str">
        <f>VLOOKUP(A328,'CENTROS DE COSTOS'!A:D,3,0)</f>
        <v>Wompi Suroccidente</v>
      </c>
      <c r="D328" s="40">
        <v>76233</v>
      </c>
      <c r="E328" s="40">
        <v>2912340</v>
      </c>
      <c r="F328" s="40">
        <v>38082</v>
      </c>
      <c r="G328" s="40" t="s">
        <v>33</v>
      </c>
      <c r="H328" s="40" t="s">
        <v>1101</v>
      </c>
      <c r="I328" s="40" t="s">
        <v>1110</v>
      </c>
      <c r="J328" s="40" t="s">
        <v>6516</v>
      </c>
      <c r="K328" s="40" t="s">
        <v>1170</v>
      </c>
      <c r="L328" s="40" t="s">
        <v>8280</v>
      </c>
      <c r="M328" s="103">
        <v>45951.428472222222</v>
      </c>
      <c r="N328" s="103">
        <v>45967.677777777775</v>
      </c>
      <c r="O328" s="40" t="s">
        <v>35</v>
      </c>
      <c r="P328" s="40" t="s">
        <v>35</v>
      </c>
      <c r="Q328" s="40" t="s">
        <v>1517</v>
      </c>
      <c r="R328" s="40" t="s">
        <v>10248</v>
      </c>
      <c r="S328" s="40" t="s">
        <v>10567</v>
      </c>
      <c r="T328" s="40" t="s">
        <v>1497</v>
      </c>
      <c r="U328" s="40">
        <v>0</v>
      </c>
      <c r="V328" s="40" t="str">
        <f>VLOOKUP(D328,TIPOLOGIA!A:F,5,0)</f>
        <v>INTERMEDIA</v>
      </c>
      <c r="W328" s="40" t="str">
        <f>VLOOKUP(D328,TIPOLOGIA!A:F,6,0)</f>
        <v>TERRESTRE</v>
      </c>
      <c r="X328" s="40" t="s">
        <v>1591</v>
      </c>
      <c r="Y328" s="40">
        <v>1</v>
      </c>
      <c r="Z328" s="51">
        <f>IF(T328="SOPORTE_TELEFÓNICO",'TARIFAS 2025'!$B$14,IF(V328="PRINCIPAL",'TARIFAS 2025'!$B$11,IF(V328="INTERMEDIA",'TARIFAS 2025'!$C$11,IF(V328="LEJANA",'TARIFAS 2025'!$D$11))))</f>
        <v>36351</v>
      </c>
      <c r="AA328" s="51">
        <f t="shared" si="5"/>
        <v>36351</v>
      </c>
      <c r="AB328" s="100"/>
      <c r="AC328" s="100"/>
      <c r="AD328" s="100"/>
      <c r="AE328" s="100"/>
      <c r="AF328" s="100"/>
      <c r="AG328" s="100"/>
      <c r="AH328" s="100"/>
      <c r="AI328" s="100"/>
      <c r="AJ328" s="100"/>
      <c r="AK328" s="100"/>
      <c r="AL328" s="100"/>
      <c r="AM328" s="100"/>
      <c r="AN328" s="100"/>
      <c r="AO328" s="100"/>
      <c r="AP328" s="100"/>
      <c r="AQ328" s="100"/>
      <c r="AR328" s="100"/>
      <c r="AS328" s="100"/>
      <c r="AT328" s="100"/>
      <c r="AU328" s="100"/>
      <c r="AV328" s="100"/>
      <c r="AW328" s="100"/>
      <c r="AX328" s="100"/>
      <c r="AY328" s="100"/>
      <c r="AZ328" s="100"/>
      <c r="BA328" s="100"/>
      <c r="BB328" s="100"/>
      <c r="BC328" s="100"/>
      <c r="BD328" s="100"/>
      <c r="BE328" s="100"/>
      <c r="BF328" s="100"/>
      <c r="BG328" s="100"/>
    </row>
    <row r="329" spans="1:59" s="85" customFormat="1" ht="15.6" x14ac:dyDescent="0.3">
      <c r="A329" s="40" t="s">
        <v>88</v>
      </c>
      <c r="B329" s="40" t="str">
        <f>VLOOKUP(A329,'CENTROS DE COSTOS'!A:D,2,0)</f>
        <v>0036-0005</v>
      </c>
      <c r="C329" s="40" t="str">
        <f>VLOOKUP(A329,'CENTROS DE COSTOS'!A:D,3,0)</f>
        <v>Wompi Noroccidente</v>
      </c>
      <c r="D329" s="40">
        <v>5001</v>
      </c>
      <c r="E329" s="40">
        <v>2972403</v>
      </c>
      <c r="F329" s="40">
        <v>77268</v>
      </c>
      <c r="G329" s="40" t="s">
        <v>33</v>
      </c>
      <c r="H329" s="40" t="s">
        <v>120</v>
      </c>
      <c r="I329" s="40" t="s">
        <v>88</v>
      </c>
      <c r="J329" s="40" t="s">
        <v>3224</v>
      </c>
      <c r="K329" s="40" t="s">
        <v>1170</v>
      </c>
      <c r="L329" s="40" t="s">
        <v>8281</v>
      </c>
      <c r="M329" s="103">
        <v>45965.540972222225</v>
      </c>
      <c r="N329" s="103">
        <v>45967.678472222222</v>
      </c>
      <c r="O329" s="40" t="s">
        <v>35</v>
      </c>
      <c r="P329" s="40" t="s">
        <v>35</v>
      </c>
      <c r="Q329" s="40" t="s">
        <v>1494</v>
      </c>
      <c r="R329" s="40" t="s">
        <v>1495</v>
      </c>
      <c r="S329" s="40" t="s">
        <v>10568</v>
      </c>
      <c r="T329" s="40" t="s">
        <v>1172</v>
      </c>
      <c r="U329" s="40">
        <v>64</v>
      </c>
      <c r="V329" s="40" t="str">
        <f>VLOOKUP(D329,TIPOLOGIA!A:F,5,0)</f>
        <v>PRINCIPAL</v>
      </c>
      <c r="W329" s="40" t="str">
        <f>VLOOKUP(D329,TIPOLOGIA!A:F,6,0)</f>
        <v>TERRESTRE</v>
      </c>
      <c r="X329" s="40" t="s">
        <v>1498</v>
      </c>
      <c r="Y329" s="40">
        <v>1</v>
      </c>
      <c r="Z329" s="51">
        <f>IF(T329="SOPORTE_TELEFÓNICO",'TARIFAS 2025'!$B$14,IF(V329="PRINCIPAL",'TARIFAS 2025'!$B$11,IF(V329="INTERMEDIA",'TARIFAS 2025'!$C$11,IF(V329="LEJANA",'TARIFAS 2025'!$D$11))))</f>
        <v>31419</v>
      </c>
      <c r="AA329" s="51">
        <f t="shared" si="5"/>
        <v>31419</v>
      </c>
      <c r="AB329" s="100"/>
      <c r="AC329" s="100"/>
      <c r="AD329" s="100"/>
      <c r="AE329" s="100"/>
      <c r="AF329" s="100"/>
      <c r="AG329" s="100"/>
      <c r="AH329" s="100"/>
      <c r="AI329" s="100"/>
      <c r="AJ329" s="100"/>
      <c r="AK329" s="100"/>
      <c r="AL329" s="100"/>
      <c r="AM329" s="100"/>
      <c r="AN329" s="100"/>
      <c r="AO329" s="100"/>
      <c r="AP329" s="100"/>
      <c r="AQ329" s="100"/>
      <c r="AR329" s="100"/>
      <c r="AS329" s="100"/>
      <c r="AT329" s="100"/>
      <c r="AU329" s="100"/>
      <c r="AV329" s="100"/>
      <c r="AW329" s="100"/>
      <c r="AX329" s="100"/>
      <c r="AY329" s="100"/>
      <c r="AZ329" s="100"/>
      <c r="BA329" s="100"/>
      <c r="BB329" s="100"/>
      <c r="BC329" s="100"/>
      <c r="BD329" s="100"/>
      <c r="BE329" s="100"/>
      <c r="BF329" s="100"/>
      <c r="BG329" s="100"/>
    </row>
    <row r="330" spans="1:59" s="85" customFormat="1" ht="15.6" x14ac:dyDescent="0.3">
      <c r="A330" s="40" t="s">
        <v>88</v>
      </c>
      <c r="B330" s="40" t="str">
        <f>VLOOKUP(A330,'CENTROS DE COSTOS'!A:D,2,0)</f>
        <v>0036-0005</v>
      </c>
      <c r="C330" s="40" t="str">
        <f>VLOOKUP(A330,'CENTROS DE COSTOS'!A:D,3,0)</f>
        <v>Wompi Noroccidente</v>
      </c>
      <c r="D330" s="40">
        <v>5088</v>
      </c>
      <c r="E330" s="40">
        <v>2972008</v>
      </c>
      <c r="F330" s="40">
        <v>28797</v>
      </c>
      <c r="G330" s="40" t="s">
        <v>33</v>
      </c>
      <c r="H330" s="40" t="s">
        <v>120</v>
      </c>
      <c r="I330" s="40" t="s">
        <v>155</v>
      </c>
      <c r="J330" s="40" t="s">
        <v>6517</v>
      </c>
      <c r="K330" s="40" t="s">
        <v>1170</v>
      </c>
      <c r="L330" s="40" t="s">
        <v>8282</v>
      </c>
      <c r="M330" s="103">
        <v>45965.50277777778</v>
      </c>
      <c r="N330" s="103">
        <v>45967.678472222222</v>
      </c>
      <c r="O330" s="40" t="s">
        <v>35</v>
      </c>
      <c r="P330" s="40" t="s">
        <v>35</v>
      </c>
      <c r="Q330" s="40" t="s">
        <v>1494</v>
      </c>
      <c r="R330" s="40" t="s">
        <v>1495</v>
      </c>
      <c r="S330" s="40" t="s">
        <v>10569</v>
      </c>
      <c r="T330" s="40" t="s">
        <v>1172</v>
      </c>
      <c r="U330" s="40">
        <v>40</v>
      </c>
      <c r="V330" s="40" t="str">
        <f>VLOOKUP(D330,TIPOLOGIA!A:F,5,0)</f>
        <v>PRINCIPAL</v>
      </c>
      <c r="W330" s="40" t="str">
        <f>VLOOKUP(D330,TIPOLOGIA!A:F,6,0)</f>
        <v>TERRESTRE</v>
      </c>
      <c r="X330" s="40" t="s">
        <v>1498</v>
      </c>
      <c r="Y330" s="40">
        <v>1</v>
      </c>
      <c r="Z330" s="51">
        <f>IF(T330="SOPORTE_TELEFÓNICO",'TARIFAS 2025'!$B$14,IF(V330="PRINCIPAL",'TARIFAS 2025'!$B$11,IF(V330="INTERMEDIA",'TARIFAS 2025'!$C$11,IF(V330="LEJANA",'TARIFAS 2025'!$D$11))))</f>
        <v>31419</v>
      </c>
      <c r="AA330" s="51">
        <f t="shared" si="5"/>
        <v>31419</v>
      </c>
      <c r="AB330" s="100"/>
      <c r="AC330" s="100"/>
      <c r="AD330" s="100"/>
      <c r="AE330" s="100"/>
      <c r="AF330" s="100"/>
      <c r="AG330" s="100"/>
      <c r="AH330" s="100"/>
      <c r="AI330" s="100"/>
      <c r="AJ330" s="100"/>
      <c r="AK330" s="100"/>
      <c r="AL330" s="100"/>
      <c r="AM330" s="100"/>
      <c r="AN330" s="100"/>
      <c r="AO330" s="100"/>
      <c r="AP330" s="100"/>
      <c r="AQ330" s="100"/>
      <c r="AR330" s="100"/>
      <c r="AS330" s="100"/>
      <c r="AT330" s="100"/>
      <c r="AU330" s="100"/>
      <c r="AV330" s="100"/>
      <c r="AW330" s="100"/>
      <c r="AX330" s="100"/>
      <c r="AY330" s="100"/>
      <c r="AZ330" s="100"/>
      <c r="BA330" s="100"/>
      <c r="BB330" s="100"/>
      <c r="BC330" s="100"/>
      <c r="BD330" s="100"/>
      <c r="BE330" s="100"/>
      <c r="BF330" s="100"/>
      <c r="BG330" s="100"/>
    </row>
    <row r="331" spans="1:59" s="85" customFormat="1" ht="15.6" x14ac:dyDescent="0.3">
      <c r="A331" s="40" t="s">
        <v>71</v>
      </c>
      <c r="B331" s="40" t="str">
        <f>VLOOKUP(A331,'CENTROS DE COSTOS'!A:D,2,0)</f>
        <v>0036-0004</v>
      </c>
      <c r="C331" s="40" t="str">
        <f>VLOOKUP(A331,'CENTROS DE COSTOS'!A:D,3,0)</f>
        <v>Wompi Centro</v>
      </c>
      <c r="D331" s="40">
        <v>11001</v>
      </c>
      <c r="E331" s="40">
        <v>2967209</v>
      </c>
      <c r="F331" s="40">
        <v>20768</v>
      </c>
      <c r="G331" s="40" t="s">
        <v>33</v>
      </c>
      <c r="H331" s="40" t="s">
        <v>618</v>
      </c>
      <c r="I331" s="40" t="s">
        <v>71</v>
      </c>
      <c r="J331" s="40" t="s">
        <v>6518</v>
      </c>
      <c r="K331" s="40" t="s">
        <v>1170</v>
      </c>
      <c r="L331" s="40" t="s">
        <v>8283</v>
      </c>
      <c r="M331" s="103">
        <v>45965.333333333336</v>
      </c>
      <c r="N331" s="103">
        <v>45967.679861111108</v>
      </c>
      <c r="O331" s="40" t="s">
        <v>35</v>
      </c>
      <c r="P331" s="40" t="s">
        <v>35</v>
      </c>
      <c r="Q331" s="40" t="s">
        <v>1494</v>
      </c>
      <c r="R331" s="40" t="s">
        <v>1495</v>
      </c>
      <c r="S331" s="40" t="s">
        <v>10570</v>
      </c>
      <c r="T331" s="40" t="s">
        <v>1172</v>
      </c>
      <c r="U331" s="40">
        <v>32</v>
      </c>
      <c r="V331" s="40" t="str">
        <f>VLOOKUP(D331,TIPOLOGIA!A:F,5,0)</f>
        <v>PRINCIPAL</v>
      </c>
      <c r="W331" s="40" t="str">
        <f>VLOOKUP(D331,TIPOLOGIA!A:F,6,0)</f>
        <v>TERRESTRE</v>
      </c>
      <c r="X331" s="40" t="s">
        <v>1383</v>
      </c>
      <c r="Y331" s="40">
        <v>1</v>
      </c>
      <c r="Z331" s="51">
        <f>IF(T331="SOPORTE_TELEFÓNICO",'TARIFAS 2025'!$B$14,IF(V331="PRINCIPAL",'TARIFAS 2025'!$B$11,IF(V331="INTERMEDIA",'TARIFAS 2025'!$C$11,IF(V331="LEJANA",'TARIFAS 2025'!$D$11))))</f>
        <v>31419</v>
      </c>
      <c r="AA331" s="51">
        <f t="shared" si="5"/>
        <v>31419</v>
      </c>
      <c r="AB331" s="100"/>
      <c r="AC331" s="100"/>
      <c r="AD331" s="100"/>
      <c r="AE331" s="100"/>
      <c r="AF331" s="100"/>
      <c r="AG331" s="100"/>
      <c r="AH331" s="100"/>
      <c r="AI331" s="100"/>
      <c r="AJ331" s="100"/>
      <c r="AK331" s="100"/>
      <c r="AL331" s="100"/>
      <c r="AM331" s="100"/>
      <c r="AN331" s="100"/>
      <c r="AO331" s="100"/>
      <c r="AP331" s="100"/>
      <c r="AQ331" s="100"/>
      <c r="AR331" s="100"/>
      <c r="AS331" s="100"/>
      <c r="AT331" s="100"/>
      <c r="AU331" s="100"/>
      <c r="AV331" s="100"/>
      <c r="AW331" s="100"/>
      <c r="AX331" s="100"/>
      <c r="AY331" s="100"/>
      <c r="AZ331" s="100"/>
      <c r="BA331" s="100"/>
      <c r="BB331" s="100"/>
      <c r="BC331" s="100"/>
      <c r="BD331" s="100"/>
      <c r="BE331" s="100"/>
      <c r="BF331" s="100"/>
      <c r="BG331" s="100"/>
    </row>
    <row r="332" spans="1:59" s="85" customFormat="1" ht="15.6" x14ac:dyDescent="0.3">
      <c r="A332" s="40" t="s">
        <v>88</v>
      </c>
      <c r="B332" s="40" t="str">
        <f>VLOOKUP(A332,'CENTROS DE COSTOS'!A:D,2,0)</f>
        <v>0036-0005</v>
      </c>
      <c r="C332" s="40" t="str">
        <f>VLOOKUP(A332,'CENTROS DE COSTOS'!A:D,3,0)</f>
        <v>Wompi Noroccidente</v>
      </c>
      <c r="D332" s="40">
        <v>5631</v>
      </c>
      <c r="E332" s="40">
        <v>2973827</v>
      </c>
      <c r="F332" s="40">
        <v>77941</v>
      </c>
      <c r="G332" s="40" t="s">
        <v>33</v>
      </c>
      <c r="H332" s="40" t="s">
        <v>120</v>
      </c>
      <c r="I332" s="40" t="s">
        <v>214</v>
      </c>
      <c r="J332" s="40" t="s">
        <v>6519</v>
      </c>
      <c r="K332" s="40" t="s">
        <v>1170</v>
      </c>
      <c r="L332" s="40" t="s">
        <v>8284</v>
      </c>
      <c r="M332" s="103">
        <v>45965.64166666667</v>
      </c>
      <c r="N332" s="103">
        <v>45967.680555555555</v>
      </c>
      <c r="O332" s="40" t="s">
        <v>35</v>
      </c>
      <c r="P332" s="40" t="s">
        <v>35</v>
      </c>
      <c r="Q332" s="40" t="s">
        <v>1494</v>
      </c>
      <c r="R332" s="40" t="s">
        <v>1495</v>
      </c>
      <c r="S332" s="40" t="s">
        <v>10571</v>
      </c>
      <c r="T332" s="40" t="s">
        <v>1172</v>
      </c>
      <c r="U332" s="40">
        <v>40</v>
      </c>
      <c r="V332" s="40" t="str">
        <f>VLOOKUP(D332,TIPOLOGIA!A:F,5,0)</f>
        <v>PRINCIPAL</v>
      </c>
      <c r="W332" s="40" t="str">
        <f>VLOOKUP(D332,TIPOLOGIA!A:F,6,0)</f>
        <v>TERRESTRE</v>
      </c>
      <c r="X332" s="40" t="s">
        <v>1498</v>
      </c>
      <c r="Y332" s="40">
        <v>1</v>
      </c>
      <c r="Z332" s="51">
        <f>IF(T332="SOPORTE_TELEFÓNICO",'TARIFAS 2025'!$B$14,IF(V332="PRINCIPAL",'TARIFAS 2025'!$B$11,IF(V332="INTERMEDIA",'TARIFAS 2025'!$C$11,IF(V332="LEJANA",'TARIFAS 2025'!$D$11))))</f>
        <v>31419</v>
      </c>
      <c r="AA332" s="51">
        <f t="shared" si="5"/>
        <v>31419</v>
      </c>
      <c r="AB332" s="100"/>
      <c r="AC332" s="100"/>
      <c r="AD332" s="100"/>
      <c r="AE332" s="100"/>
      <c r="AF332" s="100"/>
      <c r="AG332" s="100"/>
      <c r="AH332" s="100"/>
      <c r="AI332" s="100"/>
      <c r="AJ332" s="100"/>
      <c r="AK332" s="100"/>
      <c r="AL332" s="100"/>
      <c r="AM332" s="100"/>
      <c r="AN332" s="100"/>
      <c r="AO332" s="100"/>
      <c r="AP332" s="100"/>
      <c r="AQ332" s="100"/>
      <c r="AR332" s="100"/>
      <c r="AS332" s="100"/>
      <c r="AT332" s="100"/>
      <c r="AU332" s="100"/>
      <c r="AV332" s="100"/>
      <c r="AW332" s="100"/>
      <c r="AX332" s="100"/>
      <c r="AY332" s="100"/>
      <c r="AZ332" s="100"/>
      <c r="BA332" s="100"/>
      <c r="BB332" s="100"/>
      <c r="BC332" s="100"/>
      <c r="BD332" s="100"/>
      <c r="BE332" s="100"/>
      <c r="BF332" s="100"/>
      <c r="BG332" s="100"/>
    </row>
    <row r="333" spans="1:59" s="85" customFormat="1" ht="15.6" x14ac:dyDescent="0.3">
      <c r="A333" s="40" t="s">
        <v>88</v>
      </c>
      <c r="B333" s="40" t="str">
        <f>VLOOKUP(A333,'CENTROS DE COSTOS'!A:D,2,0)</f>
        <v>0036-0005</v>
      </c>
      <c r="C333" s="40" t="str">
        <f>VLOOKUP(A333,'CENTROS DE COSTOS'!A:D,3,0)</f>
        <v>Wompi Noroccidente</v>
      </c>
      <c r="D333" s="40">
        <v>5088</v>
      </c>
      <c r="E333" s="40">
        <v>2973315</v>
      </c>
      <c r="F333" s="40">
        <v>79957</v>
      </c>
      <c r="G333" s="40" t="s">
        <v>33</v>
      </c>
      <c r="H333" s="40" t="s">
        <v>120</v>
      </c>
      <c r="I333" s="40" t="s">
        <v>155</v>
      </c>
      <c r="J333" s="40" t="s">
        <v>6520</v>
      </c>
      <c r="K333" s="40" t="s">
        <v>1170</v>
      </c>
      <c r="L333" s="40" t="s">
        <v>8285</v>
      </c>
      <c r="M333" s="103">
        <v>45965.611805555556</v>
      </c>
      <c r="N333" s="103">
        <v>45967.680555555555</v>
      </c>
      <c r="O333" s="40" t="s">
        <v>35</v>
      </c>
      <c r="P333" s="40" t="s">
        <v>35</v>
      </c>
      <c r="Q333" s="40" t="s">
        <v>1494</v>
      </c>
      <c r="R333" s="40" t="s">
        <v>1495</v>
      </c>
      <c r="S333" s="40" t="s">
        <v>10572</v>
      </c>
      <c r="T333" s="40" t="s">
        <v>1172</v>
      </c>
      <c r="U333" s="40">
        <v>16</v>
      </c>
      <c r="V333" s="40" t="str">
        <f>VLOOKUP(D333,TIPOLOGIA!A:F,5,0)</f>
        <v>PRINCIPAL</v>
      </c>
      <c r="W333" s="40" t="str">
        <f>VLOOKUP(D333,TIPOLOGIA!A:F,6,0)</f>
        <v>TERRESTRE</v>
      </c>
      <c r="X333" s="40" t="s">
        <v>1498</v>
      </c>
      <c r="Y333" s="40">
        <v>1</v>
      </c>
      <c r="Z333" s="51">
        <f>IF(T333="SOPORTE_TELEFÓNICO",'TARIFAS 2025'!$B$14,IF(V333="PRINCIPAL",'TARIFAS 2025'!$B$11,IF(V333="INTERMEDIA",'TARIFAS 2025'!$C$11,IF(V333="LEJANA",'TARIFAS 2025'!$D$11))))</f>
        <v>31419</v>
      </c>
      <c r="AA333" s="51">
        <f t="shared" si="5"/>
        <v>31419</v>
      </c>
      <c r="AB333" s="100"/>
      <c r="AC333" s="100"/>
      <c r="AD333" s="100"/>
      <c r="AE333" s="100"/>
      <c r="AF333" s="100"/>
      <c r="AG333" s="100"/>
      <c r="AH333" s="100"/>
      <c r="AI333" s="100"/>
      <c r="AJ333" s="100"/>
      <c r="AK333" s="100"/>
      <c r="AL333" s="100"/>
      <c r="AM333" s="100"/>
      <c r="AN333" s="100"/>
      <c r="AO333" s="100"/>
      <c r="AP333" s="100"/>
      <c r="AQ333" s="100"/>
      <c r="AR333" s="100"/>
      <c r="AS333" s="100"/>
      <c r="AT333" s="100"/>
      <c r="AU333" s="100"/>
      <c r="AV333" s="100"/>
      <c r="AW333" s="100"/>
      <c r="AX333" s="100"/>
      <c r="AY333" s="100"/>
      <c r="AZ333" s="100"/>
      <c r="BA333" s="100"/>
      <c r="BB333" s="100"/>
      <c r="BC333" s="100"/>
      <c r="BD333" s="100"/>
      <c r="BE333" s="100"/>
      <c r="BF333" s="100"/>
      <c r="BG333" s="100"/>
    </row>
    <row r="334" spans="1:59" s="85" customFormat="1" ht="15.6" x14ac:dyDescent="0.3">
      <c r="A334" s="40" t="s">
        <v>91</v>
      </c>
      <c r="B334" s="40" t="str">
        <f>VLOOKUP(A334,'CENTROS DE COSTOS'!A:D,2,0)</f>
        <v>0036-0003</v>
      </c>
      <c r="C334" s="40" t="str">
        <f>VLOOKUP(A334,'CENTROS DE COSTOS'!A:D,3,0)</f>
        <v>Wompi Suroccidente</v>
      </c>
      <c r="D334" s="40">
        <v>52001</v>
      </c>
      <c r="E334" s="40">
        <v>2978640</v>
      </c>
      <c r="F334" s="40">
        <v>51426</v>
      </c>
      <c r="G334" s="40" t="s">
        <v>33</v>
      </c>
      <c r="H334" s="40" t="s">
        <v>133</v>
      </c>
      <c r="I334" s="40" t="s">
        <v>91</v>
      </c>
      <c r="J334" s="40" t="s">
        <v>1504</v>
      </c>
      <c r="K334" s="40" t="s">
        <v>1170</v>
      </c>
      <c r="L334" s="40" t="s">
        <v>8286</v>
      </c>
      <c r="M334" s="103">
        <v>45966.534722222219</v>
      </c>
      <c r="N334" s="103">
        <v>45967.681250000001</v>
      </c>
      <c r="O334" s="40" t="s">
        <v>35</v>
      </c>
      <c r="P334" s="40" t="s">
        <v>35</v>
      </c>
      <c r="Q334" s="40" t="s">
        <v>1494</v>
      </c>
      <c r="R334" s="40" t="s">
        <v>1495</v>
      </c>
      <c r="S334" s="40" t="s">
        <v>10488</v>
      </c>
      <c r="T334" s="40" t="s">
        <v>1172</v>
      </c>
      <c r="U334" s="40">
        <v>48</v>
      </c>
      <c r="V334" s="40" t="str">
        <f>VLOOKUP(D334,TIPOLOGIA!A:F,5,0)</f>
        <v>PRINCIPAL</v>
      </c>
      <c r="W334" s="40" t="str">
        <f>VLOOKUP(D334,TIPOLOGIA!A:F,6,0)</f>
        <v>TERRESTRE</v>
      </c>
      <c r="X334" s="40" t="s">
        <v>1229</v>
      </c>
      <c r="Y334" s="40">
        <v>1</v>
      </c>
      <c r="Z334" s="51">
        <f>IF(T334="SOPORTE_TELEFÓNICO",'TARIFAS 2025'!$B$14,IF(V334="PRINCIPAL",'TARIFAS 2025'!$B$11,IF(V334="INTERMEDIA",'TARIFAS 2025'!$C$11,IF(V334="LEJANA",'TARIFAS 2025'!$D$11))))</f>
        <v>31419</v>
      </c>
      <c r="AA334" s="51">
        <f t="shared" si="5"/>
        <v>31419</v>
      </c>
      <c r="AB334" s="100"/>
      <c r="AC334" s="100"/>
      <c r="AD334" s="100"/>
      <c r="AE334" s="100"/>
      <c r="AF334" s="100"/>
      <c r="AG334" s="100"/>
      <c r="AH334" s="100"/>
      <c r="AI334" s="100"/>
      <c r="AJ334" s="100"/>
      <c r="AK334" s="100"/>
      <c r="AL334" s="100"/>
      <c r="AM334" s="100"/>
      <c r="AN334" s="100"/>
      <c r="AO334" s="100"/>
      <c r="AP334" s="100"/>
      <c r="AQ334" s="100"/>
      <c r="AR334" s="100"/>
      <c r="AS334" s="100"/>
      <c r="AT334" s="100"/>
      <c r="AU334" s="100"/>
      <c r="AV334" s="100"/>
      <c r="AW334" s="100"/>
      <c r="AX334" s="100"/>
      <c r="AY334" s="100"/>
      <c r="AZ334" s="100"/>
      <c r="BA334" s="100"/>
      <c r="BB334" s="100"/>
      <c r="BC334" s="100"/>
      <c r="BD334" s="100"/>
      <c r="BE334" s="100"/>
      <c r="BF334" s="100"/>
      <c r="BG334" s="100"/>
    </row>
    <row r="335" spans="1:59" s="85" customFormat="1" ht="15.6" x14ac:dyDescent="0.3">
      <c r="A335" s="40" t="s">
        <v>88</v>
      </c>
      <c r="B335" s="40" t="str">
        <f>VLOOKUP(A335,'CENTROS DE COSTOS'!A:D,2,0)</f>
        <v>0036-0005</v>
      </c>
      <c r="C335" s="40" t="str">
        <f>VLOOKUP(A335,'CENTROS DE COSTOS'!A:D,3,0)</f>
        <v>Wompi Noroccidente</v>
      </c>
      <c r="D335" s="40">
        <v>5001</v>
      </c>
      <c r="E335" s="40">
        <v>2973849</v>
      </c>
      <c r="F335" s="40">
        <v>41616</v>
      </c>
      <c r="G335" s="40" t="s">
        <v>33</v>
      </c>
      <c r="H335" s="40" t="s">
        <v>120</v>
      </c>
      <c r="I335" s="40" t="s">
        <v>88</v>
      </c>
      <c r="J335" s="40" t="s">
        <v>6521</v>
      </c>
      <c r="K335" s="40" t="s">
        <v>1170</v>
      </c>
      <c r="L335" s="40" t="s">
        <v>8287</v>
      </c>
      <c r="M335" s="103">
        <v>45965.647222222222</v>
      </c>
      <c r="N335" s="103">
        <v>45967.681250000001</v>
      </c>
      <c r="O335" s="40" t="s">
        <v>35</v>
      </c>
      <c r="P335" s="40" t="s">
        <v>35</v>
      </c>
      <c r="Q335" s="40" t="s">
        <v>1494</v>
      </c>
      <c r="R335" s="40" t="s">
        <v>1495</v>
      </c>
      <c r="S335" s="40" t="s">
        <v>10573</v>
      </c>
      <c r="T335" s="40" t="s">
        <v>1172</v>
      </c>
      <c r="U335" s="40">
        <v>24</v>
      </c>
      <c r="V335" s="40" t="str">
        <f>VLOOKUP(D335,TIPOLOGIA!A:F,5,0)</f>
        <v>PRINCIPAL</v>
      </c>
      <c r="W335" s="40" t="str">
        <f>VLOOKUP(D335,TIPOLOGIA!A:F,6,0)</f>
        <v>TERRESTRE</v>
      </c>
      <c r="X335" s="40" t="s">
        <v>1498</v>
      </c>
      <c r="Y335" s="40">
        <v>1</v>
      </c>
      <c r="Z335" s="51">
        <f>IF(T335="SOPORTE_TELEFÓNICO",'TARIFAS 2025'!$B$14,IF(V335="PRINCIPAL",'TARIFAS 2025'!$B$11,IF(V335="INTERMEDIA",'TARIFAS 2025'!$C$11,IF(V335="LEJANA",'TARIFAS 2025'!$D$11))))</f>
        <v>31419</v>
      </c>
      <c r="AA335" s="51">
        <f t="shared" si="5"/>
        <v>31419</v>
      </c>
      <c r="AB335" s="100"/>
      <c r="AC335" s="100"/>
      <c r="AD335" s="100"/>
      <c r="AE335" s="100"/>
      <c r="AF335" s="100"/>
      <c r="AG335" s="100"/>
      <c r="AH335" s="100"/>
      <c r="AI335" s="100"/>
      <c r="AJ335" s="100"/>
      <c r="AK335" s="100"/>
      <c r="AL335" s="100"/>
      <c r="AM335" s="100"/>
      <c r="AN335" s="100"/>
      <c r="AO335" s="100"/>
      <c r="AP335" s="100"/>
      <c r="AQ335" s="100"/>
      <c r="AR335" s="100"/>
      <c r="AS335" s="100"/>
      <c r="AT335" s="100"/>
      <c r="AU335" s="100"/>
      <c r="AV335" s="100"/>
      <c r="AW335" s="100"/>
      <c r="AX335" s="100"/>
      <c r="AY335" s="100"/>
      <c r="AZ335" s="100"/>
      <c r="BA335" s="100"/>
      <c r="BB335" s="100"/>
      <c r="BC335" s="100"/>
      <c r="BD335" s="100"/>
      <c r="BE335" s="100"/>
      <c r="BF335" s="100"/>
      <c r="BG335" s="100"/>
    </row>
    <row r="336" spans="1:59" s="85" customFormat="1" ht="15.6" x14ac:dyDescent="0.3">
      <c r="A336" s="40" t="s">
        <v>81</v>
      </c>
      <c r="B336" s="40" t="str">
        <f>VLOOKUP(A336,'CENTROS DE COSTOS'!A:D,2,0)</f>
        <v>0036-0007</v>
      </c>
      <c r="C336" s="40" t="str">
        <f>VLOOKUP(A336,'CENTROS DE COSTOS'!A:D,3,0)</f>
        <v>Wompi Santander</v>
      </c>
      <c r="D336" s="40">
        <v>54405</v>
      </c>
      <c r="E336" s="40">
        <v>2977676</v>
      </c>
      <c r="F336" s="40">
        <v>46239</v>
      </c>
      <c r="G336" s="40" t="s">
        <v>33</v>
      </c>
      <c r="H336" s="40" t="s">
        <v>891</v>
      </c>
      <c r="I336" s="40" t="s">
        <v>913</v>
      </c>
      <c r="J336" s="40" t="s">
        <v>6425</v>
      </c>
      <c r="K336" s="40" t="s">
        <v>1170</v>
      </c>
      <c r="L336" s="40" t="s">
        <v>8288</v>
      </c>
      <c r="M336" s="103">
        <v>45966.459027777775</v>
      </c>
      <c r="N336" s="103">
        <v>45967.681944444441</v>
      </c>
      <c r="O336" s="40" t="s">
        <v>35</v>
      </c>
      <c r="P336" s="40" t="s">
        <v>35</v>
      </c>
      <c r="Q336" s="40" t="s">
        <v>1494</v>
      </c>
      <c r="R336" s="40" t="s">
        <v>1495</v>
      </c>
      <c r="S336" s="40" t="s">
        <v>10574</v>
      </c>
      <c r="T336" s="40" t="s">
        <v>1172</v>
      </c>
      <c r="U336" s="40">
        <v>16</v>
      </c>
      <c r="V336" s="40" t="str">
        <f>VLOOKUP(D336,TIPOLOGIA!A:F,5,0)</f>
        <v>PRINCIPAL</v>
      </c>
      <c r="W336" s="40" t="str">
        <f>VLOOKUP(D336,TIPOLOGIA!A:F,6,0)</f>
        <v>TERRESTRE</v>
      </c>
      <c r="X336" s="40" t="s">
        <v>1211</v>
      </c>
      <c r="Y336" s="40">
        <v>1</v>
      </c>
      <c r="Z336" s="51">
        <f>IF(T336="SOPORTE_TELEFÓNICO",'TARIFAS 2025'!$B$14,IF(V336="PRINCIPAL",'TARIFAS 2025'!$B$11,IF(V336="INTERMEDIA",'TARIFAS 2025'!$C$11,IF(V336="LEJANA",'TARIFAS 2025'!$D$11))))</f>
        <v>31419</v>
      </c>
      <c r="AA336" s="51">
        <f t="shared" si="5"/>
        <v>31419</v>
      </c>
      <c r="AB336" s="100"/>
      <c r="AC336" s="100"/>
      <c r="AD336" s="100"/>
      <c r="AE336" s="100"/>
      <c r="AF336" s="100"/>
      <c r="AG336" s="100"/>
      <c r="AH336" s="100"/>
      <c r="AI336" s="100"/>
      <c r="AJ336" s="100"/>
      <c r="AK336" s="100"/>
      <c r="AL336" s="100"/>
      <c r="AM336" s="100"/>
      <c r="AN336" s="100"/>
      <c r="AO336" s="100"/>
      <c r="AP336" s="100"/>
      <c r="AQ336" s="100"/>
      <c r="AR336" s="100"/>
      <c r="AS336" s="100"/>
      <c r="AT336" s="100"/>
      <c r="AU336" s="100"/>
      <c r="AV336" s="100"/>
      <c r="AW336" s="100"/>
      <c r="AX336" s="100"/>
      <c r="AY336" s="100"/>
      <c r="AZ336" s="100"/>
      <c r="BA336" s="100"/>
      <c r="BB336" s="100"/>
      <c r="BC336" s="100"/>
      <c r="BD336" s="100"/>
      <c r="BE336" s="100"/>
      <c r="BF336" s="100"/>
      <c r="BG336" s="100"/>
    </row>
    <row r="337" spans="1:59" s="85" customFormat="1" ht="15.6" x14ac:dyDescent="0.3">
      <c r="A337" s="40" t="s">
        <v>77</v>
      </c>
      <c r="B337" s="40" t="str">
        <f>VLOOKUP(A337,'CENTROS DE COSTOS'!A:D,2,0)</f>
        <v>0036-0003</v>
      </c>
      <c r="C337" s="40" t="str">
        <f>VLOOKUP(A337,'CENTROS DE COSTOS'!A:D,3,0)</f>
        <v>Wompi Suroccidente</v>
      </c>
      <c r="D337" s="40">
        <v>76520</v>
      </c>
      <c r="E337" s="40">
        <v>2976424</v>
      </c>
      <c r="F337" s="40">
        <v>60138</v>
      </c>
      <c r="G337" s="40" t="s">
        <v>33</v>
      </c>
      <c r="H337" s="40" t="s">
        <v>1101</v>
      </c>
      <c r="I337" s="40" t="s">
        <v>1122</v>
      </c>
      <c r="J337" s="40" t="s">
        <v>6522</v>
      </c>
      <c r="K337" s="40" t="s">
        <v>1170</v>
      </c>
      <c r="L337" s="40" t="s">
        <v>8289</v>
      </c>
      <c r="M337" s="103">
        <v>45966.385416666664</v>
      </c>
      <c r="N337" s="103">
        <v>45967.682638888888</v>
      </c>
      <c r="O337" s="40" t="s">
        <v>35</v>
      </c>
      <c r="P337" s="40" t="s">
        <v>35</v>
      </c>
      <c r="Q337" s="40" t="s">
        <v>1494</v>
      </c>
      <c r="R337" s="40" t="s">
        <v>1495</v>
      </c>
      <c r="S337" s="40" t="s">
        <v>10575</v>
      </c>
      <c r="T337" s="40" t="s">
        <v>1172</v>
      </c>
      <c r="U337" s="40">
        <v>32</v>
      </c>
      <c r="V337" s="40" t="str">
        <f>VLOOKUP(D337,TIPOLOGIA!A:F,5,0)</f>
        <v>PRINCIPAL</v>
      </c>
      <c r="W337" s="40" t="str">
        <f>VLOOKUP(D337,TIPOLOGIA!A:F,6,0)</f>
        <v>TERRESTRE</v>
      </c>
      <c r="X337" s="40" t="s">
        <v>1342</v>
      </c>
      <c r="Y337" s="40">
        <v>1</v>
      </c>
      <c r="Z337" s="51">
        <f>IF(T337="SOPORTE_TELEFÓNICO",'TARIFAS 2025'!$B$14,IF(V337="PRINCIPAL",'TARIFAS 2025'!$B$11,IF(V337="INTERMEDIA",'TARIFAS 2025'!$C$11,IF(V337="LEJANA",'TARIFAS 2025'!$D$11))))</f>
        <v>31419</v>
      </c>
      <c r="AA337" s="51">
        <f t="shared" si="5"/>
        <v>31419</v>
      </c>
      <c r="AB337" s="100"/>
      <c r="AC337" s="100"/>
      <c r="AD337" s="100"/>
      <c r="AE337" s="100"/>
      <c r="AF337" s="100"/>
      <c r="AG337" s="100"/>
      <c r="AH337" s="100"/>
      <c r="AI337" s="100"/>
      <c r="AJ337" s="100"/>
      <c r="AK337" s="100"/>
      <c r="AL337" s="100"/>
      <c r="AM337" s="100"/>
      <c r="AN337" s="100"/>
      <c r="AO337" s="100"/>
      <c r="AP337" s="100"/>
      <c r="AQ337" s="100"/>
      <c r="AR337" s="100"/>
      <c r="AS337" s="100"/>
      <c r="AT337" s="100"/>
      <c r="AU337" s="100"/>
      <c r="AV337" s="100"/>
      <c r="AW337" s="100"/>
      <c r="AX337" s="100"/>
      <c r="AY337" s="100"/>
      <c r="AZ337" s="100"/>
      <c r="BA337" s="100"/>
      <c r="BB337" s="100"/>
      <c r="BC337" s="100"/>
      <c r="BD337" s="100"/>
      <c r="BE337" s="100"/>
      <c r="BF337" s="100"/>
      <c r="BG337" s="100"/>
    </row>
    <row r="338" spans="1:59" s="85" customFormat="1" ht="15.6" x14ac:dyDescent="0.3">
      <c r="A338" s="40" t="s">
        <v>86</v>
      </c>
      <c r="B338" s="40" t="str">
        <f>VLOOKUP(A338,'CENTROS DE COSTOS'!A:D,2,0)</f>
        <v>0036-0002</v>
      </c>
      <c r="C338" s="40" t="str">
        <f>VLOOKUP(A338,'CENTROS DE COSTOS'!A:D,3,0)</f>
        <v>Wompi Eje Cafetero</v>
      </c>
      <c r="D338" s="40">
        <v>17001</v>
      </c>
      <c r="E338" s="40">
        <v>2977624</v>
      </c>
      <c r="F338" s="40">
        <v>77462</v>
      </c>
      <c r="G338" s="40" t="s">
        <v>33</v>
      </c>
      <c r="H338" s="40" t="s">
        <v>126</v>
      </c>
      <c r="I338" s="40" t="s">
        <v>86</v>
      </c>
      <c r="J338" s="40" t="s">
        <v>6523</v>
      </c>
      <c r="K338" s="40" t="s">
        <v>1170</v>
      </c>
      <c r="L338" s="40" t="s">
        <v>8290</v>
      </c>
      <c r="M338" s="103">
        <v>45966.45</v>
      </c>
      <c r="N338" s="103">
        <v>45967.684027777781</v>
      </c>
      <c r="O338" s="40" t="s">
        <v>35</v>
      </c>
      <c r="P338" s="40" t="s">
        <v>35</v>
      </c>
      <c r="Q338" s="40" t="s">
        <v>1494</v>
      </c>
      <c r="R338" s="40" t="s">
        <v>1495</v>
      </c>
      <c r="S338" s="40" t="s">
        <v>10576</v>
      </c>
      <c r="T338" s="40" t="s">
        <v>1172</v>
      </c>
      <c r="U338" s="40">
        <v>32</v>
      </c>
      <c r="V338" s="40" t="str">
        <f>VLOOKUP(D338,TIPOLOGIA!A:F,5,0)</f>
        <v>PRINCIPAL</v>
      </c>
      <c r="W338" s="40" t="str">
        <f>VLOOKUP(D338,TIPOLOGIA!A:F,6,0)</f>
        <v>TERRESTRE</v>
      </c>
      <c r="X338" s="40" t="s">
        <v>1671</v>
      </c>
      <c r="Y338" s="40">
        <v>1</v>
      </c>
      <c r="Z338" s="51">
        <f>IF(T338="SOPORTE_TELEFÓNICO",'TARIFAS 2025'!$B$14,IF(V338="PRINCIPAL",'TARIFAS 2025'!$B$11,IF(V338="INTERMEDIA",'TARIFAS 2025'!$C$11,IF(V338="LEJANA",'TARIFAS 2025'!$D$11))))</f>
        <v>31419</v>
      </c>
      <c r="AA338" s="51">
        <f t="shared" si="5"/>
        <v>31419</v>
      </c>
      <c r="AB338" s="100"/>
      <c r="AC338" s="100"/>
      <c r="AD338" s="100"/>
      <c r="AE338" s="100"/>
      <c r="AF338" s="100"/>
      <c r="AG338" s="100"/>
      <c r="AH338" s="100"/>
      <c r="AI338" s="100"/>
      <c r="AJ338" s="100"/>
      <c r="AK338" s="100"/>
      <c r="AL338" s="100"/>
      <c r="AM338" s="100"/>
      <c r="AN338" s="100"/>
      <c r="AO338" s="100"/>
      <c r="AP338" s="100"/>
      <c r="AQ338" s="100"/>
      <c r="AR338" s="100"/>
      <c r="AS338" s="100"/>
      <c r="AT338" s="100"/>
      <c r="AU338" s="100"/>
      <c r="AV338" s="100"/>
      <c r="AW338" s="100"/>
      <c r="AX338" s="100"/>
      <c r="AY338" s="100"/>
      <c r="AZ338" s="100"/>
      <c r="BA338" s="100"/>
      <c r="BB338" s="100"/>
      <c r="BC338" s="100"/>
      <c r="BD338" s="100"/>
      <c r="BE338" s="100"/>
      <c r="BF338" s="100"/>
      <c r="BG338" s="100"/>
    </row>
    <row r="339" spans="1:59" s="85" customFormat="1" ht="15.6" x14ac:dyDescent="0.3">
      <c r="A339" s="40" t="s">
        <v>81</v>
      </c>
      <c r="B339" s="40" t="str">
        <f>VLOOKUP(A339,'CENTROS DE COSTOS'!A:D,2,0)</f>
        <v>0036-0007</v>
      </c>
      <c r="C339" s="40" t="str">
        <f>VLOOKUP(A339,'CENTROS DE COSTOS'!A:D,3,0)</f>
        <v>Wompi Santander</v>
      </c>
      <c r="D339" s="40">
        <v>54001</v>
      </c>
      <c r="E339" s="40">
        <v>2970828</v>
      </c>
      <c r="F339" s="40">
        <v>75329</v>
      </c>
      <c r="G339" s="40" t="s">
        <v>33</v>
      </c>
      <c r="H339" s="40" t="s">
        <v>891</v>
      </c>
      <c r="I339" s="40" t="s">
        <v>81</v>
      </c>
      <c r="J339" s="40" t="s">
        <v>6524</v>
      </c>
      <c r="K339" s="40" t="s">
        <v>1170</v>
      </c>
      <c r="L339" s="40" t="s">
        <v>8291</v>
      </c>
      <c r="M339" s="103">
        <v>45965.4375</v>
      </c>
      <c r="N339" s="103">
        <v>45967.68472222222</v>
      </c>
      <c r="O339" s="40" t="s">
        <v>35</v>
      </c>
      <c r="P339" s="40" t="s">
        <v>35</v>
      </c>
      <c r="Q339" s="40" t="s">
        <v>1494</v>
      </c>
      <c r="R339" s="40" t="s">
        <v>1495</v>
      </c>
      <c r="S339" s="40" t="s">
        <v>10577</v>
      </c>
      <c r="T339" s="40" t="s">
        <v>1172</v>
      </c>
      <c r="U339" s="40">
        <v>24</v>
      </c>
      <c r="V339" s="40" t="str">
        <f>VLOOKUP(D339,TIPOLOGIA!A:F,5,0)</f>
        <v>PRINCIPAL</v>
      </c>
      <c r="W339" s="40" t="str">
        <f>VLOOKUP(D339,TIPOLOGIA!A:F,6,0)</f>
        <v>TERRESTRE</v>
      </c>
      <c r="X339" s="40" t="s">
        <v>1313</v>
      </c>
      <c r="Y339" s="40">
        <v>1</v>
      </c>
      <c r="Z339" s="51">
        <f>IF(T339="SOPORTE_TELEFÓNICO",'TARIFAS 2025'!$B$14,IF(V339="PRINCIPAL",'TARIFAS 2025'!$B$11,IF(V339="INTERMEDIA",'TARIFAS 2025'!$C$11,IF(V339="LEJANA",'TARIFAS 2025'!$D$11))))</f>
        <v>31419</v>
      </c>
      <c r="AA339" s="51">
        <f t="shared" si="5"/>
        <v>31419</v>
      </c>
      <c r="AB339" s="100"/>
      <c r="AC339" s="100"/>
      <c r="AD339" s="100"/>
      <c r="AE339" s="100"/>
      <c r="AF339" s="100"/>
      <c r="AG339" s="100"/>
      <c r="AH339" s="100"/>
      <c r="AI339" s="100"/>
      <c r="AJ339" s="100"/>
      <c r="AK339" s="100"/>
      <c r="AL339" s="100"/>
      <c r="AM339" s="100"/>
      <c r="AN339" s="100"/>
      <c r="AO339" s="100"/>
      <c r="AP339" s="100"/>
      <c r="AQ339" s="100"/>
      <c r="AR339" s="100"/>
      <c r="AS339" s="100"/>
      <c r="AT339" s="100"/>
      <c r="AU339" s="100"/>
      <c r="AV339" s="100"/>
      <c r="AW339" s="100"/>
      <c r="AX339" s="100"/>
      <c r="AY339" s="100"/>
      <c r="AZ339" s="100"/>
      <c r="BA339" s="100"/>
      <c r="BB339" s="100"/>
      <c r="BC339" s="100"/>
      <c r="BD339" s="100"/>
      <c r="BE339" s="100"/>
      <c r="BF339" s="100"/>
      <c r="BG339" s="100"/>
    </row>
    <row r="340" spans="1:59" s="85" customFormat="1" ht="15.6" x14ac:dyDescent="0.3">
      <c r="A340" s="40" t="s">
        <v>86</v>
      </c>
      <c r="B340" s="40" t="str">
        <f>VLOOKUP(A340,'CENTROS DE COSTOS'!A:D,2,0)</f>
        <v>0036-0002</v>
      </c>
      <c r="C340" s="40" t="str">
        <f>VLOOKUP(A340,'CENTROS DE COSTOS'!A:D,3,0)</f>
        <v>Wompi Eje Cafetero</v>
      </c>
      <c r="D340" s="40">
        <v>17001</v>
      </c>
      <c r="E340" s="40">
        <v>2978589</v>
      </c>
      <c r="F340" s="40">
        <v>42268</v>
      </c>
      <c r="G340" s="40" t="s">
        <v>33</v>
      </c>
      <c r="H340" s="40" t="s">
        <v>126</v>
      </c>
      <c r="I340" s="40" t="s">
        <v>86</v>
      </c>
      <c r="J340" s="40" t="s">
        <v>6525</v>
      </c>
      <c r="K340" s="40" t="s">
        <v>1170</v>
      </c>
      <c r="L340" s="40" t="s">
        <v>8292</v>
      </c>
      <c r="M340" s="103">
        <v>45966.538194444445</v>
      </c>
      <c r="N340" s="103">
        <v>45967.709027777775</v>
      </c>
      <c r="O340" s="40" t="s">
        <v>35</v>
      </c>
      <c r="P340" s="40" t="s">
        <v>35</v>
      </c>
      <c r="Q340" s="40" t="s">
        <v>1494</v>
      </c>
      <c r="R340" s="40" t="s">
        <v>1495</v>
      </c>
      <c r="S340" s="40" t="s">
        <v>10578</v>
      </c>
      <c r="T340" s="40" t="s">
        <v>1172</v>
      </c>
      <c r="U340" s="40">
        <v>56</v>
      </c>
      <c r="V340" s="40" t="str">
        <f>VLOOKUP(D340,TIPOLOGIA!A:F,5,0)</f>
        <v>PRINCIPAL</v>
      </c>
      <c r="W340" s="40" t="str">
        <f>VLOOKUP(D340,TIPOLOGIA!A:F,6,0)</f>
        <v>TERRESTRE</v>
      </c>
      <c r="X340" s="40" t="s">
        <v>1671</v>
      </c>
      <c r="Y340" s="40">
        <v>1</v>
      </c>
      <c r="Z340" s="51">
        <f>IF(T340="SOPORTE_TELEFÓNICO",'TARIFAS 2025'!$B$14,IF(V340="PRINCIPAL",'TARIFAS 2025'!$B$11,IF(V340="INTERMEDIA",'TARIFAS 2025'!$C$11,IF(V340="LEJANA",'TARIFAS 2025'!$D$11))))</f>
        <v>31419</v>
      </c>
      <c r="AA340" s="51">
        <f t="shared" si="5"/>
        <v>31419</v>
      </c>
      <c r="AB340" s="100"/>
      <c r="AC340" s="100"/>
      <c r="AD340" s="100"/>
      <c r="AE340" s="100"/>
      <c r="AF340" s="100"/>
      <c r="AG340" s="100"/>
      <c r="AH340" s="100"/>
      <c r="AI340" s="100"/>
      <c r="AJ340" s="100"/>
      <c r="AK340" s="100"/>
      <c r="AL340" s="100"/>
      <c r="AM340" s="100"/>
      <c r="AN340" s="100"/>
      <c r="AO340" s="100"/>
      <c r="AP340" s="100"/>
      <c r="AQ340" s="100"/>
      <c r="AR340" s="100"/>
      <c r="AS340" s="100"/>
      <c r="AT340" s="100"/>
      <c r="AU340" s="100"/>
      <c r="AV340" s="100"/>
      <c r="AW340" s="100"/>
      <c r="AX340" s="100"/>
      <c r="AY340" s="100"/>
      <c r="AZ340" s="100"/>
      <c r="BA340" s="100"/>
      <c r="BB340" s="100"/>
      <c r="BC340" s="100"/>
      <c r="BD340" s="100"/>
      <c r="BE340" s="100"/>
      <c r="BF340" s="100"/>
      <c r="BG340" s="100"/>
    </row>
    <row r="341" spans="1:59" s="85" customFormat="1" ht="15.6" x14ac:dyDescent="0.3">
      <c r="A341" s="40" t="s">
        <v>71</v>
      </c>
      <c r="B341" s="40" t="str">
        <f>VLOOKUP(A341,'CENTROS DE COSTOS'!A:D,2,0)</f>
        <v>0036-0004</v>
      </c>
      <c r="C341" s="40" t="str">
        <f>VLOOKUP(A341,'CENTROS DE COSTOS'!A:D,3,0)</f>
        <v>Wompi Centro</v>
      </c>
      <c r="D341" s="40">
        <v>11001</v>
      </c>
      <c r="E341" s="40">
        <v>2972229</v>
      </c>
      <c r="F341" s="40">
        <v>78069</v>
      </c>
      <c r="G341" s="40" t="s">
        <v>33</v>
      </c>
      <c r="H341" s="40" t="s">
        <v>618</v>
      </c>
      <c r="I341" s="40" t="s">
        <v>71</v>
      </c>
      <c r="J341" s="40" t="s">
        <v>1524</v>
      </c>
      <c r="K341" s="40" t="s">
        <v>1170</v>
      </c>
      <c r="L341" s="40" t="s">
        <v>8293</v>
      </c>
      <c r="M341" s="103">
        <v>45965.515972222223</v>
      </c>
      <c r="N341" s="103">
        <v>45967.72152777778</v>
      </c>
      <c r="O341" s="40" t="s">
        <v>35</v>
      </c>
      <c r="P341" s="40" t="s">
        <v>35</v>
      </c>
      <c r="Q341" s="40" t="s">
        <v>1494</v>
      </c>
      <c r="R341" s="40" t="s">
        <v>1495</v>
      </c>
      <c r="S341" s="40" t="s">
        <v>10579</v>
      </c>
      <c r="T341" s="40" t="s">
        <v>1172</v>
      </c>
      <c r="U341" s="40">
        <v>24</v>
      </c>
      <c r="V341" s="40" t="str">
        <f>VLOOKUP(D341,TIPOLOGIA!A:F,5,0)</f>
        <v>PRINCIPAL</v>
      </c>
      <c r="W341" s="40" t="str">
        <f>VLOOKUP(D341,TIPOLOGIA!A:F,6,0)</f>
        <v>TERRESTRE</v>
      </c>
      <c r="X341" s="40" t="s">
        <v>1323</v>
      </c>
      <c r="Y341" s="40">
        <v>1</v>
      </c>
      <c r="Z341" s="51">
        <f>IF(T341="SOPORTE_TELEFÓNICO",'TARIFAS 2025'!$B$14,IF(V341="PRINCIPAL",'TARIFAS 2025'!$B$11,IF(V341="INTERMEDIA",'TARIFAS 2025'!$C$11,IF(V341="LEJANA",'TARIFAS 2025'!$D$11))))</f>
        <v>31419</v>
      </c>
      <c r="AA341" s="51">
        <f t="shared" si="5"/>
        <v>31419</v>
      </c>
      <c r="AB341" s="100"/>
      <c r="AC341" s="100"/>
      <c r="AD341" s="100"/>
      <c r="AE341" s="100"/>
      <c r="AF341" s="100"/>
      <c r="AG341" s="100"/>
      <c r="AH341" s="100"/>
      <c r="AI341" s="100"/>
      <c r="AJ341" s="100"/>
      <c r="AK341" s="100"/>
      <c r="AL341" s="100"/>
      <c r="AM341" s="100"/>
      <c r="AN341" s="100"/>
      <c r="AO341" s="100"/>
      <c r="AP341" s="100"/>
      <c r="AQ341" s="100"/>
      <c r="AR341" s="100"/>
      <c r="AS341" s="100"/>
      <c r="AT341" s="100"/>
      <c r="AU341" s="100"/>
      <c r="AV341" s="100"/>
      <c r="AW341" s="100"/>
      <c r="AX341" s="100"/>
      <c r="AY341" s="100"/>
      <c r="AZ341" s="100"/>
      <c r="BA341" s="100"/>
      <c r="BB341" s="100"/>
      <c r="BC341" s="100"/>
      <c r="BD341" s="100"/>
      <c r="BE341" s="100"/>
      <c r="BF341" s="100"/>
      <c r="BG341" s="100"/>
    </row>
    <row r="342" spans="1:59" s="85" customFormat="1" ht="15.6" x14ac:dyDescent="0.3">
      <c r="A342" s="40" t="s">
        <v>71</v>
      </c>
      <c r="B342" s="40" t="str">
        <f>VLOOKUP(A342,'CENTROS DE COSTOS'!A:D,2,0)</f>
        <v>0036-0004</v>
      </c>
      <c r="C342" s="40" t="str">
        <f>VLOOKUP(A342,'CENTROS DE COSTOS'!A:D,3,0)</f>
        <v>Wompi Centro</v>
      </c>
      <c r="D342" s="40">
        <v>11001</v>
      </c>
      <c r="E342" s="40">
        <v>2974018</v>
      </c>
      <c r="F342" s="40">
        <v>51543</v>
      </c>
      <c r="G342" s="40" t="s">
        <v>33</v>
      </c>
      <c r="H342" s="40" t="s">
        <v>618</v>
      </c>
      <c r="I342" s="40" t="s">
        <v>71</v>
      </c>
      <c r="J342" s="40" t="s">
        <v>6526</v>
      </c>
      <c r="K342" s="40" t="s">
        <v>1170</v>
      </c>
      <c r="L342" s="40" t="s">
        <v>8294</v>
      </c>
      <c r="M342" s="103">
        <v>45965.652777777781</v>
      </c>
      <c r="N342" s="103">
        <v>45967.726388888892</v>
      </c>
      <c r="O342" s="40" t="s">
        <v>35</v>
      </c>
      <c r="P342" s="40" t="s">
        <v>35</v>
      </c>
      <c r="Q342" s="40" t="s">
        <v>1494</v>
      </c>
      <c r="R342" s="40" t="s">
        <v>1495</v>
      </c>
      <c r="S342" s="40" t="s">
        <v>10545</v>
      </c>
      <c r="T342" s="40" t="s">
        <v>1172</v>
      </c>
      <c r="U342" s="40">
        <v>32</v>
      </c>
      <c r="V342" s="40" t="str">
        <f>VLOOKUP(D342,TIPOLOGIA!A:F,5,0)</f>
        <v>PRINCIPAL</v>
      </c>
      <c r="W342" s="40" t="str">
        <f>VLOOKUP(D342,TIPOLOGIA!A:F,6,0)</f>
        <v>TERRESTRE</v>
      </c>
      <c r="X342" s="40" t="s">
        <v>1323</v>
      </c>
      <c r="Y342" s="40">
        <v>1</v>
      </c>
      <c r="Z342" s="51">
        <f>IF(T342="SOPORTE_TELEFÓNICO",'TARIFAS 2025'!$B$14,IF(V342="PRINCIPAL",'TARIFAS 2025'!$B$11,IF(V342="INTERMEDIA",'TARIFAS 2025'!$C$11,IF(V342="LEJANA",'TARIFAS 2025'!$D$11))))</f>
        <v>31419</v>
      </c>
      <c r="AA342" s="51">
        <f t="shared" si="5"/>
        <v>31419</v>
      </c>
      <c r="AB342" s="100"/>
      <c r="AC342" s="100"/>
      <c r="AD342" s="100"/>
      <c r="AE342" s="100"/>
      <c r="AF342" s="100"/>
      <c r="AG342" s="100"/>
      <c r="AH342" s="100"/>
      <c r="AI342" s="100"/>
      <c r="AJ342" s="100"/>
      <c r="AK342" s="100"/>
      <c r="AL342" s="100"/>
      <c r="AM342" s="100"/>
      <c r="AN342" s="100"/>
      <c r="AO342" s="100"/>
      <c r="AP342" s="100"/>
      <c r="AQ342" s="100"/>
      <c r="AR342" s="100"/>
      <c r="AS342" s="100"/>
      <c r="AT342" s="100"/>
      <c r="AU342" s="100"/>
      <c r="AV342" s="100"/>
      <c r="AW342" s="100"/>
      <c r="AX342" s="100"/>
      <c r="AY342" s="100"/>
      <c r="AZ342" s="100"/>
      <c r="BA342" s="100"/>
      <c r="BB342" s="100"/>
      <c r="BC342" s="100"/>
      <c r="BD342" s="100"/>
      <c r="BE342" s="100"/>
      <c r="BF342" s="100"/>
      <c r="BG342" s="100"/>
    </row>
    <row r="343" spans="1:59" s="85" customFormat="1" ht="15.6" x14ac:dyDescent="0.3">
      <c r="A343" s="40" t="s">
        <v>71</v>
      </c>
      <c r="B343" s="40" t="str">
        <f>VLOOKUP(A343,'CENTROS DE COSTOS'!A:D,2,0)</f>
        <v>0036-0004</v>
      </c>
      <c r="C343" s="40" t="str">
        <f>VLOOKUP(A343,'CENTROS DE COSTOS'!A:D,3,0)</f>
        <v>Wompi Centro</v>
      </c>
      <c r="D343" s="40">
        <v>11001</v>
      </c>
      <c r="E343" s="40">
        <v>2978845</v>
      </c>
      <c r="F343" s="40">
        <v>62051</v>
      </c>
      <c r="G343" s="40" t="s">
        <v>33</v>
      </c>
      <c r="H343" s="40" t="s">
        <v>618</v>
      </c>
      <c r="I343" s="40" t="s">
        <v>71</v>
      </c>
      <c r="J343" s="40" t="s">
        <v>6527</v>
      </c>
      <c r="K343" s="40" t="s">
        <v>1170</v>
      </c>
      <c r="L343" s="40" t="s">
        <v>8295</v>
      </c>
      <c r="M343" s="103">
        <v>45966.568055555559</v>
      </c>
      <c r="N343" s="103">
        <v>45967.729166666657</v>
      </c>
      <c r="O343" s="40" t="s">
        <v>35</v>
      </c>
      <c r="P343" s="40" t="s">
        <v>35</v>
      </c>
      <c r="Q343" s="40" t="s">
        <v>1494</v>
      </c>
      <c r="R343" s="40" t="s">
        <v>1495</v>
      </c>
      <c r="S343" s="40" t="s">
        <v>10580</v>
      </c>
      <c r="T343" s="40" t="s">
        <v>1172</v>
      </c>
      <c r="U343" s="40">
        <v>48</v>
      </c>
      <c r="V343" s="40" t="str">
        <f>VLOOKUP(D343,TIPOLOGIA!A:F,5,0)</f>
        <v>PRINCIPAL</v>
      </c>
      <c r="W343" s="40" t="str">
        <f>VLOOKUP(D343,TIPOLOGIA!A:F,6,0)</f>
        <v>TERRESTRE</v>
      </c>
      <c r="X343" s="40" t="s">
        <v>1179</v>
      </c>
      <c r="Y343" s="40">
        <v>1</v>
      </c>
      <c r="Z343" s="51">
        <f>IF(T343="SOPORTE_TELEFÓNICO",'TARIFAS 2025'!$B$14,IF(V343="PRINCIPAL",'TARIFAS 2025'!$B$11,IF(V343="INTERMEDIA",'TARIFAS 2025'!$C$11,IF(V343="LEJANA",'TARIFAS 2025'!$D$11))))</f>
        <v>31419</v>
      </c>
      <c r="AA343" s="51">
        <f t="shared" si="5"/>
        <v>31419</v>
      </c>
      <c r="AB343" s="100"/>
      <c r="AC343" s="100"/>
      <c r="AD343" s="100"/>
      <c r="AE343" s="100"/>
      <c r="AF343" s="100"/>
      <c r="AG343" s="100"/>
      <c r="AH343" s="100"/>
      <c r="AI343" s="100"/>
      <c r="AJ343" s="100"/>
      <c r="AK343" s="100"/>
      <c r="AL343" s="100"/>
      <c r="AM343" s="100"/>
      <c r="AN343" s="100"/>
      <c r="AO343" s="100"/>
      <c r="AP343" s="100"/>
      <c r="AQ343" s="100"/>
      <c r="AR343" s="100"/>
      <c r="AS343" s="100"/>
      <c r="AT343" s="100"/>
      <c r="AU343" s="100"/>
      <c r="AV343" s="100"/>
      <c r="AW343" s="100"/>
      <c r="AX343" s="100"/>
      <c r="AY343" s="100"/>
      <c r="AZ343" s="100"/>
      <c r="BA343" s="100"/>
      <c r="BB343" s="100"/>
      <c r="BC343" s="100"/>
      <c r="BD343" s="100"/>
      <c r="BE343" s="100"/>
      <c r="BF343" s="100"/>
      <c r="BG343" s="100"/>
    </row>
    <row r="344" spans="1:59" s="85" customFormat="1" ht="15.6" x14ac:dyDescent="0.3">
      <c r="A344" s="40" t="s">
        <v>77</v>
      </c>
      <c r="B344" s="40" t="str">
        <f>VLOOKUP(A344,'CENTROS DE COSTOS'!A:D,2,0)</f>
        <v>0036-0003</v>
      </c>
      <c r="C344" s="40" t="str">
        <f>VLOOKUP(A344,'CENTROS DE COSTOS'!A:D,3,0)</f>
        <v>Wompi Suroccidente</v>
      </c>
      <c r="D344" s="40">
        <v>76001</v>
      </c>
      <c r="E344" s="40">
        <v>2977610</v>
      </c>
      <c r="F344" s="40">
        <v>72111</v>
      </c>
      <c r="G344" s="40" t="s">
        <v>33</v>
      </c>
      <c r="H344" s="40" t="s">
        <v>1101</v>
      </c>
      <c r="I344" s="40" t="s">
        <v>77</v>
      </c>
      <c r="J344" s="40" t="s">
        <v>6528</v>
      </c>
      <c r="K344" s="40" t="s">
        <v>1170</v>
      </c>
      <c r="L344" s="40" t="s">
        <v>8296</v>
      </c>
      <c r="M344" s="103">
        <v>45966.447222222218</v>
      </c>
      <c r="N344" s="103">
        <v>45967.774305555547</v>
      </c>
      <c r="O344" s="40" t="s">
        <v>35</v>
      </c>
      <c r="P344" s="40" t="s">
        <v>35</v>
      </c>
      <c r="Q344" s="40" t="s">
        <v>1494</v>
      </c>
      <c r="R344" s="40" t="s">
        <v>1495</v>
      </c>
      <c r="S344" s="40" t="s">
        <v>10581</v>
      </c>
      <c r="T344" s="40" t="s">
        <v>1172</v>
      </c>
      <c r="U344" s="40">
        <v>24</v>
      </c>
      <c r="V344" s="40" t="str">
        <f>VLOOKUP(D344,TIPOLOGIA!A:F,5,0)</f>
        <v>PRINCIPAL</v>
      </c>
      <c r="W344" s="40" t="str">
        <f>VLOOKUP(D344,TIPOLOGIA!A:F,6,0)</f>
        <v>TERRESTRE</v>
      </c>
      <c r="X344" s="40" t="s">
        <v>1235</v>
      </c>
      <c r="Y344" s="40">
        <v>1</v>
      </c>
      <c r="Z344" s="51">
        <f>IF(T344="SOPORTE_TELEFÓNICO",'TARIFAS 2025'!$B$14,IF(V344="PRINCIPAL",'TARIFAS 2025'!$B$11,IF(V344="INTERMEDIA",'TARIFAS 2025'!$C$11,IF(V344="LEJANA",'TARIFAS 2025'!$D$11))))</f>
        <v>31419</v>
      </c>
      <c r="AA344" s="51">
        <f t="shared" si="5"/>
        <v>31419</v>
      </c>
      <c r="AB344" s="100"/>
      <c r="AC344" s="100"/>
      <c r="AD344" s="100"/>
      <c r="AE344" s="100"/>
      <c r="AF344" s="100"/>
      <c r="AG344" s="100"/>
      <c r="AH344" s="100"/>
      <c r="AI344" s="100"/>
      <c r="AJ344" s="100"/>
      <c r="AK344" s="100"/>
      <c r="AL344" s="100"/>
      <c r="AM344" s="100"/>
      <c r="AN344" s="100"/>
      <c r="AO344" s="100"/>
      <c r="AP344" s="100"/>
      <c r="AQ344" s="100"/>
      <c r="AR344" s="100"/>
      <c r="AS344" s="100"/>
      <c r="AT344" s="100"/>
      <c r="AU344" s="100"/>
      <c r="AV344" s="100"/>
      <c r="AW344" s="100"/>
      <c r="AX344" s="100"/>
      <c r="AY344" s="100"/>
      <c r="AZ344" s="100"/>
      <c r="BA344" s="100"/>
      <c r="BB344" s="100"/>
      <c r="BC344" s="100"/>
      <c r="BD344" s="100"/>
      <c r="BE344" s="100"/>
      <c r="BF344" s="100"/>
      <c r="BG344" s="100"/>
    </row>
    <row r="345" spans="1:59" s="85" customFormat="1" ht="15.6" x14ac:dyDescent="0.3">
      <c r="A345" s="40" t="s">
        <v>71</v>
      </c>
      <c r="B345" s="40" t="str">
        <f>VLOOKUP(A345,'CENTROS DE COSTOS'!A:D,2,0)</f>
        <v>0036-0004</v>
      </c>
      <c r="C345" s="40" t="str">
        <f>VLOOKUP(A345,'CENTROS DE COSTOS'!A:D,3,0)</f>
        <v>Wompi Centro</v>
      </c>
      <c r="D345" s="40">
        <v>11001</v>
      </c>
      <c r="E345" s="40">
        <v>2968658</v>
      </c>
      <c r="F345" s="40">
        <v>60224</v>
      </c>
      <c r="G345" s="40" t="s">
        <v>33</v>
      </c>
      <c r="H345" s="40" t="s">
        <v>618</v>
      </c>
      <c r="I345" s="40" t="s">
        <v>71</v>
      </c>
      <c r="J345" s="40" t="s">
        <v>6529</v>
      </c>
      <c r="K345" s="40" t="s">
        <v>1170</v>
      </c>
      <c r="L345" s="40" t="s">
        <v>8297</v>
      </c>
      <c r="M345" s="103">
        <v>45965.333333333336</v>
      </c>
      <c r="N345" s="103">
        <v>45967.843055555553</v>
      </c>
      <c r="O345" s="40" t="s">
        <v>35</v>
      </c>
      <c r="P345" s="40" t="s">
        <v>35</v>
      </c>
      <c r="Q345" s="40" t="s">
        <v>1494</v>
      </c>
      <c r="R345" s="40" t="s">
        <v>1495</v>
      </c>
      <c r="S345" s="40" t="s">
        <v>10582</v>
      </c>
      <c r="T345" s="40" t="s">
        <v>1172</v>
      </c>
      <c r="U345" s="40">
        <v>64</v>
      </c>
      <c r="V345" s="40" t="str">
        <f>VLOOKUP(D345,TIPOLOGIA!A:F,5,0)</f>
        <v>PRINCIPAL</v>
      </c>
      <c r="W345" s="40" t="str">
        <f>VLOOKUP(D345,TIPOLOGIA!A:F,6,0)</f>
        <v>TERRESTRE</v>
      </c>
      <c r="X345" s="40" t="s">
        <v>1323</v>
      </c>
      <c r="Y345" s="40">
        <v>1</v>
      </c>
      <c r="Z345" s="51">
        <f>IF(T345="SOPORTE_TELEFÓNICO",'TARIFAS 2025'!$B$14,IF(V345="PRINCIPAL",'TARIFAS 2025'!$B$11,IF(V345="INTERMEDIA",'TARIFAS 2025'!$C$11,IF(V345="LEJANA",'TARIFAS 2025'!$D$11))))</f>
        <v>31419</v>
      </c>
      <c r="AA345" s="51">
        <f t="shared" si="5"/>
        <v>31419</v>
      </c>
      <c r="AB345" s="100"/>
      <c r="AC345" s="100"/>
      <c r="AD345" s="100"/>
      <c r="AE345" s="100"/>
      <c r="AF345" s="100"/>
      <c r="AG345" s="100"/>
      <c r="AH345" s="100"/>
      <c r="AI345" s="100"/>
      <c r="AJ345" s="100"/>
      <c r="AK345" s="100"/>
      <c r="AL345" s="100"/>
      <c r="AM345" s="100"/>
      <c r="AN345" s="100"/>
      <c r="AO345" s="100"/>
      <c r="AP345" s="100"/>
      <c r="AQ345" s="100"/>
      <c r="AR345" s="100"/>
      <c r="AS345" s="100"/>
      <c r="AT345" s="100"/>
      <c r="AU345" s="100"/>
      <c r="AV345" s="100"/>
      <c r="AW345" s="100"/>
      <c r="AX345" s="100"/>
      <c r="AY345" s="100"/>
      <c r="AZ345" s="100"/>
      <c r="BA345" s="100"/>
      <c r="BB345" s="100"/>
      <c r="BC345" s="100"/>
      <c r="BD345" s="100"/>
      <c r="BE345" s="100"/>
      <c r="BF345" s="100"/>
      <c r="BG345" s="100"/>
    </row>
    <row r="346" spans="1:59" s="85" customFormat="1" ht="15.6" x14ac:dyDescent="0.3">
      <c r="A346" s="40" t="s">
        <v>98</v>
      </c>
      <c r="B346" s="40" t="str">
        <f>VLOOKUP(A346,'CENTROS DE COSTOS'!A:D,2,0)</f>
        <v>0036-0006</v>
      </c>
      <c r="C346" s="40" t="str">
        <f>VLOOKUP(A346,'CENTROS DE COSTOS'!A:D,3,0)</f>
        <v>Wompi Oriente</v>
      </c>
      <c r="D346" s="40">
        <v>50313</v>
      </c>
      <c r="E346" s="40">
        <v>2971306</v>
      </c>
      <c r="F346" s="40">
        <v>69395</v>
      </c>
      <c r="G346" s="40" t="s">
        <v>33</v>
      </c>
      <c r="H346" s="40" t="s">
        <v>814</v>
      </c>
      <c r="I346" s="40" t="s">
        <v>129</v>
      </c>
      <c r="J346" s="40" t="s">
        <v>6530</v>
      </c>
      <c r="K346" s="40" t="s">
        <v>1170</v>
      </c>
      <c r="L346" s="40" t="s">
        <v>8298</v>
      </c>
      <c r="M346" s="103">
        <v>45965.459027777782</v>
      </c>
      <c r="N346" s="103">
        <v>45968.338194444441</v>
      </c>
      <c r="O346" s="40" t="s">
        <v>35</v>
      </c>
      <c r="P346" s="40" t="s">
        <v>35</v>
      </c>
      <c r="Q346" s="40" t="s">
        <v>1494</v>
      </c>
      <c r="R346" s="40" t="s">
        <v>1495</v>
      </c>
      <c r="S346" s="40" t="s">
        <v>10583</v>
      </c>
      <c r="T346" s="40" t="s">
        <v>1172</v>
      </c>
      <c r="U346" s="40">
        <v>32</v>
      </c>
      <c r="V346" s="40" t="str">
        <f>VLOOKUP(D346,TIPOLOGIA!A:F,5,0)</f>
        <v>INTERMEDIA</v>
      </c>
      <c r="W346" s="40" t="str">
        <f>VLOOKUP(D346,TIPOLOGIA!A:F,6,0)</f>
        <v>TERRESTRE</v>
      </c>
      <c r="X346" s="40" t="s">
        <v>1376</v>
      </c>
      <c r="Y346" s="40">
        <v>1</v>
      </c>
      <c r="Z346" s="51">
        <f>IF(T346="SOPORTE_TELEFÓNICO",'TARIFAS 2025'!$B$14,IF(V346="PRINCIPAL",'TARIFAS 2025'!$B$11,IF(V346="INTERMEDIA",'TARIFAS 2025'!$C$11,IF(V346="LEJANA",'TARIFAS 2025'!$D$11))))</f>
        <v>36351</v>
      </c>
      <c r="AA346" s="51">
        <f t="shared" si="5"/>
        <v>36351</v>
      </c>
      <c r="AB346" s="100"/>
      <c r="AC346" s="100"/>
      <c r="AD346" s="100"/>
      <c r="AE346" s="100"/>
      <c r="AF346" s="100"/>
      <c r="AG346" s="100"/>
      <c r="AH346" s="100"/>
      <c r="AI346" s="100"/>
      <c r="AJ346" s="100"/>
      <c r="AK346" s="100"/>
      <c r="AL346" s="100"/>
      <c r="AM346" s="100"/>
      <c r="AN346" s="100"/>
      <c r="AO346" s="100"/>
      <c r="AP346" s="100"/>
      <c r="AQ346" s="100"/>
      <c r="AR346" s="100"/>
      <c r="AS346" s="100"/>
      <c r="AT346" s="100"/>
      <c r="AU346" s="100"/>
      <c r="AV346" s="100"/>
      <c r="AW346" s="100"/>
      <c r="AX346" s="100"/>
      <c r="AY346" s="100"/>
      <c r="AZ346" s="100"/>
      <c r="BA346" s="100"/>
      <c r="BB346" s="100"/>
      <c r="BC346" s="100"/>
      <c r="BD346" s="100"/>
      <c r="BE346" s="100"/>
      <c r="BF346" s="100"/>
      <c r="BG346" s="100"/>
    </row>
    <row r="347" spans="1:59" s="85" customFormat="1" ht="15.6" x14ac:dyDescent="0.3">
      <c r="A347" s="40" t="s">
        <v>77</v>
      </c>
      <c r="B347" s="40" t="str">
        <f>VLOOKUP(A347,'CENTROS DE COSTOS'!A:D,2,0)</f>
        <v>0036-0003</v>
      </c>
      <c r="C347" s="40" t="str">
        <f>VLOOKUP(A347,'CENTROS DE COSTOS'!A:D,3,0)</f>
        <v>Wompi Suroccidente</v>
      </c>
      <c r="D347" s="40">
        <v>76306</v>
      </c>
      <c r="E347" s="40">
        <v>2956663</v>
      </c>
      <c r="F347" s="40">
        <v>54283</v>
      </c>
      <c r="G347" s="40" t="s">
        <v>33</v>
      </c>
      <c r="H347" s="40" t="s">
        <v>1101</v>
      </c>
      <c r="I347" s="40" t="s">
        <v>1116</v>
      </c>
      <c r="J347" s="40" t="s">
        <v>3177</v>
      </c>
      <c r="K347" s="40" t="s">
        <v>1170</v>
      </c>
      <c r="L347" s="40" t="s">
        <v>8299</v>
      </c>
      <c r="M347" s="103">
        <v>45960.361805555563</v>
      </c>
      <c r="N347" s="103">
        <v>45968.345138888893</v>
      </c>
      <c r="O347" s="40" t="s">
        <v>35</v>
      </c>
      <c r="P347" s="40" t="s">
        <v>35</v>
      </c>
      <c r="Q347" s="40" t="s">
        <v>1494</v>
      </c>
      <c r="R347" s="40" t="s">
        <v>1495</v>
      </c>
      <c r="S347" s="40" t="s">
        <v>10584</v>
      </c>
      <c r="T347" s="40" t="s">
        <v>1497</v>
      </c>
      <c r="U347" s="40">
        <v>24</v>
      </c>
      <c r="V347" s="40" t="str">
        <f>VLOOKUP(D347,TIPOLOGIA!A:F,5,0)</f>
        <v>INTERMEDIA</v>
      </c>
      <c r="W347" s="40" t="str">
        <f>VLOOKUP(D347,TIPOLOGIA!A:F,6,0)</f>
        <v>TERRESTRE</v>
      </c>
      <c r="X347" s="40" t="s">
        <v>1802</v>
      </c>
      <c r="Y347" s="40">
        <v>1</v>
      </c>
      <c r="Z347" s="51">
        <f>IF(T347="SOPORTE_TELEFÓNICO",'TARIFAS 2025'!$B$14,IF(V347="PRINCIPAL",'TARIFAS 2025'!$B$11,IF(V347="INTERMEDIA",'TARIFAS 2025'!$C$11,IF(V347="LEJANA",'TARIFAS 2025'!$D$11))))</f>
        <v>36351</v>
      </c>
      <c r="AA347" s="51">
        <f t="shared" si="5"/>
        <v>36351</v>
      </c>
      <c r="AB347" s="100"/>
      <c r="AC347" s="100"/>
      <c r="AD347" s="100"/>
      <c r="AE347" s="100"/>
      <c r="AF347" s="100"/>
      <c r="AG347" s="100"/>
      <c r="AH347" s="100"/>
      <c r="AI347" s="100"/>
      <c r="AJ347" s="100"/>
      <c r="AK347" s="100"/>
      <c r="AL347" s="100"/>
      <c r="AM347" s="100"/>
      <c r="AN347" s="100"/>
      <c r="AO347" s="100"/>
      <c r="AP347" s="100"/>
      <c r="AQ347" s="100"/>
      <c r="AR347" s="100"/>
      <c r="AS347" s="100"/>
      <c r="AT347" s="100"/>
      <c r="AU347" s="100"/>
      <c r="AV347" s="100"/>
      <c r="AW347" s="100"/>
      <c r="AX347" s="100"/>
      <c r="AY347" s="100"/>
      <c r="AZ347" s="100"/>
      <c r="BA347" s="100"/>
      <c r="BB347" s="100"/>
      <c r="BC347" s="100"/>
      <c r="BD347" s="100"/>
      <c r="BE347" s="100"/>
      <c r="BF347" s="100"/>
      <c r="BG347" s="100"/>
    </row>
    <row r="348" spans="1:59" s="85" customFormat="1" ht="15.6" x14ac:dyDescent="0.3">
      <c r="A348" s="40" t="s">
        <v>77</v>
      </c>
      <c r="B348" s="40" t="str">
        <f>VLOOKUP(A348,'CENTROS DE COSTOS'!A:D,2,0)</f>
        <v>0036-0003</v>
      </c>
      <c r="C348" s="40" t="str">
        <f>VLOOKUP(A348,'CENTROS DE COSTOS'!A:D,3,0)</f>
        <v>Wompi Suroccidente</v>
      </c>
      <c r="D348" s="40">
        <v>76248</v>
      </c>
      <c r="E348" s="40">
        <v>2957155</v>
      </c>
      <c r="F348" s="40">
        <v>38942</v>
      </c>
      <c r="G348" s="40" t="s">
        <v>33</v>
      </c>
      <c r="H348" s="40" t="s">
        <v>1101</v>
      </c>
      <c r="I348" s="40" t="s">
        <v>1113</v>
      </c>
      <c r="J348" s="40" t="s">
        <v>6531</v>
      </c>
      <c r="K348" s="40" t="s">
        <v>1170</v>
      </c>
      <c r="L348" s="40" t="s">
        <v>8300</v>
      </c>
      <c r="M348" s="103">
        <v>45960.38958333333</v>
      </c>
      <c r="N348" s="103">
        <v>45968.35</v>
      </c>
      <c r="O348" s="40" t="s">
        <v>35</v>
      </c>
      <c r="P348" s="40" t="s">
        <v>35</v>
      </c>
      <c r="Q348" s="40" t="s">
        <v>1494</v>
      </c>
      <c r="R348" s="40" t="s">
        <v>1495</v>
      </c>
      <c r="S348" s="40" t="s">
        <v>10585</v>
      </c>
      <c r="T348" s="40" t="s">
        <v>1497</v>
      </c>
      <c r="U348" s="40">
        <v>32</v>
      </c>
      <c r="V348" s="40" t="str">
        <f>VLOOKUP(D348,TIPOLOGIA!A:F,5,0)</f>
        <v>INTERMEDIA</v>
      </c>
      <c r="W348" s="40" t="str">
        <f>VLOOKUP(D348,TIPOLOGIA!A:F,6,0)</f>
        <v>TERRESTRE</v>
      </c>
      <c r="X348" s="40" t="s">
        <v>1802</v>
      </c>
      <c r="Y348" s="40">
        <v>1</v>
      </c>
      <c r="Z348" s="51">
        <f>IF(T348="SOPORTE_TELEFÓNICO",'TARIFAS 2025'!$B$14,IF(V348="PRINCIPAL",'TARIFAS 2025'!$B$11,IF(V348="INTERMEDIA",'TARIFAS 2025'!$C$11,IF(V348="LEJANA",'TARIFAS 2025'!$D$11))))</f>
        <v>36351</v>
      </c>
      <c r="AA348" s="51">
        <f t="shared" si="5"/>
        <v>36351</v>
      </c>
      <c r="AB348" s="100"/>
      <c r="AC348" s="100"/>
      <c r="AD348" s="100"/>
      <c r="AE348" s="100"/>
      <c r="AF348" s="100"/>
      <c r="AG348" s="100"/>
      <c r="AH348" s="100"/>
      <c r="AI348" s="100"/>
      <c r="AJ348" s="100"/>
      <c r="AK348" s="100"/>
      <c r="AL348" s="100"/>
      <c r="AM348" s="100"/>
      <c r="AN348" s="100"/>
      <c r="AO348" s="100"/>
      <c r="AP348" s="100"/>
      <c r="AQ348" s="100"/>
      <c r="AR348" s="100"/>
      <c r="AS348" s="100"/>
      <c r="AT348" s="100"/>
      <c r="AU348" s="100"/>
      <c r="AV348" s="100"/>
      <c r="AW348" s="100"/>
      <c r="AX348" s="100"/>
      <c r="AY348" s="100"/>
      <c r="AZ348" s="100"/>
      <c r="BA348" s="100"/>
      <c r="BB348" s="100"/>
      <c r="BC348" s="100"/>
      <c r="BD348" s="100"/>
      <c r="BE348" s="100"/>
      <c r="BF348" s="100"/>
      <c r="BG348" s="100"/>
    </row>
    <row r="349" spans="1:59" s="85" customFormat="1" ht="15.6" x14ac:dyDescent="0.3">
      <c r="A349" s="40" t="s">
        <v>88</v>
      </c>
      <c r="B349" s="40" t="str">
        <f>VLOOKUP(A349,'CENTROS DE COSTOS'!A:D,2,0)</f>
        <v>0036-0005</v>
      </c>
      <c r="C349" s="40" t="str">
        <f>VLOOKUP(A349,'CENTROS DE COSTOS'!A:D,3,0)</f>
        <v>Wompi Noroccidente</v>
      </c>
      <c r="D349" s="40">
        <v>5001</v>
      </c>
      <c r="E349" s="40">
        <v>2961040</v>
      </c>
      <c r="F349" s="40">
        <v>13412</v>
      </c>
      <c r="G349" s="40" t="s">
        <v>33</v>
      </c>
      <c r="H349" s="40" t="s">
        <v>120</v>
      </c>
      <c r="I349" s="40" t="s">
        <v>88</v>
      </c>
      <c r="J349" s="40" t="s">
        <v>3383</v>
      </c>
      <c r="K349" s="40" t="s">
        <v>1170</v>
      </c>
      <c r="L349" s="40" t="s">
        <v>8301</v>
      </c>
      <c r="M349" s="103">
        <v>45961.333333333343</v>
      </c>
      <c r="N349" s="103">
        <v>45968.352083333331</v>
      </c>
      <c r="O349" s="40" t="s">
        <v>35</v>
      </c>
      <c r="P349" s="40" t="s">
        <v>35</v>
      </c>
      <c r="Q349" s="40" t="s">
        <v>1494</v>
      </c>
      <c r="R349" s="40" t="s">
        <v>1495</v>
      </c>
      <c r="S349" s="40" t="s">
        <v>10586</v>
      </c>
      <c r="T349" s="40" t="s">
        <v>1172</v>
      </c>
      <c r="U349" s="40">
        <v>64</v>
      </c>
      <c r="V349" s="40" t="str">
        <f>VLOOKUP(D349,TIPOLOGIA!A:F,5,0)</f>
        <v>PRINCIPAL</v>
      </c>
      <c r="W349" s="40" t="str">
        <f>VLOOKUP(D349,TIPOLOGIA!A:F,6,0)</f>
        <v>TERRESTRE</v>
      </c>
      <c r="X349" s="40" t="s">
        <v>1498</v>
      </c>
      <c r="Y349" s="40">
        <v>1</v>
      </c>
      <c r="Z349" s="51">
        <f>IF(T349="SOPORTE_TELEFÓNICO",'TARIFAS 2025'!$B$14,IF(V349="PRINCIPAL",'TARIFAS 2025'!$B$11,IF(V349="INTERMEDIA",'TARIFAS 2025'!$C$11,IF(V349="LEJANA",'TARIFAS 2025'!$D$11))))</f>
        <v>31419</v>
      </c>
      <c r="AA349" s="51">
        <f t="shared" si="5"/>
        <v>31419</v>
      </c>
      <c r="AB349" s="100"/>
      <c r="AC349" s="100"/>
      <c r="AD349" s="100"/>
      <c r="AE349" s="100"/>
      <c r="AF349" s="100"/>
      <c r="AG349" s="100"/>
      <c r="AH349" s="100"/>
      <c r="AI349" s="100"/>
      <c r="AJ349" s="100"/>
      <c r="AK349" s="100"/>
      <c r="AL349" s="100"/>
      <c r="AM349" s="100"/>
      <c r="AN349" s="100"/>
      <c r="AO349" s="100"/>
      <c r="AP349" s="100"/>
      <c r="AQ349" s="100"/>
      <c r="AR349" s="100"/>
      <c r="AS349" s="100"/>
      <c r="AT349" s="100"/>
      <c r="AU349" s="100"/>
      <c r="AV349" s="100"/>
      <c r="AW349" s="100"/>
      <c r="AX349" s="100"/>
      <c r="AY349" s="100"/>
      <c r="AZ349" s="100"/>
      <c r="BA349" s="100"/>
      <c r="BB349" s="100"/>
      <c r="BC349" s="100"/>
      <c r="BD349" s="100"/>
      <c r="BE349" s="100"/>
      <c r="BF349" s="100"/>
      <c r="BG349" s="100"/>
    </row>
    <row r="350" spans="1:59" s="85" customFormat="1" ht="15.6" x14ac:dyDescent="0.3">
      <c r="A350" s="40" t="s">
        <v>88</v>
      </c>
      <c r="B350" s="40" t="str">
        <f>VLOOKUP(A350,'CENTROS DE COSTOS'!A:D,2,0)</f>
        <v>0036-0005</v>
      </c>
      <c r="C350" s="40" t="str">
        <f>VLOOKUP(A350,'CENTROS DE COSTOS'!A:D,3,0)</f>
        <v>Wompi Noroccidente</v>
      </c>
      <c r="D350" s="40">
        <v>5266</v>
      </c>
      <c r="E350" s="40">
        <v>2964165</v>
      </c>
      <c r="F350" s="40">
        <v>59486</v>
      </c>
      <c r="G350" s="40" t="s">
        <v>33</v>
      </c>
      <c r="H350" s="40" t="s">
        <v>120</v>
      </c>
      <c r="I350" s="40" t="s">
        <v>180</v>
      </c>
      <c r="J350" s="40" t="s">
        <v>6532</v>
      </c>
      <c r="K350" s="40" t="s">
        <v>1170</v>
      </c>
      <c r="L350" s="40" t="s">
        <v>8302</v>
      </c>
      <c r="M350" s="103">
        <v>45961.56527777778</v>
      </c>
      <c r="N350" s="103">
        <v>45968.352777777778</v>
      </c>
      <c r="O350" s="40" t="s">
        <v>35</v>
      </c>
      <c r="P350" s="40" t="s">
        <v>35</v>
      </c>
      <c r="Q350" s="40" t="s">
        <v>1494</v>
      </c>
      <c r="R350" s="40" t="s">
        <v>1495</v>
      </c>
      <c r="S350" s="40" t="s">
        <v>10587</v>
      </c>
      <c r="T350" s="40" t="s">
        <v>1172</v>
      </c>
      <c r="U350" s="40">
        <v>24</v>
      </c>
      <c r="V350" s="40" t="str">
        <f>VLOOKUP(D350,TIPOLOGIA!A:F,5,0)</f>
        <v>PRINCIPAL</v>
      </c>
      <c r="W350" s="40" t="str">
        <f>VLOOKUP(D350,TIPOLOGIA!A:F,6,0)</f>
        <v>TERRESTRE</v>
      </c>
      <c r="X350" s="40" t="s">
        <v>1498</v>
      </c>
      <c r="Y350" s="40">
        <v>1</v>
      </c>
      <c r="Z350" s="51">
        <f>IF(T350="SOPORTE_TELEFÓNICO",'TARIFAS 2025'!$B$14,IF(V350="PRINCIPAL",'TARIFAS 2025'!$B$11,IF(V350="INTERMEDIA",'TARIFAS 2025'!$C$11,IF(V350="LEJANA",'TARIFAS 2025'!$D$11))))</f>
        <v>31419</v>
      </c>
      <c r="AA350" s="51">
        <f t="shared" si="5"/>
        <v>31419</v>
      </c>
      <c r="AB350" s="100"/>
      <c r="AC350" s="100"/>
      <c r="AD350" s="100"/>
      <c r="AE350" s="100"/>
      <c r="AF350" s="100"/>
      <c r="AG350" s="100"/>
      <c r="AH350" s="100"/>
      <c r="AI350" s="100"/>
      <c r="AJ350" s="100"/>
      <c r="AK350" s="100"/>
      <c r="AL350" s="100"/>
      <c r="AM350" s="100"/>
      <c r="AN350" s="100"/>
      <c r="AO350" s="100"/>
      <c r="AP350" s="100"/>
      <c r="AQ350" s="100"/>
      <c r="AR350" s="100"/>
      <c r="AS350" s="100"/>
      <c r="AT350" s="100"/>
      <c r="AU350" s="100"/>
      <c r="AV350" s="100"/>
      <c r="AW350" s="100"/>
      <c r="AX350" s="100"/>
      <c r="AY350" s="100"/>
      <c r="AZ350" s="100"/>
      <c r="BA350" s="100"/>
      <c r="BB350" s="100"/>
      <c r="BC350" s="100"/>
      <c r="BD350" s="100"/>
      <c r="BE350" s="100"/>
      <c r="BF350" s="100"/>
      <c r="BG350" s="100"/>
    </row>
    <row r="351" spans="1:59" s="85" customFormat="1" ht="15.6" x14ac:dyDescent="0.3">
      <c r="A351" s="40" t="s">
        <v>88</v>
      </c>
      <c r="B351" s="40" t="str">
        <f>VLOOKUP(A351,'CENTROS DE COSTOS'!A:D,2,0)</f>
        <v>0036-0005</v>
      </c>
      <c r="C351" s="40" t="str">
        <f>VLOOKUP(A351,'CENTROS DE COSTOS'!A:D,3,0)</f>
        <v>Wompi Noroccidente</v>
      </c>
      <c r="D351" s="40">
        <v>5266</v>
      </c>
      <c r="E351" s="40">
        <v>2965834</v>
      </c>
      <c r="F351" s="40">
        <v>49191</v>
      </c>
      <c r="G351" s="40" t="s">
        <v>33</v>
      </c>
      <c r="H351" s="40" t="s">
        <v>120</v>
      </c>
      <c r="I351" s="40" t="s">
        <v>180</v>
      </c>
      <c r="J351" s="40" t="s">
        <v>6533</v>
      </c>
      <c r="K351" s="40" t="s">
        <v>1170</v>
      </c>
      <c r="L351" s="40" t="s">
        <v>8303</v>
      </c>
      <c r="M351" s="103">
        <v>45965.333333333343</v>
      </c>
      <c r="N351" s="103">
        <v>45968.353472222218</v>
      </c>
      <c r="O351" s="40" t="s">
        <v>35</v>
      </c>
      <c r="P351" s="40" t="s">
        <v>35</v>
      </c>
      <c r="Q351" s="40" t="s">
        <v>1494</v>
      </c>
      <c r="R351" s="40" t="s">
        <v>1495</v>
      </c>
      <c r="S351" s="40" t="s">
        <v>10588</v>
      </c>
      <c r="T351" s="40" t="s">
        <v>1172</v>
      </c>
      <c r="U351" s="40">
        <v>48</v>
      </c>
      <c r="V351" s="40" t="str">
        <f>VLOOKUP(D351,TIPOLOGIA!A:F,5,0)</f>
        <v>PRINCIPAL</v>
      </c>
      <c r="W351" s="40" t="str">
        <f>VLOOKUP(D351,TIPOLOGIA!A:F,6,0)</f>
        <v>TERRESTRE</v>
      </c>
      <c r="X351" s="40" t="s">
        <v>1498</v>
      </c>
      <c r="Y351" s="40">
        <v>1</v>
      </c>
      <c r="Z351" s="51">
        <f>IF(T351="SOPORTE_TELEFÓNICO",'TARIFAS 2025'!$B$14,IF(V351="PRINCIPAL",'TARIFAS 2025'!$B$11,IF(V351="INTERMEDIA",'TARIFAS 2025'!$C$11,IF(V351="LEJANA",'TARIFAS 2025'!$D$11))))</f>
        <v>31419</v>
      </c>
      <c r="AA351" s="51">
        <f t="shared" si="5"/>
        <v>31419</v>
      </c>
      <c r="AB351" s="100"/>
      <c r="AC351" s="100"/>
      <c r="AD351" s="100"/>
      <c r="AE351" s="100"/>
      <c r="AF351" s="100"/>
      <c r="AG351" s="100"/>
      <c r="AH351" s="100"/>
      <c r="AI351" s="100"/>
      <c r="AJ351" s="100"/>
      <c r="AK351" s="100"/>
      <c r="AL351" s="100"/>
      <c r="AM351" s="100"/>
      <c r="AN351" s="100"/>
      <c r="AO351" s="100"/>
      <c r="AP351" s="100"/>
      <c r="AQ351" s="100"/>
      <c r="AR351" s="100"/>
      <c r="AS351" s="100"/>
      <c r="AT351" s="100"/>
      <c r="AU351" s="100"/>
      <c r="AV351" s="100"/>
      <c r="AW351" s="100"/>
      <c r="AX351" s="100"/>
      <c r="AY351" s="100"/>
      <c r="AZ351" s="100"/>
      <c r="BA351" s="100"/>
      <c r="BB351" s="100"/>
      <c r="BC351" s="100"/>
      <c r="BD351" s="100"/>
      <c r="BE351" s="100"/>
      <c r="BF351" s="100"/>
      <c r="BG351" s="100"/>
    </row>
    <row r="352" spans="1:59" s="85" customFormat="1" ht="15.6" x14ac:dyDescent="0.3">
      <c r="A352" s="40" t="s">
        <v>88</v>
      </c>
      <c r="B352" s="40" t="str">
        <f>VLOOKUP(A352,'CENTROS DE COSTOS'!A:D,2,0)</f>
        <v>0036-0005</v>
      </c>
      <c r="C352" s="40" t="str">
        <f>VLOOKUP(A352,'CENTROS DE COSTOS'!A:D,3,0)</f>
        <v>Wompi Noroccidente</v>
      </c>
      <c r="D352" s="40">
        <v>5001</v>
      </c>
      <c r="E352" s="40">
        <v>2966969</v>
      </c>
      <c r="F352" s="40">
        <v>24519</v>
      </c>
      <c r="G352" s="40" t="s">
        <v>33</v>
      </c>
      <c r="H352" s="40" t="s">
        <v>120</v>
      </c>
      <c r="I352" s="40" t="s">
        <v>88</v>
      </c>
      <c r="J352" s="40" t="s">
        <v>6534</v>
      </c>
      <c r="K352" s="40" t="s">
        <v>1170</v>
      </c>
      <c r="L352" s="40" t="s">
        <v>8304</v>
      </c>
      <c r="M352" s="103">
        <v>45965.333333333343</v>
      </c>
      <c r="N352" s="103">
        <v>45968.354861111111</v>
      </c>
      <c r="O352" s="40" t="s">
        <v>35</v>
      </c>
      <c r="P352" s="40" t="s">
        <v>35</v>
      </c>
      <c r="Q352" s="40" t="s">
        <v>1494</v>
      </c>
      <c r="R352" s="40" t="s">
        <v>1495</v>
      </c>
      <c r="S352" s="40" t="s">
        <v>10589</v>
      </c>
      <c r="T352" s="40" t="s">
        <v>1172</v>
      </c>
      <c r="U352" s="40">
        <v>64</v>
      </c>
      <c r="V352" s="40" t="str">
        <f>VLOOKUP(D352,TIPOLOGIA!A:F,5,0)</f>
        <v>PRINCIPAL</v>
      </c>
      <c r="W352" s="40" t="str">
        <f>VLOOKUP(D352,TIPOLOGIA!A:F,6,0)</f>
        <v>TERRESTRE</v>
      </c>
      <c r="X352" s="40" t="s">
        <v>1498</v>
      </c>
      <c r="Y352" s="40">
        <v>1</v>
      </c>
      <c r="Z352" s="51">
        <f>IF(T352="SOPORTE_TELEFÓNICO",'TARIFAS 2025'!$B$14,IF(V352="PRINCIPAL",'TARIFAS 2025'!$B$11,IF(V352="INTERMEDIA",'TARIFAS 2025'!$C$11,IF(V352="LEJANA",'TARIFAS 2025'!$D$11))))</f>
        <v>31419</v>
      </c>
      <c r="AA352" s="51">
        <f t="shared" si="5"/>
        <v>31419</v>
      </c>
      <c r="AB352" s="100"/>
      <c r="AC352" s="100"/>
      <c r="AD352" s="100"/>
      <c r="AE352" s="100"/>
      <c r="AF352" s="100"/>
      <c r="AG352" s="100"/>
      <c r="AH352" s="100"/>
      <c r="AI352" s="100"/>
      <c r="AJ352" s="100"/>
      <c r="AK352" s="100"/>
      <c r="AL352" s="100"/>
      <c r="AM352" s="100"/>
      <c r="AN352" s="100"/>
      <c r="AO352" s="100"/>
      <c r="AP352" s="100"/>
      <c r="AQ352" s="100"/>
      <c r="AR352" s="100"/>
      <c r="AS352" s="100"/>
      <c r="AT352" s="100"/>
      <c r="AU352" s="100"/>
      <c r="AV352" s="100"/>
      <c r="AW352" s="100"/>
      <c r="AX352" s="100"/>
      <c r="AY352" s="100"/>
      <c r="AZ352" s="100"/>
      <c r="BA352" s="100"/>
      <c r="BB352" s="100"/>
      <c r="BC352" s="100"/>
      <c r="BD352" s="100"/>
      <c r="BE352" s="100"/>
      <c r="BF352" s="100"/>
      <c r="BG352" s="100"/>
    </row>
    <row r="353" spans="1:59" s="85" customFormat="1" ht="15.6" x14ac:dyDescent="0.3">
      <c r="A353" s="40" t="s">
        <v>88</v>
      </c>
      <c r="B353" s="40" t="str">
        <f>VLOOKUP(A353,'CENTROS DE COSTOS'!A:D,2,0)</f>
        <v>0036-0005</v>
      </c>
      <c r="C353" s="40" t="str">
        <f>VLOOKUP(A353,'CENTROS DE COSTOS'!A:D,3,0)</f>
        <v>Wompi Noroccidente</v>
      </c>
      <c r="D353" s="40">
        <v>5380</v>
      </c>
      <c r="E353" s="40">
        <v>2967605</v>
      </c>
      <c r="F353" s="40">
        <v>74904</v>
      </c>
      <c r="G353" s="40" t="s">
        <v>33</v>
      </c>
      <c r="H353" s="40" t="s">
        <v>120</v>
      </c>
      <c r="I353" s="40" t="s">
        <v>194</v>
      </c>
      <c r="J353" s="40" t="s">
        <v>6535</v>
      </c>
      <c r="K353" s="40" t="s">
        <v>1170</v>
      </c>
      <c r="L353" s="40" t="s">
        <v>8305</v>
      </c>
      <c r="M353" s="103">
        <v>45965.333333333343</v>
      </c>
      <c r="N353" s="103">
        <v>45968.355555555558</v>
      </c>
      <c r="O353" s="40" t="s">
        <v>35</v>
      </c>
      <c r="P353" s="40" t="s">
        <v>35</v>
      </c>
      <c r="Q353" s="40" t="s">
        <v>1494</v>
      </c>
      <c r="R353" s="40" t="s">
        <v>1495</v>
      </c>
      <c r="S353" s="40" t="s">
        <v>10590</v>
      </c>
      <c r="T353" s="40" t="s">
        <v>1172</v>
      </c>
      <c r="U353" s="40">
        <v>24</v>
      </c>
      <c r="V353" s="40" t="str">
        <f>VLOOKUP(D353,TIPOLOGIA!A:F,5,0)</f>
        <v>PRINCIPAL</v>
      </c>
      <c r="W353" s="40" t="str">
        <f>VLOOKUP(D353,TIPOLOGIA!A:F,6,0)</f>
        <v>TERRESTRE</v>
      </c>
      <c r="X353" s="40" t="s">
        <v>1498</v>
      </c>
      <c r="Y353" s="40">
        <v>1</v>
      </c>
      <c r="Z353" s="51">
        <f>IF(T353="SOPORTE_TELEFÓNICO",'TARIFAS 2025'!$B$14,IF(V353="PRINCIPAL",'TARIFAS 2025'!$B$11,IF(V353="INTERMEDIA",'TARIFAS 2025'!$C$11,IF(V353="LEJANA",'TARIFAS 2025'!$D$11))))</f>
        <v>31419</v>
      </c>
      <c r="AA353" s="51">
        <f t="shared" si="5"/>
        <v>31419</v>
      </c>
      <c r="AB353" s="100"/>
      <c r="AC353" s="100"/>
      <c r="AD353" s="100"/>
      <c r="AE353" s="100"/>
      <c r="AF353" s="100"/>
      <c r="AG353" s="100"/>
      <c r="AH353" s="100"/>
      <c r="AI353" s="100"/>
      <c r="AJ353" s="100"/>
      <c r="AK353" s="100"/>
      <c r="AL353" s="100"/>
      <c r="AM353" s="100"/>
      <c r="AN353" s="100"/>
      <c r="AO353" s="100"/>
      <c r="AP353" s="100"/>
      <c r="AQ353" s="100"/>
      <c r="AR353" s="100"/>
      <c r="AS353" s="100"/>
      <c r="AT353" s="100"/>
      <c r="AU353" s="100"/>
      <c r="AV353" s="100"/>
      <c r="AW353" s="100"/>
      <c r="AX353" s="100"/>
      <c r="AY353" s="100"/>
      <c r="AZ353" s="100"/>
      <c r="BA353" s="100"/>
      <c r="BB353" s="100"/>
      <c r="BC353" s="100"/>
      <c r="BD353" s="100"/>
      <c r="BE353" s="100"/>
      <c r="BF353" s="100"/>
      <c r="BG353" s="100"/>
    </row>
    <row r="354" spans="1:59" s="85" customFormat="1" ht="15.6" x14ac:dyDescent="0.3">
      <c r="A354" s="40" t="s">
        <v>88</v>
      </c>
      <c r="B354" s="40" t="str">
        <f>VLOOKUP(A354,'CENTROS DE COSTOS'!A:D,2,0)</f>
        <v>0036-0005</v>
      </c>
      <c r="C354" s="40" t="str">
        <f>VLOOKUP(A354,'CENTROS DE COSTOS'!A:D,3,0)</f>
        <v>Wompi Noroccidente</v>
      </c>
      <c r="D354" s="40">
        <v>5001</v>
      </c>
      <c r="E354" s="40">
        <v>2969238</v>
      </c>
      <c r="F354" s="40">
        <v>79522</v>
      </c>
      <c r="G354" s="40" t="s">
        <v>33</v>
      </c>
      <c r="H354" s="40" t="s">
        <v>120</v>
      </c>
      <c r="I354" s="40" t="s">
        <v>88</v>
      </c>
      <c r="J354" s="40" t="s">
        <v>6536</v>
      </c>
      <c r="K354" s="40" t="s">
        <v>1170</v>
      </c>
      <c r="L354" s="40" t="s">
        <v>8306</v>
      </c>
      <c r="M354" s="103">
        <v>45965.366666666669</v>
      </c>
      <c r="N354" s="103">
        <v>45968.356249999997</v>
      </c>
      <c r="O354" s="40" t="s">
        <v>35</v>
      </c>
      <c r="P354" s="40" t="s">
        <v>35</v>
      </c>
      <c r="Q354" s="40" t="s">
        <v>1494</v>
      </c>
      <c r="R354" s="40" t="s">
        <v>1495</v>
      </c>
      <c r="S354" s="40" t="s">
        <v>10591</v>
      </c>
      <c r="T354" s="40" t="s">
        <v>1172</v>
      </c>
      <c r="U354" s="40">
        <v>56</v>
      </c>
      <c r="V354" s="40" t="str">
        <f>VLOOKUP(D354,TIPOLOGIA!A:F,5,0)</f>
        <v>PRINCIPAL</v>
      </c>
      <c r="W354" s="40" t="str">
        <f>VLOOKUP(D354,TIPOLOGIA!A:F,6,0)</f>
        <v>TERRESTRE</v>
      </c>
      <c r="X354" s="40" t="s">
        <v>1498</v>
      </c>
      <c r="Y354" s="40">
        <v>1</v>
      </c>
      <c r="Z354" s="51">
        <f>IF(T354="SOPORTE_TELEFÓNICO",'TARIFAS 2025'!$B$14,IF(V354="PRINCIPAL",'TARIFAS 2025'!$B$11,IF(V354="INTERMEDIA",'TARIFAS 2025'!$C$11,IF(V354="LEJANA",'TARIFAS 2025'!$D$11))))</f>
        <v>31419</v>
      </c>
      <c r="AA354" s="51">
        <f t="shared" si="5"/>
        <v>31419</v>
      </c>
      <c r="AB354" s="100"/>
      <c r="AC354" s="100"/>
      <c r="AD354" s="100"/>
      <c r="AE354" s="100"/>
      <c r="AF354" s="100"/>
      <c r="AG354" s="100"/>
      <c r="AH354" s="100"/>
      <c r="AI354" s="100"/>
      <c r="AJ354" s="100"/>
      <c r="AK354" s="100"/>
      <c r="AL354" s="100"/>
      <c r="AM354" s="100"/>
      <c r="AN354" s="100"/>
      <c r="AO354" s="100"/>
      <c r="AP354" s="100"/>
      <c r="AQ354" s="100"/>
      <c r="AR354" s="100"/>
      <c r="AS354" s="100"/>
      <c r="AT354" s="100"/>
      <c r="AU354" s="100"/>
      <c r="AV354" s="100"/>
      <c r="AW354" s="100"/>
      <c r="AX354" s="100"/>
      <c r="AY354" s="100"/>
      <c r="AZ354" s="100"/>
      <c r="BA354" s="100"/>
      <c r="BB354" s="100"/>
      <c r="BC354" s="100"/>
      <c r="BD354" s="100"/>
      <c r="BE354" s="100"/>
      <c r="BF354" s="100"/>
      <c r="BG354" s="100"/>
    </row>
    <row r="355" spans="1:59" s="85" customFormat="1" ht="15.6" x14ac:dyDescent="0.3">
      <c r="A355" s="40" t="s">
        <v>88</v>
      </c>
      <c r="B355" s="40" t="str">
        <f>VLOOKUP(A355,'CENTROS DE COSTOS'!A:D,2,0)</f>
        <v>0036-0005</v>
      </c>
      <c r="C355" s="40" t="str">
        <f>VLOOKUP(A355,'CENTROS DE COSTOS'!A:D,3,0)</f>
        <v>Wompi Noroccidente</v>
      </c>
      <c r="D355" s="40">
        <v>5001</v>
      </c>
      <c r="E355" s="40">
        <v>2972566</v>
      </c>
      <c r="F355" s="40">
        <v>79434</v>
      </c>
      <c r="G355" s="40" t="s">
        <v>33</v>
      </c>
      <c r="H355" s="40" t="s">
        <v>120</v>
      </c>
      <c r="I355" s="40" t="s">
        <v>88</v>
      </c>
      <c r="J355" s="40" t="s">
        <v>6537</v>
      </c>
      <c r="K355" s="40" t="s">
        <v>1170</v>
      </c>
      <c r="L355" s="40" t="s">
        <v>8307</v>
      </c>
      <c r="M355" s="103">
        <v>45965.572222222218</v>
      </c>
      <c r="N355" s="103">
        <v>45968.356944444437</v>
      </c>
      <c r="O355" s="40" t="s">
        <v>35</v>
      </c>
      <c r="P355" s="40" t="s">
        <v>35</v>
      </c>
      <c r="Q355" s="40" t="s">
        <v>1494</v>
      </c>
      <c r="R355" s="40" t="s">
        <v>1495</v>
      </c>
      <c r="S355" s="40" t="s">
        <v>10592</v>
      </c>
      <c r="T355" s="40" t="s">
        <v>1172</v>
      </c>
      <c r="U355" s="40">
        <v>24</v>
      </c>
      <c r="V355" s="40" t="str">
        <f>VLOOKUP(D355,TIPOLOGIA!A:F,5,0)</f>
        <v>PRINCIPAL</v>
      </c>
      <c r="W355" s="40" t="str">
        <f>VLOOKUP(D355,TIPOLOGIA!A:F,6,0)</f>
        <v>TERRESTRE</v>
      </c>
      <c r="X355" s="40" t="s">
        <v>1498</v>
      </c>
      <c r="Y355" s="40">
        <v>1</v>
      </c>
      <c r="Z355" s="51">
        <f>IF(T355="SOPORTE_TELEFÓNICO",'TARIFAS 2025'!$B$14,IF(V355="PRINCIPAL",'TARIFAS 2025'!$B$11,IF(V355="INTERMEDIA",'TARIFAS 2025'!$C$11,IF(V355="LEJANA",'TARIFAS 2025'!$D$11))))</f>
        <v>31419</v>
      </c>
      <c r="AA355" s="51">
        <f t="shared" si="5"/>
        <v>31419</v>
      </c>
      <c r="AB355" s="100"/>
      <c r="AC355" s="100"/>
      <c r="AD355" s="100"/>
      <c r="AE355" s="100"/>
      <c r="AF355" s="100"/>
      <c r="AG355" s="100"/>
      <c r="AH355" s="100"/>
      <c r="AI355" s="100"/>
      <c r="AJ355" s="100"/>
      <c r="AK355" s="100"/>
      <c r="AL355" s="100"/>
      <c r="AM355" s="100"/>
      <c r="AN355" s="100"/>
      <c r="AO355" s="100"/>
      <c r="AP355" s="100"/>
      <c r="AQ355" s="100"/>
      <c r="AR355" s="100"/>
      <c r="AS355" s="100"/>
      <c r="AT355" s="100"/>
      <c r="AU355" s="100"/>
      <c r="AV355" s="100"/>
      <c r="AW355" s="100"/>
      <c r="AX355" s="100"/>
      <c r="AY355" s="100"/>
      <c r="AZ355" s="100"/>
      <c r="BA355" s="100"/>
      <c r="BB355" s="100"/>
      <c r="BC355" s="100"/>
      <c r="BD355" s="100"/>
      <c r="BE355" s="100"/>
      <c r="BF355" s="100"/>
      <c r="BG355" s="100"/>
    </row>
    <row r="356" spans="1:59" s="85" customFormat="1" ht="15.6" x14ac:dyDescent="0.3">
      <c r="A356" s="40" t="s">
        <v>88</v>
      </c>
      <c r="B356" s="40" t="str">
        <f>VLOOKUP(A356,'CENTROS DE COSTOS'!A:D,2,0)</f>
        <v>0036-0005</v>
      </c>
      <c r="C356" s="40" t="str">
        <f>VLOOKUP(A356,'CENTROS DE COSTOS'!A:D,3,0)</f>
        <v>Wompi Noroccidente</v>
      </c>
      <c r="D356" s="40">
        <v>5001</v>
      </c>
      <c r="E356" s="40">
        <v>2973154</v>
      </c>
      <c r="F356" s="40">
        <v>78285</v>
      </c>
      <c r="G356" s="40" t="s">
        <v>33</v>
      </c>
      <c r="H356" s="40" t="s">
        <v>120</v>
      </c>
      <c r="I356" s="40" t="s">
        <v>88</v>
      </c>
      <c r="J356" s="40" t="s">
        <v>6538</v>
      </c>
      <c r="K356" s="40" t="s">
        <v>1170</v>
      </c>
      <c r="L356" s="40" t="s">
        <v>8308</v>
      </c>
      <c r="M356" s="103">
        <v>45965.606249999997</v>
      </c>
      <c r="N356" s="103">
        <v>45968.35833333333</v>
      </c>
      <c r="O356" s="40" t="s">
        <v>35</v>
      </c>
      <c r="P356" s="40" t="s">
        <v>35</v>
      </c>
      <c r="Q356" s="40" t="s">
        <v>1494</v>
      </c>
      <c r="R356" s="40" t="s">
        <v>1495</v>
      </c>
      <c r="S356" s="40" t="s">
        <v>10593</v>
      </c>
      <c r="T356" s="40" t="s">
        <v>1172</v>
      </c>
      <c r="U356" s="40">
        <v>16</v>
      </c>
      <c r="V356" s="40" t="str">
        <f>VLOOKUP(D356,TIPOLOGIA!A:F,5,0)</f>
        <v>PRINCIPAL</v>
      </c>
      <c r="W356" s="40" t="str">
        <f>VLOOKUP(D356,TIPOLOGIA!A:F,6,0)</f>
        <v>TERRESTRE</v>
      </c>
      <c r="X356" s="40" t="s">
        <v>1498</v>
      </c>
      <c r="Y356" s="40">
        <v>1</v>
      </c>
      <c r="Z356" s="51">
        <f>IF(T356="SOPORTE_TELEFÓNICO",'TARIFAS 2025'!$B$14,IF(V356="PRINCIPAL",'TARIFAS 2025'!$B$11,IF(V356="INTERMEDIA",'TARIFAS 2025'!$C$11,IF(V356="LEJANA",'TARIFAS 2025'!$D$11))))</f>
        <v>31419</v>
      </c>
      <c r="AA356" s="51">
        <f t="shared" si="5"/>
        <v>31419</v>
      </c>
      <c r="AB356" s="100"/>
      <c r="AC356" s="100"/>
      <c r="AD356" s="100"/>
      <c r="AE356" s="100"/>
      <c r="AF356" s="100"/>
      <c r="AG356" s="100"/>
      <c r="AH356" s="100"/>
      <c r="AI356" s="100"/>
      <c r="AJ356" s="100"/>
      <c r="AK356" s="100"/>
      <c r="AL356" s="100"/>
      <c r="AM356" s="100"/>
      <c r="AN356" s="100"/>
      <c r="AO356" s="100"/>
      <c r="AP356" s="100"/>
      <c r="AQ356" s="100"/>
      <c r="AR356" s="100"/>
      <c r="AS356" s="100"/>
      <c r="AT356" s="100"/>
      <c r="AU356" s="100"/>
      <c r="AV356" s="100"/>
      <c r="AW356" s="100"/>
      <c r="AX356" s="100"/>
      <c r="AY356" s="100"/>
      <c r="AZ356" s="100"/>
      <c r="BA356" s="100"/>
      <c r="BB356" s="100"/>
      <c r="BC356" s="100"/>
      <c r="BD356" s="100"/>
      <c r="BE356" s="100"/>
      <c r="BF356" s="100"/>
      <c r="BG356" s="100"/>
    </row>
    <row r="357" spans="1:59" s="85" customFormat="1" ht="15.6" x14ac:dyDescent="0.3">
      <c r="A357" s="40" t="s">
        <v>88</v>
      </c>
      <c r="B357" s="40" t="str">
        <f>VLOOKUP(A357,'CENTROS DE COSTOS'!A:D,2,0)</f>
        <v>0036-0005</v>
      </c>
      <c r="C357" s="40" t="str">
        <f>VLOOKUP(A357,'CENTROS DE COSTOS'!A:D,3,0)</f>
        <v>Wompi Noroccidente</v>
      </c>
      <c r="D357" s="40">
        <v>5001</v>
      </c>
      <c r="E357" s="40">
        <v>2973288</v>
      </c>
      <c r="F357" s="40">
        <v>78163</v>
      </c>
      <c r="G357" s="40" t="s">
        <v>33</v>
      </c>
      <c r="H357" s="40" t="s">
        <v>120</v>
      </c>
      <c r="I357" s="40" t="s">
        <v>88</v>
      </c>
      <c r="J357" s="40" t="s">
        <v>6539</v>
      </c>
      <c r="K357" s="40" t="s">
        <v>1170</v>
      </c>
      <c r="L357" s="40" t="s">
        <v>8309</v>
      </c>
      <c r="M357" s="103">
        <v>45965.615277777782</v>
      </c>
      <c r="N357" s="103">
        <v>45968.359027777777</v>
      </c>
      <c r="O357" s="40" t="s">
        <v>35</v>
      </c>
      <c r="P357" s="40" t="s">
        <v>35</v>
      </c>
      <c r="Q357" s="40" t="s">
        <v>1494</v>
      </c>
      <c r="R357" s="40" t="s">
        <v>1495</v>
      </c>
      <c r="S357" s="40" t="s">
        <v>10594</v>
      </c>
      <c r="T357" s="40" t="s">
        <v>1172</v>
      </c>
      <c r="U357" s="40">
        <v>16</v>
      </c>
      <c r="V357" s="40" t="str">
        <f>VLOOKUP(D357,TIPOLOGIA!A:F,5,0)</f>
        <v>PRINCIPAL</v>
      </c>
      <c r="W357" s="40" t="str">
        <f>VLOOKUP(D357,TIPOLOGIA!A:F,6,0)</f>
        <v>TERRESTRE</v>
      </c>
      <c r="X357" s="40" t="s">
        <v>1498</v>
      </c>
      <c r="Y357" s="40">
        <v>1</v>
      </c>
      <c r="Z357" s="51">
        <f>IF(T357="SOPORTE_TELEFÓNICO",'TARIFAS 2025'!$B$14,IF(V357="PRINCIPAL",'TARIFAS 2025'!$B$11,IF(V357="INTERMEDIA",'TARIFAS 2025'!$C$11,IF(V357="LEJANA",'TARIFAS 2025'!$D$11))))</f>
        <v>31419</v>
      </c>
      <c r="AA357" s="51">
        <f t="shared" si="5"/>
        <v>31419</v>
      </c>
      <c r="AB357" s="100"/>
      <c r="AC357" s="100"/>
      <c r="AD357" s="100"/>
      <c r="AE357" s="100"/>
      <c r="AF357" s="100"/>
      <c r="AG357" s="100"/>
      <c r="AH357" s="100"/>
      <c r="AI357" s="100"/>
      <c r="AJ357" s="100"/>
      <c r="AK357" s="100"/>
      <c r="AL357" s="100"/>
      <c r="AM357" s="100"/>
      <c r="AN357" s="100"/>
      <c r="AO357" s="100"/>
      <c r="AP357" s="100"/>
      <c r="AQ357" s="100"/>
      <c r="AR357" s="100"/>
      <c r="AS357" s="100"/>
      <c r="AT357" s="100"/>
      <c r="AU357" s="100"/>
      <c r="AV357" s="100"/>
      <c r="AW357" s="100"/>
      <c r="AX357" s="100"/>
      <c r="AY357" s="100"/>
      <c r="AZ357" s="100"/>
      <c r="BA357" s="100"/>
      <c r="BB357" s="100"/>
      <c r="BC357" s="100"/>
      <c r="BD357" s="100"/>
      <c r="BE357" s="100"/>
      <c r="BF357" s="100"/>
      <c r="BG357" s="100"/>
    </row>
    <row r="358" spans="1:59" s="85" customFormat="1" ht="15.6" x14ac:dyDescent="0.3">
      <c r="A358" s="40" t="s">
        <v>80</v>
      </c>
      <c r="B358" s="40" t="str">
        <f>VLOOKUP(A358,'CENTROS DE COSTOS'!A:D,2,0)</f>
        <v>0036-0001</v>
      </c>
      <c r="C358" s="40" t="str">
        <f>VLOOKUP(A358,'CENTROS DE COSTOS'!A:D,3,0)</f>
        <v>Wompi Costa</v>
      </c>
      <c r="D358" s="40">
        <v>13001</v>
      </c>
      <c r="E358" s="40">
        <v>2957119</v>
      </c>
      <c r="F358" s="40">
        <v>79505</v>
      </c>
      <c r="G358" s="40" t="s">
        <v>33</v>
      </c>
      <c r="H358" s="40" t="s">
        <v>275</v>
      </c>
      <c r="I358" s="40" t="s">
        <v>80</v>
      </c>
      <c r="J358" s="40" t="s">
        <v>6540</v>
      </c>
      <c r="K358" s="40" t="s">
        <v>1170</v>
      </c>
      <c r="L358" s="40" t="s">
        <v>8310</v>
      </c>
      <c r="M358" s="103">
        <v>45960.384027777778</v>
      </c>
      <c r="N358" s="103">
        <v>45968.378472222219</v>
      </c>
      <c r="O358" s="40" t="s">
        <v>35</v>
      </c>
      <c r="P358" s="40" t="s">
        <v>35</v>
      </c>
      <c r="Q358" s="40" t="s">
        <v>1494</v>
      </c>
      <c r="R358" s="40" t="s">
        <v>1495</v>
      </c>
      <c r="S358" s="40" t="s">
        <v>10595</v>
      </c>
      <c r="T358" s="40" t="s">
        <v>1172</v>
      </c>
      <c r="U358" s="40">
        <v>24</v>
      </c>
      <c r="V358" s="40" t="str">
        <f>VLOOKUP(D358,TIPOLOGIA!A:F,5,0)</f>
        <v>PRINCIPAL</v>
      </c>
      <c r="W358" s="40" t="str">
        <f>VLOOKUP(D358,TIPOLOGIA!A:F,6,0)</f>
        <v>TERRESTRE</v>
      </c>
      <c r="X358" s="40" t="s">
        <v>1228</v>
      </c>
      <c r="Y358" s="40">
        <v>1</v>
      </c>
      <c r="Z358" s="51">
        <f>IF(T358="SOPORTE_TELEFÓNICO",'TARIFAS 2025'!$B$14,IF(V358="PRINCIPAL",'TARIFAS 2025'!$B$11,IF(V358="INTERMEDIA",'TARIFAS 2025'!$C$11,IF(V358="LEJANA",'TARIFAS 2025'!$D$11))))</f>
        <v>31419</v>
      </c>
      <c r="AA358" s="51">
        <f t="shared" si="5"/>
        <v>31419</v>
      </c>
      <c r="AB358" s="100"/>
      <c r="AC358" s="100"/>
      <c r="AD358" s="100"/>
      <c r="AE358" s="100"/>
      <c r="AF358" s="100"/>
      <c r="AG358" s="100"/>
      <c r="AH358" s="100"/>
      <c r="AI358" s="100"/>
      <c r="AJ358" s="100"/>
      <c r="AK358" s="100"/>
      <c r="AL358" s="100"/>
      <c r="AM358" s="100"/>
      <c r="AN358" s="100"/>
      <c r="AO358" s="100"/>
      <c r="AP358" s="100"/>
      <c r="AQ358" s="100"/>
      <c r="AR358" s="100"/>
      <c r="AS358" s="100"/>
      <c r="AT358" s="100"/>
      <c r="AU358" s="100"/>
      <c r="AV358" s="100"/>
      <c r="AW358" s="100"/>
      <c r="AX358" s="100"/>
      <c r="AY358" s="100"/>
      <c r="AZ358" s="100"/>
      <c r="BA358" s="100"/>
      <c r="BB358" s="100"/>
      <c r="BC358" s="100"/>
      <c r="BD358" s="100"/>
      <c r="BE358" s="100"/>
      <c r="BF358" s="100"/>
      <c r="BG358" s="100"/>
    </row>
    <row r="359" spans="1:59" s="85" customFormat="1" ht="15.6" x14ac:dyDescent="0.3">
      <c r="A359" s="40" t="s">
        <v>88</v>
      </c>
      <c r="B359" s="40" t="str">
        <f>VLOOKUP(A359,'CENTROS DE COSTOS'!A:D,2,0)</f>
        <v>0036-0005</v>
      </c>
      <c r="C359" s="40" t="str">
        <f>VLOOKUP(A359,'CENTROS DE COSTOS'!A:D,3,0)</f>
        <v>Wompi Noroccidente</v>
      </c>
      <c r="D359" s="40">
        <v>5856</v>
      </c>
      <c r="E359" s="40">
        <v>2976995</v>
      </c>
      <c r="F359" s="40">
        <v>37717</v>
      </c>
      <c r="G359" s="40" t="s">
        <v>33</v>
      </c>
      <c r="H359" s="40" t="s">
        <v>120</v>
      </c>
      <c r="I359" s="40" t="s">
        <v>142</v>
      </c>
      <c r="J359" s="40" t="s">
        <v>1433</v>
      </c>
      <c r="K359" s="40" t="s">
        <v>1170</v>
      </c>
      <c r="L359" s="40" t="s">
        <v>8311</v>
      </c>
      <c r="M359" s="103">
        <v>45966.425000000003</v>
      </c>
      <c r="N359" s="103">
        <v>45968.388888888891</v>
      </c>
      <c r="O359" s="40" t="s">
        <v>35</v>
      </c>
      <c r="P359" s="40" t="s">
        <v>35</v>
      </c>
      <c r="Q359" s="40" t="s">
        <v>1494</v>
      </c>
      <c r="R359" s="40" t="s">
        <v>1495</v>
      </c>
      <c r="S359" s="40" t="s">
        <v>10596</v>
      </c>
      <c r="T359" s="40" t="s">
        <v>1497</v>
      </c>
      <c r="U359" s="40">
        <v>32</v>
      </c>
      <c r="V359" s="40" t="str">
        <f>VLOOKUP(D359,TIPOLOGIA!A:F,5,0)</f>
        <v>LEJANA</v>
      </c>
      <c r="W359" s="40" t="str">
        <f>VLOOKUP(D359,TIPOLOGIA!A:F,6,0)</f>
        <v>TERRESTRE</v>
      </c>
      <c r="X359" s="40" t="s">
        <v>12479</v>
      </c>
      <c r="Y359" s="40">
        <v>1</v>
      </c>
      <c r="Z359" s="51">
        <f>IF(T359="SOPORTE_TELEFÓNICO",'TARIFAS 2025'!$B$14,IF(V359="PRINCIPAL",'TARIFAS 2025'!$B$11,IF(V359="INTERMEDIA",'TARIFAS 2025'!$C$11,IF(V359="LEJANA",'TARIFAS 2025'!$D$11))))</f>
        <v>40250</v>
      </c>
      <c r="AA359" s="51">
        <f t="shared" si="5"/>
        <v>40250</v>
      </c>
      <c r="AB359" s="100"/>
      <c r="AC359" s="100"/>
      <c r="AD359" s="100"/>
      <c r="AE359" s="100"/>
      <c r="AF359" s="100"/>
      <c r="AG359" s="100"/>
      <c r="AH359" s="100"/>
      <c r="AI359" s="100"/>
      <c r="AJ359" s="100"/>
      <c r="AK359" s="100"/>
      <c r="AL359" s="100"/>
      <c r="AM359" s="100"/>
      <c r="AN359" s="100"/>
      <c r="AO359" s="100"/>
      <c r="AP359" s="100"/>
      <c r="AQ359" s="100"/>
      <c r="AR359" s="100"/>
      <c r="AS359" s="100"/>
      <c r="AT359" s="100"/>
      <c r="AU359" s="100"/>
      <c r="AV359" s="100"/>
      <c r="AW359" s="100"/>
      <c r="AX359" s="100"/>
      <c r="AY359" s="100"/>
      <c r="AZ359" s="100"/>
      <c r="BA359" s="100"/>
      <c r="BB359" s="100"/>
      <c r="BC359" s="100"/>
      <c r="BD359" s="100"/>
      <c r="BE359" s="100"/>
      <c r="BF359" s="100"/>
      <c r="BG359" s="100"/>
    </row>
    <row r="360" spans="1:59" s="85" customFormat="1" ht="15.6" x14ac:dyDescent="0.3">
      <c r="A360" s="40" t="s">
        <v>71</v>
      </c>
      <c r="B360" s="40" t="str">
        <f>VLOOKUP(A360,'CENTROS DE COSTOS'!A:D,2,0)</f>
        <v>0036-0004</v>
      </c>
      <c r="C360" s="40" t="str">
        <f>VLOOKUP(A360,'CENTROS DE COSTOS'!A:D,3,0)</f>
        <v>Wompi Centro</v>
      </c>
      <c r="D360" s="40">
        <v>25758</v>
      </c>
      <c r="E360" s="40">
        <v>2974842</v>
      </c>
      <c r="F360" s="40">
        <v>49212</v>
      </c>
      <c r="G360" s="40" t="s">
        <v>33</v>
      </c>
      <c r="H360" s="40" t="s">
        <v>618</v>
      </c>
      <c r="I360" s="40" t="s">
        <v>699</v>
      </c>
      <c r="J360" s="40" t="s">
        <v>6541</v>
      </c>
      <c r="K360" s="40" t="s">
        <v>1170</v>
      </c>
      <c r="L360" s="40" t="s">
        <v>8312</v>
      </c>
      <c r="M360" s="103">
        <v>45966.333333333343</v>
      </c>
      <c r="N360" s="103">
        <v>45968.393750000003</v>
      </c>
      <c r="O360" s="40" t="s">
        <v>35</v>
      </c>
      <c r="P360" s="40" t="s">
        <v>35</v>
      </c>
      <c r="Q360" s="40" t="s">
        <v>1494</v>
      </c>
      <c r="R360" s="40" t="s">
        <v>1495</v>
      </c>
      <c r="S360" s="40" t="s">
        <v>10597</v>
      </c>
      <c r="T360" s="40" t="s">
        <v>1497</v>
      </c>
      <c r="U360" s="40">
        <v>24</v>
      </c>
      <c r="V360" s="40" t="str">
        <f>VLOOKUP(D360,TIPOLOGIA!A:F,5,0)</f>
        <v>INTERMEDIA</v>
      </c>
      <c r="W360" s="40" t="str">
        <f>VLOOKUP(D360,TIPOLOGIA!A:F,6,0)</f>
        <v>TERRESTRE</v>
      </c>
      <c r="X360" s="40" t="s">
        <v>1802</v>
      </c>
      <c r="Y360" s="40">
        <v>1</v>
      </c>
      <c r="Z360" s="51">
        <f>IF(T360="SOPORTE_TELEFÓNICO",'TARIFAS 2025'!$B$14,IF(V360="PRINCIPAL",'TARIFAS 2025'!$B$11,IF(V360="INTERMEDIA",'TARIFAS 2025'!$C$11,IF(V360="LEJANA",'TARIFAS 2025'!$D$11))))</f>
        <v>36351</v>
      </c>
      <c r="AA360" s="51">
        <f t="shared" si="5"/>
        <v>36351</v>
      </c>
      <c r="AB360" s="100"/>
      <c r="AC360" s="100"/>
      <c r="AD360" s="100"/>
      <c r="AE360" s="100"/>
      <c r="AF360" s="100"/>
      <c r="AG360" s="100"/>
      <c r="AH360" s="100"/>
      <c r="AI360" s="100"/>
      <c r="AJ360" s="100"/>
      <c r="AK360" s="100"/>
      <c r="AL360" s="100"/>
      <c r="AM360" s="100"/>
      <c r="AN360" s="100"/>
      <c r="AO360" s="100"/>
      <c r="AP360" s="100"/>
      <c r="AQ360" s="100"/>
      <c r="AR360" s="100"/>
      <c r="AS360" s="100"/>
      <c r="AT360" s="100"/>
      <c r="AU360" s="100"/>
      <c r="AV360" s="100"/>
      <c r="AW360" s="100"/>
      <c r="AX360" s="100"/>
      <c r="AY360" s="100"/>
      <c r="AZ360" s="100"/>
      <c r="BA360" s="100"/>
      <c r="BB360" s="100"/>
      <c r="BC360" s="100"/>
      <c r="BD360" s="100"/>
      <c r="BE360" s="100"/>
      <c r="BF360" s="100"/>
      <c r="BG360" s="100"/>
    </row>
    <row r="361" spans="1:59" s="85" customFormat="1" ht="15.6" x14ac:dyDescent="0.3">
      <c r="A361" s="40" t="s">
        <v>71</v>
      </c>
      <c r="B361" s="40" t="str">
        <f>VLOOKUP(A361,'CENTROS DE COSTOS'!A:D,2,0)</f>
        <v>0036-0004</v>
      </c>
      <c r="C361" s="40" t="str">
        <f>VLOOKUP(A361,'CENTROS DE COSTOS'!A:D,3,0)</f>
        <v>Wompi Centro</v>
      </c>
      <c r="D361" s="40">
        <v>25322</v>
      </c>
      <c r="E361" s="40">
        <v>2951254</v>
      </c>
      <c r="F361" s="40">
        <v>63988</v>
      </c>
      <c r="G361" s="40" t="s">
        <v>33</v>
      </c>
      <c r="H361" s="40" t="s">
        <v>618</v>
      </c>
      <c r="I361" s="40" t="s">
        <v>660</v>
      </c>
      <c r="J361" s="40" t="s">
        <v>1465</v>
      </c>
      <c r="K361" s="40" t="s">
        <v>1170</v>
      </c>
      <c r="L361" s="40" t="s">
        <v>8313</v>
      </c>
      <c r="M361" s="103">
        <v>45959.398611111108</v>
      </c>
      <c r="N361" s="103">
        <v>45968.394444444442</v>
      </c>
      <c r="O361" s="40" t="s">
        <v>35</v>
      </c>
      <c r="P361" s="40" t="s">
        <v>35</v>
      </c>
      <c r="Q361" s="40" t="s">
        <v>1494</v>
      </c>
      <c r="R361" s="40" t="s">
        <v>1495</v>
      </c>
      <c r="S361" s="40" t="s">
        <v>10598</v>
      </c>
      <c r="T361" s="40" t="s">
        <v>1497</v>
      </c>
      <c r="U361" s="40">
        <v>40</v>
      </c>
      <c r="V361" s="40" t="str">
        <f>VLOOKUP(D361,TIPOLOGIA!A:F,5,0)</f>
        <v>INTERMEDIA</v>
      </c>
      <c r="W361" s="40" t="str">
        <f>VLOOKUP(D361,TIPOLOGIA!A:F,6,0)</f>
        <v>TERRESTRE</v>
      </c>
      <c r="X361" s="40" t="s">
        <v>1777</v>
      </c>
      <c r="Y361" s="40">
        <v>1</v>
      </c>
      <c r="Z361" s="51">
        <f>IF(T361="SOPORTE_TELEFÓNICO",'TARIFAS 2025'!$B$14,IF(V361="PRINCIPAL",'TARIFAS 2025'!$B$11,IF(V361="INTERMEDIA",'TARIFAS 2025'!$C$11,IF(V361="LEJANA",'TARIFAS 2025'!$D$11))))</f>
        <v>36351</v>
      </c>
      <c r="AA361" s="51">
        <f t="shared" si="5"/>
        <v>36351</v>
      </c>
      <c r="AB361" s="100"/>
      <c r="AC361" s="100"/>
      <c r="AD361" s="100"/>
      <c r="AE361" s="100"/>
      <c r="AF361" s="100"/>
      <c r="AG361" s="100"/>
      <c r="AH361" s="100"/>
      <c r="AI361" s="100"/>
      <c r="AJ361" s="100"/>
      <c r="AK361" s="100"/>
      <c r="AL361" s="100"/>
      <c r="AM361" s="100"/>
      <c r="AN361" s="100"/>
      <c r="AO361" s="100"/>
      <c r="AP361" s="100"/>
      <c r="AQ361" s="100"/>
      <c r="AR361" s="100"/>
      <c r="AS361" s="100"/>
      <c r="AT361" s="100"/>
      <c r="AU361" s="100"/>
      <c r="AV361" s="100"/>
      <c r="AW361" s="100"/>
      <c r="AX361" s="100"/>
      <c r="AY361" s="100"/>
      <c r="AZ361" s="100"/>
      <c r="BA361" s="100"/>
      <c r="BB361" s="100"/>
      <c r="BC361" s="100"/>
      <c r="BD361" s="100"/>
      <c r="BE361" s="100"/>
      <c r="BF361" s="100"/>
      <c r="BG361" s="100"/>
    </row>
    <row r="362" spans="1:59" s="85" customFormat="1" ht="15.6" x14ac:dyDescent="0.3">
      <c r="A362" s="40" t="s">
        <v>77</v>
      </c>
      <c r="B362" s="40" t="str">
        <f>VLOOKUP(A362,'CENTROS DE COSTOS'!A:D,2,0)</f>
        <v>0036-0003</v>
      </c>
      <c r="C362" s="40" t="str">
        <f>VLOOKUP(A362,'CENTROS DE COSTOS'!A:D,3,0)</f>
        <v>Wompi Suroccidente</v>
      </c>
      <c r="D362" s="40">
        <v>76248</v>
      </c>
      <c r="E362" s="40">
        <v>2952429</v>
      </c>
      <c r="F362" s="40">
        <v>38772</v>
      </c>
      <c r="G362" s="40" t="s">
        <v>33</v>
      </c>
      <c r="H362" s="40" t="s">
        <v>1101</v>
      </c>
      <c r="I362" s="40" t="s">
        <v>1113</v>
      </c>
      <c r="J362" s="40" t="s">
        <v>6542</v>
      </c>
      <c r="K362" s="40" t="s">
        <v>1170</v>
      </c>
      <c r="L362" s="40" t="s">
        <v>8314</v>
      </c>
      <c r="M362" s="103">
        <v>45959.447222222218</v>
      </c>
      <c r="N362" s="103">
        <v>45968.394444444442</v>
      </c>
      <c r="O362" s="40" t="s">
        <v>35</v>
      </c>
      <c r="P362" s="40" t="s">
        <v>35</v>
      </c>
      <c r="Q362" s="40" t="s">
        <v>1494</v>
      </c>
      <c r="R362" s="40" t="s">
        <v>1495</v>
      </c>
      <c r="S362" s="40" t="s">
        <v>10599</v>
      </c>
      <c r="T362" s="40" t="s">
        <v>1497</v>
      </c>
      <c r="U362" s="40">
        <v>64</v>
      </c>
      <c r="V362" s="40" t="str">
        <f>VLOOKUP(D362,TIPOLOGIA!A:F,5,0)</f>
        <v>INTERMEDIA</v>
      </c>
      <c r="W362" s="40" t="str">
        <f>VLOOKUP(D362,TIPOLOGIA!A:F,6,0)</f>
        <v>TERRESTRE</v>
      </c>
      <c r="X362" s="40" t="s">
        <v>1802</v>
      </c>
      <c r="Y362" s="40">
        <v>1</v>
      </c>
      <c r="Z362" s="51">
        <f>IF(T362="SOPORTE_TELEFÓNICO",'TARIFAS 2025'!$B$14,IF(V362="PRINCIPAL",'TARIFAS 2025'!$B$11,IF(V362="INTERMEDIA",'TARIFAS 2025'!$C$11,IF(V362="LEJANA",'TARIFAS 2025'!$D$11))))</f>
        <v>36351</v>
      </c>
      <c r="AA362" s="51">
        <f t="shared" si="5"/>
        <v>36351</v>
      </c>
      <c r="AB362" s="100"/>
      <c r="AC362" s="100"/>
      <c r="AD362" s="100"/>
      <c r="AE362" s="100"/>
      <c r="AF362" s="100"/>
      <c r="AG362" s="100"/>
      <c r="AH362" s="100"/>
      <c r="AI362" s="100"/>
      <c r="AJ362" s="100"/>
      <c r="AK362" s="100"/>
      <c r="AL362" s="100"/>
      <c r="AM362" s="100"/>
      <c r="AN362" s="100"/>
      <c r="AO362" s="100"/>
      <c r="AP362" s="100"/>
      <c r="AQ362" s="100"/>
      <c r="AR362" s="100"/>
      <c r="AS362" s="100"/>
      <c r="AT362" s="100"/>
      <c r="AU362" s="100"/>
      <c r="AV362" s="100"/>
      <c r="AW362" s="100"/>
      <c r="AX362" s="100"/>
      <c r="AY362" s="100"/>
      <c r="AZ362" s="100"/>
      <c r="BA362" s="100"/>
      <c r="BB362" s="100"/>
      <c r="BC362" s="100"/>
      <c r="BD362" s="100"/>
      <c r="BE362" s="100"/>
      <c r="BF362" s="100"/>
      <c r="BG362" s="100"/>
    </row>
    <row r="363" spans="1:59" s="85" customFormat="1" ht="15.6" x14ac:dyDescent="0.3">
      <c r="A363" s="40" t="s">
        <v>97</v>
      </c>
      <c r="B363" s="40" t="str">
        <f>VLOOKUP(A363,'CENTROS DE COSTOS'!A:D,2,0)</f>
        <v>0036-0001</v>
      </c>
      <c r="C363" s="40" t="str">
        <f>VLOOKUP(A363,'CENTROS DE COSTOS'!A:D,3,0)</f>
        <v>Wompi Costa</v>
      </c>
      <c r="D363" s="40">
        <v>44855</v>
      </c>
      <c r="E363" s="40">
        <v>2953196</v>
      </c>
      <c r="F363" s="40">
        <v>40294</v>
      </c>
      <c r="G363" s="40" t="s">
        <v>33</v>
      </c>
      <c r="H363" s="40" t="s">
        <v>774</v>
      </c>
      <c r="I363" s="40" t="s">
        <v>786</v>
      </c>
      <c r="J363" s="40" t="s">
        <v>3341</v>
      </c>
      <c r="K363" s="40" t="s">
        <v>1170</v>
      </c>
      <c r="L363" s="40" t="s">
        <v>8315</v>
      </c>
      <c r="M363" s="103">
        <v>45959.504166666673</v>
      </c>
      <c r="N363" s="103">
        <v>45968.394444444442</v>
      </c>
      <c r="O363" s="40" t="s">
        <v>35</v>
      </c>
      <c r="P363" s="40" t="s">
        <v>35</v>
      </c>
      <c r="Q363" s="40" t="s">
        <v>1494</v>
      </c>
      <c r="R363" s="40" t="s">
        <v>1495</v>
      </c>
      <c r="S363" s="40" t="s">
        <v>10600</v>
      </c>
      <c r="T363" s="40" t="s">
        <v>1497</v>
      </c>
      <c r="U363" s="40">
        <v>40</v>
      </c>
      <c r="V363" s="40" t="str">
        <f>VLOOKUP(D363,TIPOLOGIA!A:F,5,0)</f>
        <v>INTERMEDIA</v>
      </c>
      <c r="W363" s="40" t="str">
        <f>VLOOKUP(D363,TIPOLOGIA!A:F,6,0)</f>
        <v>TERRESTRE</v>
      </c>
      <c r="X363" s="40" t="s">
        <v>1777</v>
      </c>
      <c r="Y363" s="40">
        <v>1</v>
      </c>
      <c r="Z363" s="51">
        <f>IF(T363="SOPORTE_TELEFÓNICO",'TARIFAS 2025'!$B$14,IF(V363="PRINCIPAL",'TARIFAS 2025'!$B$11,IF(V363="INTERMEDIA",'TARIFAS 2025'!$C$11,IF(V363="LEJANA",'TARIFAS 2025'!$D$11))))</f>
        <v>36351</v>
      </c>
      <c r="AA363" s="51">
        <f t="shared" si="5"/>
        <v>36351</v>
      </c>
      <c r="AB363" s="100"/>
      <c r="AC363" s="100"/>
      <c r="AD363" s="100"/>
      <c r="AE363" s="100"/>
      <c r="AF363" s="100"/>
      <c r="AG363" s="100"/>
      <c r="AH363" s="100"/>
      <c r="AI363" s="100"/>
      <c r="AJ363" s="100"/>
      <c r="AK363" s="100"/>
      <c r="AL363" s="100"/>
      <c r="AM363" s="100"/>
      <c r="AN363" s="100"/>
      <c r="AO363" s="100"/>
      <c r="AP363" s="100"/>
      <c r="AQ363" s="100"/>
      <c r="AR363" s="100"/>
      <c r="AS363" s="100"/>
      <c r="AT363" s="100"/>
      <c r="AU363" s="100"/>
      <c r="AV363" s="100"/>
      <c r="AW363" s="100"/>
      <c r="AX363" s="100"/>
      <c r="AY363" s="100"/>
      <c r="AZ363" s="100"/>
      <c r="BA363" s="100"/>
      <c r="BB363" s="100"/>
      <c r="BC363" s="100"/>
      <c r="BD363" s="100"/>
      <c r="BE363" s="100"/>
      <c r="BF363" s="100"/>
      <c r="BG363" s="100"/>
    </row>
    <row r="364" spans="1:59" s="85" customFormat="1" ht="15.6" x14ac:dyDescent="0.3">
      <c r="A364" s="40" t="s">
        <v>68</v>
      </c>
      <c r="B364" s="40" t="str">
        <f>VLOOKUP(A364,'CENTROS DE COSTOS'!A:D,2,0)</f>
        <v>0036-0001</v>
      </c>
      <c r="C364" s="40" t="str">
        <f>VLOOKUP(A364,'CENTROS DE COSTOS'!A:D,3,0)</f>
        <v>Wompi Costa</v>
      </c>
      <c r="D364" s="40">
        <v>8520</v>
      </c>
      <c r="E364" s="40">
        <v>2950724</v>
      </c>
      <c r="F364" s="40">
        <v>51516</v>
      </c>
      <c r="G364" s="40" t="s">
        <v>33</v>
      </c>
      <c r="H364" s="40" t="s">
        <v>253</v>
      </c>
      <c r="I364" s="40" t="s">
        <v>262</v>
      </c>
      <c r="J364" s="40" t="s">
        <v>6543</v>
      </c>
      <c r="K364" s="40" t="s">
        <v>1170</v>
      </c>
      <c r="L364" s="40" t="s">
        <v>8316</v>
      </c>
      <c r="M364" s="103">
        <v>45959.361805555563</v>
      </c>
      <c r="N364" s="103">
        <v>45968.394444444442</v>
      </c>
      <c r="O364" s="40" t="s">
        <v>35</v>
      </c>
      <c r="P364" s="40" t="s">
        <v>35</v>
      </c>
      <c r="Q364" s="40" t="s">
        <v>1494</v>
      </c>
      <c r="R364" s="40" t="s">
        <v>1495</v>
      </c>
      <c r="S364" s="40" t="s">
        <v>10601</v>
      </c>
      <c r="T364" s="40" t="s">
        <v>1497</v>
      </c>
      <c r="U364" s="40">
        <v>16</v>
      </c>
      <c r="V364" s="40" t="str">
        <f>VLOOKUP(D364,TIPOLOGIA!A:F,5,0)</f>
        <v>INTERMEDIA</v>
      </c>
      <c r="W364" s="40" t="str">
        <f>VLOOKUP(D364,TIPOLOGIA!A:F,6,0)</f>
        <v>TERRESTRE</v>
      </c>
      <c r="X364" s="40" t="s">
        <v>1802</v>
      </c>
      <c r="Y364" s="40">
        <v>1</v>
      </c>
      <c r="Z364" s="51">
        <f>IF(T364="SOPORTE_TELEFÓNICO",'TARIFAS 2025'!$B$14,IF(V364="PRINCIPAL",'TARIFAS 2025'!$B$11,IF(V364="INTERMEDIA",'TARIFAS 2025'!$C$11,IF(V364="LEJANA",'TARIFAS 2025'!$D$11))))</f>
        <v>36351</v>
      </c>
      <c r="AA364" s="51">
        <f t="shared" si="5"/>
        <v>36351</v>
      </c>
      <c r="AB364" s="100"/>
      <c r="AC364" s="100"/>
      <c r="AD364" s="100"/>
      <c r="AE364" s="100"/>
      <c r="AF364" s="100"/>
      <c r="AG364" s="100"/>
      <c r="AH364" s="100"/>
      <c r="AI364" s="100"/>
      <c r="AJ364" s="100"/>
      <c r="AK364" s="100"/>
      <c r="AL364" s="100"/>
      <c r="AM364" s="100"/>
      <c r="AN364" s="100"/>
      <c r="AO364" s="100"/>
      <c r="AP364" s="100"/>
      <c r="AQ364" s="100"/>
      <c r="AR364" s="100"/>
      <c r="AS364" s="100"/>
      <c r="AT364" s="100"/>
      <c r="AU364" s="100"/>
      <c r="AV364" s="100"/>
      <c r="AW364" s="100"/>
      <c r="AX364" s="100"/>
      <c r="AY364" s="100"/>
      <c r="AZ364" s="100"/>
      <c r="BA364" s="100"/>
      <c r="BB364" s="100"/>
      <c r="BC364" s="100"/>
      <c r="BD364" s="100"/>
      <c r="BE364" s="100"/>
      <c r="BF364" s="100"/>
      <c r="BG364" s="100"/>
    </row>
    <row r="365" spans="1:59" s="85" customFormat="1" ht="15.6" x14ac:dyDescent="0.3">
      <c r="A365" s="40" t="s">
        <v>74</v>
      </c>
      <c r="B365" s="40" t="str">
        <f>VLOOKUP(A365,'CENTROS DE COSTOS'!A:D,2,0)</f>
        <v>0036-0007</v>
      </c>
      <c r="C365" s="40" t="str">
        <f>VLOOKUP(A365,'CENTROS DE COSTOS'!A:D,3,0)</f>
        <v>Wompi Santander</v>
      </c>
      <c r="D365" s="40">
        <v>68500</v>
      </c>
      <c r="E365" s="40">
        <v>2948848</v>
      </c>
      <c r="F365" s="40">
        <v>78882</v>
      </c>
      <c r="G365" s="40" t="s">
        <v>33</v>
      </c>
      <c r="H365" s="40" t="s">
        <v>963</v>
      </c>
      <c r="I365" s="40" t="s">
        <v>1008</v>
      </c>
      <c r="J365" s="40" t="s">
        <v>6544</v>
      </c>
      <c r="K365" s="40" t="s">
        <v>1170</v>
      </c>
      <c r="L365" s="40" t="s">
        <v>8317</v>
      </c>
      <c r="M365" s="103">
        <v>45958.672222222223</v>
      </c>
      <c r="N365" s="103">
        <v>45968.394444444442</v>
      </c>
      <c r="O365" s="40" t="s">
        <v>35</v>
      </c>
      <c r="P365" s="40" t="s">
        <v>35</v>
      </c>
      <c r="Q365" s="40" t="s">
        <v>1494</v>
      </c>
      <c r="R365" s="40" t="s">
        <v>1495</v>
      </c>
      <c r="S365" s="40" t="s">
        <v>10602</v>
      </c>
      <c r="T365" s="40" t="s">
        <v>1497</v>
      </c>
      <c r="U365" s="40">
        <v>24</v>
      </c>
      <c r="V365" s="40" t="str">
        <f>VLOOKUP(D365,TIPOLOGIA!A:F,5,0)</f>
        <v>LEJANA</v>
      </c>
      <c r="W365" s="40" t="str">
        <f>VLOOKUP(D365,TIPOLOGIA!A:F,6,0)</f>
        <v>TERRESTRE</v>
      </c>
      <c r="X365" s="40" t="s">
        <v>1777</v>
      </c>
      <c r="Y365" s="40">
        <v>1</v>
      </c>
      <c r="Z365" s="51">
        <f>IF(T365="SOPORTE_TELEFÓNICO",'TARIFAS 2025'!$B$14,IF(V365="PRINCIPAL",'TARIFAS 2025'!$B$11,IF(V365="INTERMEDIA",'TARIFAS 2025'!$C$11,IF(V365="LEJANA",'TARIFAS 2025'!$D$11))))</f>
        <v>40250</v>
      </c>
      <c r="AA365" s="51">
        <f t="shared" si="5"/>
        <v>40250</v>
      </c>
      <c r="AB365" s="100"/>
      <c r="AC365" s="100"/>
      <c r="AD365" s="100"/>
      <c r="AE365" s="100"/>
      <c r="AF365" s="100"/>
      <c r="AG365" s="100"/>
      <c r="AH365" s="100"/>
      <c r="AI365" s="100"/>
      <c r="AJ365" s="100"/>
      <c r="AK365" s="100"/>
      <c r="AL365" s="100"/>
      <c r="AM365" s="100"/>
      <c r="AN365" s="100"/>
      <c r="AO365" s="100"/>
      <c r="AP365" s="100"/>
      <c r="AQ365" s="100"/>
      <c r="AR365" s="100"/>
      <c r="AS365" s="100"/>
      <c r="AT365" s="100"/>
      <c r="AU365" s="100"/>
      <c r="AV365" s="100"/>
      <c r="AW365" s="100"/>
      <c r="AX365" s="100"/>
      <c r="AY365" s="100"/>
      <c r="AZ365" s="100"/>
      <c r="BA365" s="100"/>
      <c r="BB365" s="100"/>
      <c r="BC365" s="100"/>
      <c r="BD365" s="100"/>
      <c r="BE365" s="100"/>
      <c r="BF365" s="100"/>
      <c r="BG365" s="100"/>
    </row>
    <row r="366" spans="1:59" s="85" customFormat="1" ht="15.6" x14ac:dyDescent="0.3">
      <c r="A366" s="40" t="s">
        <v>77</v>
      </c>
      <c r="B366" s="40" t="str">
        <f>VLOOKUP(A366,'CENTROS DE COSTOS'!A:D,2,0)</f>
        <v>0036-0003</v>
      </c>
      <c r="C366" s="40" t="str">
        <f>VLOOKUP(A366,'CENTROS DE COSTOS'!A:D,3,0)</f>
        <v>Wompi Suroccidente</v>
      </c>
      <c r="D366" s="40">
        <v>76364</v>
      </c>
      <c r="E366" s="40">
        <v>2974817</v>
      </c>
      <c r="F366" s="40">
        <v>62049</v>
      </c>
      <c r="G366" s="40" t="s">
        <v>33</v>
      </c>
      <c r="H366" s="40" t="s">
        <v>1101</v>
      </c>
      <c r="I366" s="40" t="s">
        <v>1119</v>
      </c>
      <c r="J366" s="40" t="s">
        <v>6545</v>
      </c>
      <c r="K366" s="40" t="s">
        <v>1170</v>
      </c>
      <c r="L366" s="40" t="s">
        <v>8318</v>
      </c>
      <c r="M366" s="103">
        <v>45966.333333333343</v>
      </c>
      <c r="N366" s="103">
        <v>45968.394444444442</v>
      </c>
      <c r="O366" s="40" t="s">
        <v>35</v>
      </c>
      <c r="P366" s="40" t="s">
        <v>35</v>
      </c>
      <c r="Q366" s="40" t="s">
        <v>1494</v>
      </c>
      <c r="R366" s="40" t="s">
        <v>1495</v>
      </c>
      <c r="S366" s="40" t="s">
        <v>10603</v>
      </c>
      <c r="T366" s="40" t="s">
        <v>1497</v>
      </c>
      <c r="U366" s="40">
        <v>40</v>
      </c>
      <c r="V366" s="40" t="str">
        <f>VLOOKUP(D366,TIPOLOGIA!A:F,5,0)</f>
        <v>INTERMEDIA</v>
      </c>
      <c r="W366" s="40" t="str">
        <f>VLOOKUP(D366,TIPOLOGIA!A:F,6,0)</f>
        <v>TERRESTRE</v>
      </c>
      <c r="X366" s="40" t="s">
        <v>1802</v>
      </c>
      <c r="Y366" s="40">
        <v>1</v>
      </c>
      <c r="Z366" s="51">
        <f>IF(T366="SOPORTE_TELEFÓNICO",'TARIFAS 2025'!$B$14,IF(V366="PRINCIPAL",'TARIFAS 2025'!$B$11,IF(V366="INTERMEDIA",'TARIFAS 2025'!$C$11,IF(V366="LEJANA",'TARIFAS 2025'!$D$11))))</f>
        <v>36351</v>
      </c>
      <c r="AA366" s="51">
        <f t="shared" si="5"/>
        <v>36351</v>
      </c>
      <c r="AB366" s="100"/>
      <c r="AC366" s="100"/>
      <c r="AD366" s="100"/>
      <c r="AE366" s="100"/>
      <c r="AF366" s="100"/>
      <c r="AG366" s="100"/>
      <c r="AH366" s="100"/>
      <c r="AI366" s="100"/>
      <c r="AJ366" s="100"/>
      <c r="AK366" s="100"/>
      <c r="AL366" s="100"/>
      <c r="AM366" s="100"/>
      <c r="AN366" s="100"/>
      <c r="AO366" s="100"/>
      <c r="AP366" s="100"/>
      <c r="AQ366" s="100"/>
      <c r="AR366" s="100"/>
      <c r="AS366" s="100"/>
      <c r="AT366" s="100"/>
      <c r="AU366" s="100"/>
      <c r="AV366" s="100"/>
      <c r="AW366" s="100"/>
      <c r="AX366" s="100"/>
      <c r="AY366" s="100"/>
      <c r="AZ366" s="100"/>
      <c r="BA366" s="100"/>
      <c r="BB366" s="100"/>
      <c r="BC366" s="100"/>
      <c r="BD366" s="100"/>
      <c r="BE366" s="100"/>
      <c r="BF366" s="100"/>
      <c r="BG366" s="100"/>
    </row>
    <row r="367" spans="1:59" s="85" customFormat="1" ht="15.6" x14ac:dyDescent="0.3">
      <c r="A367" s="40" t="s">
        <v>89</v>
      </c>
      <c r="B367" s="40" t="str">
        <f>VLOOKUP(A367,'CENTROS DE COSTOS'!A:D,2,0)</f>
        <v>0036-0001</v>
      </c>
      <c r="C367" s="40" t="str">
        <f>VLOOKUP(A367,'CENTROS DE COSTOS'!A:D,3,0)</f>
        <v>Wompi Costa</v>
      </c>
      <c r="D367" s="40">
        <v>23182</v>
      </c>
      <c r="E367" s="40">
        <v>2961771</v>
      </c>
      <c r="F367" s="40">
        <v>52891</v>
      </c>
      <c r="G367" s="40" t="s">
        <v>33</v>
      </c>
      <c r="H367" s="40" t="s">
        <v>276</v>
      </c>
      <c r="I367" s="40" t="s">
        <v>596</v>
      </c>
      <c r="J367" s="40" t="s">
        <v>6546</v>
      </c>
      <c r="K367" s="40" t="s">
        <v>1170</v>
      </c>
      <c r="L367" s="40" t="s">
        <v>8319</v>
      </c>
      <c r="M367" s="103">
        <v>45961.363194444442</v>
      </c>
      <c r="N367" s="103">
        <v>45968.395833333343</v>
      </c>
      <c r="O367" s="40" t="s">
        <v>35</v>
      </c>
      <c r="P367" s="40" t="s">
        <v>35</v>
      </c>
      <c r="Q367" s="40" t="s">
        <v>1494</v>
      </c>
      <c r="R367" s="40" t="s">
        <v>1495</v>
      </c>
      <c r="S367" s="40" t="s">
        <v>10604</v>
      </c>
      <c r="T367" s="40" t="s">
        <v>1497</v>
      </c>
      <c r="U367" s="40">
        <v>24</v>
      </c>
      <c r="V367" s="40" t="str">
        <f>VLOOKUP(D367,TIPOLOGIA!A:F,5,0)</f>
        <v>INTERMEDIA</v>
      </c>
      <c r="W367" s="40" t="str">
        <f>VLOOKUP(D367,TIPOLOGIA!A:F,6,0)</f>
        <v>TERRESTRE</v>
      </c>
      <c r="X367" s="40" t="s">
        <v>1591</v>
      </c>
      <c r="Y367" s="40">
        <v>1</v>
      </c>
      <c r="Z367" s="51">
        <f>IF(T367="SOPORTE_TELEFÓNICO",'TARIFAS 2025'!$B$14,IF(V367="PRINCIPAL",'TARIFAS 2025'!$B$11,IF(V367="INTERMEDIA",'TARIFAS 2025'!$C$11,IF(V367="LEJANA",'TARIFAS 2025'!$D$11))))</f>
        <v>36351</v>
      </c>
      <c r="AA367" s="51">
        <f t="shared" si="5"/>
        <v>36351</v>
      </c>
      <c r="AB367" s="100"/>
      <c r="AC367" s="100"/>
      <c r="AD367" s="100"/>
      <c r="AE367" s="100"/>
      <c r="AF367" s="100"/>
      <c r="AG367" s="100"/>
      <c r="AH367" s="100"/>
      <c r="AI367" s="100"/>
      <c r="AJ367" s="100"/>
      <c r="AK367" s="100"/>
      <c r="AL367" s="100"/>
      <c r="AM367" s="100"/>
      <c r="AN367" s="100"/>
      <c r="AO367" s="100"/>
      <c r="AP367" s="100"/>
      <c r="AQ367" s="100"/>
      <c r="AR367" s="100"/>
      <c r="AS367" s="100"/>
      <c r="AT367" s="100"/>
      <c r="AU367" s="100"/>
      <c r="AV367" s="100"/>
      <c r="AW367" s="100"/>
      <c r="AX367" s="100"/>
      <c r="AY367" s="100"/>
      <c r="AZ367" s="100"/>
      <c r="BA367" s="100"/>
      <c r="BB367" s="100"/>
      <c r="BC367" s="100"/>
      <c r="BD367" s="100"/>
      <c r="BE367" s="100"/>
      <c r="BF367" s="100"/>
      <c r="BG367" s="100"/>
    </row>
    <row r="368" spans="1:59" s="85" customFormat="1" ht="15.6" x14ac:dyDescent="0.3">
      <c r="A368" s="40" t="s">
        <v>71</v>
      </c>
      <c r="B368" s="40" t="str">
        <f>VLOOKUP(A368,'CENTROS DE COSTOS'!A:D,2,0)</f>
        <v>0036-0004</v>
      </c>
      <c r="C368" s="40" t="str">
        <f>VLOOKUP(A368,'CENTROS DE COSTOS'!A:D,3,0)</f>
        <v>Wompi Centro</v>
      </c>
      <c r="D368" s="40">
        <v>25843</v>
      </c>
      <c r="E368" s="40">
        <v>2959189</v>
      </c>
      <c r="F368" s="40">
        <v>71478</v>
      </c>
      <c r="G368" s="40" t="s">
        <v>33</v>
      </c>
      <c r="H368" s="40" t="s">
        <v>618</v>
      </c>
      <c r="I368" s="40" t="s">
        <v>720</v>
      </c>
      <c r="J368" s="40" t="s">
        <v>6547</v>
      </c>
      <c r="K368" s="40" t="s">
        <v>1170</v>
      </c>
      <c r="L368" s="40" t="s">
        <v>8320</v>
      </c>
      <c r="M368" s="103">
        <v>45960.572916666657</v>
      </c>
      <c r="N368" s="103">
        <v>45968.395833333343</v>
      </c>
      <c r="O368" s="40" t="s">
        <v>35</v>
      </c>
      <c r="P368" s="40" t="s">
        <v>35</v>
      </c>
      <c r="Q368" s="40" t="s">
        <v>1494</v>
      </c>
      <c r="R368" s="40" t="s">
        <v>1495</v>
      </c>
      <c r="S368" s="40" t="s">
        <v>10605</v>
      </c>
      <c r="T368" s="40" t="s">
        <v>1497</v>
      </c>
      <c r="U368" s="40">
        <v>16</v>
      </c>
      <c r="V368" s="40" t="str">
        <f>VLOOKUP(D368,TIPOLOGIA!A:F,5,0)</f>
        <v>INTERMEDIA</v>
      </c>
      <c r="W368" s="40" t="str">
        <f>VLOOKUP(D368,TIPOLOGIA!A:F,6,0)</f>
        <v>TERRESTRE</v>
      </c>
      <c r="X368" s="40" t="s">
        <v>1802</v>
      </c>
      <c r="Y368" s="40">
        <v>1</v>
      </c>
      <c r="Z368" s="51">
        <f>IF(T368="SOPORTE_TELEFÓNICO",'TARIFAS 2025'!$B$14,IF(V368="PRINCIPAL",'TARIFAS 2025'!$B$11,IF(V368="INTERMEDIA",'TARIFAS 2025'!$C$11,IF(V368="LEJANA",'TARIFAS 2025'!$D$11))))</f>
        <v>36351</v>
      </c>
      <c r="AA368" s="51">
        <f t="shared" si="5"/>
        <v>36351</v>
      </c>
      <c r="AB368" s="100"/>
      <c r="AC368" s="100"/>
      <c r="AD368" s="100"/>
      <c r="AE368" s="100"/>
      <c r="AF368" s="100"/>
      <c r="AG368" s="100"/>
      <c r="AH368" s="100"/>
      <c r="AI368" s="100"/>
      <c r="AJ368" s="100"/>
      <c r="AK368" s="100"/>
      <c r="AL368" s="100"/>
      <c r="AM368" s="100"/>
      <c r="AN368" s="100"/>
      <c r="AO368" s="100"/>
      <c r="AP368" s="100"/>
      <c r="AQ368" s="100"/>
      <c r="AR368" s="100"/>
      <c r="AS368" s="100"/>
      <c r="AT368" s="100"/>
      <c r="AU368" s="100"/>
      <c r="AV368" s="100"/>
      <c r="AW368" s="100"/>
      <c r="AX368" s="100"/>
      <c r="AY368" s="100"/>
      <c r="AZ368" s="100"/>
      <c r="BA368" s="100"/>
      <c r="BB368" s="100"/>
      <c r="BC368" s="100"/>
      <c r="BD368" s="100"/>
      <c r="BE368" s="100"/>
      <c r="BF368" s="100"/>
      <c r="BG368" s="100"/>
    </row>
    <row r="369" spans="1:59" s="85" customFormat="1" ht="15.6" x14ac:dyDescent="0.3">
      <c r="A369" s="40" t="s">
        <v>98</v>
      </c>
      <c r="B369" s="40" t="str">
        <f>VLOOKUP(A369,'CENTROS DE COSTOS'!A:D,2,0)</f>
        <v>0036-0006</v>
      </c>
      <c r="C369" s="40" t="str">
        <f>VLOOKUP(A369,'CENTROS DE COSTOS'!A:D,3,0)</f>
        <v>Wompi Oriente</v>
      </c>
      <c r="D369" s="40">
        <v>50006</v>
      </c>
      <c r="E369" s="40">
        <v>2959878</v>
      </c>
      <c r="F369" s="40">
        <v>35857</v>
      </c>
      <c r="G369" s="40" t="s">
        <v>33</v>
      </c>
      <c r="H369" s="40" t="s">
        <v>814</v>
      </c>
      <c r="I369" s="40" t="s">
        <v>816</v>
      </c>
      <c r="J369" s="40" t="s">
        <v>6548</v>
      </c>
      <c r="K369" s="40" t="s">
        <v>1170</v>
      </c>
      <c r="L369" s="40" t="s">
        <v>8321</v>
      </c>
      <c r="M369" s="103">
        <v>45960.627083333333</v>
      </c>
      <c r="N369" s="103">
        <v>45968.395833333343</v>
      </c>
      <c r="O369" s="40" t="s">
        <v>35</v>
      </c>
      <c r="P369" s="40" t="s">
        <v>35</v>
      </c>
      <c r="Q369" s="40" t="s">
        <v>1494</v>
      </c>
      <c r="R369" s="40" t="s">
        <v>1495</v>
      </c>
      <c r="S369" s="40" t="s">
        <v>10606</v>
      </c>
      <c r="T369" s="40" t="s">
        <v>1497</v>
      </c>
      <c r="U369" s="40">
        <v>48</v>
      </c>
      <c r="V369" s="40" t="str">
        <f>VLOOKUP(D369,TIPOLOGIA!A:F,5,0)</f>
        <v>INTERMEDIA</v>
      </c>
      <c r="W369" s="40" t="str">
        <f>VLOOKUP(D369,TIPOLOGIA!A:F,6,0)</f>
        <v>TERRESTRE</v>
      </c>
      <c r="X369" s="40" t="s">
        <v>1777</v>
      </c>
      <c r="Y369" s="40">
        <v>1</v>
      </c>
      <c r="Z369" s="51">
        <f>IF(T369="SOPORTE_TELEFÓNICO",'TARIFAS 2025'!$B$14,IF(V369="PRINCIPAL",'TARIFAS 2025'!$B$11,IF(V369="INTERMEDIA",'TARIFAS 2025'!$C$11,IF(V369="LEJANA",'TARIFAS 2025'!$D$11))))</f>
        <v>36351</v>
      </c>
      <c r="AA369" s="51">
        <f t="shared" si="5"/>
        <v>36351</v>
      </c>
      <c r="AB369" s="100"/>
      <c r="AC369" s="100"/>
      <c r="AD369" s="100"/>
      <c r="AE369" s="100"/>
      <c r="AF369" s="100"/>
      <c r="AG369" s="100"/>
      <c r="AH369" s="100"/>
      <c r="AI369" s="100"/>
      <c r="AJ369" s="100"/>
      <c r="AK369" s="100"/>
      <c r="AL369" s="100"/>
      <c r="AM369" s="100"/>
      <c r="AN369" s="100"/>
      <c r="AO369" s="100"/>
      <c r="AP369" s="100"/>
      <c r="AQ369" s="100"/>
      <c r="AR369" s="100"/>
      <c r="AS369" s="100"/>
      <c r="AT369" s="100"/>
      <c r="AU369" s="100"/>
      <c r="AV369" s="100"/>
      <c r="AW369" s="100"/>
      <c r="AX369" s="100"/>
      <c r="AY369" s="100"/>
      <c r="AZ369" s="100"/>
      <c r="BA369" s="100"/>
      <c r="BB369" s="100"/>
      <c r="BC369" s="100"/>
      <c r="BD369" s="100"/>
      <c r="BE369" s="100"/>
      <c r="BF369" s="100"/>
      <c r="BG369" s="100"/>
    </row>
    <row r="370" spans="1:59" s="85" customFormat="1" ht="15.6" x14ac:dyDescent="0.3">
      <c r="A370" s="40" t="s">
        <v>90</v>
      </c>
      <c r="B370" s="40" t="str">
        <f>VLOOKUP(A370,'CENTROS DE COSTOS'!A:D,2,0)</f>
        <v>0036-0006</v>
      </c>
      <c r="C370" s="40" t="str">
        <f>VLOOKUP(A370,'CENTROS DE COSTOS'!A:D,3,0)</f>
        <v>Wompi Oriente</v>
      </c>
      <c r="D370" s="40">
        <v>41020</v>
      </c>
      <c r="E370" s="40">
        <v>2959924</v>
      </c>
      <c r="F370" s="40">
        <v>80234</v>
      </c>
      <c r="G370" s="40" t="s">
        <v>33</v>
      </c>
      <c r="H370" s="40" t="s">
        <v>740</v>
      </c>
      <c r="I370" s="40" t="s">
        <v>744</v>
      </c>
      <c r="J370" s="40" t="s">
        <v>6549</v>
      </c>
      <c r="K370" s="40" t="s">
        <v>1170</v>
      </c>
      <c r="L370" s="40" t="s">
        <v>8322</v>
      </c>
      <c r="M370" s="103">
        <v>45960.632638888892</v>
      </c>
      <c r="N370" s="103">
        <v>45968.395833333343</v>
      </c>
      <c r="O370" s="40" t="s">
        <v>35</v>
      </c>
      <c r="P370" s="40" t="s">
        <v>35</v>
      </c>
      <c r="Q370" s="40" t="s">
        <v>1494</v>
      </c>
      <c r="R370" s="40" t="s">
        <v>1495</v>
      </c>
      <c r="S370" s="40" t="s">
        <v>10607</v>
      </c>
      <c r="T370" s="40" t="s">
        <v>1497</v>
      </c>
      <c r="U370" s="40">
        <v>16</v>
      </c>
      <c r="V370" s="40" t="str">
        <f>VLOOKUP(D370,TIPOLOGIA!A:F,5,0)</f>
        <v>INTERMEDIA</v>
      </c>
      <c r="W370" s="40" t="str">
        <f>VLOOKUP(D370,TIPOLOGIA!A:F,6,0)</f>
        <v>TERRESTRE</v>
      </c>
      <c r="X370" s="40" t="s">
        <v>1777</v>
      </c>
      <c r="Y370" s="40">
        <v>1</v>
      </c>
      <c r="Z370" s="51">
        <f>IF(T370="SOPORTE_TELEFÓNICO",'TARIFAS 2025'!$B$14,IF(V370="PRINCIPAL",'TARIFAS 2025'!$B$11,IF(V370="INTERMEDIA",'TARIFAS 2025'!$C$11,IF(V370="LEJANA",'TARIFAS 2025'!$D$11))))</f>
        <v>36351</v>
      </c>
      <c r="AA370" s="51">
        <f t="shared" si="5"/>
        <v>36351</v>
      </c>
      <c r="AB370" s="100"/>
      <c r="AC370" s="100"/>
      <c r="AD370" s="100"/>
      <c r="AE370" s="100"/>
      <c r="AF370" s="100"/>
      <c r="AG370" s="100"/>
      <c r="AH370" s="100"/>
      <c r="AI370" s="100"/>
      <c r="AJ370" s="100"/>
      <c r="AK370" s="100"/>
      <c r="AL370" s="100"/>
      <c r="AM370" s="100"/>
      <c r="AN370" s="100"/>
      <c r="AO370" s="100"/>
      <c r="AP370" s="100"/>
      <c r="AQ370" s="100"/>
      <c r="AR370" s="100"/>
      <c r="AS370" s="100"/>
      <c r="AT370" s="100"/>
      <c r="AU370" s="100"/>
      <c r="AV370" s="100"/>
      <c r="AW370" s="100"/>
      <c r="AX370" s="100"/>
      <c r="AY370" s="100"/>
      <c r="AZ370" s="100"/>
      <c r="BA370" s="100"/>
      <c r="BB370" s="100"/>
      <c r="BC370" s="100"/>
      <c r="BD370" s="100"/>
      <c r="BE370" s="100"/>
      <c r="BF370" s="100"/>
      <c r="BG370" s="100"/>
    </row>
    <row r="371" spans="1:59" s="85" customFormat="1" ht="15.6" x14ac:dyDescent="0.3">
      <c r="A371" s="40" t="s">
        <v>74</v>
      </c>
      <c r="B371" s="40" t="str">
        <f>VLOOKUP(A371,'CENTROS DE COSTOS'!A:D,2,0)</f>
        <v>0036-0007</v>
      </c>
      <c r="C371" s="40" t="str">
        <f>VLOOKUP(A371,'CENTROS DE COSTOS'!A:D,3,0)</f>
        <v>Wompi Santander</v>
      </c>
      <c r="D371" s="40">
        <v>68655</v>
      </c>
      <c r="E371" s="40">
        <v>2960824</v>
      </c>
      <c r="F371" s="40">
        <v>55329</v>
      </c>
      <c r="G371" s="40" t="s">
        <v>33</v>
      </c>
      <c r="H371" s="40" t="s">
        <v>963</v>
      </c>
      <c r="I371" s="40" t="s">
        <v>1018</v>
      </c>
      <c r="J371" s="40" t="s">
        <v>6550</v>
      </c>
      <c r="K371" s="40" t="s">
        <v>1170</v>
      </c>
      <c r="L371" s="40" t="s">
        <v>8323</v>
      </c>
      <c r="M371" s="103">
        <v>45960.703472222223</v>
      </c>
      <c r="N371" s="103">
        <v>45968.395833333343</v>
      </c>
      <c r="O371" s="40" t="s">
        <v>35</v>
      </c>
      <c r="P371" s="40" t="s">
        <v>35</v>
      </c>
      <c r="Q371" s="40" t="s">
        <v>1494</v>
      </c>
      <c r="R371" s="40" t="s">
        <v>1495</v>
      </c>
      <c r="S371" s="40" t="s">
        <v>10608</v>
      </c>
      <c r="T371" s="40" t="s">
        <v>1497</v>
      </c>
      <c r="U371" s="40">
        <v>40</v>
      </c>
      <c r="V371" s="40" t="str">
        <f>VLOOKUP(D371,TIPOLOGIA!A:F,5,0)</f>
        <v>LEJANA</v>
      </c>
      <c r="W371" s="40" t="str">
        <f>VLOOKUP(D371,TIPOLOGIA!A:F,6,0)</f>
        <v>TERRESTRE</v>
      </c>
      <c r="X371" s="40" t="s">
        <v>1802</v>
      </c>
      <c r="Y371" s="40">
        <v>1</v>
      </c>
      <c r="Z371" s="51">
        <f>IF(T371="SOPORTE_TELEFÓNICO",'TARIFAS 2025'!$B$14,IF(V371="PRINCIPAL",'TARIFAS 2025'!$B$11,IF(V371="INTERMEDIA",'TARIFAS 2025'!$C$11,IF(V371="LEJANA",'TARIFAS 2025'!$D$11))))</f>
        <v>40250</v>
      </c>
      <c r="AA371" s="51">
        <f t="shared" si="5"/>
        <v>40250</v>
      </c>
      <c r="AB371" s="100"/>
      <c r="AC371" s="100"/>
      <c r="AD371" s="100"/>
      <c r="AE371" s="100"/>
      <c r="AF371" s="100"/>
      <c r="AG371" s="100"/>
      <c r="AH371" s="100"/>
      <c r="AI371" s="100"/>
      <c r="AJ371" s="100"/>
      <c r="AK371" s="100"/>
      <c r="AL371" s="100"/>
      <c r="AM371" s="100"/>
      <c r="AN371" s="100"/>
      <c r="AO371" s="100"/>
      <c r="AP371" s="100"/>
      <c r="AQ371" s="100"/>
      <c r="AR371" s="100"/>
      <c r="AS371" s="100"/>
      <c r="AT371" s="100"/>
      <c r="AU371" s="100"/>
      <c r="AV371" s="100"/>
      <c r="AW371" s="100"/>
      <c r="AX371" s="100"/>
      <c r="AY371" s="100"/>
      <c r="AZ371" s="100"/>
      <c r="BA371" s="100"/>
      <c r="BB371" s="100"/>
      <c r="BC371" s="100"/>
      <c r="BD371" s="100"/>
      <c r="BE371" s="100"/>
      <c r="BF371" s="100"/>
      <c r="BG371" s="100"/>
    </row>
    <row r="372" spans="1:59" s="85" customFormat="1" ht="15.6" x14ac:dyDescent="0.3">
      <c r="A372" s="40" t="s">
        <v>71</v>
      </c>
      <c r="B372" s="40" t="str">
        <f>VLOOKUP(A372,'CENTROS DE COSTOS'!A:D,2,0)</f>
        <v>0036-0004</v>
      </c>
      <c r="C372" s="40" t="str">
        <f>VLOOKUP(A372,'CENTROS DE COSTOS'!A:D,3,0)</f>
        <v>Wompi Centro</v>
      </c>
      <c r="D372" s="40">
        <v>25843</v>
      </c>
      <c r="E372" s="40">
        <v>2972560</v>
      </c>
      <c r="F372" s="40">
        <v>64549</v>
      </c>
      <c r="G372" s="40" t="s">
        <v>33</v>
      </c>
      <c r="H372" s="40" t="s">
        <v>618</v>
      </c>
      <c r="I372" s="40" t="s">
        <v>720</v>
      </c>
      <c r="J372" s="40" t="s">
        <v>6551</v>
      </c>
      <c r="K372" s="40" t="s">
        <v>1170</v>
      </c>
      <c r="L372" s="40" t="s">
        <v>8324</v>
      </c>
      <c r="M372" s="103">
        <v>45965.571527777778</v>
      </c>
      <c r="N372" s="103">
        <v>45968.395833333343</v>
      </c>
      <c r="O372" s="40" t="s">
        <v>35</v>
      </c>
      <c r="P372" s="40" t="s">
        <v>35</v>
      </c>
      <c r="Q372" s="40" t="s">
        <v>1494</v>
      </c>
      <c r="R372" s="40" t="s">
        <v>1495</v>
      </c>
      <c r="S372" s="40" t="s">
        <v>10609</v>
      </c>
      <c r="T372" s="40" t="s">
        <v>1497</v>
      </c>
      <c r="U372" s="40">
        <v>32</v>
      </c>
      <c r="V372" s="40" t="str">
        <f>VLOOKUP(D372,TIPOLOGIA!A:F,5,0)</f>
        <v>INTERMEDIA</v>
      </c>
      <c r="W372" s="40" t="str">
        <f>VLOOKUP(D372,TIPOLOGIA!A:F,6,0)</f>
        <v>TERRESTRE</v>
      </c>
      <c r="X372" s="40" t="s">
        <v>1802</v>
      </c>
      <c r="Y372" s="40">
        <v>1</v>
      </c>
      <c r="Z372" s="51">
        <f>IF(T372="SOPORTE_TELEFÓNICO",'TARIFAS 2025'!$B$14,IF(V372="PRINCIPAL",'TARIFAS 2025'!$B$11,IF(V372="INTERMEDIA",'TARIFAS 2025'!$C$11,IF(V372="LEJANA",'TARIFAS 2025'!$D$11))))</f>
        <v>36351</v>
      </c>
      <c r="AA372" s="51">
        <f t="shared" si="5"/>
        <v>36351</v>
      </c>
      <c r="AB372" s="100"/>
      <c r="AC372" s="100"/>
      <c r="AD372" s="100"/>
      <c r="AE372" s="100"/>
      <c r="AF372" s="100"/>
      <c r="AG372" s="100"/>
      <c r="AH372" s="100"/>
      <c r="AI372" s="100"/>
      <c r="AJ372" s="100"/>
      <c r="AK372" s="100"/>
      <c r="AL372" s="100"/>
      <c r="AM372" s="100"/>
      <c r="AN372" s="100"/>
      <c r="AO372" s="100"/>
      <c r="AP372" s="100"/>
      <c r="AQ372" s="100"/>
      <c r="AR372" s="100"/>
      <c r="AS372" s="100"/>
      <c r="AT372" s="100"/>
      <c r="AU372" s="100"/>
      <c r="AV372" s="100"/>
      <c r="AW372" s="100"/>
      <c r="AX372" s="100"/>
      <c r="AY372" s="100"/>
      <c r="AZ372" s="100"/>
      <c r="BA372" s="100"/>
      <c r="BB372" s="100"/>
      <c r="BC372" s="100"/>
      <c r="BD372" s="100"/>
      <c r="BE372" s="100"/>
      <c r="BF372" s="100"/>
      <c r="BG372" s="100"/>
    </row>
    <row r="373" spans="1:59" s="85" customFormat="1" ht="15.6" x14ac:dyDescent="0.3">
      <c r="A373" s="40" t="s">
        <v>96</v>
      </c>
      <c r="B373" s="40" t="str">
        <f>VLOOKUP(A373,'CENTROS DE COSTOS'!A:D,2,0)</f>
        <v>0036-0007</v>
      </c>
      <c r="C373" s="40" t="str">
        <f>VLOOKUP(A373,'CENTROS DE COSTOS'!A:D,3,0)</f>
        <v>Wompi Santander</v>
      </c>
      <c r="D373" s="40">
        <v>15176</v>
      </c>
      <c r="E373" s="40">
        <v>2972099</v>
      </c>
      <c r="F373" s="40">
        <v>57782</v>
      </c>
      <c r="G373" s="40" t="s">
        <v>33</v>
      </c>
      <c r="H373" s="40" t="s">
        <v>322</v>
      </c>
      <c r="I373" s="40" t="s">
        <v>338</v>
      </c>
      <c r="J373" s="40" t="s">
        <v>3182</v>
      </c>
      <c r="K373" s="40" t="s">
        <v>1170</v>
      </c>
      <c r="L373" s="40" t="s">
        <v>8325</v>
      </c>
      <c r="M373" s="103">
        <v>45965.531944444447</v>
      </c>
      <c r="N373" s="103">
        <v>45968.397222222222</v>
      </c>
      <c r="O373" s="40" t="s">
        <v>35</v>
      </c>
      <c r="P373" s="40" t="s">
        <v>35</v>
      </c>
      <c r="Q373" s="40" t="s">
        <v>1494</v>
      </c>
      <c r="R373" s="40" t="s">
        <v>1495</v>
      </c>
      <c r="S373" s="40" t="s">
        <v>10610</v>
      </c>
      <c r="T373" s="40" t="s">
        <v>1497</v>
      </c>
      <c r="U373" s="40">
        <v>32</v>
      </c>
      <c r="V373" s="40" t="str">
        <f>VLOOKUP(D373,TIPOLOGIA!A:F,5,0)</f>
        <v>LEJANA</v>
      </c>
      <c r="W373" s="40" t="str">
        <f>VLOOKUP(D373,TIPOLOGIA!A:F,6,0)</f>
        <v>TERRESTRE</v>
      </c>
      <c r="X373" s="40" t="s">
        <v>1802</v>
      </c>
      <c r="Y373" s="40">
        <v>1</v>
      </c>
      <c r="Z373" s="51">
        <f>IF(T373="SOPORTE_TELEFÓNICO",'TARIFAS 2025'!$B$14,IF(V373="PRINCIPAL",'TARIFAS 2025'!$B$11,IF(V373="INTERMEDIA",'TARIFAS 2025'!$C$11,IF(V373="LEJANA",'TARIFAS 2025'!$D$11))))</f>
        <v>40250</v>
      </c>
      <c r="AA373" s="51">
        <f t="shared" si="5"/>
        <v>40250</v>
      </c>
      <c r="AB373" s="100"/>
      <c r="AC373" s="100"/>
      <c r="AD373" s="100"/>
      <c r="AE373" s="100"/>
      <c r="AF373" s="100"/>
      <c r="AG373" s="100"/>
      <c r="AH373" s="100"/>
      <c r="AI373" s="100"/>
      <c r="AJ373" s="100"/>
      <c r="AK373" s="100"/>
      <c r="AL373" s="100"/>
      <c r="AM373" s="100"/>
      <c r="AN373" s="100"/>
      <c r="AO373" s="100"/>
      <c r="AP373" s="100"/>
      <c r="AQ373" s="100"/>
      <c r="AR373" s="100"/>
      <c r="AS373" s="100"/>
      <c r="AT373" s="100"/>
      <c r="AU373" s="100"/>
      <c r="AV373" s="100"/>
      <c r="AW373" s="100"/>
      <c r="AX373" s="100"/>
      <c r="AY373" s="100"/>
      <c r="AZ373" s="100"/>
      <c r="BA373" s="100"/>
      <c r="BB373" s="100"/>
      <c r="BC373" s="100"/>
      <c r="BD373" s="100"/>
      <c r="BE373" s="100"/>
      <c r="BF373" s="100"/>
      <c r="BG373" s="100"/>
    </row>
    <row r="374" spans="1:59" s="85" customFormat="1" ht="15.6" x14ac:dyDescent="0.3">
      <c r="A374" s="40" t="s">
        <v>68</v>
      </c>
      <c r="B374" s="40" t="str">
        <f>VLOOKUP(A374,'CENTROS DE COSTOS'!A:D,2,0)</f>
        <v>0036-0001</v>
      </c>
      <c r="C374" s="40" t="str">
        <f>VLOOKUP(A374,'CENTROS DE COSTOS'!A:D,3,0)</f>
        <v>Wompi Costa</v>
      </c>
      <c r="D374" s="40">
        <v>8685</v>
      </c>
      <c r="E374" s="40">
        <v>2957953</v>
      </c>
      <c r="F374" s="40">
        <v>60654</v>
      </c>
      <c r="G374" s="40" t="s">
        <v>33</v>
      </c>
      <c r="H374" s="40" t="s">
        <v>253</v>
      </c>
      <c r="I374" s="40" t="s">
        <v>269</v>
      </c>
      <c r="J374" s="40" t="s">
        <v>6552</v>
      </c>
      <c r="K374" s="40" t="s">
        <v>1170</v>
      </c>
      <c r="L374" s="40" t="s">
        <v>8326</v>
      </c>
      <c r="M374" s="103">
        <v>45960.431944444441</v>
      </c>
      <c r="N374" s="103">
        <v>45968.397916666669</v>
      </c>
      <c r="O374" s="40" t="s">
        <v>35</v>
      </c>
      <c r="P374" s="40" t="s">
        <v>35</v>
      </c>
      <c r="Q374" s="40" t="s">
        <v>1494</v>
      </c>
      <c r="R374" s="40" t="s">
        <v>1495</v>
      </c>
      <c r="S374" s="40" t="s">
        <v>10611</v>
      </c>
      <c r="T374" s="40" t="s">
        <v>1497</v>
      </c>
      <c r="U374" s="40">
        <v>56</v>
      </c>
      <c r="V374" s="40" t="str">
        <f>VLOOKUP(D374,TIPOLOGIA!A:F,5,0)</f>
        <v>INTERMEDIA</v>
      </c>
      <c r="W374" s="40" t="str">
        <f>VLOOKUP(D374,TIPOLOGIA!A:F,6,0)</f>
        <v>TERRESTRE</v>
      </c>
      <c r="X374" s="40" t="s">
        <v>1777</v>
      </c>
      <c r="Y374" s="40">
        <v>1</v>
      </c>
      <c r="Z374" s="51">
        <f>IF(T374="SOPORTE_TELEFÓNICO",'TARIFAS 2025'!$B$14,IF(V374="PRINCIPAL",'TARIFAS 2025'!$B$11,IF(V374="INTERMEDIA",'TARIFAS 2025'!$C$11,IF(V374="LEJANA",'TARIFAS 2025'!$D$11))))</f>
        <v>36351</v>
      </c>
      <c r="AA374" s="51">
        <f t="shared" si="5"/>
        <v>36351</v>
      </c>
      <c r="AB374" s="100"/>
      <c r="AC374" s="100"/>
      <c r="AD374" s="100"/>
      <c r="AE374" s="100"/>
      <c r="AF374" s="100"/>
      <c r="AG374" s="100"/>
      <c r="AH374" s="100"/>
      <c r="AI374" s="100"/>
      <c r="AJ374" s="100"/>
      <c r="AK374" s="100"/>
      <c r="AL374" s="100"/>
      <c r="AM374" s="100"/>
      <c r="AN374" s="100"/>
      <c r="AO374" s="100"/>
      <c r="AP374" s="100"/>
      <c r="AQ374" s="100"/>
      <c r="AR374" s="100"/>
      <c r="AS374" s="100"/>
      <c r="AT374" s="100"/>
      <c r="AU374" s="100"/>
      <c r="AV374" s="100"/>
      <c r="AW374" s="100"/>
      <c r="AX374" s="100"/>
      <c r="AY374" s="100"/>
      <c r="AZ374" s="100"/>
      <c r="BA374" s="100"/>
      <c r="BB374" s="100"/>
      <c r="BC374" s="100"/>
      <c r="BD374" s="100"/>
      <c r="BE374" s="100"/>
      <c r="BF374" s="100"/>
      <c r="BG374" s="100"/>
    </row>
    <row r="375" spans="1:59" s="85" customFormat="1" ht="15.6" x14ac:dyDescent="0.3">
      <c r="A375" s="40" t="s">
        <v>71</v>
      </c>
      <c r="B375" s="40" t="str">
        <f>VLOOKUP(A375,'CENTROS DE COSTOS'!A:D,2,0)</f>
        <v>0036-0004</v>
      </c>
      <c r="C375" s="40" t="str">
        <f>VLOOKUP(A375,'CENTROS DE COSTOS'!A:D,3,0)</f>
        <v>Wompi Centro</v>
      </c>
      <c r="D375" s="40">
        <v>25322</v>
      </c>
      <c r="E375" s="40">
        <v>2972272</v>
      </c>
      <c r="F375" s="40">
        <v>31566</v>
      </c>
      <c r="G375" s="40" t="s">
        <v>33</v>
      </c>
      <c r="H375" s="40" t="s">
        <v>618</v>
      </c>
      <c r="I375" s="40" t="s">
        <v>660</v>
      </c>
      <c r="J375" s="40" t="s">
        <v>3112</v>
      </c>
      <c r="K375" s="40" t="s">
        <v>1170</v>
      </c>
      <c r="L375" s="40" t="s">
        <v>8327</v>
      </c>
      <c r="M375" s="103">
        <v>45965.530555555553</v>
      </c>
      <c r="N375" s="103">
        <v>45968.397916666669</v>
      </c>
      <c r="O375" s="40" t="s">
        <v>35</v>
      </c>
      <c r="P375" s="40" t="s">
        <v>35</v>
      </c>
      <c r="Q375" s="40" t="s">
        <v>1494</v>
      </c>
      <c r="R375" s="40" t="s">
        <v>1495</v>
      </c>
      <c r="S375" s="40" t="s">
        <v>10612</v>
      </c>
      <c r="T375" s="40" t="s">
        <v>1497</v>
      </c>
      <c r="U375" s="40">
        <v>40</v>
      </c>
      <c r="V375" s="40" t="str">
        <f>VLOOKUP(D375,TIPOLOGIA!A:F,5,0)</f>
        <v>INTERMEDIA</v>
      </c>
      <c r="W375" s="40" t="str">
        <f>VLOOKUP(D375,TIPOLOGIA!A:F,6,0)</f>
        <v>TERRESTRE</v>
      </c>
      <c r="X375" s="40" t="s">
        <v>1802</v>
      </c>
      <c r="Y375" s="40">
        <v>1</v>
      </c>
      <c r="Z375" s="51">
        <f>IF(T375="SOPORTE_TELEFÓNICO",'TARIFAS 2025'!$B$14,IF(V375="PRINCIPAL",'TARIFAS 2025'!$B$11,IF(V375="INTERMEDIA",'TARIFAS 2025'!$C$11,IF(V375="LEJANA",'TARIFAS 2025'!$D$11))))</f>
        <v>36351</v>
      </c>
      <c r="AA375" s="51">
        <f t="shared" si="5"/>
        <v>36351</v>
      </c>
      <c r="AB375" s="100"/>
      <c r="AC375" s="100"/>
      <c r="AD375" s="100"/>
      <c r="AE375" s="100"/>
      <c r="AF375" s="100"/>
      <c r="AG375" s="100"/>
      <c r="AH375" s="100"/>
      <c r="AI375" s="100"/>
      <c r="AJ375" s="100"/>
      <c r="AK375" s="100"/>
      <c r="AL375" s="100"/>
      <c r="AM375" s="100"/>
      <c r="AN375" s="100"/>
      <c r="AO375" s="100"/>
      <c r="AP375" s="100"/>
      <c r="AQ375" s="100"/>
      <c r="AR375" s="100"/>
      <c r="AS375" s="100"/>
      <c r="AT375" s="100"/>
      <c r="AU375" s="100"/>
      <c r="AV375" s="100"/>
      <c r="AW375" s="100"/>
      <c r="AX375" s="100"/>
      <c r="AY375" s="100"/>
      <c r="AZ375" s="100"/>
      <c r="BA375" s="100"/>
      <c r="BB375" s="100"/>
      <c r="BC375" s="100"/>
      <c r="BD375" s="100"/>
      <c r="BE375" s="100"/>
      <c r="BF375" s="100"/>
      <c r="BG375" s="100"/>
    </row>
    <row r="376" spans="1:59" s="85" customFormat="1" ht="15.6" x14ac:dyDescent="0.3">
      <c r="A376" s="40" t="s">
        <v>71</v>
      </c>
      <c r="B376" s="40" t="str">
        <f>VLOOKUP(A376,'CENTROS DE COSTOS'!A:D,2,0)</f>
        <v>0036-0004</v>
      </c>
      <c r="C376" s="40" t="str">
        <f>VLOOKUP(A376,'CENTROS DE COSTOS'!A:D,3,0)</f>
        <v>Wompi Centro</v>
      </c>
      <c r="D376" s="40">
        <v>25843</v>
      </c>
      <c r="E376" s="40">
        <v>2972151</v>
      </c>
      <c r="F376" s="40">
        <v>64550</v>
      </c>
      <c r="G376" s="40" t="s">
        <v>33</v>
      </c>
      <c r="H376" s="40" t="s">
        <v>618</v>
      </c>
      <c r="I376" s="40" t="s">
        <v>720</v>
      </c>
      <c r="J376" s="40" t="s">
        <v>6553</v>
      </c>
      <c r="K376" s="40" t="s">
        <v>1170</v>
      </c>
      <c r="L376" s="40" t="s">
        <v>8328</v>
      </c>
      <c r="M376" s="103">
        <v>45965.523611111108</v>
      </c>
      <c r="N376" s="103">
        <v>45968.398611111108</v>
      </c>
      <c r="O376" s="40" t="s">
        <v>35</v>
      </c>
      <c r="P376" s="40" t="s">
        <v>35</v>
      </c>
      <c r="Q376" s="40" t="s">
        <v>1494</v>
      </c>
      <c r="R376" s="40" t="s">
        <v>1495</v>
      </c>
      <c r="S376" s="40" t="s">
        <v>10613</v>
      </c>
      <c r="T376" s="40" t="s">
        <v>1497</v>
      </c>
      <c r="U376" s="40">
        <v>32</v>
      </c>
      <c r="V376" s="40" t="str">
        <f>VLOOKUP(D376,TIPOLOGIA!A:F,5,0)</f>
        <v>INTERMEDIA</v>
      </c>
      <c r="W376" s="40" t="str">
        <f>VLOOKUP(D376,TIPOLOGIA!A:F,6,0)</f>
        <v>TERRESTRE</v>
      </c>
      <c r="X376" s="40" t="s">
        <v>1802</v>
      </c>
      <c r="Y376" s="40">
        <v>1</v>
      </c>
      <c r="Z376" s="51">
        <f>IF(T376="SOPORTE_TELEFÓNICO",'TARIFAS 2025'!$B$14,IF(V376="PRINCIPAL",'TARIFAS 2025'!$B$11,IF(V376="INTERMEDIA",'TARIFAS 2025'!$C$11,IF(V376="LEJANA",'TARIFAS 2025'!$D$11))))</f>
        <v>36351</v>
      </c>
      <c r="AA376" s="51">
        <f t="shared" si="5"/>
        <v>36351</v>
      </c>
      <c r="AB376" s="100"/>
      <c r="AC376" s="100"/>
      <c r="AD376" s="100"/>
      <c r="AE376" s="100"/>
      <c r="AF376" s="100"/>
      <c r="AG376" s="100"/>
      <c r="AH376" s="100"/>
      <c r="AI376" s="100"/>
      <c r="AJ376" s="100"/>
      <c r="AK376" s="100"/>
      <c r="AL376" s="100"/>
      <c r="AM376" s="100"/>
      <c r="AN376" s="100"/>
      <c r="AO376" s="100"/>
      <c r="AP376" s="100"/>
      <c r="AQ376" s="100"/>
      <c r="AR376" s="100"/>
      <c r="AS376" s="100"/>
      <c r="AT376" s="100"/>
      <c r="AU376" s="100"/>
      <c r="AV376" s="100"/>
      <c r="AW376" s="100"/>
      <c r="AX376" s="100"/>
      <c r="AY376" s="100"/>
      <c r="AZ376" s="100"/>
      <c r="BA376" s="100"/>
      <c r="BB376" s="100"/>
      <c r="BC376" s="100"/>
      <c r="BD376" s="100"/>
      <c r="BE376" s="100"/>
      <c r="BF376" s="100"/>
      <c r="BG376" s="100"/>
    </row>
    <row r="377" spans="1:59" s="85" customFormat="1" ht="15.6" x14ac:dyDescent="0.3">
      <c r="A377" s="40" t="s">
        <v>71</v>
      </c>
      <c r="B377" s="40" t="str">
        <f>VLOOKUP(A377,'CENTROS DE COSTOS'!A:D,2,0)</f>
        <v>0036-0004</v>
      </c>
      <c r="C377" s="40" t="str">
        <f>VLOOKUP(A377,'CENTROS DE COSTOS'!A:D,3,0)</f>
        <v>Wompi Centro</v>
      </c>
      <c r="D377" s="40">
        <v>25430</v>
      </c>
      <c r="E377" s="40">
        <v>2969513</v>
      </c>
      <c r="F377" s="40">
        <v>74755</v>
      </c>
      <c r="G377" s="40" t="s">
        <v>33</v>
      </c>
      <c r="H377" s="40" t="s">
        <v>618</v>
      </c>
      <c r="I377" s="40" t="s">
        <v>674</v>
      </c>
      <c r="J377" s="40" t="s">
        <v>1620</v>
      </c>
      <c r="K377" s="40" t="s">
        <v>1170</v>
      </c>
      <c r="L377" s="40" t="s">
        <v>8329</v>
      </c>
      <c r="M377" s="103">
        <v>45965.381249999999</v>
      </c>
      <c r="N377" s="103">
        <v>45968.399305555547</v>
      </c>
      <c r="O377" s="40" t="s">
        <v>35</v>
      </c>
      <c r="P377" s="40" t="s">
        <v>35</v>
      </c>
      <c r="Q377" s="40" t="s">
        <v>1494</v>
      </c>
      <c r="R377" s="40" t="s">
        <v>1495</v>
      </c>
      <c r="S377" s="40" t="s">
        <v>10614</v>
      </c>
      <c r="T377" s="40" t="s">
        <v>1497</v>
      </c>
      <c r="U377" s="40">
        <v>40</v>
      </c>
      <c r="V377" s="40" t="str">
        <f>VLOOKUP(D377,TIPOLOGIA!A:F,5,0)</f>
        <v>INTERMEDIA</v>
      </c>
      <c r="W377" s="40" t="str">
        <f>VLOOKUP(D377,TIPOLOGIA!A:F,6,0)</f>
        <v>TERRESTRE</v>
      </c>
      <c r="X377" s="40" t="s">
        <v>1802</v>
      </c>
      <c r="Y377" s="40">
        <v>1</v>
      </c>
      <c r="Z377" s="51">
        <f>IF(T377="SOPORTE_TELEFÓNICO",'TARIFAS 2025'!$B$14,IF(V377="PRINCIPAL",'TARIFAS 2025'!$B$11,IF(V377="INTERMEDIA",'TARIFAS 2025'!$C$11,IF(V377="LEJANA",'TARIFAS 2025'!$D$11))))</f>
        <v>36351</v>
      </c>
      <c r="AA377" s="51">
        <f t="shared" si="5"/>
        <v>36351</v>
      </c>
      <c r="AB377" s="100"/>
      <c r="AC377" s="100"/>
      <c r="AD377" s="100"/>
      <c r="AE377" s="100"/>
      <c r="AF377" s="100"/>
      <c r="AG377" s="100"/>
      <c r="AH377" s="100"/>
      <c r="AI377" s="100"/>
      <c r="AJ377" s="100"/>
      <c r="AK377" s="100"/>
      <c r="AL377" s="100"/>
      <c r="AM377" s="100"/>
      <c r="AN377" s="100"/>
      <c r="AO377" s="100"/>
      <c r="AP377" s="100"/>
      <c r="AQ377" s="100"/>
      <c r="AR377" s="100"/>
      <c r="AS377" s="100"/>
      <c r="AT377" s="100"/>
      <c r="AU377" s="100"/>
      <c r="AV377" s="100"/>
      <c r="AW377" s="100"/>
      <c r="AX377" s="100"/>
      <c r="AY377" s="100"/>
      <c r="AZ377" s="100"/>
      <c r="BA377" s="100"/>
      <c r="BB377" s="100"/>
      <c r="BC377" s="100"/>
      <c r="BD377" s="100"/>
      <c r="BE377" s="100"/>
      <c r="BF377" s="100"/>
      <c r="BG377" s="100"/>
    </row>
    <row r="378" spans="1:59" s="85" customFormat="1" ht="15.6" x14ac:dyDescent="0.3">
      <c r="A378" s="40" t="s">
        <v>71</v>
      </c>
      <c r="B378" s="40" t="str">
        <f>VLOOKUP(A378,'CENTROS DE COSTOS'!A:D,2,0)</f>
        <v>0036-0004</v>
      </c>
      <c r="C378" s="40" t="str">
        <f>VLOOKUP(A378,'CENTROS DE COSTOS'!A:D,3,0)</f>
        <v>Wompi Centro</v>
      </c>
      <c r="D378" s="40">
        <v>25815</v>
      </c>
      <c r="E378" s="40">
        <v>2964230</v>
      </c>
      <c r="F378" s="40">
        <v>60570</v>
      </c>
      <c r="G378" s="40" t="s">
        <v>33</v>
      </c>
      <c r="H378" s="40" t="s">
        <v>618</v>
      </c>
      <c r="I378" s="40" t="s">
        <v>711</v>
      </c>
      <c r="J378" s="40" t="s">
        <v>6554</v>
      </c>
      <c r="K378" s="40" t="s">
        <v>1170</v>
      </c>
      <c r="L378" s="40" t="s">
        <v>8330</v>
      </c>
      <c r="M378" s="103">
        <v>45961.563194444447</v>
      </c>
      <c r="N378" s="103">
        <v>45968.4</v>
      </c>
      <c r="O378" s="40" t="s">
        <v>35</v>
      </c>
      <c r="P378" s="40" t="s">
        <v>35</v>
      </c>
      <c r="Q378" s="40" t="s">
        <v>1494</v>
      </c>
      <c r="R378" s="40" t="s">
        <v>1495</v>
      </c>
      <c r="S378" s="40" t="s">
        <v>10615</v>
      </c>
      <c r="T378" s="40" t="s">
        <v>1497</v>
      </c>
      <c r="U378" s="40">
        <v>48</v>
      </c>
      <c r="V378" s="40" t="str">
        <f>VLOOKUP(D378,TIPOLOGIA!A:F,5,0)</f>
        <v>LEJANA</v>
      </c>
      <c r="W378" s="40" t="str">
        <f>VLOOKUP(D378,TIPOLOGIA!A:F,6,0)</f>
        <v>TERRESTRE</v>
      </c>
      <c r="X378" s="40" t="s">
        <v>1802</v>
      </c>
      <c r="Y378" s="40">
        <v>1</v>
      </c>
      <c r="Z378" s="51">
        <f>IF(T378="SOPORTE_TELEFÓNICO",'TARIFAS 2025'!$B$14,IF(V378="PRINCIPAL",'TARIFAS 2025'!$B$11,IF(V378="INTERMEDIA",'TARIFAS 2025'!$C$11,IF(V378="LEJANA",'TARIFAS 2025'!$D$11))))</f>
        <v>40250</v>
      </c>
      <c r="AA378" s="51">
        <f t="shared" si="5"/>
        <v>40250</v>
      </c>
      <c r="AB378" s="100"/>
      <c r="AC378" s="100"/>
      <c r="AD378" s="100"/>
      <c r="AE378" s="100"/>
      <c r="AF378" s="100"/>
      <c r="AG378" s="100"/>
      <c r="AH378" s="100"/>
      <c r="AI378" s="100"/>
      <c r="AJ378" s="100"/>
      <c r="AK378" s="100"/>
      <c r="AL378" s="100"/>
      <c r="AM378" s="100"/>
      <c r="AN378" s="100"/>
      <c r="AO378" s="100"/>
      <c r="AP378" s="100"/>
      <c r="AQ378" s="100"/>
      <c r="AR378" s="100"/>
      <c r="AS378" s="100"/>
      <c r="AT378" s="100"/>
      <c r="AU378" s="100"/>
      <c r="AV378" s="100"/>
      <c r="AW378" s="100"/>
      <c r="AX378" s="100"/>
      <c r="AY378" s="100"/>
      <c r="AZ378" s="100"/>
      <c r="BA378" s="100"/>
      <c r="BB378" s="100"/>
      <c r="BC378" s="100"/>
      <c r="BD378" s="100"/>
      <c r="BE378" s="100"/>
      <c r="BF378" s="100"/>
      <c r="BG378" s="100"/>
    </row>
    <row r="379" spans="1:59" s="85" customFormat="1" ht="15.6" x14ac:dyDescent="0.3">
      <c r="A379" s="40" t="s">
        <v>85</v>
      </c>
      <c r="B379" s="40" t="str">
        <f>VLOOKUP(A379,'CENTROS DE COSTOS'!A:D,2,0)</f>
        <v>0036-0006</v>
      </c>
      <c r="C379" s="40" t="str">
        <f>VLOOKUP(A379,'CENTROS DE COSTOS'!A:D,3,0)</f>
        <v>Wompi Oriente</v>
      </c>
      <c r="D379" s="40">
        <v>73268</v>
      </c>
      <c r="E379" s="40">
        <v>2964093</v>
      </c>
      <c r="F379" s="40">
        <v>51781</v>
      </c>
      <c r="G379" s="40" t="s">
        <v>33</v>
      </c>
      <c r="H379" s="40" t="s">
        <v>1056</v>
      </c>
      <c r="I379" s="40" t="s">
        <v>1071</v>
      </c>
      <c r="J379" s="40" t="s">
        <v>6555</v>
      </c>
      <c r="K379" s="40" t="s">
        <v>1170</v>
      </c>
      <c r="L379" s="40" t="s">
        <v>8331</v>
      </c>
      <c r="M379" s="103">
        <v>45961.561111111107</v>
      </c>
      <c r="N379" s="103">
        <v>45968.4</v>
      </c>
      <c r="O379" s="40" t="s">
        <v>35</v>
      </c>
      <c r="P379" s="40" t="s">
        <v>35</v>
      </c>
      <c r="Q379" s="40" t="s">
        <v>1494</v>
      </c>
      <c r="R379" s="40" t="s">
        <v>1495</v>
      </c>
      <c r="S379" s="40" t="s">
        <v>10616</v>
      </c>
      <c r="T379" s="40" t="s">
        <v>1497</v>
      </c>
      <c r="U379" s="40">
        <v>24</v>
      </c>
      <c r="V379" s="40" t="str">
        <f>VLOOKUP(D379,TIPOLOGIA!A:F,5,0)</f>
        <v>INTERMEDIA</v>
      </c>
      <c r="W379" s="40" t="str">
        <f>VLOOKUP(D379,TIPOLOGIA!A:F,6,0)</f>
        <v>TERRESTRE</v>
      </c>
      <c r="X379" s="40" t="s">
        <v>1802</v>
      </c>
      <c r="Y379" s="40">
        <v>1</v>
      </c>
      <c r="Z379" s="51">
        <f>IF(T379="SOPORTE_TELEFÓNICO",'TARIFAS 2025'!$B$14,IF(V379="PRINCIPAL",'TARIFAS 2025'!$B$11,IF(V379="INTERMEDIA",'TARIFAS 2025'!$C$11,IF(V379="LEJANA",'TARIFAS 2025'!$D$11))))</f>
        <v>36351</v>
      </c>
      <c r="AA379" s="51">
        <f t="shared" si="5"/>
        <v>36351</v>
      </c>
      <c r="AB379" s="100"/>
      <c r="AC379" s="100"/>
      <c r="AD379" s="100"/>
      <c r="AE379" s="100"/>
      <c r="AF379" s="100"/>
      <c r="AG379" s="100"/>
      <c r="AH379" s="100"/>
      <c r="AI379" s="100"/>
      <c r="AJ379" s="100"/>
      <c r="AK379" s="100"/>
      <c r="AL379" s="100"/>
      <c r="AM379" s="100"/>
      <c r="AN379" s="100"/>
      <c r="AO379" s="100"/>
      <c r="AP379" s="100"/>
      <c r="AQ379" s="100"/>
      <c r="AR379" s="100"/>
      <c r="AS379" s="100"/>
      <c r="AT379" s="100"/>
      <c r="AU379" s="100"/>
      <c r="AV379" s="100"/>
      <c r="AW379" s="100"/>
      <c r="AX379" s="100"/>
      <c r="AY379" s="100"/>
      <c r="AZ379" s="100"/>
      <c r="BA379" s="100"/>
      <c r="BB379" s="100"/>
      <c r="BC379" s="100"/>
      <c r="BD379" s="100"/>
      <c r="BE379" s="100"/>
      <c r="BF379" s="100"/>
      <c r="BG379" s="100"/>
    </row>
    <row r="380" spans="1:59" s="85" customFormat="1" ht="15.6" x14ac:dyDescent="0.3">
      <c r="A380" s="40" t="s">
        <v>89</v>
      </c>
      <c r="B380" s="40" t="str">
        <f>VLOOKUP(A380,'CENTROS DE COSTOS'!A:D,2,0)</f>
        <v>0036-0001</v>
      </c>
      <c r="C380" s="40" t="str">
        <f>VLOOKUP(A380,'CENTROS DE COSTOS'!A:D,3,0)</f>
        <v>Wompi Costa</v>
      </c>
      <c r="D380" s="40">
        <v>23555</v>
      </c>
      <c r="E380" s="40">
        <v>2963668</v>
      </c>
      <c r="F380" s="40">
        <v>77113</v>
      </c>
      <c r="G380" s="40" t="s">
        <v>33</v>
      </c>
      <c r="H380" s="40" t="s">
        <v>276</v>
      </c>
      <c r="I380" s="40" t="s">
        <v>605</v>
      </c>
      <c r="J380" s="40" t="s">
        <v>6556</v>
      </c>
      <c r="K380" s="40" t="s">
        <v>1170</v>
      </c>
      <c r="L380" s="40" t="s">
        <v>8332</v>
      </c>
      <c r="M380" s="103">
        <v>45961.495138888888</v>
      </c>
      <c r="N380" s="103">
        <v>45968.4</v>
      </c>
      <c r="O380" s="40" t="s">
        <v>35</v>
      </c>
      <c r="P380" s="40" t="s">
        <v>35</v>
      </c>
      <c r="Q380" s="40" t="s">
        <v>1494</v>
      </c>
      <c r="R380" s="40" t="s">
        <v>1495</v>
      </c>
      <c r="S380" s="40" t="s">
        <v>10617</v>
      </c>
      <c r="T380" s="40" t="s">
        <v>1497</v>
      </c>
      <c r="U380" s="40">
        <v>32</v>
      </c>
      <c r="V380" s="40" t="str">
        <f>VLOOKUP(D380,TIPOLOGIA!A:F,5,0)</f>
        <v>INTERMEDIA</v>
      </c>
      <c r="W380" s="40" t="str">
        <f>VLOOKUP(D380,TIPOLOGIA!A:F,6,0)</f>
        <v>TERRESTRE</v>
      </c>
      <c r="X380" s="40" t="s">
        <v>1591</v>
      </c>
      <c r="Y380" s="40">
        <v>1</v>
      </c>
      <c r="Z380" s="51">
        <f>IF(T380="SOPORTE_TELEFÓNICO",'TARIFAS 2025'!$B$14,IF(V380="PRINCIPAL",'TARIFAS 2025'!$B$11,IF(V380="INTERMEDIA",'TARIFAS 2025'!$C$11,IF(V380="LEJANA",'TARIFAS 2025'!$D$11))))</f>
        <v>36351</v>
      </c>
      <c r="AA380" s="51">
        <f t="shared" si="5"/>
        <v>36351</v>
      </c>
      <c r="AB380" s="100"/>
      <c r="AC380" s="100"/>
      <c r="AD380" s="100"/>
      <c r="AE380" s="100"/>
      <c r="AF380" s="100"/>
      <c r="AG380" s="100"/>
      <c r="AH380" s="100"/>
      <c r="AI380" s="100"/>
      <c r="AJ380" s="100"/>
      <c r="AK380" s="100"/>
      <c r="AL380" s="100"/>
      <c r="AM380" s="100"/>
      <c r="AN380" s="100"/>
      <c r="AO380" s="100"/>
      <c r="AP380" s="100"/>
      <c r="AQ380" s="100"/>
      <c r="AR380" s="100"/>
      <c r="AS380" s="100"/>
      <c r="AT380" s="100"/>
      <c r="AU380" s="100"/>
      <c r="AV380" s="100"/>
      <c r="AW380" s="100"/>
      <c r="AX380" s="100"/>
      <c r="AY380" s="100"/>
      <c r="AZ380" s="100"/>
      <c r="BA380" s="100"/>
      <c r="BB380" s="100"/>
      <c r="BC380" s="100"/>
      <c r="BD380" s="100"/>
      <c r="BE380" s="100"/>
      <c r="BF380" s="100"/>
      <c r="BG380" s="100"/>
    </row>
    <row r="381" spans="1:59" s="85" customFormat="1" ht="15.6" x14ac:dyDescent="0.3">
      <c r="A381" s="40" t="s">
        <v>77</v>
      </c>
      <c r="B381" s="40" t="str">
        <f>VLOOKUP(A381,'CENTROS DE COSTOS'!A:D,2,0)</f>
        <v>0036-0003</v>
      </c>
      <c r="C381" s="40" t="str">
        <f>VLOOKUP(A381,'CENTROS DE COSTOS'!A:D,3,0)</f>
        <v>Wompi Suroccidente</v>
      </c>
      <c r="D381" s="40">
        <v>76364</v>
      </c>
      <c r="E381" s="40">
        <v>2962874</v>
      </c>
      <c r="F381" s="40">
        <v>71241</v>
      </c>
      <c r="G381" s="40" t="s">
        <v>33</v>
      </c>
      <c r="H381" s="40" t="s">
        <v>1101</v>
      </c>
      <c r="I381" s="40" t="s">
        <v>1119</v>
      </c>
      <c r="J381" s="40" t="s">
        <v>6557</v>
      </c>
      <c r="K381" s="40" t="s">
        <v>1170</v>
      </c>
      <c r="L381" s="40" t="s">
        <v>8333</v>
      </c>
      <c r="M381" s="103">
        <v>45961.434027777781</v>
      </c>
      <c r="N381" s="103">
        <v>45968.4</v>
      </c>
      <c r="O381" s="40" t="s">
        <v>35</v>
      </c>
      <c r="P381" s="40" t="s">
        <v>35</v>
      </c>
      <c r="Q381" s="40" t="s">
        <v>1494</v>
      </c>
      <c r="R381" s="40" t="s">
        <v>1495</v>
      </c>
      <c r="S381" s="40" t="s">
        <v>10618</v>
      </c>
      <c r="T381" s="40" t="s">
        <v>1497</v>
      </c>
      <c r="U381" s="40">
        <v>40</v>
      </c>
      <c r="V381" s="40" t="str">
        <f>VLOOKUP(D381,TIPOLOGIA!A:F,5,0)</f>
        <v>INTERMEDIA</v>
      </c>
      <c r="W381" s="40" t="str">
        <f>VLOOKUP(D381,TIPOLOGIA!A:F,6,0)</f>
        <v>TERRESTRE</v>
      </c>
      <c r="X381" s="40" t="s">
        <v>1802</v>
      </c>
      <c r="Y381" s="40">
        <v>1</v>
      </c>
      <c r="Z381" s="51">
        <f>IF(T381="SOPORTE_TELEFÓNICO",'TARIFAS 2025'!$B$14,IF(V381="PRINCIPAL",'TARIFAS 2025'!$B$11,IF(V381="INTERMEDIA",'TARIFAS 2025'!$C$11,IF(V381="LEJANA",'TARIFAS 2025'!$D$11))))</f>
        <v>36351</v>
      </c>
      <c r="AA381" s="51">
        <f t="shared" si="5"/>
        <v>36351</v>
      </c>
      <c r="AB381" s="100"/>
      <c r="AC381" s="100"/>
      <c r="AD381" s="100"/>
      <c r="AE381" s="100"/>
      <c r="AF381" s="100"/>
      <c r="AG381" s="100"/>
      <c r="AH381" s="100"/>
      <c r="AI381" s="100"/>
      <c r="AJ381" s="100"/>
      <c r="AK381" s="100"/>
      <c r="AL381" s="100"/>
      <c r="AM381" s="100"/>
      <c r="AN381" s="100"/>
      <c r="AO381" s="100"/>
      <c r="AP381" s="100"/>
      <c r="AQ381" s="100"/>
      <c r="AR381" s="100"/>
      <c r="AS381" s="100"/>
      <c r="AT381" s="100"/>
      <c r="AU381" s="100"/>
      <c r="AV381" s="100"/>
      <c r="AW381" s="100"/>
      <c r="AX381" s="100"/>
      <c r="AY381" s="100"/>
      <c r="AZ381" s="100"/>
      <c r="BA381" s="100"/>
      <c r="BB381" s="100"/>
      <c r="BC381" s="100"/>
      <c r="BD381" s="100"/>
      <c r="BE381" s="100"/>
      <c r="BF381" s="100"/>
      <c r="BG381" s="100"/>
    </row>
    <row r="382" spans="1:59" s="85" customFormat="1" ht="15.6" x14ac:dyDescent="0.3">
      <c r="A382" s="40" t="s">
        <v>71</v>
      </c>
      <c r="B382" s="40" t="str">
        <f>VLOOKUP(A382,'CENTROS DE COSTOS'!A:D,2,0)</f>
        <v>0036-0004</v>
      </c>
      <c r="C382" s="40" t="str">
        <f>VLOOKUP(A382,'CENTROS DE COSTOS'!A:D,3,0)</f>
        <v>Wompi Centro</v>
      </c>
      <c r="D382" s="40">
        <v>25815</v>
      </c>
      <c r="E382" s="40">
        <v>2961971</v>
      </c>
      <c r="F382" s="40">
        <v>23413</v>
      </c>
      <c r="G382" s="40" t="s">
        <v>33</v>
      </c>
      <c r="H382" s="40" t="s">
        <v>618</v>
      </c>
      <c r="I382" s="40" t="s">
        <v>711</v>
      </c>
      <c r="J382" s="40" t="s">
        <v>6558</v>
      </c>
      <c r="K382" s="40" t="s">
        <v>1170</v>
      </c>
      <c r="L382" s="40" t="s">
        <v>8334</v>
      </c>
      <c r="M382" s="103">
        <v>45961.374305555553</v>
      </c>
      <c r="N382" s="103">
        <v>45968.4</v>
      </c>
      <c r="O382" s="40" t="s">
        <v>35</v>
      </c>
      <c r="P382" s="40" t="s">
        <v>35</v>
      </c>
      <c r="Q382" s="40" t="s">
        <v>1494</v>
      </c>
      <c r="R382" s="40" t="s">
        <v>1495</v>
      </c>
      <c r="S382" s="40" t="s">
        <v>10619</v>
      </c>
      <c r="T382" s="40" t="s">
        <v>1497</v>
      </c>
      <c r="U382" s="40">
        <v>32</v>
      </c>
      <c r="V382" s="40" t="str">
        <f>VLOOKUP(D382,TIPOLOGIA!A:F,5,0)</f>
        <v>LEJANA</v>
      </c>
      <c r="W382" s="40" t="str">
        <f>VLOOKUP(D382,TIPOLOGIA!A:F,6,0)</f>
        <v>TERRESTRE</v>
      </c>
      <c r="X382" s="40" t="s">
        <v>1591</v>
      </c>
      <c r="Y382" s="40">
        <v>1</v>
      </c>
      <c r="Z382" s="51">
        <f>IF(T382="SOPORTE_TELEFÓNICO",'TARIFAS 2025'!$B$14,IF(V382="PRINCIPAL",'TARIFAS 2025'!$B$11,IF(V382="INTERMEDIA",'TARIFAS 2025'!$C$11,IF(V382="LEJANA",'TARIFAS 2025'!$D$11))))</f>
        <v>40250</v>
      </c>
      <c r="AA382" s="51">
        <f t="shared" si="5"/>
        <v>40250</v>
      </c>
      <c r="AB382" s="100"/>
      <c r="AC382" s="100"/>
      <c r="AD382" s="100"/>
      <c r="AE382" s="100"/>
      <c r="AF382" s="100"/>
      <c r="AG382" s="100"/>
      <c r="AH382" s="100"/>
      <c r="AI382" s="100"/>
      <c r="AJ382" s="100"/>
      <c r="AK382" s="100"/>
      <c r="AL382" s="100"/>
      <c r="AM382" s="100"/>
      <c r="AN382" s="100"/>
      <c r="AO382" s="100"/>
      <c r="AP382" s="100"/>
      <c r="AQ382" s="100"/>
      <c r="AR382" s="100"/>
      <c r="AS382" s="100"/>
      <c r="AT382" s="100"/>
      <c r="AU382" s="100"/>
      <c r="AV382" s="100"/>
      <c r="AW382" s="100"/>
      <c r="AX382" s="100"/>
      <c r="AY382" s="100"/>
      <c r="AZ382" s="100"/>
      <c r="BA382" s="100"/>
      <c r="BB382" s="100"/>
      <c r="BC382" s="100"/>
      <c r="BD382" s="100"/>
      <c r="BE382" s="100"/>
      <c r="BF382" s="100"/>
      <c r="BG382" s="100"/>
    </row>
    <row r="383" spans="1:59" s="85" customFormat="1" ht="15.6" x14ac:dyDescent="0.3">
      <c r="A383" s="40" t="s">
        <v>96</v>
      </c>
      <c r="B383" s="40" t="str">
        <f>VLOOKUP(A383,'CENTROS DE COSTOS'!A:D,2,0)</f>
        <v>0036-0007</v>
      </c>
      <c r="C383" s="40" t="str">
        <f>VLOOKUP(A383,'CENTROS DE COSTOS'!A:D,3,0)</f>
        <v>Wompi Santander</v>
      </c>
      <c r="D383" s="40">
        <v>15407</v>
      </c>
      <c r="E383" s="40">
        <v>2966395</v>
      </c>
      <c r="F383" s="40">
        <v>67734</v>
      </c>
      <c r="G383" s="40" t="s">
        <v>33</v>
      </c>
      <c r="H383" s="40" t="s">
        <v>322</v>
      </c>
      <c r="I383" s="40" t="s">
        <v>436</v>
      </c>
      <c r="J383" s="40" t="s">
        <v>6559</v>
      </c>
      <c r="K383" s="40" t="s">
        <v>1170</v>
      </c>
      <c r="L383" s="40" t="s">
        <v>8335</v>
      </c>
      <c r="M383" s="103">
        <v>45965.333333333343</v>
      </c>
      <c r="N383" s="103">
        <v>45968.400694444441</v>
      </c>
      <c r="O383" s="40" t="s">
        <v>35</v>
      </c>
      <c r="P383" s="40" t="s">
        <v>35</v>
      </c>
      <c r="Q383" s="40" t="s">
        <v>1494</v>
      </c>
      <c r="R383" s="40" t="s">
        <v>1495</v>
      </c>
      <c r="S383" s="40" t="s">
        <v>10620</v>
      </c>
      <c r="T383" s="40" t="s">
        <v>1497</v>
      </c>
      <c r="U383" s="40">
        <v>40</v>
      </c>
      <c r="V383" s="40" t="str">
        <f>VLOOKUP(D383,TIPOLOGIA!A:F,5,0)</f>
        <v>INTERMEDIA</v>
      </c>
      <c r="W383" s="40" t="str">
        <f>VLOOKUP(D383,TIPOLOGIA!A:F,6,0)</f>
        <v>TERRESTRE</v>
      </c>
      <c r="X383" s="40" t="s">
        <v>1802</v>
      </c>
      <c r="Y383" s="40">
        <v>1</v>
      </c>
      <c r="Z383" s="51">
        <f>IF(T383="SOPORTE_TELEFÓNICO",'TARIFAS 2025'!$B$14,IF(V383="PRINCIPAL",'TARIFAS 2025'!$B$11,IF(V383="INTERMEDIA",'TARIFAS 2025'!$C$11,IF(V383="LEJANA",'TARIFAS 2025'!$D$11))))</f>
        <v>36351</v>
      </c>
      <c r="AA383" s="51">
        <f t="shared" si="5"/>
        <v>36351</v>
      </c>
      <c r="AB383" s="100"/>
      <c r="AC383" s="100"/>
      <c r="AD383" s="100"/>
      <c r="AE383" s="100"/>
      <c r="AF383" s="100"/>
      <c r="AG383" s="100"/>
      <c r="AH383" s="100"/>
      <c r="AI383" s="100"/>
      <c r="AJ383" s="100"/>
      <c r="AK383" s="100"/>
      <c r="AL383" s="100"/>
      <c r="AM383" s="100"/>
      <c r="AN383" s="100"/>
      <c r="AO383" s="100"/>
      <c r="AP383" s="100"/>
      <c r="AQ383" s="100"/>
      <c r="AR383" s="100"/>
      <c r="AS383" s="100"/>
      <c r="AT383" s="100"/>
      <c r="AU383" s="100"/>
      <c r="AV383" s="100"/>
      <c r="AW383" s="100"/>
      <c r="AX383" s="100"/>
      <c r="AY383" s="100"/>
      <c r="AZ383" s="100"/>
      <c r="BA383" s="100"/>
      <c r="BB383" s="100"/>
      <c r="BC383" s="100"/>
      <c r="BD383" s="100"/>
      <c r="BE383" s="100"/>
      <c r="BF383" s="100"/>
      <c r="BG383" s="100"/>
    </row>
    <row r="384" spans="1:59" s="85" customFormat="1" ht="15.6" x14ac:dyDescent="0.3">
      <c r="A384" s="40" t="s">
        <v>88</v>
      </c>
      <c r="B384" s="40" t="str">
        <f>VLOOKUP(A384,'CENTROS DE COSTOS'!A:D,2,0)</f>
        <v>0036-0005</v>
      </c>
      <c r="C384" s="40" t="str">
        <f>VLOOKUP(A384,'CENTROS DE COSTOS'!A:D,3,0)</f>
        <v>Wompi Noroccidente</v>
      </c>
      <c r="D384" s="40">
        <v>5697</v>
      </c>
      <c r="E384" s="40">
        <v>2968161</v>
      </c>
      <c r="F384" s="40">
        <v>10361</v>
      </c>
      <c r="G384" s="40" t="s">
        <v>33</v>
      </c>
      <c r="H384" s="40" t="s">
        <v>120</v>
      </c>
      <c r="I384" s="40" t="s">
        <v>178</v>
      </c>
      <c r="J384" s="40" t="s">
        <v>1755</v>
      </c>
      <c r="K384" s="40" t="s">
        <v>1170</v>
      </c>
      <c r="L384" s="40" t="s">
        <v>8336</v>
      </c>
      <c r="M384" s="103">
        <v>45965.333333333343</v>
      </c>
      <c r="N384" s="103">
        <v>45968.401388888888</v>
      </c>
      <c r="O384" s="40" t="s">
        <v>35</v>
      </c>
      <c r="P384" s="40" t="s">
        <v>35</v>
      </c>
      <c r="Q384" s="40" t="s">
        <v>1494</v>
      </c>
      <c r="R384" s="40" t="s">
        <v>1495</v>
      </c>
      <c r="S384" s="40" t="s">
        <v>10621</v>
      </c>
      <c r="T384" s="40" t="s">
        <v>1497</v>
      </c>
      <c r="U384" s="40">
        <v>64</v>
      </c>
      <c r="V384" s="40" t="str">
        <f>VLOOKUP(D384,TIPOLOGIA!A:F,5,0)</f>
        <v>INTERMEDIA</v>
      </c>
      <c r="W384" s="40" t="str">
        <f>VLOOKUP(D384,TIPOLOGIA!A:F,6,0)</f>
        <v>TERRESTRE</v>
      </c>
      <c r="X384" s="40" t="s">
        <v>1802</v>
      </c>
      <c r="Y384" s="40">
        <v>1</v>
      </c>
      <c r="Z384" s="51">
        <f>IF(T384="SOPORTE_TELEFÓNICO",'TARIFAS 2025'!$B$14,IF(V384="PRINCIPAL",'TARIFAS 2025'!$B$11,IF(V384="INTERMEDIA",'TARIFAS 2025'!$C$11,IF(V384="LEJANA",'TARIFAS 2025'!$D$11))))</f>
        <v>36351</v>
      </c>
      <c r="AA384" s="51">
        <f t="shared" si="5"/>
        <v>36351</v>
      </c>
      <c r="AB384" s="100"/>
      <c r="AC384" s="100"/>
      <c r="AD384" s="100"/>
      <c r="AE384" s="100"/>
      <c r="AF384" s="100"/>
      <c r="AG384" s="100"/>
      <c r="AH384" s="100"/>
      <c r="AI384" s="100"/>
      <c r="AJ384" s="100"/>
      <c r="AK384" s="100"/>
      <c r="AL384" s="100"/>
      <c r="AM384" s="100"/>
      <c r="AN384" s="100"/>
      <c r="AO384" s="100"/>
      <c r="AP384" s="100"/>
      <c r="AQ384" s="100"/>
      <c r="AR384" s="100"/>
      <c r="AS384" s="100"/>
      <c r="AT384" s="100"/>
      <c r="AU384" s="100"/>
      <c r="AV384" s="100"/>
      <c r="AW384" s="100"/>
      <c r="AX384" s="100"/>
      <c r="AY384" s="100"/>
      <c r="AZ384" s="100"/>
      <c r="BA384" s="100"/>
      <c r="BB384" s="100"/>
      <c r="BC384" s="100"/>
      <c r="BD384" s="100"/>
      <c r="BE384" s="100"/>
      <c r="BF384" s="100"/>
      <c r="BG384" s="100"/>
    </row>
    <row r="385" spans="1:59" s="85" customFormat="1" ht="15.6" x14ac:dyDescent="0.3">
      <c r="A385" s="40" t="s">
        <v>71</v>
      </c>
      <c r="B385" s="40" t="str">
        <f>VLOOKUP(A385,'CENTROS DE COSTOS'!A:D,2,0)</f>
        <v>0036-0004</v>
      </c>
      <c r="C385" s="40" t="str">
        <f>VLOOKUP(A385,'CENTROS DE COSTOS'!A:D,3,0)</f>
        <v>Wompi Centro</v>
      </c>
      <c r="D385" s="40">
        <v>25126</v>
      </c>
      <c r="E385" s="40">
        <v>2968078</v>
      </c>
      <c r="F385" s="40">
        <v>80355</v>
      </c>
      <c r="G385" s="40" t="s">
        <v>33</v>
      </c>
      <c r="H385" s="40" t="s">
        <v>618</v>
      </c>
      <c r="I385" s="40" t="s">
        <v>633</v>
      </c>
      <c r="J385" s="40" t="s">
        <v>3448</v>
      </c>
      <c r="K385" s="40" t="s">
        <v>1170</v>
      </c>
      <c r="L385" s="40" t="s">
        <v>8337</v>
      </c>
      <c r="M385" s="103">
        <v>45965.333333333343</v>
      </c>
      <c r="N385" s="103">
        <v>45968.402083333327</v>
      </c>
      <c r="O385" s="40" t="s">
        <v>35</v>
      </c>
      <c r="P385" s="40" t="s">
        <v>35</v>
      </c>
      <c r="Q385" s="40" t="s">
        <v>1494</v>
      </c>
      <c r="R385" s="40" t="s">
        <v>1495</v>
      </c>
      <c r="S385" s="40" t="s">
        <v>10622</v>
      </c>
      <c r="T385" s="40" t="s">
        <v>1497</v>
      </c>
      <c r="U385" s="40">
        <v>24</v>
      </c>
      <c r="V385" s="40" t="str">
        <f>VLOOKUP(D385,TIPOLOGIA!A:F,5,0)</f>
        <v>INTERMEDIA</v>
      </c>
      <c r="W385" s="40" t="str">
        <f>VLOOKUP(D385,TIPOLOGIA!A:F,6,0)</f>
        <v>TERRESTRE</v>
      </c>
      <c r="X385" s="40" t="s">
        <v>1802</v>
      </c>
      <c r="Y385" s="40">
        <v>1</v>
      </c>
      <c r="Z385" s="51">
        <f>IF(T385="SOPORTE_TELEFÓNICO",'TARIFAS 2025'!$B$14,IF(V385="PRINCIPAL",'TARIFAS 2025'!$B$11,IF(V385="INTERMEDIA",'TARIFAS 2025'!$C$11,IF(V385="LEJANA",'TARIFAS 2025'!$D$11))))</f>
        <v>36351</v>
      </c>
      <c r="AA385" s="51">
        <f t="shared" si="5"/>
        <v>36351</v>
      </c>
      <c r="AB385" s="100"/>
      <c r="AC385" s="100"/>
      <c r="AD385" s="100"/>
      <c r="AE385" s="100"/>
      <c r="AF385" s="100"/>
      <c r="AG385" s="100"/>
      <c r="AH385" s="100"/>
      <c r="AI385" s="100"/>
      <c r="AJ385" s="100"/>
      <c r="AK385" s="100"/>
      <c r="AL385" s="100"/>
      <c r="AM385" s="100"/>
      <c r="AN385" s="100"/>
      <c r="AO385" s="100"/>
      <c r="AP385" s="100"/>
      <c r="AQ385" s="100"/>
      <c r="AR385" s="100"/>
      <c r="AS385" s="100"/>
      <c r="AT385" s="100"/>
      <c r="AU385" s="100"/>
      <c r="AV385" s="100"/>
      <c r="AW385" s="100"/>
      <c r="AX385" s="100"/>
      <c r="AY385" s="100"/>
      <c r="AZ385" s="100"/>
      <c r="BA385" s="100"/>
      <c r="BB385" s="100"/>
      <c r="BC385" s="100"/>
      <c r="BD385" s="100"/>
      <c r="BE385" s="100"/>
      <c r="BF385" s="100"/>
      <c r="BG385" s="100"/>
    </row>
    <row r="386" spans="1:59" s="85" customFormat="1" ht="15.6" x14ac:dyDescent="0.3">
      <c r="A386" s="40" t="s">
        <v>77</v>
      </c>
      <c r="B386" s="40" t="str">
        <f>VLOOKUP(A386,'CENTROS DE COSTOS'!A:D,2,0)</f>
        <v>0036-0003</v>
      </c>
      <c r="C386" s="40" t="str">
        <f>VLOOKUP(A386,'CENTROS DE COSTOS'!A:D,3,0)</f>
        <v>Wompi Suroccidente</v>
      </c>
      <c r="D386" s="40">
        <v>76364</v>
      </c>
      <c r="E386" s="40">
        <v>2965303</v>
      </c>
      <c r="F386" s="40">
        <v>17890</v>
      </c>
      <c r="G386" s="40" t="s">
        <v>33</v>
      </c>
      <c r="H386" s="40" t="s">
        <v>1101</v>
      </c>
      <c r="I386" s="40" t="s">
        <v>1119</v>
      </c>
      <c r="J386" s="40" t="s">
        <v>1619</v>
      </c>
      <c r="K386" s="40" t="s">
        <v>1170</v>
      </c>
      <c r="L386" s="40" t="s">
        <v>8338</v>
      </c>
      <c r="M386" s="103">
        <v>45961.665277777778</v>
      </c>
      <c r="N386" s="103">
        <v>45968.40347222222</v>
      </c>
      <c r="O386" s="40" t="s">
        <v>35</v>
      </c>
      <c r="P386" s="40" t="s">
        <v>35</v>
      </c>
      <c r="Q386" s="40" t="s">
        <v>1494</v>
      </c>
      <c r="R386" s="40" t="s">
        <v>1495</v>
      </c>
      <c r="S386" s="40" t="s">
        <v>10623</v>
      </c>
      <c r="T386" s="40" t="s">
        <v>1497</v>
      </c>
      <c r="U386" s="40">
        <v>40</v>
      </c>
      <c r="V386" s="40" t="str">
        <f>VLOOKUP(D386,TIPOLOGIA!A:F,5,0)</f>
        <v>INTERMEDIA</v>
      </c>
      <c r="W386" s="40" t="str">
        <f>VLOOKUP(D386,TIPOLOGIA!A:F,6,0)</f>
        <v>TERRESTRE</v>
      </c>
      <c r="X386" s="40" t="s">
        <v>1802</v>
      </c>
      <c r="Y386" s="40">
        <v>1</v>
      </c>
      <c r="Z386" s="51">
        <f>IF(T386="SOPORTE_TELEFÓNICO",'TARIFAS 2025'!$B$14,IF(V386="PRINCIPAL",'TARIFAS 2025'!$B$11,IF(V386="INTERMEDIA",'TARIFAS 2025'!$C$11,IF(V386="LEJANA",'TARIFAS 2025'!$D$11))))</f>
        <v>36351</v>
      </c>
      <c r="AA386" s="51">
        <f t="shared" si="5"/>
        <v>36351</v>
      </c>
      <c r="AB386" s="100"/>
      <c r="AC386" s="100"/>
      <c r="AD386" s="100"/>
      <c r="AE386" s="100"/>
      <c r="AF386" s="100"/>
      <c r="AG386" s="100"/>
      <c r="AH386" s="100"/>
      <c r="AI386" s="100"/>
      <c r="AJ386" s="100"/>
      <c r="AK386" s="100"/>
      <c r="AL386" s="100"/>
      <c r="AM386" s="100"/>
      <c r="AN386" s="100"/>
      <c r="AO386" s="100"/>
      <c r="AP386" s="100"/>
      <c r="AQ386" s="100"/>
      <c r="AR386" s="100"/>
      <c r="AS386" s="100"/>
      <c r="AT386" s="100"/>
      <c r="AU386" s="100"/>
      <c r="AV386" s="100"/>
      <c r="AW386" s="100"/>
      <c r="AX386" s="100"/>
      <c r="AY386" s="100"/>
      <c r="AZ386" s="100"/>
      <c r="BA386" s="100"/>
      <c r="BB386" s="100"/>
      <c r="BC386" s="100"/>
      <c r="BD386" s="100"/>
      <c r="BE386" s="100"/>
      <c r="BF386" s="100"/>
      <c r="BG386" s="100"/>
    </row>
    <row r="387" spans="1:59" s="85" customFormat="1" ht="15.6" x14ac:dyDescent="0.3">
      <c r="A387" s="40" t="s">
        <v>74</v>
      </c>
      <c r="B387" s="40" t="str">
        <f>VLOOKUP(A387,'CENTROS DE COSTOS'!A:D,2,0)</f>
        <v>0036-0007</v>
      </c>
      <c r="C387" s="40" t="str">
        <f>VLOOKUP(A387,'CENTROS DE COSTOS'!A:D,3,0)</f>
        <v>Wompi Santander</v>
      </c>
      <c r="D387" s="40">
        <v>68655</v>
      </c>
      <c r="E387" s="40">
        <v>2964398</v>
      </c>
      <c r="F387" s="40">
        <v>30397</v>
      </c>
      <c r="G387" s="40" t="s">
        <v>33</v>
      </c>
      <c r="H387" s="40" t="s">
        <v>963</v>
      </c>
      <c r="I387" s="40" t="s">
        <v>1018</v>
      </c>
      <c r="J387" s="40" t="s">
        <v>6560</v>
      </c>
      <c r="K387" s="40" t="s">
        <v>1170</v>
      </c>
      <c r="L387" s="40" t="s">
        <v>8339</v>
      </c>
      <c r="M387" s="103">
        <v>45961.605555555558</v>
      </c>
      <c r="N387" s="103">
        <v>45968.40347222222</v>
      </c>
      <c r="O387" s="40" t="s">
        <v>35</v>
      </c>
      <c r="P387" s="40" t="s">
        <v>35</v>
      </c>
      <c r="Q387" s="40" t="s">
        <v>1494</v>
      </c>
      <c r="R387" s="40" t="s">
        <v>1495</v>
      </c>
      <c r="S387" s="40" t="s">
        <v>10624</v>
      </c>
      <c r="T387" s="40" t="s">
        <v>1497</v>
      </c>
      <c r="U387" s="40">
        <v>64</v>
      </c>
      <c r="V387" s="40" t="str">
        <f>VLOOKUP(D387,TIPOLOGIA!A:F,5,0)</f>
        <v>LEJANA</v>
      </c>
      <c r="W387" s="40" t="str">
        <f>VLOOKUP(D387,TIPOLOGIA!A:F,6,0)</f>
        <v>TERRESTRE</v>
      </c>
      <c r="X387" s="40" t="s">
        <v>1802</v>
      </c>
      <c r="Y387" s="40">
        <v>1</v>
      </c>
      <c r="Z387" s="51">
        <f>IF(T387="SOPORTE_TELEFÓNICO",'TARIFAS 2025'!$B$14,IF(V387="PRINCIPAL",'TARIFAS 2025'!$B$11,IF(V387="INTERMEDIA",'TARIFAS 2025'!$C$11,IF(V387="LEJANA",'TARIFAS 2025'!$D$11))))</f>
        <v>40250</v>
      </c>
      <c r="AA387" s="51">
        <f t="shared" ref="AA387:AA450" si="6">Z387*Y387</f>
        <v>40250</v>
      </c>
      <c r="AB387" s="100"/>
      <c r="AC387" s="100"/>
      <c r="AD387" s="100"/>
      <c r="AE387" s="100"/>
      <c r="AF387" s="100"/>
      <c r="AG387" s="100"/>
      <c r="AH387" s="100"/>
      <c r="AI387" s="100"/>
      <c r="AJ387" s="100"/>
      <c r="AK387" s="100"/>
      <c r="AL387" s="100"/>
      <c r="AM387" s="100"/>
      <c r="AN387" s="100"/>
      <c r="AO387" s="100"/>
      <c r="AP387" s="100"/>
      <c r="AQ387" s="100"/>
      <c r="AR387" s="100"/>
      <c r="AS387" s="100"/>
      <c r="AT387" s="100"/>
      <c r="AU387" s="100"/>
      <c r="AV387" s="100"/>
      <c r="AW387" s="100"/>
      <c r="AX387" s="100"/>
      <c r="AY387" s="100"/>
      <c r="AZ387" s="100"/>
      <c r="BA387" s="100"/>
      <c r="BB387" s="100"/>
      <c r="BC387" s="100"/>
      <c r="BD387" s="100"/>
      <c r="BE387" s="100"/>
      <c r="BF387" s="100"/>
      <c r="BG387" s="100"/>
    </row>
    <row r="388" spans="1:59" s="85" customFormat="1" ht="15.6" x14ac:dyDescent="0.3">
      <c r="A388" s="40" t="s">
        <v>97</v>
      </c>
      <c r="B388" s="40" t="str">
        <f>VLOOKUP(A388,'CENTROS DE COSTOS'!A:D,2,0)</f>
        <v>0036-0001</v>
      </c>
      <c r="C388" s="40" t="str">
        <f>VLOOKUP(A388,'CENTROS DE COSTOS'!A:D,3,0)</f>
        <v>Wompi Costa</v>
      </c>
      <c r="D388" s="40">
        <v>20621</v>
      </c>
      <c r="E388" s="40">
        <v>2964512</v>
      </c>
      <c r="F388" s="40">
        <v>63766</v>
      </c>
      <c r="G388" s="40" t="s">
        <v>33</v>
      </c>
      <c r="H388" s="40" t="s">
        <v>536</v>
      </c>
      <c r="I388" s="40" t="s">
        <v>535</v>
      </c>
      <c r="J388" s="40" t="s">
        <v>1343</v>
      </c>
      <c r="K388" s="40" t="s">
        <v>1170</v>
      </c>
      <c r="L388" s="40" t="s">
        <v>8340</v>
      </c>
      <c r="M388" s="103">
        <v>45961.59652777778</v>
      </c>
      <c r="N388" s="103">
        <v>45968.40347222222</v>
      </c>
      <c r="O388" s="40" t="s">
        <v>35</v>
      </c>
      <c r="P388" s="40" t="s">
        <v>35</v>
      </c>
      <c r="Q388" s="40" t="s">
        <v>1494</v>
      </c>
      <c r="R388" s="40" t="s">
        <v>1495</v>
      </c>
      <c r="S388" s="40" t="s">
        <v>10625</v>
      </c>
      <c r="T388" s="40" t="s">
        <v>1497</v>
      </c>
      <c r="U388" s="40">
        <v>48</v>
      </c>
      <c r="V388" s="40" t="str">
        <f>VLOOKUP(D388,TIPOLOGIA!A:F,5,0)</f>
        <v>INTERMEDIA</v>
      </c>
      <c r="W388" s="40" t="str">
        <f>VLOOKUP(D388,TIPOLOGIA!A:F,6,0)</f>
        <v>TERRESTRE</v>
      </c>
      <c r="X388" s="40" t="s">
        <v>1591</v>
      </c>
      <c r="Y388" s="40">
        <v>1</v>
      </c>
      <c r="Z388" s="51">
        <f>IF(T388="SOPORTE_TELEFÓNICO",'TARIFAS 2025'!$B$14,IF(V388="PRINCIPAL",'TARIFAS 2025'!$B$11,IF(V388="INTERMEDIA",'TARIFAS 2025'!$C$11,IF(V388="LEJANA",'TARIFAS 2025'!$D$11))))</f>
        <v>36351</v>
      </c>
      <c r="AA388" s="51">
        <f t="shared" si="6"/>
        <v>36351</v>
      </c>
      <c r="AB388" s="100"/>
      <c r="AC388" s="100"/>
      <c r="AD388" s="100"/>
      <c r="AE388" s="100"/>
      <c r="AF388" s="100"/>
      <c r="AG388" s="100"/>
      <c r="AH388" s="100"/>
      <c r="AI388" s="100"/>
      <c r="AJ388" s="100"/>
      <c r="AK388" s="100"/>
      <c r="AL388" s="100"/>
      <c r="AM388" s="100"/>
      <c r="AN388" s="100"/>
      <c r="AO388" s="100"/>
      <c r="AP388" s="100"/>
      <c r="AQ388" s="100"/>
      <c r="AR388" s="100"/>
      <c r="AS388" s="100"/>
      <c r="AT388" s="100"/>
      <c r="AU388" s="100"/>
      <c r="AV388" s="100"/>
      <c r="AW388" s="100"/>
      <c r="AX388" s="100"/>
      <c r="AY388" s="100"/>
      <c r="AZ388" s="100"/>
      <c r="BA388" s="100"/>
      <c r="BB388" s="100"/>
      <c r="BC388" s="100"/>
      <c r="BD388" s="100"/>
      <c r="BE388" s="100"/>
      <c r="BF388" s="100"/>
      <c r="BG388" s="100"/>
    </row>
    <row r="389" spans="1:59" s="85" customFormat="1" ht="15.6" x14ac:dyDescent="0.3">
      <c r="A389" s="40" t="s">
        <v>68</v>
      </c>
      <c r="B389" s="40" t="str">
        <f>VLOOKUP(A389,'CENTROS DE COSTOS'!A:D,2,0)</f>
        <v>0036-0001</v>
      </c>
      <c r="C389" s="40" t="str">
        <f>VLOOKUP(A389,'CENTROS DE COSTOS'!A:D,3,0)</f>
        <v>Wompi Costa</v>
      </c>
      <c r="D389" s="40">
        <v>8573</v>
      </c>
      <c r="E389" s="40">
        <v>2965117</v>
      </c>
      <c r="F389" s="40">
        <v>76972</v>
      </c>
      <c r="G389" s="40" t="s">
        <v>33</v>
      </c>
      <c r="H389" s="40" t="s">
        <v>253</v>
      </c>
      <c r="I389" s="40" t="s">
        <v>254</v>
      </c>
      <c r="J389" s="40" t="s">
        <v>6561</v>
      </c>
      <c r="K389" s="40" t="s">
        <v>1170</v>
      </c>
      <c r="L389" s="40" t="s">
        <v>8341</v>
      </c>
      <c r="M389" s="103">
        <v>45961.65</v>
      </c>
      <c r="N389" s="103">
        <v>45968.40347222222</v>
      </c>
      <c r="O389" s="40" t="s">
        <v>35</v>
      </c>
      <c r="P389" s="40" t="s">
        <v>35</v>
      </c>
      <c r="Q389" s="40" t="s">
        <v>1494</v>
      </c>
      <c r="R389" s="40" t="s">
        <v>1495</v>
      </c>
      <c r="S389" s="40" t="s">
        <v>10626</v>
      </c>
      <c r="T389" s="40" t="s">
        <v>1497</v>
      </c>
      <c r="U389" s="40">
        <v>48</v>
      </c>
      <c r="V389" s="40" t="str">
        <f>VLOOKUP(D389,TIPOLOGIA!A:F,5,0)</f>
        <v>INTERMEDIA</v>
      </c>
      <c r="W389" s="40" t="str">
        <f>VLOOKUP(D389,TIPOLOGIA!A:F,6,0)</f>
        <v>TERRESTRE</v>
      </c>
      <c r="X389" s="40" t="s">
        <v>1802</v>
      </c>
      <c r="Y389" s="40">
        <v>1</v>
      </c>
      <c r="Z389" s="51">
        <f>IF(T389="SOPORTE_TELEFÓNICO",'TARIFAS 2025'!$B$14,IF(V389="PRINCIPAL",'TARIFAS 2025'!$B$11,IF(V389="INTERMEDIA",'TARIFAS 2025'!$C$11,IF(V389="LEJANA",'TARIFAS 2025'!$D$11))))</f>
        <v>36351</v>
      </c>
      <c r="AA389" s="51">
        <f t="shared" si="6"/>
        <v>36351</v>
      </c>
      <c r="AB389" s="100"/>
      <c r="AC389" s="100"/>
      <c r="AD389" s="100"/>
      <c r="AE389" s="100"/>
      <c r="AF389" s="100"/>
      <c r="AG389" s="100"/>
      <c r="AH389" s="100"/>
      <c r="AI389" s="100"/>
      <c r="AJ389" s="100"/>
      <c r="AK389" s="100"/>
      <c r="AL389" s="100"/>
      <c r="AM389" s="100"/>
      <c r="AN389" s="100"/>
      <c r="AO389" s="100"/>
      <c r="AP389" s="100"/>
      <c r="AQ389" s="100"/>
      <c r="AR389" s="100"/>
      <c r="AS389" s="100"/>
      <c r="AT389" s="100"/>
      <c r="AU389" s="100"/>
      <c r="AV389" s="100"/>
      <c r="AW389" s="100"/>
      <c r="AX389" s="100"/>
      <c r="AY389" s="100"/>
      <c r="AZ389" s="100"/>
      <c r="BA389" s="100"/>
      <c r="BB389" s="100"/>
      <c r="BC389" s="100"/>
      <c r="BD389" s="100"/>
      <c r="BE389" s="100"/>
      <c r="BF389" s="100"/>
      <c r="BG389" s="100"/>
    </row>
    <row r="390" spans="1:59" s="85" customFormat="1" ht="15.6" x14ac:dyDescent="0.3">
      <c r="A390" s="40" t="s">
        <v>96</v>
      </c>
      <c r="B390" s="40" t="str">
        <f>VLOOKUP(A390,'CENTROS DE COSTOS'!A:D,2,0)</f>
        <v>0036-0007</v>
      </c>
      <c r="C390" s="40" t="str">
        <f>VLOOKUP(A390,'CENTROS DE COSTOS'!A:D,3,0)</f>
        <v>Wompi Santander</v>
      </c>
      <c r="D390" s="40">
        <v>15516</v>
      </c>
      <c r="E390" s="40">
        <v>2964486</v>
      </c>
      <c r="F390" s="40">
        <v>42518</v>
      </c>
      <c r="G390" s="40" t="s">
        <v>33</v>
      </c>
      <c r="H390" s="40" t="s">
        <v>322</v>
      </c>
      <c r="I390" s="40" t="s">
        <v>381</v>
      </c>
      <c r="J390" s="40" t="s">
        <v>6562</v>
      </c>
      <c r="K390" s="40" t="s">
        <v>1170</v>
      </c>
      <c r="L390" s="40" t="s">
        <v>8342</v>
      </c>
      <c r="M390" s="103">
        <v>45961.604861111111</v>
      </c>
      <c r="N390" s="103">
        <v>45968.40347222222</v>
      </c>
      <c r="O390" s="40" t="s">
        <v>35</v>
      </c>
      <c r="P390" s="40" t="s">
        <v>35</v>
      </c>
      <c r="Q390" s="40" t="s">
        <v>1494</v>
      </c>
      <c r="R390" s="40" t="s">
        <v>1495</v>
      </c>
      <c r="S390" s="40" t="s">
        <v>10627</v>
      </c>
      <c r="T390" s="40" t="s">
        <v>1497</v>
      </c>
      <c r="U390" s="40">
        <v>16</v>
      </c>
      <c r="V390" s="40" t="str">
        <f>VLOOKUP(D390,TIPOLOGIA!A:F,5,0)</f>
        <v>INTERMEDIA</v>
      </c>
      <c r="W390" s="40" t="str">
        <f>VLOOKUP(D390,TIPOLOGIA!A:F,6,0)</f>
        <v>TERRESTRE</v>
      </c>
      <c r="X390" s="40" t="s">
        <v>1802</v>
      </c>
      <c r="Y390" s="40">
        <v>1</v>
      </c>
      <c r="Z390" s="51">
        <f>IF(T390="SOPORTE_TELEFÓNICO",'TARIFAS 2025'!$B$14,IF(V390="PRINCIPAL",'TARIFAS 2025'!$B$11,IF(V390="INTERMEDIA",'TARIFAS 2025'!$C$11,IF(V390="LEJANA",'TARIFAS 2025'!$D$11))))</f>
        <v>36351</v>
      </c>
      <c r="AA390" s="51">
        <f t="shared" si="6"/>
        <v>36351</v>
      </c>
      <c r="AB390" s="100"/>
      <c r="AC390" s="100"/>
      <c r="AD390" s="100"/>
      <c r="AE390" s="100"/>
      <c r="AF390" s="100"/>
      <c r="AG390" s="100"/>
      <c r="AH390" s="100"/>
      <c r="AI390" s="100"/>
      <c r="AJ390" s="100"/>
      <c r="AK390" s="100"/>
      <c r="AL390" s="100"/>
      <c r="AM390" s="100"/>
      <c r="AN390" s="100"/>
      <c r="AO390" s="100"/>
      <c r="AP390" s="100"/>
      <c r="AQ390" s="100"/>
      <c r="AR390" s="100"/>
      <c r="AS390" s="100"/>
      <c r="AT390" s="100"/>
      <c r="AU390" s="100"/>
      <c r="AV390" s="100"/>
      <c r="AW390" s="100"/>
      <c r="AX390" s="100"/>
      <c r="AY390" s="100"/>
      <c r="AZ390" s="100"/>
      <c r="BA390" s="100"/>
      <c r="BB390" s="100"/>
      <c r="BC390" s="100"/>
      <c r="BD390" s="100"/>
      <c r="BE390" s="100"/>
      <c r="BF390" s="100"/>
      <c r="BG390" s="100"/>
    </row>
    <row r="391" spans="1:59" s="85" customFormat="1" ht="15.6" x14ac:dyDescent="0.3">
      <c r="A391" s="40" t="s">
        <v>85</v>
      </c>
      <c r="B391" s="40" t="str">
        <f>VLOOKUP(A391,'CENTROS DE COSTOS'!A:D,2,0)</f>
        <v>0036-0006</v>
      </c>
      <c r="C391" s="40" t="str">
        <f>VLOOKUP(A391,'CENTROS DE COSTOS'!A:D,3,0)</f>
        <v>Wompi Oriente</v>
      </c>
      <c r="D391" s="40">
        <v>73268</v>
      </c>
      <c r="E391" s="40">
        <v>2967210</v>
      </c>
      <c r="F391" s="40">
        <v>31812</v>
      </c>
      <c r="G391" s="40" t="s">
        <v>33</v>
      </c>
      <c r="H391" s="40" t="s">
        <v>1056</v>
      </c>
      <c r="I391" s="40" t="s">
        <v>1071</v>
      </c>
      <c r="J391" s="40" t="s">
        <v>6563</v>
      </c>
      <c r="K391" s="40" t="s">
        <v>1170</v>
      </c>
      <c r="L391" s="40" t="s">
        <v>8343</v>
      </c>
      <c r="M391" s="103">
        <v>45965.333333333343</v>
      </c>
      <c r="N391" s="103">
        <v>45968.40347222222</v>
      </c>
      <c r="O391" s="40" t="s">
        <v>35</v>
      </c>
      <c r="P391" s="40" t="s">
        <v>35</v>
      </c>
      <c r="Q391" s="40" t="s">
        <v>1494</v>
      </c>
      <c r="R391" s="40" t="s">
        <v>1495</v>
      </c>
      <c r="S391" s="40" t="s">
        <v>10628</v>
      </c>
      <c r="T391" s="40" t="s">
        <v>1497</v>
      </c>
      <c r="U391" s="40">
        <v>56</v>
      </c>
      <c r="V391" s="40" t="str">
        <f>VLOOKUP(D391,TIPOLOGIA!A:F,5,0)</f>
        <v>INTERMEDIA</v>
      </c>
      <c r="W391" s="40" t="str">
        <f>VLOOKUP(D391,TIPOLOGIA!A:F,6,0)</f>
        <v>TERRESTRE</v>
      </c>
      <c r="X391" s="40" t="s">
        <v>1802</v>
      </c>
      <c r="Y391" s="40">
        <v>1</v>
      </c>
      <c r="Z391" s="51">
        <f>IF(T391="SOPORTE_TELEFÓNICO",'TARIFAS 2025'!$B$14,IF(V391="PRINCIPAL",'TARIFAS 2025'!$B$11,IF(V391="INTERMEDIA",'TARIFAS 2025'!$C$11,IF(V391="LEJANA",'TARIFAS 2025'!$D$11))))</f>
        <v>36351</v>
      </c>
      <c r="AA391" s="51">
        <f t="shared" si="6"/>
        <v>36351</v>
      </c>
      <c r="AB391" s="100"/>
      <c r="AC391" s="100"/>
      <c r="AD391" s="100"/>
      <c r="AE391" s="100"/>
      <c r="AF391" s="100"/>
      <c r="AG391" s="100"/>
      <c r="AH391" s="100"/>
      <c r="AI391" s="100"/>
      <c r="AJ391" s="100"/>
      <c r="AK391" s="100"/>
      <c r="AL391" s="100"/>
      <c r="AM391" s="100"/>
      <c r="AN391" s="100"/>
      <c r="AO391" s="100"/>
      <c r="AP391" s="100"/>
      <c r="AQ391" s="100"/>
      <c r="AR391" s="100"/>
      <c r="AS391" s="100"/>
      <c r="AT391" s="100"/>
      <c r="AU391" s="100"/>
      <c r="AV391" s="100"/>
      <c r="AW391" s="100"/>
      <c r="AX391" s="100"/>
      <c r="AY391" s="100"/>
      <c r="AZ391" s="100"/>
      <c r="BA391" s="100"/>
      <c r="BB391" s="100"/>
      <c r="BC391" s="100"/>
      <c r="BD391" s="100"/>
      <c r="BE391" s="100"/>
      <c r="BF391" s="100"/>
      <c r="BG391" s="100"/>
    </row>
    <row r="392" spans="1:59" s="85" customFormat="1" ht="15.6" x14ac:dyDescent="0.3">
      <c r="A392" s="40" t="s">
        <v>71</v>
      </c>
      <c r="B392" s="40" t="str">
        <f>VLOOKUP(A392,'CENTROS DE COSTOS'!A:D,2,0)</f>
        <v>0036-0004</v>
      </c>
      <c r="C392" s="40" t="str">
        <f>VLOOKUP(A392,'CENTROS DE COSTOS'!A:D,3,0)</f>
        <v>Wompi Centro</v>
      </c>
      <c r="D392" s="40">
        <v>25386</v>
      </c>
      <c r="E392" s="40">
        <v>2967086</v>
      </c>
      <c r="F392" s="40">
        <v>79640</v>
      </c>
      <c r="G392" s="40" t="s">
        <v>33</v>
      </c>
      <c r="H392" s="40" t="s">
        <v>618</v>
      </c>
      <c r="I392" s="40" t="s">
        <v>669</v>
      </c>
      <c r="J392" s="40" t="s">
        <v>1798</v>
      </c>
      <c r="K392" s="40" t="s">
        <v>1170</v>
      </c>
      <c r="L392" s="40" t="s">
        <v>8344</v>
      </c>
      <c r="M392" s="103">
        <v>45965.333333333343</v>
      </c>
      <c r="N392" s="103">
        <v>45968.404166666667</v>
      </c>
      <c r="O392" s="40" t="s">
        <v>35</v>
      </c>
      <c r="P392" s="40" t="s">
        <v>35</v>
      </c>
      <c r="Q392" s="40" t="s">
        <v>1494</v>
      </c>
      <c r="R392" s="40" t="s">
        <v>1495</v>
      </c>
      <c r="S392" s="40" t="s">
        <v>10629</v>
      </c>
      <c r="T392" s="40" t="s">
        <v>1497</v>
      </c>
      <c r="U392" s="40">
        <v>16</v>
      </c>
      <c r="V392" s="40" t="str">
        <f>VLOOKUP(D392,TIPOLOGIA!A:F,5,0)</f>
        <v>INTERMEDIA</v>
      </c>
      <c r="W392" s="40" t="str">
        <f>VLOOKUP(D392,TIPOLOGIA!A:F,6,0)</f>
        <v>TERRESTRE</v>
      </c>
      <c r="X392" s="40" t="s">
        <v>1223</v>
      </c>
      <c r="Y392" s="40">
        <v>1</v>
      </c>
      <c r="Z392" s="51">
        <f>IF(T392="SOPORTE_TELEFÓNICO",'TARIFAS 2025'!$B$14,IF(V392="PRINCIPAL",'TARIFAS 2025'!$B$11,IF(V392="INTERMEDIA",'TARIFAS 2025'!$C$11,IF(V392="LEJANA",'TARIFAS 2025'!$D$11))))</f>
        <v>36351</v>
      </c>
      <c r="AA392" s="51">
        <f t="shared" si="6"/>
        <v>36351</v>
      </c>
      <c r="AB392" s="100"/>
      <c r="AC392" s="100"/>
      <c r="AD392" s="100"/>
      <c r="AE392" s="100"/>
      <c r="AF392" s="100"/>
      <c r="AG392" s="100"/>
      <c r="AH392" s="100"/>
      <c r="AI392" s="100"/>
      <c r="AJ392" s="100"/>
      <c r="AK392" s="100"/>
      <c r="AL392" s="100"/>
      <c r="AM392" s="100"/>
      <c r="AN392" s="100"/>
      <c r="AO392" s="100"/>
      <c r="AP392" s="100"/>
      <c r="AQ392" s="100"/>
      <c r="AR392" s="100"/>
      <c r="AS392" s="100"/>
      <c r="AT392" s="100"/>
      <c r="AU392" s="100"/>
      <c r="AV392" s="100"/>
      <c r="AW392" s="100"/>
      <c r="AX392" s="100"/>
      <c r="AY392" s="100"/>
      <c r="AZ392" s="100"/>
      <c r="BA392" s="100"/>
      <c r="BB392" s="100"/>
      <c r="BC392" s="100"/>
      <c r="BD392" s="100"/>
      <c r="BE392" s="100"/>
      <c r="BF392" s="100"/>
      <c r="BG392" s="100"/>
    </row>
    <row r="393" spans="1:59" s="85" customFormat="1" ht="15.6" x14ac:dyDescent="0.3">
      <c r="A393" s="40" t="s">
        <v>71</v>
      </c>
      <c r="B393" s="40" t="str">
        <f>VLOOKUP(A393,'CENTROS DE COSTOS'!A:D,2,0)</f>
        <v>0036-0004</v>
      </c>
      <c r="C393" s="40" t="str">
        <f>VLOOKUP(A393,'CENTROS DE COSTOS'!A:D,3,0)</f>
        <v>Wompi Centro</v>
      </c>
      <c r="D393" s="40">
        <v>25290</v>
      </c>
      <c r="E393" s="40">
        <v>2966953</v>
      </c>
      <c r="F393" s="40">
        <v>76894</v>
      </c>
      <c r="G393" s="40" t="s">
        <v>33</v>
      </c>
      <c r="H393" s="40" t="s">
        <v>618</v>
      </c>
      <c r="I393" s="40" t="s">
        <v>652</v>
      </c>
      <c r="J393" s="40" t="s">
        <v>3347</v>
      </c>
      <c r="K393" s="40" t="s">
        <v>1170</v>
      </c>
      <c r="L393" s="40" t="s">
        <v>8345</v>
      </c>
      <c r="M393" s="103">
        <v>45965.333333333343</v>
      </c>
      <c r="N393" s="103">
        <v>45968.404166666667</v>
      </c>
      <c r="O393" s="40" t="s">
        <v>35</v>
      </c>
      <c r="P393" s="40" t="s">
        <v>35</v>
      </c>
      <c r="Q393" s="40" t="s">
        <v>1494</v>
      </c>
      <c r="R393" s="40" t="s">
        <v>1495</v>
      </c>
      <c r="S393" s="40" t="s">
        <v>10630</v>
      </c>
      <c r="T393" s="40" t="s">
        <v>1497</v>
      </c>
      <c r="U393" s="40">
        <v>32</v>
      </c>
      <c r="V393" s="40" t="str">
        <f>VLOOKUP(D393,TIPOLOGIA!A:F,5,0)</f>
        <v>INTERMEDIA</v>
      </c>
      <c r="W393" s="40" t="str">
        <f>VLOOKUP(D393,TIPOLOGIA!A:F,6,0)</f>
        <v>TERRESTRE</v>
      </c>
      <c r="X393" s="40" t="s">
        <v>1802</v>
      </c>
      <c r="Y393" s="40">
        <v>1</v>
      </c>
      <c r="Z393" s="51">
        <f>IF(T393="SOPORTE_TELEFÓNICO",'TARIFAS 2025'!$B$14,IF(V393="PRINCIPAL",'TARIFAS 2025'!$B$11,IF(V393="INTERMEDIA",'TARIFAS 2025'!$C$11,IF(V393="LEJANA",'TARIFAS 2025'!$D$11))))</f>
        <v>36351</v>
      </c>
      <c r="AA393" s="51">
        <f t="shared" si="6"/>
        <v>36351</v>
      </c>
      <c r="AB393" s="100"/>
      <c r="AC393" s="100"/>
      <c r="AD393" s="100"/>
      <c r="AE393" s="100"/>
      <c r="AF393" s="100"/>
      <c r="AG393" s="100"/>
      <c r="AH393" s="100"/>
      <c r="AI393" s="100"/>
      <c r="AJ393" s="100"/>
      <c r="AK393" s="100"/>
      <c r="AL393" s="100"/>
      <c r="AM393" s="100"/>
      <c r="AN393" s="100"/>
      <c r="AO393" s="100"/>
      <c r="AP393" s="100"/>
      <c r="AQ393" s="100"/>
      <c r="AR393" s="100"/>
      <c r="AS393" s="100"/>
      <c r="AT393" s="100"/>
      <c r="AU393" s="100"/>
      <c r="AV393" s="100"/>
      <c r="AW393" s="100"/>
      <c r="AX393" s="100"/>
      <c r="AY393" s="100"/>
      <c r="AZ393" s="100"/>
      <c r="BA393" s="100"/>
      <c r="BB393" s="100"/>
      <c r="BC393" s="100"/>
      <c r="BD393" s="100"/>
      <c r="BE393" s="100"/>
      <c r="BF393" s="100"/>
      <c r="BG393" s="100"/>
    </row>
    <row r="394" spans="1:59" s="85" customFormat="1" ht="15.6" x14ac:dyDescent="0.3">
      <c r="A394" s="40" t="s">
        <v>88</v>
      </c>
      <c r="B394" s="40" t="str">
        <f>VLOOKUP(A394,'CENTROS DE COSTOS'!A:D,2,0)</f>
        <v>0036-0005</v>
      </c>
      <c r="C394" s="40" t="str">
        <f>VLOOKUP(A394,'CENTROS DE COSTOS'!A:D,3,0)</f>
        <v>Wompi Noroccidente</v>
      </c>
      <c r="D394" s="40">
        <v>5440</v>
      </c>
      <c r="E394" s="40">
        <v>2966768</v>
      </c>
      <c r="F394" s="40">
        <v>34274</v>
      </c>
      <c r="G394" s="40" t="s">
        <v>33</v>
      </c>
      <c r="H394" s="40" t="s">
        <v>120</v>
      </c>
      <c r="I394" s="40" t="s">
        <v>198</v>
      </c>
      <c r="J394" s="40" t="s">
        <v>6564</v>
      </c>
      <c r="K394" s="40" t="s">
        <v>1170</v>
      </c>
      <c r="L394" s="40" t="s">
        <v>8346</v>
      </c>
      <c r="M394" s="103">
        <v>45965.333333333343</v>
      </c>
      <c r="N394" s="103">
        <v>45968.404166666667</v>
      </c>
      <c r="O394" s="40" t="s">
        <v>35</v>
      </c>
      <c r="P394" s="40" t="s">
        <v>35</v>
      </c>
      <c r="Q394" s="40" t="s">
        <v>1494</v>
      </c>
      <c r="R394" s="40" t="s">
        <v>1495</v>
      </c>
      <c r="S394" s="40" t="s">
        <v>10631</v>
      </c>
      <c r="T394" s="40" t="s">
        <v>1497</v>
      </c>
      <c r="U394" s="40">
        <v>24</v>
      </c>
      <c r="V394" s="40" t="str">
        <f>VLOOKUP(D394,TIPOLOGIA!A:F,5,0)</f>
        <v>INTERMEDIA</v>
      </c>
      <c r="W394" s="40" t="str">
        <f>VLOOKUP(D394,TIPOLOGIA!A:F,6,0)</f>
        <v>TERRESTRE</v>
      </c>
      <c r="X394" s="40" t="s">
        <v>1802</v>
      </c>
      <c r="Y394" s="40">
        <v>1</v>
      </c>
      <c r="Z394" s="51">
        <f>IF(T394="SOPORTE_TELEFÓNICO",'TARIFAS 2025'!$B$14,IF(V394="PRINCIPAL",'TARIFAS 2025'!$B$11,IF(V394="INTERMEDIA",'TARIFAS 2025'!$C$11,IF(V394="LEJANA",'TARIFAS 2025'!$D$11))))</f>
        <v>36351</v>
      </c>
      <c r="AA394" s="51">
        <f t="shared" si="6"/>
        <v>36351</v>
      </c>
      <c r="AB394" s="100"/>
      <c r="AC394" s="100"/>
      <c r="AD394" s="100"/>
      <c r="AE394" s="100"/>
      <c r="AF394" s="100"/>
      <c r="AG394" s="100"/>
      <c r="AH394" s="100"/>
      <c r="AI394" s="100"/>
      <c r="AJ394" s="100"/>
      <c r="AK394" s="100"/>
      <c r="AL394" s="100"/>
      <c r="AM394" s="100"/>
      <c r="AN394" s="100"/>
      <c r="AO394" s="100"/>
      <c r="AP394" s="100"/>
      <c r="AQ394" s="100"/>
      <c r="AR394" s="100"/>
      <c r="AS394" s="100"/>
      <c r="AT394" s="100"/>
      <c r="AU394" s="100"/>
      <c r="AV394" s="100"/>
      <c r="AW394" s="100"/>
      <c r="AX394" s="100"/>
      <c r="AY394" s="100"/>
      <c r="AZ394" s="100"/>
      <c r="BA394" s="100"/>
      <c r="BB394" s="100"/>
      <c r="BC394" s="100"/>
      <c r="BD394" s="100"/>
      <c r="BE394" s="100"/>
      <c r="BF394" s="100"/>
      <c r="BG394" s="100"/>
    </row>
    <row r="395" spans="1:59" s="85" customFormat="1" ht="15.6" x14ac:dyDescent="0.3">
      <c r="A395" s="40" t="s">
        <v>77</v>
      </c>
      <c r="B395" s="40" t="str">
        <f>VLOOKUP(A395,'CENTROS DE COSTOS'!A:D,2,0)</f>
        <v>0036-0003</v>
      </c>
      <c r="C395" s="40" t="str">
        <f>VLOOKUP(A395,'CENTROS DE COSTOS'!A:D,3,0)</f>
        <v>Wompi Suroccidente</v>
      </c>
      <c r="D395" s="40">
        <v>19622</v>
      </c>
      <c r="E395" s="40">
        <v>2984929</v>
      </c>
      <c r="F395" s="40">
        <v>52971</v>
      </c>
      <c r="G395" s="40" t="s">
        <v>33</v>
      </c>
      <c r="H395" s="40" t="s">
        <v>498</v>
      </c>
      <c r="I395" s="40" t="s">
        <v>525</v>
      </c>
      <c r="J395" s="40" t="s">
        <v>6565</v>
      </c>
      <c r="K395" s="40" t="s">
        <v>1170</v>
      </c>
      <c r="L395" s="40" t="s">
        <v>8347</v>
      </c>
      <c r="M395" s="103">
        <v>45967.569444444453</v>
      </c>
      <c r="N395" s="103">
        <v>45968.411805555559</v>
      </c>
      <c r="O395" s="40" t="s">
        <v>35</v>
      </c>
      <c r="P395" s="40" t="s">
        <v>35</v>
      </c>
      <c r="Q395" s="40" t="s">
        <v>1756</v>
      </c>
      <c r="R395" s="40" t="s">
        <v>1853</v>
      </c>
      <c r="S395" s="40" t="s">
        <v>10632</v>
      </c>
      <c r="T395" s="40" t="s">
        <v>1254</v>
      </c>
      <c r="U395" s="40">
        <v>0</v>
      </c>
      <c r="V395" s="40" t="str">
        <f>VLOOKUP(D395,TIPOLOGIA!A:F,5,0)</f>
        <v>LEJANA</v>
      </c>
      <c r="W395" s="40" t="str">
        <f>VLOOKUP(D395,TIPOLOGIA!A:F,6,0)</f>
        <v>TERRESTRE</v>
      </c>
      <c r="X395" s="40" t="s">
        <v>1571</v>
      </c>
      <c r="Y395" s="40">
        <v>1</v>
      </c>
      <c r="Z395" s="51">
        <f>IF(T395="SOPORTE_TELEFÓNICO",'TARIFAS 2025'!$B$14,IF(V395="PRINCIPAL",'TARIFAS 2025'!$B$11,IF(V395="INTERMEDIA",'TARIFAS 2025'!$C$11,IF(V395="LEJANA",'TARIFAS 2025'!$D$11))))</f>
        <v>22000</v>
      </c>
      <c r="AA395" s="51">
        <f t="shared" si="6"/>
        <v>22000</v>
      </c>
      <c r="AB395" s="100"/>
      <c r="AC395" s="100"/>
      <c r="AD395" s="100"/>
      <c r="AE395" s="100"/>
      <c r="AF395" s="100"/>
      <c r="AG395" s="100"/>
      <c r="AH395" s="100"/>
      <c r="AI395" s="100"/>
      <c r="AJ395" s="100"/>
      <c r="AK395" s="100"/>
      <c r="AL395" s="100"/>
      <c r="AM395" s="100"/>
      <c r="AN395" s="100"/>
      <c r="AO395" s="100"/>
      <c r="AP395" s="100"/>
      <c r="AQ395" s="100"/>
      <c r="AR395" s="100"/>
      <c r="AS395" s="100"/>
      <c r="AT395" s="100"/>
      <c r="AU395" s="100"/>
      <c r="AV395" s="100"/>
      <c r="AW395" s="100"/>
      <c r="AX395" s="100"/>
      <c r="AY395" s="100"/>
      <c r="AZ395" s="100"/>
      <c r="BA395" s="100"/>
      <c r="BB395" s="100"/>
      <c r="BC395" s="100"/>
      <c r="BD395" s="100"/>
      <c r="BE395" s="100"/>
      <c r="BF395" s="100"/>
      <c r="BG395" s="100"/>
    </row>
    <row r="396" spans="1:59" s="85" customFormat="1" ht="15.6" x14ac:dyDescent="0.3">
      <c r="A396" s="40" t="s">
        <v>68</v>
      </c>
      <c r="B396" s="40" t="str">
        <f>VLOOKUP(A396,'CENTROS DE COSTOS'!A:D,2,0)</f>
        <v>0036-0001</v>
      </c>
      <c r="C396" s="40" t="str">
        <f>VLOOKUP(A396,'CENTROS DE COSTOS'!A:D,3,0)</f>
        <v>Wompi Costa</v>
      </c>
      <c r="D396" s="40">
        <v>8372</v>
      </c>
      <c r="E396" s="40">
        <v>2984898</v>
      </c>
      <c r="F396" s="40">
        <v>78958</v>
      </c>
      <c r="G396" s="40" t="s">
        <v>33</v>
      </c>
      <c r="H396" s="40" t="s">
        <v>253</v>
      </c>
      <c r="I396" s="40" t="s">
        <v>258</v>
      </c>
      <c r="J396" s="40" t="s">
        <v>6566</v>
      </c>
      <c r="K396" s="40" t="s">
        <v>1170</v>
      </c>
      <c r="L396" s="40" t="s">
        <v>8348</v>
      </c>
      <c r="M396" s="103">
        <v>45967.567361111112</v>
      </c>
      <c r="N396" s="103">
        <v>45968.413888888892</v>
      </c>
      <c r="O396" s="40" t="s">
        <v>35</v>
      </c>
      <c r="P396" s="40" t="s">
        <v>35</v>
      </c>
      <c r="Q396" s="40" t="s">
        <v>1756</v>
      </c>
      <c r="R396" s="40" t="s">
        <v>1853</v>
      </c>
      <c r="S396" s="40" t="s">
        <v>10632</v>
      </c>
      <c r="T396" s="40" t="s">
        <v>1254</v>
      </c>
      <c r="U396" s="40">
        <v>0</v>
      </c>
      <c r="V396" s="40" t="str">
        <f>VLOOKUP(D396,TIPOLOGIA!A:F,5,0)</f>
        <v>INTERMEDIA</v>
      </c>
      <c r="W396" s="40" t="str">
        <f>VLOOKUP(D396,TIPOLOGIA!A:F,6,0)</f>
        <v>TERRESTRE</v>
      </c>
      <c r="X396" s="40" t="s">
        <v>1571</v>
      </c>
      <c r="Y396" s="40">
        <v>1</v>
      </c>
      <c r="Z396" s="51">
        <f>IF(T396="SOPORTE_TELEFÓNICO",'TARIFAS 2025'!$B$14,IF(V396="PRINCIPAL",'TARIFAS 2025'!$B$11,IF(V396="INTERMEDIA",'TARIFAS 2025'!$C$11,IF(V396="LEJANA",'TARIFAS 2025'!$D$11))))</f>
        <v>22000</v>
      </c>
      <c r="AA396" s="51">
        <f t="shared" si="6"/>
        <v>22000</v>
      </c>
      <c r="AB396" s="100"/>
      <c r="AC396" s="100"/>
      <c r="AD396" s="100"/>
      <c r="AE396" s="100"/>
      <c r="AF396" s="100"/>
      <c r="AG396" s="100"/>
      <c r="AH396" s="100"/>
      <c r="AI396" s="100"/>
      <c r="AJ396" s="100"/>
      <c r="AK396" s="100"/>
      <c r="AL396" s="100"/>
      <c r="AM396" s="100"/>
      <c r="AN396" s="100"/>
      <c r="AO396" s="100"/>
      <c r="AP396" s="100"/>
      <c r="AQ396" s="100"/>
      <c r="AR396" s="100"/>
      <c r="AS396" s="100"/>
      <c r="AT396" s="100"/>
      <c r="AU396" s="100"/>
      <c r="AV396" s="100"/>
      <c r="AW396" s="100"/>
      <c r="AX396" s="100"/>
      <c r="AY396" s="100"/>
      <c r="AZ396" s="100"/>
      <c r="BA396" s="100"/>
      <c r="BB396" s="100"/>
      <c r="BC396" s="100"/>
      <c r="BD396" s="100"/>
      <c r="BE396" s="100"/>
      <c r="BF396" s="100"/>
      <c r="BG396" s="100"/>
    </row>
    <row r="397" spans="1:59" s="85" customFormat="1" ht="15.6" x14ac:dyDescent="0.3">
      <c r="A397" s="40" t="s">
        <v>71</v>
      </c>
      <c r="B397" s="40" t="str">
        <f>VLOOKUP(A397,'CENTROS DE COSTOS'!A:D,2,0)</f>
        <v>0036-0004</v>
      </c>
      <c r="C397" s="40" t="str">
        <f>VLOOKUP(A397,'CENTROS DE COSTOS'!A:D,3,0)</f>
        <v>Wompi Centro</v>
      </c>
      <c r="D397" s="40">
        <v>25368</v>
      </c>
      <c r="E397" s="40">
        <v>2965291</v>
      </c>
      <c r="F397" s="40">
        <v>27031</v>
      </c>
      <c r="G397" s="40" t="s">
        <v>33</v>
      </c>
      <c r="H397" s="40" t="s">
        <v>618</v>
      </c>
      <c r="I397" s="40" t="s">
        <v>666</v>
      </c>
      <c r="J397" s="40" t="s">
        <v>6567</v>
      </c>
      <c r="K397" s="40" t="s">
        <v>1170</v>
      </c>
      <c r="L397" s="40" t="s">
        <v>8349</v>
      </c>
      <c r="M397" s="103">
        <v>45961.69027777778</v>
      </c>
      <c r="N397" s="103">
        <v>45968.415972222218</v>
      </c>
      <c r="O397" s="40" t="s">
        <v>35</v>
      </c>
      <c r="P397" s="40" t="s">
        <v>35</v>
      </c>
      <c r="Q397" s="40" t="s">
        <v>1494</v>
      </c>
      <c r="R397" s="40" t="s">
        <v>1495</v>
      </c>
      <c r="S397" s="40" t="s">
        <v>10633</v>
      </c>
      <c r="T397" s="40" t="s">
        <v>1497</v>
      </c>
      <c r="U397" s="40">
        <v>32</v>
      </c>
      <c r="V397" s="40" t="str">
        <f>VLOOKUP(D397,TIPOLOGIA!A:F,5,0)</f>
        <v>LEJANA</v>
      </c>
      <c r="W397" s="40" t="str">
        <f>VLOOKUP(D397,TIPOLOGIA!A:F,6,0)</f>
        <v>TERRESTRE</v>
      </c>
      <c r="X397" s="40" t="s">
        <v>1383</v>
      </c>
      <c r="Y397" s="40">
        <v>1</v>
      </c>
      <c r="Z397" s="51">
        <f>IF(T397="SOPORTE_TELEFÓNICO",'TARIFAS 2025'!$B$14,IF(V397="PRINCIPAL",'TARIFAS 2025'!$B$11,IF(V397="INTERMEDIA",'TARIFAS 2025'!$C$11,IF(V397="LEJANA",'TARIFAS 2025'!$D$11))))</f>
        <v>40250</v>
      </c>
      <c r="AA397" s="51">
        <f t="shared" si="6"/>
        <v>40250</v>
      </c>
      <c r="AB397" s="100"/>
      <c r="AC397" s="100"/>
      <c r="AD397" s="100"/>
      <c r="AE397" s="100"/>
      <c r="AF397" s="100"/>
      <c r="AG397" s="100"/>
      <c r="AH397" s="100"/>
      <c r="AI397" s="100"/>
      <c r="AJ397" s="100"/>
      <c r="AK397" s="100"/>
      <c r="AL397" s="100"/>
      <c r="AM397" s="100"/>
      <c r="AN397" s="100"/>
      <c r="AO397" s="100"/>
      <c r="AP397" s="100"/>
      <c r="AQ397" s="100"/>
      <c r="AR397" s="100"/>
      <c r="AS397" s="100"/>
      <c r="AT397" s="100"/>
      <c r="AU397" s="100"/>
      <c r="AV397" s="100"/>
      <c r="AW397" s="100"/>
      <c r="AX397" s="100"/>
      <c r="AY397" s="100"/>
      <c r="AZ397" s="100"/>
      <c r="BA397" s="100"/>
      <c r="BB397" s="100"/>
      <c r="BC397" s="100"/>
      <c r="BD397" s="100"/>
      <c r="BE397" s="100"/>
      <c r="BF397" s="100"/>
      <c r="BG397" s="100"/>
    </row>
    <row r="398" spans="1:59" s="85" customFormat="1" ht="15.6" x14ac:dyDescent="0.3">
      <c r="A398" s="40" t="s">
        <v>90</v>
      </c>
      <c r="B398" s="40" t="str">
        <f>VLOOKUP(A398,'CENTROS DE COSTOS'!A:D,2,0)</f>
        <v>0036-0006</v>
      </c>
      <c r="C398" s="40" t="str">
        <f>VLOOKUP(A398,'CENTROS DE COSTOS'!A:D,3,0)</f>
        <v>Wompi Oriente</v>
      </c>
      <c r="D398" s="40">
        <v>41020</v>
      </c>
      <c r="E398" s="40">
        <v>2984002</v>
      </c>
      <c r="F398" s="40">
        <v>72586</v>
      </c>
      <c r="G398" s="40" t="s">
        <v>33</v>
      </c>
      <c r="H398" s="40" t="s">
        <v>740</v>
      </c>
      <c r="I398" s="40" t="s">
        <v>744</v>
      </c>
      <c r="J398" s="40" t="s">
        <v>6568</v>
      </c>
      <c r="K398" s="40" t="s">
        <v>1170</v>
      </c>
      <c r="L398" s="40" t="s">
        <v>8350</v>
      </c>
      <c r="M398" s="103">
        <v>45967.474999999999</v>
      </c>
      <c r="N398" s="103">
        <v>45968.415972222218</v>
      </c>
      <c r="O398" s="40" t="s">
        <v>35</v>
      </c>
      <c r="P398" s="40" t="s">
        <v>35</v>
      </c>
      <c r="Q398" s="40" t="s">
        <v>1756</v>
      </c>
      <c r="R398" s="40" t="s">
        <v>1853</v>
      </c>
      <c r="S398" s="40" t="s">
        <v>10632</v>
      </c>
      <c r="T398" s="40" t="s">
        <v>1254</v>
      </c>
      <c r="U398" s="40">
        <v>0</v>
      </c>
      <c r="V398" s="40" t="str">
        <f>VLOOKUP(D398,TIPOLOGIA!A:F,5,0)</f>
        <v>INTERMEDIA</v>
      </c>
      <c r="W398" s="40" t="str">
        <f>VLOOKUP(D398,TIPOLOGIA!A:F,6,0)</f>
        <v>TERRESTRE</v>
      </c>
      <c r="X398" s="40" t="s">
        <v>1571</v>
      </c>
      <c r="Y398" s="40">
        <v>1</v>
      </c>
      <c r="Z398" s="51">
        <f>IF(T398="SOPORTE_TELEFÓNICO",'TARIFAS 2025'!$B$14,IF(V398="PRINCIPAL",'TARIFAS 2025'!$B$11,IF(V398="INTERMEDIA",'TARIFAS 2025'!$C$11,IF(V398="LEJANA",'TARIFAS 2025'!$D$11))))</f>
        <v>22000</v>
      </c>
      <c r="AA398" s="51">
        <f t="shared" si="6"/>
        <v>22000</v>
      </c>
      <c r="AB398" s="100"/>
      <c r="AC398" s="100"/>
      <c r="AD398" s="100"/>
      <c r="AE398" s="100"/>
      <c r="AF398" s="100"/>
      <c r="AG398" s="100"/>
      <c r="AH398" s="100"/>
      <c r="AI398" s="100"/>
      <c r="AJ398" s="100"/>
      <c r="AK398" s="100"/>
      <c r="AL398" s="100"/>
      <c r="AM398" s="100"/>
      <c r="AN398" s="100"/>
      <c r="AO398" s="100"/>
      <c r="AP398" s="100"/>
      <c r="AQ398" s="100"/>
      <c r="AR398" s="100"/>
      <c r="AS398" s="100"/>
      <c r="AT398" s="100"/>
      <c r="AU398" s="100"/>
      <c r="AV398" s="100"/>
      <c r="AW398" s="100"/>
      <c r="AX398" s="100"/>
      <c r="AY398" s="100"/>
      <c r="AZ398" s="100"/>
      <c r="BA398" s="100"/>
      <c r="BB398" s="100"/>
      <c r="BC398" s="100"/>
      <c r="BD398" s="100"/>
      <c r="BE398" s="100"/>
      <c r="BF398" s="100"/>
      <c r="BG398" s="100"/>
    </row>
    <row r="399" spans="1:59" s="85" customFormat="1" ht="15.6" x14ac:dyDescent="0.3">
      <c r="A399" s="40" t="s">
        <v>71</v>
      </c>
      <c r="B399" s="40" t="str">
        <f>VLOOKUP(A399,'CENTROS DE COSTOS'!A:D,2,0)</f>
        <v>0036-0004</v>
      </c>
      <c r="C399" s="40" t="str">
        <f>VLOOKUP(A399,'CENTROS DE COSTOS'!A:D,3,0)</f>
        <v>Wompi Centro</v>
      </c>
      <c r="D399" s="40">
        <v>25269</v>
      </c>
      <c r="E399" s="40">
        <v>2982002</v>
      </c>
      <c r="F399" s="40">
        <v>69570</v>
      </c>
      <c r="G399" s="40" t="s">
        <v>33</v>
      </c>
      <c r="H399" s="40" t="s">
        <v>618</v>
      </c>
      <c r="I399" s="40" t="s">
        <v>647</v>
      </c>
      <c r="J399" s="40" t="s">
        <v>6569</v>
      </c>
      <c r="K399" s="40" t="s">
        <v>1170</v>
      </c>
      <c r="L399" s="40" t="s">
        <v>8351</v>
      </c>
      <c r="M399" s="103">
        <v>45967.365277777782</v>
      </c>
      <c r="N399" s="103">
        <v>45968.418055555558</v>
      </c>
      <c r="O399" s="40" t="s">
        <v>35</v>
      </c>
      <c r="P399" s="40" t="s">
        <v>35</v>
      </c>
      <c r="Q399" s="40" t="s">
        <v>1756</v>
      </c>
      <c r="R399" s="40" t="s">
        <v>1853</v>
      </c>
      <c r="S399" s="40" t="s">
        <v>10632</v>
      </c>
      <c r="T399" s="40" t="s">
        <v>1254</v>
      </c>
      <c r="U399" s="40">
        <v>0</v>
      </c>
      <c r="V399" s="40" t="str">
        <f>VLOOKUP(D399,TIPOLOGIA!A:F,5,0)</f>
        <v>INTERMEDIA</v>
      </c>
      <c r="W399" s="40" t="str">
        <f>VLOOKUP(D399,TIPOLOGIA!A:F,6,0)</f>
        <v>TERRESTRE</v>
      </c>
      <c r="X399" s="40" t="s">
        <v>1571</v>
      </c>
      <c r="Y399" s="40">
        <v>1</v>
      </c>
      <c r="Z399" s="51">
        <f>IF(T399="SOPORTE_TELEFÓNICO",'TARIFAS 2025'!$B$14,IF(V399="PRINCIPAL",'TARIFAS 2025'!$B$11,IF(V399="INTERMEDIA",'TARIFAS 2025'!$C$11,IF(V399="LEJANA",'TARIFAS 2025'!$D$11))))</f>
        <v>22000</v>
      </c>
      <c r="AA399" s="51">
        <f t="shared" si="6"/>
        <v>22000</v>
      </c>
      <c r="AB399" s="100"/>
      <c r="AC399" s="100"/>
      <c r="AD399" s="100"/>
      <c r="AE399" s="100"/>
      <c r="AF399" s="100"/>
      <c r="AG399" s="100"/>
      <c r="AH399" s="100"/>
      <c r="AI399" s="100"/>
      <c r="AJ399" s="100"/>
      <c r="AK399" s="100"/>
      <c r="AL399" s="100"/>
      <c r="AM399" s="100"/>
      <c r="AN399" s="100"/>
      <c r="AO399" s="100"/>
      <c r="AP399" s="100"/>
      <c r="AQ399" s="100"/>
      <c r="AR399" s="100"/>
      <c r="AS399" s="100"/>
      <c r="AT399" s="100"/>
      <c r="AU399" s="100"/>
      <c r="AV399" s="100"/>
      <c r="AW399" s="100"/>
      <c r="AX399" s="100"/>
      <c r="AY399" s="100"/>
      <c r="AZ399" s="100"/>
      <c r="BA399" s="100"/>
      <c r="BB399" s="100"/>
      <c r="BC399" s="100"/>
      <c r="BD399" s="100"/>
      <c r="BE399" s="100"/>
      <c r="BF399" s="100"/>
      <c r="BG399" s="100"/>
    </row>
    <row r="400" spans="1:59" s="85" customFormat="1" ht="15.6" x14ac:dyDescent="0.3">
      <c r="A400" s="40" t="s">
        <v>71</v>
      </c>
      <c r="B400" s="40" t="str">
        <f>VLOOKUP(A400,'CENTROS DE COSTOS'!A:D,2,0)</f>
        <v>0036-0004</v>
      </c>
      <c r="C400" s="40" t="str">
        <f>VLOOKUP(A400,'CENTROS DE COSTOS'!A:D,3,0)</f>
        <v>Wompi Centro</v>
      </c>
      <c r="D400" s="40">
        <v>25126</v>
      </c>
      <c r="E400" s="40">
        <v>2972828</v>
      </c>
      <c r="F400" s="40">
        <v>71891</v>
      </c>
      <c r="G400" s="40" t="s">
        <v>33</v>
      </c>
      <c r="H400" s="40" t="s">
        <v>618</v>
      </c>
      <c r="I400" s="40" t="s">
        <v>633</v>
      </c>
      <c r="J400" s="40" t="s">
        <v>6570</v>
      </c>
      <c r="K400" s="40" t="s">
        <v>1170</v>
      </c>
      <c r="L400" s="40" t="s">
        <v>8352</v>
      </c>
      <c r="M400" s="103">
        <v>45965.59097222222</v>
      </c>
      <c r="N400" s="103">
        <v>45968.420138888891</v>
      </c>
      <c r="O400" s="40" t="s">
        <v>35</v>
      </c>
      <c r="P400" s="40" t="s">
        <v>35</v>
      </c>
      <c r="Q400" s="40" t="s">
        <v>1494</v>
      </c>
      <c r="R400" s="40" t="s">
        <v>1495</v>
      </c>
      <c r="S400" s="40" t="s">
        <v>10634</v>
      </c>
      <c r="T400" s="40" t="s">
        <v>1497</v>
      </c>
      <c r="U400" s="40">
        <v>16</v>
      </c>
      <c r="V400" s="40" t="str">
        <f>VLOOKUP(D400,TIPOLOGIA!A:F,5,0)</f>
        <v>INTERMEDIA</v>
      </c>
      <c r="W400" s="40" t="str">
        <f>VLOOKUP(D400,TIPOLOGIA!A:F,6,0)</f>
        <v>TERRESTRE</v>
      </c>
      <c r="X400" s="40" t="s">
        <v>1455</v>
      </c>
      <c r="Y400" s="40">
        <v>1</v>
      </c>
      <c r="Z400" s="51">
        <f>IF(T400="SOPORTE_TELEFÓNICO",'TARIFAS 2025'!$B$14,IF(V400="PRINCIPAL",'TARIFAS 2025'!$B$11,IF(V400="INTERMEDIA",'TARIFAS 2025'!$C$11,IF(V400="LEJANA",'TARIFAS 2025'!$D$11))))</f>
        <v>36351</v>
      </c>
      <c r="AA400" s="51">
        <f t="shared" si="6"/>
        <v>36351</v>
      </c>
      <c r="AB400" s="100"/>
      <c r="AC400" s="100"/>
      <c r="AD400" s="100"/>
      <c r="AE400" s="100"/>
      <c r="AF400" s="100"/>
      <c r="AG400" s="100"/>
      <c r="AH400" s="100"/>
      <c r="AI400" s="100"/>
      <c r="AJ400" s="100"/>
      <c r="AK400" s="100"/>
      <c r="AL400" s="100"/>
      <c r="AM400" s="100"/>
      <c r="AN400" s="100"/>
      <c r="AO400" s="100"/>
      <c r="AP400" s="100"/>
      <c r="AQ400" s="100"/>
      <c r="AR400" s="100"/>
      <c r="AS400" s="100"/>
      <c r="AT400" s="100"/>
      <c r="AU400" s="100"/>
      <c r="AV400" s="100"/>
      <c r="AW400" s="100"/>
      <c r="AX400" s="100"/>
      <c r="AY400" s="100"/>
      <c r="AZ400" s="100"/>
      <c r="BA400" s="100"/>
      <c r="BB400" s="100"/>
      <c r="BC400" s="100"/>
      <c r="BD400" s="100"/>
      <c r="BE400" s="100"/>
      <c r="BF400" s="100"/>
      <c r="BG400" s="100"/>
    </row>
    <row r="401" spans="1:59" s="85" customFormat="1" ht="15.6" x14ac:dyDescent="0.3">
      <c r="A401" s="40" t="s">
        <v>71</v>
      </c>
      <c r="B401" s="40" t="str">
        <f>VLOOKUP(A401,'CENTROS DE COSTOS'!A:D,2,0)</f>
        <v>0036-0004</v>
      </c>
      <c r="C401" s="40" t="str">
        <f>VLOOKUP(A401,'CENTROS DE COSTOS'!A:D,3,0)</f>
        <v>Wompi Centro</v>
      </c>
      <c r="D401" s="40">
        <v>25286</v>
      </c>
      <c r="E401" s="40">
        <v>2980579</v>
      </c>
      <c r="F401" s="40">
        <v>80017</v>
      </c>
      <c r="G401" s="40" t="s">
        <v>33</v>
      </c>
      <c r="H401" s="40" t="s">
        <v>618</v>
      </c>
      <c r="I401" s="40" t="s">
        <v>650</v>
      </c>
      <c r="J401" s="40" t="s">
        <v>6571</v>
      </c>
      <c r="K401" s="40" t="s">
        <v>1170</v>
      </c>
      <c r="L401" s="40" t="s">
        <v>8353</v>
      </c>
      <c r="M401" s="103">
        <v>45967.333333333343</v>
      </c>
      <c r="N401" s="103">
        <v>45968.42083333333</v>
      </c>
      <c r="O401" s="40" t="s">
        <v>35</v>
      </c>
      <c r="P401" s="40" t="s">
        <v>35</v>
      </c>
      <c r="Q401" s="40" t="s">
        <v>1756</v>
      </c>
      <c r="R401" s="40" t="s">
        <v>1853</v>
      </c>
      <c r="S401" s="40" t="s">
        <v>10632</v>
      </c>
      <c r="T401" s="40" t="s">
        <v>1254</v>
      </c>
      <c r="U401" s="40">
        <v>0</v>
      </c>
      <c r="V401" s="40" t="str">
        <f>VLOOKUP(D401,TIPOLOGIA!A:F,5,0)</f>
        <v>INTERMEDIA</v>
      </c>
      <c r="W401" s="40" t="str">
        <f>VLOOKUP(D401,TIPOLOGIA!A:F,6,0)</f>
        <v>TERRESTRE</v>
      </c>
      <c r="X401" s="40" t="s">
        <v>1571</v>
      </c>
      <c r="Y401" s="40">
        <v>1</v>
      </c>
      <c r="Z401" s="51">
        <f>IF(T401="SOPORTE_TELEFÓNICO",'TARIFAS 2025'!$B$14,IF(V401="PRINCIPAL",'TARIFAS 2025'!$B$11,IF(V401="INTERMEDIA",'TARIFAS 2025'!$C$11,IF(V401="LEJANA",'TARIFAS 2025'!$D$11))))</f>
        <v>22000</v>
      </c>
      <c r="AA401" s="51">
        <f t="shared" si="6"/>
        <v>22000</v>
      </c>
      <c r="AB401" s="100"/>
      <c r="AC401" s="100"/>
      <c r="AD401" s="100"/>
      <c r="AE401" s="100"/>
      <c r="AF401" s="100"/>
      <c r="AG401" s="100"/>
      <c r="AH401" s="100"/>
      <c r="AI401" s="100"/>
      <c r="AJ401" s="100"/>
      <c r="AK401" s="100"/>
      <c r="AL401" s="100"/>
      <c r="AM401" s="100"/>
      <c r="AN401" s="100"/>
      <c r="AO401" s="100"/>
      <c r="AP401" s="100"/>
      <c r="AQ401" s="100"/>
      <c r="AR401" s="100"/>
      <c r="AS401" s="100"/>
      <c r="AT401" s="100"/>
      <c r="AU401" s="100"/>
      <c r="AV401" s="100"/>
      <c r="AW401" s="100"/>
      <c r="AX401" s="100"/>
      <c r="AY401" s="100"/>
      <c r="AZ401" s="100"/>
      <c r="BA401" s="100"/>
      <c r="BB401" s="100"/>
      <c r="BC401" s="100"/>
      <c r="BD401" s="100"/>
      <c r="BE401" s="100"/>
      <c r="BF401" s="100"/>
      <c r="BG401" s="100"/>
    </row>
    <row r="402" spans="1:59" s="85" customFormat="1" ht="15.6" x14ac:dyDescent="0.3">
      <c r="A402" s="40" t="s">
        <v>77</v>
      </c>
      <c r="B402" s="40" t="str">
        <f>VLOOKUP(A402,'CENTROS DE COSTOS'!A:D,2,0)</f>
        <v>0036-0003</v>
      </c>
      <c r="C402" s="40" t="str">
        <f>VLOOKUP(A402,'CENTROS DE COSTOS'!A:D,3,0)</f>
        <v>Wompi Suroccidente</v>
      </c>
      <c r="D402" s="40">
        <v>76130</v>
      </c>
      <c r="E402" s="40">
        <v>2978103</v>
      </c>
      <c r="F402" s="40">
        <v>78179</v>
      </c>
      <c r="G402" s="40" t="s">
        <v>33</v>
      </c>
      <c r="H402" s="40" t="s">
        <v>1101</v>
      </c>
      <c r="I402" s="40" t="s">
        <v>252</v>
      </c>
      <c r="J402" s="40" t="s">
        <v>6572</v>
      </c>
      <c r="K402" s="40" t="s">
        <v>1170</v>
      </c>
      <c r="L402" s="40" t="s">
        <v>8354</v>
      </c>
      <c r="M402" s="103">
        <v>45966.481249999997</v>
      </c>
      <c r="N402" s="103">
        <v>45968.42291666667</v>
      </c>
      <c r="O402" s="40" t="s">
        <v>35</v>
      </c>
      <c r="P402" s="40" t="s">
        <v>35</v>
      </c>
      <c r="Q402" s="40" t="s">
        <v>1756</v>
      </c>
      <c r="R402" s="40" t="s">
        <v>1853</v>
      </c>
      <c r="S402" s="40" t="s">
        <v>10632</v>
      </c>
      <c r="T402" s="40" t="s">
        <v>1254</v>
      </c>
      <c r="U402" s="40">
        <v>0</v>
      </c>
      <c r="V402" s="40" t="str">
        <f>VLOOKUP(D402,TIPOLOGIA!A:F,5,0)</f>
        <v>INTERMEDIA</v>
      </c>
      <c r="W402" s="40" t="str">
        <f>VLOOKUP(D402,TIPOLOGIA!A:F,6,0)</f>
        <v>TERRESTRE</v>
      </c>
      <c r="X402" s="40" t="s">
        <v>1571</v>
      </c>
      <c r="Y402" s="40">
        <v>1</v>
      </c>
      <c r="Z402" s="51">
        <f>IF(T402="SOPORTE_TELEFÓNICO",'TARIFAS 2025'!$B$14,IF(V402="PRINCIPAL",'TARIFAS 2025'!$B$11,IF(V402="INTERMEDIA",'TARIFAS 2025'!$C$11,IF(V402="LEJANA",'TARIFAS 2025'!$D$11))))</f>
        <v>22000</v>
      </c>
      <c r="AA402" s="51">
        <f t="shared" si="6"/>
        <v>22000</v>
      </c>
      <c r="AB402" s="100"/>
      <c r="AC402" s="100"/>
      <c r="AD402" s="100"/>
      <c r="AE402" s="100"/>
      <c r="AF402" s="100"/>
      <c r="AG402" s="100"/>
      <c r="AH402" s="100"/>
      <c r="AI402" s="100"/>
      <c r="AJ402" s="100"/>
      <c r="AK402" s="100"/>
      <c r="AL402" s="100"/>
      <c r="AM402" s="100"/>
      <c r="AN402" s="100"/>
      <c r="AO402" s="100"/>
      <c r="AP402" s="100"/>
      <c r="AQ402" s="100"/>
      <c r="AR402" s="100"/>
      <c r="AS402" s="100"/>
      <c r="AT402" s="100"/>
      <c r="AU402" s="100"/>
      <c r="AV402" s="100"/>
      <c r="AW402" s="100"/>
      <c r="AX402" s="100"/>
      <c r="AY402" s="100"/>
      <c r="AZ402" s="100"/>
      <c r="BA402" s="100"/>
      <c r="BB402" s="100"/>
      <c r="BC402" s="100"/>
      <c r="BD402" s="100"/>
      <c r="BE402" s="100"/>
      <c r="BF402" s="100"/>
      <c r="BG402" s="100"/>
    </row>
    <row r="403" spans="1:59" s="85" customFormat="1" ht="15.6" x14ac:dyDescent="0.3">
      <c r="A403" s="40" t="s">
        <v>96</v>
      </c>
      <c r="B403" s="40" t="str">
        <f>VLOOKUP(A403,'CENTROS DE COSTOS'!A:D,2,0)</f>
        <v>0036-0007</v>
      </c>
      <c r="C403" s="40" t="str">
        <f>VLOOKUP(A403,'CENTROS DE COSTOS'!A:D,3,0)</f>
        <v>Wompi Santander</v>
      </c>
      <c r="D403" s="40">
        <v>15466</v>
      </c>
      <c r="E403" s="40">
        <v>2958313</v>
      </c>
      <c r="F403" s="40">
        <v>39482</v>
      </c>
      <c r="G403" s="40" t="s">
        <v>33</v>
      </c>
      <c r="H403" s="40" t="s">
        <v>322</v>
      </c>
      <c r="I403" s="40" t="s">
        <v>372</v>
      </c>
      <c r="J403" s="40" t="s">
        <v>6573</v>
      </c>
      <c r="K403" s="40" t="s">
        <v>1170</v>
      </c>
      <c r="L403" s="40" t="s">
        <v>8355</v>
      </c>
      <c r="M403" s="103">
        <v>45960.456944444442</v>
      </c>
      <c r="N403" s="103">
        <v>45968.424305555563</v>
      </c>
      <c r="O403" s="40" t="s">
        <v>35</v>
      </c>
      <c r="P403" s="40" t="s">
        <v>35</v>
      </c>
      <c r="Q403" s="40" t="s">
        <v>1494</v>
      </c>
      <c r="R403" s="40" t="s">
        <v>1495</v>
      </c>
      <c r="S403" s="40" t="s">
        <v>10635</v>
      </c>
      <c r="T403" s="40" t="s">
        <v>1497</v>
      </c>
      <c r="U403" s="40">
        <v>40</v>
      </c>
      <c r="V403" s="40" t="str">
        <f>VLOOKUP(D403,TIPOLOGIA!A:F,5,0)</f>
        <v>LEJANA</v>
      </c>
      <c r="W403" s="40" t="str">
        <f>VLOOKUP(D403,TIPOLOGIA!A:F,6,0)</f>
        <v>TERRESTRE</v>
      </c>
      <c r="X403" s="40" t="s">
        <v>1591</v>
      </c>
      <c r="Y403" s="40">
        <v>1</v>
      </c>
      <c r="Z403" s="51">
        <f>IF(T403="SOPORTE_TELEFÓNICO",'TARIFAS 2025'!$B$14,IF(V403="PRINCIPAL",'TARIFAS 2025'!$B$11,IF(V403="INTERMEDIA",'TARIFAS 2025'!$C$11,IF(V403="LEJANA",'TARIFAS 2025'!$D$11))))</f>
        <v>40250</v>
      </c>
      <c r="AA403" s="51">
        <f t="shared" si="6"/>
        <v>40250</v>
      </c>
      <c r="AB403" s="100"/>
      <c r="AC403" s="100"/>
      <c r="AD403" s="100"/>
      <c r="AE403" s="100"/>
      <c r="AF403" s="100"/>
      <c r="AG403" s="100"/>
      <c r="AH403" s="100"/>
      <c r="AI403" s="100"/>
      <c r="AJ403" s="100"/>
      <c r="AK403" s="100"/>
      <c r="AL403" s="100"/>
      <c r="AM403" s="100"/>
      <c r="AN403" s="100"/>
      <c r="AO403" s="100"/>
      <c r="AP403" s="100"/>
      <c r="AQ403" s="100"/>
      <c r="AR403" s="100"/>
      <c r="AS403" s="100"/>
      <c r="AT403" s="100"/>
      <c r="AU403" s="100"/>
      <c r="AV403" s="100"/>
      <c r="AW403" s="100"/>
      <c r="AX403" s="100"/>
      <c r="AY403" s="100"/>
      <c r="AZ403" s="100"/>
      <c r="BA403" s="100"/>
      <c r="BB403" s="100"/>
      <c r="BC403" s="100"/>
      <c r="BD403" s="100"/>
      <c r="BE403" s="100"/>
      <c r="BF403" s="100"/>
      <c r="BG403" s="100"/>
    </row>
    <row r="404" spans="1:59" s="85" customFormat="1" ht="15.6" x14ac:dyDescent="0.3">
      <c r="A404" s="40" t="s">
        <v>77</v>
      </c>
      <c r="B404" s="40" t="str">
        <f>VLOOKUP(A404,'CENTROS DE COSTOS'!A:D,2,0)</f>
        <v>0036-0003</v>
      </c>
      <c r="C404" s="40" t="str">
        <f>VLOOKUP(A404,'CENTROS DE COSTOS'!A:D,3,0)</f>
        <v>Wompi Suroccidente</v>
      </c>
      <c r="D404" s="40">
        <v>76520</v>
      </c>
      <c r="E404" s="40">
        <v>2981557</v>
      </c>
      <c r="F404" s="40">
        <v>79565</v>
      </c>
      <c r="G404" s="40" t="s">
        <v>33</v>
      </c>
      <c r="H404" s="40" t="s">
        <v>1101</v>
      </c>
      <c r="I404" s="40" t="s">
        <v>1122</v>
      </c>
      <c r="J404" s="40" t="s">
        <v>6574</v>
      </c>
      <c r="K404" s="40" t="s">
        <v>1170</v>
      </c>
      <c r="L404" s="40" t="s">
        <v>8356</v>
      </c>
      <c r="M404" s="103">
        <v>45967.34097222222</v>
      </c>
      <c r="N404" s="103">
        <v>45968.425000000003</v>
      </c>
      <c r="O404" s="40" t="s">
        <v>35</v>
      </c>
      <c r="P404" s="40" t="s">
        <v>35</v>
      </c>
      <c r="Q404" s="40" t="s">
        <v>1494</v>
      </c>
      <c r="R404" s="40" t="s">
        <v>1495</v>
      </c>
      <c r="S404" s="40" t="s">
        <v>10636</v>
      </c>
      <c r="T404" s="40" t="s">
        <v>1172</v>
      </c>
      <c r="U404" s="40">
        <v>24</v>
      </c>
      <c r="V404" s="40" t="str">
        <f>VLOOKUP(D404,TIPOLOGIA!A:F,5,0)</f>
        <v>PRINCIPAL</v>
      </c>
      <c r="W404" s="40" t="str">
        <f>VLOOKUP(D404,TIPOLOGIA!A:F,6,0)</f>
        <v>TERRESTRE</v>
      </c>
      <c r="X404" s="40" t="s">
        <v>1278</v>
      </c>
      <c r="Y404" s="40">
        <v>1</v>
      </c>
      <c r="Z404" s="51">
        <f>IF(T404="SOPORTE_TELEFÓNICO",'TARIFAS 2025'!$B$14,IF(V404="PRINCIPAL",'TARIFAS 2025'!$B$11,IF(V404="INTERMEDIA",'TARIFAS 2025'!$C$11,IF(V404="LEJANA",'TARIFAS 2025'!$D$11))))</f>
        <v>31419</v>
      </c>
      <c r="AA404" s="51">
        <f t="shared" si="6"/>
        <v>31419</v>
      </c>
      <c r="AB404" s="100"/>
      <c r="AC404" s="100"/>
      <c r="AD404" s="100"/>
      <c r="AE404" s="100"/>
      <c r="AF404" s="100"/>
      <c r="AG404" s="100"/>
      <c r="AH404" s="100"/>
      <c r="AI404" s="100"/>
      <c r="AJ404" s="100"/>
      <c r="AK404" s="100"/>
      <c r="AL404" s="100"/>
      <c r="AM404" s="100"/>
      <c r="AN404" s="100"/>
      <c r="AO404" s="100"/>
      <c r="AP404" s="100"/>
      <c r="AQ404" s="100"/>
      <c r="AR404" s="100"/>
      <c r="AS404" s="100"/>
      <c r="AT404" s="100"/>
      <c r="AU404" s="100"/>
      <c r="AV404" s="100"/>
      <c r="AW404" s="100"/>
      <c r="AX404" s="100"/>
      <c r="AY404" s="100"/>
      <c r="AZ404" s="100"/>
      <c r="BA404" s="100"/>
      <c r="BB404" s="100"/>
      <c r="BC404" s="100"/>
      <c r="BD404" s="100"/>
      <c r="BE404" s="100"/>
      <c r="BF404" s="100"/>
      <c r="BG404" s="100"/>
    </row>
    <row r="405" spans="1:59" s="85" customFormat="1" ht="15.6" x14ac:dyDescent="0.3">
      <c r="A405" s="40" t="s">
        <v>96</v>
      </c>
      <c r="B405" s="40" t="str">
        <f>VLOOKUP(A405,'CENTROS DE COSTOS'!A:D,2,0)</f>
        <v>0036-0007</v>
      </c>
      <c r="C405" s="40" t="str">
        <f>VLOOKUP(A405,'CENTROS DE COSTOS'!A:D,3,0)</f>
        <v>Wompi Santander</v>
      </c>
      <c r="D405" s="40">
        <v>15466</v>
      </c>
      <c r="E405" s="40">
        <v>2978073</v>
      </c>
      <c r="F405" s="40">
        <v>75895</v>
      </c>
      <c r="G405" s="40" t="s">
        <v>33</v>
      </c>
      <c r="H405" s="40" t="s">
        <v>322</v>
      </c>
      <c r="I405" s="40" t="s">
        <v>372</v>
      </c>
      <c r="J405" s="40" t="s">
        <v>6575</v>
      </c>
      <c r="K405" s="40" t="s">
        <v>1170</v>
      </c>
      <c r="L405" s="40" t="s">
        <v>8357</v>
      </c>
      <c r="M405" s="103">
        <v>45966.481249999997</v>
      </c>
      <c r="N405" s="103">
        <v>45968.425000000003</v>
      </c>
      <c r="O405" s="40" t="s">
        <v>35</v>
      </c>
      <c r="P405" s="40" t="s">
        <v>35</v>
      </c>
      <c r="Q405" s="40" t="s">
        <v>1756</v>
      </c>
      <c r="R405" s="40" t="s">
        <v>1853</v>
      </c>
      <c r="S405" s="40" t="s">
        <v>10632</v>
      </c>
      <c r="T405" s="40" t="s">
        <v>1254</v>
      </c>
      <c r="U405" s="40">
        <v>0</v>
      </c>
      <c r="V405" s="40" t="str">
        <f>VLOOKUP(D405,TIPOLOGIA!A:F,5,0)</f>
        <v>LEJANA</v>
      </c>
      <c r="W405" s="40" t="str">
        <f>VLOOKUP(D405,TIPOLOGIA!A:F,6,0)</f>
        <v>TERRESTRE</v>
      </c>
      <c r="X405" s="40" t="s">
        <v>1571</v>
      </c>
      <c r="Y405" s="40">
        <v>1</v>
      </c>
      <c r="Z405" s="51">
        <f>IF(T405="SOPORTE_TELEFÓNICO",'TARIFAS 2025'!$B$14,IF(V405="PRINCIPAL",'TARIFAS 2025'!$B$11,IF(V405="INTERMEDIA",'TARIFAS 2025'!$C$11,IF(V405="LEJANA",'TARIFAS 2025'!$D$11))))</f>
        <v>22000</v>
      </c>
      <c r="AA405" s="51">
        <f t="shared" si="6"/>
        <v>22000</v>
      </c>
      <c r="AB405" s="100"/>
      <c r="AC405" s="100"/>
      <c r="AD405" s="100"/>
      <c r="AE405" s="100"/>
      <c r="AF405" s="100"/>
      <c r="AG405" s="100"/>
      <c r="AH405" s="100"/>
      <c r="AI405" s="100"/>
      <c r="AJ405" s="100"/>
      <c r="AK405" s="100"/>
      <c r="AL405" s="100"/>
      <c r="AM405" s="100"/>
      <c r="AN405" s="100"/>
      <c r="AO405" s="100"/>
      <c r="AP405" s="100"/>
      <c r="AQ405" s="100"/>
      <c r="AR405" s="100"/>
      <c r="AS405" s="100"/>
      <c r="AT405" s="100"/>
      <c r="AU405" s="100"/>
      <c r="AV405" s="100"/>
      <c r="AW405" s="100"/>
      <c r="AX405" s="100"/>
      <c r="AY405" s="100"/>
      <c r="AZ405" s="100"/>
      <c r="BA405" s="100"/>
      <c r="BB405" s="100"/>
      <c r="BC405" s="100"/>
      <c r="BD405" s="100"/>
      <c r="BE405" s="100"/>
      <c r="BF405" s="100"/>
      <c r="BG405" s="100"/>
    </row>
    <row r="406" spans="1:59" s="85" customFormat="1" ht="15.6" x14ac:dyDescent="0.3">
      <c r="A406" s="40" t="s">
        <v>71</v>
      </c>
      <c r="B406" s="40" t="str">
        <f>VLOOKUP(A406,'CENTROS DE COSTOS'!A:D,2,0)</f>
        <v>0036-0004</v>
      </c>
      <c r="C406" s="40" t="str">
        <f>VLOOKUP(A406,'CENTROS DE COSTOS'!A:D,3,0)</f>
        <v>Wompi Centro</v>
      </c>
      <c r="D406" s="40">
        <v>25754</v>
      </c>
      <c r="E406" s="40">
        <v>2984609</v>
      </c>
      <c r="F406" s="40">
        <v>57375</v>
      </c>
      <c r="G406" s="40" t="s">
        <v>33</v>
      </c>
      <c r="H406" s="40" t="s">
        <v>618</v>
      </c>
      <c r="I406" s="40" t="s">
        <v>698</v>
      </c>
      <c r="J406" s="40" t="s">
        <v>6576</v>
      </c>
      <c r="K406" s="40" t="s">
        <v>1170</v>
      </c>
      <c r="L406" s="40" t="s">
        <v>8358</v>
      </c>
      <c r="M406" s="103">
        <v>45967.51458333333</v>
      </c>
      <c r="N406" s="103">
        <v>45968.425694444442</v>
      </c>
      <c r="O406" s="40" t="s">
        <v>35</v>
      </c>
      <c r="P406" s="40" t="s">
        <v>35</v>
      </c>
      <c r="Q406" s="40" t="s">
        <v>1494</v>
      </c>
      <c r="R406" s="40" t="s">
        <v>1495</v>
      </c>
      <c r="S406" s="40" t="s">
        <v>10637</v>
      </c>
      <c r="T406" s="40" t="s">
        <v>1172</v>
      </c>
      <c r="U406" s="40">
        <v>56</v>
      </c>
      <c r="V406" s="40" t="str">
        <f>VLOOKUP(D406,TIPOLOGIA!A:F,5,0)</f>
        <v>PRINCIPAL</v>
      </c>
      <c r="W406" s="40" t="str">
        <f>VLOOKUP(D406,TIPOLOGIA!A:F,6,0)</f>
        <v>TERRESTRE</v>
      </c>
      <c r="X406" s="40" t="s">
        <v>1208</v>
      </c>
      <c r="Y406" s="40">
        <v>1</v>
      </c>
      <c r="Z406" s="51">
        <f>IF(T406="SOPORTE_TELEFÓNICO",'TARIFAS 2025'!$B$14,IF(V406="PRINCIPAL",'TARIFAS 2025'!$B$11,IF(V406="INTERMEDIA",'TARIFAS 2025'!$C$11,IF(V406="LEJANA",'TARIFAS 2025'!$D$11))))</f>
        <v>31419</v>
      </c>
      <c r="AA406" s="51">
        <f t="shared" si="6"/>
        <v>31419</v>
      </c>
      <c r="AB406" s="100"/>
      <c r="AC406" s="100"/>
      <c r="AD406" s="100"/>
      <c r="AE406" s="100"/>
      <c r="AF406" s="100"/>
      <c r="AG406" s="100"/>
      <c r="AH406" s="100"/>
      <c r="AI406" s="100"/>
      <c r="AJ406" s="100"/>
      <c r="AK406" s="100"/>
      <c r="AL406" s="100"/>
      <c r="AM406" s="100"/>
      <c r="AN406" s="100"/>
      <c r="AO406" s="100"/>
      <c r="AP406" s="100"/>
      <c r="AQ406" s="100"/>
      <c r="AR406" s="100"/>
      <c r="AS406" s="100"/>
      <c r="AT406" s="100"/>
      <c r="AU406" s="100"/>
      <c r="AV406" s="100"/>
      <c r="AW406" s="100"/>
      <c r="AX406" s="100"/>
      <c r="AY406" s="100"/>
      <c r="AZ406" s="100"/>
      <c r="BA406" s="100"/>
      <c r="BB406" s="100"/>
      <c r="BC406" s="100"/>
      <c r="BD406" s="100"/>
      <c r="BE406" s="100"/>
      <c r="BF406" s="100"/>
      <c r="BG406" s="100"/>
    </row>
    <row r="407" spans="1:59" s="85" customFormat="1" ht="15.6" x14ac:dyDescent="0.3">
      <c r="A407" s="40" t="s">
        <v>81</v>
      </c>
      <c r="B407" s="40" t="str">
        <f>VLOOKUP(A407,'CENTROS DE COSTOS'!A:D,2,0)</f>
        <v>0036-0007</v>
      </c>
      <c r="C407" s="40" t="str">
        <f>VLOOKUP(A407,'CENTROS DE COSTOS'!A:D,3,0)</f>
        <v>Wompi Santander</v>
      </c>
      <c r="D407" s="40">
        <v>54001</v>
      </c>
      <c r="E407" s="40">
        <v>2972579</v>
      </c>
      <c r="F407" s="40">
        <v>79766</v>
      </c>
      <c r="G407" s="40" t="s">
        <v>33</v>
      </c>
      <c r="H407" s="40" t="s">
        <v>891</v>
      </c>
      <c r="I407" s="40" t="s">
        <v>81</v>
      </c>
      <c r="J407" s="40" t="s">
        <v>6577</v>
      </c>
      <c r="K407" s="40" t="s">
        <v>1170</v>
      </c>
      <c r="L407" s="40" t="s">
        <v>8359</v>
      </c>
      <c r="M407" s="103">
        <v>45965.574999999997</v>
      </c>
      <c r="N407" s="103">
        <v>45968.427083333343</v>
      </c>
      <c r="O407" s="40" t="s">
        <v>35</v>
      </c>
      <c r="P407" s="40" t="s">
        <v>35</v>
      </c>
      <c r="Q407" s="40" t="s">
        <v>1494</v>
      </c>
      <c r="R407" s="40" t="s">
        <v>1495</v>
      </c>
      <c r="S407" s="40" t="s">
        <v>10638</v>
      </c>
      <c r="T407" s="40" t="s">
        <v>1172</v>
      </c>
      <c r="U407" s="40">
        <v>24</v>
      </c>
      <c r="V407" s="40" t="str">
        <f>VLOOKUP(D407,TIPOLOGIA!A:F,5,0)</f>
        <v>PRINCIPAL</v>
      </c>
      <c r="W407" s="40" t="str">
        <f>VLOOKUP(D407,TIPOLOGIA!A:F,6,0)</f>
        <v>TERRESTRE</v>
      </c>
      <c r="X407" s="40" t="s">
        <v>1205</v>
      </c>
      <c r="Y407" s="40">
        <v>1</v>
      </c>
      <c r="Z407" s="51">
        <f>IF(T407="SOPORTE_TELEFÓNICO",'TARIFAS 2025'!$B$14,IF(V407="PRINCIPAL",'TARIFAS 2025'!$B$11,IF(V407="INTERMEDIA",'TARIFAS 2025'!$C$11,IF(V407="LEJANA",'TARIFAS 2025'!$D$11))))</f>
        <v>31419</v>
      </c>
      <c r="AA407" s="51">
        <f t="shared" si="6"/>
        <v>31419</v>
      </c>
      <c r="AB407" s="100"/>
      <c r="AC407" s="100"/>
      <c r="AD407" s="100"/>
      <c r="AE407" s="100"/>
      <c r="AF407" s="100"/>
      <c r="AG407" s="100"/>
      <c r="AH407" s="100"/>
      <c r="AI407" s="100"/>
      <c r="AJ407" s="100"/>
      <c r="AK407" s="100"/>
      <c r="AL407" s="100"/>
      <c r="AM407" s="100"/>
      <c r="AN407" s="100"/>
      <c r="AO407" s="100"/>
      <c r="AP407" s="100"/>
      <c r="AQ407" s="100"/>
      <c r="AR407" s="100"/>
      <c r="AS407" s="100"/>
      <c r="AT407" s="100"/>
      <c r="AU407" s="100"/>
      <c r="AV407" s="100"/>
      <c r="AW407" s="100"/>
      <c r="AX407" s="100"/>
      <c r="AY407" s="100"/>
      <c r="AZ407" s="100"/>
      <c r="BA407" s="100"/>
      <c r="BB407" s="100"/>
      <c r="BC407" s="100"/>
      <c r="BD407" s="100"/>
      <c r="BE407" s="100"/>
      <c r="BF407" s="100"/>
      <c r="BG407" s="100"/>
    </row>
    <row r="408" spans="1:59" s="85" customFormat="1" ht="15.6" x14ac:dyDescent="0.3">
      <c r="A408" s="40" t="s">
        <v>88</v>
      </c>
      <c r="B408" s="40" t="str">
        <f>VLOOKUP(A408,'CENTROS DE COSTOS'!A:D,2,0)</f>
        <v>0036-0005</v>
      </c>
      <c r="C408" s="40" t="str">
        <f>VLOOKUP(A408,'CENTROS DE COSTOS'!A:D,3,0)</f>
        <v>Wompi Noroccidente</v>
      </c>
      <c r="D408" s="40">
        <v>5642</v>
      </c>
      <c r="E408" s="40">
        <v>2910293</v>
      </c>
      <c r="F408" s="40">
        <v>57360</v>
      </c>
      <c r="G408" s="40" t="s">
        <v>33</v>
      </c>
      <c r="H408" s="40" t="s">
        <v>120</v>
      </c>
      <c r="I408" s="40" t="s">
        <v>215</v>
      </c>
      <c r="J408" s="40" t="s">
        <v>1416</v>
      </c>
      <c r="K408" s="40" t="s">
        <v>1170</v>
      </c>
      <c r="L408" s="40" t="s">
        <v>8360</v>
      </c>
      <c r="M408" s="103">
        <v>45951.333333333343</v>
      </c>
      <c r="N408" s="103">
        <v>45968.428472222222</v>
      </c>
      <c r="O408" s="40" t="s">
        <v>35</v>
      </c>
      <c r="P408" s="40" t="s">
        <v>35</v>
      </c>
      <c r="Q408" s="40" t="s">
        <v>1494</v>
      </c>
      <c r="R408" s="40" t="s">
        <v>1495</v>
      </c>
      <c r="S408" s="40" t="s">
        <v>10639</v>
      </c>
      <c r="T408" s="40" t="s">
        <v>1497</v>
      </c>
      <c r="U408" s="40">
        <v>16</v>
      </c>
      <c r="V408" s="40" t="str">
        <f>VLOOKUP(D408,TIPOLOGIA!A:F,5,0)</f>
        <v>INTERMEDIA</v>
      </c>
      <c r="W408" s="40" t="str">
        <f>VLOOKUP(D408,TIPOLOGIA!A:F,6,0)</f>
        <v>TERRESTRE</v>
      </c>
      <c r="X408" s="40" t="s">
        <v>1325</v>
      </c>
      <c r="Y408" s="40">
        <v>1</v>
      </c>
      <c r="Z408" s="51">
        <f>IF(T408="SOPORTE_TELEFÓNICO",'TARIFAS 2025'!$B$14,IF(V408="PRINCIPAL",'TARIFAS 2025'!$B$11,IF(V408="INTERMEDIA",'TARIFAS 2025'!$C$11,IF(V408="LEJANA",'TARIFAS 2025'!$D$11))))</f>
        <v>36351</v>
      </c>
      <c r="AA408" s="51">
        <f t="shared" si="6"/>
        <v>36351</v>
      </c>
      <c r="AB408" s="100"/>
      <c r="AC408" s="100"/>
      <c r="AD408" s="100"/>
      <c r="AE408" s="100"/>
      <c r="AF408" s="100"/>
      <c r="AG408" s="100"/>
      <c r="AH408" s="100"/>
      <c r="AI408" s="100"/>
      <c r="AJ408" s="100"/>
      <c r="AK408" s="100"/>
      <c r="AL408" s="100"/>
      <c r="AM408" s="100"/>
      <c r="AN408" s="100"/>
      <c r="AO408" s="100"/>
      <c r="AP408" s="100"/>
      <c r="AQ408" s="100"/>
      <c r="AR408" s="100"/>
      <c r="AS408" s="100"/>
      <c r="AT408" s="100"/>
      <c r="AU408" s="100"/>
      <c r="AV408" s="100"/>
      <c r="AW408" s="100"/>
      <c r="AX408" s="100"/>
      <c r="AY408" s="100"/>
      <c r="AZ408" s="100"/>
      <c r="BA408" s="100"/>
      <c r="BB408" s="100"/>
      <c r="BC408" s="100"/>
      <c r="BD408" s="100"/>
      <c r="BE408" s="100"/>
      <c r="BF408" s="100"/>
      <c r="BG408" s="100"/>
    </row>
    <row r="409" spans="1:59" s="85" customFormat="1" ht="15.6" x14ac:dyDescent="0.3">
      <c r="A409" s="40" t="s">
        <v>88</v>
      </c>
      <c r="B409" s="40" t="str">
        <f>VLOOKUP(A409,'CENTROS DE COSTOS'!A:D,2,0)</f>
        <v>0036-0005</v>
      </c>
      <c r="C409" s="40" t="str">
        <f>VLOOKUP(A409,'CENTROS DE COSTOS'!A:D,3,0)</f>
        <v>Wompi Noroccidente</v>
      </c>
      <c r="D409" s="40">
        <v>5642</v>
      </c>
      <c r="E409" s="40" t="s">
        <v>5092</v>
      </c>
      <c r="F409" s="40">
        <v>57360</v>
      </c>
      <c r="G409" s="40" t="s">
        <v>33</v>
      </c>
      <c r="H409" s="40" t="s">
        <v>120</v>
      </c>
      <c r="I409" s="40" t="s">
        <v>215</v>
      </c>
      <c r="J409" s="40" t="s">
        <v>1416</v>
      </c>
      <c r="K409" s="40" t="s">
        <v>1170</v>
      </c>
      <c r="L409" s="40" t="s">
        <v>8361</v>
      </c>
      <c r="M409" s="103">
        <v>45951.333333333343</v>
      </c>
      <c r="N409" s="103">
        <v>45968.429166666669</v>
      </c>
      <c r="O409" s="40" t="s">
        <v>35</v>
      </c>
      <c r="P409" s="40" t="s">
        <v>35</v>
      </c>
      <c r="Q409" s="40" t="s">
        <v>1517</v>
      </c>
      <c r="R409" s="40" t="s">
        <v>10249</v>
      </c>
      <c r="S409" s="40" t="s">
        <v>10640</v>
      </c>
      <c r="T409" s="40" t="s">
        <v>1497</v>
      </c>
      <c r="U409" s="40">
        <v>16</v>
      </c>
      <c r="V409" s="40" t="str">
        <f>VLOOKUP(D409,TIPOLOGIA!A:F,5,0)</f>
        <v>INTERMEDIA</v>
      </c>
      <c r="W409" s="40" t="str">
        <f>VLOOKUP(D409,TIPOLOGIA!A:F,6,0)</f>
        <v>TERRESTRE</v>
      </c>
      <c r="X409" s="40" t="s">
        <v>1498</v>
      </c>
      <c r="Y409" s="40">
        <v>1</v>
      </c>
      <c r="Z409" s="51">
        <f>IF(T409="SOPORTE_TELEFÓNICO",'TARIFAS 2025'!$B$14,IF(V409="PRINCIPAL",'TARIFAS 2025'!$B$11,IF(V409="INTERMEDIA",'TARIFAS 2025'!$C$11,IF(V409="LEJANA",'TARIFAS 2025'!$D$11))))</f>
        <v>36351</v>
      </c>
      <c r="AA409" s="51">
        <f t="shared" si="6"/>
        <v>36351</v>
      </c>
      <c r="AB409" s="100"/>
      <c r="AC409" s="100"/>
      <c r="AD409" s="100"/>
      <c r="AE409" s="100"/>
      <c r="AF409" s="100"/>
      <c r="AG409" s="100"/>
      <c r="AH409" s="100"/>
      <c r="AI409" s="100"/>
      <c r="AJ409" s="100"/>
      <c r="AK409" s="100"/>
      <c r="AL409" s="100"/>
      <c r="AM409" s="100"/>
      <c r="AN409" s="100"/>
      <c r="AO409" s="100"/>
      <c r="AP409" s="100"/>
      <c r="AQ409" s="100"/>
      <c r="AR409" s="100"/>
      <c r="AS409" s="100"/>
      <c r="AT409" s="100"/>
      <c r="AU409" s="100"/>
      <c r="AV409" s="100"/>
      <c r="AW409" s="100"/>
      <c r="AX409" s="100"/>
      <c r="AY409" s="100"/>
      <c r="AZ409" s="100"/>
      <c r="BA409" s="100"/>
      <c r="BB409" s="100"/>
      <c r="BC409" s="100"/>
      <c r="BD409" s="100"/>
      <c r="BE409" s="100"/>
      <c r="BF409" s="100"/>
      <c r="BG409" s="100"/>
    </row>
    <row r="410" spans="1:59" s="85" customFormat="1" ht="15.6" x14ac:dyDescent="0.3">
      <c r="A410" s="40" t="s">
        <v>77</v>
      </c>
      <c r="B410" s="40" t="str">
        <f>VLOOKUP(A410,'CENTROS DE COSTOS'!A:D,2,0)</f>
        <v>0036-0003</v>
      </c>
      <c r="C410" s="40" t="str">
        <f>VLOOKUP(A410,'CENTROS DE COSTOS'!A:D,3,0)</f>
        <v>Wompi Suroccidente</v>
      </c>
      <c r="D410" s="40">
        <v>19001</v>
      </c>
      <c r="E410" s="40">
        <v>2980728</v>
      </c>
      <c r="F410" s="40">
        <v>36075</v>
      </c>
      <c r="G410" s="40" t="s">
        <v>33</v>
      </c>
      <c r="H410" s="40" t="s">
        <v>498</v>
      </c>
      <c r="I410" s="40" t="s">
        <v>93</v>
      </c>
      <c r="J410" s="40" t="s">
        <v>6578</v>
      </c>
      <c r="K410" s="40" t="s">
        <v>1170</v>
      </c>
      <c r="L410" s="40" t="s">
        <v>8362</v>
      </c>
      <c r="M410" s="103">
        <v>45967.333333333343</v>
      </c>
      <c r="N410" s="103">
        <v>45968.430555555547</v>
      </c>
      <c r="O410" s="40" t="s">
        <v>35</v>
      </c>
      <c r="P410" s="40" t="s">
        <v>35</v>
      </c>
      <c r="Q410" s="40" t="s">
        <v>1494</v>
      </c>
      <c r="R410" s="40" t="s">
        <v>1495</v>
      </c>
      <c r="S410" s="40" t="s">
        <v>10641</v>
      </c>
      <c r="T410" s="40" t="s">
        <v>1172</v>
      </c>
      <c r="U410" s="40">
        <v>40</v>
      </c>
      <c r="V410" s="40" t="str">
        <f>VLOOKUP(D410,TIPOLOGIA!A:F,5,0)</f>
        <v>LEJANA</v>
      </c>
      <c r="W410" s="40" t="str">
        <f>VLOOKUP(D410,TIPOLOGIA!A:F,6,0)</f>
        <v>TERRESTRE</v>
      </c>
      <c r="X410" s="40" t="s">
        <v>1806</v>
      </c>
      <c r="Y410" s="40">
        <v>1</v>
      </c>
      <c r="Z410" s="51">
        <f>IF(T410="SOPORTE_TELEFÓNICO",'TARIFAS 2025'!$B$14,IF(V410="PRINCIPAL",'TARIFAS 2025'!$B$11,IF(V410="INTERMEDIA",'TARIFAS 2025'!$C$11,IF(V410="LEJANA",'TARIFAS 2025'!$D$11))))</f>
        <v>40250</v>
      </c>
      <c r="AA410" s="51">
        <f t="shared" si="6"/>
        <v>40250</v>
      </c>
      <c r="AB410" s="100"/>
      <c r="AC410" s="100"/>
      <c r="AD410" s="100"/>
      <c r="AE410" s="100"/>
      <c r="AF410" s="100"/>
      <c r="AG410" s="100"/>
      <c r="AH410" s="100"/>
      <c r="AI410" s="100"/>
      <c r="AJ410" s="100"/>
      <c r="AK410" s="100"/>
      <c r="AL410" s="100"/>
      <c r="AM410" s="100"/>
      <c r="AN410" s="100"/>
      <c r="AO410" s="100"/>
      <c r="AP410" s="100"/>
      <c r="AQ410" s="100"/>
      <c r="AR410" s="100"/>
      <c r="AS410" s="100"/>
      <c r="AT410" s="100"/>
      <c r="AU410" s="100"/>
      <c r="AV410" s="100"/>
      <c r="AW410" s="100"/>
      <c r="AX410" s="100"/>
      <c r="AY410" s="100"/>
      <c r="AZ410" s="100"/>
      <c r="BA410" s="100"/>
      <c r="BB410" s="100"/>
      <c r="BC410" s="100"/>
      <c r="BD410" s="100"/>
      <c r="BE410" s="100"/>
      <c r="BF410" s="100"/>
      <c r="BG410" s="100"/>
    </row>
    <row r="411" spans="1:59" s="85" customFormat="1" ht="15.6" x14ac:dyDescent="0.3">
      <c r="A411" s="40" t="s">
        <v>68</v>
      </c>
      <c r="B411" s="40" t="str">
        <f>VLOOKUP(A411,'CENTROS DE COSTOS'!A:D,2,0)</f>
        <v>0036-0001</v>
      </c>
      <c r="C411" s="40" t="str">
        <f>VLOOKUP(A411,'CENTROS DE COSTOS'!A:D,3,0)</f>
        <v>Wompi Costa</v>
      </c>
      <c r="D411" s="40">
        <v>8001</v>
      </c>
      <c r="E411" s="40">
        <v>2972573</v>
      </c>
      <c r="F411" s="40">
        <v>60460</v>
      </c>
      <c r="G411" s="40" t="s">
        <v>33</v>
      </c>
      <c r="H411" s="40" t="s">
        <v>253</v>
      </c>
      <c r="I411" s="40" t="s">
        <v>68</v>
      </c>
      <c r="J411" s="40" t="s">
        <v>6579</v>
      </c>
      <c r="K411" s="40" t="s">
        <v>1170</v>
      </c>
      <c r="L411" s="40" t="s">
        <v>8363</v>
      </c>
      <c r="M411" s="103">
        <v>45965.573611111111</v>
      </c>
      <c r="N411" s="103">
        <v>45968.438194444447</v>
      </c>
      <c r="O411" s="40" t="s">
        <v>35</v>
      </c>
      <c r="P411" s="40" t="s">
        <v>35</v>
      </c>
      <c r="Q411" s="40" t="s">
        <v>1494</v>
      </c>
      <c r="R411" s="40" t="s">
        <v>1495</v>
      </c>
      <c r="S411" s="40" t="s">
        <v>10642</v>
      </c>
      <c r="T411" s="40" t="s">
        <v>1172</v>
      </c>
      <c r="U411" s="40">
        <v>56</v>
      </c>
      <c r="V411" s="40" t="str">
        <f>VLOOKUP(D411,TIPOLOGIA!A:F,5,0)</f>
        <v>PRINCIPAL</v>
      </c>
      <c r="W411" s="40" t="str">
        <f>VLOOKUP(D411,TIPOLOGIA!A:F,6,0)</f>
        <v>TERRESTRE</v>
      </c>
      <c r="X411" s="40" t="s">
        <v>1537</v>
      </c>
      <c r="Y411" s="40">
        <v>1</v>
      </c>
      <c r="Z411" s="51">
        <f>IF(T411="SOPORTE_TELEFÓNICO",'TARIFAS 2025'!$B$14,IF(V411="PRINCIPAL",'TARIFAS 2025'!$B$11,IF(V411="INTERMEDIA",'TARIFAS 2025'!$C$11,IF(V411="LEJANA",'TARIFAS 2025'!$D$11))))</f>
        <v>31419</v>
      </c>
      <c r="AA411" s="51">
        <f t="shared" si="6"/>
        <v>31419</v>
      </c>
      <c r="AB411" s="100"/>
      <c r="AC411" s="100"/>
      <c r="AD411" s="100"/>
      <c r="AE411" s="100"/>
      <c r="AF411" s="100"/>
      <c r="AG411" s="100"/>
      <c r="AH411" s="100"/>
      <c r="AI411" s="100"/>
      <c r="AJ411" s="100"/>
      <c r="AK411" s="100"/>
      <c r="AL411" s="100"/>
      <c r="AM411" s="100"/>
      <c r="AN411" s="100"/>
      <c r="AO411" s="100"/>
      <c r="AP411" s="100"/>
      <c r="AQ411" s="100"/>
      <c r="AR411" s="100"/>
      <c r="AS411" s="100"/>
      <c r="AT411" s="100"/>
      <c r="AU411" s="100"/>
      <c r="AV411" s="100"/>
      <c r="AW411" s="100"/>
      <c r="AX411" s="100"/>
      <c r="AY411" s="100"/>
      <c r="AZ411" s="100"/>
      <c r="BA411" s="100"/>
      <c r="BB411" s="100"/>
      <c r="BC411" s="100"/>
      <c r="BD411" s="100"/>
      <c r="BE411" s="100"/>
      <c r="BF411" s="100"/>
      <c r="BG411" s="100"/>
    </row>
    <row r="412" spans="1:59" s="85" customFormat="1" ht="15.6" x14ac:dyDescent="0.3">
      <c r="A412" s="40" t="s">
        <v>90</v>
      </c>
      <c r="B412" s="40" t="str">
        <f>VLOOKUP(A412,'CENTROS DE COSTOS'!A:D,2,0)</f>
        <v>0036-0006</v>
      </c>
      <c r="C412" s="40" t="str">
        <f>VLOOKUP(A412,'CENTROS DE COSTOS'!A:D,3,0)</f>
        <v>Wompi Oriente</v>
      </c>
      <c r="D412" s="40">
        <v>41001</v>
      </c>
      <c r="E412" s="40">
        <v>2984210</v>
      </c>
      <c r="F412" s="40">
        <v>75569</v>
      </c>
      <c r="G412" s="40" t="s">
        <v>33</v>
      </c>
      <c r="H412" s="40" t="s">
        <v>740</v>
      </c>
      <c r="I412" s="40" t="s">
        <v>90</v>
      </c>
      <c r="J412" s="40" t="s">
        <v>6580</v>
      </c>
      <c r="K412" s="40" t="s">
        <v>1170</v>
      </c>
      <c r="L412" s="40" t="s">
        <v>8364</v>
      </c>
      <c r="M412" s="103">
        <v>45967.480555555558</v>
      </c>
      <c r="N412" s="103">
        <v>45968.448611111111</v>
      </c>
      <c r="O412" s="40" t="s">
        <v>35</v>
      </c>
      <c r="P412" s="40" t="s">
        <v>35</v>
      </c>
      <c r="Q412" s="40" t="s">
        <v>1494</v>
      </c>
      <c r="R412" s="40" t="s">
        <v>1495</v>
      </c>
      <c r="S412" s="40" t="s">
        <v>10643</v>
      </c>
      <c r="T412" s="40" t="s">
        <v>1172</v>
      </c>
      <c r="U412" s="40">
        <v>16</v>
      </c>
      <c r="V412" s="40" t="str">
        <f>VLOOKUP(D412,TIPOLOGIA!A:F,5,0)</f>
        <v>PRINCIPAL</v>
      </c>
      <c r="W412" s="40" t="str">
        <f>VLOOKUP(D412,TIPOLOGIA!A:F,6,0)</f>
        <v>TERRESTRE</v>
      </c>
      <c r="X412" s="40" t="s">
        <v>1177</v>
      </c>
      <c r="Y412" s="40">
        <v>1</v>
      </c>
      <c r="Z412" s="51">
        <f>IF(T412="SOPORTE_TELEFÓNICO",'TARIFAS 2025'!$B$14,IF(V412="PRINCIPAL",'TARIFAS 2025'!$B$11,IF(V412="INTERMEDIA",'TARIFAS 2025'!$C$11,IF(V412="LEJANA",'TARIFAS 2025'!$D$11))))</f>
        <v>31419</v>
      </c>
      <c r="AA412" s="51">
        <f t="shared" si="6"/>
        <v>31419</v>
      </c>
      <c r="AB412" s="100"/>
      <c r="AC412" s="100"/>
      <c r="AD412" s="100"/>
      <c r="AE412" s="100"/>
      <c r="AF412" s="100"/>
      <c r="AG412" s="100"/>
      <c r="AH412" s="100"/>
      <c r="AI412" s="100"/>
      <c r="AJ412" s="100"/>
      <c r="AK412" s="100"/>
      <c r="AL412" s="100"/>
      <c r="AM412" s="100"/>
      <c r="AN412" s="100"/>
      <c r="AO412" s="100"/>
      <c r="AP412" s="100"/>
      <c r="AQ412" s="100"/>
      <c r="AR412" s="100"/>
      <c r="AS412" s="100"/>
      <c r="AT412" s="100"/>
      <c r="AU412" s="100"/>
      <c r="AV412" s="100"/>
      <c r="AW412" s="100"/>
      <c r="AX412" s="100"/>
      <c r="AY412" s="100"/>
      <c r="AZ412" s="100"/>
      <c r="BA412" s="100"/>
      <c r="BB412" s="100"/>
      <c r="BC412" s="100"/>
      <c r="BD412" s="100"/>
      <c r="BE412" s="100"/>
      <c r="BF412" s="100"/>
      <c r="BG412" s="100"/>
    </row>
    <row r="413" spans="1:59" s="85" customFormat="1" ht="15.6" x14ac:dyDescent="0.3">
      <c r="A413" s="40" t="s">
        <v>91</v>
      </c>
      <c r="B413" s="40" t="str">
        <f>VLOOKUP(A413,'CENTROS DE COSTOS'!A:D,2,0)</f>
        <v>0036-0003</v>
      </c>
      <c r="C413" s="40" t="str">
        <f>VLOOKUP(A413,'CENTROS DE COSTOS'!A:D,3,0)</f>
        <v>Wompi Suroccidente</v>
      </c>
      <c r="D413" s="40">
        <v>52001</v>
      </c>
      <c r="E413" s="40">
        <v>2982453</v>
      </c>
      <c r="F413" s="40">
        <v>52533</v>
      </c>
      <c r="G413" s="40" t="s">
        <v>33</v>
      </c>
      <c r="H413" s="40" t="s">
        <v>133</v>
      </c>
      <c r="I413" s="40" t="s">
        <v>91</v>
      </c>
      <c r="J413" s="40" t="s">
        <v>3132</v>
      </c>
      <c r="K413" s="40" t="s">
        <v>1170</v>
      </c>
      <c r="L413" s="40" t="s">
        <v>8365</v>
      </c>
      <c r="M413" s="103">
        <v>45967.392361111109</v>
      </c>
      <c r="N413" s="103">
        <v>45968.451388888891</v>
      </c>
      <c r="O413" s="40" t="s">
        <v>35</v>
      </c>
      <c r="P413" s="40" t="s">
        <v>35</v>
      </c>
      <c r="Q413" s="40" t="s">
        <v>1494</v>
      </c>
      <c r="R413" s="40" t="s">
        <v>1495</v>
      </c>
      <c r="S413" s="40" t="s">
        <v>10644</v>
      </c>
      <c r="T413" s="40" t="s">
        <v>1172</v>
      </c>
      <c r="U413" s="40">
        <v>32</v>
      </c>
      <c r="V413" s="40" t="str">
        <f>VLOOKUP(D413,TIPOLOGIA!A:F,5,0)</f>
        <v>PRINCIPAL</v>
      </c>
      <c r="W413" s="40" t="str">
        <f>VLOOKUP(D413,TIPOLOGIA!A:F,6,0)</f>
        <v>TERRESTRE</v>
      </c>
      <c r="X413" s="40" t="s">
        <v>1206</v>
      </c>
      <c r="Y413" s="40">
        <v>1</v>
      </c>
      <c r="Z413" s="51">
        <f>IF(T413="SOPORTE_TELEFÓNICO",'TARIFAS 2025'!$B$14,IF(V413="PRINCIPAL",'TARIFAS 2025'!$B$11,IF(V413="INTERMEDIA",'TARIFAS 2025'!$C$11,IF(V413="LEJANA",'TARIFAS 2025'!$D$11))))</f>
        <v>31419</v>
      </c>
      <c r="AA413" s="51">
        <f t="shared" si="6"/>
        <v>31419</v>
      </c>
      <c r="AB413" s="100"/>
      <c r="AC413" s="100"/>
      <c r="AD413" s="100"/>
      <c r="AE413" s="100"/>
      <c r="AF413" s="100"/>
      <c r="AG413" s="100"/>
      <c r="AH413" s="100"/>
      <c r="AI413" s="100"/>
      <c r="AJ413" s="100"/>
      <c r="AK413" s="100"/>
      <c r="AL413" s="100"/>
      <c r="AM413" s="100"/>
      <c r="AN413" s="100"/>
      <c r="AO413" s="100"/>
      <c r="AP413" s="100"/>
      <c r="AQ413" s="100"/>
      <c r="AR413" s="100"/>
      <c r="AS413" s="100"/>
      <c r="AT413" s="100"/>
      <c r="AU413" s="100"/>
      <c r="AV413" s="100"/>
      <c r="AW413" s="100"/>
      <c r="AX413" s="100"/>
      <c r="AY413" s="100"/>
      <c r="AZ413" s="100"/>
      <c r="BA413" s="100"/>
      <c r="BB413" s="100"/>
      <c r="BC413" s="100"/>
      <c r="BD413" s="100"/>
      <c r="BE413" s="100"/>
      <c r="BF413" s="100"/>
      <c r="BG413" s="100"/>
    </row>
    <row r="414" spans="1:59" s="85" customFormat="1" ht="15.6" x14ac:dyDescent="0.3">
      <c r="A414" s="40" t="s">
        <v>74</v>
      </c>
      <c r="B414" s="40" t="str">
        <f>VLOOKUP(A414,'CENTROS DE COSTOS'!A:D,2,0)</f>
        <v>0036-0007</v>
      </c>
      <c r="C414" s="40" t="str">
        <f>VLOOKUP(A414,'CENTROS DE COSTOS'!A:D,3,0)</f>
        <v>Wompi Santander</v>
      </c>
      <c r="D414" s="40">
        <v>68001</v>
      </c>
      <c r="E414" s="40">
        <v>2984768</v>
      </c>
      <c r="F414" s="40">
        <v>22946</v>
      </c>
      <c r="G414" s="40" t="s">
        <v>33</v>
      </c>
      <c r="H414" s="40" t="s">
        <v>963</v>
      </c>
      <c r="I414" s="40" t="s">
        <v>74</v>
      </c>
      <c r="J414" s="40" t="s">
        <v>6581</v>
      </c>
      <c r="K414" s="40" t="s">
        <v>1170</v>
      </c>
      <c r="L414" s="40" t="s">
        <v>8366</v>
      </c>
      <c r="M414" s="103">
        <v>45967.544444444437</v>
      </c>
      <c r="N414" s="103">
        <v>45968.45208333333</v>
      </c>
      <c r="O414" s="40" t="s">
        <v>35</v>
      </c>
      <c r="P414" s="40" t="s">
        <v>35</v>
      </c>
      <c r="Q414" s="40" t="s">
        <v>1494</v>
      </c>
      <c r="R414" s="40" t="s">
        <v>1495</v>
      </c>
      <c r="S414" s="40" t="s">
        <v>10645</v>
      </c>
      <c r="T414" s="40" t="s">
        <v>1172</v>
      </c>
      <c r="U414" s="40">
        <v>64</v>
      </c>
      <c r="V414" s="40" t="str">
        <f>VLOOKUP(D414,TIPOLOGIA!A:F,5,0)</f>
        <v>PRINCIPAL</v>
      </c>
      <c r="W414" s="40" t="str">
        <f>VLOOKUP(D414,TIPOLOGIA!A:F,6,0)</f>
        <v>TERRESTRE</v>
      </c>
      <c r="X414" s="40" t="s">
        <v>1393</v>
      </c>
      <c r="Y414" s="40">
        <v>1</v>
      </c>
      <c r="Z414" s="51">
        <f>IF(T414="SOPORTE_TELEFÓNICO",'TARIFAS 2025'!$B$14,IF(V414="PRINCIPAL",'TARIFAS 2025'!$B$11,IF(V414="INTERMEDIA",'TARIFAS 2025'!$C$11,IF(V414="LEJANA",'TARIFAS 2025'!$D$11))))</f>
        <v>31419</v>
      </c>
      <c r="AA414" s="51">
        <f t="shared" si="6"/>
        <v>31419</v>
      </c>
      <c r="AB414" s="100"/>
      <c r="AC414" s="100"/>
      <c r="AD414" s="100"/>
      <c r="AE414" s="100"/>
      <c r="AF414" s="100"/>
      <c r="AG414" s="100"/>
      <c r="AH414" s="100"/>
      <c r="AI414" s="100"/>
      <c r="AJ414" s="100"/>
      <c r="AK414" s="100"/>
      <c r="AL414" s="100"/>
      <c r="AM414" s="100"/>
      <c r="AN414" s="100"/>
      <c r="AO414" s="100"/>
      <c r="AP414" s="100"/>
      <c r="AQ414" s="100"/>
      <c r="AR414" s="100"/>
      <c r="AS414" s="100"/>
      <c r="AT414" s="100"/>
      <c r="AU414" s="100"/>
      <c r="AV414" s="100"/>
      <c r="AW414" s="100"/>
      <c r="AX414" s="100"/>
      <c r="AY414" s="100"/>
      <c r="AZ414" s="100"/>
      <c r="BA414" s="100"/>
      <c r="BB414" s="100"/>
      <c r="BC414" s="100"/>
      <c r="BD414" s="100"/>
      <c r="BE414" s="100"/>
      <c r="BF414" s="100"/>
      <c r="BG414" s="100"/>
    </row>
    <row r="415" spans="1:59" s="85" customFormat="1" ht="15.6" x14ac:dyDescent="0.3">
      <c r="A415" s="40" t="s">
        <v>71</v>
      </c>
      <c r="B415" s="40" t="str">
        <f>VLOOKUP(A415,'CENTROS DE COSTOS'!A:D,2,0)</f>
        <v>0036-0004</v>
      </c>
      <c r="C415" s="40" t="str">
        <f>VLOOKUP(A415,'CENTROS DE COSTOS'!A:D,3,0)</f>
        <v>Wompi Centro</v>
      </c>
      <c r="D415" s="40">
        <v>25430</v>
      </c>
      <c r="E415" s="40">
        <v>2971053</v>
      </c>
      <c r="F415" s="40">
        <v>63009</v>
      </c>
      <c r="G415" s="40" t="s">
        <v>33</v>
      </c>
      <c r="H415" s="40" t="s">
        <v>618</v>
      </c>
      <c r="I415" s="40" t="s">
        <v>674</v>
      </c>
      <c r="J415" s="40" t="s">
        <v>1720</v>
      </c>
      <c r="K415" s="40" t="s">
        <v>1170</v>
      </c>
      <c r="L415" s="40" t="s">
        <v>8367</v>
      </c>
      <c r="M415" s="103">
        <v>45965.45</v>
      </c>
      <c r="N415" s="103">
        <v>45968.456944444442</v>
      </c>
      <c r="O415" s="40" t="s">
        <v>35</v>
      </c>
      <c r="P415" s="40" t="s">
        <v>35</v>
      </c>
      <c r="Q415" s="40" t="s">
        <v>1494</v>
      </c>
      <c r="R415" s="40" t="s">
        <v>1495</v>
      </c>
      <c r="S415" s="40" t="s">
        <v>10646</v>
      </c>
      <c r="T415" s="40" t="s">
        <v>1497</v>
      </c>
      <c r="U415" s="40">
        <v>32</v>
      </c>
      <c r="V415" s="40" t="str">
        <f>VLOOKUP(D415,TIPOLOGIA!A:F,5,0)</f>
        <v>INTERMEDIA</v>
      </c>
      <c r="W415" s="40" t="str">
        <f>VLOOKUP(D415,TIPOLOGIA!A:F,6,0)</f>
        <v>TERRESTRE</v>
      </c>
      <c r="X415" s="40" t="s">
        <v>1208</v>
      </c>
      <c r="Y415" s="40">
        <v>1</v>
      </c>
      <c r="Z415" s="51">
        <f>IF(T415="SOPORTE_TELEFÓNICO",'TARIFAS 2025'!$B$14,IF(V415="PRINCIPAL",'TARIFAS 2025'!$B$11,IF(V415="INTERMEDIA",'TARIFAS 2025'!$C$11,IF(V415="LEJANA",'TARIFAS 2025'!$D$11))))</f>
        <v>36351</v>
      </c>
      <c r="AA415" s="51">
        <f t="shared" si="6"/>
        <v>36351</v>
      </c>
      <c r="AB415" s="100"/>
      <c r="AC415" s="100"/>
      <c r="AD415" s="100"/>
      <c r="AE415" s="100"/>
      <c r="AF415" s="100"/>
      <c r="AG415" s="100"/>
      <c r="AH415" s="100"/>
      <c r="AI415" s="100"/>
      <c r="AJ415" s="100"/>
      <c r="AK415" s="100"/>
      <c r="AL415" s="100"/>
      <c r="AM415" s="100"/>
      <c r="AN415" s="100"/>
      <c r="AO415" s="100"/>
      <c r="AP415" s="100"/>
      <c r="AQ415" s="100"/>
      <c r="AR415" s="100"/>
      <c r="AS415" s="100"/>
      <c r="AT415" s="100"/>
      <c r="AU415" s="100"/>
      <c r="AV415" s="100"/>
      <c r="AW415" s="100"/>
      <c r="AX415" s="100"/>
      <c r="AY415" s="100"/>
      <c r="AZ415" s="100"/>
      <c r="BA415" s="100"/>
      <c r="BB415" s="100"/>
      <c r="BC415" s="100"/>
      <c r="BD415" s="100"/>
      <c r="BE415" s="100"/>
      <c r="BF415" s="100"/>
      <c r="BG415" s="100"/>
    </row>
    <row r="416" spans="1:59" s="85" customFormat="1" ht="15.6" x14ac:dyDescent="0.3">
      <c r="A416" s="40" t="s">
        <v>92</v>
      </c>
      <c r="B416" s="40" t="str">
        <f>VLOOKUP(A416,'CENTROS DE COSTOS'!A:D,2,0)</f>
        <v>0036-0002</v>
      </c>
      <c r="C416" s="40" t="str">
        <f>VLOOKUP(A416,'CENTROS DE COSTOS'!A:D,3,0)</f>
        <v>Wompi Eje Cafetero</v>
      </c>
      <c r="D416" s="40">
        <v>76736</v>
      </c>
      <c r="E416" s="40">
        <v>2984872</v>
      </c>
      <c r="F416" s="40">
        <v>49228</v>
      </c>
      <c r="G416" s="40" t="s">
        <v>33</v>
      </c>
      <c r="H416" s="40" t="s">
        <v>1101</v>
      </c>
      <c r="I416" s="40" t="s">
        <v>1126</v>
      </c>
      <c r="J416" s="40" t="s">
        <v>6582</v>
      </c>
      <c r="K416" s="40" t="s">
        <v>1170</v>
      </c>
      <c r="L416" s="40" t="s">
        <v>8368</v>
      </c>
      <c r="M416" s="103">
        <v>45967.584722222222</v>
      </c>
      <c r="N416" s="103">
        <v>45968.469444444447</v>
      </c>
      <c r="O416" s="40" t="s">
        <v>35</v>
      </c>
      <c r="P416" s="40" t="s">
        <v>35</v>
      </c>
      <c r="Q416" s="40" t="s">
        <v>1494</v>
      </c>
      <c r="R416" s="40" t="s">
        <v>1495</v>
      </c>
      <c r="S416" s="40" t="s">
        <v>10647</v>
      </c>
      <c r="T416" s="40" t="s">
        <v>1172</v>
      </c>
      <c r="U416" s="40">
        <v>24</v>
      </c>
      <c r="V416" s="40" t="str">
        <f>VLOOKUP(D416,TIPOLOGIA!A:F,5,0)</f>
        <v>INTERMEDIA</v>
      </c>
      <c r="W416" s="40" t="str">
        <f>VLOOKUP(D416,TIPOLOGIA!A:F,6,0)</f>
        <v>TERRESTRE</v>
      </c>
      <c r="X416" s="40" t="s">
        <v>1231</v>
      </c>
      <c r="Y416" s="40">
        <v>1</v>
      </c>
      <c r="Z416" s="51">
        <f>IF(T416="SOPORTE_TELEFÓNICO",'TARIFAS 2025'!$B$14,IF(V416="PRINCIPAL",'TARIFAS 2025'!$B$11,IF(V416="INTERMEDIA",'TARIFAS 2025'!$C$11,IF(V416="LEJANA",'TARIFAS 2025'!$D$11))))</f>
        <v>36351</v>
      </c>
      <c r="AA416" s="51">
        <f t="shared" si="6"/>
        <v>36351</v>
      </c>
      <c r="AB416" s="100"/>
      <c r="AC416" s="100"/>
      <c r="AD416" s="100"/>
      <c r="AE416" s="100"/>
      <c r="AF416" s="100"/>
      <c r="AG416" s="100"/>
      <c r="AH416" s="100"/>
      <c r="AI416" s="100"/>
      <c r="AJ416" s="100"/>
      <c r="AK416" s="100"/>
      <c r="AL416" s="100"/>
      <c r="AM416" s="100"/>
      <c r="AN416" s="100"/>
      <c r="AO416" s="100"/>
      <c r="AP416" s="100"/>
      <c r="AQ416" s="100"/>
      <c r="AR416" s="100"/>
      <c r="AS416" s="100"/>
      <c r="AT416" s="100"/>
      <c r="AU416" s="100"/>
      <c r="AV416" s="100"/>
      <c r="AW416" s="100"/>
      <c r="AX416" s="100"/>
      <c r="AY416" s="100"/>
      <c r="AZ416" s="100"/>
      <c r="BA416" s="100"/>
      <c r="BB416" s="100"/>
      <c r="BC416" s="100"/>
      <c r="BD416" s="100"/>
      <c r="BE416" s="100"/>
      <c r="BF416" s="100"/>
      <c r="BG416" s="100"/>
    </row>
    <row r="417" spans="1:59" s="85" customFormat="1" ht="15.6" x14ac:dyDescent="0.3">
      <c r="A417" s="40" t="s">
        <v>97</v>
      </c>
      <c r="B417" s="40" t="str">
        <f>VLOOKUP(A417,'CENTROS DE COSTOS'!A:D,2,0)</f>
        <v>0036-0001</v>
      </c>
      <c r="C417" s="40" t="str">
        <f>VLOOKUP(A417,'CENTROS DE COSTOS'!A:D,3,0)</f>
        <v>Wompi Costa</v>
      </c>
      <c r="D417" s="40">
        <v>20001</v>
      </c>
      <c r="E417" s="40">
        <v>2983366</v>
      </c>
      <c r="F417" s="40">
        <v>72032</v>
      </c>
      <c r="G417" s="40" t="s">
        <v>33</v>
      </c>
      <c r="H417" s="40" t="s">
        <v>536</v>
      </c>
      <c r="I417" s="40" t="s">
        <v>97</v>
      </c>
      <c r="J417" s="40" t="s">
        <v>6583</v>
      </c>
      <c r="K417" s="40" t="s">
        <v>1170</v>
      </c>
      <c r="L417" s="40" t="s">
        <v>8369</v>
      </c>
      <c r="M417" s="103">
        <v>45967.436805555553</v>
      </c>
      <c r="N417" s="103">
        <v>45968.477083333331</v>
      </c>
      <c r="O417" s="40" t="s">
        <v>35</v>
      </c>
      <c r="P417" s="40" t="s">
        <v>35</v>
      </c>
      <c r="Q417" s="40" t="s">
        <v>1494</v>
      </c>
      <c r="R417" s="40" t="s">
        <v>1495</v>
      </c>
      <c r="S417" s="40" t="s">
        <v>10648</v>
      </c>
      <c r="T417" s="40" t="s">
        <v>1172</v>
      </c>
      <c r="U417" s="40">
        <v>24</v>
      </c>
      <c r="V417" s="40" t="str">
        <f>VLOOKUP(D417,TIPOLOGIA!A:F,5,0)</f>
        <v>PRINCIPAL</v>
      </c>
      <c r="W417" s="40" t="str">
        <f>VLOOKUP(D417,TIPOLOGIA!A:F,6,0)</f>
        <v>TERRESTRE</v>
      </c>
      <c r="X417" s="40" t="s">
        <v>1185</v>
      </c>
      <c r="Y417" s="40">
        <v>1</v>
      </c>
      <c r="Z417" s="51">
        <f>IF(T417="SOPORTE_TELEFÓNICO",'TARIFAS 2025'!$B$14,IF(V417="PRINCIPAL",'TARIFAS 2025'!$B$11,IF(V417="INTERMEDIA",'TARIFAS 2025'!$C$11,IF(V417="LEJANA",'TARIFAS 2025'!$D$11))))</f>
        <v>31419</v>
      </c>
      <c r="AA417" s="51">
        <f t="shared" si="6"/>
        <v>31419</v>
      </c>
      <c r="AB417" s="100"/>
      <c r="AC417" s="100"/>
      <c r="AD417" s="100"/>
      <c r="AE417" s="100"/>
      <c r="AF417" s="100"/>
      <c r="AG417" s="100"/>
      <c r="AH417" s="100"/>
      <c r="AI417" s="100"/>
      <c r="AJ417" s="100"/>
      <c r="AK417" s="100"/>
      <c r="AL417" s="100"/>
      <c r="AM417" s="100"/>
      <c r="AN417" s="100"/>
      <c r="AO417" s="100"/>
      <c r="AP417" s="100"/>
      <c r="AQ417" s="100"/>
      <c r="AR417" s="100"/>
      <c r="AS417" s="100"/>
      <c r="AT417" s="100"/>
      <c r="AU417" s="100"/>
      <c r="AV417" s="100"/>
      <c r="AW417" s="100"/>
      <c r="AX417" s="100"/>
      <c r="AY417" s="100"/>
      <c r="AZ417" s="100"/>
      <c r="BA417" s="100"/>
      <c r="BB417" s="100"/>
      <c r="BC417" s="100"/>
      <c r="BD417" s="100"/>
      <c r="BE417" s="100"/>
      <c r="BF417" s="100"/>
      <c r="BG417" s="100"/>
    </row>
    <row r="418" spans="1:59" s="85" customFormat="1" ht="15.6" x14ac:dyDescent="0.3">
      <c r="A418" s="40" t="s">
        <v>95</v>
      </c>
      <c r="B418" s="40" t="str">
        <f>VLOOKUP(A418,'CENTROS DE COSTOS'!A:D,2,0)</f>
        <v>0036-0001</v>
      </c>
      <c r="C418" s="40" t="str">
        <f>VLOOKUP(A418,'CENTROS DE COSTOS'!A:D,3,0)</f>
        <v>Wompi Costa</v>
      </c>
      <c r="D418" s="40">
        <v>70508</v>
      </c>
      <c r="E418" s="40">
        <v>2927476</v>
      </c>
      <c r="F418" s="40">
        <v>11079</v>
      </c>
      <c r="G418" s="40" t="s">
        <v>33</v>
      </c>
      <c r="H418" s="40" t="s">
        <v>504</v>
      </c>
      <c r="I418" s="40" t="s">
        <v>1046</v>
      </c>
      <c r="J418" s="40" t="s">
        <v>6584</v>
      </c>
      <c r="K418" s="40" t="s">
        <v>1170</v>
      </c>
      <c r="L418" s="40" t="s">
        <v>8370</v>
      </c>
      <c r="M418" s="103">
        <v>45953.649305555547</v>
      </c>
      <c r="N418" s="103">
        <v>45968.48333333333</v>
      </c>
      <c r="O418" s="40" t="s">
        <v>35</v>
      </c>
      <c r="P418" s="40" t="s">
        <v>35</v>
      </c>
      <c r="Q418" s="40" t="s">
        <v>1494</v>
      </c>
      <c r="R418" s="40" t="s">
        <v>1495</v>
      </c>
      <c r="S418" s="40" t="s">
        <v>10649</v>
      </c>
      <c r="T418" s="40" t="s">
        <v>1497</v>
      </c>
      <c r="U418" s="40">
        <v>64</v>
      </c>
      <c r="V418" s="40" t="str">
        <f>VLOOKUP(D418,TIPOLOGIA!A:F,5,0)</f>
        <v>INTERMEDIA</v>
      </c>
      <c r="W418" s="40" t="str">
        <f>VLOOKUP(D418,TIPOLOGIA!A:F,6,0)</f>
        <v>TERRESTRE</v>
      </c>
      <c r="X418" s="40" t="s">
        <v>1802</v>
      </c>
      <c r="Y418" s="40">
        <v>1</v>
      </c>
      <c r="Z418" s="51">
        <f>IF(T418="SOPORTE_TELEFÓNICO",'TARIFAS 2025'!$B$14,IF(V418="PRINCIPAL",'TARIFAS 2025'!$B$11,IF(V418="INTERMEDIA",'TARIFAS 2025'!$C$11,IF(V418="LEJANA",'TARIFAS 2025'!$D$11))))</f>
        <v>36351</v>
      </c>
      <c r="AA418" s="51">
        <f t="shared" si="6"/>
        <v>36351</v>
      </c>
      <c r="AB418" s="100"/>
      <c r="AC418" s="100"/>
      <c r="AD418" s="100"/>
      <c r="AE418" s="100"/>
      <c r="AF418" s="100"/>
      <c r="AG418" s="100"/>
      <c r="AH418" s="100"/>
      <c r="AI418" s="100"/>
      <c r="AJ418" s="100"/>
      <c r="AK418" s="100"/>
      <c r="AL418" s="100"/>
      <c r="AM418" s="100"/>
      <c r="AN418" s="100"/>
      <c r="AO418" s="100"/>
      <c r="AP418" s="100"/>
      <c r="AQ418" s="100"/>
      <c r="AR418" s="100"/>
      <c r="AS418" s="100"/>
      <c r="AT418" s="100"/>
      <c r="AU418" s="100"/>
      <c r="AV418" s="100"/>
      <c r="AW418" s="100"/>
      <c r="AX418" s="100"/>
      <c r="AY418" s="100"/>
      <c r="AZ418" s="100"/>
      <c r="BA418" s="100"/>
      <c r="BB418" s="100"/>
      <c r="BC418" s="100"/>
      <c r="BD418" s="100"/>
      <c r="BE418" s="100"/>
      <c r="BF418" s="100"/>
      <c r="BG418" s="100"/>
    </row>
    <row r="419" spans="1:59" s="85" customFormat="1" ht="15.6" x14ac:dyDescent="0.3">
      <c r="A419" s="40" t="s">
        <v>92</v>
      </c>
      <c r="B419" s="40" t="str">
        <f>VLOOKUP(A419,'CENTROS DE COSTOS'!A:D,2,0)</f>
        <v>0036-0002</v>
      </c>
      <c r="C419" s="40" t="str">
        <f>VLOOKUP(A419,'CENTROS DE COSTOS'!A:D,3,0)</f>
        <v>Wompi Eje Cafetero</v>
      </c>
      <c r="D419" s="40">
        <v>76122</v>
      </c>
      <c r="E419" s="40">
        <v>2984228</v>
      </c>
      <c r="F419" s="40">
        <v>19021</v>
      </c>
      <c r="G419" s="40" t="s">
        <v>33</v>
      </c>
      <c r="H419" s="40" t="s">
        <v>1101</v>
      </c>
      <c r="I419" s="40" t="s">
        <v>1107</v>
      </c>
      <c r="J419" s="40" t="s">
        <v>1660</v>
      </c>
      <c r="K419" s="40" t="s">
        <v>1170</v>
      </c>
      <c r="L419" s="40" t="s">
        <v>8371</v>
      </c>
      <c r="M419" s="103">
        <v>45967.484027777777</v>
      </c>
      <c r="N419" s="103">
        <v>45968.496527777781</v>
      </c>
      <c r="O419" s="40" t="s">
        <v>35</v>
      </c>
      <c r="P419" s="40" t="s">
        <v>35</v>
      </c>
      <c r="Q419" s="40" t="s">
        <v>1494</v>
      </c>
      <c r="R419" s="40" t="s">
        <v>1495</v>
      </c>
      <c r="S419" s="40" t="s">
        <v>10650</v>
      </c>
      <c r="T419" s="40" t="s">
        <v>1172</v>
      </c>
      <c r="U419" s="40">
        <v>64</v>
      </c>
      <c r="V419" s="40" t="str">
        <f>VLOOKUP(D419,TIPOLOGIA!A:F,5,0)</f>
        <v>INTERMEDIA</v>
      </c>
      <c r="W419" s="40" t="str">
        <f>VLOOKUP(D419,TIPOLOGIA!A:F,6,0)</f>
        <v>TERRESTRE</v>
      </c>
      <c r="X419" s="40" t="s">
        <v>1231</v>
      </c>
      <c r="Y419" s="40">
        <v>1</v>
      </c>
      <c r="Z419" s="51">
        <f>IF(T419="SOPORTE_TELEFÓNICO",'TARIFAS 2025'!$B$14,IF(V419="PRINCIPAL",'TARIFAS 2025'!$B$11,IF(V419="INTERMEDIA",'TARIFAS 2025'!$C$11,IF(V419="LEJANA",'TARIFAS 2025'!$D$11))))</f>
        <v>36351</v>
      </c>
      <c r="AA419" s="51">
        <f t="shared" si="6"/>
        <v>36351</v>
      </c>
      <c r="AB419" s="100"/>
      <c r="AC419" s="100"/>
      <c r="AD419" s="100"/>
      <c r="AE419" s="100"/>
      <c r="AF419" s="100"/>
      <c r="AG419" s="100"/>
      <c r="AH419" s="100"/>
      <c r="AI419" s="100"/>
      <c r="AJ419" s="100"/>
      <c r="AK419" s="100"/>
      <c r="AL419" s="100"/>
      <c r="AM419" s="100"/>
      <c r="AN419" s="100"/>
      <c r="AO419" s="100"/>
      <c r="AP419" s="100"/>
      <c r="AQ419" s="100"/>
      <c r="AR419" s="100"/>
      <c r="AS419" s="100"/>
      <c r="AT419" s="100"/>
      <c r="AU419" s="100"/>
      <c r="AV419" s="100"/>
      <c r="AW419" s="100"/>
      <c r="AX419" s="100"/>
      <c r="AY419" s="100"/>
      <c r="AZ419" s="100"/>
      <c r="BA419" s="100"/>
      <c r="BB419" s="100"/>
      <c r="BC419" s="100"/>
      <c r="BD419" s="100"/>
      <c r="BE419" s="100"/>
      <c r="BF419" s="100"/>
      <c r="BG419" s="100"/>
    </row>
    <row r="420" spans="1:59" s="85" customFormat="1" ht="15.6" x14ac:dyDescent="0.3">
      <c r="A420" s="40" t="s">
        <v>77</v>
      </c>
      <c r="B420" s="40" t="str">
        <f>VLOOKUP(A420,'CENTROS DE COSTOS'!A:D,2,0)</f>
        <v>0036-0003</v>
      </c>
      <c r="C420" s="40" t="str">
        <f>VLOOKUP(A420,'CENTROS DE COSTOS'!A:D,3,0)</f>
        <v>Wompi Suroccidente</v>
      </c>
      <c r="D420" s="40">
        <v>19075</v>
      </c>
      <c r="E420" s="40">
        <v>2943028</v>
      </c>
      <c r="F420" s="40">
        <v>73370</v>
      </c>
      <c r="G420" s="40" t="s">
        <v>33</v>
      </c>
      <c r="H420" s="40" t="s">
        <v>498</v>
      </c>
      <c r="I420" s="40" t="s">
        <v>500</v>
      </c>
      <c r="J420" s="40" t="s">
        <v>6585</v>
      </c>
      <c r="K420" s="40" t="s">
        <v>1170</v>
      </c>
      <c r="L420" s="40" t="s">
        <v>8372</v>
      </c>
      <c r="M420" s="103">
        <v>45958.333333333343</v>
      </c>
      <c r="N420" s="103">
        <v>45968.497916666667</v>
      </c>
      <c r="O420" s="40" t="s">
        <v>35</v>
      </c>
      <c r="P420" s="40" t="s">
        <v>35</v>
      </c>
      <c r="Q420" s="40" t="s">
        <v>1494</v>
      </c>
      <c r="R420" s="40" t="s">
        <v>1495</v>
      </c>
      <c r="S420" s="40" t="s">
        <v>10651</v>
      </c>
      <c r="T420" s="40" t="s">
        <v>1497</v>
      </c>
      <c r="U420" s="40">
        <v>16</v>
      </c>
      <c r="V420" s="40" t="str">
        <f>VLOOKUP(D420,TIPOLOGIA!A:F,5,0)</f>
        <v>LEJANA</v>
      </c>
      <c r="W420" s="40" t="str">
        <f>VLOOKUP(D420,TIPOLOGIA!A:F,6,0)</f>
        <v>TERRESTRE</v>
      </c>
      <c r="X420" s="40" t="s">
        <v>1802</v>
      </c>
      <c r="Y420" s="40">
        <v>1</v>
      </c>
      <c r="Z420" s="51">
        <f>IF(T420="SOPORTE_TELEFÓNICO",'TARIFAS 2025'!$B$14,IF(V420="PRINCIPAL",'TARIFAS 2025'!$B$11,IF(V420="INTERMEDIA",'TARIFAS 2025'!$C$11,IF(V420="LEJANA",'TARIFAS 2025'!$D$11))))</f>
        <v>40250</v>
      </c>
      <c r="AA420" s="51">
        <f t="shared" si="6"/>
        <v>40250</v>
      </c>
      <c r="AB420" s="100"/>
      <c r="AC420" s="100"/>
      <c r="AD420" s="100"/>
      <c r="AE420" s="100"/>
      <c r="AF420" s="100"/>
      <c r="AG420" s="100"/>
      <c r="AH420" s="100"/>
      <c r="AI420" s="100"/>
      <c r="AJ420" s="100"/>
      <c r="AK420" s="100"/>
      <c r="AL420" s="100"/>
      <c r="AM420" s="100"/>
      <c r="AN420" s="100"/>
      <c r="AO420" s="100"/>
      <c r="AP420" s="100"/>
      <c r="AQ420" s="100"/>
      <c r="AR420" s="100"/>
      <c r="AS420" s="100"/>
      <c r="AT420" s="100"/>
      <c r="AU420" s="100"/>
      <c r="AV420" s="100"/>
      <c r="AW420" s="100"/>
      <c r="AX420" s="100"/>
      <c r="AY420" s="100"/>
      <c r="AZ420" s="100"/>
      <c r="BA420" s="100"/>
      <c r="BB420" s="100"/>
      <c r="BC420" s="100"/>
      <c r="BD420" s="100"/>
      <c r="BE420" s="100"/>
      <c r="BF420" s="100"/>
      <c r="BG420" s="100"/>
    </row>
    <row r="421" spans="1:59" s="85" customFormat="1" ht="15.6" x14ac:dyDescent="0.3">
      <c r="A421" s="40" t="s">
        <v>71</v>
      </c>
      <c r="B421" s="40" t="str">
        <f>VLOOKUP(A421,'CENTROS DE COSTOS'!A:D,2,0)</f>
        <v>0036-0004</v>
      </c>
      <c r="C421" s="40" t="str">
        <f>VLOOKUP(A421,'CENTROS DE COSTOS'!A:D,3,0)</f>
        <v>Wompi Centro</v>
      </c>
      <c r="D421" s="40">
        <v>11001</v>
      </c>
      <c r="E421" s="40">
        <v>2980755</v>
      </c>
      <c r="F421" s="40">
        <v>72746</v>
      </c>
      <c r="G421" s="40" t="s">
        <v>33</v>
      </c>
      <c r="H421" s="40" t="s">
        <v>618</v>
      </c>
      <c r="I421" s="40" t="s">
        <v>71</v>
      </c>
      <c r="J421" s="40" t="s">
        <v>6586</v>
      </c>
      <c r="K421" s="40" t="s">
        <v>1170</v>
      </c>
      <c r="L421" s="40" t="s">
        <v>8373</v>
      </c>
      <c r="M421" s="103">
        <v>45967.333333333343</v>
      </c>
      <c r="N421" s="103">
        <v>45968.500694444447</v>
      </c>
      <c r="O421" s="40" t="s">
        <v>35</v>
      </c>
      <c r="P421" s="40" t="s">
        <v>35</v>
      </c>
      <c r="Q421" s="40" t="s">
        <v>1494</v>
      </c>
      <c r="R421" s="40" t="s">
        <v>1495</v>
      </c>
      <c r="S421" s="40" t="s">
        <v>10652</v>
      </c>
      <c r="T421" s="40" t="s">
        <v>1172</v>
      </c>
      <c r="U421" s="40">
        <v>16</v>
      </c>
      <c r="V421" s="40" t="str">
        <f>VLOOKUP(D421,TIPOLOGIA!A:F,5,0)</f>
        <v>PRINCIPAL</v>
      </c>
      <c r="W421" s="40" t="str">
        <f>VLOOKUP(D421,TIPOLOGIA!A:F,6,0)</f>
        <v>TERRESTRE</v>
      </c>
      <c r="X421" s="40" t="s">
        <v>1455</v>
      </c>
      <c r="Y421" s="40">
        <v>1</v>
      </c>
      <c r="Z421" s="51">
        <f>IF(T421="SOPORTE_TELEFÓNICO",'TARIFAS 2025'!$B$14,IF(V421="PRINCIPAL",'TARIFAS 2025'!$B$11,IF(V421="INTERMEDIA",'TARIFAS 2025'!$C$11,IF(V421="LEJANA",'TARIFAS 2025'!$D$11))))</f>
        <v>31419</v>
      </c>
      <c r="AA421" s="51">
        <f t="shared" si="6"/>
        <v>31419</v>
      </c>
      <c r="AB421" s="100"/>
      <c r="AC421" s="100"/>
      <c r="AD421" s="100"/>
      <c r="AE421" s="100"/>
      <c r="AF421" s="100"/>
      <c r="AG421" s="100"/>
      <c r="AH421" s="100"/>
      <c r="AI421" s="100"/>
      <c r="AJ421" s="100"/>
      <c r="AK421" s="100"/>
      <c r="AL421" s="100"/>
      <c r="AM421" s="100"/>
      <c r="AN421" s="100"/>
      <c r="AO421" s="100"/>
      <c r="AP421" s="100"/>
      <c r="AQ421" s="100"/>
      <c r="AR421" s="100"/>
      <c r="AS421" s="100"/>
      <c r="AT421" s="100"/>
      <c r="AU421" s="100"/>
      <c r="AV421" s="100"/>
      <c r="AW421" s="100"/>
      <c r="AX421" s="100"/>
      <c r="AY421" s="100"/>
      <c r="AZ421" s="100"/>
      <c r="BA421" s="100"/>
      <c r="BB421" s="100"/>
      <c r="BC421" s="100"/>
      <c r="BD421" s="100"/>
      <c r="BE421" s="100"/>
      <c r="BF421" s="100"/>
      <c r="BG421" s="100"/>
    </row>
    <row r="422" spans="1:59" s="85" customFormat="1" ht="15.6" x14ac:dyDescent="0.3">
      <c r="A422" s="40" t="s">
        <v>68</v>
      </c>
      <c r="B422" s="40" t="str">
        <f>VLOOKUP(A422,'CENTROS DE COSTOS'!A:D,2,0)</f>
        <v>0036-0001</v>
      </c>
      <c r="C422" s="40" t="str">
        <f>VLOOKUP(A422,'CENTROS DE COSTOS'!A:D,3,0)</f>
        <v>Wompi Costa</v>
      </c>
      <c r="D422" s="40">
        <v>8001</v>
      </c>
      <c r="E422" s="40">
        <v>2970493</v>
      </c>
      <c r="F422" s="40">
        <v>51515</v>
      </c>
      <c r="G422" s="40" t="s">
        <v>33</v>
      </c>
      <c r="H422" s="40" t="s">
        <v>253</v>
      </c>
      <c r="I422" s="40" t="s">
        <v>68</v>
      </c>
      <c r="J422" s="40" t="s">
        <v>3291</v>
      </c>
      <c r="K422" s="40" t="s">
        <v>1170</v>
      </c>
      <c r="L422" s="40" t="s">
        <v>8374</v>
      </c>
      <c r="M422" s="103">
        <v>45965.432638888888</v>
      </c>
      <c r="N422" s="103">
        <v>45968.501388888893</v>
      </c>
      <c r="O422" s="40" t="s">
        <v>35</v>
      </c>
      <c r="P422" s="40" t="s">
        <v>35</v>
      </c>
      <c r="Q422" s="40" t="s">
        <v>1494</v>
      </c>
      <c r="R422" s="40" t="s">
        <v>1495</v>
      </c>
      <c r="S422" s="40" t="s">
        <v>10642</v>
      </c>
      <c r="T422" s="40" t="s">
        <v>1172</v>
      </c>
      <c r="U422" s="40">
        <v>56</v>
      </c>
      <c r="V422" s="40" t="str">
        <f>VLOOKUP(D422,TIPOLOGIA!A:F,5,0)</f>
        <v>PRINCIPAL</v>
      </c>
      <c r="W422" s="40" t="str">
        <f>VLOOKUP(D422,TIPOLOGIA!A:F,6,0)</f>
        <v>TERRESTRE</v>
      </c>
      <c r="X422" s="40" t="s">
        <v>1537</v>
      </c>
      <c r="Y422" s="40">
        <v>1</v>
      </c>
      <c r="Z422" s="51">
        <f>IF(T422="SOPORTE_TELEFÓNICO",'TARIFAS 2025'!$B$14,IF(V422="PRINCIPAL",'TARIFAS 2025'!$B$11,IF(V422="INTERMEDIA",'TARIFAS 2025'!$C$11,IF(V422="LEJANA",'TARIFAS 2025'!$D$11))))</f>
        <v>31419</v>
      </c>
      <c r="AA422" s="51">
        <f t="shared" si="6"/>
        <v>31419</v>
      </c>
      <c r="AB422" s="100"/>
      <c r="AC422" s="100"/>
      <c r="AD422" s="100"/>
      <c r="AE422" s="100"/>
      <c r="AF422" s="100"/>
      <c r="AG422" s="100"/>
      <c r="AH422" s="100"/>
      <c r="AI422" s="100"/>
      <c r="AJ422" s="100"/>
      <c r="AK422" s="100"/>
      <c r="AL422" s="100"/>
      <c r="AM422" s="100"/>
      <c r="AN422" s="100"/>
      <c r="AO422" s="100"/>
      <c r="AP422" s="100"/>
      <c r="AQ422" s="100"/>
      <c r="AR422" s="100"/>
      <c r="AS422" s="100"/>
      <c r="AT422" s="100"/>
      <c r="AU422" s="100"/>
      <c r="AV422" s="100"/>
      <c r="AW422" s="100"/>
      <c r="AX422" s="100"/>
      <c r="AY422" s="100"/>
      <c r="AZ422" s="100"/>
      <c r="BA422" s="100"/>
      <c r="BB422" s="100"/>
      <c r="BC422" s="100"/>
      <c r="BD422" s="100"/>
      <c r="BE422" s="100"/>
      <c r="BF422" s="100"/>
      <c r="BG422" s="100"/>
    </row>
    <row r="423" spans="1:59" s="85" customFormat="1" ht="15.6" x14ac:dyDescent="0.3">
      <c r="A423" s="40" t="s">
        <v>89</v>
      </c>
      <c r="B423" s="40" t="str">
        <f>VLOOKUP(A423,'CENTROS DE COSTOS'!A:D,2,0)</f>
        <v>0036-0001</v>
      </c>
      <c r="C423" s="40" t="str">
        <f>VLOOKUP(A423,'CENTROS DE COSTOS'!A:D,3,0)</f>
        <v>Wompi Costa</v>
      </c>
      <c r="D423" s="40">
        <v>5895</v>
      </c>
      <c r="E423" s="40">
        <v>2940487</v>
      </c>
      <c r="F423" s="40">
        <v>60927</v>
      </c>
      <c r="G423" s="40" t="s">
        <v>33</v>
      </c>
      <c r="H423" s="40" t="s">
        <v>120</v>
      </c>
      <c r="I423" s="40" t="s">
        <v>244</v>
      </c>
      <c r="J423" s="40" t="s">
        <v>6587</v>
      </c>
      <c r="K423" s="40" t="s">
        <v>1170</v>
      </c>
      <c r="L423" s="40" t="s">
        <v>8375</v>
      </c>
      <c r="M423" s="103">
        <v>45957.575694444437</v>
      </c>
      <c r="N423" s="103">
        <v>45968.501388888893</v>
      </c>
      <c r="O423" s="40" t="s">
        <v>35</v>
      </c>
      <c r="P423" s="40" t="s">
        <v>35</v>
      </c>
      <c r="Q423" s="40" t="s">
        <v>1494</v>
      </c>
      <c r="R423" s="40" t="s">
        <v>1495</v>
      </c>
      <c r="S423" s="40" t="s">
        <v>10653</v>
      </c>
      <c r="T423" s="40" t="s">
        <v>1497</v>
      </c>
      <c r="U423" s="40">
        <v>48</v>
      </c>
      <c r="V423" s="40" t="str">
        <f>VLOOKUP(D423,TIPOLOGIA!A:F,5,0)</f>
        <v>LEJANA</v>
      </c>
      <c r="W423" s="40" t="str">
        <f>VLOOKUP(D423,TIPOLOGIA!A:F,6,0)</f>
        <v>TERRESTRE</v>
      </c>
      <c r="X423" s="40" t="s">
        <v>1802</v>
      </c>
      <c r="Y423" s="40">
        <v>1</v>
      </c>
      <c r="Z423" s="51">
        <f>IF(T423="SOPORTE_TELEFÓNICO",'TARIFAS 2025'!$B$14,IF(V423="PRINCIPAL",'TARIFAS 2025'!$B$11,IF(V423="INTERMEDIA",'TARIFAS 2025'!$C$11,IF(V423="LEJANA",'TARIFAS 2025'!$D$11))))</f>
        <v>40250</v>
      </c>
      <c r="AA423" s="51">
        <f t="shared" si="6"/>
        <v>40250</v>
      </c>
      <c r="AB423" s="100"/>
      <c r="AC423" s="100"/>
      <c r="AD423" s="100"/>
      <c r="AE423" s="100"/>
      <c r="AF423" s="100"/>
      <c r="AG423" s="100"/>
      <c r="AH423" s="100"/>
      <c r="AI423" s="100"/>
      <c r="AJ423" s="100"/>
      <c r="AK423" s="100"/>
      <c r="AL423" s="100"/>
      <c r="AM423" s="100"/>
      <c r="AN423" s="100"/>
      <c r="AO423" s="100"/>
      <c r="AP423" s="100"/>
      <c r="AQ423" s="100"/>
      <c r="AR423" s="100"/>
      <c r="AS423" s="100"/>
      <c r="AT423" s="100"/>
      <c r="AU423" s="100"/>
      <c r="AV423" s="100"/>
      <c r="AW423" s="100"/>
      <c r="AX423" s="100"/>
      <c r="AY423" s="100"/>
      <c r="AZ423" s="100"/>
      <c r="BA423" s="100"/>
      <c r="BB423" s="100"/>
      <c r="BC423" s="100"/>
      <c r="BD423" s="100"/>
      <c r="BE423" s="100"/>
      <c r="BF423" s="100"/>
      <c r="BG423" s="100"/>
    </row>
    <row r="424" spans="1:59" s="85" customFormat="1" ht="15.6" x14ac:dyDescent="0.3">
      <c r="A424" s="40" t="s">
        <v>88</v>
      </c>
      <c r="B424" s="40" t="str">
        <f>VLOOKUP(A424,'CENTROS DE COSTOS'!A:D,2,0)</f>
        <v>0036-0005</v>
      </c>
      <c r="C424" s="40" t="str">
        <f>VLOOKUP(A424,'CENTROS DE COSTOS'!A:D,3,0)</f>
        <v>Wompi Noroccidente</v>
      </c>
      <c r="D424" s="40">
        <v>5129</v>
      </c>
      <c r="E424" s="40">
        <v>2973294</v>
      </c>
      <c r="F424" s="40">
        <v>71507</v>
      </c>
      <c r="G424" s="40" t="s">
        <v>33</v>
      </c>
      <c r="H424" s="40" t="s">
        <v>120</v>
      </c>
      <c r="I424" s="40" t="s">
        <v>126</v>
      </c>
      <c r="J424" s="40" t="s">
        <v>6588</v>
      </c>
      <c r="K424" s="40" t="s">
        <v>1170</v>
      </c>
      <c r="L424" s="40" t="s">
        <v>8376</v>
      </c>
      <c r="M424" s="103">
        <v>45965.615972222222</v>
      </c>
      <c r="N424" s="103">
        <v>45968.502083333333</v>
      </c>
      <c r="O424" s="40" t="s">
        <v>35</v>
      </c>
      <c r="P424" s="40" t="s">
        <v>35</v>
      </c>
      <c r="Q424" s="40" t="s">
        <v>1494</v>
      </c>
      <c r="R424" s="40" t="s">
        <v>1495</v>
      </c>
      <c r="S424" s="40" t="s">
        <v>10654</v>
      </c>
      <c r="T424" s="40" t="s">
        <v>1172</v>
      </c>
      <c r="U424" s="40">
        <v>40</v>
      </c>
      <c r="V424" s="40" t="str">
        <f>VLOOKUP(D424,TIPOLOGIA!A:F,5,0)</f>
        <v>PRINCIPAL</v>
      </c>
      <c r="W424" s="40" t="str">
        <f>VLOOKUP(D424,TIPOLOGIA!A:F,6,0)</f>
        <v>TERRESTRE</v>
      </c>
      <c r="X424" s="40" t="s">
        <v>1325</v>
      </c>
      <c r="Y424" s="40">
        <v>1</v>
      </c>
      <c r="Z424" s="51">
        <f>IF(T424="SOPORTE_TELEFÓNICO",'TARIFAS 2025'!$B$14,IF(V424="PRINCIPAL",'TARIFAS 2025'!$B$11,IF(V424="INTERMEDIA",'TARIFAS 2025'!$C$11,IF(V424="LEJANA",'TARIFAS 2025'!$D$11))))</f>
        <v>31419</v>
      </c>
      <c r="AA424" s="51">
        <f t="shared" si="6"/>
        <v>31419</v>
      </c>
      <c r="AB424" s="100"/>
      <c r="AC424" s="100"/>
      <c r="AD424" s="100"/>
      <c r="AE424" s="100"/>
      <c r="AF424" s="100"/>
      <c r="AG424" s="100"/>
      <c r="AH424" s="100"/>
      <c r="AI424" s="100"/>
      <c r="AJ424" s="100"/>
      <c r="AK424" s="100"/>
      <c r="AL424" s="100"/>
      <c r="AM424" s="100"/>
      <c r="AN424" s="100"/>
      <c r="AO424" s="100"/>
      <c r="AP424" s="100"/>
      <c r="AQ424" s="100"/>
      <c r="AR424" s="100"/>
      <c r="AS424" s="100"/>
      <c r="AT424" s="100"/>
      <c r="AU424" s="100"/>
      <c r="AV424" s="100"/>
      <c r="AW424" s="100"/>
      <c r="AX424" s="100"/>
      <c r="AY424" s="100"/>
      <c r="AZ424" s="100"/>
      <c r="BA424" s="100"/>
      <c r="BB424" s="100"/>
      <c r="BC424" s="100"/>
      <c r="BD424" s="100"/>
      <c r="BE424" s="100"/>
      <c r="BF424" s="100"/>
      <c r="BG424" s="100"/>
    </row>
    <row r="425" spans="1:59" s="85" customFormat="1" ht="15.6" x14ac:dyDescent="0.3">
      <c r="A425" s="40" t="s">
        <v>74</v>
      </c>
      <c r="B425" s="40" t="str">
        <f>VLOOKUP(A425,'CENTROS DE COSTOS'!A:D,2,0)</f>
        <v>0036-0007</v>
      </c>
      <c r="C425" s="40" t="str">
        <f>VLOOKUP(A425,'CENTROS DE COSTOS'!A:D,3,0)</f>
        <v>Wompi Santander</v>
      </c>
      <c r="D425" s="40">
        <v>68255</v>
      </c>
      <c r="E425" s="40">
        <v>2949119</v>
      </c>
      <c r="F425" s="40">
        <v>70769</v>
      </c>
      <c r="G425" s="40" t="s">
        <v>33</v>
      </c>
      <c r="H425" s="40" t="s">
        <v>963</v>
      </c>
      <c r="I425" s="40" t="s">
        <v>983</v>
      </c>
      <c r="J425" s="40" t="s">
        <v>6589</v>
      </c>
      <c r="K425" s="40" t="s">
        <v>1170</v>
      </c>
      <c r="L425" s="40" t="s">
        <v>8377</v>
      </c>
      <c r="M425" s="103">
        <v>45958.689583333333</v>
      </c>
      <c r="N425" s="103">
        <v>45968.511111111111</v>
      </c>
      <c r="O425" s="40" t="s">
        <v>35</v>
      </c>
      <c r="P425" s="40" t="s">
        <v>35</v>
      </c>
      <c r="Q425" s="40" t="s">
        <v>1494</v>
      </c>
      <c r="R425" s="40" t="s">
        <v>1495</v>
      </c>
      <c r="S425" s="40" t="s">
        <v>10655</v>
      </c>
      <c r="T425" s="40" t="s">
        <v>1497</v>
      </c>
      <c r="U425" s="40">
        <v>32</v>
      </c>
      <c r="V425" s="40" t="str">
        <f>VLOOKUP(D425,TIPOLOGIA!A:F,5,0)</f>
        <v>INTERMEDIA</v>
      </c>
      <c r="W425" s="40" t="str">
        <f>VLOOKUP(D425,TIPOLOGIA!A:F,6,0)</f>
        <v>TERRESTRE</v>
      </c>
      <c r="X425" s="40" t="s">
        <v>1777</v>
      </c>
      <c r="Y425" s="40">
        <v>1</v>
      </c>
      <c r="Z425" s="51">
        <f>IF(T425="SOPORTE_TELEFÓNICO",'TARIFAS 2025'!$B$14,IF(V425="PRINCIPAL",'TARIFAS 2025'!$B$11,IF(V425="INTERMEDIA",'TARIFAS 2025'!$C$11,IF(V425="LEJANA",'TARIFAS 2025'!$D$11))))</f>
        <v>36351</v>
      </c>
      <c r="AA425" s="51">
        <f t="shared" si="6"/>
        <v>36351</v>
      </c>
      <c r="AB425" s="100"/>
      <c r="AC425" s="100"/>
      <c r="AD425" s="100"/>
      <c r="AE425" s="100"/>
      <c r="AF425" s="100"/>
      <c r="AG425" s="100"/>
      <c r="AH425" s="100"/>
      <c r="AI425" s="100"/>
      <c r="AJ425" s="100"/>
      <c r="AK425" s="100"/>
      <c r="AL425" s="100"/>
      <c r="AM425" s="100"/>
      <c r="AN425" s="100"/>
      <c r="AO425" s="100"/>
      <c r="AP425" s="100"/>
      <c r="AQ425" s="100"/>
      <c r="AR425" s="100"/>
      <c r="AS425" s="100"/>
      <c r="AT425" s="100"/>
      <c r="AU425" s="100"/>
      <c r="AV425" s="100"/>
      <c r="AW425" s="100"/>
      <c r="AX425" s="100"/>
      <c r="AY425" s="100"/>
      <c r="AZ425" s="100"/>
      <c r="BA425" s="100"/>
      <c r="BB425" s="100"/>
      <c r="BC425" s="100"/>
      <c r="BD425" s="100"/>
      <c r="BE425" s="100"/>
      <c r="BF425" s="100"/>
      <c r="BG425" s="100"/>
    </row>
    <row r="426" spans="1:59" s="85" customFormat="1" ht="15.6" x14ac:dyDescent="0.3">
      <c r="A426" s="40" t="s">
        <v>88</v>
      </c>
      <c r="B426" s="40" t="str">
        <f>VLOOKUP(A426,'CENTROS DE COSTOS'!A:D,2,0)</f>
        <v>0036-0005</v>
      </c>
      <c r="C426" s="40" t="str">
        <f>VLOOKUP(A426,'CENTROS DE COSTOS'!A:D,3,0)</f>
        <v>Wompi Noroccidente</v>
      </c>
      <c r="D426" s="40">
        <v>5607</v>
      </c>
      <c r="E426" s="40">
        <v>2957089</v>
      </c>
      <c r="F426" s="40">
        <v>48261</v>
      </c>
      <c r="G426" s="40" t="s">
        <v>33</v>
      </c>
      <c r="H426" s="40" t="s">
        <v>120</v>
      </c>
      <c r="I426" s="40" t="s">
        <v>213</v>
      </c>
      <c r="J426" s="40" t="s">
        <v>6590</v>
      </c>
      <c r="K426" s="40" t="s">
        <v>1170</v>
      </c>
      <c r="L426" s="40" t="s">
        <v>8378</v>
      </c>
      <c r="M426" s="103">
        <v>45960.384027777778</v>
      </c>
      <c r="N426" s="103">
        <v>45968.511805555558</v>
      </c>
      <c r="O426" s="40" t="s">
        <v>35</v>
      </c>
      <c r="P426" s="40" t="s">
        <v>35</v>
      </c>
      <c r="Q426" s="40" t="s">
        <v>1494</v>
      </c>
      <c r="R426" s="40" t="s">
        <v>1495</v>
      </c>
      <c r="S426" s="40" t="s">
        <v>10656</v>
      </c>
      <c r="T426" s="40" t="s">
        <v>1497</v>
      </c>
      <c r="U426" s="40">
        <v>40</v>
      </c>
      <c r="V426" s="40" t="str">
        <f>VLOOKUP(D426,TIPOLOGIA!A:F,5,0)</f>
        <v>INTERMEDIA</v>
      </c>
      <c r="W426" s="40" t="str">
        <f>VLOOKUP(D426,TIPOLOGIA!A:F,6,0)</f>
        <v>TERRESTRE</v>
      </c>
      <c r="X426" s="40" t="s">
        <v>1802</v>
      </c>
      <c r="Y426" s="40">
        <v>1</v>
      </c>
      <c r="Z426" s="51">
        <f>IF(T426="SOPORTE_TELEFÓNICO",'TARIFAS 2025'!$B$14,IF(V426="PRINCIPAL",'TARIFAS 2025'!$B$11,IF(V426="INTERMEDIA",'TARIFAS 2025'!$C$11,IF(V426="LEJANA",'TARIFAS 2025'!$D$11))))</f>
        <v>36351</v>
      </c>
      <c r="AA426" s="51">
        <f t="shared" si="6"/>
        <v>36351</v>
      </c>
      <c r="AB426" s="100"/>
      <c r="AC426" s="100"/>
      <c r="AD426" s="100"/>
      <c r="AE426" s="100"/>
      <c r="AF426" s="100"/>
      <c r="AG426" s="100"/>
      <c r="AH426" s="100"/>
      <c r="AI426" s="100"/>
      <c r="AJ426" s="100"/>
      <c r="AK426" s="100"/>
      <c r="AL426" s="100"/>
      <c r="AM426" s="100"/>
      <c r="AN426" s="100"/>
      <c r="AO426" s="100"/>
      <c r="AP426" s="100"/>
      <c r="AQ426" s="100"/>
      <c r="AR426" s="100"/>
      <c r="AS426" s="100"/>
      <c r="AT426" s="100"/>
      <c r="AU426" s="100"/>
      <c r="AV426" s="100"/>
      <c r="AW426" s="100"/>
      <c r="AX426" s="100"/>
      <c r="AY426" s="100"/>
      <c r="AZ426" s="100"/>
      <c r="BA426" s="100"/>
      <c r="BB426" s="100"/>
      <c r="BC426" s="100"/>
      <c r="BD426" s="100"/>
      <c r="BE426" s="100"/>
      <c r="BF426" s="100"/>
      <c r="BG426" s="100"/>
    </row>
    <row r="427" spans="1:59" s="85" customFormat="1" ht="15.6" x14ac:dyDescent="0.3">
      <c r="A427" s="40" t="s">
        <v>71</v>
      </c>
      <c r="B427" s="40" t="str">
        <f>VLOOKUP(A427,'CENTROS DE COSTOS'!A:D,2,0)</f>
        <v>0036-0004</v>
      </c>
      <c r="C427" s="40" t="str">
        <f>VLOOKUP(A427,'CENTROS DE COSTOS'!A:D,3,0)</f>
        <v>Wompi Centro</v>
      </c>
      <c r="D427" s="40">
        <v>11001</v>
      </c>
      <c r="E427" s="40">
        <v>2982392</v>
      </c>
      <c r="F427" s="40">
        <v>14994</v>
      </c>
      <c r="G427" s="40" t="s">
        <v>33</v>
      </c>
      <c r="H427" s="40" t="s">
        <v>618</v>
      </c>
      <c r="I427" s="40" t="s">
        <v>71</v>
      </c>
      <c r="J427" s="40" t="s">
        <v>6591</v>
      </c>
      <c r="K427" s="40" t="s">
        <v>1170</v>
      </c>
      <c r="L427" s="40" t="s">
        <v>8379</v>
      </c>
      <c r="M427" s="103">
        <v>45967.397222222222</v>
      </c>
      <c r="N427" s="103">
        <v>45968.513194444437</v>
      </c>
      <c r="O427" s="40" t="s">
        <v>35</v>
      </c>
      <c r="P427" s="40" t="s">
        <v>35</v>
      </c>
      <c r="Q427" s="40" t="s">
        <v>1494</v>
      </c>
      <c r="R427" s="40" t="s">
        <v>1495</v>
      </c>
      <c r="S427" s="40" t="s">
        <v>10657</v>
      </c>
      <c r="T427" s="40" t="s">
        <v>1172</v>
      </c>
      <c r="U427" s="40">
        <v>48</v>
      </c>
      <c r="V427" s="40" t="str">
        <f>VLOOKUP(D427,TIPOLOGIA!A:F,5,0)</f>
        <v>PRINCIPAL</v>
      </c>
      <c r="W427" s="40" t="str">
        <f>VLOOKUP(D427,TIPOLOGIA!A:F,6,0)</f>
        <v>TERRESTRE</v>
      </c>
      <c r="X427" s="40" t="s">
        <v>1455</v>
      </c>
      <c r="Y427" s="40">
        <v>1</v>
      </c>
      <c r="Z427" s="51">
        <f>IF(T427="SOPORTE_TELEFÓNICO",'TARIFAS 2025'!$B$14,IF(V427="PRINCIPAL",'TARIFAS 2025'!$B$11,IF(V427="INTERMEDIA",'TARIFAS 2025'!$C$11,IF(V427="LEJANA",'TARIFAS 2025'!$D$11))))</f>
        <v>31419</v>
      </c>
      <c r="AA427" s="51">
        <f t="shared" si="6"/>
        <v>31419</v>
      </c>
      <c r="AB427" s="100"/>
      <c r="AC427" s="100"/>
      <c r="AD427" s="100"/>
      <c r="AE427" s="100"/>
      <c r="AF427" s="100"/>
      <c r="AG427" s="100"/>
      <c r="AH427" s="100"/>
      <c r="AI427" s="100"/>
      <c r="AJ427" s="100"/>
      <c r="AK427" s="100"/>
      <c r="AL427" s="100"/>
      <c r="AM427" s="100"/>
      <c r="AN427" s="100"/>
      <c r="AO427" s="100"/>
      <c r="AP427" s="100"/>
      <c r="AQ427" s="100"/>
      <c r="AR427" s="100"/>
      <c r="AS427" s="100"/>
      <c r="AT427" s="100"/>
      <c r="AU427" s="100"/>
      <c r="AV427" s="100"/>
      <c r="AW427" s="100"/>
      <c r="AX427" s="100"/>
      <c r="AY427" s="100"/>
      <c r="AZ427" s="100"/>
      <c r="BA427" s="100"/>
      <c r="BB427" s="100"/>
      <c r="BC427" s="100"/>
      <c r="BD427" s="100"/>
      <c r="BE427" s="100"/>
      <c r="BF427" s="100"/>
      <c r="BG427" s="100"/>
    </row>
    <row r="428" spans="1:59" s="85" customFormat="1" ht="15.6" x14ac:dyDescent="0.3">
      <c r="A428" s="40" t="s">
        <v>96</v>
      </c>
      <c r="B428" s="40" t="str">
        <f>VLOOKUP(A428,'CENTROS DE COSTOS'!A:D,2,0)</f>
        <v>0036-0007</v>
      </c>
      <c r="C428" s="40" t="str">
        <f>VLOOKUP(A428,'CENTROS DE COSTOS'!A:D,3,0)</f>
        <v>Wompi Santander</v>
      </c>
      <c r="D428" s="40">
        <v>15646</v>
      </c>
      <c r="E428" s="40">
        <v>2978694</v>
      </c>
      <c r="F428" s="40">
        <v>52924</v>
      </c>
      <c r="G428" s="40" t="s">
        <v>33</v>
      </c>
      <c r="H428" s="40" t="s">
        <v>322</v>
      </c>
      <c r="I428" s="40" t="s">
        <v>396</v>
      </c>
      <c r="J428" s="40" t="s">
        <v>1387</v>
      </c>
      <c r="K428" s="40" t="s">
        <v>1170</v>
      </c>
      <c r="L428" s="40" t="s">
        <v>8380</v>
      </c>
      <c r="M428" s="103">
        <v>45966.556944444441</v>
      </c>
      <c r="N428" s="103">
        <v>45968.522916666669</v>
      </c>
      <c r="O428" s="40" t="s">
        <v>35</v>
      </c>
      <c r="P428" s="40" t="s">
        <v>35</v>
      </c>
      <c r="Q428" s="40" t="s">
        <v>1494</v>
      </c>
      <c r="R428" s="40" t="s">
        <v>1495</v>
      </c>
      <c r="S428" s="40" t="s">
        <v>10658</v>
      </c>
      <c r="T428" s="40" t="s">
        <v>1172</v>
      </c>
      <c r="U428" s="40">
        <v>64</v>
      </c>
      <c r="V428" s="40" t="str">
        <f>VLOOKUP(D428,TIPOLOGIA!A:F,5,0)</f>
        <v>INTERMEDIA</v>
      </c>
      <c r="W428" s="40" t="str">
        <f>VLOOKUP(D428,TIPOLOGIA!A:F,6,0)</f>
        <v>TERRESTRE</v>
      </c>
      <c r="X428" s="40" t="s">
        <v>1236</v>
      </c>
      <c r="Y428" s="40">
        <v>1</v>
      </c>
      <c r="Z428" s="51">
        <f>IF(T428="SOPORTE_TELEFÓNICO",'TARIFAS 2025'!$B$14,IF(V428="PRINCIPAL",'TARIFAS 2025'!$B$11,IF(V428="INTERMEDIA",'TARIFAS 2025'!$C$11,IF(V428="LEJANA",'TARIFAS 2025'!$D$11))))</f>
        <v>36351</v>
      </c>
      <c r="AA428" s="51">
        <f t="shared" si="6"/>
        <v>36351</v>
      </c>
      <c r="AB428" s="100"/>
      <c r="AC428" s="100"/>
      <c r="AD428" s="100"/>
      <c r="AE428" s="100"/>
      <c r="AF428" s="100"/>
      <c r="AG428" s="100"/>
      <c r="AH428" s="100"/>
      <c r="AI428" s="100"/>
      <c r="AJ428" s="100"/>
      <c r="AK428" s="100"/>
      <c r="AL428" s="100"/>
      <c r="AM428" s="100"/>
      <c r="AN428" s="100"/>
      <c r="AO428" s="100"/>
      <c r="AP428" s="100"/>
      <c r="AQ428" s="100"/>
      <c r="AR428" s="100"/>
      <c r="AS428" s="100"/>
      <c r="AT428" s="100"/>
      <c r="AU428" s="100"/>
      <c r="AV428" s="100"/>
      <c r="AW428" s="100"/>
      <c r="AX428" s="100"/>
      <c r="AY428" s="100"/>
      <c r="AZ428" s="100"/>
      <c r="BA428" s="100"/>
      <c r="BB428" s="100"/>
      <c r="BC428" s="100"/>
      <c r="BD428" s="100"/>
      <c r="BE428" s="100"/>
      <c r="BF428" s="100"/>
      <c r="BG428" s="100"/>
    </row>
    <row r="429" spans="1:59" s="85" customFormat="1" ht="15.6" x14ac:dyDescent="0.3">
      <c r="A429" s="40" t="s">
        <v>81</v>
      </c>
      <c r="B429" s="40" t="str">
        <f>VLOOKUP(A429,'CENTROS DE COSTOS'!A:D,2,0)</f>
        <v>0036-0007</v>
      </c>
      <c r="C429" s="40" t="str">
        <f>VLOOKUP(A429,'CENTROS DE COSTOS'!A:D,3,0)</f>
        <v>Wompi Santander</v>
      </c>
      <c r="D429" s="40">
        <v>54099</v>
      </c>
      <c r="E429" s="40">
        <v>2953144</v>
      </c>
      <c r="F429" s="40">
        <v>78899</v>
      </c>
      <c r="G429" s="40" t="s">
        <v>33</v>
      </c>
      <c r="H429" s="40" t="s">
        <v>891</v>
      </c>
      <c r="I429" s="40" t="s">
        <v>895</v>
      </c>
      <c r="J429" s="40" t="s">
        <v>3336</v>
      </c>
      <c r="K429" s="40" t="s">
        <v>1170</v>
      </c>
      <c r="L429" s="40" t="s">
        <v>8381</v>
      </c>
      <c r="M429" s="103">
        <v>45959.496527777781</v>
      </c>
      <c r="N429" s="103">
        <v>45968.531944444447</v>
      </c>
      <c r="O429" s="40" t="s">
        <v>35</v>
      </c>
      <c r="P429" s="40" t="s">
        <v>35</v>
      </c>
      <c r="Q429" s="40" t="s">
        <v>1494</v>
      </c>
      <c r="R429" s="40" t="s">
        <v>1495</v>
      </c>
      <c r="S429" s="40" t="s">
        <v>10659</v>
      </c>
      <c r="T429" s="40" t="s">
        <v>1497</v>
      </c>
      <c r="U429" s="40">
        <v>10</v>
      </c>
      <c r="V429" s="40" t="str">
        <f>VLOOKUP(D429,TIPOLOGIA!A:F,5,0)</f>
        <v>INTERMEDIA</v>
      </c>
      <c r="W429" s="40" t="str">
        <f>VLOOKUP(D429,TIPOLOGIA!A:F,6,0)</f>
        <v>TERRESTRE</v>
      </c>
      <c r="X429" s="40" t="s">
        <v>1802</v>
      </c>
      <c r="Y429" s="40">
        <v>1</v>
      </c>
      <c r="Z429" s="51">
        <f>IF(T429="SOPORTE_TELEFÓNICO",'TARIFAS 2025'!$B$14,IF(V429="PRINCIPAL",'TARIFAS 2025'!$B$11,IF(V429="INTERMEDIA",'TARIFAS 2025'!$C$11,IF(V429="LEJANA",'TARIFAS 2025'!$D$11))))</f>
        <v>36351</v>
      </c>
      <c r="AA429" s="51">
        <f t="shared" si="6"/>
        <v>36351</v>
      </c>
      <c r="AB429" s="100"/>
      <c r="AC429" s="100"/>
      <c r="AD429" s="100"/>
      <c r="AE429" s="100"/>
      <c r="AF429" s="100"/>
      <c r="AG429" s="100"/>
      <c r="AH429" s="100"/>
      <c r="AI429" s="100"/>
      <c r="AJ429" s="100"/>
      <c r="AK429" s="100"/>
      <c r="AL429" s="100"/>
      <c r="AM429" s="100"/>
      <c r="AN429" s="100"/>
      <c r="AO429" s="100"/>
      <c r="AP429" s="100"/>
      <c r="AQ429" s="100"/>
      <c r="AR429" s="100"/>
      <c r="AS429" s="100"/>
      <c r="AT429" s="100"/>
      <c r="AU429" s="100"/>
      <c r="AV429" s="100"/>
      <c r="AW429" s="100"/>
      <c r="AX429" s="100"/>
      <c r="AY429" s="100"/>
      <c r="AZ429" s="100"/>
      <c r="BA429" s="100"/>
      <c r="BB429" s="100"/>
      <c r="BC429" s="100"/>
      <c r="BD429" s="100"/>
      <c r="BE429" s="100"/>
      <c r="BF429" s="100"/>
      <c r="BG429" s="100"/>
    </row>
    <row r="430" spans="1:59" s="85" customFormat="1" ht="15.6" x14ac:dyDescent="0.3">
      <c r="A430" s="40" t="s">
        <v>71</v>
      </c>
      <c r="B430" s="40" t="str">
        <f>VLOOKUP(A430,'CENTROS DE COSTOS'!A:D,2,0)</f>
        <v>0036-0004</v>
      </c>
      <c r="C430" s="40" t="str">
        <f>VLOOKUP(A430,'CENTROS DE COSTOS'!A:D,3,0)</f>
        <v>Wompi Centro</v>
      </c>
      <c r="D430" s="40">
        <v>25290</v>
      </c>
      <c r="E430" s="40">
        <v>2981065</v>
      </c>
      <c r="F430" s="40">
        <v>59136</v>
      </c>
      <c r="G430" s="40" t="s">
        <v>33</v>
      </c>
      <c r="H430" s="40" t="s">
        <v>618</v>
      </c>
      <c r="I430" s="40" t="s">
        <v>652</v>
      </c>
      <c r="J430" s="40" t="s">
        <v>6592</v>
      </c>
      <c r="K430" s="40" t="s">
        <v>1170</v>
      </c>
      <c r="L430" s="40" t="s">
        <v>8382</v>
      </c>
      <c r="M430" s="103">
        <v>45967.333333333343</v>
      </c>
      <c r="N430" s="103">
        <v>45968.531944444447</v>
      </c>
      <c r="O430" s="40" t="s">
        <v>35</v>
      </c>
      <c r="P430" s="40" t="s">
        <v>35</v>
      </c>
      <c r="Q430" s="40" t="s">
        <v>1494</v>
      </c>
      <c r="R430" s="40" t="s">
        <v>1495</v>
      </c>
      <c r="S430" s="40" t="s">
        <v>10660</v>
      </c>
      <c r="T430" s="40" t="s">
        <v>1497</v>
      </c>
      <c r="U430" s="40">
        <v>16</v>
      </c>
      <c r="V430" s="40" t="str">
        <f>VLOOKUP(D430,TIPOLOGIA!A:F,5,0)</f>
        <v>INTERMEDIA</v>
      </c>
      <c r="W430" s="40" t="str">
        <f>VLOOKUP(D430,TIPOLOGIA!A:F,6,0)</f>
        <v>TERRESTRE</v>
      </c>
      <c r="X430" s="40" t="s">
        <v>1802</v>
      </c>
      <c r="Y430" s="40">
        <v>1</v>
      </c>
      <c r="Z430" s="51">
        <f>IF(T430="SOPORTE_TELEFÓNICO",'TARIFAS 2025'!$B$14,IF(V430="PRINCIPAL",'TARIFAS 2025'!$B$11,IF(V430="INTERMEDIA",'TARIFAS 2025'!$C$11,IF(V430="LEJANA",'TARIFAS 2025'!$D$11))))</f>
        <v>36351</v>
      </c>
      <c r="AA430" s="51">
        <f t="shared" si="6"/>
        <v>36351</v>
      </c>
      <c r="AB430" s="100"/>
      <c r="AC430" s="100"/>
      <c r="AD430" s="100"/>
      <c r="AE430" s="100"/>
      <c r="AF430" s="100"/>
      <c r="AG430" s="100"/>
      <c r="AH430" s="100"/>
      <c r="AI430" s="100"/>
      <c r="AJ430" s="100"/>
      <c r="AK430" s="100"/>
      <c r="AL430" s="100"/>
      <c r="AM430" s="100"/>
      <c r="AN430" s="100"/>
      <c r="AO430" s="100"/>
      <c r="AP430" s="100"/>
      <c r="AQ430" s="100"/>
      <c r="AR430" s="100"/>
      <c r="AS430" s="100"/>
      <c r="AT430" s="100"/>
      <c r="AU430" s="100"/>
      <c r="AV430" s="100"/>
      <c r="AW430" s="100"/>
      <c r="AX430" s="100"/>
      <c r="AY430" s="100"/>
      <c r="AZ430" s="100"/>
      <c r="BA430" s="100"/>
      <c r="BB430" s="100"/>
      <c r="BC430" s="100"/>
      <c r="BD430" s="100"/>
      <c r="BE430" s="100"/>
      <c r="BF430" s="100"/>
      <c r="BG430" s="100"/>
    </row>
    <row r="431" spans="1:59" s="85" customFormat="1" ht="15.6" x14ac:dyDescent="0.3">
      <c r="A431" s="40" t="s">
        <v>71</v>
      </c>
      <c r="B431" s="40" t="str">
        <f>VLOOKUP(A431,'CENTROS DE COSTOS'!A:D,2,0)</f>
        <v>0036-0004</v>
      </c>
      <c r="C431" s="40" t="str">
        <f>VLOOKUP(A431,'CENTROS DE COSTOS'!A:D,3,0)</f>
        <v>Wompi Centro</v>
      </c>
      <c r="D431" s="40">
        <v>25290</v>
      </c>
      <c r="E431" s="40">
        <v>2980536</v>
      </c>
      <c r="F431" s="40">
        <v>72034</v>
      </c>
      <c r="G431" s="40" t="s">
        <v>33</v>
      </c>
      <c r="H431" s="40" t="s">
        <v>618</v>
      </c>
      <c r="I431" s="40" t="s">
        <v>652</v>
      </c>
      <c r="J431" s="40" t="s">
        <v>6593</v>
      </c>
      <c r="K431" s="40" t="s">
        <v>1170</v>
      </c>
      <c r="L431" s="40" t="s">
        <v>8383</v>
      </c>
      <c r="M431" s="103">
        <v>45966.701388888891</v>
      </c>
      <c r="N431" s="103">
        <v>45968.531944444447</v>
      </c>
      <c r="O431" s="40" t="s">
        <v>35</v>
      </c>
      <c r="P431" s="40" t="s">
        <v>35</v>
      </c>
      <c r="Q431" s="40" t="s">
        <v>1494</v>
      </c>
      <c r="R431" s="40" t="s">
        <v>1495</v>
      </c>
      <c r="S431" s="40" t="s">
        <v>10661</v>
      </c>
      <c r="T431" s="40" t="s">
        <v>1497</v>
      </c>
      <c r="U431" s="40">
        <v>48</v>
      </c>
      <c r="V431" s="40" t="str">
        <f>VLOOKUP(D431,TIPOLOGIA!A:F,5,0)</f>
        <v>INTERMEDIA</v>
      </c>
      <c r="W431" s="40" t="str">
        <f>VLOOKUP(D431,TIPOLOGIA!A:F,6,0)</f>
        <v>TERRESTRE</v>
      </c>
      <c r="X431" s="40" t="s">
        <v>1802</v>
      </c>
      <c r="Y431" s="40">
        <v>1</v>
      </c>
      <c r="Z431" s="51">
        <f>IF(T431="SOPORTE_TELEFÓNICO",'TARIFAS 2025'!$B$14,IF(V431="PRINCIPAL",'TARIFAS 2025'!$B$11,IF(V431="INTERMEDIA",'TARIFAS 2025'!$C$11,IF(V431="LEJANA",'TARIFAS 2025'!$D$11))))</f>
        <v>36351</v>
      </c>
      <c r="AA431" s="51">
        <f t="shared" si="6"/>
        <v>36351</v>
      </c>
      <c r="AB431" s="100"/>
      <c r="AC431" s="100"/>
      <c r="AD431" s="100"/>
      <c r="AE431" s="100"/>
      <c r="AF431" s="100"/>
      <c r="AG431" s="100"/>
      <c r="AH431" s="100"/>
      <c r="AI431" s="100"/>
      <c r="AJ431" s="100"/>
      <c r="AK431" s="100"/>
      <c r="AL431" s="100"/>
      <c r="AM431" s="100"/>
      <c r="AN431" s="100"/>
      <c r="AO431" s="100"/>
      <c r="AP431" s="100"/>
      <c r="AQ431" s="100"/>
      <c r="AR431" s="100"/>
      <c r="AS431" s="100"/>
      <c r="AT431" s="100"/>
      <c r="AU431" s="100"/>
      <c r="AV431" s="100"/>
      <c r="AW431" s="100"/>
      <c r="AX431" s="100"/>
      <c r="AY431" s="100"/>
      <c r="AZ431" s="100"/>
      <c r="BA431" s="100"/>
      <c r="BB431" s="100"/>
      <c r="BC431" s="100"/>
      <c r="BD431" s="100"/>
      <c r="BE431" s="100"/>
      <c r="BF431" s="100"/>
      <c r="BG431" s="100"/>
    </row>
    <row r="432" spans="1:59" s="85" customFormat="1" ht="15.6" x14ac:dyDescent="0.3">
      <c r="A432" s="40" t="s">
        <v>74</v>
      </c>
      <c r="B432" s="40" t="str">
        <f>VLOOKUP(A432,'CENTROS DE COSTOS'!A:D,2,0)</f>
        <v>0036-0007</v>
      </c>
      <c r="C432" s="40" t="str">
        <f>VLOOKUP(A432,'CENTROS DE COSTOS'!A:D,3,0)</f>
        <v>Wompi Santander</v>
      </c>
      <c r="D432" s="40">
        <v>68872</v>
      </c>
      <c r="E432" s="40">
        <v>2967130</v>
      </c>
      <c r="F432" s="40">
        <v>10838</v>
      </c>
      <c r="G432" s="40" t="s">
        <v>33</v>
      </c>
      <c r="H432" s="40" t="s">
        <v>963</v>
      </c>
      <c r="I432" s="40" t="s">
        <v>282</v>
      </c>
      <c r="J432" s="40" t="s">
        <v>6594</v>
      </c>
      <c r="K432" s="40" t="s">
        <v>1170</v>
      </c>
      <c r="L432" s="40" t="s">
        <v>8384</v>
      </c>
      <c r="M432" s="103">
        <v>45965.333333333343</v>
      </c>
      <c r="N432" s="103">
        <v>45968.531944444447</v>
      </c>
      <c r="O432" s="40" t="s">
        <v>35</v>
      </c>
      <c r="P432" s="40" t="s">
        <v>35</v>
      </c>
      <c r="Q432" s="40" t="s">
        <v>1494</v>
      </c>
      <c r="R432" s="40" t="s">
        <v>1495</v>
      </c>
      <c r="S432" s="40" t="s">
        <v>10662</v>
      </c>
      <c r="T432" s="40" t="s">
        <v>1497</v>
      </c>
      <c r="U432" s="40">
        <v>32</v>
      </c>
      <c r="V432" s="40" t="str">
        <f>VLOOKUP(D432,TIPOLOGIA!A:F,5,0)</f>
        <v>LEJANA</v>
      </c>
      <c r="W432" s="40" t="str">
        <f>VLOOKUP(D432,TIPOLOGIA!A:F,6,0)</f>
        <v>TERRESTRE</v>
      </c>
      <c r="X432" s="40" t="s">
        <v>12480</v>
      </c>
      <c r="Y432" s="40">
        <v>1</v>
      </c>
      <c r="Z432" s="51">
        <f>IF(T432="SOPORTE_TELEFÓNICO",'TARIFAS 2025'!$B$14,IF(V432="PRINCIPAL",'TARIFAS 2025'!$B$11,IF(V432="INTERMEDIA",'TARIFAS 2025'!$C$11,IF(V432="LEJANA",'TARIFAS 2025'!$D$11))))</f>
        <v>40250</v>
      </c>
      <c r="AA432" s="51">
        <f t="shared" si="6"/>
        <v>40250</v>
      </c>
      <c r="AB432" s="100"/>
      <c r="AC432" s="100"/>
      <c r="AD432" s="100"/>
      <c r="AE432" s="100"/>
      <c r="AF432" s="100"/>
      <c r="AG432" s="100"/>
      <c r="AH432" s="100"/>
      <c r="AI432" s="100"/>
      <c r="AJ432" s="100"/>
      <c r="AK432" s="100"/>
      <c r="AL432" s="100"/>
      <c r="AM432" s="100"/>
      <c r="AN432" s="100"/>
      <c r="AO432" s="100"/>
      <c r="AP432" s="100"/>
      <c r="AQ432" s="100"/>
      <c r="AR432" s="100"/>
      <c r="AS432" s="100"/>
      <c r="AT432" s="100"/>
      <c r="AU432" s="100"/>
      <c r="AV432" s="100"/>
      <c r="AW432" s="100"/>
      <c r="AX432" s="100"/>
      <c r="AY432" s="100"/>
      <c r="AZ432" s="100"/>
      <c r="BA432" s="100"/>
      <c r="BB432" s="100"/>
      <c r="BC432" s="100"/>
      <c r="BD432" s="100"/>
      <c r="BE432" s="100"/>
      <c r="BF432" s="100"/>
      <c r="BG432" s="100"/>
    </row>
    <row r="433" spans="1:59" s="85" customFormat="1" ht="15.6" x14ac:dyDescent="0.3">
      <c r="A433" s="40" t="s">
        <v>95</v>
      </c>
      <c r="B433" s="40" t="str">
        <f>VLOOKUP(A433,'CENTROS DE COSTOS'!A:D,2,0)</f>
        <v>0036-0001</v>
      </c>
      <c r="C433" s="40" t="str">
        <f>VLOOKUP(A433,'CENTROS DE COSTOS'!A:D,3,0)</f>
        <v>Wompi Costa</v>
      </c>
      <c r="D433" s="40">
        <v>70717</v>
      </c>
      <c r="E433" s="40">
        <v>2965837</v>
      </c>
      <c r="F433" s="40">
        <v>79683</v>
      </c>
      <c r="G433" s="40" t="s">
        <v>33</v>
      </c>
      <c r="H433" s="40" t="s">
        <v>504</v>
      </c>
      <c r="I433" s="40" t="s">
        <v>1034</v>
      </c>
      <c r="J433" s="40" t="s">
        <v>6595</v>
      </c>
      <c r="K433" s="40" t="s">
        <v>1170</v>
      </c>
      <c r="L433" s="40" t="s">
        <v>8385</v>
      </c>
      <c r="M433" s="103">
        <v>45965.333333333343</v>
      </c>
      <c r="N433" s="103">
        <v>45968.532638888893</v>
      </c>
      <c r="O433" s="40" t="s">
        <v>35</v>
      </c>
      <c r="P433" s="40" t="s">
        <v>35</v>
      </c>
      <c r="Q433" s="40" t="s">
        <v>1494</v>
      </c>
      <c r="R433" s="40" t="s">
        <v>1495</v>
      </c>
      <c r="S433" s="40" t="s">
        <v>10663</v>
      </c>
      <c r="T433" s="40" t="s">
        <v>1497</v>
      </c>
      <c r="U433" s="40">
        <v>24</v>
      </c>
      <c r="V433" s="40" t="str">
        <f>VLOOKUP(D433,TIPOLOGIA!A:F,5,0)</f>
        <v>INTERMEDIA</v>
      </c>
      <c r="W433" s="40" t="str">
        <f>VLOOKUP(D433,TIPOLOGIA!A:F,6,0)</f>
        <v>TERRESTRE</v>
      </c>
      <c r="X433" s="40" t="s">
        <v>1802</v>
      </c>
      <c r="Y433" s="40">
        <v>1</v>
      </c>
      <c r="Z433" s="51">
        <f>IF(T433="SOPORTE_TELEFÓNICO",'TARIFAS 2025'!$B$14,IF(V433="PRINCIPAL",'TARIFAS 2025'!$B$11,IF(V433="INTERMEDIA",'TARIFAS 2025'!$C$11,IF(V433="LEJANA",'TARIFAS 2025'!$D$11))))</f>
        <v>36351</v>
      </c>
      <c r="AA433" s="51">
        <f t="shared" si="6"/>
        <v>36351</v>
      </c>
      <c r="AB433" s="100"/>
      <c r="AC433" s="100"/>
      <c r="AD433" s="100"/>
      <c r="AE433" s="100"/>
      <c r="AF433" s="100"/>
      <c r="AG433" s="100"/>
      <c r="AH433" s="100"/>
      <c r="AI433" s="100"/>
      <c r="AJ433" s="100"/>
      <c r="AK433" s="100"/>
      <c r="AL433" s="100"/>
      <c r="AM433" s="100"/>
      <c r="AN433" s="100"/>
      <c r="AO433" s="100"/>
      <c r="AP433" s="100"/>
      <c r="AQ433" s="100"/>
      <c r="AR433" s="100"/>
      <c r="AS433" s="100"/>
      <c r="AT433" s="100"/>
      <c r="AU433" s="100"/>
      <c r="AV433" s="100"/>
      <c r="AW433" s="100"/>
      <c r="AX433" s="100"/>
      <c r="AY433" s="100"/>
      <c r="AZ433" s="100"/>
      <c r="BA433" s="100"/>
      <c r="BB433" s="100"/>
      <c r="BC433" s="100"/>
      <c r="BD433" s="100"/>
      <c r="BE433" s="100"/>
      <c r="BF433" s="100"/>
      <c r="BG433" s="100"/>
    </row>
    <row r="434" spans="1:59" s="85" customFormat="1" ht="15.6" x14ac:dyDescent="0.3">
      <c r="A434" s="40" t="s">
        <v>86</v>
      </c>
      <c r="B434" s="40" t="str">
        <f>VLOOKUP(A434,'CENTROS DE COSTOS'!A:D,2,0)</f>
        <v>0036-0002</v>
      </c>
      <c r="C434" s="40" t="str">
        <f>VLOOKUP(A434,'CENTROS DE COSTOS'!A:D,3,0)</f>
        <v>Wompi Eje Cafetero</v>
      </c>
      <c r="D434" s="40">
        <v>17174</v>
      </c>
      <c r="E434" s="40">
        <v>2943168</v>
      </c>
      <c r="F434" s="40">
        <v>18477</v>
      </c>
      <c r="G434" s="40" t="s">
        <v>33</v>
      </c>
      <c r="H434" s="40" t="s">
        <v>126</v>
      </c>
      <c r="I434" s="40" t="s">
        <v>446</v>
      </c>
      <c r="J434" s="40" t="s">
        <v>1837</v>
      </c>
      <c r="K434" s="40" t="s">
        <v>1170</v>
      </c>
      <c r="L434" s="40" t="s">
        <v>8386</v>
      </c>
      <c r="M434" s="103">
        <v>45958.333333333343</v>
      </c>
      <c r="N434" s="103">
        <v>45968.534722222219</v>
      </c>
      <c r="O434" s="40" t="s">
        <v>35</v>
      </c>
      <c r="P434" s="40" t="s">
        <v>35</v>
      </c>
      <c r="Q434" s="40" t="s">
        <v>1494</v>
      </c>
      <c r="R434" s="40" t="s">
        <v>1495</v>
      </c>
      <c r="S434" s="40" t="s">
        <v>10664</v>
      </c>
      <c r="T434" s="40" t="s">
        <v>1497</v>
      </c>
      <c r="U434" s="40">
        <v>64</v>
      </c>
      <c r="V434" s="40" t="str">
        <f>VLOOKUP(D434,TIPOLOGIA!A:F,5,0)</f>
        <v>INTERMEDIA</v>
      </c>
      <c r="W434" s="40" t="str">
        <f>VLOOKUP(D434,TIPOLOGIA!A:F,6,0)</f>
        <v>TERRESTRE</v>
      </c>
      <c r="X434" s="40" t="s">
        <v>1802</v>
      </c>
      <c r="Y434" s="40">
        <v>1</v>
      </c>
      <c r="Z434" s="51">
        <f>IF(T434="SOPORTE_TELEFÓNICO",'TARIFAS 2025'!$B$14,IF(V434="PRINCIPAL",'TARIFAS 2025'!$B$11,IF(V434="INTERMEDIA",'TARIFAS 2025'!$C$11,IF(V434="LEJANA",'TARIFAS 2025'!$D$11))))</f>
        <v>36351</v>
      </c>
      <c r="AA434" s="51">
        <f t="shared" si="6"/>
        <v>36351</v>
      </c>
      <c r="AB434" s="100"/>
      <c r="AC434" s="100"/>
      <c r="AD434" s="100"/>
      <c r="AE434" s="100"/>
      <c r="AF434" s="100"/>
      <c r="AG434" s="100"/>
      <c r="AH434" s="100"/>
      <c r="AI434" s="100"/>
      <c r="AJ434" s="100"/>
      <c r="AK434" s="100"/>
      <c r="AL434" s="100"/>
      <c r="AM434" s="100"/>
      <c r="AN434" s="100"/>
      <c r="AO434" s="100"/>
      <c r="AP434" s="100"/>
      <c r="AQ434" s="100"/>
      <c r="AR434" s="100"/>
      <c r="AS434" s="100"/>
      <c r="AT434" s="100"/>
      <c r="AU434" s="100"/>
      <c r="AV434" s="100"/>
      <c r="AW434" s="100"/>
      <c r="AX434" s="100"/>
      <c r="AY434" s="100"/>
      <c r="AZ434" s="100"/>
      <c r="BA434" s="100"/>
      <c r="BB434" s="100"/>
      <c r="BC434" s="100"/>
      <c r="BD434" s="100"/>
      <c r="BE434" s="100"/>
      <c r="BF434" s="100"/>
      <c r="BG434" s="100"/>
    </row>
    <row r="435" spans="1:59" s="85" customFormat="1" ht="15.6" x14ac:dyDescent="0.3">
      <c r="A435" s="40" t="s">
        <v>71</v>
      </c>
      <c r="B435" s="40" t="str">
        <f>VLOOKUP(A435,'CENTROS DE COSTOS'!A:D,2,0)</f>
        <v>0036-0004</v>
      </c>
      <c r="C435" s="40" t="str">
        <f>VLOOKUP(A435,'CENTROS DE COSTOS'!A:D,3,0)</f>
        <v>Wompi Centro</v>
      </c>
      <c r="D435" s="40">
        <v>25473</v>
      </c>
      <c r="E435" s="40">
        <v>2980067</v>
      </c>
      <c r="F435" s="40">
        <v>69579</v>
      </c>
      <c r="G435" s="40" t="s">
        <v>33</v>
      </c>
      <c r="H435" s="40" t="s">
        <v>618</v>
      </c>
      <c r="I435" s="40" t="s">
        <v>620</v>
      </c>
      <c r="J435" s="40" t="s">
        <v>1540</v>
      </c>
      <c r="K435" s="40" t="s">
        <v>1170</v>
      </c>
      <c r="L435" s="40" t="s">
        <v>8387</v>
      </c>
      <c r="M435" s="103">
        <v>45966.661805555559</v>
      </c>
      <c r="N435" s="103">
        <v>45968.565972222219</v>
      </c>
      <c r="O435" s="40" t="s">
        <v>35</v>
      </c>
      <c r="P435" s="40" t="s">
        <v>35</v>
      </c>
      <c r="Q435" s="40" t="s">
        <v>1494</v>
      </c>
      <c r="R435" s="40" t="s">
        <v>1495</v>
      </c>
      <c r="S435" s="40" t="s">
        <v>10665</v>
      </c>
      <c r="T435" s="40" t="s">
        <v>1172</v>
      </c>
      <c r="U435" s="40">
        <v>48</v>
      </c>
      <c r="V435" s="40" t="str">
        <f>VLOOKUP(D435,TIPOLOGIA!A:F,5,0)</f>
        <v>PRINCIPAL</v>
      </c>
      <c r="W435" s="40" t="str">
        <f>VLOOKUP(D435,TIPOLOGIA!A:F,6,0)</f>
        <v>TERRESTRE</v>
      </c>
      <c r="X435" s="40" t="s">
        <v>1198</v>
      </c>
      <c r="Y435" s="40">
        <v>1</v>
      </c>
      <c r="Z435" s="51">
        <f>IF(T435="SOPORTE_TELEFÓNICO",'TARIFAS 2025'!$B$14,IF(V435="PRINCIPAL",'TARIFAS 2025'!$B$11,IF(V435="INTERMEDIA",'TARIFAS 2025'!$C$11,IF(V435="LEJANA",'TARIFAS 2025'!$D$11))))</f>
        <v>31419</v>
      </c>
      <c r="AA435" s="51">
        <f t="shared" si="6"/>
        <v>31419</v>
      </c>
      <c r="AB435" s="100"/>
      <c r="AC435" s="100"/>
      <c r="AD435" s="100"/>
      <c r="AE435" s="100"/>
      <c r="AF435" s="100"/>
      <c r="AG435" s="100"/>
      <c r="AH435" s="100"/>
      <c r="AI435" s="100"/>
      <c r="AJ435" s="100"/>
      <c r="AK435" s="100"/>
      <c r="AL435" s="100"/>
      <c r="AM435" s="100"/>
      <c r="AN435" s="100"/>
      <c r="AO435" s="100"/>
      <c r="AP435" s="100"/>
      <c r="AQ435" s="100"/>
      <c r="AR435" s="100"/>
      <c r="AS435" s="100"/>
      <c r="AT435" s="100"/>
      <c r="AU435" s="100"/>
      <c r="AV435" s="100"/>
      <c r="AW435" s="100"/>
      <c r="AX435" s="100"/>
      <c r="AY435" s="100"/>
      <c r="AZ435" s="100"/>
      <c r="BA435" s="100"/>
      <c r="BB435" s="100"/>
      <c r="BC435" s="100"/>
      <c r="BD435" s="100"/>
      <c r="BE435" s="100"/>
      <c r="BF435" s="100"/>
      <c r="BG435" s="100"/>
    </row>
    <row r="436" spans="1:59" s="85" customFormat="1" ht="15.6" x14ac:dyDescent="0.3">
      <c r="A436" s="40" t="s">
        <v>92</v>
      </c>
      <c r="B436" s="40" t="str">
        <f>VLOOKUP(A436,'CENTROS DE COSTOS'!A:D,2,0)</f>
        <v>0036-0002</v>
      </c>
      <c r="C436" s="40" t="str">
        <f>VLOOKUP(A436,'CENTROS DE COSTOS'!A:D,3,0)</f>
        <v>Wompi Eje Cafetero</v>
      </c>
      <c r="D436" s="40">
        <v>76736</v>
      </c>
      <c r="E436" s="40">
        <v>2959310</v>
      </c>
      <c r="F436" s="40">
        <v>75119</v>
      </c>
      <c r="G436" s="40" t="s">
        <v>33</v>
      </c>
      <c r="H436" s="40" t="s">
        <v>1101</v>
      </c>
      <c r="I436" s="40" t="s">
        <v>1126</v>
      </c>
      <c r="J436" s="40" t="s">
        <v>6596</v>
      </c>
      <c r="K436" s="40" t="s">
        <v>1170</v>
      </c>
      <c r="L436" s="40" t="s">
        <v>8388</v>
      </c>
      <c r="M436" s="103">
        <v>45960.56527777778</v>
      </c>
      <c r="N436" s="103">
        <v>45968.566666666673</v>
      </c>
      <c r="O436" s="40" t="s">
        <v>35</v>
      </c>
      <c r="P436" s="40" t="s">
        <v>35</v>
      </c>
      <c r="Q436" s="40" t="s">
        <v>1494</v>
      </c>
      <c r="R436" s="40" t="s">
        <v>1495</v>
      </c>
      <c r="S436" s="40" t="s">
        <v>10666</v>
      </c>
      <c r="T436" s="40" t="s">
        <v>1497</v>
      </c>
      <c r="U436" s="40">
        <v>32</v>
      </c>
      <c r="V436" s="40" t="str">
        <f>VLOOKUP(D436,TIPOLOGIA!A:F,5,0)</f>
        <v>INTERMEDIA</v>
      </c>
      <c r="W436" s="40" t="str">
        <f>VLOOKUP(D436,TIPOLOGIA!A:F,6,0)</f>
        <v>TERRESTRE</v>
      </c>
      <c r="X436" s="40" t="s">
        <v>1802</v>
      </c>
      <c r="Y436" s="40">
        <v>1</v>
      </c>
      <c r="Z436" s="51">
        <f>IF(T436="SOPORTE_TELEFÓNICO",'TARIFAS 2025'!$B$14,IF(V436="PRINCIPAL",'TARIFAS 2025'!$B$11,IF(V436="INTERMEDIA",'TARIFAS 2025'!$C$11,IF(V436="LEJANA",'TARIFAS 2025'!$D$11))))</f>
        <v>36351</v>
      </c>
      <c r="AA436" s="51">
        <f t="shared" si="6"/>
        <v>36351</v>
      </c>
      <c r="AB436" s="100"/>
      <c r="AC436" s="100"/>
      <c r="AD436" s="100"/>
      <c r="AE436" s="100"/>
      <c r="AF436" s="100"/>
      <c r="AG436" s="100"/>
      <c r="AH436" s="100"/>
      <c r="AI436" s="100"/>
      <c r="AJ436" s="100"/>
      <c r="AK436" s="100"/>
      <c r="AL436" s="100"/>
      <c r="AM436" s="100"/>
      <c r="AN436" s="100"/>
      <c r="AO436" s="100"/>
      <c r="AP436" s="100"/>
      <c r="AQ436" s="100"/>
      <c r="AR436" s="100"/>
      <c r="AS436" s="100"/>
      <c r="AT436" s="100"/>
      <c r="AU436" s="100"/>
      <c r="AV436" s="100"/>
      <c r="AW436" s="100"/>
      <c r="AX436" s="100"/>
      <c r="AY436" s="100"/>
      <c r="AZ436" s="100"/>
      <c r="BA436" s="100"/>
      <c r="BB436" s="100"/>
      <c r="BC436" s="100"/>
      <c r="BD436" s="100"/>
      <c r="BE436" s="100"/>
      <c r="BF436" s="100"/>
      <c r="BG436" s="100"/>
    </row>
    <row r="437" spans="1:59" s="85" customFormat="1" ht="15.6" x14ac:dyDescent="0.3">
      <c r="A437" s="40" t="s">
        <v>89</v>
      </c>
      <c r="B437" s="40" t="str">
        <f>VLOOKUP(A437,'CENTROS DE COSTOS'!A:D,2,0)</f>
        <v>0036-0001</v>
      </c>
      <c r="C437" s="40" t="str">
        <f>VLOOKUP(A437,'CENTROS DE COSTOS'!A:D,3,0)</f>
        <v>Wompi Costa</v>
      </c>
      <c r="D437" s="40">
        <v>23162</v>
      </c>
      <c r="E437" s="40">
        <v>2988224</v>
      </c>
      <c r="F437" s="40">
        <v>74580</v>
      </c>
      <c r="G437" s="40" t="s">
        <v>33</v>
      </c>
      <c r="H437" s="40" t="s">
        <v>276</v>
      </c>
      <c r="I437" s="40" t="s">
        <v>595</v>
      </c>
      <c r="J437" s="40" t="s">
        <v>6597</v>
      </c>
      <c r="K437" s="40" t="s">
        <v>1170</v>
      </c>
      <c r="L437" s="40" t="s">
        <v>8389</v>
      </c>
      <c r="M437" s="103">
        <v>45968.361111111109</v>
      </c>
      <c r="N437" s="103">
        <v>45968.617361111108</v>
      </c>
      <c r="O437" s="40" t="s">
        <v>35</v>
      </c>
      <c r="P437" s="40" t="s">
        <v>35</v>
      </c>
      <c r="Q437" s="40" t="s">
        <v>1494</v>
      </c>
      <c r="R437" s="40" t="s">
        <v>1495</v>
      </c>
      <c r="S437" s="40" t="s">
        <v>10667</v>
      </c>
      <c r="T437" s="40" t="s">
        <v>1172</v>
      </c>
      <c r="U437" s="40">
        <v>24</v>
      </c>
      <c r="V437" s="40" t="str">
        <f>VLOOKUP(D437,TIPOLOGIA!A:F,5,0)</f>
        <v>PRINCIPAL</v>
      </c>
      <c r="W437" s="40" t="str">
        <f>VLOOKUP(D437,TIPOLOGIA!A:F,6,0)</f>
        <v>TERRESTRE</v>
      </c>
      <c r="X437" s="40" t="s">
        <v>1226</v>
      </c>
      <c r="Y437" s="40">
        <v>1</v>
      </c>
      <c r="Z437" s="51">
        <f>IF(T437="SOPORTE_TELEFÓNICO",'TARIFAS 2025'!$B$14,IF(V437="PRINCIPAL",'TARIFAS 2025'!$B$11,IF(V437="INTERMEDIA",'TARIFAS 2025'!$C$11,IF(V437="LEJANA",'TARIFAS 2025'!$D$11))))</f>
        <v>31419</v>
      </c>
      <c r="AA437" s="51">
        <f t="shared" si="6"/>
        <v>31419</v>
      </c>
      <c r="AB437" s="100"/>
      <c r="AC437" s="100"/>
      <c r="AD437" s="100"/>
      <c r="AE437" s="100"/>
      <c r="AF437" s="100"/>
      <c r="AG437" s="100"/>
      <c r="AH437" s="100"/>
      <c r="AI437" s="100"/>
      <c r="AJ437" s="100"/>
      <c r="AK437" s="100"/>
      <c r="AL437" s="100"/>
      <c r="AM437" s="100"/>
      <c r="AN437" s="100"/>
      <c r="AO437" s="100"/>
      <c r="AP437" s="100"/>
      <c r="AQ437" s="100"/>
      <c r="AR437" s="100"/>
      <c r="AS437" s="100"/>
      <c r="AT437" s="100"/>
      <c r="AU437" s="100"/>
      <c r="AV437" s="100"/>
      <c r="AW437" s="100"/>
      <c r="AX437" s="100"/>
      <c r="AY437" s="100"/>
      <c r="AZ437" s="100"/>
      <c r="BA437" s="100"/>
      <c r="BB437" s="100"/>
      <c r="BC437" s="100"/>
      <c r="BD437" s="100"/>
      <c r="BE437" s="100"/>
      <c r="BF437" s="100"/>
      <c r="BG437" s="100"/>
    </row>
    <row r="438" spans="1:59" s="85" customFormat="1" ht="15.6" x14ac:dyDescent="0.3">
      <c r="A438" s="40" t="s">
        <v>74</v>
      </c>
      <c r="B438" s="40" t="str">
        <f>VLOOKUP(A438,'CENTROS DE COSTOS'!A:D,2,0)</f>
        <v>0036-0007</v>
      </c>
      <c r="C438" s="40" t="str">
        <f>VLOOKUP(A438,'CENTROS DE COSTOS'!A:D,3,0)</f>
        <v>Wompi Santander</v>
      </c>
      <c r="D438" s="40">
        <v>68001</v>
      </c>
      <c r="E438" s="40">
        <v>2987379</v>
      </c>
      <c r="F438" s="40">
        <v>59385</v>
      </c>
      <c r="G438" s="40" t="s">
        <v>33</v>
      </c>
      <c r="H438" s="40" t="s">
        <v>963</v>
      </c>
      <c r="I438" s="40" t="s">
        <v>74</v>
      </c>
      <c r="J438" s="40" t="s">
        <v>6598</v>
      </c>
      <c r="K438" s="40" t="s">
        <v>1170</v>
      </c>
      <c r="L438" s="40" t="s">
        <v>8390</v>
      </c>
      <c r="M438" s="103">
        <v>45968.333333333343</v>
      </c>
      <c r="N438" s="103">
        <v>45968.618750000001</v>
      </c>
      <c r="O438" s="40" t="s">
        <v>35</v>
      </c>
      <c r="P438" s="40" t="s">
        <v>35</v>
      </c>
      <c r="Q438" s="40" t="s">
        <v>1494</v>
      </c>
      <c r="R438" s="40" t="s">
        <v>1495</v>
      </c>
      <c r="S438" s="40" t="s">
        <v>10668</v>
      </c>
      <c r="T438" s="40" t="s">
        <v>1172</v>
      </c>
      <c r="U438" s="40">
        <v>32</v>
      </c>
      <c r="V438" s="40" t="str">
        <f>VLOOKUP(D438,TIPOLOGIA!A:F,5,0)</f>
        <v>PRINCIPAL</v>
      </c>
      <c r="W438" s="40" t="str">
        <f>VLOOKUP(D438,TIPOLOGIA!A:F,6,0)</f>
        <v>TERRESTRE</v>
      </c>
      <c r="X438" s="40" t="s">
        <v>1418</v>
      </c>
      <c r="Y438" s="40">
        <v>1</v>
      </c>
      <c r="Z438" s="51">
        <f>IF(T438="SOPORTE_TELEFÓNICO",'TARIFAS 2025'!$B$14,IF(V438="PRINCIPAL",'TARIFAS 2025'!$B$11,IF(V438="INTERMEDIA",'TARIFAS 2025'!$C$11,IF(V438="LEJANA",'TARIFAS 2025'!$D$11))))</f>
        <v>31419</v>
      </c>
      <c r="AA438" s="51">
        <f t="shared" si="6"/>
        <v>31419</v>
      </c>
      <c r="AB438" s="100"/>
      <c r="AC438" s="100"/>
      <c r="AD438" s="100"/>
      <c r="AE438" s="100"/>
      <c r="AF438" s="100"/>
      <c r="AG438" s="100"/>
      <c r="AH438" s="100"/>
      <c r="AI438" s="100"/>
      <c r="AJ438" s="100"/>
      <c r="AK438" s="100"/>
      <c r="AL438" s="100"/>
      <c r="AM438" s="100"/>
      <c r="AN438" s="100"/>
      <c r="AO438" s="100"/>
      <c r="AP438" s="100"/>
      <c r="AQ438" s="100"/>
      <c r="AR438" s="100"/>
      <c r="AS438" s="100"/>
      <c r="AT438" s="100"/>
      <c r="AU438" s="100"/>
      <c r="AV438" s="100"/>
      <c r="AW438" s="100"/>
      <c r="AX438" s="100"/>
      <c r="AY438" s="100"/>
      <c r="AZ438" s="100"/>
      <c r="BA438" s="100"/>
      <c r="BB438" s="100"/>
      <c r="BC438" s="100"/>
      <c r="BD438" s="100"/>
      <c r="BE438" s="100"/>
      <c r="BF438" s="100"/>
      <c r="BG438" s="100"/>
    </row>
    <row r="439" spans="1:59" s="85" customFormat="1" ht="15.6" x14ac:dyDescent="0.3">
      <c r="A439" s="40" t="s">
        <v>98</v>
      </c>
      <c r="B439" s="40" t="str">
        <f>VLOOKUP(A439,'CENTROS DE COSTOS'!A:D,2,0)</f>
        <v>0036-0006</v>
      </c>
      <c r="C439" s="40" t="str">
        <f>VLOOKUP(A439,'CENTROS DE COSTOS'!A:D,3,0)</f>
        <v>Wompi Oriente</v>
      </c>
      <c r="D439" s="40">
        <v>50001</v>
      </c>
      <c r="E439" s="40">
        <v>2984236</v>
      </c>
      <c r="F439" s="40">
        <v>57126</v>
      </c>
      <c r="G439" s="40" t="s">
        <v>33</v>
      </c>
      <c r="H439" s="40" t="s">
        <v>814</v>
      </c>
      <c r="I439" s="40" t="s">
        <v>98</v>
      </c>
      <c r="J439" s="40" t="s">
        <v>6599</v>
      </c>
      <c r="K439" s="40" t="s">
        <v>1170</v>
      </c>
      <c r="L439" s="40" t="s">
        <v>8391</v>
      </c>
      <c r="M439" s="103">
        <v>45967.486805555563</v>
      </c>
      <c r="N439" s="103">
        <v>45968.620138888888</v>
      </c>
      <c r="O439" s="40" t="s">
        <v>35</v>
      </c>
      <c r="P439" s="40" t="s">
        <v>35</v>
      </c>
      <c r="Q439" s="40" t="s">
        <v>1494</v>
      </c>
      <c r="R439" s="40" t="s">
        <v>1495</v>
      </c>
      <c r="S439" s="40" t="s">
        <v>10669</v>
      </c>
      <c r="T439" s="40" t="s">
        <v>1172</v>
      </c>
      <c r="U439" s="40">
        <v>8</v>
      </c>
      <c r="V439" s="40" t="str">
        <f>VLOOKUP(D439,TIPOLOGIA!A:F,5,0)</f>
        <v>PRINCIPAL</v>
      </c>
      <c r="W439" s="40" t="str">
        <f>VLOOKUP(D439,TIPOLOGIA!A:F,6,0)</f>
        <v>TERRESTRE</v>
      </c>
      <c r="X439" s="40" t="s">
        <v>1604</v>
      </c>
      <c r="Y439" s="40">
        <v>1</v>
      </c>
      <c r="Z439" s="51">
        <f>IF(T439="SOPORTE_TELEFÓNICO",'TARIFAS 2025'!$B$14,IF(V439="PRINCIPAL",'TARIFAS 2025'!$B$11,IF(V439="INTERMEDIA",'TARIFAS 2025'!$C$11,IF(V439="LEJANA",'TARIFAS 2025'!$D$11))))</f>
        <v>31419</v>
      </c>
      <c r="AA439" s="51">
        <f t="shared" si="6"/>
        <v>31419</v>
      </c>
      <c r="AB439" s="100"/>
      <c r="AC439" s="100"/>
      <c r="AD439" s="100"/>
      <c r="AE439" s="100"/>
      <c r="AF439" s="100"/>
      <c r="AG439" s="100"/>
      <c r="AH439" s="100"/>
      <c r="AI439" s="100"/>
      <c r="AJ439" s="100"/>
      <c r="AK439" s="100"/>
      <c r="AL439" s="100"/>
      <c r="AM439" s="100"/>
      <c r="AN439" s="100"/>
      <c r="AO439" s="100"/>
      <c r="AP439" s="100"/>
      <c r="AQ439" s="100"/>
      <c r="AR439" s="100"/>
      <c r="AS439" s="100"/>
      <c r="AT439" s="100"/>
      <c r="AU439" s="100"/>
      <c r="AV439" s="100"/>
      <c r="AW439" s="100"/>
      <c r="AX439" s="100"/>
      <c r="AY439" s="100"/>
      <c r="AZ439" s="100"/>
      <c r="BA439" s="100"/>
      <c r="BB439" s="100"/>
      <c r="BC439" s="100"/>
      <c r="BD439" s="100"/>
      <c r="BE439" s="100"/>
      <c r="BF439" s="100"/>
      <c r="BG439" s="100"/>
    </row>
    <row r="440" spans="1:59" s="85" customFormat="1" ht="15.6" x14ac:dyDescent="0.3">
      <c r="A440" s="40" t="s">
        <v>71</v>
      </c>
      <c r="B440" s="40" t="str">
        <f>VLOOKUP(A440,'CENTROS DE COSTOS'!A:D,2,0)</f>
        <v>0036-0004</v>
      </c>
      <c r="C440" s="40" t="str">
        <f>VLOOKUP(A440,'CENTROS DE COSTOS'!A:D,3,0)</f>
        <v>Wompi Centro</v>
      </c>
      <c r="D440" s="40">
        <v>11001</v>
      </c>
      <c r="E440" s="40">
        <v>2980716</v>
      </c>
      <c r="F440" s="40">
        <v>47929</v>
      </c>
      <c r="G440" s="40" t="s">
        <v>33</v>
      </c>
      <c r="H440" s="40" t="s">
        <v>618</v>
      </c>
      <c r="I440" s="40" t="s">
        <v>71</v>
      </c>
      <c r="J440" s="40" t="s">
        <v>6600</v>
      </c>
      <c r="K440" s="40" t="s">
        <v>1170</v>
      </c>
      <c r="L440" s="40" t="s">
        <v>8392</v>
      </c>
      <c r="M440" s="103">
        <v>45966.706250000003</v>
      </c>
      <c r="N440" s="103">
        <v>45968.62222222222</v>
      </c>
      <c r="O440" s="40" t="s">
        <v>35</v>
      </c>
      <c r="P440" s="40" t="s">
        <v>35</v>
      </c>
      <c r="Q440" s="40" t="s">
        <v>1517</v>
      </c>
      <c r="R440" s="40" t="s">
        <v>1518</v>
      </c>
      <c r="S440" s="40" t="s">
        <v>10670</v>
      </c>
      <c r="T440" s="40" t="s">
        <v>1172</v>
      </c>
      <c r="U440" s="40">
        <v>24</v>
      </c>
      <c r="V440" s="40" t="str">
        <f>VLOOKUP(D440,TIPOLOGIA!A:F,5,0)</f>
        <v>PRINCIPAL</v>
      </c>
      <c r="W440" s="40" t="str">
        <f>VLOOKUP(D440,TIPOLOGIA!A:F,6,0)</f>
        <v>TERRESTRE</v>
      </c>
      <c r="X440" s="40" t="s">
        <v>1317</v>
      </c>
      <c r="Y440" s="40">
        <v>1</v>
      </c>
      <c r="Z440" s="51">
        <f>IF(T440="SOPORTE_TELEFÓNICO",'TARIFAS 2025'!$B$14,IF(V440="PRINCIPAL",'TARIFAS 2025'!$B$11,IF(V440="INTERMEDIA",'TARIFAS 2025'!$C$11,IF(V440="LEJANA",'TARIFAS 2025'!$D$11))))</f>
        <v>31419</v>
      </c>
      <c r="AA440" s="51">
        <f t="shared" si="6"/>
        <v>31419</v>
      </c>
      <c r="AB440" s="100"/>
      <c r="AC440" s="100"/>
      <c r="AD440" s="100"/>
      <c r="AE440" s="100"/>
      <c r="AF440" s="100"/>
      <c r="AG440" s="100"/>
      <c r="AH440" s="100"/>
      <c r="AI440" s="100"/>
      <c r="AJ440" s="100"/>
      <c r="AK440" s="100"/>
      <c r="AL440" s="100"/>
      <c r="AM440" s="100"/>
      <c r="AN440" s="100"/>
      <c r="AO440" s="100"/>
      <c r="AP440" s="100"/>
      <c r="AQ440" s="100"/>
      <c r="AR440" s="100"/>
      <c r="AS440" s="100"/>
      <c r="AT440" s="100"/>
      <c r="AU440" s="100"/>
      <c r="AV440" s="100"/>
      <c r="AW440" s="100"/>
      <c r="AX440" s="100"/>
      <c r="AY440" s="100"/>
      <c r="AZ440" s="100"/>
      <c r="BA440" s="100"/>
      <c r="BB440" s="100"/>
      <c r="BC440" s="100"/>
      <c r="BD440" s="100"/>
      <c r="BE440" s="100"/>
      <c r="BF440" s="100"/>
      <c r="BG440" s="100"/>
    </row>
    <row r="441" spans="1:59" s="85" customFormat="1" ht="15.6" x14ac:dyDescent="0.3">
      <c r="A441" s="40" t="s">
        <v>71</v>
      </c>
      <c r="B441" s="40" t="str">
        <f>VLOOKUP(A441,'CENTROS DE COSTOS'!A:D,2,0)</f>
        <v>0036-0004</v>
      </c>
      <c r="C441" s="40" t="str">
        <f>VLOOKUP(A441,'CENTROS DE COSTOS'!A:D,3,0)</f>
        <v>Wompi Centro</v>
      </c>
      <c r="D441" s="40">
        <v>11001</v>
      </c>
      <c r="E441" s="40">
        <v>2976874</v>
      </c>
      <c r="F441" s="40">
        <v>68977</v>
      </c>
      <c r="G441" s="40" t="s">
        <v>33</v>
      </c>
      <c r="H441" s="40" t="s">
        <v>618</v>
      </c>
      <c r="I441" s="40" t="s">
        <v>71</v>
      </c>
      <c r="J441" s="40" t="s">
        <v>6601</v>
      </c>
      <c r="K441" s="40" t="s">
        <v>1170</v>
      </c>
      <c r="L441" s="40" t="s">
        <v>8393</v>
      </c>
      <c r="M441" s="103">
        <v>45966.413194444453</v>
      </c>
      <c r="N441" s="103">
        <v>45968.628472222219</v>
      </c>
      <c r="O441" s="40" t="s">
        <v>35</v>
      </c>
      <c r="P441" s="40" t="s">
        <v>35</v>
      </c>
      <c r="Q441" s="40" t="s">
        <v>1494</v>
      </c>
      <c r="R441" s="40" t="s">
        <v>1495</v>
      </c>
      <c r="S441" s="40" t="s">
        <v>10671</v>
      </c>
      <c r="T441" s="40" t="s">
        <v>1172</v>
      </c>
      <c r="U441" s="40">
        <v>32</v>
      </c>
      <c r="V441" s="40" t="str">
        <f>VLOOKUP(D441,TIPOLOGIA!A:F,5,0)</f>
        <v>PRINCIPAL</v>
      </c>
      <c r="W441" s="40" t="str">
        <f>VLOOKUP(D441,TIPOLOGIA!A:F,6,0)</f>
        <v>TERRESTRE</v>
      </c>
      <c r="X441" s="40" t="s">
        <v>1455</v>
      </c>
      <c r="Y441" s="40">
        <v>1</v>
      </c>
      <c r="Z441" s="51">
        <f>IF(T441="SOPORTE_TELEFÓNICO",'TARIFAS 2025'!$B$14,IF(V441="PRINCIPAL",'TARIFAS 2025'!$B$11,IF(V441="INTERMEDIA",'TARIFAS 2025'!$C$11,IF(V441="LEJANA",'TARIFAS 2025'!$D$11))))</f>
        <v>31419</v>
      </c>
      <c r="AA441" s="51">
        <f t="shared" si="6"/>
        <v>31419</v>
      </c>
      <c r="AB441" s="100"/>
      <c r="AC441" s="100"/>
      <c r="AD441" s="100"/>
      <c r="AE441" s="100"/>
      <c r="AF441" s="100"/>
      <c r="AG441" s="100"/>
      <c r="AH441" s="100"/>
      <c r="AI441" s="100"/>
      <c r="AJ441" s="100"/>
      <c r="AK441" s="100"/>
      <c r="AL441" s="100"/>
      <c r="AM441" s="100"/>
      <c r="AN441" s="100"/>
      <c r="AO441" s="100"/>
      <c r="AP441" s="100"/>
      <c r="AQ441" s="100"/>
      <c r="AR441" s="100"/>
      <c r="AS441" s="100"/>
      <c r="AT441" s="100"/>
      <c r="AU441" s="100"/>
      <c r="AV441" s="100"/>
      <c r="AW441" s="100"/>
      <c r="AX441" s="100"/>
      <c r="AY441" s="100"/>
      <c r="AZ441" s="100"/>
      <c r="BA441" s="100"/>
      <c r="BB441" s="100"/>
      <c r="BC441" s="100"/>
      <c r="BD441" s="100"/>
      <c r="BE441" s="100"/>
      <c r="BF441" s="100"/>
      <c r="BG441" s="100"/>
    </row>
    <row r="442" spans="1:59" s="85" customFormat="1" ht="15.6" x14ac:dyDescent="0.3">
      <c r="A442" s="40" t="s">
        <v>71</v>
      </c>
      <c r="B442" s="40" t="str">
        <f>VLOOKUP(A442,'CENTROS DE COSTOS'!A:D,2,0)</f>
        <v>0036-0004</v>
      </c>
      <c r="C442" s="40" t="str">
        <f>VLOOKUP(A442,'CENTROS DE COSTOS'!A:D,3,0)</f>
        <v>Wompi Centro</v>
      </c>
      <c r="D442" s="40">
        <v>25290</v>
      </c>
      <c r="E442" s="40">
        <v>2971099</v>
      </c>
      <c r="F442" s="40">
        <v>73646</v>
      </c>
      <c r="G442" s="40" t="s">
        <v>33</v>
      </c>
      <c r="H442" s="40" t="s">
        <v>618</v>
      </c>
      <c r="I442" s="40" t="s">
        <v>652</v>
      </c>
      <c r="J442" s="40" t="s">
        <v>6602</v>
      </c>
      <c r="K442" s="40" t="s">
        <v>1170</v>
      </c>
      <c r="L442" s="40" t="s">
        <v>8394</v>
      </c>
      <c r="M442" s="103">
        <v>45965.455555555563</v>
      </c>
      <c r="N442" s="103">
        <v>45968.631944444453</v>
      </c>
      <c r="O442" s="40" t="s">
        <v>35</v>
      </c>
      <c r="P442" s="40" t="s">
        <v>35</v>
      </c>
      <c r="Q442" s="40" t="s">
        <v>1494</v>
      </c>
      <c r="R442" s="40" t="s">
        <v>1495</v>
      </c>
      <c r="S442" s="40" t="s">
        <v>10672</v>
      </c>
      <c r="T442" s="40" t="s">
        <v>1497</v>
      </c>
      <c r="U442" s="40">
        <v>24</v>
      </c>
      <c r="V442" s="40" t="str">
        <f>VLOOKUP(D442,TIPOLOGIA!A:F,5,0)</f>
        <v>INTERMEDIA</v>
      </c>
      <c r="W442" s="40" t="str">
        <f>VLOOKUP(D442,TIPOLOGIA!A:F,6,0)</f>
        <v>TERRESTRE</v>
      </c>
      <c r="X442" s="40" t="s">
        <v>1198</v>
      </c>
      <c r="Y442" s="40">
        <v>1</v>
      </c>
      <c r="Z442" s="51">
        <f>IF(T442="SOPORTE_TELEFÓNICO",'TARIFAS 2025'!$B$14,IF(V442="PRINCIPAL",'TARIFAS 2025'!$B$11,IF(V442="INTERMEDIA",'TARIFAS 2025'!$C$11,IF(V442="LEJANA",'TARIFAS 2025'!$D$11))))</f>
        <v>36351</v>
      </c>
      <c r="AA442" s="51">
        <f t="shared" si="6"/>
        <v>36351</v>
      </c>
      <c r="AB442" s="100"/>
      <c r="AC442" s="100"/>
      <c r="AD442" s="100"/>
      <c r="AE442" s="100"/>
      <c r="AF442" s="100"/>
      <c r="AG442" s="100"/>
      <c r="AH442" s="100"/>
      <c r="AI442" s="100"/>
      <c r="AJ442" s="100"/>
      <c r="AK442" s="100"/>
      <c r="AL442" s="100"/>
      <c r="AM442" s="100"/>
      <c r="AN442" s="100"/>
      <c r="AO442" s="100"/>
      <c r="AP442" s="100"/>
      <c r="AQ442" s="100"/>
      <c r="AR442" s="100"/>
      <c r="AS442" s="100"/>
      <c r="AT442" s="100"/>
      <c r="AU442" s="100"/>
      <c r="AV442" s="100"/>
      <c r="AW442" s="100"/>
      <c r="AX442" s="100"/>
      <c r="AY442" s="100"/>
      <c r="AZ442" s="100"/>
      <c r="BA442" s="100"/>
      <c r="BB442" s="100"/>
      <c r="BC442" s="100"/>
      <c r="BD442" s="100"/>
      <c r="BE442" s="100"/>
      <c r="BF442" s="100"/>
      <c r="BG442" s="100"/>
    </row>
    <row r="443" spans="1:59" s="85" customFormat="1" ht="15.6" x14ac:dyDescent="0.3">
      <c r="A443" s="40" t="s">
        <v>77</v>
      </c>
      <c r="B443" s="40" t="str">
        <f>VLOOKUP(A443,'CENTROS DE COSTOS'!A:D,2,0)</f>
        <v>0036-0003</v>
      </c>
      <c r="C443" s="40" t="str">
        <f>VLOOKUP(A443,'CENTROS DE COSTOS'!A:D,3,0)</f>
        <v>Wompi Suroccidente</v>
      </c>
      <c r="D443" s="40">
        <v>19001</v>
      </c>
      <c r="E443" s="40">
        <v>2984460</v>
      </c>
      <c r="F443" s="40">
        <v>80291</v>
      </c>
      <c r="G443" s="40" t="s">
        <v>33</v>
      </c>
      <c r="H443" s="40" t="s">
        <v>498</v>
      </c>
      <c r="I443" s="40" t="s">
        <v>93</v>
      </c>
      <c r="J443" s="40" t="s">
        <v>3100</v>
      </c>
      <c r="K443" s="40" t="s">
        <v>1170</v>
      </c>
      <c r="L443" s="40" t="s">
        <v>8395</v>
      </c>
      <c r="M443" s="103">
        <v>45967.515277777777</v>
      </c>
      <c r="N443" s="103">
        <v>45968.633333333331</v>
      </c>
      <c r="O443" s="40" t="s">
        <v>35</v>
      </c>
      <c r="P443" s="40" t="s">
        <v>35</v>
      </c>
      <c r="Q443" s="40" t="s">
        <v>1494</v>
      </c>
      <c r="R443" s="40" t="s">
        <v>1495</v>
      </c>
      <c r="S443" s="40" t="s">
        <v>10673</v>
      </c>
      <c r="T443" s="40" t="s">
        <v>1172</v>
      </c>
      <c r="U443" s="40">
        <v>8</v>
      </c>
      <c r="V443" s="40" t="str">
        <f>VLOOKUP(D443,TIPOLOGIA!A:F,5,0)</f>
        <v>LEJANA</v>
      </c>
      <c r="W443" s="40" t="str">
        <f>VLOOKUP(D443,TIPOLOGIA!A:F,6,0)</f>
        <v>TERRESTRE</v>
      </c>
      <c r="X443" s="40" t="s">
        <v>1806</v>
      </c>
      <c r="Y443" s="40">
        <v>1</v>
      </c>
      <c r="Z443" s="51">
        <f>IF(T443="SOPORTE_TELEFÓNICO",'TARIFAS 2025'!$B$14,IF(V443="PRINCIPAL",'TARIFAS 2025'!$B$11,IF(V443="INTERMEDIA",'TARIFAS 2025'!$C$11,IF(V443="LEJANA",'TARIFAS 2025'!$D$11))))</f>
        <v>40250</v>
      </c>
      <c r="AA443" s="51">
        <f t="shared" si="6"/>
        <v>40250</v>
      </c>
      <c r="AB443" s="100"/>
      <c r="AC443" s="100"/>
      <c r="AD443" s="100"/>
      <c r="AE443" s="100"/>
      <c r="AF443" s="100"/>
      <c r="AG443" s="100"/>
      <c r="AH443" s="100"/>
      <c r="AI443" s="100"/>
      <c r="AJ443" s="100"/>
      <c r="AK443" s="100"/>
      <c r="AL443" s="100"/>
      <c r="AM443" s="100"/>
      <c r="AN443" s="100"/>
      <c r="AO443" s="100"/>
      <c r="AP443" s="100"/>
      <c r="AQ443" s="100"/>
      <c r="AR443" s="100"/>
      <c r="AS443" s="100"/>
      <c r="AT443" s="100"/>
      <c r="AU443" s="100"/>
      <c r="AV443" s="100"/>
      <c r="AW443" s="100"/>
      <c r="AX443" s="100"/>
      <c r="AY443" s="100"/>
      <c r="AZ443" s="100"/>
      <c r="BA443" s="100"/>
      <c r="BB443" s="100"/>
      <c r="BC443" s="100"/>
      <c r="BD443" s="100"/>
      <c r="BE443" s="100"/>
      <c r="BF443" s="100"/>
      <c r="BG443" s="100"/>
    </row>
    <row r="444" spans="1:59" s="85" customFormat="1" ht="15.6" x14ac:dyDescent="0.3">
      <c r="A444" s="40" t="s">
        <v>98</v>
      </c>
      <c r="B444" s="40" t="str">
        <f>VLOOKUP(A444,'CENTROS DE COSTOS'!A:D,2,0)</f>
        <v>0036-0006</v>
      </c>
      <c r="C444" s="40" t="str">
        <f>VLOOKUP(A444,'CENTROS DE COSTOS'!A:D,3,0)</f>
        <v>Wompi Oriente</v>
      </c>
      <c r="D444" s="40">
        <v>50573</v>
      </c>
      <c r="E444" s="40">
        <v>2977353</v>
      </c>
      <c r="F444" s="40">
        <v>78360</v>
      </c>
      <c r="G444" s="40" t="s">
        <v>33</v>
      </c>
      <c r="H444" s="40" t="s">
        <v>814</v>
      </c>
      <c r="I444" s="40" t="s">
        <v>833</v>
      </c>
      <c r="J444" s="40" t="s">
        <v>6603</v>
      </c>
      <c r="K444" s="40" t="s">
        <v>1170</v>
      </c>
      <c r="L444" s="40" t="s">
        <v>8396</v>
      </c>
      <c r="M444" s="103">
        <v>45966.436111111107</v>
      </c>
      <c r="N444" s="103">
        <v>45968.633333333331</v>
      </c>
      <c r="O444" s="40" t="s">
        <v>35</v>
      </c>
      <c r="P444" s="40" t="s">
        <v>35</v>
      </c>
      <c r="Q444" s="40" t="s">
        <v>1494</v>
      </c>
      <c r="R444" s="40" t="s">
        <v>1495</v>
      </c>
      <c r="S444" s="40" t="s">
        <v>10674</v>
      </c>
      <c r="T444" s="40" t="s">
        <v>1497</v>
      </c>
      <c r="U444" s="40">
        <v>24</v>
      </c>
      <c r="V444" s="40" t="str">
        <f>VLOOKUP(D444,TIPOLOGIA!A:F,5,0)</f>
        <v>INTERMEDIA</v>
      </c>
      <c r="W444" s="40" t="str">
        <f>VLOOKUP(D444,TIPOLOGIA!A:F,6,0)</f>
        <v>TERRESTRE</v>
      </c>
      <c r="X444" s="40" t="s">
        <v>1604</v>
      </c>
      <c r="Y444" s="40">
        <v>1</v>
      </c>
      <c r="Z444" s="51">
        <f>IF(T444="SOPORTE_TELEFÓNICO",'TARIFAS 2025'!$B$14,IF(V444="PRINCIPAL",'TARIFAS 2025'!$B$11,IF(V444="INTERMEDIA",'TARIFAS 2025'!$C$11,IF(V444="LEJANA",'TARIFAS 2025'!$D$11))))</f>
        <v>36351</v>
      </c>
      <c r="AA444" s="51">
        <f t="shared" si="6"/>
        <v>36351</v>
      </c>
      <c r="AB444" s="100"/>
      <c r="AC444" s="100"/>
      <c r="AD444" s="100"/>
      <c r="AE444" s="100"/>
      <c r="AF444" s="100"/>
      <c r="AG444" s="100"/>
      <c r="AH444" s="100"/>
      <c r="AI444" s="100"/>
      <c r="AJ444" s="100"/>
      <c r="AK444" s="100"/>
      <c r="AL444" s="100"/>
      <c r="AM444" s="100"/>
      <c r="AN444" s="100"/>
      <c r="AO444" s="100"/>
      <c r="AP444" s="100"/>
      <c r="AQ444" s="100"/>
      <c r="AR444" s="100"/>
      <c r="AS444" s="100"/>
      <c r="AT444" s="100"/>
      <c r="AU444" s="100"/>
      <c r="AV444" s="100"/>
      <c r="AW444" s="100"/>
      <c r="AX444" s="100"/>
      <c r="AY444" s="100"/>
      <c r="AZ444" s="100"/>
      <c r="BA444" s="100"/>
      <c r="BB444" s="100"/>
      <c r="BC444" s="100"/>
      <c r="BD444" s="100"/>
      <c r="BE444" s="100"/>
      <c r="BF444" s="100"/>
      <c r="BG444" s="100"/>
    </row>
    <row r="445" spans="1:59" s="85" customFormat="1" ht="15.6" x14ac:dyDescent="0.3">
      <c r="A445" s="40" t="s">
        <v>91</v>
      </c>
      <c r="B445" s="40" t="str">
        <f>VLOOKUP(A445,'CENTROS DE COSTOS'!A:D,2,0)</f>
        <v>0036-0003</v>
      </c>
      <c r="C445" s="40" t="str">
        <f>VLOOKUP(A445,'CENTROS DE COSTOS'!A:D,3,0)</f>
        <v>Wompi Suroccidente</v>
      </c>
      <c r="D445" s="40">
        <v>52001</v>
      </c>
      <c r="E445" s="40">
        <v>2986397</v>
      </c>
      <c r="F445" s="40">
        <v>62889</v>
      </c>
      <c r="G445" s="40" t="s">
        <v>33</v>
      </c>
      <c r="H445" s="40" t="s">
        <v>133</v>
      </c>
      <c r="I445" s="40" t="s">
        <v>91</v>
      </c>
      <c r="J445" s="40" t="s">
        <v>6604</v>
      </c>
      <c r="K445" s="40" t="s">
        <v>1170</v>
      </c>
      <c r="L445" s="40" t="s">
        <v>8397</v>
      </c>
      <c r="M445" s="103">
        <v>45967.681250000001</v>
      </c>
      <c r="N445" s="103">
        <v>45968.634722222218</v>
      </c>
      <c r="O445" s="40" t="s">
        <v>35</v>
      </c>
      <c r="P445" s="40" t="s">
        <v>35</v>
      </c>
      <c r="Q445" s="40" t="s">
        <v>1494</v>
      </c>
      <c r="R445" s="40" t="s">
        <v>1495</v>
      </c>
      <c r="S445" s="40" t="s">
        <v>10675</v>
      </c>
      <c r="T445" s="40" t="s">
        <v>1172</v>
      </c>
      <c r="U445" s="40">
        <v>56</v>
      </c>
      <c r="V445" s="40" t="str">
        <f>VLOOKUP(D445,TIPOLOGIA!A:F,5,0)</f>
        <v>PRINCIPAL</v>
      </c>
      <c r="W445" s="40" t="str">
        <f>VLOOKUP(D445,TIPOLOGIA!A:F,6,0)</f>
        <v>TERRESTRE</v>
      </c>
      <c r="X445" s="40" t="s">
        <v>1206</v>
      </c>
      <c r="Y445" s="40">
        <v>1</v>
      </c>
      <c r="Z445" s="51">
        <f>IF(T445="SOPORTE_TELEFÓNICO",'TARIFAS 2025'!$B$14,IF(V445="PRINCIPAL",'TARIFAS 2025'!$B$11,IF(V445="INTERMEDIA",'TARIFAS 2025'!$C$11,IF(V445="LEJANA",'TARIFAS 2025'!$D$11))))</f>
        <v>31419</v>
      </c>
      <c r="AA445" s="51">
        <f t="shared" si="6"/>
        <v>31419</v>
      </c>
      <c r="AB445" s="100"/>
      <c r="AC445" s="100"/>
      <c r="AD445" s="100"/>
      <c r="AE445" s="100"/>
      <c r="AF445" s="100"/>
      <c r="AG445" s="100"/>
      <c r="AH445" s="100"/>
      <c r="AI445" s="100"/>
      <c r="AJ445" s="100"/>
      <c r="AK445" s="100"/>
      <c r="AL445" s="100"/>
      <c r="AM445" s="100"/>
      <c r="AN445" s="100"/>
      <c r="AO445" s="100"/>
      <c r="AP445" s="100"/>
      <c r="AQ445" s="100"/>
      <c r="AR445" s="100"/>
      <c r="AS445" s="100"/>
      <c r="AT445" s="100"/>
      <c r="AU445" s="100"/>
      <c r="AV445" s="100"/>
      <c r="AW445" s="100"/>
      <c r="AX445" s="100"/>
      <c r="AY445" s="100"/>
      <c r="AZ445" s="100"/>
      <c r="BA445" s="100"/>
      <c r="BB445" s="100"/>
      <c r="BC445" s="100"/>
      <c r="BD445" s="100"/>
      <c r="BE445" s="100"/>
      <c r="BF445" s="100"/>
      <c r="BG445" s="100"/>
    </row>
    <row r="446" spans="1:59" s="85" customFormat="1" ht="15.6" x14ac:dyDescent="0.3">
      <c r="A446" s="40" t="s">
        <v>96</v>
      </c>
      <c r="B446" s="40" t="str">
        <f>VLOOKUP(A446,'CENTROS DE COSTOS'!A:D,2,0)</f>
        <v>0036-0007</v>
      </c>
      <c r="C446" s="40" t="str">
        <f>VLOOKUP(A446,'CENTROS DE COSTOS'!A:D,3,0)</f>
        <v>Wompi Santander</v>
      </c>
      <c r="D446" s="40">
        <v>15455</v>
      </c>
      <c r="E446" s="40">
        <v>2978968</v>
      </c>
      <c r="F446" s="40">
        <v>43978</v>
      </c>
      <c r="G446" s="40" t="s">
        <v>33</v>
      </c>
      <c r="H446" s="40" t="s">
        <v>322</v>
      </c>
      <c r="I446" s="40" t="s">
        <v>325</v>
      </c>
      <c r="J446" s="40" t="s">
        <v>3492</v>
      </c>
      <c r="K446" s="40" t="s">
        <v>1170</v>
      </c>
      <c r="L446" s="40" t="s">
        <v>8398</v>
      </c>
      <c r="M446" s="103">
        <v>45966.583333333343</v>
      </c>
      <c r="N446" s="103">
        <v>45968.635416666657</v>
      </c>
      <c r="O446" s="40" t="s">
        <v>35</v>
      </c>
      <c r="P446" s="40" t="s">
        <v>35</v>
      </c>
      <c r="Q446" s="40" t="s">
        <v>1494</v>
      </c>
      <c r="R446" s="40" t="s">
        <v>1495</v>
      </c>
      <c r="S446" s="40" t="s">
        <v>10676</v>
      </c>
      <c r="T446" s="40" t="s">
        <v>1497</v>
      </c>
      <c r="U446" s="40">
        <v>32</v>
      </c>
      <c r="V446" s="40" t="str">
        <f>VLOOKUP(D446,TIPOLOGIA!A:F,5,0)</f>
        <v>LEJANA</v>
      </c>
      <c r="W446" s="40" t="str">
        <f>VLOOKUP(D446,TIPOLOGIA!A:F,6,0)</f>
        <v>TERRESTRE</v>
      </c>
      <c r="X446" s="40" t="s">
        <v>1218</v>
      </c>
      <c r="Y446" s="40">
        <v>1</v>
      </c>
      <c r="Z446" s="51">
        <f>IF(T446="SOPORTE_TELEFÓNICO",'TARIFAS 2025'!$B$14,IF(V446="PRINCIPAL",'TARIFAS 2025'!$B$11,IF(V446="INTERMEDIA",'TARIFAS 2025'!$C$11,IF(V446="LEJANA",'TARIFAS 2025'!$D$11))))</f>
        <v>40250</v>
      </c>
      <c r="AA446" s="51">
        <f t="shared" si="6"/>
        <v>40250</v>
      </c>
      <c r="AB446" s="100"/>
      <c r="AC446" s="100"/>
      <c r="AD446" s="100"/>
      <c r="AE446" s="100"/>
      <c r="AF446" s="100"/>
      <c r="AG446" s="100"/>
      <c r="AH446" s="100"/>
      <c r="AI446" s="100"/>
      <c r="AJ446" s="100"/>
      <c r="AK446" s="100"/>
      <c r="AL446" s="100"/>
      <c r="AM446" s="100"/>
      <c r="AN446" s="100"/>
      <c r="AO446" s="100"/>
      <c r="AP446" s="100"/>
      <c r="AQ446" s="100"/>
      <c r="AR446" s="100"/>
      <c r="AS446" s="100"/>
      <c r="AT446" s="100"/>
      <c r="AU446" s="100"/>
      <c r="AV446" s="100"/>
      <c r="AW446" s="100"/>
      <c r="AX446" s="100"/>
      <c r="AY446" s="100"/>
      <c r="AZ446" s="100"/>
      <c r="BA446" s="100"/>
      <c r="BB446" s="100"/>
      <c r="BC446" s="100"/>
      <c r="BD446" s="100"/>
      <c r="BE446" s="100"/>
      <c r="BF446" s="100"/>
      <c r="BG446" s="100"/>
    </row>
    <row r="447" spans="1:59" s="85" customFormat="1" ht="15.6" x14ac:dyDescent="0.3">
      <c r="A447" s="40" t="s">
        <v>98</v>
      </c>
      <c r="B447" s="40" t="str">
        <f>VLOOKUP(A447,'CENTROS DE COSTOS'!A:D,2,0)</f>
        <v>0036-0006</v>
      </c>
      <c r="C447" s="40" t="str">
        <f>VLOOKUP(A447,'CENTROS DE COSTOS'!A:D,3,0)</f>
        <v>Wompi Oriente</v>
      </c>
      <c r="D447" s="40">
        <v>50006</v>
      </c>
      <c r="E447" s="40">
        <v>2978980</v>
      </c>
      <c r="F447" s="40">
        <v>24607</v>
      </c>
      <c r="G447" s="40" t="s">
        <v>33</v>
      </c>
      <c r="H447" s="40" t="s">
        <v>814</v>
      </c>
      <c r="I447" s="40" t="s">
        <v>816</v>
      </c>
      <c r="J447" s="40" t="s">
        <v>6605</v>
      </c>
      <c r="K447" s="40" t="s">
        <v>1170</v>
      </c>
      <c r="L447" s="40" t="s">
        <v>8399</v>
      </c>
      <c r="M447" s="103">
        <v>45966.586111111108</v>
      </c>
      <c r="N447" s="103">
        <v>45968.638194444437</v>
      </c>
      <c r="O447" s="40" t="s">
        <v>35</v>
      </c>
      <c r="P447" s="40" t="s">
        <v>35</v>
      </c>
      <c r="Q447" s="40" t="s">
        <v>1494</v>
      </c>
      <c r="R447" s="40" t="s">
        <v>1495</v>
      </c>
      <c r="S447" s="40" t="s">
        <v>10677</v>
      </c>
      <c r="T447" s="40" t="s">
        <v>1497</v>
      </c>
      <c r="U447" s="40">
        <v>48</v>
      </c>
      <c r="V447" s="40" t="str">
        <f>VLOOKUP(D447,TIPOLOGIA!A:F,5,0)</f>
        <v>INTERMEDIA</v>
      </c>
      <c r="W447" s="40" t="str">
        <f>VLOOKUP(D447,TIPOLOGIA!A:F,6,0)</f>
        <v>TERRESTRE</v>
      </c>
      <c r="X447" s="40" t="s">
        <v>1604</v>
      </c>
      <c r="Y447" s="40">
        <v>1</v>
      </c>
      <c r="Z447" s="51">
        <f>IF(T447="SOPORTE_TELEFÓNICO",'TARIFAS 2025'!$B$14,IF(V447="PRINCIPAL",'TARIFAS 2025'!$B$11,IF(V447="INTERMEDIA",'TARIFAS 2025'!$C$11,IF(V447="LEJANA",'TARIFAS 2025'!$D$11))))</f>
        <v>36351</v>
      </c>
      <c r="AA447" s="51">
        <f t="shared" si="6"/>
        <v>36351</v>
      </c>
      <c r="AB447" s="100"/>
      <c r="AC447" s="100"/>
      <c r="AD447" s="100"/>
      <c r="AE447" s="100"/>
      <c r="AF447" s="100"/>
      <c r="AG447" s="100"/>
      <c r="AH447" s="100"/>
      <c r="AI447" s="100"/>
      <c r="AJ447" s="100"/>
      <c r="AK447" s="100"/>
      <c r="AL447" s="100"/>
      <c r="AM447" s="100"/>
      <c r="AN447" s="100"/>
      <c r="AO447" s="100"/>
      <c r="AP447" s="100"/>
      <c r="AQ447" s="100"/>
      <c r="AR447" s="100"/>
      <c r="AS447" s="100"/>
      <c r="AT447" s="100"/>
      <c r="AU447" s="100"/>
      <c r="AV447" s="100"/>
      <c r="AW447" s="100"/>
      <c r="AX447" s="100"/>
      <c r="AY447" s="100"/>
      <c r="AZ447" s="100"/>
      <c r="BA447" s="100"/>
      <c r="BB447" s="100"/>
      <c r="BC447" s="100"/>
      <c r="BD447" s="100"/>
      <c r="BE447" s="100"/>
      <c r="BF447" s="100"/>
      <c r="BG447" s="100"/>
    </row>
    <row r="448" spans="1:59" s="85" customFormat="1" ht="15.6" x14ac:dyDescent="0.3">
      <c r="A448" s="40" t="s">
        <v>71</v>
      </c>
      <c r="B448" s="40" t="str">
        <f>VLOOKUP(A448,'CENTROS DE COSTOS'!A:D,2,0)</f>
        <v>0036-0004</v>
      </c>
      <c r="C448" s="40" t="str">
        <f>VLOOKUP(A448,'CENTROS DE COSTOS'!A:D,3,0)</f>
        <v>Wompi Centro</v>
      </c>
      <c r="D448" s="40">
        <v>25743</v>
      </c>
      <c r="E448" s="40">
        <v>2921339</v>
      </c>
      <c r="F448" s="40">
        <v>51530</v>
      </c>
      <c r="G448" s="40" t="s">
        <v>33</v>
      </c>
      <c r="H448" s="40" t="s">
        <v>618</v>
      </c>
      <c r="I448" s="40" t="s">
        <v>696</v>
      </c>
      <c r="J448" s="40" t="s">
        <v>6606</v>
      </c>
      <c r="K448" s="40" t="s">
        <v>1170</v>
      </c>
      <c r="L448" s="40" t="s">
        <v>8400</v>
      </c>
      <c r="M448" s="103">
        <v>45952.645833333343</v>
      </c>
      <c r="N448" s="103">
        <v>45968.645138888889</v>
      </c>
      <c r="O448" s="40" t="s">
        <v>35</v>
      </c>
      <c r="P448" s="40" t="s">
        <v>35</v>
      </c>
      <c r="Q448" s="40" t="s">
        <v>1517</v>
      </c>
      <c r="R448" s="40" t="s">
        <v>10248</v>
      </c>
      <c r="S448" s="40" t="s">
        <v>10678</v>
      </c>
      <c r="T448" s="40" t="s">
        <v>1497</v>
      </c>
      <c r="U448" s="40">
        <v>0</v>
      </c>
      <c r="V448" s="40" t="str">
        <f>VLOOKUP(D448,TIPOLOGIA!A:F,5,0)</f>
        <v>INTERMEDIA</v>
      </c>
      <c r="W448" s="40" t="str">
        <f>VLOOKUP(D448,TIPOLOGIA!A:F,6,0)</f>
        <v>TERRESTRE</v>
      </c>
      <c r="X448" s="40" t="s">
        <v>1609</v>
      </c>
      <c r="Y448" s="40">
        <v>1</v>
      </c>
      <c r="Z448" s="51">
        <f>IF(T448="SOPORTE_TELEFÓNICO",'TARIFAS 2025'!$B$14,IF(V448="PRINCIPAL",'TARIFAS 2025'!$B$11,IF(V448="INTERMEDIA",'TARIFAS 2025'!$C$11,IF(V448="LEJANA",'TARIFAS 2025'!$D$11))))</f>
        <v>36351</v>
      </c>
      <c r="AA448" s="51">
        <f t="shared" si="6"/>
        <v>36351</v>
      </c>
      <c r="AB448" s="100"/>
      <c r="AC448" s="100"/>
      <c r="AD448" s="100"/>
      <c r="AE448" s="100"/>
      <c r="AF448" s="100"/>
      <c r="AG448" s="100"/>
      <c r="AH448" s="100"/>
      <c r="AI448" s="100"/>
      <c r="AJ448" s="100"/>
      <c r="AK448" s="100"/>
      <c r="AL448" s="100"/>
      <c r="AM448" s="100"/>
      <c r="AN448" s="100"/>
      <c r="AO448" s="100"/>
      <c r="AP448" s="100"/>
      <c r="AQ448" s="100"/>
      <c r="AR448" s="100"/>
      <c r="AS448" s="100"/>
      <c r="AT448" s="100"/>
      <c r="AU448" s="100"/>
      <c r="AV448" s="100"/>
      <c r="AW448" s="100"/>
      <c r="AX448" s="100"/>
      <c r="AY448" s="100"/>
      <c r="AZ448" s="100"/>
      <c r="BA448" s="100"/>
      <c r="BB448" s="100"/>
      <c r="BC448" s="100"/>
      <c r="BD448" s="100"/>
      <c r="BE448" s="100"/>
      <c r="BF448" s="100"/>
      <c r="BG448" s="100"/>
    </row>
    <row r="449" spans="1:59" s="85" customFormat="1" ht="15.6" x14ac:dyDescent="0.3">
      <c r="A449" s="40" t="s">
        <v>88</v>
      </c>
      <c r="B449" s="40" t="str">
        <f>VLOOKUP(A449,'CENTROS DE COSTOS'!A:D,2,0)</f>
        <v>0036-0005</v>
      </c>
      <c r="C449" s="40" t="str">
        <f>VLOOKUP(A449,'CENTROS DE COSTOS'!A:D,3,0)</f>
        <v>Wompi Noroccidente</v>
      </c>
      <c r="D449" s="40">
        <v>5376</v>
      </c>
      <c r="E449" s="40">
        <v>2925264</v>
      </c>
      <c r="F449" s="40">
        <v>39471</v>
      </c>
      <c r="G449" s="40" t="s">
        <v>33</v>
      </c>
      <c r="H449" s="40" t="s">
        <v>120</v>
      </c>
      <c r="I449" s="40" t="s">
        <v>193</v>
      </c>
      <c r="J449" s="40" t="s">
        <v>6607</v>
      </c>
      <c r="K449" s="40" t="s">
        <v>1170</v>
      </c>
      <c r="L449" s="40" t="s">
        <v>8401</v>
      </c>
      <c r="M449" s="103">
        <v>45953.461111111108</v>
      </c>
      <c r="N449" s="103">
        <v>45968.652083333327</v>
      </c>
      <c r="O449" s="40" t="s">
        <v>35</v>
      </c>
      <c r="P449" s="40" t="s">
        <v>35</v>
      </c>
      <c r="Q449" s="40" t="s">
        <v>1517</v>
      </c>
      <c r="R449" s="40" t="s">
        <v>10249</v>
      </c>
      <c r="S449" s="40" t="s">
        <v>10679</v>
      </c>
      <c r="T449" s="40" t="s">
        <v>1497</v>
      </c>
      <c r="U449" s="40">
        <v>0</v>
      </c>
      <c r="V449" s="40" t="str">
        <f>VLOOKUP(D449,TIPOLOGIA!A:F,5,0)</f>
        <v>INTERMEDIA</v>
      </c>
      <c r="W449" s="40" t="str">
        <f>VLOOKUP(D449,TIPOLOGIA!A:F,6,0)</f>
        <v>TERRESTRE</v>
      </c>
      <c r="X449" s="40" t="s">
        <v>1498</v>
      </c>
      <c r="Y449" s="40">
        <v>1</v>
      </c>
      <c r="Z449" s="51">
        <f>IF(T449="SOPORTE_TELEFÓNICO",'TARIFAS 2025'!$B$14,IF(V449="PRINCIPAL",'TARIFAS 2025'!$B$11,IF(V449="INTERMEDIA",'TARIFAS 2025'!$C$11,IF(V449="LEJANA",'TARIFAS 2025'!$D$11))))</f>
        <v>36351</v>
      </c>
      <c r="AA449" s="51">
        <f t="shared" si="6"/>
        <v>36351</v>
      </c>
      <c r="AB449" s="100"/>
      <c r="AC449" s="100"/>
      <c r="AD449" s="100"/>
      <c r="AE449" s="100"/>
      <c r="AF449" s="100"/>
      <c r="AG449" s="100"/>
      <c r="AH449" s="100"/>
      <c r="AI449" s="100"/>
      <c r="AJ449" s="100"/>
      <c r="AK449" s="100"/>
      <c r="AL449" s="100"/>
      <c r="AM449" s="100"/>
      <c r="AN449" s="100"/>
      <c r="AO449" s="100"/>
      <c r="AP449" s="100"/>
      <c r="AQ449" s="100"/>
      <c r="AR449" s="100"/>
      <c r="AS449" s="100"/>
      <c r="AT449" s="100"/>
      <c r="AU449" s="100"/>
      <c r="AV449" s="100"/>
      <c r="AW449" s="100"/>
      <c r="AX449" s="100"/>
      <c r="AY449" s="100"/>
      <c r="AZ449" s="100"/>
      <c r="BA449" s="100"/>
      <c r="BB449" s="100"/>
      <c r="BC449" s="100"/>
      <c r="BD449" s="100"/>
      <c r="BE449" s="100"/>
      <c r="BF449" s="100"/>
      <c r="BG449" s="100"/>
    </row>
    <row r="450" spans="1:59" s="85" customFormat="1" ht="15.6" x14ac:dyDescent="0.3">
      <c r="A450" s="40" t="s">
        <v>88</v>
      </c>
      <c r="B450" s="40" t="str">
        <f>VLOOKUP(A450,'CENTROS DE COSTOS'!A:D,2,0)</f>
        <v>0036-0005</v>
      </c>
      <c r="C450" s="40" t="str">
        <f>VLOOKUP(A450,'CENTROS DE COSTOS'!A:D,3,0)</f>
        <v>Wompi Noroccidente</v>
      </c>
      <c r="D450" s="40">
        <v>5001</v>
      </c>
      <c r="E450" s="40">
        <v>2969725</v>
      </c>
      <c r="F450" s="40">
        <v>78034</v>
      </c>
      <c r="G450" s="40" t="s">
        <v>33</v>
      </c>
      <c r="H450" s="40" t="s">
        <v>120</v>
      </c>
      <c r="I450" s="40" t="s">
        <v>88</v>
      </c>
      <c r="J450" s="40" t="s">
        <v>6608</v>
      </c>
      <c r="K450" s="40" t="s">
        <v>1170</v>
      </c>
      <c r="L450" s="40" t="s">
        <v>8402</v>
      </c>
      <c r="M450" s="103">
        <v>45965.390277777777</v>
      </c>
      <c r="N450" s="103">
        <v>45968.65347222222</v>
      </c>
      <c r="O450" s="40" t="s">
        <v>35</v>
      </c>
      <c r="P450" s="40" t="s">
        <v>35</v>
      </c>
      <c r="Q450" s="40" t="s">
        <v>1494</v>
      </c>
      <c r="R450" s="40" t="s">
        <v>1495</v>
      </c>
      <c r="S450" s="40" t="s">
        <v>10680</v>
      </c>
      <c r="T450" s="40" t="s">
        <v>1172</v>
      </c>
      <c r="U450" s="40">
        <v>32</v>
      </c>
      <c r="V450" s="40" t="str">
        <f>VLOOKUP(D450,TIPOLOGIA!A:F,5,0)</f>
        <v>PRINCIPAL</v>
      </c>
      <c r="W450" s="40" t="str">
        <f>VLOOKUP(D450,TIPOLOGIA!A:F,6,0)</f>
        <v>TERRESTRE</v>
      </c>
      <c r="X450" s="40" t="s">
        <v>1498</v>
      </c>
      <c r="Y450" s="40">
        <v>1</v>
      </c>
      <c r="Z450" s="51">
        <f>IF(T450="SOPORTE_TELEFÓNICO",'TARIFAS 2025'!$B$14,IF(V450="PRINCIPAL",'TARIFAS 2025'!$B$11,IF(V450="INTERMEDIA",'TARIFAS 2025'!$C$11,IF(V450="LEJANA",'TARIFAS 2025'!$D$11))))</f>
        <v>31419</v>
      </c>
      <c r="AA450" s="51">
        <f t="shared" si="6"/>
        <v>31419</v>
      </c>
      <c r="AB450" s="100"/>
      <c r="AC450" s="100"/>
      <c r="AD450" s="100"/>
      <c r="AE450" s="100"/>
      <c r="AF450" s="100"/>
      <c r="AG450" s="100"/>
      <c r="AH450" s="100"/>
      <c r="AI450" s="100"/>
      <c r="AJ450" s="100"/>
      <c r="AK450" s="100"/>
      <c r="AL450" s="100"/>
      <c r="AM450" s="100"/>
      <c r="AN450" s="100"/>
      <c r="AO450" s="100"/>
      <c r="AP450" s="100"/>
      <c r="AQ450" s="100"/>
      <c r="AR450" s="100"/>
      <c r="AS450" s="100"/>
      <c r="AT450" s="100"/>
      <c r="AU450" s="100"/>
      <c r="AV450" s="100"/>
      <c r="AW450" s="100"/>
      <c r="AX450" s="100"/>
      <c r="AY450" s="100"/>
      <c r="AZ450" s="100"/>
      <c r="BA450" s="100"/>
      <c r="BB450" s="100"/>
      <c r="BC450" s="100"/>
      <c r="BD450" s="100"/>
      <c r="BE450" s="100"/>
      <c r="BF450" s="100"/>
      <c r="BG450" s="100"/>
    </row>
    <row r="451" spans="1:59" s="85" customFormat="1" ht="15.6" x14ac:dyDescent="0.3">
      <c r="A451" s="40" t="s">
        <v>88</v>
      </c>
      <c r="B451" s="40" t="str">
        <f>VLOOKUP(A451,'CENTROS DE COSTOS'!A:D,2,0)</f>
        <v>0036-0005</v>
      </c>
      <c r="C451" s="40" t="str">
        <f>VLOOKUP(A451,'CENTROS DE COSTOS'!A:D,3,0)</f>
        <v>Wompi Noroccidente</v>
      </c>
      <c r="D451" s="40">
        <v>5001</v>
      </c>
      <c r="E451" s="40">
        <v>2969586</v>
      </c>
      <c r="F451" s="40">
        <v>33401</v>
      </c>
      <c r="G451" s="40" t="s">
        <v>33</v>
      </c>
      <c r="H451" s="40" t="s">
        <v>120</v>
      </c>
      <c r="I451" s="40" t="s">
        <v>88</v>
      </c>
      <c r="J451" s="40" t="s">
        <v>6609</v>
      </c>
      <c r="K451" s="40" t="s">
        <v>1170</v>
      </c>
      <c r="L451" s="40" t="s">
        <v>8403</v>
      </c>
      <c r="M451" s="103">
        <v>45965.392361111109</v>
      </c>
      <c r="N451" s="103">
        <v>45968.654861111107</v>
      </c>
      <c r="O451" s="40" t="s">
        <v>35</v>
      </c>
      <c r="P451" s="40" t="s">
        <v>35</v>
      </c>
      <c r="Q451" s="40" t="s">
        <v>1494</v>
      </c>
      <c r="R451" s="40" t="s">
        <v>1495</v>
      </c>
      <c r="S451" s="40" t="s">
        <v>10681</v>
      </c>
      <c r="T451" s="40" t="s">
        <v>1172</v>
      </c>
      <c r="U451" s="40">
        <v>64</v>
      </c>
      <c r="V451" s="40" t="str">
        <f>VLOOKUP(D451,TIPOLOGIA!A:F,5,0)</f>
        <v>PRINCIPAL</v>
      </c>
      <c r="W451" s="40" t="str">
        <f>VLOOKUP(D451,TIPOLOGIA!A:F,6,0)</f>
        <v>TERRESTRE</v>
      </c>
      <c r="X451" s="40" t="s">
        <v>1498</v>
      </c>
      <c r="Y451" s="40">
        <v>1</v>
      </c>
      <c r="Z451" s="51">
        <f>IF(T451="SOPORTE_TELEFÓNICO",'TARIFAS 2025'!$B$14,IF(V451="PRINCIPAL",'TARIFAS 2025'!$B$11,IF(V451="INTERMEDIA",'TARIFAS 2025'!$C$11,IF(V451="LEJANA",'TARIFAS 2025'!$D$11))))</f>
        <v>31419</v>
      </c>
      <c r="AA451" s="51">
        <f t="shared" ref="AA451:AA514" si="7">Z451*Y451</f>
        <v>31419</v>
      </c>
      <c r="AB451" s="100"/>
      <c r="AC451" s="100"/>
      <c r="AD451" s="100"/>
      <c r="AE451" s="100"/>
      <c r="AF451" s="100"/>
      <c r="AG451" s="100"/>
      <c r="AH451" s="100"/>
      <c r="AI451" s="100"/>
      <c r="AJ451" s="100"/>
      <c r="AK451" s="100"/>
      <c r="AL451" s="100"/>
      <c r="AM451" s="100"/>
      <c r="AN451" s="100"/>
      <c r="AO451" s="100"/>
      <c r="AP451" s="100"/>
      <c r="AQ451" s="100"/>
      <c r="AR451" s="100"/>
      <c r="AS451" s="100"/>
      <c r="AT451" s="100"/>
      <c r="AU451" s="100"/>
      <c r="AV451" s="100"/>
      <c r="AW451" s="100"/>
      <c r="AX451" s="100"/>
      <c r="AY451" s="100"/>
      <c r="AZ451" s="100"/>
      <c r="BA451" s="100"/>
      <c r="BB451" s="100"/>
      <c r="BC451" s="100"/>
      <c r="BD451" s="100"/>
      <c r="BE451" s="100"/>
      <c r="BF451" s="100"/>
      <c r="BG451" s="100"/>
    </row>
    <row r="452" spans="1:59" s="85" customFormat="1" ht="15.6" x14ac:dyDescent="0.3">
      <c r="A452" s="40" t="s">
        <v>88</v>
      </c>
      <c r="B452" s="40" t="str">
        <f>VLOOKUP(A452,'CENTROS DE COSTOS'!A:D,2,0)</f>
        <v>0036-0005</v>
      </c>
      <c r="C452" s="40" t="str">
        <f>VLOOKUP(A452,'CENTROS DE COSTOS'!A:D,3,0)</f>
        <v>Wompi Noroccidente</v>
      </c>
      <c r="D452" s="40">
        <v>5088</v>
      </c>
      <c r="E452" s="40">
        <v>2971922</v>
      </c>
      <c r="F452" s="40">
        <v>13531</v>
      </c>
      <c r="G452" s="40" t="s">
        <v>33</v>
      </c>
      <c r="H452" s="40" t="s">
        <v>120</v>
      </c>
      <c r="I452" s="40" t="s">
        <v>155</v>
      </c>
      <c r="J452" s="40" t="s">
        <v>1611</v>
      </c>
      <c r="K452" s="40" t="s">
        <v>1170</v>
      </c>
      <c r="L452" s="40" t="s">
        <v>8404</v>
      </c>
      <c r="M452" s="103">
        <v>45965.493750000001</v>
      </c>
      <c r="N452" s="103">
        <v>45968.655555555553</v>
      </c>
      <c r="O452" s="40" t="s">
        <v>35</v>
      </c>
      <c r="P452" s="40" t="s">
        <v>35</v>
      </c>
      <c r="Q452" s="40" t="s">
        <v>1494</v>
      </c>
      <c r="R452" s="40" t="s">
        <v>1495</v>
      </c>
      <c r="S452" s="40" t="s">
        <v>10682</v>
      </c>
      <c r="T452" s="40" t="s">
        <v>1172</v>
      </c>
      <c r="U452" s="40">
        <v>64</v>
      </c>
      <c r="V452" s="40" t="str">
        <f>VLOOKUP(D452,TIPOLOGIA!A:F,5,0)</f>
        <v>PRINCIPAL</v>
      </c>
      <c r="W452" s="40" t="str">
        <f>VLOOKUP(D452,TIPOLOGIA!A:F,6,0)</f>
        <v>TERRESTRE</v>
      </c>
      <c r="X452" s="40" t="s">
        <v>1498</v>
      </c>
      <c r="Y452" s="40">
        <v>1</v>
      </c>
      <c r="Z452" s="51">
        <f>IF(T452="SOPORTE_TELEFÓNICO",'TARIFAS 2025'!$B$14,IF(V452="PRINCIPAL",'TARIFAS 2025'!$B$11,IF(V452="INTERMEDIA",'TARIFAS 2025'!$C$11,IF(V452="LEJANA",'TARIFAS 2025'!$D$11))))</f>
        <v>31419</v>
      </c>
      <c r="AA452" s="51">
        <f t="shared" si="7"/>
        <v>31419</v>
      </c>
      <c r="AB452" s="100"/>
      <c r="AC452" s="100"/>
      <c r="AD452" s="100"/>
      <c r="AE452" s="100"/>
      <c r="AF452" s="100"/>
      <c r="AG452" s="100"/>
      <c r="AH452" s="100"/>
      <c r="AI452" s="100"/>
      <c r="AJ452" s="100"/>
      <c r="AK452" s="100"/>
      <c r="AL452" s="100"/>
      <c r="AM452" s="100"/>
      <c r="AN452" s="100"/>
      <c r="AO452" s="100"/>
      <c r="AP452" s="100"/>
      <c r="AQ452" s="100"/>
      <c r="AR452" s="100"/>
      <c r="AS452" s="100"/>
      <c r="AT452" s="100"/>
      <c r="AU452" s="100"/>
      <c r="AV452" s="100"/>
      <c r="AW452" s="100"/>
      <c r="AX452" s="100"/>
      <c r="AY452" s="100"/>
      <c r="AZ452" s="100"/>
      <c r="BA452" s="100"/>
      <c r="BB452" s="100"/>
      <c r="BC452" s="100"/>
      <c r="BD452" s="100"/>
      <c r="BE452" s="100"/>
      <c r="BF452" s="100"/>
      <c r="BG452" s="100"/>
    </row>
    <row r="453" spans="1:59" s="85" customFormat="1" ht="15.6" x14ac:dyDescent="0.3">
      <c r="A453" s="40" t="s">
        <v>88</v>
      </c>
      <c r="B453" s="40" t="str">
        <f>VLOOKUP(A453,'CENTROS DE COSTOS'!A:D,2,0)</f>
        <v>0036-0005</v>
      </c>
      <c r="C453" s="40" t="str">
        <f>VLOOKUP(A453,'CENTROS DE COSTOS'!A:D,3,0)</f>
        <v>Wompi Noroccidente</v>
      </c>
      <c r="D453" s="40">
        <v>5001</v>
      </c>
      <c r="E453" s="40">
        <v>2974144</v>
      </c>
      <c r="F453" s="40">
        <v>50298</v>
      </c>
      <c r="G453" s="40" t="s">
        <v>33</v>
      </c>
      <c r="H453" s="40" t="s">
        <v>120</v>
      </c>
      <c r="I453" s="40" t="s">
        <v>88</v>
      </c>
      <c r="J453" s="40" t="s">
        <v>6309</v>
      </c>
      <c r="K453" s="40" t="s">
        <v>1170</v>
      </c>
      <c r="L453" s="40" t="s">
        <v>8405</v>
      </c>
      <c r="M453" s="103">
        <v>45965.67291666667</v>
      </c>
      <c r="N453" s="103">
        <v>45968.656944444447</v>
      </c>
      <c r="O453" s="40" t="s">
        <v>35</v>
      </c>
      <c r="P453" s="40" t="s">
        <v>35</v>
      </c>
      <c r="Q453" s="40" t="s">
        <v>1494</v>
      </c>
      <c r="R453" s="40" t="s">
        <v>1495</v>
      </c>
      <c r="S453" s="40" t="s">
        <v>10683</v>
      </c>
      <c r="T453" s="40" t="s">
        <v>1172</v>
      </c>
      <c r="U453" s="40">
        <v>16</v>
      </c>
      <c r="V453" s="40" t="str">
        <f>VLOOKUP(D453,TIPOLOGIA!A:F,5,0)</f>
        <v>PRINCIPAL</v>
      </c>
      <c r="W453" s="40" t="str">
        <f>VLOOKUP(D453,TIPOLOGIA!A:F,6,0)</f>
        <v>TERRESTRE</v>
      </c>
      <c r="X453" s="40" t="s">
        <v>1498</v>
      </c>
      <c r="Y453" s="40">
        <v>1</v>
      </c>
      <c r="Z453" s="51">
        <f>IF(T453="SOPORTE_TELEFÓNICO",'TARIFAS 2025'!$B$14,IF(V453="PRINCIPAL",'TARIFAS 2025'!$B$11,IF(V453="INTERMEDIA",'TARIFAS 2025'!$C$11,IF(V453="LEJANA",'TARIFAS 2025'!$D$11))))</f>
        <v>31419</v>
      </c>
      <c r="AA453" s="51">
        <f t="shared" si="7"/>
        <v>31419</v>
      </c>
      <c r="AB453" s="100"/>
      <c r="AC453" s="100"/>
      <c r="AD453" s="100"/>
      <c r="AE453" s="100"/>
      <c r="AF453" s="100"/>
      <c r="AG453" s="100"/>
      <c r="AH453" s="100"/>
      <c r="AI453" s="100"/>
      <c r="AJ453" s="100"/>
      <c r="AK453" s="100"/>
      <c r="AL453" s="100"/>
      <c r="AM453" s="100"/>
      <c r="AN453" s="100"/>
      <c r="AO453" s="100"/>
      <c r="AP453" s="100"/>
      <c r="AQ453" s="100"/>
      <c r="AR453" s="100"/>
      <c r="AS453" s="100"/>
      <c r="AT453" s="100"/>
      <c r="AU453" s="100"/>
      <c r="AV453" s="100"/>
      <c r="AW453" s="100"/>
      <c r="AX453" s="100"/>
      <c r="AY453" s="100"/>
      <c r="AZ453" s="100"/>
      <c r="BA453" s="100"/>
      <c r="BB453" s="100"/>
      <c r="BC453" s="100"/>
      <c r="BD453" s="100"/>
      <c r="BE453" s="100"/>
      <c r="BF453" s="100"/>
      <c r="BG453" s="100"/>
    </row>
    <row r="454" spans="1:59" s="85" customFormat="1" ht="15.6" x14ac:dyDescent="0.3">
      <c r="A454" s="40" t="s">
        <v>88</v>
      </c>
      <c r="B454" s="40" t="str">
        <f>VLOOKUP(A454,'CENTROS DE COSTOS'!A:D,2,0)</f>
        <v>0036-0005</v>
      </c>
      <c r="C454" s="40" t="str">
        <f>VLOOKUP(A454,'CENTROS DE COSTOS'!A:D,3,0)</f>
        <v>Wompi Noroccidente</v>
      </c>
      <c r="D454" s="40">
        <v>5631</v>
      </c>
      <c r="E454" s="40">
        <v>2974382</v>
      </c>
      <c r="F454" s="40">
        <v>76870</v>
      </c>
      <c r="G454" s="40" t="s">
        <v>33</v>
      </c>
      <c r="H454" s="40" t="s">
        <v>120</v>
      </c>
      <c r="I454" s="40" t="s">
        <v>214</v>
      </c>
      <c r="J454" s="40" t="s">
        <v>6610</v>
      </c>
      <c r="K454" s="40" t="s">
        <v>1170</v>
      </c>
      <c r="L454" s="40" t="s">
        <v>8406</v>
      </c>
      <c r="M454" s="103">
        <v>45965.681250000001</v>
      </c>
      <c r="N454" s="103">
        <v>45968.657638888893</v>
      </c>
      <c r="O454" s="40" t="s">
        <v>35</v>
      </c>
      <c r="P454" s="40" t="s">
        <v>35</v>
      </c>
      <c r="Q454" s="40" t="s">
        <v>1494</v>
      </c>
      <c r="R454" s="40" t="s">
        <v>1495</v>
      </c>
      <c r="S454" s="40" t="s">
        <v>10684</v>
      </c>
      <c r="T454" s="40" t="s">
        <v>1172</v>
      </c>
      <c r="U454" s="40">
        <v>24</v>
      </c>
      <c r="V454" s="40" t="str">
        <f>VLOOKUP(D454,TIPOLOGIA!A:F,5,0)</f>
        <v>PRINCIPAL</v>
      </c>
      <c r="W454" s="40" t="str">
        <f>VLOOKUP(D454,TIPOLOGIA!A:F,6,0)</f>
        <v>TERRESTRE</v>
      </c>
      <c r="X454" s="40" t="s">
        <v>1498</v>
      </c>
      <c r="Y454" s="40">
        <v>1</v>
      </c>
      <c r="Z454" s="51">
        <f>IF(T454="SOPORTE_TELEFÓNICO",'TARIFAS 2025'!$B$14,IF(V454="PRINCIPAL",'TARIFAS 2025'!$B$11,IF(V454="INTERMEDIA",'TARIFAS 2025'!$C$11,IF(V454="LEJANA",'TARIFAS 2025'!$D$11))))</f>
        <v>31419</v>
      </c>
      <c r="AA454" s="51">
        <f t="shared" si="7"/>
        <v>31419</v>
      </c>
      <c r="AB454" s="100"/>
      <c r="AC454" s="100"/>
      <c r="AD454" s="100"/>
      <c r="AE454" s="100"/>
      <c r="AF454" s="100"/>
      <c r="AG454" s="100"/>
      <c r="AH454" s="100"/>
      <c r="AI454" s="100"/>
      <c r="AJ454" s="100"/>
      <c r="AK454" s="100"/>
      <c r="AL454" s="100"/>
      <c r="AM454" s="100"/>
      <c r="AN454" s="100"/>
      <c r="AO454" s="100"/>
      <c r="AP454" s="100"/>
      <c r="AQ454" s="100"/>
      <c r="AR454" s="100"/>
      <c r="AS454" s="100"/>
      <c r="AT454" s="100"/>
      <c r="AU454" s="100"/>
      <c r="AV454" s="100"/>
      <c r="AW454" s="100"/>
      <c r="AX454" s="100"/>
      <c r="AY454" s="100"/>
      <c r="AZ454" s="100"/>
      <c r="BA454" s="100"/>
      <c r="BB454" s="100"/>
      <c r="BC454" s="100"/>
      <c r="BD454" s="100"/>
      <c r="BE454" s="100"/>
      <c r="BF454" s="100"/>
      <c r="BG454" s="100"/>
    </row>
    <row r="455" spans="1:59" s="85" customFormat="1" ht="15.6" x14ac:dyDescent="0.3">
      <c r="A455" s="40" t="s">
        <v>88</v>
      </c>
      <c r="B455" s="40" t="str">
        <f>VLOOKUP(A455,'CENTROS DE COSTOS'!A:D,2,0)</f>
        <v>0036-0005</v>
      </c>
      <c r="C455" s="40" t="str">
        <f>VLOOKUP(A455,'CENTROS DE COSTOS'!A:D,3,0)</f>
        <v>Wompi Noroccidente</v>
      </c>
      <c r="D455" s="40">
        <v>5001</v>
      </c>
      <c r="E455" s="40">
        <v>2978697</v>
      </c>
      <c r="F455" s="40">
        <v>73625</v>
      </c>
      <c r="G455" s="40" t="s">
        <v>33</v>
      </c>
      <c r="H455" s="40" t="s">
        <v>120</v>
      </c>
      <c r="I455" s="40" t="s">
        <v>88</v>
      </c>
      <c r="J455" s="40" t="s">
        <v>6611</v>
      </c>
      <c r="K455" s="40" t="s">
        <v>1170</v>
      </c>
      <c r="L455" s="40" t="s">
        <v>8407</v>
      </c>
      <c r="M455" s="103">
        <v>45966.557638888888</v>
      </c>
      <c r="N455" s="103">
        <v>45968.658333333333</v>
      </c>
      <c r="O455" s="40" t="s">
        <v>35</v>
      </c>
      <c r="P455" s="40" t="s">
        <v>35</v>
      </c>
      <c r="Q455" s="40" t="s">
        <v>1494</v>
      </c>
      <c r="R455" s="40" t="s">
        <v>1495</v>
      </c>
      <c r="S455" s="40" t="s">
        <v>10685</v>
      </c>
      <c r="T455" s="40" t="s">
        <v>1172</v>
      </c>
      <c r="U455" s="40">
        <v>56</v>
      </c>
      <c r="V455" s="40" t="str">
        <f>VLOOKUP(D455,TIPOLOGIA!A:F,5,0)</f>
        <v>PRINCIPAL</v>
      </c>
      <c r="W455" s="40" t="str">
        <f>VLOOKUP(D455,TIPOLOGIA!A:F,6,0)</f>
        <v>TERRESTRE</v>
      </c>
      <c r="X455" s="40" t="s">
        <v>1498</v>
      </c>
      <c r="Y455" s="40">
        <v>1</v>
      </c>
      <c r="Z455" s="51">
        <f>IF(T455="SOPORTE_TELEFÓNICO",'TARIFAS 2025'!$B$14,IF(V455="PRINCIPAL",'TARIFAS 2025'!$B$11,IF(V455="INTERMEDIA",'TARIFAS 2025'!$C$11,IF(V455="LEJANA",'TARIFAS 2025'!$D$11))))</f>
        <v>31419</v>
      </c>
      <c r="AA455" s="51">
        <f t="shared" si="7"/>
        <v>31419</v>
      </c>
      <c r="AB455" s="100"/>
      <c r="AC455" s="100"/>
      <c r="AD455" s="100"/>
      <c r="AE455" s="100"/>
      <c r="AF455" s="100"/>
      <c r="AG455" s="100"/>
      <c r="AH455" s="100"/>
      <c r="AI455" s="100"/>
      <c r="AJ455" s="100"/>
      <c r="AK455" s="100"/>
      <c r="AL455" s="100"/>
      <c r="AM455" s="100"/>
      <c r="AN455" s="100"/>
      <c r="AO455" s="100"/>
      <c r="AP455" s="100"/>
      <c r="AQ455" s="100"/>
      <c r="AR455" s="100"/>
      <c r="AS455" s="100"/>
      <c r="AT455" s="100"/>
      <c r="AU455" s="100"/>
      <c r="AV455" s="100"/>
      <c r="AW455" s="100"/>
      <c r="AX455" s="100"/>
      <c r="AY455" s="100"/>
      <c r="AZ455" s="100"/>
      <c r="BA455" s="100"/>
      <c r="BB455" s="100"/>
      <c r="BC455" s="100"/>
      <c r="BD455" s="100"/>
      <c r="BE455" s="100"/>
      <c r="BF455" s="100"/>
      <c r="BG455" s="100"/>
    </row>
    <row r="456" spans="1:59" s="85" customFormat="1" ht="15.6" x14ac:dyDescent="0.3">
      <c r="A456" s="40" t="s">
        <v>88</v>
      </c>
      <c r="B456" s="40" t="str">
        <f>VLOOKUP(A456,'CENTROS DE COSTOS'!A:D,2,0)</f>
        <v>0036-0005</v>
      </c>
      <c r="C456" s="40" t="str">
        <f>VLOOKUP(A456,'CENTROS DE COSTOS'!A:D,3,0)</f>
        <v>Wompi Noroccidente</v>
      </c>
      <c r="D456" s="40">
        <v>5001</v>
      </c>
      <c r="E456" s="40">
        <v>2978933</v>
      </c>
      <c r="F456" s="40">
        <v>16553</v>
      </c>
      <c r="G456" s="40" t="s">
        <v>33</v>
      </c>
      <c r="H456" s="40" t="s">
        <v>120</v>
      </c>
      <c r="I456" s="40" t="s">
        <v>88</v>
      </c>
      <c r="J456" s="40" t="s">
        <v>6612</v>
      </c>
      <c r="K456" s="40" t="s">
        <v>1170</v>
      </c>
      <c r="L456" s="40" t="s">
        <v>8408</v>
      </c>
      <c r="M456" s="103">
        <v>45966.575694444437</v>
      </c>
      <c r="N456" s="103">
        <v>45968.65902777778</v>
      </c>
      <c r="O456" s="40" t="s">
        <v>35</v>
      </c>
      <c r="P456" s="40" t="s">
        <v>35</v>
      </c>
      <c r="Q456" s="40" t="s">
        <v>1494</v>
      </c>
      <c r="R456" s="40" t="s">
        <v>1495</v>
      </c>
      <c r="S456" s="40" t="s">
        <v>10686</v>
      </c>
      <c r="T456" s="40" t="s">
        <v>1172</v>
      </c>
      <c r="U456" s="40">
        <v>64</v>
      </c>
      <c r="V456" s="40" t="str">
        <f>VLOOKUP(D456,TIPOLOGIA!A:F,5,0)</f>
        <v>PRINCIPAL</v>
      </c>
      <c r="W456" s="40" t="str">
        <f>VLOOKUP(D456,TIPOLOGIA!A:F,6,0)</f>
        <v>TERRESTRE</v>
      </c>
      <c r="X456" s="40" t="s">
        <v>1498</v>
      </c>
      <c r="Y456" s="40">
        <v>1</v>
      </c>
      <c r="Z456" s="51">
        <f>IF(T456="SOPORTE_TELEFÓNICO",'TARIFAS 2025'!$B$14,IF(V456="PRINCIPAL",'TARIFAS 2025'!$B$11,IF(V456="INTERMEDIA",'TARIFAS 2025'!$C$11,IF(V456="LEJANA",'TARIFAS 2025'!$D$11))))</f>
        <v>31419</v>
      </c>
      <c r="AA456" s="51">
        <f t="shared" si="7"/>
        <v>31419</v>
      </c>
      <c r="AB456" s="100"/>
      <c r="AC456" s="100"/>
      <c r="AD456" s="100"/>
      <c r="AE456" s="100"/>
      <c r="AF456" s="100"/>
      <c r="AG456" s="100"/>
      <c r="AH456" s="100"/>
      <c r="AI456" s="100"/>
      <c r="AJ456" s="100"/>
      <c r="AK456" s="100"/>
      <c r="AL456" s="100"/>
      <c r="AM456" s="100"/>
      <c r="AN456" s="100"/>
      <c r="AO456" s="100"/>
      <c r="AP456" s="100"/>
      <c r="AQ456" s="100"/>
      <c r="AR456" s="100"/>
      <c r="AS456" s="100"/>
      <c r="AT456" s="100"/>
      <c r="AU456" s="100"/>
      <c r="AV456" s="100"/>
      <c r="AW456" s="100"/>
      <c r="AX456" s="100"/>
      <c r="AY456" s="100"/>
      <c r="AZ456" s="100"/>
      <c r="BA456" s="100"/>
      <c r="BB456" s="100"/>
      <c r="BC456" s="100"/>
      <c r="BD456" s="100"/>
      <c r="BE456" s="100"/>
      <c r="BF456" s="100"/>
      <c r="BG456" s="100"/>
    </row>
    <row r="457" spans="1:59" s="85" customFormat="1" ht="15.6" x14ac:dyDescent="0.3">
      <c r="A457" s="40" t="s">
        <v>88</v>
      </c>
      <c r="B457" s="40" t="str">
        <f>VLOOKUP(A457,'CENTROS DE COSTOS'!A:D,2,0)</f>
        <v>0036-0005</v>
      </c>
      <c r="C457" s="40" t="str">
        <f>VLOOKUP(A457,'CENTROS DE COSTOS'!A:D,3,0)</f>
        <v>Wompi Noroccidente</v>
      </c>
      <c r="D457" s="40">
        <v>5088</v>
      </c>
      <c r="E457" s="40">
        <v>2979501</v>
      </c>
      <c r="F457" s="40">
        <v>52215</v>
      </c>
      <c r="G457" s="40" t="s">
        <v>33</v>
      </c>
      <c r="H457" s="40" t="s">
        <v>120</v>
      </c>
      <c r="I457" s="40" t="s">
        <v>155</v>
      </c>
      <c r="J457" s="40" t="s">
        <v>6613</v>
      </c>
      <c r="K457" s="40" t="s">
        <v>1170</v>
      </c>
      <c r="L457" s="40" t="s">
        <v>8409</v>
      </c>
      <c r="M457" s="103">
        <v>45966.612500000003</v>
      </c>
      <c r="N457" s="103">
        <v>45968.659722222219</v>
      </c>
      <c r="O457" s="40" t="s">
        <v>35</v>
      </c>
      <c r="P457" s="40" t="s">
        <v>35</v>
      </c>
      <c r="Q457" s="40" t="s">
        <v>1494</v>
      </c>
      <c r="R457" s="40" t="s">
        <v>1495</v>
      </c>
      <c r="S457" s="40" t="s">
        <v>10687</v>
      </c>
      <c r="T457" s="40" t="s">
        <v>1172</v>
      </c>
      <c r="U457" s="40">
        <v>24</v>
      </c>
      <c r="V457" s="40" t="str">
        <f>VLOOKUP(D457,TIPOLOGIA!A:F,5,0)</f>
        <v>PRINCIPAL</v>
      </c>
      <c r="W457" s="40" t="str">
        <f>VLOOKUP(D457,TIPOLOGIA!A:F,6,0)</f>
        <v>TERRESTRE</v>
      </c>
      <c r="X457" s="40" t="s">
        <v>1498</v>
      </c>
      <c r="Y457" s="40">
        <v>1</v>
      </c>
      <c r="Z457" s="51">
        <f>IF(T457="SOPORTE_TELEFÓNICO",'TARIFAS 2025'!$B$14,IF(V457="PRINCIPAL",'TARIFAS 2025'!$B$11,IF(V457="INTERMEDIA",'TARIFAS 2025'!$C$11,IF(V457="LEJANA",'TARIFAS 2025'!$D$11))))</f>
        <v>31419</v>
      </c>
      <c r="AA457" s="51">
        <f t="shared" si="7"/>
        <v>31419</v>
      </c>
      <c r="AB457" s="100"/>
      <c r="AC457" s="100"/>
      <c r="AD457" s="100"/>
      <c r="AE457" s="100"/>
      <c r="AF457" s="100"/>
      <c r="AG457" s="100"/>
      <c r="AH457" s="100"/>
      <c r="AI457" s="100"/>
      <c r="AJ457" s="100"/>
      <c r="AK457" s="100"/>
      <c r="AL457" s="100"/>
      <c r="AM457" s="100"/>
      <c r="AN457" s="100"/>
      <c r="AO457" s="100"/>
      <c r="AP457" s="100"/>
      <c r="AQ457" s="100"/>
      <c r="AR457" s="100"/>
      <c r="AS457" s="100"/>
      <c r="AT457" s="100"/>
      <c r="AU457" s="100"/>
      <c r="AV457" s="100"/>
      <c r="AW457" s="100"/>
      <c r="AX457" s="100"/>
      <c r="AY457" s="100"/>
      <c r="AZ457" s="100"/>
      <c r="BA457" s="100"/>
      <c r="BB457" s="100"/>
      <c r="BC457" s="100"/>
      <c r="BD457" s="100"/>
      <c r="BE457" s="100"/>
      <c r="BF457" s="100"/>
      <c r="BG457" s="100"/>
    </row>
    <row r="458" spans="1:59" s="85" customFormat="1" ht="15.6" x14ac:dyDescent="0.3">
      <c r="A458" s="40" t="s">
        <v>88</v>
      </c>
      <c r="B458" s="40" t="str">
        <f>VLOOKUP(A458,'CENTROS DE COSTOS'!A:D,2,0)</f>
        <v>0036-0005</v>
      </c>
      <c r="C458" s="40" t="str">
        <f>VLOOKUP(A458,'CENTROS DE COSTOS'!A:D,3,0)</f>
        <v>Wompi Noroccidente</v>
      </c>
      <c r="D458" s="40">
        <v>5001</v>
      </c>
      <c r="E458" s="40">
        <v>2979483</v>
      </c>
      <c r="F458" s="40">
        <v>37784</v>
      </c>
      <c r="G458" s="40" t="s">
        <v>33</v>
      </c>
      <c r="H458" s="40" t="s">
        <v>120</v>
      </c>
      <c r="I458" s="40" t="s">
        <v>88</v>
      </c>
      <c r="J458" s="40" t="s">
        <v>6614</v>
      </c>
      <c r="K458" s="40" t="s">
        <v>1170</v>
      </c>
      <c r="L458" s="40" t="s">
        <v>8410</v>
      </c>
      <c r="M458" s="103">
        <v>45966.624305555553</v>
      </c>
      <c r="N458" s="103">
        <v>45968.661111111112</v>
      </c>
      <c r="O458" s="40" t="s">
        <v>35</v>
      </c>
      <c r="P458" s="40" t="s">
        <v>35</v>
      </c>
      <c r="Q458" s="40" t="s">
        <v>1494</v>
      </c>
      <c r="R458" s="40" t="s">
        <v>1495</v>
      </c>
      <c r="S458" s="40" t="s">
        <v>10688</v>
      </c>
      <c r="T458" s="40" t="s">
        <v>1172</v>
      </c>
      <c r="U458" s="40">
        <v>64</v>
      </c>
      <c r="V458" s="40" t="str">
        <f>VLOOKUP(D458,TIPOLOGIA!A:F,5,0)</f>
        <v>PRINCIPAL</v>
      </c>
      <c r="W458" s="40" t="str">
        <f>VLOOKUP(D458,TIPOLOGIA!A:F,6,0)</f>
        <v>TERRESTRE</v>
      </c>
      <c r="X458" s="40" t="s">
        <v>1498</v>
      </c>
      <c r="Y458" s="40">
        <v>1</v>
      </c>
      <c r="Z458" s="51">
        <f>IF(T458="SOPORTE_TELEFÓNICO",'TARIFAS 2025'!$B$14,IF(V458="PRINCIPAL",'TARIFAS 2025'!$B$11,IF(V458="INTERMEDIA",'TARIFAS 2025'!$C$11,IF(V458="LEJANA",'TARIFAS 2025'!$D$11))))</f>
        <v>31419</v>
      </c>
      <c r="AA458" s="51">
        <f t="shared" si="7"/>
        <v>31419</v>
      </c>
      <c r="AB458" s="100"/>
      <c r="AC458" s="100"/>
      <c r="AD458" s="100"/>
      <c r="AE458" s="100"/>
      <c r="AF458" s="100"/>
      <c r="AG458" s="100"/>
      <c r="AH458" s="100"/>
      <c r="AI458" s="100"/>
      <c r="AJ458" s="100"/>
      <c r="AK458" s="100"/>
      <c r="AL458" s="100"/>
      <c r="AM458" s="100"/>
      <c r="AN458" s="100"/>
      <c r="AO458" s="100"/>
      <c r="AP458" s="100"/>
      <c r="AQ458" s="100"/>
      <c r="AR458" s="100"/>
      <c r="AS458" s="100"/>
      <c r="AT458" s="100"/>
      <c r="AU458" s="100"/>
      <c r="AV458" s="100"/>
      <c r="AW458" s="100"/>
      <c r="AX458" s="100"/>
      <c r="AY458" s="100"/>
      <c r="AZ458" s="100"/>
      <c r="BA458" s="100"/>
      <c r="BB458" s="100"/>
      <c r="BC458" s="100"/>
      <c r="BD458" s="100"/>
      <c r="BE458" s="100"/>
      <c r="BF458" s="100"/>
      <c r="BG458" s="100"/>
    </row>
    <row r="459" spans="1:59" s="85" customFormat="1" ht="15.6" x14ac:dyDescent="0.3">
      <c r="A459" s="40" t="s">
        <v>88</v>
      </c>
      <c r="B459" s="40" t="str">
        <f>VLOOKUP(A459,'CENTROS DE COSTOS'!A:D,2,0)</f>
        <v>0036-0005</v>
      </c>
      <c r="C459" s="40" t="str">
        <f>VLOOKUP(A459,'CENTROS DE COSTOS'!A:D,3,0)</f>
        <v>Wompi Noroccidente</v>
      </c>
      <c r="D459" s="40">
        <v>5001</v>
      </c>
      <c r="E459" s="40">
        <v>2979732</v>
      </c>
      <c r="F459" s="40">
        <v>51409</v>
      </c>
      <c r="G459" s="40" t="s">
        <v>33</v>
      </c>
      <c r="H459" s="40" t="s">
        <v>120</v>
      </c>
      <c r="I459" s="40" t="s">
        <v>88</v>
      </c>
      <c r="J459" s="40" t="s">
        <v>6615</v>
      </c>
      <c r="K459" s="40" t="s">
        <v>1170</v>
      </c>
      <c r="L459" s="40" t="s">
        <v>8411</v>
      </c>
      <c r="M459" s="103">
        <v>45966.633333333331</v>
      </c>
      <c r="N459" s="103">
        <v>45968.662499999999</v>
      </c>
      <c r="O459" s="40" t="s">
        <v>35</v>
      </c>
      <c r="P459" s="40" t="s">
        <v>35</v>
      </c>
      <c r="Q459" s="40" t="s">
        <v>1494</v>
      </c>
      <c r="R459" s="40" t="s">
        <v>1495</v>
      </c>
      <c r="S459" s="40" t="s">
        <v>10689</v>
      </c>
      <c r="T459" s="40" t="s">
        <v>1172</v>
      </c>
      <c r="U459" s="40">
        <v>56</v>
      </c>
      <c r="V459" s="40" t="str">
        <f>VLOOKUP(D459,TIPOLOGIA!A:F,5,0)</f>
        <v>PRINCIPAL</v>
      </c>
      <c r="W459" s="40" t="str">
        <f>VLOOKUP(D459,TIPOLOGIA!A:F,6,0)</f>
        <v>TERRESTRE</v>
      </c>
      <c r="X459" s="40" t="s">
        <v>1498</v>
      </c>
      <c r="Y459" s="40">
        <v>1</v>
      </c>
      <c r="Z459" s="51">
        <f>IF(T459="SOPORTE_TELEFÓNICO",'TARIFAS 2025'!$B$14,IF(V459="PRINCIPAL",'TARIFAS 2025'!$B$11,IF(V459="INTERMEDIA",'TARIFAS 2025'!$C$11,IF(V459="LEJANA",'TARIFAS 2025'!$D$11))))</f>
        <v>31419</v>
      </c>
      <c r="AA459" s="51">
        <f t="shared" si="7"/>
        <v>31419</v>
      </c>
      <c r="AB459" s="100"/>
      <c r="AC459" s="100"/>
      <c r="AD459" s="100"/>
      <c r="AE459" s="100"/>
      <c r="AF459" s="100"/>
      <c r="AG459" s="100"/>
      <c r="AH459" s="100"/>
      <c r="AI459" s="100"/>
      <c r="AJ459" s="100"/>
      <c r="AK459" s="100"/>
      <c r="AL459" s="100"/>
      <c r="AM459" s="100"/>
      <c r="AN459" s="100"/>
      <c r="AO459" s="100"/>
      <c r="AP459" s="100"/>
      <c r="AQ459" s="100"/>
      <c r="AR459" s="100"/>
      <c r="AS459" s="100"/>
      <c r="AT459" s="100"/>
      <c r="AU459" s="100"/>
      <c r="AV459" s="100"/>
      <c r="AW459" s="100"/>
      <c r="AX459" s="100"/>
      <c r="AY459" s="100"/>
      <c r="AZ459" s="100"/>
      <c r="BA459" s="100"/>
      <c r="BB459" s="100"/>
      <c r="BC459" s="100"/>
      <c r="BD459" s="100"/>
      <c r="BE459" s="100"/>
      <c r="BF459" s="100"/>
      <c r="BG459" s="100"/>
    </row>
    <row r="460" spans="1:59" s="85" customFormat="1" ht="15.6" x14ac:dyDescent="0.3">
      <c r="A460" s="40" t="s">
        <v>71</v>
      </c>
      <c r="B460" s="40" t="str">
        <f>VLOOKUP(A460,'CENTROS DE COSTOS'!A:D,2,0)</f>
        <v>0036-0004</v>
      </c>
      <c r="C460" s="40" t="str">
        <f>VLOOKUP(A460,'CENTROS DE COSTOS'!A:D,3,0)</f>
        <v>Wompi Centro</v>
      </c>
      <c r="D460" s="40">
        <v>25772</v>
      </c>
      <c r="E460" s="40">
        <v>2953463</v>
      </c>
      <c r="F460" s="40">
        <v>48527</v>
      </c>
      <c r="G460" s="40" t="s">
        <v>33</v>
      </c>
      <c r="H460" s="40" t="s">
        <v>618</v>
      </c>
      <c r="I460" s="40" t="s">
        <v>701</v>
      </c>
      <c r="J460" s="40" t="s">
        <v>6616</v>
      </c>
      <c r="K460" s="40" t="s">
        <v>1170</v>
      </c>
      <c r="L460" s="40" t="s">
        <v>8412</v>
      </c>
      <c r="M460" s="103">
        <v>45959.527777777781</v>
      </c>
      <c r="N460" s="103">
        <v>45968.671527777777</v>
      </c>
      <c r="O460" s="40" t="s">
        <v>35</v>
      </c>
      <c r="P460" s="40" t="s">
        <v>35</v>
      </c>
      <c r="Q460" s="40" t="s">
        <v>1494</v>
      </c>
      <c r="R460" s="40" t="s">
        <v>1495</v>
      </c>
      <c r="S460" s="40" t="s">
        <v>10690</v>
      </c>
      <c r="T460" s="40" t="s">
        <v>1497</v>
      </c>
      <c r="U460" s="40">
        <v>48</v>
      </c>
      <c r="V460" s="40" t="str">
        <f>VLOOKUP(D460,TIPOLOGIA!A:F,5,0)</f>
        <v>INTERMEDIA</v>
      </c>
      <c r="W460" s="40" t="str">
        <f>VLOOKUP(D460,TIPOLOGIA!A:F,6,0)</f>
        <v>TERRESTRE</v>
      </c>
      <c r="X460" s="40" t="s">
        <v>1777</v>
      </c>
      <c r="Y460" s="40">
        <v>1</v>
      </c>
      <c r="Z460" s="51">
        <f>IF(T460="SOPORTE_TELEFÓNICO",'TARIFAS 2025'!$B$14,IF(V460="PRINCIPAL",'TARIFAS 2025'!$B$11,IF(V460="INTERMEDIA",'TARIFAS 2025'!$C$11,IF(V460="LEJANA",'TARIFAS 2025'!$D$11))))</f>
        <v>36351</v>
      </c>
      <c r="AA460" s="51">
        <f t="shared" si="7"/>
        <v>36351</v>
      </c>
      <c r="AB460" s="100"/>
      <c r="AC460" s="100"/>
      <c r="AD460" s="100"/>
      <c r="AE460" s="100"/>
      <c r="AF460" s="100"/>
      <c r="AG460" s="100"/>
      <c r="AH460" s="100"/>
      <c r="AI460" s="100"/>
      <c r="AJ460" s="100"/>
      <c r="AK460" s="100"/>
      <c r="AL460" s="100"/>
      <c r="AM460" s="100"/>
      <c r="AN460" s="100"/>
      <c r="AO460" s="100"/>
      <c r="AP460" s="100"/>
      <c r="AQ460" s="100"/>
      <c r="AR460" s="100"/>
      <c r="AS460" s="100"/>
      <c r="AT460" s="100"/>
      <c r="AU460" s="100"/>
      <c r="AV460" s="100"/>
      <c r="AW460" s="100"/>
      <c r="AX460" s="100"/>
      <c r="AY460" s="100"/>
      <c r="AZ460" s="100"/>
      <c r="BA460" s="100"/>
      <c r="BB460" s="100"/>
      <c r="BC460" s="100"/>
      <c r="BD460" s="100"/>
      <c r="BE460" s="100"/>
      <c r="BF460" s="100"/>
      <c r="BG460" s="100"/>
    </row>
    <row r="461" spans="1:59" s="85" customFormat="1" ht="15.6" x14ac:dyDescent="0.3">
      <c r="A461" s="40" t="s">
        <v>81</v>
      </c>
      <c r="B461" s="40" t="str">
        <f>VLOOKUP(A461,'CENTROS DE COSTOS'!A:D,2,0)</f>
        <v>0036-0007</v>
      </c>
      <c r="C461" s="40" t="str">
        <f>VLOOKUP(A461,'CENTROS DE COSTOS'!A:D,3,0)</f>
        <v>Wompi Santander</v>
      </c>
      <c r="D461" s="40">
        <v>54405</v>
      </c>
      <c r="E461" s="40">
        <v>2983217</v>
      </c>
      <c r="F461" s="40">
        <v>73455</v>
      </c>
      <c r="G461" s="40" t="s">
        <v>33</v>
      </c>
      <c r="H461" s="40" t="s">
        <v>891</v>
      </c>
      <c r="I461" s="40" t="s">
        <v>913</v>
      </c>
      <c r="J461" s="40" t="s">
        <v>6617</v>
      </c>
      <c r="K461" s="40" t="s">
        <v>1170</v>
      </c>
      <c r="L461" s="40" t="s">
        <v>8413</v>
      </c>
      <c r="M461" s="103">
        <v>45967.429166666669</v>
      </c>
      <c r="N461" s="103">
        <v>45968.672222222223</v>
      </c>
      <c r="O461" s="40" t="s">
        <v>35</v>
      </c>
      <c r="P461" s="40" t="s">
        <v>35</v>
      </c>
      <c r="Q461" s="40" t="s">
        <v>1494</v>
      </c>
      <c r="R461" s="40" t="s">
        <v>1495</v>
      </c>
      <c r="S461" s="40" t="s">
        <v>10691</v>
      </c>
      <c r="T461" s="40" t="s">
        <v>1172</v>
      </c>
      <c r="U461" s="40">
        <v>32</v>
      </c>
      <c r="V461" s="40" t="str">
        <f>VLOOKUP(D461,TIPOLOGIA!A:F,5,0)</f>
        <v>PRINCIPAL</v>
      </c>
      <c r="W461" s="40" t="str">
        <f>VLOOKUP(D461,TIPOLOGIA!A:F,6,0)</f>
        <v>TERRESTRE</v>
      </c>
      <c r="X461" s="40" t="s">
        <v>1211</v>
      </c>
      <c r="Y461" s="40">
        <v>1</v>
      </c>
      <c r="Z461" s="51">
        <f>IF(T461="SOPORTE_TELEFÓNICO",'TARIFAS 2025'!$B$14,IF(V461="PRINCIPAL",'TARIFAS 2025'!$B$11,IF(V461="INTERMEDIA",'TARIFAS 2025'!$C$11,IF(V461="LEJANA",'TARIFAS 2025'!$D$11))))</f>
        <v>31419</v>
      </c>
      <c r="AA461" s="51">
        <f t="shared" si="7"/>
        <v>31419</v>
      </c>
      <c r="AB461" s="100"/>
      <c r="AC461" s="100"/>
      <c r="AD461" s="100"/>
      <c r="AE461" s="100"/>
      <c r="AF461" s="100"/>
      <c r="AG461" s="100"/>
      <c r="AH461" s="100"/>
      <c r="AI461" s="100"/>
      <c r="AJ461" s="100"/>
      <c r="AK461" s="100"/>
      <c r="AL461" s="100"/>
      <c r="AM461" s="100"/>
      <c r="AN461" s="100"/>
      <c r="AO461" s="100"/>
      <c r="AP461" s="100"/>
      <c r="AQ461" s="100"/>
      <c r="AR461" s="100"/>
      <c r="AS461" s="100"/>
      <c r="AT461" s="100"/>
      <c r="AU461" s="100"/>
      <c r="AV461" s="100"/>
      <c r="AW461" s="100"/>
      <c r="AX461" s="100"/>
      <c r="AY461" s="100"/>
      <c r="AZ461" s="100"/>
      <c r="BA461" s="100"/>
      <c r="BB461" s="100"/>
      <c r="BC461" s="100"/>
      <c r="BD461" s="100"/>
      <c r="BE461" s="100"/>
      <c r="BF461" s="100"/>
      <c r="BG461" s="100"/>
    </row>
    <row r="462" spans="1:59" s="85" customFormat="1" ht="15.6" x14ac:dyDescent="0.3">
      <c r="A462" s="40" t="s">
        <v>71</v>
      </c>
      <c r="B462" s="40" t="str">
        <f>VLOOKUP(A462,'CENTROS DE COSTOS'!A:D,2,0)</f>
        <v>0036-0004</v>
      </c>
      <c r="C462" s="40" t="str">
        <f>VLOOKUP(A462,'CENTROS DE COSTOS'!A:D,3,0)</f>
        <v>Wompi Centro</v>
      </c>
      <c r="D462" s="40">
        <v>11001</v>
      </c>
      <c r="E462" s="40">
        <v>2978905</v>
      </c>
      <c r="F462" s="40">
        <v>59758</v>
      </c>
      <c r="G462" s="40" t="s">
        <v>33</v>
      </c>
      <c r="H462" s="40" t="s">
        <v>618</v>
      </c>
      <c r="I462" s="40" t="s">
        <v>71</v>
      </c>
      <c r="J462" s="40" t="s">
        <v>6618</v>
      </c>
      <c r="K462" s="40" t="s">
        <v>1170</v>
      </c>
      <c r="L462" s="40" t="s">
        <v>8414</v>
      </c>
      <c r="M462" s="103">
        <v>45966.558333333327</v>
      </c>
      <c r="N462" s="103">
        <v>45968.673611111109</v>
      </c>
      <c r="O462" s="40" t="s">
        <v>35</v>
      </c>
      <c r="P462" s="40" t="s">
        <v>35</v>
      </c>
      <c r="Q462" s="40" t="s">
        <v>1494</v>
      </c>
      <c r="R462" s="40" t="s">
        <v>1495</v>
      </c>
      <c r="S462" s="40" t="s">
        <v>10671</v>
      </c>
      <c r="T462" s="40" t="s">
        <v>1172</v>
      </c>
      <c r="U462" s="40">
        <v>32</v>
      </c>
      <c r="V462" s="40" t="str">
        <f>VLOOKUP(D462,TIPOLOGIA!A:F,5,0)</f>
        <v>PRINCIPAL</v>
      </c>
      <c r="W462" s="40" t="str">
        <f>VLOOKUP(D462,TIPOLOGIA!A:F,6,0)</f>
        <v>TERRESTRE</v>
      </c>
      <c r="X462" s="40" t="s">
        <v>1455</v>
      </c>
      <c r="Y462" s="40">
        <v>1</v>
      </c>
      <c r="Z462" s="51">
        <f>IF(T462="SOPORTE_TELEFÓNICO",'TARIFAS 2025'!$B$14,IF(V462="PRINCIPAL",'TARIFAS 2025'!$B$11,IF(V462="INTERMEDIA",'TARIFAS 2025'!$C$11,IF(V462="LEJANA",'TARIFAS 2025'!$D$11))))</f>
        <v>31419</v>
      </c>
      <c r="AA462" s="51">
        <f t="shared" si="7"/>
        <v>31419</v>
      </c>
      <c r="AB462" s="100"/>
      <c r="AC462" s="100"/>
      <c r="AD462" s="100"/>
      <c r="AE462" s="100"/>
      <c r="AF462" s="100"/>
      <c r="AG462" s="100"/>
      <c r="AH462" s="100"/>
      <c r="AI462" s="100"/>
      <c r="AJ462" s="100"/>
      <c r="AK462" s="100"/>
      <c r="AL462" s="100"/>
      <c r="AM462" s="100"/>
      <c r="AN462" s="100"/>
      <c r="AO462" s="100"/>
      <c r="AP462" s="100"/>
      <c r="AQ462" s="100"/>
      <c r="AR462" s="100"/>
      <c r="AS462" s="100"/>
      <c r="AT462" s="100"/>
      <c r="AU462" s="100"/>
      <c r="AV462" s="100"/>
      <c r="AW462" s="100"/>
      <c r="AX462" s="100"/>
      <c r="AY462" s="100"/>
      <c r="AZ462" s="100"/>
      <c r="BA462" s="100"/>
      <c r="BB462" s="100"/>
      <c r="BC462" s="100"/>
      <c r="BD462" s="100"/>
      <c r="BE462" s="100"/>
      <c r="BF462" s="100"/>
      <c r="BG462" s="100"/>
    </row>
    <row r="463" spans="1:59" s="85" customFormat="1" ht="15.6" x14ac:dyDescent="0.3">
      <c r="A463" s="40" t="s">
        <v>88</v>
      </c>
      <c r="B463" s="40" t="str">
        <f>VLOOKUP(A463,'CENTROS DE COSTOS'!A:D,2,0)</f>
        <v>0036-0005</v>
      </c>
      <c r="C463" s="40" t="str">
        <f>VLOOKUP(A463,'CENTROS DE COSTOS'!A:D,3,0)</f>
        <v>Wompi Noroccidente</v>
      </c>
      <c r="D463" s="40">
        <v>5679</v>
      </c>
      <c r="E463" s="40">
        <v>2832779</v>
      </c>
      <c r="F463" s="40">
        <v>51513</v>
      </c>
      <c r="G463" s="40" t="s">
        <v>33</v>
      </c>
      <c r="H463" s="40" t="s">
        <v>120</v>
      </c>
      <c r="I463" s="40" t="s">
        <v>140</v>
      </c>
      <c r="J463" s="40" t="s">
        <v>6619</v>
      </c>
      <c r="K463" s="40" t="s">
        <v>1170</v>
      </c>
      <c r="L463" s="40" t="s">
        <v>8415</v>
      </c>
      <c r="M463" s="103">
        <v>45933.333333333343</v>
      </c>
      <c r="N463" s="103">
        <v>45968.675000000003</v>
      </c>
      <c r="O463" s="40" t="s">
        <v>35</v>
      </c>
      <c r="P463" s="40" t="s">
        <v>35</v>
      </c>
      <c r="Q463" s="40" t="s">
        <v>1494</v>
      </c>
      <c r="R463" s="40" t="s">
        <v>1495</v>
      </c>
      <c r="S463" s="40" t="s">
        <v>10692</v>
      </c>
      <c r="T463" s="40" t="s">
        <v>1497</v>
      </c>
      <c r="U463" s="40">
        <v>32</v>
      </c>
      <c r="V463" s="40" t="str">
        <f>VLOOKUP(D463,TIPOLOGIA!A:F,5,0)</f>
        <v>INTERMEDIA</v>
      </c>
      <c r="W463" s="40" t="str">
        <f>VLOOKUP(D463,TIPOLOGIA!A:F,6,0)</f>
        <v>TERRESTRE</v>
      </c>
      <c r="X463" s="40" t="s">
        <v>1325</v>
      </c>
      <c r="Y463" s="40">
        <v>1</v>
      </c>
      <c r="Z463" s="51">
        <f>IF(T463="SOPORTE_TELEFÓNICO",'TARIFAS 2025'!$B$14,IF(V463="PRINCIPAL",'TARIFAS 2025'!$B$11,IF(V463="INTERMEDIA",'TARIFAS 2025'!$C$11,IF(V463="LEJANA",'TARIFAS 2025'!$D$11))))</f>
        <v>36351</v>
      </c>
      <c r="AA463" s="51">
        <f t="shared" si="7"/>
        <v>36351</v>
      </c>
      <c r="AB463" s="100"/>
      <c r="AC463" s="100"/>
      <c r="AD463" s="100"/>
      <c r="AE463" s="100"/>
      <c r="AF463" s="100"/>
      <c r="AG463" s="100"/>
      <c r="AH463" s="100"/>
      <c r="AI463" s="100"/>
      <c r="AJ463" s="100"/>
      <c r="AK463" s="100"/>
      <c r="AL463" s="100"/>
      <c r="AM463" s="100"/>
      <c r="AN463" s="100"/>
      <c r="AO463" s="100"/>
      <c r="AP463" s="100"/>
      <c r="AQ463" s="100"/>
      <c r="AR463" s="100"/>
      <c r="AS463" s="100"/>
      <c r="AT463" s="100"/>
      <c r="AU463" s="100"/>
      <c r="AV463" s="100"/>
      <c r="AW463" s="100"/>
      <c r="AX463" s="100"/>
      <c r="AY463" s="100"/>
      <c r="AZ463" s="100"/>
      <c r="BA463" s="100"/>
      <c r="BB463" s="100"/>
      <c r="BC463" s="100"/>
      <c r="BD463" s="100"/>
      <c r="BE463" s="100"/>
      <c r="BF463" s="100"/>
      <c r="BG463" s="100"/>
    </row>
    <row r="464" spans="1:59" s="85" customFormat="1" ht="15.6" x14ac:dyDescent="0.3">
      <c r="A464" s="40" t="s">
        <v>88</v>
      </c>
      <c r="B464" s="40" t="str">
        <f>VLOOKUP(A464,'CENTROS DE COSTOS'!A:D,2,0)</f>
        <v>0036-0005</v>
      </c>
      <c r="C464" s="40" t="str">
        <f>VLOOKUP(A464,'CENTROS DE COSTOS'!A:D,3,0)</f>
        <v>Wompi Noroccidente</v>
      </c>
      <c r="D464" s="40">
        <v>5679</v>
      </c>
      <c r="E464" s="40" t="s">
        <v>5093</v>
      </c>
      <c r="F464" s="40">
        <v>51513</v>
      </c>
      <c r="G464" s="40" t="s">
        <v>33</v>
      </c>
      <c r="H464" s="40" t="s">
        <v>120</v>
      </c>
      <c r="I464" s="40" t="s">
        <v>140</v>
      </c>
      <c r="J464" s="40" t="s">
        <v>6619</v>
      </c>
      <c r="K464" s="40" t="s">
        <v>1170</v>
      </c>
      <c r="L464" s="40" t="s">
        <v>8416</v>
      </c>
      <c r="M464" s="103">
        <v>45933.333333333343</v>
      </c>
      <c r="N464" s="103">
        <v>45968.676388888889</v>
      </c>
      <c r="O464" s="40" t="s">
        <v>35</v>
      </c>
      <c r="P464" s="40" t="s">
        <v>35</v>
      </c>
      <c r="Q464" s="40" t="s">
        <v>1517</v>
      </c>
      <c r="R464" s="40" t="s">
        <v>10249</v>
      </c>
      <c r="S464" s="40" t="s">
        <v>10693</v>
      </c>
      <c r="T464" s="40" t="s">
        <v>1497</v>
      </c>
      <c r="U464" s="40">
        <v>32</v>
      </c>
      <c r="V464" s="40" t="str">
        <f>VLOOKUP(D464,TIPOLOGIA!A:F,5,0)</f>
        <v>INTERMEDIA</v>
      </c>
      <c r="W464" s="40" t="str">
        <f>VLOOKUP(D464,TIPOLOGIA!A:F,6,0)</f>
        <v>TERRESTRE</v>
      </c>
      <c r="X464" s="40" t="s">
        <v>1498</v>
      </c>
      <c r="Y464" s="40">
        <v>1</v>
      </c>
      <c r="Z464" s="51">
        <f>IF(T464="SOPORTE_TELEFÓNICO",'TARIFAS 2025'!$B$14,IF(V464="PRINCIPAL",'TARIFAS 2025'!$B$11,IF(V464="INTERMEDIA",'TARIFAS 2025'!$C$11,IF(V464="LEJANA",'TARIFAS 2025'!$D$11))))</f>
        <v>36351</v>
      </c>
      <c r="AA464" s="51">
        <f t="shared" si="7"/>
        <v>36351</v>
      </c>
      <c r="AB464" s="100"/>
      <c r="AC464" s="100"/>
      <c r="AD464" s="100"/>
      <c r="AE464" s="100"/>
      <c r="AF464" s="100"/>
      <c r="AG464" s="100"/>
      <c r="AH464" s="100"/>
      <c r="AI464" s="100"/>
      <c r="AJ464" s="100"/>
      <c r="AK464" s="100"/>
      <c r="AL464" s="100"/>
      <c r="AM464" s="100"/>
      <c r="AN464" s="100"/>
      <c r="AO464" s="100"/>
      <c r="AP464" s="100"/>
      <c r="AQ464" s="100"/>
      <c r="AR464" s="100"/>
      <c r="AS464" s="100"/>
      <c r="AT464" s="100"/>
      <c r="AU464" s="100"/>
      <c r="AV464" s="100"/>
      <c r="AW464" s="100"/>
      <c r="AX464" s="100"/>
      <c r="AY464" s="100"/>
      <c r="AZ464" s="100"/>
      <c r="BA464" s="100"/>
      <c r="BB464" s="100"/>
      <c r="BC464" s="100"/>
      <c r="BD464" s="100"/>
      <c r="BE464" s="100"/>
      <c r="BF464" s="100"/>
      <c r="BG464" s="100"/>
    </row>
    <row r="465" spans="1:59" s="85" customFormat="1" ht="15.6" x14ac:dyDescent="0.3">
      <c r="A465" s="40" t="s">
        <v>91</v>
      </c>
      <c r="B465" s="40" t="str">
        <f>VLOOKUP(A465,'CENTROS DE COSTOS'!A:D,2,0)</f>
        <v>0036-0003</v>
      </c>
      <c r="C465" s="40" t="str">
        <f>VLOOKUP(A465,'CENTROS DE COSTOS'!A:D,3,0)</f>
        <v>Wompi Suroccidente</v>
      </c>
      <c r="D465" s="40">
        <v>52356</v>
      </c>
      <c r="E465" s="40">
        <v>2954593</v>
      </c>
      <c r="F465" s="40">
        <v>52309</v>
      </c>
      <c r="G465" s="40" t="s">
        <v>33</v>
      </c>
      <c r="H465" s="40" t="s">
        <v>133</v>
      </c>
      <c r="I465" s="40" t="s">
        <v>863</v>
      </c>
      <c r="J465" s="40" t="s">
        <v>6620</v>
      </c>
      <c r="K465" s="40" t="s">
        <v>1170</v>
      </c>
      <c r="L465" s="40" t="s">
        <v>8417</v>
      </c>
      <c r="M465" s="103">
        <v>45959.645833333343</v>
      </c>
      <c r="N465" s="103">
        <v>45968.679861111108</v>
      </c>
      <c r="O465" s="40" t="s">
        <v>35</v>
      </c>
      <c r="P465" s="40" t="s">
        <v>35</v>
      </c>
      <c r="Q465" s="40" t="s">
        <v>1494</v>
      </c>
      <c r="R465" s="40" t="s">
        <v>1495</v>
      </c>
      <c r="S465" s="40" t="s">
        <v>10694</v>
      </c>
      <c r="T465" s="40" t="s">
        <v>1497</v>
      </c>
      <c r="U465" s="40">
        <v>32</v>
      </c>
      <c r="V465" s="40" t="str">
        <f>VLOOKUP(D465,TIPOLOGIA!A:F,5,0)</f>
        <v>INTERMEDIA</v>
      </c>
      <c r="W465" s="40" t="str">
        <f>VLOOKUP(D465,TIPOLOGIA!A:F,6,0)</f>
        <v>TERRESTRE</v>
      </c>
      <c r="X465" s="40" t="s">
        <v>1802</v>
      </c>
      <c r="Y465" s="40">
        <v>1</v>
      </c>
      <c r="Z465" s="51">
        <f>IF(T465="SOPORTE_TELEFÓNICO",'TARIFAS 2025'!$B$14,IF(V465="PRINCIPAL",'TARIFAS 2025'!$B$11,IF(V465="INTERMEDIA",'TARIFAS 2025'!$C$11,IF(V465="LEJANA",'TARIFAS 2025'!$D$11))))</f>
        <v>36351</v>
      </c>
      <c r="AA465" s="51">
        <f t="shared" si="7"/>
        <v>36351</v>
      </c>
      <c r="AB465" s="100"/>
      <c r="AC465" s="100"/>
      <c r="AD465" s="100"/>
      <c r="AE465" s="100"/>
      <c r="AF465" s="100"/>
      <c r="AG465" s="100"/>
      <c r="AH465" s="100"/>
      <c r="AI465" s="100"/>
      <c r="AJ465" s="100"/>
      <c r="AK465" s="100"/>
      <c r="AL465" s="100"/>
      <c r="AM465" s="100"/>
      <c r="AN465" s="100"/>
      <c r="AO465" s="100"/>
      <c r="AP465" s="100"/>
      <c r="AQ465" s="100"/>
      <c r="AR465" s="100"/>
      <c r="AS465" s="100"/>
      <c r="AT465" s="100"/>
      <c r="AU465" s="100"/>
      <c r="AV465" s="100"/>
      <c r="AW465" s="100"/>
      <c r="AX465" s="100"/>
      <c r="AY465" s="100"/>
      <c r="AZ465" s="100"/>
      <c r="BA465" s="100"/>
      <c r="BB465" s="100"/>
      <c r="BC465" s="100"/>
      <c r="BD465" s="100"/>
      <c r="BE465" s="100"/>
      <c r="BF465" s="100"/>
      <c r="BG465" s="100"/>
    </row>
    <row r="466" spans="1:59" s="85" customFormat="1" ht="15.6" x14ac:dyDescent="0.3">
      <c r="A466" s="40" t="s">
        <v>90</v>
      </c>
      <c r="B466" s="40" t="str">
        <f>VLOOKUP(A466,'CENTROS DE COSTOS'!A:D,2,0)</f>
        <v>0036-0006</v>
      </c>
      <c r="C466" s="40" t="str">
        <f>VLOOKUP(A466,'CENTROS DE COSTOS'!A:D,3,0)</f>
        <v>Wompi Oriente</v>
      </c>
      <c r="D466" s="40">
        <v>18150</v>
      </c>
      <c r="E466" s="40">
        <v>2954791</v>
      </c>
      <c r="F466" s="40">
        <v>77651</v>
      </c>
      <c r="G466" s="40" t="s">
        <v>33</v>
      </c>
      <c r="H466" s="40" t="s">
        <v>466</v>
      </c>
      <c r="I466" s="40" t="s">
        <v>469</v>
      </c>
      <c r="J466" s="40" t="s">
        <v>6621</v>
      </c>
      <c r="K466" s="40" t="s">
        <v>1170</v>
      </c>
      <c r="L466" s="40" t="s">
        <v>8418</v>
      </c>
      <c r="M466" s="103">
        <v>45959.659722222219</v>
      </c>
      <c r="N466" s="103">
        <v>45968.679861111108</v>
      </c>
      <c r="O466" s="40" t="s">
        <v>35</v>
      </c>
      <c r="P466" s="40" t="s">
        <v>35</v>
      </c>
      <c r="Q466" s="40" t="s">
        <v>1494</v>
      </c>
      <c r="R466" s="40" t="s">
        <v>1495</v>
      </c>
      <c r="S466" s="40" t="s">
        <v>10695</v>
      </c>
      <c r="T466" s="40" t="s">
        <v>1497</v>
      </c>
      <c r="U466" s="40">
        <v>16</v>
      </c>
      <c r="V466" s="40" t="str">
        <f>VLOOKUP(D466,TIPOLOGIA!A:F,5,0)</f>
        <v>LEJANA</v>
      </c>
      <c r="W466" s="40" t="str">
        <f>VLOOKUP(D466,TIPOLOGIA!A:F,6,0)</f>
        <v>TERRESTRE</v>
      </c>
      <c r="X466" s="40" t="s">
        <v>1591</v>
      </c>
      <c r="Y466" s="40">
        <v>1</v>
      </c>
      <c r="Z466" s="51">
        <f>IF(T466="SOPORTE_TELEFÓNICO",'TARIFAS 2025'!$B$14,IF(V466="PRINCIPAL",'TARIFAS 2025'!$B$11,IF(V466="INTERMEDIA",'TARIFAS 2025'!$C$11,IF(V466="LEJANA",'TARIFAS 2025'!$D$11))))</f>
        <v>40250</v>
      </c>
      <c r="AA466" s="51">
        <f t="shared" si="7"/>
        <v>40250</v>
      </c>
      <c r="AB466" s="100"/>
      <c r="AC466" s="100"/>
      <c r="AD466" s="100"/>
      <c r="AE466" s="100"/>
      <c r="AF466" s="100"/>
      <c r="AG466" s="100"/>
      <c r="AH466" s="100"/>
      <c r="AI466" s="100"/>
      <c r="AJ466" s="100"/>
      <c r="AK466" s="100"/>
      <c r="AL466" s="100"/>
      <c r="AM466" s="100"/>
      <c r="AN466" s="100"/>
      <c r="AO466" s="100"/>
      <c r="AP466" s="100"/>
      <c r="AQ466" s="100"/>
      <c r="AR466" s="100"/>
      <c r="AS466" s="100"/>
      <c r="AT466" s="100"/>
      <c r="AU466" s="100"/>
      <c r="AV466" s="100"/>
      <c r="AW466" s="100"/>
      <c r="AX466" s="100"/>
      <c r="AY466" s="100"/>
      <c r="AZ466" s="100"/>
      <c r="BA466" s="100"/>
      <c r="BB466" s="100"/>
      <c r="BC466" s="100"/>
      <c r="BD466" s="100"/>
      <c r="BE466" s="100"/>
      <c r="BF466" s="100"/>
      <c r="BG466" s="100"/>
    </row>
    <row r="467" spans="1:59" s="85" customFormat="1" ht="15.6" x14ac:dyDescent="0.3">
      <c r="A467" s="40" t="s">
        <v>91</v>
      </c>
      <c r="B467" s="40" t="str">
        <f>VLOOKUP(A467,'CENTROS DE COSTOS'!A:D,2,0)</f>
        <v>0036-0003</v>
      </c>
      <c r="C467" s="40" t="str">
        <f>VLOOKUP(A467,'CENTROS DE COSTOS'!A:D,3,0)</f>
        <v>Wompi Suroccidente</v>
      </c>
      <c r="D467" s="40">
        <v>52399</v>
      </c>
      <c r="E467" s="40">
        <v>2968409</v>
      </c>
      <c r="F467" s="40">
        <v>80379</v>
      </c>
      <c r="G467" s="40" t="s">
        <v>33</v>
      </c>
      <c r="H467" s="40" t="s">
        <v>133</v>
      </c>
      <c r="I467" s="40" t="s">
        <v>132</v>
      </c>
      <c r="J467" s="40" t="s">
        <v>6622</v>
      </c>
      <c r="K467" s="40" t="s">
        <v>1170</v>
      </c>
      <c r="L467" s="40" t="s">
        <v>8419</v>
      </c>
      <c r="M467" s="103">
        <v>45965.333333333343</v>
      </c>
      <c r="N467" s="103">
        <v>45968.679861111108</v>
      </c>
      <c r="O467" s="40" t="s">
        <v>35</v>
      </c>
      <c r="P467" s="40" t="s">
        <v>35</v>
      </c>
      <c r="Q467" s="40" t="s">
        <v>1494</v>
      </c>
      <c r="R467" s="40" t="s">
        <v>1495</v>
      </c>
      <c r="S467" s="40" t="s">
        <v>10696</v>
      </c>
      <c r="T467" s="40" t="s">
        <v>1497</v>
      </c>
      <c r="U467" s="40">
        <v>16</v>
      </c>
      <c r="V467" s="40" t="str">
        <f>VLOOKUP(D467,TIPOLOGIA!A:F,5,0)</f>
        <v>LEJANA</v>
      </c>
      <c r="W467" s="40" t="str">
        <f>VLOOKUP(D467,TIPOLOGIA!A:F,6,0)</f>
        <v>TERRESTRE</v>
      </c>
      <c r="X467" s="40" t="s">
        <v>1777</v>
      </c>
      <c r="Y467" s="40">
        <v>1</v>
      </c>
      <c r="Z467" s="51">
        <f>IF(T467="SOPORTE_TELEFÓNICO",'TARIFAS 2025'!$B$14,IF(V467="PRINCIPAL",'TARIFAS 2025'!$B$11,IF(V467="INTERMEDIA",'TARIFAS 2025'!$C$11,IF(V467="LEJANA",'TARIFAS 2025'!$D$11))))</f>
        <v>40250</v>
      </c>
      <c r="AA467" s="51">
        <f t="shared" si="7"/>
        <v>40250</v>
      </c>
      <c r="AB467" s="100"/>
      <c r="AC467" s="100"/>
      <c r="AD467" s="100"/>
      <c r="AE467" s="100"/>
      <c r="AF467" s="100"/>
      <c r="AG467" s="100"/>
      <c r="AH467" s="100"/>
      <c r="AI467" s="100"/>
      <c r="AJ467" s="100"/>
      <c r="AK467" s="100"/>
      <c r="AL467" s="100"/>
      <c r="AM467" s="100"/>
      <c r="AN467" s="100"/>
      <c r="AO467" s="100"/>
      <c r="AP467" s="100"/>
      <c r="AQ467" s="100"/>
      <c r="AR467" s="100"/>
      <c r="AS467" s="100"/>
      <c r="AT467" s="100"/>
      <c r="AU467" s="100"/>
      <c r="AV467" s="100"/>
      <c r="AW467" s="100"/>
      <c r="AX467" s="100"/>
      <c r="AY467" s="100"/>
      <c r="AZ467" s="100"/>
      <c r="BA467" s="100"/>
      <c r="BB467" s="100"/>
      <c r="BC467" s="100"/>
      <c r="BD467" s="100"/>
      <c r="BE467" s="100"/>
      <c r="BF467" s="100"/>
      <c r="BG467" s="100"/>
    </row>
    <row r="468" spans="1:59" s="85" customFormat="1" ht="15.6" x14ac:dyDescent="0.3">
      <c r="A468" s="40" t="s">
        <v>88</v>
      </c>
      <c r="B468" s="40" t="str">
        <f>VLOOKUP(A468,'CENTROS DE COSTOS'!A:D,2,0)</f>
        <v>0036-0005</v>
      </c>
      <c r="C468" s="40" t="str">
        <f>VLOOKUP(A468,'CENTROS DE COSTOS'!A:D,3,0)</f>
        <v>Wompi Noroccidente</v>
      </c>
      <c r="D468" s="40">
        <v>5368</v>
      </c>
      <c r="E468" s="40">
        <v>2976805</v>
      </c>
      <c r="F468" s="40">
        <v>10325</v>
      </c>
      <c r="G468" s="40" t="s">
        <v>33</v>
      </c>
      <c r="H468" s="40" t="s">
        <v>120</v>
      </c>
      <c r="I468" s="40" t="s">
        <v>131</v>
      </c>
      <c r="J468" s="40" t="s">
        <v>1687</v>
      </c>
      <c r="K468" s="40" t="s">
        <v>1170</v>
      </c>
      <c r="L468" s="40" t="s">
        <v>8420</v>
      </c>
      <c r="M468" s="103">
        <v>45966.400694444441</v>
      </c>
      <c r="N468" s="103">
        <v>45968.68472222222</v>
      </c>
      <c r="O468" s="40" t="s">
        <v>35</v>
      </c>
      <c r="P468" s="40" t="s">
        <v>35</v>
      </c>
      <c r="Q468" s="40" t="s">
        <v>1494</v>
      </c>
      <c r="R468" s="40" t="s">
        <v>1495</v>
      </c>
      <c r="S468" s="40" t="s">
        <v>10697</v>
      </c>
      <c r="T468" s="40" t="s">
        <v>1497</v>
      </c>
      <c r="U468" s="40">
        <v>120</v>
      </c>
      <c r="V468" s="40" t="str">
        <f>VLOOKUP(D468,TIPOLOGIA!A:F,5,0)</f>
        <v>LEJANA</v>
      </c>
      <c r="W468" s="40" t="str">
        <f>VLOOKUP(D468,TIPOLOGIA!A:F,6,0)</f>
        <v>TERRESTRE</v>
      </c>
      <c r="X468" s="40" t="s">
        <v>12479</v>
      </c>
      <c r="Y468" s="40">
        <v>1</v>
      </c>
      <c r="Z468" s="51">
        <f>IF(T468="SOPORTE_TELEFÓNICO",'TARIFAS 2025'!$B$14,IF(V468="PRINCIPAL",'TARIFAS 2025'!$B$11,IF(V468="INTERMEDIA",'TARIFAS 2025'!$C$11,IF(V468="LEJANA",'TARIFAS 2025'!$D$11))))</f>
        <v>40250</v>
      </c>
      <c r="AA468" s="51">
        <f t="shared" si="7"/>
        <v>40250</v>
      </c>
      <c r="AB468" s="100"/>
      <c r="AC468" s="100"/>
      <c r="AD468" s="100"/>
      <c r="AE468" s="100"/>
      <c r="AF468" s="100"/>
      <c r="AG468" s="100"/>
      <c r="AH468" s="100"/>
      <c r="AI468" s="100"/>
      <c r="AJ468" s="100"/>
      <c r="AK468" s="100"/>
      <c r="AL468" s="100"/>
      <c r="AM468" s="100"/>
      <c r="AN468" s="100"/>
      <c r="AO468" s="100"/>
      <c r="AP468" s="100"/>
      <c r="AQ468" s="100"/>
      <c r="AR468" s="100"/>
      <c r="AS468" s="100"/>
      <c r="AT468" s="100"/>
      <c r="AU468" s="100"/>
      <c r="AV468" s="100"/>
      <c r="AW468" s="100"/>
      <c r="AX468" s="100"/>
      <c r="AY468" s="100"/>
      <c r="AZ468" s="100"/>
      <c r="BA468" s="100"/>
      <c r="BB468" s="100"/>
      <c r="BC468" s="100"/>
      <c r="BD468" s="100"/>
      <c r="BE468" s="100"/>
      <c r="BF468" s="100"/>
      <c r="BG468" s="100"/>
    </row>
    <row r="469" spans="1:59" s="85" customFormat="1" ht="15.6" x14ac:dyDescent="0.3">
      <c r="A469" s="40" t="s">
        <v>81</v>
      </c>
      <c r="B469" s="40" t="str">
        <f>VLOOKUP(A469,'CENTROS DE COSTOS'!A:D,2,0)</f>
        <v>0036-0007</v>
      </c>
      <c r="C469" s="40" t="str">
        <f>VLOOKUP(A469,'CENTROS DE COSTOS'!A:D,3,0)</f>
        <v>Wompi Santander</v>
      </c>
      <c r="D469" s="40">
        <v>54874</v>
      </c>
      <c r="E469" s="40">
        <v>2972263</v>
      </c>
      <c r="F469" s="40">
        <v>74285</v>
      </c>
      <c r="G469" s="40" t="s">
        <v>33</v>
      </c>
      <c r="H469" s="40" t="s">
        <v>891</v>
      </c>
      <c r="I469" s="40" t="s">
        <v>927</v>
      </c>
      <c r="J469" s="40" t="s">
        <v>6623</v>
      </c>
      <c r="K469" s="40" t="s">
        <v>1170</v>
      </c>
      <c r="L469" s="40" t="s">
        <v>8421</v>
      </c>
      <c r="M469" s="103">
        <v>45965.527777777781</v>
      </c>
      <c r="N469" s="103">
        <v>45968.685416666667</v>
      </c>
      <c r="O469" s="40" t="s">
        <v>35</v>
      </c>
      <c r="P469" s="40" t="s">
        <v>35</v>
      </c>
      <c r="Q469" s="40" t="s">
        <v>1494</v>
      </c>
      <c r="R469" s="40" t="s">
        <v>1495</v>
      </c>
      <c r="S469" s="40" t="s">
        <v>10698</v>
      </c>
      <c r="T469" s="40" t="s">
        <v>1172</v>
      </c>
      <c r="U469" s="40">
        <v>32</v>
      </c>
      <c r="V469" s="40" t="str">
        <f>VLOOKUP(D469,TIPOLOGIA!A:F,5,0)</f>
        <v>PRINCIPAL</v>
      </c>
      <c r="W469" s="40" t="str">
        <f>VLOOKUP(D469,TIPOLOGIA!A:F,6,0)</f>
        <v>TERRESTRE</v>
      </c>
      <c r="X469" s="40" t="s">
        <v>1211</v>
      </c>
      <c r="Y469" s="40">
        <v>1</v>
      </c>
      <c r="Z469" s="51">
        <f>IF(T469="SOPORTE_TELEFÓNICO",'TARIFAS 2025'!$B$14,IF(V469="PRINCIPAL",'TARIFAS 2025'!$B$11,IF(V469="INTERMEDIA",'TARIFAS 2025'!$C$11,IF(V469="LEJANA",'TARIFAS 2025'!$D$11))))</f>
        <v>31419</v>
      </c>
      <c r="AA469" s="51">
        <f t="shared" si="7"/>
        <v>31419</v>
      </c>
      <c r="AB469" s="100"/>
      <c r="AC469" s="100"/>
      <c r="AD469" s="100"/>
      <c r="AE469" s="100"/>
      <c r="AF469" s="100"/>
      <c r="AG469" s="100"/>
      <c r="AH469" s="100"/>
      <c r="AI469" s="100"/>
      <c r="AJ469" s="100"/>
      <c r="AK469" s="100"/>
      <c r="AL469" s="100"/>
      <c r="AM469" s="100"/>
      <c r="AN469" s="100"/>
      <c r="AO469" s="100"/>
      <c r="AP469" s="100"/>
      <c r="AQ469" s="100"/>
      <c r="AR469" s="100"/>
      <c r="AS469" s="100"/>
      <c r="AT469" s="100"/>
      <c r="AU469" s="100"/>
      <c r="AV469" s="100"/>
      <c r="AW469" s="100"/>
      <c r="AX469" s="100"/>
      <c r="AY469" s="100"/>
      <c r="AZ469" s="100"/>
      <c r="BA469" s="100"/>
      <c r="BB469" s="100"/>
      <c r="BC469" s="100"/>
      <c r="BD469" s="100"/>
      <c r="BE469" s="100"/>
      <c r="BF469" s="100"/>
      <c r="BG469" s="100"/>
    </row>
    <row r="470" spans="1:59" s="85" customFormat="1" ht="15.6" x14ac:dyDescent="0.3">
      <c r="A470" s="40" t="s">
        <v>74</v>
      </c>
      <c r="B470" s="40" t="str">
        <f>VLOOKUP(A470,'CENTROS DE COSTOS'!A:D,2,0)</f>
        <v>0036-0007</v>
      </c>
      <c r="C470" s="40" t="str">
        <f>VLOOKUP(A470,'CENTROS DE COSTOS'!A:D,3,0)</f>
        <v>Wompi Santander</v>
      </c>
      <c r="D470" s="40">
        <v>68276</v>
      </c>
      <c r="E470" s="40">
        <v>2988790</v>
      </c>
      <c r="F470" s="40">
        <v>43211</v>
      </c>
      <c r="G470" s="40" t="s">
        <v>33</v>
      </c>
      <c r="H470" s="40" t="s">
        <v>963</v>
      </c>
      <c r="I470" s="40" t="s">
        <v>987</v>
      </c>
      <c r="J470" s="40" t="s">
        <v>1636</v>
      </c>
      <c r="K470" s="40" t="s">
        <v>1170</v>
      </c>
      <c r="L470" s="40" t="s">
        <v>8422</v>
      </c>
      <c r="M470" s="103">
        <v>45968.397916666669</v>
      </c>
      <c r="N470" s="103">
        <v>45968.704861111109</v>
      </c>
      <c r="O470" s="40" t="s">
        <v>35</v>
      </c>
      <c r="P470" s="40" t="s">
        <v>35</v>
      </c>
      <c r="Q470" s="40" t="s">
        <v>1494</v>
      </c>
      <c r="R470" s="40" t="s">
        <v>1495</v>
      </c>
      <c r="S470" s="40" t="s">
        <v>10699</v>
      </c>
      <c r="T470" s="40" t="s">
        <v>1172</v>
      </c>
      <c r="U470" s="40">
        <v>64</v>
      </c>
      <c r="V470" s="40" t="str">
        <f>VLOOKUP(D470,TIPOLOGIA!A:F,5,0)</f>
        <v>PRINCIPAL</v>
      </c>
      <c r="W470" s="40" t="str">
        <f>VLOOKUP(D470,TIPOLOGIA!A:F,6,0)</f>
        <v>TERRESTRE</v>
      </c>
      <c r="X470" s="40" t="s">
        <v>1418</v>
      </c>
      <c r="Y470" s="40">
        <v>1</v>
      </c>
      <c r="Z470" s="51">
        <f>IF(T470="SOPORTE_TELEFÓNICO",'TARIFAS 2025'!$B$14,IF(V470="PRINCIPAL",'TARIFAS 2025'!$B$11,IF(V470="INTERMEDIA",'TARIFAS 2025'!$C$11,IF(V470="LEJANA",'TARIFAS 2025'!$D$11))))</f>
        <v>31419</v>
      </c>
      <c r="AA470" s="51">
        <f t="shared" si="7"/>
        <v>31419</v>
      </c>
      <c r="AB470" s="100"/>
      <c r="AC470" s="100"/>
      <c r="AD470" s="100"/>
      <c r="AE470" s="100"/>
      <c r="AF470" s="100"/>
      <c r="AG470" s="100"/>
      <c r="AH470" s="100"/>
      <c r="AI470" s="100"/>
      <c r="AJ470" s="100"/>
      <c r="AK470" s="100"/>
      <c r="AL470" s="100"/>
      <c r="AM470" s="100"/>
      <c r="AN470" s="100"/>
      <c r="AO470" s="100"/>
      <c r="AP470" s="100"/>
      <c r="AQ470" s="100"/>
      <c r="AR470" s="100"/>
      <c r="AS470" s="100"/>
      <c r="AT470" s="100"/>
      <c r="AU470" s="100"/>
      <c r="AV470" s="100"/>
      <c r="AW470" s="100"/>
      <c r="AX470" s="100"/>
      <c r="AY470" s="100"/>
      <c r="AZ470" s="100"/>
      <c r="BA470" s="100"/>
      <c r="BB470" s="100"/>
      <c r="BC470" s="100"/>
      <c r="BD470" s="100"/>
      <c r="BE470" s="100"/>
      <c r="BF470" s="100"/>
      <c r="BG470" s="100"/>
    </row>
    <row r="471" spans="1:59" s="85" customFormat="1" ht="15.6" x14ac:dyDescent="0.3">
      <c r="A471" s="40" t="s">
        <v>81</v>
      </c>
      <c r="B471" s="40" t="str">
        <f>VLOOKUP(A471,'CENTROS DE COSTOS'!A:D,2,0)</f>
        <v>0036-0007</v>
      </c>
      <c r="C471" s="40" t="str">
        <f>VLOOKUP(A471,'CENTROS DE COSTOS'!A:D,3,0)</f>
        <v>Wompi Santander</v>
      </c>
      <c r="D471" s="40">
        <v>54405</v>
      </c>
      <c r="E471" s="40">
        <v>2986858</v>
      </c>
      <c r="F471" s="40">
        <v>80947</v>
      </c>
      <c r="G471" s="40" t="s">
        <v>33</v>
      </c>
      <c r="H471" s="40" t="s">
        <v>891</v>
      </c>
      <c r="I471" s="40" t="s">
        <v>913</v>
      </c>
      <c r="J471" s="40" t="s">
        <v>6624</v>
      </c>
      <c r="K471" s="40" t="s">
        <v>1170</v>
      </c>
      <c r="L471" s="40" t="s">
        <v>8423</v>
      </c>
      <c r="M471" s="103">
        <v>45968.333333333343</v>
      </c>
      <c r="N471" s="103">
        <v>45968.708333333343</v>
      </c>
      <c r="O471" s="40" t="s">
        <v>35</v>
      </c>
      <c r="P471" s="40" t="s">
        <v>35</v>
      </c>
      <c r="Q471" s="40" t="s">
        <v>1494</v>
      </c>
      <c r="R471" s="40" t="s">
        <v>1495</v>
      </c>
      <c r="S471" s="40" t="s">
        <v>10700</v>
      </c>
      <c r="T471" s="40" t="s">
        <v>1172</v>
      </c>
      <c r="U471" s="40">
        <v>16</v>
      </c>
      <c r="V471" s="40" t="str">
        <f>VLOOKUP(D471,TIPOLOGIA!A:F,5,0)</f>
        <v>PRINCIPAL</v>
      </c>
      <c r="W471" s="40" t="str">
        <f>VLOOKUP(D471,TIPOLOGIA!A:F,6,0)</f>
        <v>TERRESTRE</v>
      </c>
      <c r="X471" s="40" t="s">
        <v>1211</v>
      </c>
      <c r="Y471" s="40">
        <v>1</v>
      </c>
      <c r="Z471" s="51">
        <f>IF(T471="SOPORTE_TELEFÓNICO",'TARIFAS 2025'!$B$14,IF(V471="PRINCIPAL",'TARIFAS 2025'!$B$11,IF(V471="INTERMEDIA",'TARIFAS 2025'!$C$11,IF(V471="LEJANA",'TARIFAS 2025'!$D$11))))</f>
        <v>31419</v>
      </c>
      <c r="AA471" s="51">
        <f t="shared" si="7"/>
        <v>31419</v>
      </c>
      <c r="AB471" s="100"/>
      <c r="AC471" s="100"/>
      <c r="AD471" s="100"/>
      <c r="AE471" s="100"/>
      <c r="AF471" s="100"/>
      <c r="AG471" s="100"/>
      <c r="AH471" s="100"/>
      <c r="AI471" s="100"/>
      <c r="AJ471" s="100"/>
      <c r="AK471" s="100"/>
      <c r="AL471" s="100"/>
      <c r="AM471" s="100"/>
      <c r="AN471" s="100"/>
      <c r="AO471" s="100"/>
      <c r="AP471" s="100"/>
      <c r="AQ471" s="100"/>
      <c r="AR471" s="100"/>
      <c r="AS471" s="100"/>
      <c r="AT471" s="100"/>
      <c r="AU471" s="100"/>
      <c r="AV471" s="100"/>
      <c r="AW471" s="100"/>
      <c r="AX471" s="100"/>
      <c r="AY471" s="100"/>
      <c r="AZ471" s="100"/>
      <c r="BA471" s="100"/>
      <c r="BB471" s="100"/>
      <c r="BC471" s="100"/>
      <c r="BD471" s="100"/>
      <c r="BE471" s="100"/>
      <c r="BF471" s="100"/>
      <c r="BG471" s="100"/>
    </row>
    <row r="472" spans="1:59" s="85" customFormat="1" ht="15.6" x14ac:dyDescent="0.3">
      <c r="A472" s="40" t="s">
        <v>81</v>
      </c>
      <c r="B472" s="40" t="str">
        <f>VLOOKUP(A472,'CENTROS DE COSTOS'!A:D,2,0)</f>
        <v>0036-0007</v>
      </c>
      <c r="C472" s="40" t="str">
        <f>VLOOKUP(A472,'CENTROS DE COSTOS'!A:D,3,0)</f>
        <v>Wompi Santander</v>
      </c>
      <c r="D472" s="40">
        <v>54405</v>
      </c>
      <c r="E472" s="40">
        <v>2983946</v>
      </c>
      <c r="F472" s="40">
        <v>67825</v>
      </c>
      <c r="G472" s="40" t="s">
        <v>33</v>
      </c>
      <c r="H472" s="40" t="s">
        <v>891</v>
      </c>
      <c r="I472" s="40" t="s">
        <v>913</v>
      </c>
      <c r="J472" s="40" t="s">
        <v>6625</v>
      </c>
      <c r="K472" s="40" t="s">
        <v>1170</v>
      </c>
      <c r="L472" s="40" t="s">
        <v>8424</v>
      </c>
      <c r="M472" s="103">
        <v>45967.46875</v>
      </c>
      <c r="N472" s="103">
        <v>45968.720138888893</v>
      </c>
      <c r="O472" s="40" t="s">
        <v>35</v>
      </c>
      <c r="P472" s="40" t="s">
        <v>35</v>
      </c>
      <c r="Q472" s="40" t="s">
        <v>1494</v>
      </c>
      <c r="R472" s="40" t="s">
        <v>1495</v>
      </c>
      <c r="S472" s="40" t="s">
        <v>10701</v>
      </c>
      <c r="T472" s="40" t="s">
        <v>1172</v>
      </c>
      <c r="U472" s="40">
        <v>24</v>
      </c>
      <c r="V472" s="40" t="str">
        <f>VLOOKUP(D472,TIPOLOGIA!A:F,5,0)</f>
        <v>PRINCIPAL</v>
      </c>
      <c r="W472" s="40" t="str">
        <f>VLOOKUP(D472,TIPOLOGIA!A:F,6,0)</f>
        <v>TERRESTRE</v>
      </c>
      <c r="X472" s="40" t="s">
        <v>1211</v>
      </c>
      <c r="Y472" s="40">
        <v>1</v>
      </c>
      <c r="Z472" s="51">
        <f>IF(T472="SOPORTE_TELEFÓNICO",'TARIFAS 2025'!$B$14,IF(V472="PRINCIPAL",'TARIFAS 2025'!$B$11,IF(V472="INTERMEDIA",'TARIFAS 2025'!$C$11,IF(V472="LEJANA",'TARIFAS 2025'!$D$11))))</f>
        <v>31419</v>
      </c>
      <c r="AA472" s="51">
        <f t="shared" si="7"/>
        <v>31419</v>
      </c>
      <c r="AB472" s="100"/>
      <c r="AC472" s="100"/>
      <c r="AD472" s="100"/>
      <c r="AE472" s="100"/>
      <c r="AF472" s="100"/>
      <c r="AG472" s="100"/>
      <c r="AH472" s="100"/>
      <c r="AI472" s="100"/>
      <c r="AJ472" s="100"/>
      <c r="AK472" s="100"/>
      <c r="AL472" s="100"/>
      <c r="AM472" s="100"/>
      <c r="AN472" s="100"/>
      <c r="AO472" s="100"/>
      <c r="AP472" s="100"/>
      <c r="AQ472" s="100"/>
      <c r="AR472" s="100"/>
      <c r="AS472" s="100"/>
      <c r="AT472" s="100"/>
      <c r="AU472" s="100"/>
      <c r="AV472" s="100"/>
      <c r="AW472" s="100"/>
      <c r="AX472" s="100"/>
      <c r="AY472" s="100"/>
      <c r="AZ472" s="100"/>
      <c r="BA472" s="100"/>
      <c r="BB472" s="100"/>
      <c r="BC472" s="100"/>
      <c r="BD472" s="100"/>
      <c r="BE472" s="100"/>
      <c r="BF472" s="100"/>
      <c r="BG472" s="100"/>
    </row>
    <row r="473" spans="1:59" s="85" customFormat="1" ht="15.6" x14ac:dyDescent="0.3">
      <c r="A473" s="40" t="s">
        <v>74</v>
      </c>
      <c r="B473" s="40" t="str">
        <f>VLOOKUP(A473,'CENTROS DE COSTOS'!A:D,2,0)</f>
        <v>0036-0007</v>
      </c>
      <c r="C473" s="40" t="str">
        <f>VLOOKUP(A473,'CENTROS DE COSTOS'!A:D,3,0)</f>
        <v>Wompi Santander</v>
      </c>
      <c r="D473" s="40">
        <v>68689</v>
      </c>
      <c r="E473" s="40">
        <v>2989808</v>
      </c>
      <c r="F473" s="40">
        <v>29583</v>
      </c>
      <c r="G473" s="40" t="s">
        <v>33</v>
      </c>
      <c r="H473" s="40" t="s">
        <v>963</v>
      </c>
      <c r="I473" s="40" t="s">
        <v>1023</v>
      </c>
      <c r="J473" s="40" t="s">
        <v>6626</v>
      </c>
      <c r="K473" s="40" t="s">
        <v>1170</v>
      </c>
      <c r="L473" s="40" t="s">
        <v>8425</v>
      </c>
      <c r="M473" s="103">
        <v>45968.459722222222</v>
      </c>
      <c r="N473" s="103">
        <v>45968.723611111112</v>
      </c>
      <c r="O473" s="40" t="s">
        <v>35</v>
      </c>
      <c r="P473" s="40" t="s">
        <v>35</v>
      </c>
      <c r="Q473" s="40" t="s">
        <v>1756</v>
      </c>
      <c r="R473" s="40" t="s">
        <v>1853</v>
      </c>
      <c r="S473" s="40" t="s">
        <v>10632</v>
      </c>
      <c r="T473" s="40" t="s">
        <v>1254</v>
      </c>
      <c r="U473" s="40">
        <v>0</v>
      </c>
      <c r="V473" s="40" t="str">
        <f>VLOOKUP(D473,TIPOLOGIA!A:F,5,0)</f>
        <v>LEJANA</v>
      </c>
      <c r="W473" s="40" t="str">
        <f>VLOOKUP(D473,TIPOLOGIA!A:F,6,0)</f>
        <v>TERRESTRE</v>
      </c>
      <c r="X473" s="40" t="s">
        <v>1571</v>
      </c>
      <c r="Y473" s="40">
        <v>1</v>
      </c>
      <c r="Z473" s="51">
        <f>IF(T473="SOPORTE_TELEFÓNICO",'TARIFAS 2025'!$B$14,IF(V473="PRINCIPAL",'TARIFAS 2025'!$B$11,IF(V473="INTERMEDIA",'TARIFAS 2025'!$C$11,IF(V473="LEJANA",'TARIFAS 2025'!$D$11))))</f>
        <v>22000</v>
      </c>
      <c r="AA473" s="51">
        <f t="shared" si="7"/>
        <v>22000</v>
      </c>
      <c r="AB473" s="100"/>
      <c r="AC473" s="100"/>
      <c r="AD473" s="100"/>
      <c r="AE473" s="100"/>
      <c r="AF473" s="100"/>
      <c r="AG473" s="100"/>
      <c r="AH473" s="100"/>
      <c r="AI473" s="100"/>
      <c r="AJ473" s="100"/>
      <c r="AK473" s="100"/>
      <c r="AL473" s="100"/>
      <c r="AM473" s="100"/>
      <c r="AN473" s="100"/>
      <c r="AO473" s="100"/>
      <c r="AP473" s="100"/>
      <c r="AQ473" s="100"/>
      <c r="AR473" s="100"/>
      <c r="AS473" s="100"/>
      <c r="AT473" s="100"/>
      <c r="AU473" s="100"/>
      <c r="AV473" s="100"/>
      <c r="AW473" s="100"/>
      <c r="AX473" s="100"/>
      <c r="AY473" s="100"/>
      <c r="AZ473" s="100"/>
      <c r="BA473" s="100"/>
      <c r="BB473" s="100"/>
      <c r="BC473" s="100"/>
      <c r="BD473" s="100"/>
      <c r="BE473" s="100"/>
      <c r="BF473" s="100"/>
      <c r="BG473" s="100"/>
    </row>
    <row r="474" spans="1:59" s="85" customFormat="1" ht="15.6" x14ac:dyDescent="0.3">
      <c r="A474" s="40" t="s">
        <v>71</v>
      </c>
      <c r="B474" s="40" t="str">
        <f>VLOOKUP(A474,'CENTROS DE COSTOS'!A:D,2,0)</f>
        <v>0036-0004</v>
      </c>
      <c r="C474" s="40" t="str">
        <f>VLOOKUP(A474,'CENTROS DE COSTOS'!A:D,3,0)</f>
        <v>Wompi Centro</v>
      </c>
      <c r="D474" s="40">
        <v>25662</v>
      </c>
      <c r="E474" s="40">
        <v>2989728</v>
      </c>
      <c r="F474" s="40">
        <v>46134</v>
      </c>
      <c r="G474" s="40" t="s">
        <v>33</v>
      </c>
      <c r="H474" s="40" t="s">
        <v>618</v>
      </c>
      <c r="I474" s="40" t="s">
        <v>692</v>
      </c>
      <c r="J474" s="40" t="s">
        <v>6627</v>
      </c>
      <c r="K474" s="40" t="s">
        <v>1170</v>
      </c>
      <c r="L474" s="40" t="s">
        <v>8426</v>
      </c>
      <c r="M474" s="103">
        <v>45968.459027777782</v>
      </c>
      <c r="N474" s="103">
        <v>45968.726388888892</v>
      </c>
      <c r="O474" s="40" t="s">
        <v>35</v>
      </c>
      <c r="P474" s="40" t="s">
        <v>35</v>
      </c>
      <c r="Q474" s="40" t="s">
        <v>1756</v>
      </c>
      <c r="R474" s="40" t="s">
        <v>1853</v>
      </c>
      <c r="S474" s="40" t="s">
        <v>10632</v>
      </c>
      <c r="T474" s="40" t="s">
        <v>1254</v>
      </c>
      <c r="U474" s="40">
        <v>0</v>
      </c>
      <c r="V474" s="40" t="str">
        <f>VLOOKUP(D474,TIPOLOGIA!A:F,5,0)</f>
        <v>LEJANA</v>
      </c>
      <c r="W474" s="40" t="str">
        <f>VLOOKUP(D474,TIPOLOGIA!A:F,6,0)</f>
        <v>TERRESTRE</v>
      </c>
      <c r="X474" s="40" t="s">
        <v>1571</v>
      </c>
      <c r="Y474" s="40">
        <v>1</v>
      </c>
      <c r="Z474" s="51">
        <f>IF(T474="SOPORTE_TELEFÓNICO",'TARIFAS 2025'!$B$14,IF(V474="PRINCIPAL",'TARIFAS 2025'!$B$11,IF(V474="INTERMEDIA",'TARIFAS 2025'!$C$11,IF(V474="LEJANA",'TARIFAS 2025'!$D$11))))</f>
        <v>22000</v>
      </c>
      <c r="AA474" s="51">
        <f t="shared" si="7"/>
        <v>22000</v>
      </c>
      <c r="AB474" s="100"/>
      <c r="AC474" s="100"/>
      <c r="AD474" s="100"/>
      <c r="AE474" s="100"/>
      <c r="AF474" s="100"/>
      <c r="AG474" s="100"/>
      <c r="AH474" s="100"/>
      <c r="AI474" s="100"/>
      <c r="AJ474" s="100"/>
      <c r="AK474" s="100"/>
      <c r="AL474" s="100"/>
      <c r="AM474" s="100"/>
      <c r="AN474" s="100"/>
      <c r="AO474" s="100"/>
      <c r="AP474" s="100"/>
      <c r="AQ474" s="100"/>
      <c r="AR474" s="100"/>
      <c r="AS474" s="100"/>
      <c r="AT474" s="100"/>
      <c r="AU474" s="100"/>
      <c r="AV474" s="100"/>
      <c r="AW474" s="100"/>
      <c r="AX474" s="100"/>
      <c r="AY474" s="100"/>
      <c r="AZ474" s="100"/>
      <c r="BA474" s="100"/>
      <c r="BB474" s="100"/>
      <c r="BC474" s="100"/>
      <c r="BD474" s="100"/>
      <c r="BE474" s="100"/>
      <c r="BF474" s="100"/>
      <c r="BG474" s="100"/>
    </row>
    <row r="475" spans="1:59" s="85" customFormat="1" ht="15.6" x14ac:dyDescent="0.3">
      <c r="A475" s="40" t="s">
        <v>92</v>
      </c>
      <c r="B475" s="40" t="str">
        <f>VLOOKUP(A475,'CENTROS DE COSTOS'!A:D,2,0)</f>
        <v>0036-0002</v>
      </c>
      <c r="C475" s="40" t="str">
        <f>VLOOKUP(A475,'CENTROS DE COSTOS'!A:D,3,0)</f>
        <v>Wompi Eje Cafetero</v>
      </c>
      <c r="D475" s="40">
        <v>63401</v>
      </c>
      <c r="E475" s="40">
        <v>2946592</v>
      </c>
      <c r="F475" s="40">
        <v>74223</v>
      </c>
      <c r="G475" s="40" t="s">
        <v>33</v>
      </c>
      <c r="H475" s="40" t="s">
        <v>939</v>
      </c>
      <c r="I475" s="40" t="s">
        <v>944</v>
      </c>
      <c r="J475" s="40" t="s">
        <v>6628</v>
      </c>
      <c r="K475" s="40" t="s">
        <v>1170</v>
      </c>
      <c r="L475" s="40" t="s">
        <v>8427</v>
      </c>
      <c r="M475" s="103">
        <v>45958.504166666673</v>
      </c>
      <c r="N475" s="103">
        <v>45969.388888888891</v>
      </c>
      <c r="O475" s="40" t="s">
        <v>35</v>
      </c>
      <c r="P475" s="40" t="s">
        <v>35</v>
      </c>
      <c r="Q475" s="40" t="s">
        <v>1494</v>
      </c>
      <c r="R475" s="40" t="s">
        <v>1495</v>
      </c>
      <c r="S475" s="40" t="s">
        <v>10702</v>
      </c>
      <c r="T475" s="40" t="s">
        <v>1497</v>
      </c>
      <c r="U475" s="40">
        <v>32</v>
      </c>
      <c r="V475" s="40" t="str">
        <f>VLOOKUP(D475,TIPOLOGIA!A:F,5,0)</f>
        <v>INTERMEDIA</v>
      </c>
      <c r="W475" s="40" t="str">
        <f>VLOOKUP(D475,TIPOLOGIA!A:F,6,0)</f>
        <v>TERRESTRE</v>
      </c>
      <c r="X475" s="40" t="s">
        <v>1777</v>
      </c>
      <c r="Y475" s="40">
        <v>1</v>
      </c>
      <c r="Z475" s="51">
        <f>IF(T475="SOPORTE_TELEFÓNICO",'TARIFAS 2025'!$B$14,IF(V475="PRINCIPAL",'TARIFAS 2025'!$B$11,IF(V475="INTERMEDIA",'TARIFAS 2025'!$C$11,IF(V475="LEJANA",'TARIFAS 2025'!$D$11))))</f>
        <v>36351</v>
      </c>
      <c r="AA475" s="51">
        <f t="shared" si="7"/>
        <v>36351</v>
      </c>
      <c r="AB475" s="100"/>
      <c r="AC475" s="100"/>
      <c r="AD475" s="100"/>
      <c r="AE475" s="100"/>
      <c r="AF475" s="100"/>
      <c r="AG475" s="100"/>
      <c r="AH475" s="100"/>
      <c r="AI475" s="100"/>
      <c r="AJ475" s="100"/>
      <c r="AK475" s="100"/>
      <c r="AL475" s="100"/>
      <c r="AM475" s="100"/>
      <c r="AN475" s="100"/>
      <c r="AO475" s="100"/>
      <c r="AP475" s="100"/>
      <c r="AQ475" s="100"/>
      <c r="AR475" s="100"/>
      <c r="AS475" s="100"/>
      <c r="AT475" s="100"/>
      <c r="AU475" s="100"/>
      <c r="AV475" s="100"/>
      <c r="AW475" s="100"/>
      <c r="AX475" s="100"/>
      <c r="AY475" s="100"/>
      <c r="AZ475" s="100"/>
      <c r="BA475" s="100"/>
      <c r="BB475" s="100"/>
      <c r="BC475" s="100"/>
      <c r="BD475" s="100"/>
      <c r="BE475" s="100"/>
      <c r="BF475" s="100"/>
      <c r="BG475" s="100"/>
    </row>
    <row r="476" spans="1:59" s="85" customFormat="1" ht="15.6" x14ac:dyDescent="0.3">
      <c r="A476" s="40" t="s">
        <v>68</v>
      </c>
      <c r="B476" s="40" t="str">
        <f>VLOOKUP(A476,'CENTROS DE COSTOS'!A:D,2,0)</f>
        <v>0036-0001</v>
      </c>
      <c r="C476" s="40" t="str">
        <f>VLOOKUP(A476,'CENTROS DE COSTOS'!A:D,3,0)</f>
        <v>Wompi Costa</v>
      </c>
      <c r="D476" s="40">
        <v>8606</v>
      </c>
      <c r="E476" s="40">
        <v>2950610</v>
      </c>
      <c r="F476" s="40">
        <v>72455</v>
      </c>
      <c r="G476" s="40" t="s">
        <v>33</v>
      </c>
      <c r="H476" s="40" t="s">
        <v>253</v>
      </c>
      <c r="I476" s="40" t="s">
        <v>266</v>
      </c>
      <c r="J476" s="40" t="s">
        <v>6629</v>
      </c>
      <c r="K476" s="40" t="s">
        <v>1170</v>
      </c>
      <c r="L476" s="40" t="s">
        <v>8428</v>
      </c>
      <c r="M476" s="103">
        <v>45959.352083333331</v>
      </c>
      <c r="N476" s="103">
        <v>45969.38958333333</v>
      </c>
      <c r="O476" s="40" t="s">
        <v>35</v>
      </c>
      <c r="P476" s="40" t="s">
        <v>35</v>
      </c>
      <c r="Q476" s="40" t="s">
        <v>1494</v>
      </c>
      <c r="R476" s="40" t="s">
        <v>1495</v>
      </c>
      <c r="S476" s="40" t="s">
        <v>10703</v>
      </c>
      <c r="T476" s="40" t="s">
        <v>1497</v>
      </c>
      <c r="U476" s="40">
        <v>24</v>
      </c>
      <c r="V476" s="40" t="str">
        <f>VLOOKUP(D476,TIPOLOGIA!A:F,5,0)</f>
        <v>INTERMEDIA</v>
      </c>
      <c r="W476" s="40" t="str">
        <f>VLOOKUP(D476,TIPOLOGIA!A:F,6,0)</f>
        <v>TERRESTRE</v>
      </c>
      <c r="X476" s="40" t="s">
        <v>1802</v>
      </c>
      <c r="Y476" s="40">
        <v>1</v>
      </c>
      <c r="Z476" s="51">
        <f>IF(T476="SOPORTE_TELEFÓNICO",'TARIFAS 2025'!$B$14,IF(V476="PRINCIPAL",'TARIFAS 2025'!$B$11,IF(V476="INTERMEDIA",'TARIFAS 2025'!$C$11,IF(V476="LEJANA",'TARIFAS 2025'!$D$11))))</f>
        <v>36351</v>
      </c>
      <c r="AA476" s="51">
        <f t="shared" si="7"/>
        <v>36351</v>
      </c>
      <c r="AB476" s="100"/>
      <c r="AC476" s="100"/>
      <c r="AD476" s="100"/>
      <c r="AE476" s="100"/>
      <c r="AF476" s="100"/>
      <c r="AG476" s="100"/>
      <c r="AH476" s="100"/>
      <c r="AI476" s="100"/>
      <c r="AJ476" s="100"/>
      <c r="AK476" s="100"/>
      <c r="AL476" s="100"/>
      <c r="AM476" s="100"/>
      <c r="AN476" s="100"/>
      <c r="AO476" s="100"/>
      <c r="AP476" s="100"/>
      <c r="AQ476" s="100"/>
      <c r="AR476" s="100"/>
      <c r="AS476" s="100"/>
      <c r="AT476" s="100"/>
      <c r="AU476" s="100"/>
      <c r="AV476" s="100"/>
      <c r="AW476" s="100"/>
      <c r="AX476" s="100"/>
      <c r="AY476" s="100"/>
      <c r="AZ476" s="100"/>
      <c r="BA476" s="100"/>
      <c r="BB476" s="100"/>
      <c r="BC476" s="100"/>
      <c r="BD476" s="100"/>
      <c r="BE476" s="100"/>
      <c r="BF476" s="100"/>
      <c r="BG476" s="100"/>
    </row>
    <row r="477" spans="1:59" s="85" customFormat="1" ht="15.6" x14ac:dyDescent="0.3">
      <c r="A477" s="40" t="s">
        <v>92</v>
      </c>
      <c r="B477" s="40" t="str">
        <f>VLOOKUP(A477,'CENTROS DE COSTOS'!A:D,2,0)</f>
        <v>0036-0002</v>
      </c>
      <c r="C477" s="40" t="str">
        <f>VLOOKUP(A477,'CENTROS DE COSTOS'!A:D,3,0)</f>
        <v>Wompi Eje Cafetero</v>
      </c>
      <c r="D477" s="40">
        <v>63690</v>
      </c>
      <c r="E477" s="40">
        <v>2950737</v>
      </c>
      <c r="F477" s="40">
        <v>58553</v>
      </c>
      <c r="G477" s="40" t="s">
        <v>33</v>
      </c>
      <c r="H477" s="40" t="s">
        <v>939</v>
      </c>
      <c r="I477" s="40" t="s">
        <v>948</v>
      </c>
      <c r="J477" s="40" t="s">
        <v>6630</v>
      </c>
      <c r="K477" s="40" t="s">
        <v>1170</v>
      </c>
      <c r="L477" s="40" t="s">
        <v>8429</v>
      </c>
      <c r="M477" s="103">
        <v>45959.363194444442</v>
      </c>
      <c r="N477" s="103">
        <v>45969.392361111109</v>
      </c>
      <c r="O477" s="40" t="s">
        <v>35</v>
      </c>
      <c r="P477" s="40" t="s">
        <v>35</v>
      </c>
      <c r="Q477" s="40" t="s">
        <v>1494</v>
      </c>
      <c r="R477" s="40" t="s">
        <v>1495</v>
      </c>
      <c r="S477" s="40" t="s">
        <v>10704</v>
      </c>
      <c r="T477" s="40" t="s">
        <v>1497</v>
      </c>
      <c r="U477" s="40">
        <v>56</v>
      </c>
      <c r="V477" s="40" t="str">
        <f>VLOOKUP(D477,TIPOLOGIA!A:F,5,0)</f>
        <v>INTERMEDIA</v>
      </c>
      <c r="W477" s="40" t="str">
        <f>VLOOKUP(D477,TIPOLOGIA!A:F,6,0)</f>
        <v>TERRESTRE</v>
      </c>
      <c r="X477" s="40" t="s">
        <v>1802</v>
      </c>
      <c r="Y477" s="40">
        <v>1</v>
      </c>
      <c r="Z477" s="51">
        <f>IF(T477="SOPORTE_TELEFÓNICO",'TARIFAS 2025'!$B$14,IF(V477="PRINCIPAL",'TARIFAS 2025'!$B$11,IF(V477="INTERMEDIA",'TARIFAS 2025'!$C$11,IF(V477="LEJANA",'TARIFAS 2025'!$D$11))))</f>
        <v>36351</v>
      </c>
      <c r="AA477" s="51">
        <f t="shared" si="7"/>
        <v>36351</v>
      </c>
      <c r="AB477" s="100"/>
      <c r="AC477" s="100"/>
      <c r="AD477" s="100"/>
      <c r="AE477" s="100"/>
      <c r="AF477" s="100"/>
      <c r="AG477" s="100"/>
      <c r="AH477" s="100"/>
      <c r="AI477" s="100"/>
      <c r="AJ477" s="100"/>
      <c r="AK477" s="100"/>
      <c r="AL477" s="100"/>
      <c r="AM477" s="100"/>
      <c r="AN477" s="100"/>
      <c r="AO477" s="100"/>
      <c r="AP477" s="100"/>
      <c r="AQ477" s="100"/>
      <c r="AR477" s="100"/>
      <c r="AS477" s="100"/>
      <c r="AT477" s="100"/>
      <c r="AU477" s="100"/>
      <c r="AV477" s="100"/>
      <c r="AW477" s="100"/>
      <c r="AX477" s="100"/>
      <c r="AY477" s="100"/>
      <c r="AZ477" s="100"/>
      <c r="BA477" s="100"/>
      <c r="BB477" s="100"/>
      <c r="BC477" s="100"/>
      <c r="BD477" s="100"/>
      <c r="BE477" s="100"/>
      <c r="BF477" s="100"/>
      <c r="BG477" s="100"/>
    </row>
    <row r="478" spans="1:59" s="85" customFormat="1" ht="15.6" x14ac:dyDescent="0.3">
      <c r="A478" s="40" t="s">
        <v>81</v>
      </c>
      <c r="B478" s="40" t="str">
        <f>VLOOKUP(A478,'CENTROS DE COSTOS'!A:D,2,0)</f>
        <v>0036-0007</v>
      </c>
      <c r="C478" s="40" t="str">
        <f>VLOOKUP(A478,'CENTROS DE COSTOS'!A:D,3,0)</f>
        <v>Wompi Santander</v>
      </c>
      <c r="D478" s="40">
        <v>54820</v>
      </c>
      <c r="E478" s="40">
        <v>2953268</v>
      </c>
      <c r="F478" s="40">
        <v>18539</v>
      </c>
      <c r="G478" s="40" t="s">
        <v>33</v>
      </c>
      <c r="H478" s="40" t="s">
        <v>891</v>
      </c>
      <c r="I478" s="40" t="s">
        <v>141</v>
      </c>
      <c r="J478" s="40" t="s">
        <v>1606</v>
      </c>
      <c r="K478" s="40" t="s">
        <v>1170</v>
      </c>
      <c r="L478" s="40" t="s">
        <v>8430</v>
      </c>
      <c r="M478" s="103">
        <v>45959.503472222219</v>
      </c>
      <c r="N478" s="103">
        <v>45969.393055555563</v>
      </c>
      <c r="O478" s="40" t="s">
        <v>35</v>
      </c>
      <c r="P478" s="40" t="s">
        <v>35</v>
      </c>
      <c r="Q478" s="40" t="s">
        <v>1494</v>
      </c>
      <c r="R478" s="40" t="s">
        <v>1495</v>
      </c>
      <c r="S478" s="40" t="s">
        <v>10705</v>
      </c>
      <c r="T478" s="40" t="s">
        <v>1497</v>
      </c>
      <c r="U478" s="40">
        <v>8</v>
      </c>
      <c r="V478" s="40" t="str">
        <f>VLOOKUP(D478,TIPOLOGIA!A:F,5,0)</f>
        <v>LEJANA</v>
      </c>
      <c r="W478" s="40" t="str">
        <f>VLOOKUP(D478,TIPOLOGIA!A:F,6,0)</f>
        <v>TERRESTRE</v>
      </c>
      <c r="X478" s="40" t="s">
        <v>1802</v>
      </c>
      <c r="Y478" s="40">
        <v>1</v>
      </c>
      <c r="Z478" s="51">
        <f>IF(T478="SOPORTE_TELEFÓNICO",'TARIFAS 2025'!$B$14,IF(V478="PRINCIPAL",'TARIFAS 2025'!$B$11,IF(V478="INTERMEDIA",'TARIFAS 2025'!$C$11,IF(V478="LEJANA",'TARIFAS 2025'!$D$11))))</f>
        <v>40250</v>
      </c>
      <c r="AA478" s="51">
        <f t="shared" si="7"/>
        <v>40250</v>
      </c>
      <c r="AB478" s="100"/>
      <c r="AC478" s="100"/>
      <c r="AD478" s="100"/>
      <c r="AE478" s="100"/>
      <c r="AF478" s="100"/>
      <c r="AG478" s="100"/>
      <c r="AH478" s="100"/>
      <c r="AI478" s="100"/>
      <c r="AJ478" s="100"/>
      <c r="AK478" s="100"/>
      <c r="AL478" s="100"/>
      <c r="AM478" s="100"/>
      <c r="AN478" s="100"/>
      <c r="AO478" s="100"/>
      <c r="AP478" s="100"/>
      <c r="AQ478" s="100"/>
      <c r="AR478" s="100"/>
      <c r="AS478" s="100"/>
      <c r="AT478" s="100"/>
      <c r="AU478" s="100"/>
      <c r="AV478" s="100"/>
      <c r="AW478" s="100"/>
      <c r="AX478" s="100"/>
      <c r="AY478" s="100"/>
      <c r="AZ478" s="100"/>
      <c r="BA478" s="100"/>
      <c r="BB478" s="100"/>
      <c r="BC478" s="100"/>
      <c r="BD478" s="100"/>
      <c r="BE478" s="100"/>
      <c r="BF478" s="100"/>
      <c r="BG478" s="100"/>
    </row>
    <row r="479" spans="1:59" s="85" customFormat="1" ht="15.6" x14ac:dyDescent="0.3">
      <c r="A479" s="40" t="s">
        <v>77</v>
      </c>
      <c r="B479" s="40" t="str">
        <f>VLOOKUP(A479,'CENTROS DE COSTOS'!A:D,2,0)</f>
        <v>0036-0003</v>
      </c>
      <c r="C479" s="40" t="str">
        <f>VLOOKUP(A479,'CENTROS DE COSTOS'!A:D,3,0)</f>
        <v>Wompi Suroccidente</v>
      </c>
      <c r="D479" s="40">
        <v>19455</v>
      </c>
      <c r="E479" s="40">
        <v>2954774</v>
      </c>
      <c r="F479" s="40">
        <v>38471</v>
      </c>
      <c r="G479" s="40" t="s">
        <v>33</v>
      </c>
      <c r="H479" s="40" t="s">
        <v>498</v>
      </c>
      <c r="I479" s="40" t="s">
        <v>518</v>
      </c>
      <c r="J479" s="40" t="s">
        <v>3445</v>
      </c>
      <c r="K479" s="40" t="s">
        <v>1170</v>
      </c>
      <c r="L479" s="40" t="s">
        <v>8431</v>
      </c>
      <c r="M479" s="103">
        <v>45959.658333333333</v>
      </c>
      <c r="N479" s="103">
        <v>45969.394444444442</v>
      </c>
      <c r="O479" s="40" t="s">
        <v>35</v>
      </c>
      <c r="P479" s="40" t="s">
        <v>35</v>
      </c>
      <c r="Q479" s="40" t="s">
        <v>1494</v>
      </c>
      <c r="R479" s="40" t="s">
        <v>1495</v>
      </c>
      <c r="S479" s="40" t="s">
        <v>10706</v>
      </c>
      <c r="T479" s="40" t="s">
        <v>1497</v>
      </c>
      <c r="U479" s="40">
        <v>56</v>
      </c>
      <c r="V479" s="40" t="str">
        <f>VLOOKUP(D479,TIPOLOGIA!A:F,5,0)</f>
        <v>LEJANA</v>
      </c>
      <c r="W479" s="40" t="str">
        <f>VLOOKUP(D479,TIPOLOGIA!A:F,6,0)</f>
        <v>TERRESTRE</v>
      </c>
      <c r="X479" s="40" t="s">
        <v>1591</v>
      </c>
      <c r="Y479" s="40">
        <v>1</v>
      </c>
      <c r="Z479" s="51">
        <f>IF(T479="SOPORTE_TELEFÓNICO",'TARIFAS 2025'!$B$14,IF(V479="PRINCIPAL",'TARIFAS 2025'!$B$11,IF(V479="INTERMEDIA",'TARIFAS 2025'!$C$11,IF(V479="LEJANA",'TARIFAS 2025'!$D$11))))</f>
        <v>40250</v>
      </c>
      <c r="AA479" s="51">
        <f t="shared" si="7"/>
        <v>40250</v>
      </c>
      <c r="AB479" s="100"/>
      <c r="AC479" s="100"/>
      <c r="AD479" s="100"/>
      <c r="AE479" s="100"/>
      <c r="AF479" s="100"/>
      <c r="AG479" s="100"/>
      <c r="AH479" s="100"/>
      <c r="AI479" s="100"/>
      <c r="AJ479" s="100"/>
      <c r="AK479" s="100"/>
      <c r="AL479" s="100"/>
      <c r="AM479" s="100"/>
      <c r="AN479" s="100"/>
      <c r="AO479" s="100"/>
      <c r="AP479" s="100"/>
      <c r="AQ479" s="100"/>
      <c r="AR479" s="100"/>
      <c r="AS479" s="100"/>
      <c r="AT479" s="100"/>
      <c r="AU479" s="100"/>
      <c r="AV479" s="100"/>
      <c r="AW479" s="100"/>
      <c r="AX479" s="100"/>
      <c r="AY479" s="100"/>
      <c r="AZ479" s="100"/>
      <c r="BA479" s="100"/>
      <c r="BB479" s="100"/>
      <c r="BC479" s="100"/>
      <c r="BD479" s="100"/>
      <c r="BE479" s="100"/>
      <c r="BF479" s="100"/>
      <c r="BG479" s="100"/>
    </row>
    <row r="480" spans="1:59" s="85" customFormat="1" ht="15.6" x14ac:dyDescent="0.3">
      <c r="A480" s="40" t="s">
        <v>96</v>
      </c>
      <c r="B480" s="40" t="str">
        <f>VLOOKUP(A480,'CENTROS DE COSTOS'!A:D,2,0)</f>
        <v>0036-0007</v>
      </c>
      <c r="C480" s="40" t="str">
        <f>VLOOKUP(A480,'CENTROS DE COSTOS'!A:D,3,0)</f>
        <v>Wompi Santander</v>
      </c>
      <c r="D480" s="40">
        <v>15676</v>
      </c>
      <c r="E480" s="40">
        <v>2959861</v>
      </c>
      <c r="F480" s="40">
        <v>12137</v>
      </c>
      <c r="G480" s="40" t="s">
        <v>33</v>
      </c>
      <c r="H480" s="40" t="s">
        <v>322</v>
      </c>
      <c r="I480" s="40" t="s">
        <v>401</v>
      </c>
      <c r="J480" s="40" t="s">
        <v>3119</v>
      </c>
      <c r="K480" s="40" t="s">
        <v>1170</v>
      </c>
      <c r="L480" s="40" t="s">
        <v>8432</v>
      </c>
      <c r="M480" s="103">
        <v>45960.624305555553</v>
      </c>
      <c r="N480" s="103">
        <v>45969.395138888889</v>
      </c>
      <c r="O480" s="40" t="s">
        <v>35</v>
      </c>
      <c r="P480" s="40" t="s">
        <v>35</v>
      </c>
      <c r="Q480" s="40" t="s">
        <v>1494</v>
      </c>
      <c r="R480" s="40" t="s">
        <v>1495</v>
      </c>
      <c r="S480" s="40" t="s">
        <v>10707</v>
      </c>
      <c r="T480" s="40" t="s">
        <v>1497</v>
      </c>
      <c r="U480" s="40">
        <v>64</v>
      </c>
      <c r="V480" s="40" t="str">
        <f>VLOOKUP(D480,TIPOLOGIA!A:F,5,0)</f>
        <v>LEJANA</v>
      </c>
      <c r="W480" s="40" t="str">
        <f>VLOOKUP(D480,TIPOLOGIA!A:F,6,0)</f>
        <v>TERRESTRE</v>
      </c>
      <c r="X480" s="40" t="s">
        <v>1777</v>
      </c>
      <c r="Y480" s="40">
        <v>1</v>
      </c>
      <c r="Z480" s="51">
        <f>IF(T480="SOPORTE_TELEFÓNICO",'TARIFAS 2025'!$B$14,IF(V480="PRINCIPAL",'TARIFAS 2025'!$B$11,IF(V480="INTERMEDIA",'TARIFAS 2025'!$C$11,IF(V480="LEJANA",'TARIFAS 2025'!$D$11))))</f>
        <v>40250</v>
      </c>
      <c r="AA480" s="51">
        <f t="shared" si="7"/>
        <v>40250</v>
      </c>
      <c r="AB480" s="100"/>
      <c r="AC480" s="100"/>
      <c r="AD480" s="100"/>
      <c r="AE480" s="100"/>
      <c r="AF480" s="100"/>
      <c r="AG480" s="100"/>
      <c r="AH480" s="100"/>
      <c r="AI480" s="100"/>
      <c r="AJ480" s="100"/>
      <c r="AK480" s="100"/>
      <c r="AL480" s="100"/>
      <c r="AM480" s="100"/>
      <c r="AN480" s="100"/>
      <c r="AO480" s="100"/>
      <c r="AP480" s="100"/>
      <c r="AQ480" s="100"/>
      <c r="AR480" s="100"/>
      <c r="AS480" s="100"/>
      <c r="AT480" s="100"/>
      <c r="AU480" s="100"/>
      <c r="AV480" s="100"/>
      <c r="AW480" s="100"/>
      <c r="AX480" s="100"/>
      <c r="AY480" s="100"/>
      <c r="AZ480" s="100"/>
      <c r="BA480" s="100"/>
      <c r="BB480" s="100"/>
      <c r="BC480" s="100"/>
      <c r="BD480" s="100"/>
      <c r="BE480" s="100"/>
      <c r="BF480" s="100"/>
      <c r="BG480" s="100"/>
    </row>
    <row r="481" spans="1:59" s="85" customFormat="1" ht="15.6" x14ac:dyDescent="0.3">
      <c r="A481" s="40" t="s">
        <v>97</v>
      </c>
      <c r="B481" s="40" t="str">
        <f>VLOOKUP(A481,'CENTROS DE COSTOS'!A:D,2,0)</f>
        <v>0036-0001</v>
      </c>
      <c r="C481" s="40" t="str">
        <f>VLOOKUP(A481,'CENTROS DE COSTOS'!A:D,3,0)</f>
        <v>Wompi Costa</v>
      </c>
      <c r="D481" s="40">
        <v>20011</v>
      </c>
      <c r="E481" s="40">
        <v>2971327</v>
      </c>
      <c r="F481" s="40">
        <v>30504</v>
      </c>
      <c r="G481" s="40" t="s">
        <v>33</v>
      </c>
      <c r="H481" s="40" t="s">
        <v>536</v>
      </c>
      <c r="I481" s="40" t="s">
        <v>539</v>
      </c>
      <c r="J481" s="40" t="s">
        <v>6631</v>
      </c>
      <c r="K481" s="40" t="s">
        <v>1170</v>
      </c>
      <c r="L481" s="40" t="s">
        <v>8433</v>
      </c>
      <c r="M481" s="103">
        <v>45965.463194444441</v>
      </c>
      <c r="N481" s="103">
        <v>45969.395833333343</v>
      </c>
      <c r="O481" s="40" t="s">
        <v>35</v>
      </c>
      <c r="P481" s="40" t="s">
        <v>35</v>
      </c>
      <c r="Q481" s="40" t="s">
        <v>1494</v>
      </c>
      <c r="R481" s="40" t="s">
        <v>1495</v>
      </c>
      <c r="S481" s="40" t="s">
        <v>10708</v>
      </c>
      <c r="T481" s="40" t="s">
        <v>1497</v>
      </c>
      <c r="U481" s="40">
        <v>56</v>
      </c>
      <c r="V481" s="40" t="str">
        <f>VLOOKUP(D481,TIPOLOGIA!A:F,5,0)</f>
        <v>LEJANA</v>
      </c>
      <c r="W481" s="40" t="str">
        <f>VLOOKUP(D481,TIPOLOGIA!A:F,6,0)</f>
        <v>TERRESTRE</v>
      </c>
      <c r="X481" s="40" t="s">
        <v>1802</v>
      </c>
      <c r="Y481" s="40">
        <v>1</v>
      </c>
      <c r="Z481" s="51">
        <f>IF(T481="SOPORTE_TELEFÓNICO",'TARIFAS 2025'!$B$14,IF(V481="PRINCIPAL",'TARIFAS 2025'!$B$11,IF(V481="INTERMEDIA",'TARIFAS 2025'!$C$11,IF(V481="LEJANA",'TARIFAS 2025'!$D$11))))</f>
        <v>40250</v>
      </c>
      <c r="AA481" s="51">
        <f t="shared" si="7"/>
        <v>40250</v>
      </c>
      <c r="AB481" s="100"/>
      <c r="AC481" s="100"/>
      <c r="AD481" s="100"/>
      <c r="AE481" s="100"/>
      <c r="AF481" s="100"/>
      <c r="AG481" s="100"/>
      <c r="AH481" s="100"/>
      <c r="AI481" s="100"/>
      <c r="AJ481" s="100"/>
      <c r="AK481" s="100"/>
      <c r="AL481" s="100"/>
      <c r="AM481" s="100"/>
      <c r="AN481" s="100"/>
      <c r="AO481" s="100"/>
      <c r="AP481" s="100"/>
      <c r="AQ481" s="100"/>
      <c r="AR481" s="100"/>
      <c r="AS481" s="100"/>
      <c r="AT481" s="100"/>
      <c r="AU481" s="100"/>
      <c r="AV481" s="100"/>
      <c r="AW481" s="100"/>
      <c r="AX481" s="100"/>
      <c r="AY481" s="100"/>
      <c r="AZ481" s="100"/>
      <c r="BA481" s="100"/>
      <c r="BB481" s="100"/>
      <c r="BC481" s="100"/>
      <c r="BD481" s="100"/>
      <c r="BE481" s="100"/>
      <c r="BF481" s="100"/>
      <c r="BG481" s="100"/>
    </row>
    <row r="482" spans="1:59" s="85" customFormat="1" ht="15.6" x14ac:dyDescent="0.3">
      <c r="A482" s="40" t="s">
        <v>88</v>
      </c>
      <c r="B482" s="40" t="str">
        <f>VLOOKUP(A482,'CENTROS DE COSTOS'!A:D,2,0)</f>
        <v>0036-0005</v>
      </c>
      <c r="C482" s="40" t="str">
        <f>VLOOKUP(A482,'CENTROS DE COSTOS'!A:D,3,0)</f>
        <v>Wompi Noroccidente</v>
      </c>
      <c r="D482" s="40">
        <v>5001</v>
      </c>
      <c r="E482" s="40">
        <v>2970240</v>
      </c>
      <c r="F482" s="40">
        <v>80987</v>
      </c>
      <c r="G482" s="40" t="s">
        <v>33</v>
      </c>
      <c r="H482" s="40" t="s">
        <v>120</v>
      </c>
      <c r="I482" s="40" t="s">
        <v>88</v>
      </c>
      <c r="J482" s="40" t="s">
        <v>6632</v>
      </c>
      <c r="K482" s="40" t="s">
        <v>1170</v>
      </c>
      <c r="L482" s="40" t="s">
        <v>8434</v>
      </c>
      <c r="M482" s="103">
        <v>45965.413194444453</v>
      </c>
      <c r="N482" s="103">
        <v>45969.409722222219</v>
      </c>
      <c r="O482" s="40" t="s">
        <v>35</v>
      </c>
      <c r="P482" s="40" t="s">
        <v>35</v>
      </c>
      <c r="Q482" s="40" t="s">
        <v>1494</v>
      </c>
      <c r="R482" s="40" t="s">
        <v>1495</v>
      </c>
      <c r="S482" s="40" t="s">
        <v>10709</v>
      </c>
      <c r="T482" s="40" t="s">
        <v>1172</v>
      </c>
      <c r="U482" s="40">
        <v>16</v>
      </c>
      <c r="V482" s="40" t="str">
        <f>VLOOKUP(D482,TIPOLOGIA!A:F,5,0)</f>
        <v>PRINCIPAL</v>
      </c>
      <c r="W482" s="40" t="str">
        <f>VLOOKUP(D482,TIPOLOGIA!A:F,6,0)</f>
        <v>TERRESTRE</v>
      </c>
      <c r="X482" s="40" t="s">
        <v>1498</v>
      </c>
      <c r="Y482" s="40">
        <v>1</v>
      </c>
      <c r="Z482" s="51">
        <f>IF(T482="SOPORTE_TELEFÓNICO",'TARIFAS 2025'!$B$14,IF(V482="PRINCIPAL",'TARIFAS 2025'!$B$11,IF(V482="INTERMEDIA",'TARIFAS 2025'!$C$11,IF(V482="LEJANA",'TARIFAS 2025'!$D$11))))</f>
        <v>31419</v>
      </c>
      <c r="AA482" s="51">
        <f t="shared" si="7"/>
        <v>31419</v>
      </c>
      <c r="AB482" s="100"/>
      <c r="AC482" s="100"/>
      <c r="AD482" s="100"/>
      <c r="AE482" s="100"/>
      <c r="AF482" s="100"/>
      <c r="AG482" s="100"/>
      <c r="AH482" s="100"/>
      <c r="AI482" s="100"/>
      <c r="AJ482" s="100"/>
      <c r="AK482" s="100"/>
      <c r="AL482" s="100"/>
      <c r="AM482" s="100"/>
      <c r="AN482" s="100"/>
      <c r="AO482" s="100"/>
      <c r="AP482" s="100"/>
      <c r="AQ482" s="100"/>
      <c r="AR482" s="100"/>
      <c r="AS482" s="100"/>
      <c r="AT482" s="100"/>
      <c r="AU482" s="100"/>
      <c r="AV482" s="100"/>
      <c r="AW482" s="100"/>
      <c r="AX482" s="100"/>
      <c r="AY482" s="100"/>
      <c r="AZ482" s="100"/>
      <c r="BA482" s="100"/>
      <c r="BB482" s="100"/>
      <c r="BC482" s="100"/>
      <c r="BD482" s="100"/>
      <c r="BE482" s="100"/>
      <c r="BF482" s="100"/>
      <c r="BG482" s="100"/>
    </row>
    <row r="483" spans="1:59" s="85" customFormat="1" ht="15.6" x14ac:dyDescent="0.3">
      <c r="A483" s="40" t="s">
        <v>88</v>
      </c>
      <c r="B483" s="40" t="str">
        <f>VLOOKUP(A483,'CENTROS DE COSTOS'!A:D,2,0)</f>
        <v>0036-0005</v>
      </c>
      <c r="C483" s="40" t="str">
        <f>VLOOKUP(A483,'CENTROS DE COSTOS'!A:D,3,0)</f>
        <v>Wompi Noroccidente</v>
      </c>
      <c r="D483" s="40">
        <v>5001</v>
      </c>
      <c r="E483" s="40">
        <v>2974580</v>
      </c>
      <c r="F483" s="40">
        <v>49746</v>
      </c>
      <c r="G483" s="40" t="s">
        <v>33</v>
      </c>
      <c r="H483" s="40" t="s">
        <v>120</v>
      </c>
      <c r="I483" s="40" t="s">
        <v>88</v>
      </c>
      <c r="J483" s="40" t="s">
        <v>6633</v>
      </c>
      <c r="K483" s="40" t="s">
        <v>1170</v>
      </c>
      <c r="L483" s="40" t="s">
        <v>8435</v>
      </c>
      <c r="M483" s="103">
        <v>45965.700694444437</v>
      </c>
      <c r="N483" s="103">
        <v>45969.411111111112</v>
      </c>
      <c r="O483" s="40" t="s">
        <v>35</v>
      </c>
      <c r="P483" s="40" t="s">
        <v>35</v>
      </c>
      <c r="Q483" s="40" t="s">
        <v>1494</v>
      </c>
      <c r="R483" s="40" t="s">
        <v>1495</v>
      </c>
      <c r="S483" s="40" t="s">
        <v>10710</v>
      </c>
      <c r="T483" s="40" t="s">
        <v>1172</v>
      </c>
      <c r="U483" s="40">
        <v>32</v>
      </c>
      <c r="V483" s="40" t="str">
        <f>VLOOKUP(D483,TIPOLOGIA!A:F,5,0)</f>
        <v>PRINCIPAL</v>
      </c>
      <c r="W483" s="40" t="str">
        <f>VLOOKUP(D483,TIPOLOGIA!A:F,6,0)</f>
        <v>TERRESTRE</v>
      </c>
      <c r="X483" s="40" t="s">
        <v>1498</v>
      </c>
      <c r="Y483" s="40">
        <v>1</v>
      </c>
      <c r="Z483" s="51">
        <f>IF(T483="SOPORTE_TELEFÓNICO",'TARIFAS 2025'!$B$14,IF(V483="PRINCIPAL",'TARIFAS 2025'!$B$11,IF(V483="INTERMEDIA",'TARIFAS 2025'!$C$11,IF(V483="LEJANA",'TARIFAS 2025'!$D$11))))</f>
        <v>31419</v>
      </c>
      <c r="AA483" s="51">
        <f t="shared" si="7"/>
        <v>31419</v>
      </c>
      <c r="AB483" s="100"/>
      <c r="AC483" s="100"/>
      <c r="AD483" s="100"/>
      <c r="AE483" s="100"/>
      <c r="AF483" s="100"/>
      <c r="AG483" s="100"/>
      <c r="AH483" s="100"/>
      <c r="AI483" s="100"/>
      <c r="AJ483" s="100"/>
      <c r="AK483" s="100"/>
      <c r="AL483" s="100"/>
      <c r="AM483" s="100"/>
      <c r="AN483" s="100"/>
      <c r="AO483" s="100"/>
      <c r="AP483" s="100"/>
      <c r="AQ483" s="100"/>
      <c r="AR483" s="100"/>
      <c r="AS483" s="100"/>
      <c r="AT483" s="100"/>
      <c r="AU483" s="100"/>
      <c r="AV483" s="100"/>
      <c r="AW483" s="100"/>
      <c r="AX483" s="100"/>
      <c r="AY483" s="100"/>
      <c r="AZ483" s="100"/>
      <c r="BA483" s="100"/>
      <c r="BB483" s="100"/>
      <c r="BC483" s="100"/>
      <c r="BD483" s="100"/>
      <c r="BE483" s="100"/>
      <c r="BF483" s="100"/>
      <c r="BG483" s="100"/>
    </row>
    <row r="484" spans="1:59" s="85" customFormat="1" ht="15.6" x14ac:dyDescent="0.3">
      <c r="A484" s="40" t="s">
        <v>88</v>
      </c>
      <c r="B484" s="40" t="str">
        <f>VLOOKUP(A484,'CENTROS DE COSTOS'!A:D,2,0)</f>
        <v>0036-0005</v>
      </c>
      <c r="C484" s="40" t="str">
        <f>VLOOKUP(A484,'CENTROS DE COSTOS'!A:D,3,0)</f>
        <v>Wompi Noroccidente</v>
      </c>
      <c r="D484" s="40">
        <v>5001</v>
      </c>
      <c r="E484" s="40">
        <v>2975019</v>
      </c>
      <c r="F484" s="40">
        <v>29481</v>
      </c>
      <c r="G484" s="40" t="s">
        <v>33</v>
      </c>
      <c r="H484" s="40" t="s">
        <v>120</v>
      </c>
      <c r="I484" s="40" t="s">
        <v>88</v>
      </c>
      <c r="J484" s="40" t="s">
        <v>1576</v>
      </c>
      <c r="K484" s="40" t="s">
        <v>1170</v>
      </c>
      <c r="L484" s="40" t="s">
        <v>8436</v>
      </c>
      <c r="M484" s="103">
        <v>45966.333333333343</v>
      </c>
      <c r="N484" s="103">
        <v>45969.411805555559</v>
      </c>
      <c r="O484" s="40" t="s">
        <v>35</v>
      </c>
      <c r="P484" s="40" t="s">
        <v>35</v>
      </c>
      <c r="Q484" s="40" t="s">
        <v>1494</v>
      </c>
      <c r="R484" s="40" t="s">
        <v>1495</v>
      </c>
      <c r="S484" s="40" t="s">
        <v>10711</v>
      </c>
      <c r="T484" s="40" t="s">
        <v>1172</v>
      </c>
      <c r="U484" s="40">
        <v>32</v>
      </c>
      <c r="V484" s="40" t="str">
        <f>VLOOKUP(D484,TIPOLOGIA!A:F,5,0)</f>
        <v>PRINCIPAL</v>
      </c>
      <c r="W484" s="40" t="str">
        <f>VLOOKUP(D484,TIPOLOGIA!A:F,6,0)</f>
        <v>TERRESTRE</v>
      </c>
      <c r="X484" s="40" t="s">
        <v>1498</v>
      </c>
      <c r="Y484" s="40">
        <v>1</v>
      </c>
      <c r="Z484" s="51">
        <f>IF(T484="SOPORTE_TELEFÓNICO",'TARIFAS 2025'!$B$14,IF(V484="PRINCIPAL",'TARIFAS 2025'!$B$11,IF(V484="INTERMEDIA",'TARIFAS 2025'!$C$11,IF(V484="LEJANA",'TARIFAS 2025'!$D$11))))</f>
        <v>31419</v>
      </c>
      <c r="AA484" s="51">
        <f t="shared" si="7"/>
        <v>31419</v>
      </c>
      <c r="AB484" s="100"/>
      <c r="AC484" s="100"/>
      <c r="AD484" s="100"/>
      <c r="AE484" s="100"/>
      <c r="AF484" s="100"/>
      <c r="AG484" s="100"/>
      <c r="AH484" s="100"/>
      <c r="AI484" s="100"/>
      <c r="AJ484" s="100"/>
      <c r="AK484" s="100"/>
      <c r="AL484" s="100"/>
      <c r="AM484" s="100"/>
      <c r="AN484" s="100"/>
      <c r="AO484" s="100"/>
      <c r="AP484" s="100"/>
      <c r="AQ484" s="100"/>
      <c r="AR484" s="100"/>
      <c r="AS484" s="100"/>
      <c r="AT484" s="100"/>
      <c r="AU484" s="100"/>
      <c r="AV484" s="100"/>
      <c r="AW484" s="100"/>
      <c r="AX484" s="100"/>
      <c r="AY484" s="100"/>
      <c r="AZ484" s="100"/>
      <c r="BA484" s="100"/>
      <c r="BB484" s="100"/>
      <c r="BC484" s="100"/>
      <c r="BD484" s="100"/>
      <c r="BE484" s="100"/>
      <c r="BF484" s="100"/>
      <c r="BG484" s="100"/>
    </row>
    <row r="485" spans="1:59" s="85" customFormat="1" ht="15.6" x14ac:dyDescent="0.3">
      <c r="A485" s="40" t="s">
        <v>88</v>
      </c>
      <c r="B485" s="40" t="str">
        <f>VLOOKUP(A485,'CENTROS DE COSTOS'!A:D,2,0)</f>
        <v>0036-0005</v>
      </c>
      <c r="C485" s="40" t="str">
        <f>VLOOKUP(A485,'CENTROS DE COSTOS'!A:D,3,0)</f>
        <v>Wompi Noroccidente</v>
      </c>
      <c r="D485" s="40">
        <v>5001</v>
      </c>
      <c r="E485" s="40">
        <v>2978639</v>
      </c>
      <c r="F485" s="40">
        <v>43648</v>
      </c>
      <c r="G485" s="40" t="s">
        <v>33</v>
      </c>
      <c r="H485" s="40" t="s">
        <v>120</v>
      </c>
      <c r="I485" s="40" t="s">
        <v>88</v>
      </c>
      <c r="J485" s="40" t="s">
        <v>6634</v>
      </c>
      <c r="K485" s="40" t="s">
        <v>1170</v>
      </c>
      <c r="L485" s="40" t="s">
        <v>8437</v>
      </c>
      <c r="M485" s="103">
        <v>45966.53402777778</v>
      </c>
      <c r="N485" s="103">
        <v>45969.413194444453</v>
      </c>
      <c r="O485" s="40" t="s">
        <v>35</v>
      </c>
      <c r="P485" s="40" t="s">
        <v>35</v>
      </c>
      <c r="Q485" s="40" t="s">
        <v>1494</v>
      </c>
      <c r="R485" s="40" t="s">
        <v>1495</v>
      </c>
      <c r="S485" s="40" t="s">
        <v>10712</v>
      </c>
      <c r="T485" s="40" t="s">
        <v>1172</v>
      </c>
      <c r="U485" s="40">
        <v>32</v>
      </c>
      <c r="V485" s="40" t="str">
        <f>VLOOKUP(D485,TIPOLOGIA!A:F,5,0)</f>
        <v>PRINCIPAL</v>
      </c>
      <c r="W485" s="40" t="str">
        <f>VLOOKUP(D485,TIPOLOGIA!A:F,6,0)</f>
        <v>TERRESTRE</v>
      </c>
      <c r="X485" s="40" t="s">
        <v>1498</v>
      </c>
      <c r="Y485" s="40">
        <v>1</v>
      </c>
      <c r="Z485" s="51">
        <f>IF(T485="SOPORTE_TELEFÓNICO",'TARIFAS 2025'!$B$14,IF(V485="PRINCIPAL",'TARIFAS 2025'!$B$11,IF(V485="INTERMEDIA",'TARIFAS 2025'!$C$11,IF(V485="LEJANA",'TARIFAS 2025'!$D$11))))</f>
        <v>31419</v>
      </c>
      <c r="AA485" s="51">
        <f t="shared" si="7"/>
        <v>31419</v>
      </c>
      <c r="AB485" s="100"/>
      <c r="AC485" s="100"/>
      <c r="AD485" s="100"/>
      <c r="AE485" s="100"/>
      <c r="AF485" s="100"/>
      <c r="AG485" s="100"/>
      <c r="AH485" s="100"/>
      <c r="AI485" s="100"/>
      <c r="AJ485" s="100"/>
      <c r="AK485" s="100"/>
      <c r="AL485" s="100"/>
      <c r="AM485" s="100"/>
      <c r="AN485" s="100"/>
      <c r="AO485" s="100"/>
      <c r="AP485" s="100"/>
      <c r="AQ485" s="100"/>
      <c r="AR485" s="100"/>
      <c r="AS485" s="100"/>
      <c r="AT485" s="100"/>
      <c r="AU485" s="100"/>
      <c r="AV485" s="100"/>
      <c r="AW485" s="100"/>
      <c r="AX485" s="100"/>
      <c r="AY485" s="100"/>
      <c r="AZ485" s="100"/>
      <c r="BA485" s="100"/>
      <c r="BB485" s="100"/>
      <c r="BC485" s="100"/>
      <c r="BD485" s="100"/>
      <c r="BE485" s="100"/>
      <c r="BF485" s="100"/>
      <c r="BG485" s="100"/>
    </row>
    <row r="486" spans="1:59" s="85" customFormat="1" ht="15.6" x14ac:dyDescent="0.3">
      <c r="A486" s="40" t="s">
        <v>88</v>
      </c>
      <c r="B486" s="40" t="str">
        <f>VLOOKUP(A486,'CENTROS DE COSTOS'!A:D,2,0)</f>
        <v>0036-0005</v>
      </c>
      <c r="C486" s="40" t="str">
        <f>VLOOKUP(A486,'CENTROS DE COSTOS'!A:D,3,0)</f>
        <v>Wompi Noroccidente</v>
      </c>
      <c r="D486" s="40">
        <v>5001</v>
      </c>
      <c r="E486" s="40">
        <v>2979008</v>
      </c>
      <c r="F486" s="40">
        <v>80087</v>
      </c>
      <c r="G486" s="40" t="s">
        <v>33</v>
      </c>
      <c r="H486" s="40" t="s">
        <v>120</v>
      </c>
      <c r="I486" s="40" t="s">
        <v>88</v>
      </c>
      <c r="J486" s="40" t="s">
        <v>6322</v>
      </c>
      <c r="K486" s="40" t="s">
        <v>1170</v>
      </c>
      <c r="L486" s="40" t="s">
        <v>8438</v>
      </c>
      <c r="M486" s="103">
        <v>45966.585416666669</v>
      </c>
      <c r="N486" s="103">
        <v>45969.413888888892</v>
      </c>
      <c r="O486" s="40" t="s">
        <v>35</v>
      </c>
      <c r="P486" s="40" t="s">
        <v>35</v>
      </c>
      <c r="Q486" s="40" t="s">
        <v>1494</v>
      </c>
      <c r="R486" s="40" t="s">
        <v>1495</v>
      </c>
      <c r="S486" s="40" t="s">
        <v>10713</v>
      </c>
      <c r="T486" s="40" t="s">
        <v>1172</v>
      </c>
      <c r="U486" s="40">
        <v>16</v>
      </c>
      <c r="V486" s="40" t="str">
        <f>VLOOKUP(D486,TIPOLOGIA!A:F,5,0)</f>
        <v>PRINCIPAL</v>
      </c>
      <c r="W486" s="40" t="str">
        <f>VLOOKUP(D486,TIPOLOGIA!A:F,6,0)</f>
        <v>TERRESTRE</v>
      </c>
      <c r="X486" s="40" t="s">
        <v>1498</v>
      </c>
      <c r="Y486" s="40">
        <v>1</v>
      </c>
      <c r="Z486" s="51">
        <f>IF(T486="SOPORTE_TELEFÓNICO",'TARIFAS 2025'!$B$14,IF(V486="PRINCIPAL",'TARIFAS 2025'!$B$11,IF(V486="INTERMEDIA",'TARIFAS 2025'!$C$11,IF(V486="LEJANA",'TARIFAS 2025'!$D$11))))</f>
        <v>31419</v>
      </c>
      <c r="AA486" s="51">
        <f t="shared" si="7"/>
        <v>31419</v>
      </c>
      <c r="AB486" s="100"/>
      <c r="AC486" s="100"/>
      <c r="AD486" s="100"/>
      <c r="AE486" s="100"/>
      <c r="AF486" s="100"/>
      <c r="AG486" s="100"/>
      <c r="AH486" s="100"/>
      <c r="AI486" s="100"/>
      <c r="AJ486" s="100"/>
      <c r="AK486" s="100"/>
      <c r="AL486" s="100"/>
      <c r="AM486" s="100"/>
      <c r="AN486" s="100"/>
      <c r="AO486" s="100"/>
      <c r="AP486" s="100"/>
      <c r="AQ486" s="100"/>
      <c r="AR486" s="100"/>
      <c r="AS486" s="100"/>
      <c r="AT486" s="100"/>
      <c r="AU486" s="100"/>
      <c r="AV486" s="100"/>
      <c r="AW486" s="100"/>
      <c r="AX486" s="100"/>
      <c r="AY486" s="100"/>
      <c r="AZ486" s="100"/>
      <c r="BA486" s="100"/>
      <c r="BB486" s="100"/>
      <c r="BC486" s="100"/>
      <c r="BD486" s="100"/>
      <c r="BE486" s="100"/>
      <c r="BF486" s="100"/>
      <c r="BG486" s="100"/>
    </row>
    <row r="487" spans="1:59" s="85" customFormat="1" ht="15.6" x14ac:dyDescent="0.3">
      <c r="A487" s="40" t="s">
        <v>88</v>
      </c>
      <c r="B487" s="40" t="str">
        <f>VLOOKUP(A487,'CENTROS DE COSTOS'!A:D,2,0)</f>
        <v>0036-0005</v>
      </c>
      <c r="C487" s="40" t="str">
        <f>VLOOKUP(A487,'CENTROS DE COSTOS'!A:D,3,0)</f>
        <v>Wompi Noroccidente</v>
      </c>
      <c r="D487" s="40">
        <v>5001</v>
      </c>
      <c r="E487" s="40">
        <v>2983626</v>
      </c>
      <c r="F487" s="40">
        <v>62136</v>
      </c>
      <c r="G487" s="40" t="s">
        <v>33</v>
      </c>
      <c r="H487" s="40" t="s">
        <v>120</v>
      </c>
      <c r="I487" s="40" t="s">
        <v>88</v>
      </c>
      <c r="J487" s="40" t="s">
        <v>1500</v>
      </c>
      <c r="K487" s="40" t="s">
        <v>1170</v>
      </c>
      <c r="L487" s="40" t="s">
        <v>8439</v>
      </c>
      <c r="M487" s="103">
        <v>45967.447916666657</v>
      </c>
      <c r="N487" s="103">
        <v>45969.415277777778</v>
      </c>
      <c r="O487" s="40" t="s">
        <v>35</v>
      </c>
      <c r="P487" s="40" t="s">
        <v>35</v>
      </c>
      <c r="Q487" s="40" t="s">
        <v>1494</v>
      </c>
      <c r="R487" s="40" t="s">
        <v>1495</v>
      </c>
      <c r="S487" s="40" t="s">
        <v>10714</v>
      </c>
      <c r="T487" s="40" t="s">
        <v>1172</v>
      </c>
      <c r="U487" s="40">
        <v>40</v>
      </c>
      <c r="V487" s="40" t="str">
        <f>VLOOKUP(D487,TIPOLOGIA!A:F,5,0)</f>
        <v>PRINCIPAL</v>
      </c>
      <c r="W487" s="40" t="str">
        <f>VLOOKUP(D487,TIPOLOGIA!A:F,6,0)</f>
        <v>TERRESTRE</v>
      </c>
      <c r="X487" s="40" t="s">
        <v>1498</v>
      </c>
      <c r="Y487" s="40">
        <v>1</v>
      </c>
      <c r="Z487" s="51">
        <f>IF(T487="SOPORTE_TELEFÓNICO",'TARIFAS 2025'!$B$14,IF(V487="PRINCIPAL",'TARIFAS 2025'!$B$11,IF(V487="INTERMEDIA",'TARIFAS 2025'!$C$11,IF(V487="LEJANA",'TARIFAS 2025'!$D$11))))</f>
        <v>31419</v>
      </c>
      <c r="AA487" s="51">
        <f t="shared" si="7"/>
        <v>31419</v>
      </c>
      <c r="AB487" s="100"/>
      <c r="AC487" s="100"/>
      <c r="AD487" s="100"/>
      <c r="AE487" s="100"/>
      <c r="AF487" s="100"/>
      <c r="AG487" s="100"/>
      <c r="AH487" s="100"/>
      <c r="AI487" s="100"/>
      <c r="AJ487" s="100"/>
      <c r="AK487" s="100"/>
      <c r="AL487" s="100"/>
      <c r="AM487" s="100"/>
      <c r="AN487" s="100"/>
      <c r="AO487" s="100"/>
      <c r="AP487" s="100"/>
      <c r="AQ487" s="100"/>
      <c r="AR487" s="100"/>
      <c r="AS487" s="100"/>
      <c r="AT487" s="100"/>
      <c r="AU487" s="100"/>
      <c r="AV487" s="100"/>
      <c r="AW487" s="100"/>
      <c r="AX487" s="100"/>
      <c r="AY487" s="100"/>
      <c r="AZ487" s="100"/>
      <c r="BA487" s="100"/>
      <c r="BB487" s="100"/>
      <c r="BC487" s="100"/>
      <c r="BD487" s="100"/>
      <c r="BE487" s="100"/>
      <c r="BF487" s="100"/>
      <c r="BG487" s="100"/>
    </row>
    <row r="488" spans="1:59" s="85" customFormat="1" ht="15.6" x14ac:dyDescent="0.3">
      <c r="A488" s="40" t="s">
        <v>77</v>
      </c>
      <c r="B488" s="40" t="str">
        <f>VLOOKUP(A488,'CENTROS DE COSTOS'!A:D,2,0)</f>
        <v>0036-0003</v>
      </c>
      <c r="C488" s="40" t="str">
        <f>VLOOKUP(A488,'CENTROS DE COSTOS'!A:D,3,0)</f>
        <v>Wompi Suroccidente</v>
      </c>
      <c r="D488" s="40">
        <v>19548</v>
      </c>
      <c r="E488" s="40">
        <v>2966004</v>
      </c>
      <c r="F488" s="40">
        <v>10639</v>
      </c>
      <c r="G488" s="40" t="s">
        <v>33</v>
      </c>
      <c r="H488" s="40" t="s">
        <v>498</v>
      </c>
      <c r="I488" s="40" t="s">
        <v>522</v>
      </c>
      <c r="J488" s="40" t="s">
        <v>1550</v>
      </c>
      <c r="K488" s="40" t="s">
        <v>1170</v>
      </c>
      <c r="L488" s="40" t="s">
        <v>8440</v>
      </c>
      <c r="M488" s="103">
        <v>45965.333333333343</v>
      </c>
      <c r="N488" s="103">
        <v>45969.453472222223</v>
      </c>
      <c r="O488" s="40" t="s">
        <v>35</v>
      </c>
      <c r="P488" s="40" t="s">
        <v>35</v>
      </c>
      <c r="Q488" s="40" t="s">
        <v>1494</v>
      </c>
      <c r="R488" s="40" t="s">
        <v>1495</v>
      </c>
      <c r="S488" s="40" t="s">
        <v>10715</v>
      </c>
      <c r="T488" s="40" t="s">
        <v>1497</v>
      </c>
      <c r="U488" s="40">
        <v>8</v>
      </c>
      <c r="V488" s="40" t="str">
        <f>VLOOKUP(D488,TIPOLOGIA!A:F,5,0)</f>
        <v>LEJANA</v>
      </c>
      <c r="W488" s="40" t="str">
        <f>VLOOKUP(D488,TIPOLOGIA!A:F,6,0)</f>
        <v>TERRESTRE</v>
      </c>
      <c r="X488" s="40" t="s">
        <v>1261</v>
      </c>
      <c r="Y488" s="40">
        <v>1</v>
      </c>
      <c r="Z488" s="51">
        <f>IF(T488="SOPORTE_TELEFÓNICO",'TARIFAS 2025'!$B$14,IF(V488="PRINCIPAL",'TARIFAS 2025'!$B$11,IF(V488="INTERMEDIA",'TARIFAS 2025'!$C$11,IF(V488="LEJANA",'TARIFAS 2025'!$D$11))))</f>
        <v>40250</v>
      </c>
      <c r="AA488" s="51">
        <f t="shared" si="7"/>
        <v>40250</v>
      </c>
      <c r="AB488" s="100"/>
      <c r="AC488" s="100"/>
      <c r="AD488" s="100"/>
      <c r="AE488" s="100"/>
      <c r="AF488" s="100"/>
      <c r="AG488" s="100"/>
      <c r="AH488" s="100"/>
      <c r="AI488" s="100"/>
      <c r="AJ488" s="100"/>
      <c r="AK488" s="100"/>
      <c r="AL488" s="100"/>
      <c r="AM488" s="100"/>
      <c r="AN488" s="100"/>
      <c r="AO488" s="100"/>
      <c r="AP488" s="100"/>
      <c r="AQ488" s="100"/>
      <c r="AR488" s="100"/>
      <c r="AS488" s="100"/>
      <c r="AT488" s="100"/>
      <c r="AU488" s="100"/>
      <c r="AV488" s="100"/>
      <c r="AW488" s="100"/>
      <c r="AX488" s="100"/>
      <c r="AY488" s="100"/>
      <c r="AZ488" s="100"/>
      <c r="BA488" s="100"/>
      <c r="BB488" s="100"/>
      <c r="BC488" s="100"/>
      <c r="BD488" s="100"/>
      <c r="BE488" s="100"/>
      <c r="BF488" s="100"/>
      <c r="BG488" s="100"/>
    </row>
    <row r="489" spans="1:59" s="85" customFormat="1" ht="15.6" x14ac:dyDescent="0.3">
      <c r="A489" s="40" t="s">
        <v>89</v>
      </c>
      <c r="B489" s="40" t="str">
        <f>VLOOKUP(A489,'CENTROS DE COSTOS'!A:D,2,0)</f>
        <v>0036-0001</v>
      </c>
      <c r="C489" s="40" t="str">
        <f>VLOOKUP(A489,'CENTROS DE COSTOS'!A:D,3,0)</f>
        <v>Wompi Costa</v>
      </c>
      <c r="D489" s="40">
        <v>23574</v>
      </c>
      <c r="E489" s="40">
        <v>2970325</v>
      </c>
      <c r="F489" s="40">
        <v>78908</v>
      </c>
      <c r="G489" s="40" t="s">
        <v>33</v>
      </c>
      <c r="H489" s="40" t="s">
        <v>276</v>
      </c>
      <c r="I489" s="40" t="s">
        <v>607</v>
      </c>
      <c r="J489" s="40" t="s">
        <v>6416</v>
      </c>
      <c r="K489" s="40" t="s">
        <v>1170</v>
      </c>
      <c r="L489" s="40" t="s">
        <v>8441</v>
      </c>
      <c r="M489" s="103">
        <v>45965.417361111111</v>
      </c>
      <c r="N489" s="103">
        <v>45969.454861111109</v>
      </c>
      <c r="O489" s="40" t="s">
        <v>35</v>
      </c>
      <c r="P489" s="40" t="s">
        <v>35</v>
      </c>
      <c r="Q489" s="40" t="s">
        <v>1494</v>
      </c>
      <c r="R489" s="40" t="s">
        <v>1495</v>
      </c>
      <c r="S489" s="40" t="s">
        <v>10716</v>
      </c>
      <c r="T489" s="40" t="s">
        <v>1497</v>
      </c>
      <c r="U489" s="40">
        <v>24</v>
      </c>
      <c r="V489" s="40" t="str">
        <f>VLOOKUP(D489,TIPOLOGIA!A:F,5,0)</f>
        <v>LEJANA</v>
      </c>
      <c r="W489" s="40" t="str">
        <f>VLOOKUP(D489,TIPOLOGIA!A:F,6,0)</f>
        <v>TERRESTRE</v>
      </c>
      <c r="X489" s="40" t="s">
        <v>5085</v>
      </c>
      <c r="Y489" s="40">
        <v>1</v>
      </c>
      <c r="Z489" s="51">
        <f>IF(T489="SOPORTE_TELEFÓNICO",'TARIFAS 2025'!$B$14,IF(V489="PRINCIPAL",'TARIFAS 2025'!$B$11,IF(V489="INTERMEDIA",'TARIFAS 2025'!$C$11,IF(V489="LEJANA",'TARIFAS 2025'!$D$11))))</f>
        <v>40250</v>
      </c>
      <c r="AA489" s="51">
        <f t="shared" si="7"/>
        <v>40250</v>
      </c>
      <c r="AB489" s="100"/>
      <c r="AC489" s="100"/>
      <c r="AD489" s="100"/>
      <c r="AE489" s="100"/>
      <c r="AF489" s="100"/>
      <c r="AG489" s="100"/>
      <c r="AH489" s="100"/>
      <c r="AI489" s="100"/>
      <c r="AJ489" s="100"/>
      <c r="AK489" s="100"/>
      <c r="AL489" s="100"/>
      <c r="AM489" s="100"/>
      <c r="AN489" s="100"/>
      <c r="AO489" s="100"/>
      <c r="AP489" s="100"/>
      <c r="AQ489" s="100"/>
      <c r="AR489" s="100"/>
      <c r="AS489" s="100"/>
      <c r="AT489" s="100"/>
      <c r="AU489" s="100"/>
      <c r="AV489" s="100"/>
      <c r="AW489" s="100"/>
      <c r="AX489" s="100"/>
      <c r="AY489" s="100"/>
      <c r="AZ489" s="100"/>
      <c r="BA489" s="100"/>
      <c r="BB489" s="100"/>
      <c r="BC489" s="100"/>
      <c r="BD489" s="100"/>
      <c r="BE489" s="100"/>
      <c r="BF489" s="100"/>
      <c r="BG489" s="100"/>
    </row>
    <row r="490" spans="1:59" s="85" customFormat="1" ht="15.6" x14ac:dyDescent="0.3">
      <c r="A490" s="40" t="s">
        <v>71</v>
      </c>
      <c r="B490" s="40" t="str">
        <f>VLOOKUP(A490,'CENTROS DE COSTOS'!A:D,2,0)</f>
        <v>0036-0004</v>
      </c>
      <c r="C490" s="40" t="str">
        <f>VLOOKUP(A490,'CENTROS DE COSTOS'!A:D,3,0)</f>
        <v>Wompi Centro</v>
      </c>
      <c r="D490" s="40">
        <v>73148</v>
      </c>
      <c r="E490" s="40">
        <v>2973436</v>
      </c>
      <c r="F490" s="40">
        <v>81385</v>
      </c>
      <c r="G490" s="40" t="s">
        <v>33</v>
      </c>
      <c r="H490" s="40" t="s">
        <v>1056</v>
      </c>
      <c r="I490" s="40" t="s">
        <v>1064</v>
      </c>
      <c r="J490" s="40" t="s">
        <v>6635</v>
      </c>
      <c r="K490" s="40" t="s">
        <v>1170</v>
      </c>
      <c r="L490" s="40" t="s">
        <v>8442</v>
      </c>
      <c r="M490" s="103">
        <v>45965.618055555547</v>
      </c>
      <c r="N490" s="103">
        <v>45969.459027777782</v>
      </c>
      <c r="O490" s="40" t="s">
        <v>35</v>
      </c>
      <c r="P490" s="40" t="s">
        <v>35</v>
      </c>
      <c r="Q490" s="40" t="s">
        <v>1494</v>
      </c>
      <c r="R490" s="40" t="s">
        <v>1495</v>
      </c>
      <c r="S490" s="40" t="s">
        <v>10717</v>
      </c>
      <c r="T490" s="40" t="s">
        <v>1497</v>
      </c>
      <c r="U490" s="40">
        <v>8</v>
      </c>
      <c r="V490" s="40" t="str">
        <f>VLOOKUP(D490,TIPOLOGIA!A:F,5,0)</f>
        <v>INTERMEDIA</v>
      </c>
      <c r="W490" s="40" t="str">
        <f>VLOOKUP(D490,TIPOLOGIA!A:F,6,0)</f>
        <v>TERRESTRE</v>
      </c>
      <c r="X490" s="40" t="s">
        <v>1223</v>
      </c>
      <c r="Y490" s="40">
        <v>1</v>
      </c>
      <c r="Z490" s="51">
        <f>IF(T490="SOPORTE_TELEFÓNICO",'TARIFAS 2025'!$B$14,IF(V490="PRINCIPAL",'TARIFAS 2025'!$B$11,IF(V490="INTERMEDIA",'TARIFAS 2025'!$C$11,IF(V490="LEJANA",'TARIFAS 2025'!$D$11))))</f>
        <v>36351</v>
      </c>
      <c r="AA490" s="51">
        <f t="shared" si="7"/>
        <v>36351</v>
      </c>
      <c r="AB490" s="100"/>
      <c r="AC490" s="100"/>
      <c r="AD490" s="100"/>
      <c r="AE490" s="100"/>
      <c r="AF490" s="100"/>
      <c r="AG490" s="100"/>
      <c r="AH490" s="100"/>
      <c r="AI490" s="100"/>
      <c r="AJ490" s="100"/>
      <c r="AK490" s="100"/>
      <c r="AL490" s="100"/>
      <c r="AM490" s="100"/>
      <c r="AN490" s="100"/>
      <c r="AO490" s="100"/>
      <c r="AP490" s="100"/>
      <c r="AQ490" s="100"/>
      <c r="AR490" s="100"/>
      <c r="AS490" s="100"/>
      <c r="AT490" s="100"/>
      <c r="AU490" s="100"/>
      <c r="AV490" s="100"/>
      <c r="AW490" s="100"/>
      <c r="AX490" s="100"/>
      <c r="AY490" s="100"/>
      <c r="AZ490" s="100"/>
      <c r="BA490" s="100"/>
      <c r="BB490" s="100"/>
      <c r="BC490" s="100"/>
      <c r="BD490" s="100"/>
      <c r="BE490" s="100"/>
      <c r="BF490" s="100"/>
      <c r="BG490" s="100"/>
    </row>
    <row r="491" spans="1:59" s="85" customFormat="1" ht="15.6" x14ac:dyDescent="0.3">
      <c r="A491" s="40" t="s">
        <v>96</v>
      </c>
      <c r="B491" s="40" t="str">
        <f>VLOOKUP(A491,'CENTROS DE COSTOS'!A:D,2,0)</f>
        <v>0036-0007</v>
      </c>
      <c r="C491" s="40" t="str">
        <f>VLOOKUP(A491,'CENTROS DE COSTOS'!A:D,3,0)</f>
        <v>Wompi Santander</v>
      </c>
      <c r="D491" s="40">
        <v>15759</v>
      </c>
      <c r="E491" s="40">
        <v>2974101</v>
      </c>
      <c r="F491" s="40">
        <v>35074</v>
      </c>
      <c r="G491" s="40" t="s">
        <v>33</v>
      </c>
      <c r="H491" s="40" t="s">
        <v>322</v>
      </c>
      <c r="I491" s="40" t="s">
        <v>412</v>
      </c>
      <c r="J491" s="40" t="s">
        <v>1459</v>
      </c>
      <c r="K491" s="40" t="s">
        <v>1170</v>
      </c>
      <c r="L491" s="40" t="s">
        <v>8443</v>
      </c>
      <c r="M491" s="103">
        <v>45965.661805555559</v>
      </c>
      <c r="N491" s="103">
        <v>45969.461111111108</v>
      </c>
      <c r="O491" s="40" t="s">
        <v>35</v>
      </c>
      <c r="P491" s="40" t="s">
        <v>35</v>
      </c>
      <c r="Q491" s="40" t="s">
        <v>1494</v>
      </c>
      <c r="R491" s="40" t="s">
        <v>1495</v>
      </c>
      <c r="S491" s="40" t="s">
        <v>10718</v>
      </c>
      <c r="T491" s="40" t="s">
        <v>1497</v>
      </c>
      <c r="U491" s="40">
        <v>48</v>
      </c>
      <c r="V491" s="40" t="str">
        <f>VLOOKUP(D491,TIPOLOGIA!A:F,5,0)</f>
        <v>INTERMEDIA</v>
      </c>
      <c r="W491" s="40" t="str">
        <f>VLOOKUP(D491,TIPOLOGIA!A:F,6,0)</f>
        <v>TERRESTRE</v>
      </c>
      <c r="X491" s="40" t="s">
        <v>1218</v>
      </c>
      <c r="Y491" s="40">
        <v>1</v>
      </c>
      <c r="Z491" s="51">
        <f>IF(T491="SOPORTE_TELEFÓNICO",'TARIFAS 2025'!$B$14,IF(V491="PRINCIPAL",'TARIFAS 2025'!$B$11,IF(V491="INTERMEDIA",'TARIFAS 2025'!$C$11,IF(V491="LEJANA",'TARIFAS 2025'!$D$11))))</f>
        <v>36351</v>
      </c>
      <c r="AA491" s="51">
        <f t="shared" si="7"/>
        <v>36351</v>
      </c>
      <c r="AB491" s="100"/>
      <c r="AC491" s="100"/>
      <c r="AD491" s="100"/>
      <c r="AE491" s="100"/>
      <c r="AF491" s="100"/>
      <c r="AG491" s="100"/>
      <c r="AH491" s="100"/>
      <c r="AI491" s="100"/>
      <c r="AJ491" s="100"/>
      <c r="AK491" s="100"/>
      <c r="AL491" s="100"/>
      <c r="AM491" s="100"/>
      <c r="AN491" s="100"/>
      <c r="AO491" s="100"/>
      <c r="AP491" s="100"/>
      <c r="AQ491" s="100"/>
      <c r="AR491" s="100"/>
      <c r="AS491" s="100"/>
      <c r="AT491" s="100"/>
      <c r="AU491" s="100"/>
      <c r="AV491" s="100"/>
      <c r="AW491" s="100"/>
      <c r="AX491" s="100"/>
      <c r="AY491" s="100"/>
      <c r="AZ491" s="100"/>
      <c r="BA491" s="100"/>
      <c r="BB491" s="100"/>
      <c r="BC491" s="100"/>
      <c r="BD491" s="100"/>
      <c r="BE491" s="100"/>
      <c r="BF491" s="100"/>
      <c r="BG491" s="100"/>
    </row>
    <row r="492" spans="1:59" s="85" customFormat="1" ht="15.6" x14ac:dyDescent="0.3">
      <c r="A492" s="40" t="s">
        <v>71</v>
      </c>
      <c r="B492" s="40" t="str">
        <f>VLOOKUP(A492,'CENTROS DE COSTOS'!A:D,2,0)</f>
        <v>0036-0004</v>
      </c>
      <c r="C492" s="40" t="str">
        <f>VLOOKUP(A492,'CENTROS DE COSTOS'!A:D,3,0)</f>
        <v>Wompi Centro</v>
      </c>
      <c r="D492" s="40">
        <v>25899</v>
      </c>
      <c r="E492" s="40">
        <v>2975170</v>
      </c>
      <c r="F492" s="40">
        <v>57443</v>
      </c>
      <c r="G492" s="40" t="s">
        <v>33</v>
      </c>
      <c r="H492" s="40" t="s">
        <v>618</v>
      </c>
      <c r="I492" s="40" t="s">
        <v>727</v>
      </c>
      <c r="J492" s="40" t="s">
        <v>6636</v>
      </c>
      <c r="K492" s="40" t="s">
        <v>1170</v>
      </c>
      <c r="L492" s="40" t="s">
        <v>8444</v>
      </c>
      <c r="M492" s="103">
        <v>45966.333333333343</v>
      </c>
      <c r="N492" s="103">
        <v>45969.463194444441</v>
      </c>
      <c r="O492" s="40" t="s">
        <v>35</v>
      </c>
      <c r="P492" s="40" t="s">
        <v>35</v>
      </c>
      <c r="Q492" s="40" t="s">
        <v>1494</v>
      </c>
      <c r="R492" s="40" t="s">
        <v>1495</v>
      </c>
      <c r="S492" s="40" t="s">
        <v>10719</v>
      </c>
      <c r="T492" s="40" t="s">
        <v>1497</v>
      </c>
      <c r="U492" s="40">
        <v>64</v>
      </c>
      <c r="V492" s="40" t="str">
        <f>VLOOKUP(D492,TIPOLOGIA!A:F,5,0)</f>
        <v>INTERMEDIA</v>
      </c>
      <c r="W492" s="40" t="str">
        <f>VLOOKUP(D492,TIPOLOGIA!A:F,6,0)</f>
        <v>TERRESTRE</v>
      </c>
      <c r="X492" s="40" t="s">
        <v>1632</v>
      </c>
      <c r="Y492" s="40">
        <v>1</v>
      </c>
      <c r="Z492" s="51">
        <f>IF(T492="SOPORTE_TELEFÓNICO",'TARIFAS 2025'!$B$14,IF(V492="PRINCIPAL",'TARIFAS 2025'!$B$11,IF(V492="INTERMEDIA",'TARIFAS 2025'!$C$11,IF(V492="LEJANA",'TARIFAS 2025'!$D$11))))</f>
        <v>36351</v>
      </c>
      <c r="AA492" s="51">
        <f t="shared" si="7"/>
        <v>36351</v>
      </c>
      <c r="AB492" s="100"/>
      <c r="AC492" s="100"/>
      <c r="AD492" s="100"/>
      <c r="AE492" s="100"/>
      <c r="AF492" s="100"/>
      <c r="AG492" s="100"/>
      <c r="AH492" s="100"/>
      <c r="AI492" s="100"/>
      <c r="AJ492" s="100"/>
      <c r="AK492" s="100"/>
      <c r="AL492" s="100"/>
      <c r="AM492" s="100"/>
      <c r="AN492" s="100"/>
      <c r="AO492" s="100"/>
      <c r="AP492" s="100"/>
      <c r="AQ492" s="100"/>
      <c r="AR492" s="100"/>
      <c r="AS492" s="100"/>
      <c r="AT492" s="100"/>
      <c r="AU492" s="100"/>
      <c r="AV492" s="100"/>
      <c r="AW492" s="100"/>
      <c r="AX492" s="100"/>
      <c r="AY492" s="100"/>
      <c r="AZ492" s="100"/>
      <c r="BA492" s="100"/>
      <c r="BB492" s="100"/>
      <c r="BC492" s="100"/>
      <c r="BD492" s="100"/>
      <c r="BE492" s="100"/>
      <c r="BF492" s="100"/>
      <c r="BG492" s="100"/>
    </row>
    <row r="493" spans="1:59" s="85" customFormat="1" ht="15.6" x14ac:dyDescent="0.3">
      <c r="A493" s="40" t="s">
        <v>98</v>
      </c>
      <c r="B493" s="40" t="str">
        <f>VLOOKUP(A493,'CENTROS DE COSTOS'!A:D,2,0)</f>
        <v>0036-0006</v>
      </c>
      <c r="C493" s="40" t="str">
        <f>VLOOKUP(A493,'CENTROS DE COSTOS'!A:D,3,0)</f>
        <v>Wompi Oriente</v>
      </c>
      <c r="D493" s="40">
        <v>50606</v>
      </c>
      <c r="E493" s="40">
        <v>2977909</v>
      </c>
      <c r="F493" s="40">
        <v>65559</v>
      </c>
      <c r="G493" s="40" t="s">
        <v>33</v>
      </c>
      <c r="H493" s="40" t="s">
        <v>814</v>
      </c>
      <c r="I493" s="40" t="s">
        <v>815</v>
      </c>
      <c r="J493" s="40" t="s">
        <v>6637</v>
      </c>
      <c r="K493" s="40" t="s">
        <v>1170</v>
      </c>
      <c r="L493" s="40" t="s">
        <v>8445</v>
      </c>
      <c r="M493" s="103">
        <v>45966.468055555553</v>
      </c>
      <c r="N493" s="103">
        <v>45969.46875</v>
      </c>
      <c r="O493" s="40" t="s">
        <v>35</v>
      </c>
      <c r="P493" s="40" t="s">
        <v>35</v>
      </c>
      <c r="Q493" s="40" t="s">
        <v>1494</v>
      </c>
      <c r="R493" s="40" t="s">
        <v>1495</v>
      </c>
      <c r="S493" s="40" t="s">
        <v>10720</v>
      </c>
      <c r="T493" s="40" t="s">
        <v>1497</v>
      </c>
      <c r="U493" s="40">
        <v>32</v>
      </c>
      <c r="V493" s="40" t="str">
        <f>VLOOKUP(D493,TIPOLOGIA!A:F,5,0)</f>
        <v>INTERMEDIA</v>
      </c>
      <c r="W493" s="40" t="str">
        <f>VLOOKUP(D493,TIPOLOGIA!A:F,6,0)</f>
        <v>TERRESTRE</v>
      </c>
      <c r="X493" s="40" t="s">
        <v>1604</v>
      </c>
      <c r="Y493" s="40">
        <v>1</v>
      </c>
      <c r="Z493" s="51">
        <f>IF(T493="SOPORTE_TELEFÓNICO",'TARIFAS 2025'!$B$14,IF(V493="PRINCIPAL",'TARIFAS 2025'!$B$11,IF(V493="INTERMEDIA",'TARIFAS 2025'!$C$11,IF(V493="LEJANA",'TARIFAS 2025'!$D$11))))</f>
        <v>36351</v>
      </c>
      <c r="AA493" s="51">
        <f t="shared" si="7"/>
        <v>36351</v>
      </c>
      <c r="AB493" s="100"/>
      <c r="AC493" s="100"/>
      <c r="AD493" s="100"/>
      <c r="AE493" s="100"/>
      <c r="AF493" s="100"/>
      <c r="AG493" s="100"/>
      <c r="AH493" s="100"/>
      <c r="AI493" s="100"/>
      <c r="AJ493" s="100"/>
      <c r="AK493" s="100"/>
      <c r="AL493" s="100"/>
      <c r="AM493" s="100"/>
      <c r="AN493" s="100"/>
      <c r="AO493" s="100"/>
      <c r="AP493" s="100"/>
      <c r="AQ493" s="100"/>
      <c r="AR493" s="100"/>
      <c r="AS493" s="100"/>
      <c r="AT493" s="100"/>
      <c r="AU493" s="100"/>
      <c r="AV493" s="100"/>
      <c r="AW493" s="100"/>
      <c r="AX493" s="100"/>
      <c r="AY493" s="100"/>
      <c r="AZ493" s="100"/>
      <c r="BA493" s="100"/>
      <c r="BB493" s="100"/>
      <c r="BC493" s="100"/>
      <c r="BD493" s="100"/>
      <c r="BE493" s="100"/>
      <c r="BF493" s="100"/>
      <c r="BG493" s="100"/>
    </row>
    <row r="494" spans="1:59" s="85" customFormat="1" ht="15.6" x14ac:dyDescent="0.3">
      <c r="A494" s="40" t="s">
        <v>98</v>
      </c>
      <c r="B494" s="40" t="str">
        <f>VLOOKUP(A494,'CENTROS DE COSTOS'!A:D,2,0)</f>
        <v>0036-0006</v>
      </c>
      <c r="C494" s="40" t="str">
        <f>VLOOKUP(A494,'CENTROS DE COSTOS'!A:D,3,0)</f>
        <v>Wompi Oriente</v>
      </c>
      <c r="D494" s="40">
        <v>50313</v>
      </c>
      <c r="E494" s="40">
        <v>2978323</v>
      </c>
      <c r="F494" s="40">
        <v>18286</v>
      </c>
      <c r="G494" s="40" t="s">
        <v>33</v>
      </c>
      <c r="H494" s="40" t="s">
        <v>814</v>
      </c>
      <c r="I494" s="40" t="s">
        <v>129</v>
      </c>
      <c r="J494" s="40" t="s">
        <v>6638</v>
      </c>
      <c r="K494" s="40" t="s">
        <v>1170</v>
      </c>
      <c r="L494" s="40" t="s">
        <v>8446</v>
      </c>
      <c r="M494" s="103">
        <v>45966.490972222222</v>
      </c>
      <c r="N494" s="103">
        <v>45969.470833333333</v>
      </c>
      <c r="O494" s="40" t="s">
        <v>35</v>
      </c>
      <c r="P494" s="40" t="s">
        <v>35</v>
      </c>
      <c r="Q494" s="40" t="s">
        <v>1494</v>
      </c>
      <c r="R494" s="40" t="s">
        <v>1495</v>
      </c>
      <c r="S494" s="40" t="s">
        <v>10721</v>
      </c>
      <c r="T494" s="40" t="s">
        <v>1497</v>
      </c>
      <c r="U494" s="40">
        <v>32</v>
      </c>
      <c r="V494" s="40" t="str">
        <f>VLOOKUP(D494,TIPOLOGIA!A:F,5,0)</f>
        <v>INTERMEDIA</v>
      </c>
      <c r="W494" s="40" t="str">
        <f>VLOOKUP(D494,TIPOLOGIA!A:F,6,0)</f>
        <v>TERRESTRE</v>
      </c>
      <c r="X494" s="40" t="s">
        <v>1604</v>
      </c>
      <c r="Y494" s="40">
        <v>1</v>
      </c>
      <c r="Z494" s="51">
        <f>IF(T494="SOPORTE_TELEFÓNICO",'TARIFAS 2025'!$B$14,IF(V494="PRINCIPAL",'TARIFAS 2025'!$B$11,IF(V494="INTERMEDIA",'TARIFAS 2025'!$C$11,IF(V494="LEJANA",'TARIFAS 2025'!$D$11))))</f>
        <v>36351</v>
      </c>
      <c r="AA494" s="51">
        <f t="shared" si="7"/>
        <v>36351</v>
      </c>
      <c r="AB494" s="100"/>
      <c r="AC494" s="100"/>
      <c r="AD494" s="100"/>
      <c r="AE494" s="100"/>
      <c r="AF494" s="100"/>
      <c r="AG494" s="100"/>
      <c r="AH494" s="100"/>
      <c r="AI494" s="100"/>
      <c r="AJ494" s="100"/>
      <c r="AK494" s="100"/>
      <c r="AL494" s="100"/>
      <c r="AM494" s="100"/>
      <c r="AN494" s="100"/>
      <c r="AO494" s="100"/>
      <c r="AP494" s="100"/>
      <c r="AQ494" s="100"/>
      <c r="AR494" s="100"/>
      <c r="AS494" s="100"/>
      <c r="AT494" s="100"/>
      <c r="AU494" s="100"/>
      <c r="AV494" s="100"/>
      <c r="AW494" s="100"/>
      <c r="AX494" s="100"/>
      <c r="AY494" s="100"/>
      <c r="AZ494" s="100"/>
      <c r="BA494" s="100"/>
      <c r="BB494" s="100"/>
      <c r="BC494" s="100"/>
      <c r="BD494" s="100"/>
      <c r="BE494" s="100"/>
      <c r="BF494" s="100"/>
      <c r="BG494" s="100"/>
    </row>
    <row r="495" spans="1:59" s="85" customFormat="1" ht="15.6" x14ac:dyDescent="0.3">
      <c r="A495" s="40" t="s">
        <v>89</v>
      </c>
      <c r="B495" s="40" t="str">
        <f>VLOOKUP(A495,'CENTROS DE COSTOS'!A:D,2,0)</f>
        <v>0036-0001</v>
      </c>
      <c r="C495" s="40" t="str">
        <f>VLOOKUP(A495,'CENTROS DE COSTOS'!A:D,3,0)</f>
        <v>Wompi Costa</v>
      </c>
      <c r="D495" s="40">
        <v>23417</v>
      </c>
      <c r="E495" s="40">
        <v>2954367</v>
      </c>
      <c r="F495" s="40">
        <v>80822</v>
      </c>
      <c r="G495" s="40" t="s">
        <v>33</v>
      </c>
      <c r="H495" s="40" t="s">
        <v>276</v>
      </c>
      <c r="I495" s="40" t="s">
        <v>600</v>
      </c>
      <c r="J495" s="40" t="s">
        <v>6639</v>
      </c>
      <c r="K495" s="40" t="s">
        <v>1170</v>
      </c>
      <c r="L495" s="40" t="s">
        <v>8447</v>
      </c>
      <c r="M495" s="103">
        <v>45959.620138888888</v>
      </c>
      <c r="N495" s="103">
        <v>45969.493750000001</v>
      </c>
      <c r="O495" s="40" t="s">
        <v>35</v>
      </c>
      <c r="P495" s="40" t="s">
        <v>35</v>
      </c>
      <c r="Q495" s="40" t="s">
        <v>1494</v>
      </c>
      <c r="R495" s="40" t="s">
        <v>1495</v>
      </c>
      <c r="S495" s="40" t="s">
        <v>10722</v>
      </c>
      <c r="T495" s="40" t="s">
        <v>1497</v>
      </c>
      <c r="U495" s="40">
        <v>16</v>
      </c>
      <c r="V495" s="40" t="str">
        <f>VLOOKUP(D495,TIPOLOGIA!A:F,5,0)</f>
        <v>INTERMEDIA</v>
      </c>
      <c r="W495" s="40" t="str">
        <f>VLOOKUP(D495,TIPOLOGIA!A:F,6,0)</f>
        <v>TERRESTRE</v>
      </c>
      <c r="X495" s="40" t="s">
        <v>1802</v>
      </c>
      <c r="Y495" s="40">
        <v>1</v>
      </c>
      <c r="Z495" s="51">
        <f>IF(T495="SOPORTE_TELEFÓNICO",'TARIFAS 2025'!$B$14,IF(V495="PRINCIPAL",'TARIFAS 2025'!$B$11,IF(V495="INTERMEDIA",'TARIFAS 2025'!$C$11,IF(V495="LEJANA",'TARIFAS 2025'!$D$11))))</f>
        <v>36351</v>
      </c>
      <c r="AA495" s="51">
        <f t="shared" si="7"/>
        <v>36351</v>
      </c>
      <c r="AB495" s="100"/>
      <c r="AC495" s="100"/>
      <c r="AD495" s="100"/>
      <c r="AE495" s="100"/>
      <c r="AF495" s="100"/>
      <c r="AG495" s="100"/>
      <c r="AH495" s="100"/>
      <c r="AI495" s="100"/>
      <c r="AJ495" s="100"/>
      <c r="AK495" s="100"/>
      <c r="AL495" s="100"/>
      <c r="AM495" s="100"/>
      <c r="AN495" s="100"/>
      <c r="AO495" s="100"/>
      <c r="AP495" s="100"/>
      <c r="AQ495" s="100"/>
      <c r="AR495" s="100"/>
      <c r="AS495" s="100"/>
      <c r="AT495" s="100"/>
      <c r="AU495" s="100"/>
      <c r="AV495" s="100"/>
      <c r="AW495" s="100"/>
      <c r="AX495" s="100"/>
      <c r="AY495" s="100"/>
      <c r="AZ495" s="100"/>
      <c r="BA495" s="100"/>
      <c r="BB495" s="100"/>
      <c r="BC495" s="100"/>
      <c r="BD495" s="100"/>
      <c r="BE495" s="100"/>
      <c r="BF495" s="100"/>
      <c r="BG495" s="100"/>
    </row>
    <row r="496" spans="1:59" s="85" customFormat="1" ht="15.6" x14ac:dyDescent="0.3">
      <c r="A496" s="40" t="s">
        <v>80</v>
      </c>
      <c r="B496" s="40" t="str">
        <f>VLOOKUP(A496,'CENTROS DE COSTOS'!A:D,2,0)</f>
        <v>0036-0001</v>
      </c>
      <c r="C496" s="40" t="str">
        <f>VLOOKUP(A496,'CENTROS DE COSTOS'!A:D,3,0)</f>
        <v>Wompi Costa</v>
      </c>
      <c r="D496" s="40">
        <v>13001</v>
      </c>
      <c r="E496" s="40">
        <v>2964239</v>
      </c>
      <c r="F496" s="40">
        <v>74450</v>
      </c>
      <c r="G496" s="40" t="s">
        <v>33</v>
      </c>
      <c r="H496" s="40" t="s">
        <v>275</v>
      </c>
      <c r="I496" s="40" t="s">
        <v>80</v>
      </c>
      <c r="J496" s="40" t="s">
        <v>6640</v>
      </c>
      <c r="K496" s="40" t="s">
        <v>1170</v>
      </c>
      <c r="L496" s="40" t="s">
        <v>8448</v>
      </c>
      <c r="M496" s="103">
        <v>45961.566666666673</v>
      </c>
      <c r="N496" s="103">
        <v>45969.505555555559</v>
      </c>
      <c r="O496" s="40" t="s">
        <v>35</v>
      </c>
      <c r="P496" s="40" t="s">
        <v>35</v>
      </c>
      <c r="Q496" s="40" t="s">
        <v>1494</v>
      </c>
      <c r="R496" s="40" t="s">
        <v>1495</v>
      </c>
      <c r="S496" s="40" t="s">
        <v>10723</v>
      </c>
      <c r="T496" s="40" t="s">
        <v>1172</v>
      </c>
      <c r="U496" s="40">
        <v>24</v>
      </c>
      <c r="V496" s="40" t="str">
        <f>VLOOKUP(D496,TIPOLOGIA!A:F,5,0)</f>
        <v>PRINCIPAL</v>
      </c>
      <c r="W496" s="40" t="str">
        <f>VLOOKUP(D496,TIPOLOGIA!A:F,6,0)</f>
        <v>TERRESTRE</v>
      </c>
      <c r="X496" s="40" t="s">
        <v>1299</v>
      </c>
      <c r="Y496" s="40">
        <v>1</v>
      </c>
      <c r="Z496" s="51">
        <f>IF(T496="SOPORTE_TELEFÓNICO",'TARIFAS 2025'!$B$14,IF(V496="PRINCIPAL",'TARIFAS 2025'!$B$11,IF(V496="INTERMEDIA",'TARIFAS 2025'!$C$11,IF(V496="LEJANA",'TARIFAS 2025'!$D$11))))</f>
        <v>31419</v>
      </c>
      <c r="AA496" s="51">
        <f t="shared" si="7"/>
        <v>31419</v>
      </c>
      <c r="AB496" s="100"/>
      <c r="AC496" s="100"/>
      <c r="AD496" s="100"/>
      <c r="AE496" s="100"/>
      <c r="AF496" s="100"/>
      <c r="AG496" s="100"/>
      <c r="AH496" s="100"/>
      <c r="AI496" s="100"/>
      <c r="AJ496" s="100"/>
      <c r="AK496" s="100"/>
      <c r="AL496" s="100"/>
      <c r="AM496" s="100"/>
      <c r="AN496" s="100"/>
      <c r="AO496" s="100"/>
      <c r="AP496" s="100"/>
      <c r="AQ496" s="100"/>
      <c r="AR496" s="100"/>
      <c r="AS496" s="100"/>
      <c r="AT496" s="100"/>
      <c r="AU496" s="100"/>
      <c r="AV496" s="100"/>
      <c r="AW496" s="100"/>
      <c r="AX496" s="100"/>
      <c r="AY496" s="100"/>
      <c r="AZ496" s="100"/>
      <c r="BA496" s="100"/>
      <c r="BB496" s="100"/>
      <c r="BC496" s="100"/>
      <c r="BD496" s="100"/>
      <c r="BE496" s="100"/>
      <c r="BF496" s="100"/>
      <c r="BG496" s="100"/>
    </row>
    <row r="497" spans="1:59" s="85" customFormat="1" ht="15.6" x14ac:dyDescent="0.3">
      <c r="A497" s="40" t="s">
        <v>68</v>
      </c>
      <c r="B497" s="40" t="str">
        <f>VLOOKUP(A497,'CENTROS DE COSTOS'!A:D,2,0)</f>
        <v>0036-0001</v>
      </c>
      <c r="C497" s="40" t="str">
        <f>VLOOKUP(A497,'CENTROS DE COSTOS'!A:D,3,0)</f>
        <v>Wompi Costa</v>
      </c>
      <c r="D497" s="40">
        <v>8560</v>
      </c>
      <c r="E497" s="40">
        <v>2953667</v>
      </c>
      <c r="F497" s="40">
        <v>59491</v>
      </c>
      <c r="G497" s="40" t="s">
        <v>33</v>
      </c>
      <c r="H497" s="40" t="s">
        <v>253</v>
      </c>
      <c r="I497" s="40" t="s">
        <v>265</v>
      </c>
      <c r="J497" s="40" t="s">
        <v>6641</v>
      </c>
      <c r="K497" s="40" t="s">
        <v>1170</v>
      </c>
      <c r="L497" s="40" t="s">
        <v>8449</v>
      </c>
      <c r="M497" s="103">
        <v>45959.576388888891</v>
      </c>
      <c r="N497" s="103">
        <v>45969.510416666657</v>
      </c>
      <c r="O497" s="40" t="s">
        <v>35</v>
      </c>
      <c r="P497" s="40" t="s">
        <v>35</v>
      </c>
      <c r="Q497" s="40" t="s">
        <v>1494</v>
      </c>
      <c r="R497" s="40" t="s">
        <v>1495</v>
      </c>
      <c r="S497" s="40" t="s">
        <v>10724</v>
      </c>
      <c r="T497" s="40" t="s">
        <v>1497</v>
      </c>
      <c r="U497" s="40">
        <v>40</v>
      </c>
      <c r="V497" s="40" t="str">
        <f>VLOOKUP(D497,TIPOLOGIA!A:F,5,0)</f>
        <v>INTERMEDIA</v>
      </c>
      <c r="W497" s="40" t="str">
        <f>VLOOKUP(D497,TIPOLOGIA!A:F,6,0)</f>
        <v>TERRESTRE</v>
      </c>
      <c r="X497" s="40" t="s">
        <v>1802</v>
      </c>
      <c r="Y497" s="40">
        <v>1</v>
      </c>
      <c r="Z497" s="51">
        <f>IF(T497="SOPORTE_TELEFÓNICO",'TARIFAS 2025'!$B$14,IF(V497="PRINCIPAL",'TARIFAS 2025'!$B$11,IF(V497="INTERMEDIA",'TARIFAS 2025'!$C$11,IF(V497="LEJANA",'TARIFAS 2025'!$D$11))))</f>
        <v>36351</v>
      </c>
      <c r="AA497" s="51">
        <f t="shared" si="7"/>
        <v>36351</v>
      </c>
      <c r="AB497" s="100"/>
      <c r="AC497" s="100"/>
      <c r="AD497" s="100"/>
      <c r="AE497" s="100"/>
      <c r="AF497" s="100"/>
      <c r="AG497" s="100"/>
      <c r="AH497" s="100"/>
      <c r="AI497" s="100"/>
      <c r="AJ497" s="100"/>
      <c r="AK497" s="100"/>
      <c r="AL497" s="100"/>
      <c r="AM497" s="100"/>
      <c r="AN497" s="100"/>
      <c r="AO497" s="100"/>
      <c r="AP497" s="100"/>
      <c r="AQ497" s="100"/>
      <c r="AR497" s="100"/>
      <c r="AS497" s="100"/>
      <c r="AT497" s="100"/>
      <c r="AU497" s="100"/>
      <c r="AV497" s="100"/>
      <c r="AW497" s="100"/>
      <c r="AX497" s="100"/>
      <c r="AY497" s="100"/>
      <c r="AZ497" s="100"/>
      <c r="BA497" s="100"/>
      <c r="BB497" s="100"/>
      <c r="BC497" s="100"/>
      <c r="BD497" s="100"/>
      <c r="BE497" s="100"/>
      <c r="BF497" s="100"/>
      <c r="BG497" s="100"/>
    </row>
    <row r="498" spans="1:59" s="85" customFormat="1" ht="15.6" x14ac:dyDescent="0.3">
      <c r="A498" s="40" t="s">
        <v>88</v>
      </c>
      <c r="B498" s="40" t="str">
        <f>VLOOKUP(A498,'CENTROS DE COSTOS'!A:D,2,0)</f>
        <v>0036-0005</v>
      </c>
      <c r="C498" s="40" t="str">
        <f>VLOOKUP(A498,'CENTROS DE COSTOS'!A:D,3,0)</f>
        <v>Wompi Noroccidente</v>
      </c>
      <c r="D498" s="40">
        <v>5001</v>
      </c>
      <c r="E498" s="40">
        <v>2964530</v>
      </c>
      <c r="F498" s="40">
        <v>29381</v>
      </c>
      <c r="G498" s="40" t="s">
        <v>33</v>
      </c>
      <c r="H498" s="40" t="s">
        <v>120</v>
      </c>
      <c r="I498" s="40" t="s">
        <v>1269</v>
      </c>
      <c r="J498" s="40" t="s">
        <v>3096</v>
      </c>
      <c r="K498" s="40" t="s">
        <v>1170</v>
      </c>
      <c r="L498" s="40" t="s">
        <v>8450</v>
      </c>
      <c r="M498" s="103">
        <v>45961.322222222218</v>
      </c>
      <c r="N498" s="103">
        <v>45969.520833333343</v>
      </c>
      <c r="O498" s="40" t="s">
        <v>35</v>
      </c>
      <c r="P498" s="40" t="s">
        <v>35</v>
      </c>
      <c r="Q498" s="40" t="s">
        <v>1494</v>
      </c>
      <c r="R498" s="40" t="s">
        <v>1495</v>
      </c>
      <c r="S498" s="40" t="s">
        <v>10725</v>
      </c>
      <c r="T498" s="40" t="s">
        <v>1172</v>
      </c>
      <c r="U498" s="40">
        <v>48</v>
      </c>
      <c r="V498" s="40" t="str">
        <f>VLOOKUP(D498,TIPOLOGIA!A:F,5,0)</f>
        <v>PRINCIPAL</v>
      </c>
      <c r="W498" s="40" t="str">
        <f>VLOOKUP(D498,TIPOLOGIA!A:F,6,0)</f>
        <v>TERRESTRE</v>
      </c>
      <c r="X498" s="40" t="s">
        <v>1230</v>
      </c>
      <c r="Y498" s="40">
        <v>1</v>
      </c>
      <c r="Z498" s="51">
        <f>IF(T498="SOPORTE_TELEFÓNICO",'TARIFAS 2025'!$B$14,IF(V498="PRINCIPAL",'TARIFAS 2025'!$B$11,IF(V498="INTERMEDIA",'TARIFAS 2025'!$C$11,IF(V498="LEJANA",'TARIFAS 2025'!$D$11))))</f>
        <v>31419</v>
      </c>
      <c r="AA498" s="51">
        <f t="shared" si="7"/>
        <v>31419</v>
      </c>
      <c r="AB498" s="100"/>
      <c r="AC498" s="100"/>
      <c r="AD498" s="100"/>
      <c r="AE498" s="100"/>
      <c r="AF498" s="100"/>
      <c r="AG498" s="100"/>
      <c r="AH498" s="100"/>
      <c r="AI498" s="100"/>
      <c r="AJ498" s="100"/>
      <c r="AK498" s="100"/>
      <c r="AL498" s="100"/>
      <c r="AM498" s="100"/>
      <c r="AN498" s="100"/>
      <c r="AO498" s="100"/>
      <c r="AP498" s="100"/>
      <c r="AQ498" s="100"/>
      <c r="AR498" s="100"/>
      <c r="AS498" s="100"/>
      <c r="AT498" s="100"/>
      <c r="AU498" s="100"/>
      <c r="AV498" s="100"/>
      <c r="AW498" s="100"/>
      <c r="AX498" s="100"/>
      <c r="AY498" s="100"/>
      <c r="AZ498" s="100"/>
      <c r="BA498" s="100"/>
      <c r="BB498" s="100"/>
      <c r="BC498" s="100"/>
      <c r="BD498" s="100"/>
      <c r="BE498" s="100"/>
      <c r="BF498" s="100"/>
      <c r="BG498" s="100"/>
    </row>
    <row r="499" spans="1:59" s="85" customFormat="1" ht="15.6" x14ac:dyDescent="0.3">
      <c r="A499" s="40" t="s">
        <v>71</v>
      </c>
      <c r="B499" s="40" t="str">
        <f>VLOOKUP(A499,'CENTROS DE COSTOS'!A:D,2,0)</f>
        <v>0036-0004</v>
      </c>
      <c r="C499" s="40" t="str">
        <f>VLOOKUP(A499,'CENTROS DE COSTOS'!A:D,3,0)</f>
        <v>Wompi Centro</v>
      </c>
      <c r="D499" s="40">
        <v>11001</v>
      </c>
      <c r="E499" s="40">
        <v>2961181</v>
      </c>
      <c r="F499" s="40">
        <v>50845</v>
      </c>
      <c r="G499" s="40" t="s">
        <v>33</v>
      </c>
      <c r="H499" s="40" t="s">
        <v>618</v>
      </c>
      <c r="I499" s="40" t="s">
        <v>71</v>
      </c>
      <c r="J499" s="40" t="s">
        <v>3115</v>
      </c>
      <c r="K499" s="40" t="s">
        <v>1170</v>
      </c>
      <c r="L499" s="40" t="s">
        <v>8451</v>
      </c>
      <c r="M499" s="103">
        <v>45961.333333333343</v>
      </c>
      <c r="N499" s="103">
        <v>45969.529861111107</v>
      </c>
      <c r="O499" s="40" t="s">
        <v>35</v>
      </c>
      <c r="P499" s="40" t="s">
        <v>35</v>
      </c>
      <c r="Q499" s="40" t="s">
        <v>1494</v>
      </c>
      <c r="R499" s="40" t="s">
        <v>1495</v>
      </c>
      <c r="S499" s="40" t="s">
        <v>10726</v>
      </c>
      <c r="T499" s="40" t="s">
        <v>1172</v>
      </c>
      <c r="U499" s="40">
        <v>24</v>
      </c>
      <c r="V499" s="40" t="str">
        <f>VLOOKUP(D499,TIPOLOGIA!A:F,5,0)</f>
        <v>PRINCIPAL</v>
      </c>
      <c r="W499" s="40" t="str">
        <f>VLOOKUP(D499,TIPOLOGIA!A:F,6,0)</f>
        <v>TERRESTRE</v>
      </c>
      <c r="X499" s="40" t="s">
        <v>1223</v>
      </c>
      <c r="Y499" s="40">
        <v>1</v>
      </c>
      <c r="Z499" s="51">
        <f>IF(T499="SOPORTE_TELEFÓNICO",'TARIFAS 2025'!$B$14,IF(V499="PRINCIPAL",'TARIFAS 2025'!$B$11,IF(V499="INTERMEDIA",'TARIFAS 2025'!$C$11,IF(V499="LEJANA",'TARIFAS 2025'!$D$11))))</f>
        <v>31419</v>
      </c>
      <c r="AA499" s="51">
        <f t="shared" si="7"/>
        <v>31419</v>
      </c>
      <c r="AB499" s="100"/>
      <c r="AC499" s="100"/>
      <c r="AD499" s="100"/>
      <c r="AE499" s="100"/>
      <c r="AF499" s="100"/>
      <c r="AG499" s="100"/>
      <c r="AH499" s="100"/>
      <c r="AI499" s="100"/>
      <c r="AJ499" s="100"/>
      <c r="AK499" s="100"/>
      <c r="AL499" s="100"/>
      <c r="AM499" s="100"/>
      <c r="AN499" s="100"/>
      <c r="AO499" s="100"/>
      <c r="AP499" s="100"/>
      <c r="AQ499" s="100"/>
      <c r="AR499" s="100"/>
      <c r="AS499" s="100"/>
      <c r="AT499" s="100"/>
      <c r="AU499" s="100"/>
      <c r="AV499" s="100"/>
      <c r="AW499" s="100"/>
      <c r="AX499" s="100"/>
      <c r="AY499" s="100"/>
      <c r="AZ499" s="100"/>
      <c r="BA499" s="100"/>
      <c r="BB499" s="100"/>
      <c r="BC499" s="100"/>
      <c r="BD499" s="100"/>
      <c r="BE499" s="100"/>
      <c r="BF499" s="100"/>
      <c r="BG499" s="100"/>
    </row>
    <row r="500" spans="1:59" s="85" customFormat="1" ht="15.6" x14ac:dyDescent="0.3">
      <c r="A500" s="40" t="s">
        <v>80</v>
      </c>
      <c r="B500" s="40" t="str">
        <f>VLOOKUP(A500,'CENTROS DE COSTOS'!A:D,2,0)</f>
        <v>0036-0001</v>
      </c>
      <c r="C500" s="40" t="str">
        <f>VLOOKUP(A500,'CENTROS DE COSTOS'!A:D,3,0)</f>
        <v>Wompi Costa</v>
      </c>
      <c r="D500" s="40">
        <v>13001</v>
      </c>
      <c r="E500" s="40">
        <v>2968410</v>
      </c>
      <c r="F500" s="40">
        <v>77444</v>
      </c>
      <c r="G500" s="40" t="s">
        <v>33</v>
      </c>
      <c r="H500" s="40" t="s">
        <v>275</v>
      </c>
      <c r="I500" s="40" t="s">
        <v>80</v>
      </c>
      <c r="J500" s="40" t="s">
        <v>6642</v>
      </c>
      <c r="K500" s="40" t="s">
        <v>1170</v>
      </c>
      <c r="L500" s="40" t="s">
        <v>8452</v>
      </c>
      <c r="M500" s="103">
        <v>45965.333333333343</v>
      </c>
      <c r="N500" s="103">
        <v>45969.532638888893</v>
      </c>
      <c r="O500" s="40" t="s">
        <v>35</v>
      </c>
      <c r="P500" s="40" t="s">
        <v>35</v>
      </c>
      <c r="Q500" s="40" t="s">
        <v>1494</v>
      </c>
      <c r="R500" s="40" t="s">
        <v>1495</v>
      </c>
      <c r="S500" s="40" t="s">
        <v>10727</v>
      </c>
      <c r="T500" s="40" t="s">
        <v>1172</v>
      </c>
      <c r="U500" s="40">
        <v>24</v>
      </c>
      <c r="V500" s="40" t="str">
        <f>VLOOKUP(D500,TIPOLOGIA!A:F,5,0)</f>
        <v>PRINCIPAL</v>
      </c>
      <c r="W500" s="40" t="str">
        <f>VLOOKUP(D500,TIPOLOGIA!A:F,6,0)</f>
        <v>TERRESTRE</v>
      </c>
      <c r="X500" s="40" t="s">
        <v>1299</v>
      </c>
      <c r="Y500" s="40">
        <v>1</v>
      </c>
      <c r="Z500" s="51">
        <f>IF(T500="SOPORTE_TELEFÓNICO",'TARIFAS 2025'!$B$14,IF(V500="PRINCIPAL",'TARIFAS 2025'!$B$11,IF(V500="INTERMEDIA",'TARIFAS 2025'!$C$11,IF(V500="LEJANA",'TARIFAS 2025'!$D$11))))</f>
        <v>31419</v>
      </c>
      <c r="AA500" s="51">
        <f t="shared" si="7"/>
        <v>31419</v>
      </c>
      <c r="AB500" s="100"/>
      <c r="AC500" s="100"/>
      <c r="AD500" s="100"/>
      <c r="AE500" s="100"/>
      <c r="AF500" s="100"/>
      <c r="AG500" s="100"/>
      <c r="AH500" s="100"/>
      <c r="AI500" s="100"/>
      <c r="AJ500" s="100"/>
      <c r="AK500" s="100"/>
      <c r="AL500" s="100"/>
      <c r="AM500" s="100"/>
      <c r="AN500" s="100"/>
      <c r="AO500" s="100"/>
      <c r="AP500" s="100"/>
      <c r="AQ500" s="100"/>
      <c r="AR500" s="100"/>
      <c r="AS500" s="100"/>
      <c r="AT500" s="100"/>
      <c r="AU500" s="100"/>
      <c r="AV500" s="100"/>
      <c r="AW500" s="100"/>
      <c r="AX500" s="100"/>
      <c r="AY500" s="100"/>
      <c r="AZ500" s="100"/>
      <c r="BA500" s="100"/>
      <c r="BB500" s="100"/>
      <c r="BC500" s="100"/>
      <c r="BD500" s="100"/>
      <c r="BE500" s="100"/>
      <c r="BF500" s="100"/>
      <c r="BG500" s="100"/>
    </row>
    <row r="501" spans="1:59" s="85" customFormat="1" ht="15.6" x14ac:dyDescent="0.3">
      <c r="A501" s="40" t="s">
        <v>94</v>
      </c>
      <c r="B501" s="40" t="str">
        <f>VLOOKUP(A501,'CENTROS DE COSTOS'!A:D,2,0)</f>
        <v>0036-0001</v>
      </c>
      <c r="C501" s="40" t="str">
        <f>VLOOKUP(A501,'CENTROS DE COSTOS'!A:D,3,0)</f>
        <v>Wompi Costa</v>
      </c>
      <c r="D501" s="40">
        <v>47001</v>
      </c>
      <c r="E501" s="40">
        <v>2972247</v>
      </c>
      <c r="F501" s="40">
        <v>77141</v>
      </c>
      <c r="G501" s="40" t="s">
        <v>33</v>
      </c>
      <c r="H501" s="40" t="s">
        <v>787</v>
      </c>
      <c r="I501" s="40" t="s">
        <v>94</v>
      </c>
      <c r="J501" s="40" t="s">
        <v>6643</v>
      </c>
      <c r="K501" s="40" t="s">
        <v>1170</v>
      </c>
      <c r="L501" s="40" t="s">
        <v>8453</v>
      </c>
      <c r="M501" s="103">
        <v>45965.522916666669</v>
      </c>
      <c r="N501" s="103">
        <v>45969.53402777778</v>
      </c>
      <c r="O501" s="40" t="s">
        <v>35</v>
      </c>
      <c r="P501" s="40" t="s">
        <v>35</v>
      </c>
      <c r="Q501" s="40" t="s">
        <v>1494</v>
      </c>
      <c r="R501" s="40" t="s">
        <v>1495</v>
      </c>
      <c r="S501" s="40" t="s">
        <v>10728</v>
      </c>
      <c r="T501" s="40" t="s">
        <v>1172</v>
      </c>
      <c r="U501" s="40">
        <v>24</v>
      </c>
      <c r="V501" s="40" t="str">
        <f>VLOOKUP(D501,TIPOLOGIA!A:F,5,0)</f>
        <v>PRINCIPAL</v>
      </c>
      <c r="W501" s="40" t="str">
        <f>VLOOKUP(D501,TIPOLOGIA!A:F,6,0)</f>
        <v>TERRESTRE</v>
      </c>
      <c r="X501" s="40" t="s">
        <v>1286</v>
      </c>
      <c r="Y501" s="40">
        <v>1</v>
      </c>
      <c r="Z501" s="51">
        <f>IF(T501="SOPORTE_TELEFÓNICO",'TARIFAS 2025'!$B$14,IF(V501="PRINCIPAL",'TARIFAS 2025'!$B$11,IF(V501="INTERMEDIA",'TARIFAS 2025'!$C$11,IF(V501="LEJANA",'TARIFAS 2025'!$D$11))))</f>
        <v>31419</v>
      </c>
      <c r="AA501" s="51">
        <f t="shared" si="7"/>
        <v>31419</v>
      </c>
      <c r="AB501" s="100"/>
      <c r="AC501" s="100"/>
      <c r="AD501" s="100"/>
      <c r="AE501" s="100"/>
      <c r="AF501" s="100"/>
      <c r="AG501" s="100"/>
      <c r="AH501" s="100"/>
      <c r="AI501" s="100"/>
      <c r="AJ501" s="100"/>
      <c r="AK501" s="100"/>
      <c r="AL501" s="100"/>
      <c r="AM501" s="100"/>
      <c r="AN501" s="100"/>
      <c r="AO501" s="100"/>
      <c r="AP501" s="100"/>
      <c r="AQ501" s="100"/>
      <c r="AR501" s="100"/>
      <c r="AS501" s="100"/>
      <c r="AT501" s="100"/>
      <c r="AU501" s="100"/>
      <c r="AV501" s="100"/>
      <c r="AW501" s="100"/>
      <c r="AX501" s="100"/>
      <c r="AY501" s="100"/>
      <c r="AZ501" s="100"/>
      <c r="BA501" s="100"/>
      <c r="BB501" s="100"/>
      <c r="BC501" s="100"/>
      <c r="BD501" s="100"/>
      <c r="BE501" s="100"/>
      <c r="BF501" s="100"/>
      <c r="BG501" s="100"/>
    </row>
    <row r="502" spans="1:59" s="85" customFormat="1" ht="15.6" x14ac:dyDescent="0.3">
      <c r="A502" s="40" t="s">
        <v>68</v>
      </c>
      <c r="B502" s="40" t="str">
        <f>VLOOKUP(A502,'CENTROS DE COSTOS'!A:D,2,0)</f>
        <v>0036-0001</v>
      </c>
      <c r="C502" s="40" t="str">
        <f>VLOOKUP(A502,'CENTROS DE COSTOS'!A:D,3,0)</f>
        <v>Wompi Costa</v>
      </c>
      <c r="D502" s="40">
        <v>8606</v>
      </c>
      <c r="E502" s="40">
        <v>2965509</v>
      </c>
      <c r="F502" s="40">
        <v>57839</v>
      </c>
      <c r="G502" s="40" t="s">
        <v>33</v>
      </c>
      <c r="H502" s="40" t="s">
        <v>253</v>
      </c>
      <c r="I502" s="40" t="s">
        <v>266</v>
      </c>
      <c r="J502" s="40" t="s">
        <v>1480</v>
      </c>
      <c r="K502" s="40" t="s">
        <v>1170</v>
      </c>
      <c r="L502" s="40" t="s">
        <v>8454</v>
      </c>
      <c r="M502" s="103">
        <v>45961.690972222219</v>
      </c>
      <c r="N502" s="103">
        <v>45969.543055555558</v>
      </c>
      <c r="O502" s="40" t="s">
        <v>35</v>
      </c>
      <c r="P502" s="40" t="s">
        <v>35</v>
      </c>
      <c r="Q502" s="40" t="s">
        <v>1494</v>
      </c>
      <c r="R502" s="40" t="s">
        <v>1495</v>
      </c>
      <c r="S502" s="40" t="s">
        <v>10729</v>
      </c>
      <c r="T502" s="40" t="s">
        <v>1497</v>
      </c>
      <c r="U502" s="40">
        <v>48</v>
      </c>
      <c r="V502" s="40" t="str">
        <f>VLOOKUP(D502,TIPOLOGIA!A:F,5,0)</f>
        <v>INTERMEDIA</v>
      </c>
      <c r="W502" s="40" t="str">
        <f>VLOOKUP(D502,TIPOLOGIA!A:F,6,0)</f>
        <v>TERRESTRE</v>
      </c>
      <c r="X502" s="40"/>
      <c r="Y502" s="40">
        <v>1</v>
      </c>
      <c r="Z502" s="51">
        <f>IF(T502="SOPORTE_TELEFÓNICO",'TARIFAS 2025'!$B$14,IF(V502="PRINCIPAL",'TARIFAS 2025'!$B$11,IF(V502="INTERMEDIA",'TARIFAS 2025'!$C$11,IF(V502="LEJANA",'TARIFAS 2025'!$D$11))))</f>
        <v>36351</v>
      </c>
      <c r="AA502" s="51">
        <f t="shared" si="7"/>
        <v>36351</v>
      </c>
      <c r="AB502" s="100"/>
      <c r="AC502" s="100"/>
      <c r="AD502" s="100"/>
      <c r="AE502" s="100"/>
      <c r="AF502" s="100"/>
      <c r="AG502" s="100"/>
      <c r="AH502" s="100"/>
      <c r="AI502" s="100"/>
      <c r="AJ502" s="100"/>
      <c r="AK502" s="100"/>
      <c r="AL502" s="100"/>
      <c r="AM502" s="100"/>
      <c r="AN502" s="100"/>
      <c r="AO502" s="100"/>
      <c r="AP502" s="100"/>
      <c r="AQ502" s="100"/>
      <c r="AR502" s="100"/>
      <c r="AS502" s="100"/>
      <c r="AT502" s="100"/>
      <c r="AU502" s="100"/>
      <c r="AV502" s="100"/>
      <c r="AW502" s="100"/>
      <c r="AX502" s="100"/>
      <c r="AY502" s="100"/>
      <c r="AZ502" s="100"/>
      <c r="BA502" s="100"/>
      <c r="BB502" s="100"/>
      <c r="BC502" s="100"/>
      <c r="BD502" s="100"/>
      <c r="BE502" s="100"/>
      <c r="BF502" s="100"/>
      <c r="BG502" s="100"/>
    </row>
    <row r="503" spans="1:59" s="85" customFormat="1" ht="15.6" x14ac:dyDescent="0.3">
      <c r="A503" s="40" t="s">
        <v>68</v>
      </c>
      <c r="B503" s="40" t="str">
        <f>VLOOKUP(A503,'CENTROS DE COSTOS'!A:D,2,0)</f>
        <v>0036-0001</v>
      </c>
      <c r="C503" s="40" t="str">
        <f>VLOOKUP(A503,'CENTROS DE COSTOS'!A:D,3,0)</f>
        <v>Wompi Costa</v>
      </c>
      <c r="D503" s="40">
        <v>8606</v>
      </c>
      <c r="E503" s="40">
        <v>2967044</v>
      </c>
      <c r="F503" s="40">
        <v>75354</v>
      </c>
      <c r="G503" s="40" t="s">
        <v>33</v>
      </c>
      <c r="H503" s="40" t="s">
        <v>253</v>
      </c>
      <c r="I503" s="40" t="s">
        <v>266</v>
      </c>
      <c r="J503" s="40" t="s">
        <v>1464</v>
      </c>
      <c r="K503" s="40" t="s">
        <v>1170</v>
      </c>
      <c r="L503" s="40" t="s">
        <v>8455</v>
      </c>
      <c r="M503" s="103">
        <v>45965.333333333343</v>
      </c>
      <c r="N503" s="103">
        <v>45969.616666666669</v>
      </c>
      <c r="O503" s="40" t="s">
        <v>35</v>
      </c>
      <c r="P503" s="40" t="s">
        <v>35</v>
      </c>
      <c r="Q503" s="40" t="s">
        <v>1494</v>
      </c>
      <c r="R503" s="40" t="s">
        <v>1495</v>
      </c>
      <c r="S503" s="40" t="s">
        <v>10730</v>
      </c>
      <c r="T503" s="40" t="s">
        <v>1497</v>
      </c>
      <c r="U503" s="40">
        <v>64</v>
      </c>
      <c r="V503" s="40" t="str">
        <f>VLOOKUP(D503,TIPOLOGIA!A:F,5,0)</f>
        <v>INTERMEDIA</v>
      </c>
      <c r="W503" s="40" t="str">
        <f>VLOOKUP(D503,TIPOLOGIA!A:F,6,0)</f>
        <v>TERRESTRE</v>
      </c>
      <c r="X503" s="40" t="s">
        <v>1802</v>
      </c>
      <c r="Y503" s="40">
        <v>1</v>
      </c>
      <c r="Z503" s="51">
        <f>IF(T503="SOPORTE_TELEFÓNICO",'TARIFAS 2025'!$B$14,IF(V503="PRINCIPAL",'TARIFAS 2025'!$B$11,IF(V503="INTERMEDIA",'TARIFAS 2025'!$C$11,IF(V503="LEJANA",'TARIFAS 2025'!$D$11))))</f>
        <v>36351</v>
      </c>
      <c r="AA503" s="51">
        <f t="shared" si="7"/>
        <v>36351</v>
      </c>
      <c r="AB503" s="100"/>
      <c r="AC503" s="100"/>
      <c r="AD503" s="100"/>
      <c r="AE503" s="100"/>
      <c r="AF503" s="100"/>
      <c r="AG503" s="100"/>
      <c r="AH503" s="100"/>
      <c r="AI503" s="100"/>
      <c r="AJ503" s="100"/>
      <c r="AK503" s="100"/>
      <c r="AL503" s="100"/>
      <c r="AM503" s="100"/>
      <c r="AN503" s="100"/>
      <c r="AO503" s="100"/>
      <c r="AP503" s="100"/>
      <c r="AQ503" s="100"/>
      <c r="AR503" s="100"/>
      <c r="AS503" s="100"/>
      <c r="AT503" s="100"/>
      <c r="AU503" s="100"/>
      <c r="AV503" s="100"/>
      <c r="AW503" s="100"/>
      <c r="AX503" s="100"/>
      <c r="AY503" s="100"/>
      <c r="AZ503" s="100"/>
      <c r="BA503" s="100"/>
      <c r="BB503" s="100"/>
      <c r="BC503" s="100"/>
      <c r="BD503" s="100"/>
      <c r="BE503" s="100"/>
      <c r="BF503" s="100"/>
      <c r="BG503" s="100"/>
    </row>
    <row r="504" spans="1:59" s="85" customFormat="1" ht="15.6" x14ac:dyDescent="0.3">
      <c r="A504" s="40" t="s">
        <v>92</v>
      </c>
      <c r="B504" s="40" t="str">
        <f>VLOOKUP(A504,'CENTROS DE COSTOS'!A:D,2,0)</f>
        <v>0036-0002</v>
      </c>
      <c r="C504" s="40" t="str">
        <f>VLOOKUP(A504,'CENTROS DE COSTOS'!A:D,3,0)</f>
        <v>Wompi Eje Cafetero</v>
      </c>
      <c r="D504" s="40">
        <v>76736</v>
      </c>
      <c r="E504" s="40">
        <v>2955514</v>
      </c>
      <c r="F504" s="40">
        <v>76513</v>
      </c>
      <c r="G504" s="40" t="s">
        <v>33</v>
      </c>
      <c r="H504" s="40" t="s">
        <v>1101</v>
      </c>
      <c r="I504" s="40" t="s">
        <v>1126</v>
      </c>
      <c r="J504" s="40" t="s">
        <v>6644</v>
      </c>
      <c r="K504" s="40" t="s">
        <v>1170</v>
      </c>
      <c r="L504" s="40" t="s">
        <v>8456</v>
      </c>
      <c r="M504" s="103">
        <v>45959.693055555559</v>
      </c>
      <c r="N504" s="103">
        <v>45969.618055555547</v>
      </c>
      <c r="O504" s="40" t="s">
        <v>35</v>
      </c>
      <c r="P504" s="40" t="s">
        <v>35</v>
      </c>
      <c r="Q504" s="40" t="s">
        <v>1494</v>
      </c>
      <c r="R504" s="40" t="s">
        <v>1495</v>
      </c>
      <c r="S504" s="40" t="s">
        <v>10731</v>
      </c>
      <c r="T504" s="40" t="s">
        <v>1497</v>
      </c>
      <c r="U504" s="40">
        <v>32</v>
      </c>
      <c r="V504" s="40" t="str">
        <f>VLOOKUP(D504,TIPOLOGIA!A:F,5,0)</f>
        <v>INTERMEDIA</v>
      </c>
      <c r="W504" s="40" t="str">
        <f>VLOOKUP(D504,TIPOLOGIA!A:F,6,0)</f>
        <v>TERRESTRE</v>
      </c>
      <c r="X504" s="40" t="s">
        <v>1591</v>
      </c>
      <c r="Y504" s="40">
        <v>1</v>
      </c>
      <c r="Z504" s="51">
        <f>IF(T504="SOPORTE_TELEFÓNICO",'TARIFAS 2025'!$B$14,IF(V504="PRINCIPAL",'TARIFAS 2025'!$B$11,IF(V504="INTERMEDIA",'TARIFAS 2025'!$C$11,IF(V504="LEJANA",'TARIFAS 2025'!$D$11))))</f>
        <v>36351</v>
      </c>
      <c r="AA504" s="51">
        <f t="shared" si="7"/>
        <v>36351</v>
      </c>
      <c r="AB504" s="100"/>
      <c r="AC504" s="100"/>
      <c r="AD504" s="100"/>
      <c r="AE504" s="100"/>
      <c r="AF504" s="100"/>
      <c r="AG504" s="100"/>
      <c r="AH504" s="100"/>
      <c r="AI504" s="100"/>
      <c r="AJ504" s="100"/>
      <c r="AK504" s="100"/>
      <c r="AL504" s="100"/>
      <c r="AM504" s="100"/>
      <c r="AN504" s="100"/>
      <c r="AO504" s="100"/>
      <c r="AP504" s="100"/>
      <c r="AQ504" s="100"/>
      <c r="AR504" s="100"/>
      <c r="AS504" s="100"/>
      <c r="AT504" s="100"/>
      <c r="AU504" s="100"/>
      <c r="AV504" s="100"/>
      <c r="AW504" s="100"/>
      <c r="AX504" s="100"/>
      <c r="AY504" s="100"/>
      <c r="AZ504" s="100"/>
      <c r="BA504" s="100"/>
      <c r="BB504" s="100"/>
      <c r="BC504" s="100"/>
      <c r="BD504" s="100"/>
      <c r="BE504" s="100"/>
      <c r="BF504" s="100"/>
      <c r="BG504" s="100"/>
    </row>
    <row r="505" spans="1:59" s="85" customFormat="1" ht="15.6" x14ac:dyDescent="0.3">
      <c r="A505" s="40" t="s">
        <v>89</v>
      </c>
      <c r="B505" s="40" t="str">
        <f>VLOOKUP(A505,'CENTROS DE COSTOS'!A:D,2,0)</f>
        <v>0036-0001</v>
      </c>
      <c r="C505" s="40" t="str">
        <f>VLOOKUP(A505,'CENTROS DE COSTOS'!A:D,3,0)</f>
        <v>Wompi Costa</v>
      </c>
      <c r="D505" s="40">
        <v>23417</v>
      </c>
      <c r="E505" s="40">
        <v>2958431</v>
      </c>
      <c r="F505" s="40">
        <v>78875</v>
      </c>
      <c r="G505" s="40" t="s">
        <v>33</v>
      </c>
      <c r="H505" s="40" t="s">
        <v>276</v>
      </c>
      <c r="I505" s="40" t="s">
        <v>600</v>
      </c>
      <c r="J505" s="40" t="s">
        <v>6645</v>
      </c>
      <c r="K505" s="40" t="s">
        <v>1170</v>
      </c>
      <c r="L505" s="40" t="s">
        <v>8457</v>
      </c>
      <c r="M505" s="103">
        <v>45960.46875</v>
      </c>
      <c r="N505" s="103">
        <v>45969.618750000001</v>
      </c>
      <c r="O505" s="40" t="s">
        <v>35</v>
      </c>
      <c r="P505" s="40" t="s">
        <v>35</v>
      </c>
      <c r="Q505" s="40" t="s">
        <v>1494</v>
      </c>
      <c r="R505" s="40" t="s">
        <v>1495</v>
      </c>
      <c r="S505" s="40" t="s">
        <v>10732</v>
      </c>
      <c r="T505" s="40" t="s">
        <v>1497</v>
      </c>
      <c r="U505" s="40">
        <v>16</v>
      </c>
      <c r="V505" s="40" t="str">
        <f>VLOOKUP(D505,TIPOLOGIA!A:F,5,0)</f>
        <v>INTERMEDIA</v>
      </c>
      <c r="W505" s="40" t="str">
        <f>VLOOKUP(D505,TIPOLOGIA!A:F,6,0)</f>
        <v>TERRESTRE</v>
      </c>
      <c r="X505" s="40" t="s">
        <v>1591</v>
      </c>
      <c r="Y505" s="40">
        <v>1</v>
      </c>
      <c r="Z505" s="51">
        <f>IF(T505="SOPORTE_TELEFÓNICO",'TARIFAS 2025'!$B$14,IF(V505="PRINCIPAL",'TARIFAS 2025'!$B$11,IF(V505="INTERMEDIA",'TARIFAS 2025'!$C$11,IF(V505="LEJANA",'TARIFAS 2025'!$D$11))))</f>
        <v>36351</v>
      </c>
      <c r="AA505" s="51">
        <f t="shared" si="7"/>
        <v>36351</v>
      </c>
      <c r="AB505" s="100"/>
      <c r="AC505" s="100"/>
      <c r="AD505" s="100"/>
      <c r="AE505" s="100"/>
      <c r="AF505" s="100"/>
      <c r="AG505" s="100"/>
      <c r="AH505" s="100"/>
      <c r="AI505" s="100"/>
      <c r="AJ505" s="100"/>
      <c r="AK505" s="100"/>
      <c r="AL505" s="100"/>
      <c r="AM505" s="100"/>
      <c r="AN505" s="100"/>
      <c r="AO505" s="100"/>
      <c r="AP505" s="100"/>
      <c r="AQ505" s="100"/>
      <c r="AR505" s="100"/>
      <c r="AS505" s="100"/>
      <c r="AT505" s="100"/>
      <c r="AU505" s="100"/>
      <c r="AV505" s="100"/>
      <c r="AW505" s="100"/>
      <c r="AX505" s="100"/>
      <c r="AY505" s="100"/>
      <c r="AZ505" s="100"/>
      <c r="BA505" s="100"/>
      <c r="BB505" s="100"/>
      <c r="BC505" s="100"/>
      <c r="BD505" s="100"/>
      <c r="BE505" s="100"/>
      <c r="BF505" s="100"/>
      <c r="BG505" s="100"/>
    </row>
    <row r="506" spans="1:59" s="85" customFormat="1" ht="15.6" x14ac:dyDescent="0.3">
      <c r="A506" s="40" t="s">
        <v>68</v>
      </c>
      <c r="B506" s="40" t="str">
        <f>VLOOKUP(A506,'CENTROS DE COSTOS'!A:D,2,0)</f>
        <v>0036-0001</v>
      </c>
      <c r="C506" s="40" t="str">
        <f>VLOOKUP(A506,'CENTROS DE COSTOS'!A:D,3,0)</f>
        <v>Wompi Costa</v>
      </c>
      <c r="D506" s="40">
        <v>8675</v>
      </c>
      <c r="E506" s="40">
        <v>2963307</v>
      </c>
      <c r="F506" s="40">
        <v>65742</v>
      </c>
      <c r="G506" s="40" t="s">
        <v>33</v>
      </c>
      <c r="H506" s="40" t="s">
        <v>253</v>
      </c>
      <c r="I506" s="40" t="s">
        <v>268</v>
      </c>
      <c r="J506" s="40" t="s">
        <v>6646</v>
      </c>
      <c r="K506" s="40" t="s">
        <v>1170</v>
      </c>
      <c r="L506" s="40" t="s">
        <v>8458</v>
      </c>
      <c r="M506" s="103">
        <v>45961.463194444441</v>
      </c>
      <c r="N506" s="103">
        <v>45969.620138888888</v>
      </c>
      <c r="O506" s="40" t="s">
        <v>35</v>
      </c>
      <c r="P506" s="40" t="s">
        <v>35</v>
      </c>
      <c r="Q506" s="40" t="s">
        <v>1494</v>
      </c>
      <c r="R506" s="40" t="s">
        <v>1495</v>
      </c>
      <c r="S506" s="40" t="s">
        <v>10733</v>
      </c>
      <c r="T506" s="40" t="s">
        <v>1497</v>
      </c>
      <c r="U506" s="40">
        <v>56</v>
      </c>
      <c r="V506" s="40" t="str">
        <f>VLOOKUP(D506,TIPOLOGIA!A:F,5,0)</f>
        <v>INTERMEDIA</v>
      </c>
      <c r="W506" s="40" t="str">
        <f>VLOOKUP(D506,TIPOLOGIA!A:F,6,0)</f>
        <v>TERRESTRE</v>
      </c>
      <c r="X506" s="40" t="s">
        <v>1777</v>
      </c>
      <c r="Y506" s="40">
        <v>1</v>
      </c>
      <c r="Z506" s="51">
        <f>IF(T506="SOPORTE_TELEFÓNICO",'TARIFAS 2025'!$B$14,IF(V506="PRINCIPAL",'TARIFAS 2025'!$B$11,IF(V506="INTERMEDIA",'TARIFAS 2025'!$C$11,IF(V506="LEJANA",'TARIFAS 2025'!$D$11))))</f>
        <v>36351</v>
      </c>
      <c r="AA506" s="51">
        <f t="shared" si="7"/>
        <v>36351</v>
      </c>
      <c r="AB506" s="100"/>
      <c r="AC506" s="100"/>
      <c r="AD506" s="100"/>
      <c r="AE506" s="100"/>
      <c r="AF506" s="100"/>
      <c r="AG506" s="100"/>
      <c r="AH506" s="100"/>
      <c r="AI506" s="100"/>
      <c r="AJ506" s="100"/>
      <c r="AK506" s="100"/>
      <c r="AL506" s="100"/>
      <c r="AM506" s="100"/>
      <c r="AN506" s="100"/>
      <c r="AO506" s="100"/>
      <c r="AP506" s="100"/>
      <c r="AQ506" s="100"/>
      <c r="AR506" s="100"/>
      <c r="AS506" s="100"/>
      <c r="AT506" s="100"/>
      <c r="AU506" s="100"/>
      <c r="AV506" s="100"/>
      <c r="AW506" s="100"/>
      <c r="AX506" s="100"/>
      <c r="AY506" s="100"/>
      <c r="AZ506" s="100"/>
      <c r="BA506" s="100"/>
      <c r="BB506" s="100"/>
      <c r="BC506" s="100"/>
      <c r="BD506" s="100"/>
      <c r="BE506" s="100"/>
      <c r="BF506" s="100"/>
      <c r="BG506" s="100"/>
    </row>
    <row r="507" spans="1:59" s="85" customFormat="1" ht="15.6" x14ac:dyDescent="0.3">
      <c r="A507" s="40" t="s">
        <v>71</v>
      </c>
      <c r="B507" s="40" t="str">
        <f>VLOOKUP(A507,'CENTROS DE COSTOS'!A:D,2,0)</f>
        <v>0036-0004</v>
      </c>
      <c r="C507" s="40" t="str">
        <f>VLOOKUP(A507,'CENTROS DE COSTOS'!A:D,3,0)</f>
        <v>Wompi Centro</v>
      </c>
      <c r="D507" s="40">
        <v>25754</v>
      </c>
      <c r="E507" s="40">
        <v>2988303</v>
      </c>
      <c r="F507" s="40">
        <v>74371</v>
      </c>
      <c r="G507" s="40" t="s">
        <v>33</v>
      </c>
      <c r="H507" s="40" t="s">
        <v>618</v>
      </c>
      <c r="I507" s="40" t="s">
        <v>698</v>
      </c>
      <c r="J507" s="40" t="s">
        <v>6647</v>
      </c>
      <c r="K507" s="40" t="s">
        <v>1170</v>
      </c>
      <c r="L507" s="40" t="s">
        <v>8459</v>
      </c>
      <c r="M507" s="103">
        <v>45968.366666666669</v>
      </c>
      <c r="N507" s="103">
        <v>45969.622916666667</v>
      </c>
      <c r="O507" s="40" t="s">
        <v>35</v>
      </c>
      <c r="P507" s="40" t="s">
        <v>35</v>
      </c>
      <c r="Q507" s="40" t="s">
        <v>1494</v>
      </c>
      <c r="R507" s="40" t="s">
        <v>1495</v>
      </c>
      <c r="S507" s="40" t="s">
        <v>10734</v>
      </c>
      <c r="T507" s="40" t="s">
        <v>1172</v>
      </c>
      <c r="U507" s="40">
        <v>32</v>
      </c>
      <c r="V507" s="40" t="str">
        <f>VLOOKUP(D507,TIPOLOGIA!A:F,5,0)</f>
        <v>PRINCIPAL</v>
      </c>
      <c r="W507" s="40" t="str">
        <f>VLOOKUP(D507,TIPOLOGIA!A:F,6,0)</f>
        <v>TERRESTRE</v>
      </c>
      <c r="X507" s="40" t="s">
        <v>1349</v>
      </c>
      <c r="Y507" s="40">
        <v>1</v>
      </c>
      <c r="Z507" s="51">
        <f>IF(T507="SOPORTE_TELEFÓNICO",'TARIFAS 2025'!$B$14,IF(V507="PRINCIPAL",'TARIFAS 2025'!$B$11,IF(V507="INTERMEDIA",'TARIFAS 2025'!$C$11,IF(V507="LEJANA",'TARIFAS 2025'!$D$11))))</f>
        <v>31419</v>
      </c>
      <c r="AA507" s="51">
        <f t="shared" si="7"/>
        <v>31419</v>
      </c>
      <c r="AB507" s="100"/>
      <c r="AC507" s="100"/>
      <c r="AD507" s="100"/>
      <c r="AE507" s="100"/>
      <c r="AF507" s="100"/>
      <c r="AG507" s="100"/>
      <c r="AH507" s="100"/>
      <c r="AI507" s="100"/>
      <c r="AJ507" s="100"/>
      <c r="AK507" s="100"/>
      <c r="AL507" s="100"/>
      <c r="AM507" s="100"/>
      <c r="AN507" s="100"/>
      <c r="AO507" s="100"/>
      <c r="AP507" s="100"/>
      <c r="AQ507" s="100"/>
      <c r="AR507" s="100"/>
      <c r="AS507" s="100"/>
      <c r="AT507" s="100"/>
      <c r="AU507" s="100"/>
      <c r="AV507" s="100"/>
      <c r="AW507" s="100"/>
      <c r="AX507" s="100"/>
      <c r="AY507" s="100"/>
      <c r="AZ507" s="100"/>
      <c r="BA507" s="100"/>
      <c r="BB507" s="100"/>
      <c r="BC507" s="100"/>
      <c r="BD507" s="100"/>
      <c r="BE507" s="100"/>
      <c r="BF507" s="100"/>
      <c r="BG507" s="100"/>
    </row>
    <row r="508" spans="1:59" s="85" customFormat="1" ht="15.6" x14ac:dyDescent="0.3">
      <c r="A508" s="40" t="s">
        <v>91</v>
      </c>
      <c r="B508" s="40" t="str">
        <f>VLOOKUP(A508,'CENTROS DE COSTOS'!A:D,2,0)</f>
        <v>0036-0003</v>
      </c>
      <c r="C508" s="40" t="str">
        <f>VLOOKUP(A508,'CENTROS DE COSTOS'!A:D,3,0)</f>
        <v>Wompi Suroccidente</v>
      </c>
      <c r="D508" s="40">
        <v>52399</v>
      </c>
      <c r="E508" s="40">
        <v>2961184</v>
      </c>
      <c r="F508" s="40">
        <v>74008</v>
      </c>
      <c r="G508" s="40" t="s">
        <v>33</v>
      </c>
      <c r="H508" s="40" t="s">
        <v>133</v>
      </c>
      <c r="I508" s="40" t="s">
        <v>132</v>
      </c>
      <c r="J508" s="40" t="s">
        <v>3194</v>
      </c>
      <c r="K508" s="40" t="s">
        <v>1170</v>
      </c>
      <c r="L508" s="40" t="s">
        <v>8460</v>
      </c>
      <c r="M508" s="103">
        <v>45961.333333333343</v>
      </c>
      <c r="N508" s="103">
        <v>45969.629166666673</v>
      </c>
      <c r="O508" s="40" t="s">
        <v>35</v>
      </c>
      <c r="P508" s="40" t="s">
        <v>35</v>
      </c>
      <c r="Q508" s="40" t="s">
        <v>1494</v>
      </c>
      <c r="R508" s="40" t="s">
        <v>1495</v>
      </c>
      <c r="S508" s="40" t="s">
        <v>10735</v>
      </c>
      <c r="T508" s="40" t="s">
        <v>1497</v>
      </c>
      <c r="U508" s="40">
        <v>24</v>
      </c>
      <c r="V508" s="40" t="str">
        <f>VLOOKUP(D508,TIPOLOGIA!A:F,5,0)</f>
        <v>LEJANA</v>
      </c>
      <c r="W508" s="40" t="str">
        <f>VLOOKUP(D508,TIPOLOGIA!A:F,6,0)</f>
        <v>TERRESTRE</v>
      </c>
      <c r="X508" s="40" t="s">
        <v>1802</v>
      </c>
      <c r="Y508" s="40">
        <v>1</v>
      </c>
      <c r="Z508" s="51">
        <f>IF(T508="SOPORTE_TELEFÓNICO",'TARIFAS 2025'!$B$14,IF(V508="PRINCIPAL",'TARIFAS 2025'!$B$11,IF(V508="INTERMEDIA",'TARIFAS 2025'!$C$11,IF(V508="LEJANA",'TARIFAS 2025'!$D$11))))</f>
        <v>40250</v>
      </c>
      <c r="AA508" s="51">
        <f t="shared" si="7"/>
        <v>40250</v>
      </c>
      <c r="AB508" s="100"/>
      <c r="AC508" s="100"/>
      <c r="AD508" s="100"/>
      <c r="AE508" s="100"/>
      <c r="AF508" s="100"/>
      <c r="AG508" s="100"/>
      <c r="AH508" s="100"/>
      <c r="AI508" s="100"/>
      <c r="AJ508" s="100"/>
      <c r="AK508" s="100"/>
      <c r="AL508" s="100"/>
      <c r="AM508" s="100"/>
      <c r="AN508" s="100"/>
      <c r="AO508" s="100"/>
      <c r="AP508" s="100"/>
      <c r="AQ508" s="100"/>
      <c r="AR508" s="100"/>
      <c r="AS508" s="100"/>
      <c r="AT508" s="100"/>
      <c r="AU508" s="100"/>
      <c r="AV508" s="100"/>
      <c r="AW508" s="100"/>
      <c r="AX508" s="100"/>
      <c r="AY508" s="100"/>
      <c r="AZ508" s="100"/>
      <c r="BA508" s="100"/>
      <c r="BB508" s="100"/>
      <c r="BC508" s="100"/>
      <c r="BD508" s="100"/>
      <c r="BE508" s="100"/>
      <c r="BF508" s="100"/>
      <c r="BG508" s="100"/>
    </row>
    <row r="509" spans="1:59" s="85" customFormat="1" ht="15.6" x14ac:dyDescent="0.3">
      <c r="A509" s="40" t="s">
        <v>88</v>
      </c>
      <c r="B509" s="40" t="str">
        <f>VLOOKUP(A509,'CENTROS DE COSTOS'!A:D,2,0)</f>
        <v>0036-0005</v>
      </c>
      <c r="C509" s="40" t="str">
        <f>VLOOKUP(A509,'CENTROS DE COSTOS'!A:D,3,0)</f>
        <v>Wompi Noroccidente</v>
      </c>
      <c r="D509" s="40">
        <v>5001</v>
      </c>
      <c r="E509" s="40">
        <v>2975096</v>
      </c>
      <c r="F509" s="40">
        <v>33405</v>
      </c>
      <c r="G509" s="40" t="s">
        <v>33</v>
      </c>
      <c r="H509" s="40" t="s">
        <v>120</v>
      </c>
      <c r="I509" s="40" t="s">
        <v>88</v>
      </c>
      <c r="J509" s="40" t="s">
        <v>6648</v>
      </c>
      <c r="K509" s="40" t="s">
        <v>1170</v>
      </c>
      <c r="L509" s="40" t="s">
        <v>8461</v>
      </c>
      <c r="M509" s="103">
        <v>45966.333333333343</v>
      </c>
      <c r="N509" s="103">
        <v>45969.643055555563</v>
      </c>
      <c r="O509" s="40" t="s">
        <v>35</v>
      </c>
      <c r="P509" s="40" t="s">
        <v>35</v>
      </c>
      <c r="Q509" s="40" t="s">
        <v>1494</v>
      </c>
      <c r="R509" s="40" t="s">
        <v>1495</v>
      </c>
      <c r="S509" s="40" t="s">
        <v>10736</v>
      </c>
      <c r="T509" s="40" t="s">
        <v>1172</v>
      </c>
      <c r="U509" s="40">
        <v>48</v>
      </c>
      <c r="V509" s="40" t="str">
        <f>VLOOKUP(D509,TIPOLOGIA!A:F,5,0)</f>
        <v>PRINCIPAL</v>
      </c>
      <c r="W509" s="40" t="str">
        <f>VLOOKUP(D509,TIPOLOGIA!A:F,6,0)</f>
        <v>TERRESTRE</v>
      </c>
      <c r="X509" s="40" t="s">
        <v>1498</v>
      </c>
      <c r="Y509" s="40">
        <v>1</v>
      </c>
      <c r="Z509" s="51">
        <f>IF(T509="SOPORTE_TELEFÓNICO",'TARIFAS 2025'!$B$14,IF(V509="PRINCIPAL",'TARIFAS 2025'!$B$11,IF(V509="INTERMEDIA",'TARIFAS 2025'!$C$11,IF(V509="LEJANA",'TARIFAS 2025'!$D$11))))</f>
        <v>31419</v>
      </c>
      <c r="AA509" s="51">
        <f t="shared" si="7"/>
        <v>31419</v>
      </c>
      <c r="AB509" s="100"/>
      <c r="AC509" s="100"/>
      <c r="AD509" s="100"/>
      <c r="AE509" s="100"/>
      <c r="AF509" s="100"/>
      <c r="AG509" s="100"/>
      <c r="AH509" s="100"/>
      <c r="AI509" s="100"/>
      <c r="AJ509" s="100"/>
      <c r="AK509" s="100"/>
      <c r="AL509" s="100"/>
      <c r="AM509" s="100"/>
      <c r="AN509" s="100"/>
      <c r="AO509" s="100"/>
      <c r="AP509" s="100"/>
      <c r="AQ509" s="100"/>
      <c r="AR509" s="100"/>
      <c r="AS509" s="100"/>
      <c r="AT509" s="100"/>
      <c r="AU509" s="100"/>
      <c r="AV509" s="100"/>
      <c r="AW509" s="100"/>
      <c r="AX509" s="100"/>
      <c r="AY509" s="100"/>
      <c r="AZ509" s="100"/>
      <c r="BA509" s="100"/>
      <c r="BB509" s="100"/>
      <c r="BC509" s="100"/>
      <c r="BD509" s="100"/>
      <c r="BE509" s="100"/>
      <c r="BF509" s="100"/>
      <c r="BG509" s="100"/>
    </row>
    <row r="510" spans="1:59" s="85" customFormat="1" ht="15.6" x14ac:dyDescent="0.3">
      <c r="A510" s="40" t="s">
        <v>88</v>
      </c>
      <c r="B510" s="40" t="str">
        <f>VLOOKUP(A510,'CENTROS DE COSTOS'!A:D,2,0)</f>
        <v>0036-0005</v>
      </c>
      <c r="C510" s="40" t="str">
        <f>VLOOKUP(A510,'CENTROS DE COSTOS'!A:D,3,0)</f>
        <v>Wompi Noroccidente</v>
      </c>
      <c r="D510" s="40">
        <v>5088</v>
      </c>
      <c r="E510" s="40">
        <v>2974925</v>
      </c>
      <c r="F510" s="40">
        <v>56388</v>
      </c>
      <c r="G510" s="40" t="s">
        <v>33</v>
      </c>
      <c r="H510" s="40" t="s">
        <v>120</v>
      </c>
      <c r="I510" s="40" t="s">
        <v>155</v>
      </c>
      <c r="J510" s="40" t="s">
        <v>6649</v>
      </c>
      <c r="K510" s="40" t="s">
        <v>1170</v>
      </c>
      <c r="L510" s="40" t="s">
        <v>8462</v>
      </c>
      <c r="M510" s="103">
        <v>45966.333333333343</v>
      </c>
      <c r="N510" s="103">
        <v>45969.644444444442</v>
      </c>
      <c r="O510" s="40" t="s">
        <v>35</v>
      </c>
      <c r="P510" s="40" t="s">
        <v>35</v>
      </c>
      <c r="Q510" s="40" t="s">
        <v>1494</v>
      </c>
      <c r="R510" s="40" t="s">
        <v>1495</v>
      </c>
      <c r="S510" s="40" t="s">
        <v>10737</v>
      </c>
      <c r="T510" s="40" t="s">
        <v>1172</v>
      </c>
      <c r="U510" s="40">
        <v>56</v>
      </c>
      <c r="V510" s="40" t="str">
        <f>VLOOKUP(D510,TIPOLOGIA!A:F,5,0)</f>
        <v>PRINCIPAL</v>
      </c>
      <c r="W510" s="40" t="str">
        <f>VLOOKUP(D510,TIPOLOGIA!A:F,6,0)</f>
        <v>TERRESTRE</v>
      </c>
      <c r="X510" s="40" t="s">
        <v>1498</v>
      </c>
      <c r="Y510" s="40">
        <v>1</v>
      </c>
      <c r="Z510" s="51">
        <f>IF(T510="SOPORTE_TELEFÓNICO",'TARIFAS 2025'!$B$14,IF(V510="PRINCIPAL",'TARIFAS 2025'!$B$11,IF(V510="INTERMEDIA",'TARIFAS 2025'!$C$11,IF(V510="LEJANA",'TARIFAS 2025'!$D$11))))</f>
        <v>31419</v>
      </c>
      <c r="AA510" s="51">
        <f t="shared" si="7"/>
        <v>31419</v>
      </c>
      <c r="AB510" s="100"/>
      <c r="AC510" s="100"/>
      <c r="AD510" s="100"/>
      <c r="AE510" s="100"/>
      <c r="AF510" s="100"/>
      <c r="AG510" s="100"/>
      <c r="AH510" s="100"/>
      <c r="AI510" s="100"/>
      <c r="AJ510" s="100"/>
      <c r="AK510" s="100"/>
      <c r="AL510" s="100"/>
      <c r="AM510" s="100"/>
      <c r="AN510" s="100"/>
      <c r="AO510" s="100"/>
      <c r="AP510" s="100"/>
      <c r="AQ510" s="100"/>
      <c r="AR510" s="100"/>
      <c r="AS510" s="100"/>
      <c r="AT510" s="100"/>
      <c r="AU510" s="100"/>
      <c r="AV510" s="100"/>
      <c r="AW510" s="100"/>
      <c r="AX510" s="100"/>
      <c r="AY510" s="100"/>
      <c r="AZ510" s="100"/>
      <c r="BA510" s="100"/>
      <c r="BB510" s="100"/>
      <c r="BC510" s="100"/>
      <c r="BD510" s="100"/>
      <c r="BE510" s="100"/>
      <c r="BF510" s="100"/>
      <c r="BG510" s="100"/>
    </row>
    <row r="511" spans="1:59" s="85" customFormat="1" ht="15.6" x14ac:dyDescent="0.3">
      <c r="A511" s="40" t="s">
        <v>88</v>
      </c>
      <c r="B511" s="40" t="str">
        <f>VLOOKUP(A511,'CENTROS DE COSTOS'!A:D,2,0)</f>
        <v>0036-0005</v>
      </c>
      <c r="C511" s="40" t="str">
        <f>VLOOKUP(A511,'CENTROS DE COSTOS'!A:D,3,0)</f>
        <v>Wompi Noroccidente</v>
      </c>
      <c r="D511" s="40">
        <v>5001</v>
      </c>
      <c r="E511" s="40">
        <v>2978834</v>
      </c>
      <c r="F511" s="40">
        <v>45582</v>
      </c>
      <c r="G511" s="40" t="s">
        <v>33</v>
      </c>
      <c r="H511" s="40" t="s">
        <v>120</v>
      </c>
      <c r="I511" s="40" t="s">
        <v>88</v>
      </c>
      <c r="J511" s="40" t="s">
        <v>6650</v>
      </c>
      <c r="K511" s="40" t="s">
        <v>1170</v>
      </c>
      <c r="L511" s="40" t="s">
        <v>8463</v>
      </c>
      <c r="M511" s="103">
        <v>45966.563888888893</v>
      </c>
      <c r="N511" s="103">
        <v>45969.645138888889</v>
      </c>
      <c r="O511" s="40" t="s">
        <v>35</v>
      </c>
      <c r="P511" s="40" t="s">
        <v>35</v>
      </c>
      <c r="Q511" s="40" t="s">
        <v>1494</v>
      </c>
      <c r="R511" s="40" t="s">
        <v>1495</v>
      </c>
      <c r="S511" s="40" t="s">
        <v>10738</v>
      </c>
      <c r="T511" s="40" t="s">
        <v>1172</v>
      </c>
      <c r="U511" s="40">
        <v>40</v>
      </c>
      <c r="V511" s="40" t="str">
        <f>VLOOKUP(D511,TIPOLOGIA!A:F,5,0)</f>
        <v>PRINCIPAL</v>
      </c>
      <c r="W511" s="40" t="str">
        <f>VLOOKUP(D511,TIPOLOGIA!A:F,6,0)</f>
        <v>TERRESTRE</v>
      </c>
      <c r="X511" s="40" t="s">
        <v>1498</v>
      </c>
      <c r="Y511" s="40">
        <v>1</v>
      </c>
      <c r="Z511" s="51">
        <f>IF(T511="SOPORTE_TELEFÓNICO",'TARIFAS 2025'!$B$14,IF(V511="PRINCIPAL",'TARIFAS 2025'!$B$11,IF(V511="INTERMEDIA",'TARIFAS 2025'!$C$11,IF(V511="LEJANA",'TARIFAS 2025'!$D$11))))</f>
        <v>31419</v>
      </c>
      <c r="AA511" s="51">
        <f t="shared" si="7"/>
        <v>31419</v>
      </c>
      <c r="AB511" s="100"/>
      <c r="AC511" s="100"/>
      <c r="AD511" s="100"/>
      <c r="AE511" s="100"/>
      <c r="AF511" s="100"/>
      <c r="AG511" s="100"/>
      <c r="AH511" s="100"/>
      <c r="AI511" s="100"/>
      <c r="AJ511" s="100"/>
      <c r="AK511" s="100"/>
      <c r="AL511" s="100"/>
      <c r="AM511" s="100"/>
      <c r="AN511" s="100"/>
      <c r="AO511" s="100"/>
      <c r="AP511" s="100"/>
      <c r="AQ511" s="100"/>
      <c r="AR511" s="100"/>
      <c r="AS511" s="100"/>
      <c r="AT511" s="100"/>
      <c r="AU511" s="100"/>
      <c r="AV511" s="100"/>
      <c r="AW511" s="100"/>
      <c r="AX511" s="100"/>
      <c r="AY511" s="100"/>
      <c r="AZ511" s="100"/>
      <c r="BA511" s="100"/>
      <c r="BB511" s="100"/>
      <c r="BC511" s="100"/>
      <c r="BD511" s="100"/>
      <c r="BE511" s="100"/>
      <c r="BF511" s="100"/>
      <c r="BG511" s="100"/>
    </row>
    <row r="512" spans="1:59" s="85" customFormat="1" ht="15.6" x14ac:dyDescent="0.3">
      <c r="A512" s="40" t="s">
        <v>88</v>
      </c>
      <c r="B512" s="40" t="str">
        <f>VLOOKUP(A512,'CENTROS DE COSTOS'!A:D,2,0)</f>
        <v>0036-0005</v>
      </c>
      <c r="C512" s="40" t="str">
        <f>VLOOKUP(A512,'CENTROS DE COSTOS'!A:D,3,0)</f>
        <v>Wompi Noroccidente</v>
      </c>
      <c r="D512" s="40">
        <v>5001</v>
      </c>
      <c r="E512" s="40">
        <v>2980720</v>
      </c>
      <c r="F512" s="40">
        <v>60786</v>
      </c>
      <c r="G512" s="40" t="s">
        <v>33</v>
      </c>
      <c r="H512" s="40" t="s">
        <v>120</v>
      </c>
      <c r="I512" s="40" t="s">
        <v>88</v>
      </c>
      <c r="J512" s="40" t="s">
        <v>1573</v>
      </c>
      <c r="K512" s="40" t="s">
        <v>1170</v>
      </c>
      <c r="L512" s="40" t="s">
        <v>8464</v>
      </c>
      <c r="M512" s="103">
        <v>45966.707638888889</v>
      </c>
      <c r="N512" s="103">
        <v>45969.645833333343</v>
      </c>
      <c r="O512" s="40" t="s">
        <v>35</v>
      </c>
      <c r="P512" s="40" t="s">
        <v>35</v>
      </c>
      <c r="Q512" s="40" t="s">
        <v>1494</v>
      </c>
      <c r="R512" s="40" t="s">
        <v>1495</v>
      </c>
      <c r="S512" s="40" t="s">
        <v>10739</v>
      </c>
      <c r="T512" s="40" t="s">
        <v>1172</v>
      </c>
      <c r="U512" s="40">
        <v>32</v>
      </c>
      <c r="V512" s="40" t="str">
        <f>VLOOKUP(D512,TIPOLOGIA!A:F,5,0)</f>
        <v>PRINCIPAL</v>
      </c>
      <c r="W512" s="40" t="str">
        <f>VLOOKUP(D512,TIPOLOGIA!A:F,6,0)</f>
        <v>TERRESTRE</v>
      </c>
      <c r="X512" s="40" t="s">
        <v>1498</v>
      </c>
      <c r="Y512" s="40">
        <v>1</v>
      </c>
      <c r="Z512" s="51">
        <f>IF(T512="SOPORTE_TELEFÓNICO",'TARIFAS 2025'!$B$14,IF(V512="PRINCIPAL",'TARIFAS 2025'!$B$11,IF(V512="INTERMEDIA",'TARIFAS 2025'!$C$11,IF(V512="LEJANA",'TARIFAS 2025'!$D$11))))</f>
        <v>31419</v>
      </c>
      <c r="AA512" s="51">
        <f t="shared" si="7"/>
        <v>31419</v>
      </c>
      <c r="AB512" s="100"/>
      <c r="AC512" s="100"/>
      <c r="AD512" s="100"/>
      <c r="AE512" s="100"/>
      <c r="AF512" s="100"/>
      <c r="AG512" s="100"/>
      <c r="AH512" s="100"/>
      <c r="AI512" s="100"/>
      <c r="AJ512" s="100"/>
      <c r="AK512" s="100"/>
      <c r="AL512" s="100"/>
      <c r="AM512" s="100"/>
      <c r="AN512" s="100"/>
      <c r="AO512" s="100"/>
      <c r="AP512" s="100"/>
      <c r="AQ512" s="100"/>
      <c r="AR512" s="100"/>
      <c r="AS512" s="100"/>
      <c r="AT512" s="100"/>
      <c r="AU512" s="100"/>
      <c r="AV512" s="100"/>
      <c r="AW512" s="100"/>
      <c r="AX512" s="100"/>
      <c r="AY512" s="100"/>
      <c r="AZ512" s="100"/>
      <c r="BA512" s="100"/>
      <c r="BB512" s="100"/>
      <c r="BC512" s="100"/>
      <c r="BD512" s="100"/>
      <c r="BE512" s="100"/>
      <c r="BF512" s="100"/>
      <c r="BG512" s="100"/>
    </row>
    <row r="513" spans="1:59" s="85" customFormat="1" ht="15.6" x14ac:dyDescent="0.3">
      <c r="A513" s="40" t="s">
        <v>88</v>
      </c>
      <c r="B513" s="40" t="str">
        <f>VLOOKUP(A513,'CENTROS DE COSTOS'!A:D,2,0)</f>
        <v>0036-0005</v>
      </c>
      <c r="C513" s="40" t="str">
        <f>VLOOKUP(A513,'CENTROS DE COSTOS'!A:D,3,0)</f>
        <v>Wompi Noroccidente</v>
      </c>
      <c r="D513" s="40">
        <v>5001</v>
      </c>
      <c r="E513" s="40">
        <v>2983343</v>
      </c>
      <c r="F513" s="40">
        <v>47362</v>
      </c>
      <c r="G513" s="40" t="s">
        <v>33</v>
      </c>
      <c r="H513" s="40" t="s">
        <v>120</v>
      </c>
      <c r="I513" s="40" t="s">
        <v>88</v>
      </c>
      <c r="J513" s="40" t="s">
        <v>6651</v>
      </c>
      <c r="K513" s="40" t="s">
        <v>1170</v>
      </c>
      <c r="L513" s="40" t="s">
        <v>8465</v>
      </c>
      <c r="M513" s="103">
        <v>45967.43472222222</v>
      </c>
      <c r="N513" s="103">
        <v>45969.646527777782</v>
      </c>
      <c r="O513" s="40" t="s">
        <v>35</v>
      </c>
      <c r="P513" s="40" t="s">
        <v>35</v>
      </c>
      <c r="Q513" s="40" t="s">
        <v>1494</v>
      </c>
      <c r="R513" s="40" t="s">
        <v>1495</v>
      </c>
      <c r="S513" s="40" t="s">
        <v>10740</v>
      </c>
      <c r="T513" s="40" t="s">
        <v>1172</v>
      </c>
      <c r="U513" s="40">
        <v>24</v>
      </c>
      <c r="V513" s="40" t="str">
        <f>VLOOKUP(D513,TIPOLOGIA!A:F,5,0)</f>
        <v>PRINCIPAL</v>
      </c>
      <c r="W513" s="40" t="str">
        <f>VLOOKUP(D513,TIPOLOGIA!A:F,6,0)</f>
        <v>TERRESTRE</v>
      </c>
      <c r="X513" s="40" t="s">
        <v>1498</v>
      </c>
      <c r="Y513" s="40">
        <v>1</v>
      </c>
      <c r="Z513" s="51">
        <f>IF(T513="SOPORTE_TELEFÓNICO",'TARIFAS 2025'!$B$14,IF(V513="PRINCIPAL",'TARIFAS 2025'!$B$11,IF(V513="INTERMEDIA",'TARIFAS 2025'!$C$11,IF(V513="LEJANA",'TARIFAS 2025'!$D$11))))</f>
        <v>31419</v>
      </c>
      <c r="AA513" s="51">
        <f t="shared" si="7"/>
        <v>31419</v>
      </c>
      <c r="AB513" s="100"/>
      <c r="AC513" s="100"/>
      <c r="AD513" s="100"/>
      <c r="AE513" s="100"/>
      <c r="AF513" s="100"/>
      <c r="AG513" s="100"/>
      <c r="AH513" s="100"/>
      <c r="AI513" s="100"/>
      <c r="AJ513" s="100"/>
      <c r="AK513" s="100"/>
      <c r="AL513" s="100"/>
      <c r="AM513" s="100"/>
      <c r="AN513" s="100"/>
      <c r="AO513" s="100"/>
      <c r="AP513" s="100"/>
      <c r="AQ513" s="100"/>
      <c r="AR513" s="100"/>
      <c r="AS513" s="100"/>
      <c r="AT513" s="100"/>
      <c r="AU513" s="100"/>
      <c r="AV513" s="100"/>
      <c r="AW513" s="100"/>
      <c r="AX513" s="100"/>
      <c r="AY513" s="100"/>
      <c r="AZ513" s="100"/>
      <c r="BA513" s="100"/>
      <c r="BB513" s="100"/>
      <c r="BC513" s="100"/>
      <c r="BD513" s="100"/>
      <c r="BE513" s="100"/>
      <c r="BF513" s="100"/>
      <c r="BG513" s="100"/>
    </row>
    <row r="514" spans="1:59" s="85" customFormat="1" ht="15.6" x14ac:dyDescent="0.3">
      <c r="A514" s="40" t="s">
        <v>88</v>
      </c>
      <c r="B514" s="40" t="str">
        <f>VLOOKUP(A514,'CENTROS DE COSTOS'!A:D,2,0)</f>
        <v>0036-0005</v>
      </c>
      <c r="C514" s="40" t="str">
        <f>VLOOKUP(A514,'CENTROS DE COSTOS'!A:D,3,0)</f>
        <v>Wompi Noroccidente</v>
      </c>
      <c r="D514" s="40">
        <v>5001</v>
      </c>
      <c r="E514" s="40">
        <v>2984742</v>
      </c>
      <c r="F514" s="40">
        <v>78403</v>
      </c>
      <c r="G514" s="40" t="s">
        <v>33</v>
      </c>
      <c r="H514" s="40" t="s">
        <v>120</v>
      </c>
      <c r="I514" s="40" t="s">
        <v>88</v>
      </c>
      <c r="J514" s="40" t="s">
        <v>6652</v>
      </c>
      <c r="K514" s="40" t="s">
        <v>1170</v>
      </c>
      <c r="L514" s="40" t="s">
        <v>8466</v>
      </c>
      <c r="M514" s="103">
        <v>45967.53125</v>
      </c>
      <c r="N514" s="103">
        <v>45969.647222222222</v>
      </c>
      <c r="O514" s="40" t="s">
        <v>35</v>
      </c>
      <c r="P514" s="40" t="s">
        <v>35</v>
      </c>
      <c r="Q514" s="40" t="s">
        <v>1494</v>
      </c>
      <c r="R514" s="40" t="s">
        <v>1495</v>
      </c>
      <c r="S514" s="40" t="s">
        <v>10741</v>
      </c>
      <c r="T514" s="40" t="s">
        <v>1172</v>
      </c>
      <c r="U514" s="40">
        <v>16</v>
      </c>
      <c r="V514" s="40" t="str">
        <f>VLOOKUP(D514,TIPOLOGIA!A:F,5,0)</f>
        <v>PRINCIPAL</v>
      </c>
      <c r="W514" s="40" t="str">
        <f>VLOOKUP(D514,TIPOLOGIA!A:F,6,0)</f>
        <v>TERRESTRE</v>
      </c>
      <c r="X514" s="40" t="s">
        <v>1498</v>
      </c>
      <c r="Y514" s="40">
        <v>1</v>
      </c>
      <c r="Z514" s="51">
        <f>IF(T514="SOPORTE_TELEFÓNICO",'TARIFAS 2025'!$B$14,IF(V514="PRINCIPAL",'TARIFAS 2025'!$B$11,IF(V514="INTERMEDIA",'TARIFAS 2025'!$C$11,IF(V514="LEJANA",'TARIFAS 2025'!$D$11))))</f>
        <v>31419</v>
      </c>
      <c r="AA514" s="51">
        <f t="shared" si="7"/>
        <v>31419</v>
      </c>
      <c r="AB514" s="100"/>
      <c r="AC514" s="100"/>
      <c r="AD514" s="100"/>
      <c r="AE514" s="100"/>
      <c r="AF514" s="100"/>
      <c r="AG514" s="100"/>
      <c r="AH514" s="100"/>
      <c r="AI514" s="100"/>
      <c r="AJ514" s="100"/>
      <c r="AK514" s="100"/>
      <c r="AL514" s="100"/>
      <c r="AM514" s="100"/>
      <c r="AN514" s="100"/>
      <c r="AO514" s="100"/>
      <c r="AP514" s="100"/>
      <c r="AQ514" s="100"/>
      <c r="AR514" s="100"/>
      <c r="AS514" s="100"/>
      <c r="AT514" s="100"/>
      <c r="AU514" s="100"/>
      <c r="AV514" s="100"/>
      <c r="AW514" s="100"/>
      <c r="AX514" s="100"/>
      <c r="AY514" s="100"/>
      <c r="AZ514" s="100"/>
      <c r="BA514" s="100"/>
      <c r="BB514" s="100"/>
      <c r="BC514" s="100"/>
      <c r="BD514" s="100"/>
      <c r="BE514" s="100"/>
      <c r="BF514" s="100"/>
      <c r="BG514" s="100"/>
    </row>
    <row r="515" spans="1:59" s="85" customFormat="1" ht="15.6" x14ac:dyDescent="0.3">
      <c r="A515" s="40" t="s">
        <v>88</v>
      </c>
      <c r="B515" s="40" t="str">
        <f>VLOOKUP(A515,'CENTROS DE COSTOS'!A:D,2,0)</f>
        <v>0036-0005</v>
      </c>
      <c r="C515" s="40" t="str">
        <f>VLOOKUP(A515,'CENTROS DE COSTOS'!A:D,3,0)</f>
        <v>Wompi Noroccidente</v>
      </c>
      <c r="D515" s="40">
        <v>5001</v>
      </c>
      <c r="E515" s="40">
        <v>2984773</v>
      </c>
      <c r="F515" s="40">
        <v>69658</v>
      </c>
      <c r="G515" s="40" t="s">
        <v>33</v>
      </c>
      <c r="H515" s="40" t="s">
        <v>120</v>
      </c>
      <c r="I515" s="40" t="s">
        <v>88</v>
      </c>
      <c r="J515" s="40" t="s">
        <v>6653</v>
      </c>
      <c r="K515" s="40" t="s">
        <v>1170</v>
      </c>
      <c r="L515" s="40" t="s">
        <v>8467</v>
      </c>
      <c r="M515" s="103">
        <v>45967.545138888891</v>
      </c>
      <c r="N515" s="103">
        <v>45969.647916666669</v>
      </c>
      <c r="O515" s="40" t="s">
        <v>35</v>
      </c>
      <c r="P515" s="40" t="s">
        <v>35</v>
      </c>
      <c r="Q515" s="40" t="s">
        <v>1494</v>
      </c>
      <c r="R515" s="40" t="s">
        <v>1495</v>
      </c>
      <c r="S515" s="40" t="s">
        <v>10742</v>
      </c>
      <c r="T515" s="40" t="s">
        <v>1172</v>
      </c>
      <c r="U515" s="40">
        <v>40</v>
      </c>
      <c r="V515" s="40" t="str">
        <f>VLOOKUP(D515,TIPOLOGIA!A:F,5,0)</f>
        <v>PRINCIPAL</v>
      </c>
      <c r="W515" s="40" t="str">
        <f>VLOOKUP(D515,TIPOLOGIA!A:F,6,0)</f>
        <v>TERRESTRE</v>
      </c>
      <c r="X515" s="40" t="s">
        <v>1498</v>
      </c>
      <c r="Y515" s="40">
        <v>1</v>
      </c>
      <c r="Z515" s="51">
        <f>IF(T515="SOPORTE_TELEFÓNICO",'TARIFAS 2025'!$B$14,IF(V515="PRINCIPAL",'TARIFAS 2025'!$B$11,IF(V515="INTERMEDIA",'TARIFAS 2025'!$C$11,IF(V515="LEJANA",'TARIFAS 2025'!$D$11))))</f>
        <v>31419</v>
      </c>
      <c r="AA515" s="51">
        <f t="shared" ref="AA515:AA578" si="8">Z515*Y515</f>
        <v>31419</v>
      </c>
      <c r="AB515" s="100"/>
      <c r="AC515" s="100"/>
      <c r="AD515" s="100"/>
      <c r="AE515" s="100"/>
      <c r="AF515" s="100"/>
      <c r="AG515" s="100"/>
      <c r="AH515" s="100"/>
      <c r="AI515" s="100"/>
      <c r="AJ515" s="100"/>
      <c r="AK515" s="100"/>
      <c r="AL515" s="100"/>
      <c r="AM515" s="100"/>
      <c r="AN515" s="100"/>
      <c r="AO515" s="100"/>
      <c r="AP515" s="100"/>
      <c r="AQ515" s="100"/>
      <c r="AR515" s="100"/>
      <c r="AS515" s="100"/>
      <c r="AT515" s="100"/>
      <c r="AU515" s="100"/>
      <c r="AV515" s="100"/>
      <c r="AW515" s="100"/>
      <c r="AX515" s="100"/>
      <c r="AY515" s="100"/>
      <c r="AZ515" s="100"/>
      <c r="BA515" s="100"/>
      <c r="BB515" s="100"/>
      <c r="BC515" s="100"/>
      <c r="BD515" s="100"/>
      <c r="BE515" s="100"/>
      <c r="BF515" s="100"/>
      <c r="BG515" s="100"/>
    </row>
    <row r="516" spans="1:59" s="85" customFormat="1" ht="15.6" x14ac:dyDescent="0.3">
      <c r="A516" s="40" t="s">
        <v>88</v>
      </c>
      <c r="B516" s="40" t="str">
        <f>VLOOKUP(A516,'CENTROS DE COSTOS'!A:D,2,0)</f>
        <v>0036-0005</v>
      </c>
      <c r="C516" s="40" t="str">
        <f>VLOOKUP(A516,'CENTROS DE COSTOS'!A:D,3,0)</f>
        <v>Wompi Noroccidente</v>
      </c>
      <c r="D516" s="40">
        <v>5001</v>
      </c>
      <c r="E516" s="40">
        <v>2984983</v>
      </c>
      <c r="F516" s="40">
        <v>67255</v>
      </c>
      <c r="G516" s="40" t="s">
        <v>33</v>
      </c>
      <c r="H516" s="40" t="s">
        <v>120</v>
      </c>
      <c r="I516" s="40" t="s">
        <v>88</v>
      </c>
      <c r="J516" s="40" t="s">
        <v>1569</v>
      </c>
      <c r="K516" s="40" t="s">
        <v>1170</v>
      </c>
      <c r="L516" s="40" t="s">
        <v>8468</v>
      </c>
      <c r="M516" s="103">
        <v>45967.588194444441</v>
      </c>
      <c r="N516" s="103">
        <v>45969.648611111108</v>
      </c>
      <c r="O516" s="40" t="s">
        <v>35</v>
      </c>
      <c r="P516" s="40" t="s">
        <v>35</v>
      </c>
      <c r="Q516" s="40" t="s">
        <v>1494</v>
      </c>
      <c r="R516" s="40" t="s">
        <v>1495</v>
      </c>
      <c r="S516" s="40" t="s">
        <v>10743</v>
      </c>
      <c r="T516" s="40" t="s">
        <v>1172</v>
      </c>
      <c r="U516" s="40">
        <v>64</v>
      </c>
      <c r="V516" s="40" t="str">
        <f>VLOOKUP(D516,TIPOLOGIA!A:F,5,0)</f>
        <v>PRINCIPAL</v>
      </c>
      <c r="W516" s="40" t="str">
        <f>VLOOKUP(D516,TIPOLOGIA!A:F,6,0)</f>
        <v>TERRESTRE</v>
      </c>
      <c r="X516" s="40" t="s">
        <v>1498</v>
      </c>
      <c r="Y516" s="40">
        <v>1</v>
      </c>
      <c r="Z516" s="51">
        <f>IF(T516="SOPORTE_TELEFÓNICO",'TARIFAS 2025'!$B$14,IF(V516="PRINCIPAL",'TARIFAS 2025'!$B$11,IF(V516="INTERMEDIA",'TARIFAS 2025'!$C$11,IF(V516="LEJANA",'TARIFAS 2025'!$D$11))))</f>
        <v>31419</v>
      </c>
      <c r="AA516" s="51">
        <f t="shared" si="8"/>
        <v>31419</v>
      </c>
      <c r="AB516" s="100"/>
      <c r="AC516" s="100"/>
      <c r="AD516" s="100"/>
      <c r="AE516" s="100"/>
      <c r="AF516" s="100"/>
      <c r="AG516" s="100"/>
      <c r="AH516" s="100"/>
      <c r="AI516" s="100"/>
      <c r="AJ516" s="100"/>
      <c r="AK516" s="100"/>
      <c r="AL516" s="100"/>
      <c r="AM516" s="100"/>
      <c r="AN516" s="100"/>
      <c r="AO516" s="100"/>
      <c r="AP516" s="100"/>
      <c r="AQ516" s="100"/>
      <c r="AR516" s="100"/>
      <c r="AS516" s="100"/>
      <c r="AT516" s="100"/>
      <c r="AU516" s="100"/>
      <c r="AV516" s="100"/>
      <c r="AW516" s="100"/>
      <c r="AX516" s="100"/>
      <c r="AY516" s="100"/>
      <c r="AZ516" s="100"/>
      <c r="BA516" s="100"/>
      <c r="BB516" s="100"/>
      <c r="BC516" s="100"/>
      <c r="BD516" s="100"/>
      <c r="BE516" s="100"/>
      <c r="BF516" s="100"/>
      <c r="BG516" s="100"/>
    </row>
    <row r="517" spans="1:59" s="85" customFormat="1" ht="15.6" x14ac:dyDescent="0.3">
      <c r="A517" s="40" t="s">
        <v>88</v>
      </c>
      <c r="B517" s="40" t="str">
        <f>VLOOKUP(A517,'CENTROS DE COSTOS'!A:D,2,0)</f>
        <v>0036-0005</v>
      </c>
      <c r="C517" s="40" t="str">
        <f>VLOOKUP(A517,'CENTROS DE COSTOS'!A:D,3,0)</f>
        <v>Wompi Noroccidente</v>
      </c>
      <c r="D517" s="40">
        <v>5088</v>
      </c>
      <c r="E517" s="40">
        <v>2985472</v>
      </c>
      <c r="F517" s="40">
        <v>47093</v>
      </c>
      <c r="G517" s="40" t="s">
        <v>33</v>
      </c>
      <c r="H517" s="40" t="s">
        <v>120</v>
      </c>
      <c r="I517" s="40" t="s">
        <v>155</v>
      </c>
      <c r="J517" s="40" t="s">
        <v>6654</v>
      </c>
      <c r="K517" s="40" t="s">
        <v>1170</v>
      </c>
      <c r="L517" s="40" t="s">
        <v>8469</v>
      </c>
      <c r="M517" s="103">
        <v>45967.615277777782</v>
      </c>
      <c r="N517" s="103">
        <v>45969.649305555547</v>
      </c>
      <c r="O517" s="40" t="s">
        <v>35</v>
      </c>
      <c r="P517" s="40" t="s">
        <v>35</v>
      </c>
      <c r="Q517" s="40" t="s">
        <v>1494</v>
      </c>
      <c r="R517" s="40" t="s">
        <v>1495</v>
      </c>
      <c r="S517" s="40" t="s">
        <v>10744</v>
      </c>
      <c r="T517" s="40" t="s">
        <v>1172</v>
      </c>
      <c r="U517" s="40">
        <v>64</v>
      </c>
      <c r="V517" s="40" t="str">
        <f>VLOOKUP(D517,TIPOLOGIA!A:F,5,0)</f>
        <v>PRINCIPAL</v>
      </c>
      <c r="W517" s="40" t="str">
        <f>VLOOKUP(D517,TIPOLOGIA!A:F,6,0)</f>
        <v>TERRESTRE</v>
      </c>
      <c r="X517" s="40" t="s">
        <v>1498</v>
      </c>
      <c r="Y517" s="40">
        <v>1</v>
      </c>
      <c r="Z517" s="51">
        <f>IF(T517="SOPORTE_TELEFÓNICO",'TARIFAS 2025'!$B$14,IF(V517="PRINCIPAL",'TARIFAS 2025'!$B$11,IF(V517="INTERMEDIA",'TARIFAS 2025'!$C$11,IF(V517="LEJANA",'TARIFAS 2025'!$D$11))))</f>
        <v>31419</v>
      </c>
      <c r="AA517" s="51">
        <f t="shared" si="8"/>
        <v>31419</v>
      </c>
      <c r="AB517" s="100"/>
      <c r="AC517" s="100"/>
      <c r="AD517" s="100"/>
      <c r="AE517" s="100"/>
      <c r="AF517" s="100"/>
      <c r="AG517" s="100"/>
      <c r="AH517" s="100"/>
      <c r="AI517" s="100"/>
      <c r="AJ517" s="100"/>
      <c r="AK517" s="100"/>
      <c r="AL517" s="100"/>
      <c r="AM517" s="100"/>
      <c r="AN517" s="100"/>
      <c r="AO517" s="100"/>
      <c r="AP517" s="100"/>
      <c r="AQ517" s="100"/>
      <c r="AR517" s="100"/>
      <c r="AS517" s="100"/>
      <c r="AT517" s="100"/>
      <c r="AU517" s="100"/>
      <c r="AV517" s="100"/>
      <c r="AW517" s="100"/>
      <c r="AX517" s="100"/>
      <c r="AY517" s="100"/>
      <c r="AZ517" s="100"/>
      <c r="BA517" s="100"/>
      <c r="BB517" s="100"/>
      <c r="BC517" s="100"/>
      <c r="BD517" s="100"/>
      <c r="BE517" s="100"/>
      <c r="BF517" s="100"/>
      <c r="BG517" s="100"/>
    </row>
    <row r="518" spans="1:59" s="85" customFormat="1" ht="15.6" x14ac:dyDescent="0.3">
      <c r="A518" s="40" t="s">
        <v>88</v>
      </c>
      <c r="B518" s="40" t="str">
        <f>VLOOKUP(A518,'CENTROS DE COSTOS'!A:D,2,0)</f>
        <v>0036-0005</v>
      </c>
      <c r="C518" s="40" t="str">
        <f>VLOOKUP(A518,'CENTROS DE COSTOS'!A:D,3,0)</f>
        <v>Wompi Noroccidente</v>
      </c>
      <c r="D518" s="40">
        <v>5282</v>
      </c>
      <c r="E518" s="40">
        <v>2954157</v>
      </c>
      <c r="F518" s="40">
        <v>75037</v>
      </c>
      <c r="G518" s="40" t="s">
        <v>33</v>
      </c>
      <c r="H518" s="40" t="s">
        <v>120</v>
      </c>
      <c r="I518" s="40" t="s">
        <v>181</v>
      </c>
      <c r="J518" s="40" t="s">
        <v>6655</v>
      </c>
      <c r="K518" s="40" t="s">
        <v>1170</v>
      </c>
      <c r="L518" s="40" t="s">
        <v>8470</v>
      </c>
      <c r="M518" s="103">
        <v>45959.615972222222</v>
      </c>
      <c r="N518" s="103">
        <v>45969.661805555559</v>
      </c>
      <c r="O518" s="40" t="s">
        <v>35</v>
      </c>
      <c r="P518" s="40" t="s">
        <v>35</v>
      </c>
      <c r="Q518" s="40" t="s">
        <v>1494</v>
      </c>
      <c r="R518" s="40" t="s">
        <v>1495</v>
      </c>
      <c r="S518" s="40" t="s">
        <v>10745</v>
      </c>
      <c r="T518" s="40" t="s">
        <v>1497</v>
      </c>
      <c r="U518" s="40">
        <v>24</v>
      </c>
      <c r="V518" s="40" t="str">
        <f>VLOOKUP(D518,TIPOLOGIA!A:F,5,0)</f>
        <v>INTERMEDIA</v>
      </c>
      <c r="W518" s="40" t="str">
        <f>VLOOKUP(D518,TIPOLOGIA!A:F,6,0)</f>
        <v>TERRESTRE</v>
      </c>
      <c r="X518" s="40" t="s">
        <v>1802</v>
      </c>
      <c r="Y518" s="40">
        <v>1</v>
      </c>
      <c r="Z518" s="51">
        <f>IF(T518="SOPORTE_TELEFÓNICO",'TARIFAS 2025'!$B$14,IF(V518="PRINCIPAL",'TARIFAS 2025'!$B$11,IF(V518="INTERMEDIA",'TARIFAS 2025'!$C$11,IF(V518="LEJANA",'TARIFAS 2025'!$D$11))))</f>
        <v>36351</v>
      </c>
      <c r="AA518" s="51">
        <f t="shared" si="8"/>
        <v>36351</v>
      </c>
      <c r="AB518" s="100"/>
      <c r="AC518" s="100"/>
      <c r="AD518" s="100"/>
      <c r="AE518" s="100"/>
      <c r="AF518" s="100"/>
      <c r="AG518" s="100"/>
      <c r="AH518" s="100"/>
      <c r="AI518" s="100"/>
      <c r="AJ518" s="100"/>
      <c r="AK518" s="100"/>
      <c r="AL518" s="100"/>
      <c r="AM518" s="100"/>
      <c r="AN518" s="100"/>
      <c r="AO518" s="100"/>
      <c r="AP518" s="100"/>
      <c r="AQ518" s="100"/>
      <c r="AR518" s="100"/>
      <c r="AS518" s="100"/>
      <c r="AT518" s="100"/>
      <c r="AU518" s="100"/>
      <c r="AV518" s="100"/>
      <c r="AW518" s="100"/>
      <c r="AX518" s="100"/>
      <c r="AY518" s="100"/>
      <c r="AZ518" s="100"/>
      <c r="BA518" s="100"/>
      <c r="BB518" s="100"/>
      <c r="BC518" s="100"/>
      <c r="BD518" s="100"/>
      <c r="BE518" s="100"/>
      <c r="BF518" s="100"/>
      <c r="BG518" s="100"/>
    </row>
    <row r="519" spans="1:59" s="85" customFormat="1" ht="15.6" x14ac:dyDescent="0.3">
      <c r="A519" s="40" t="s">
        <v>77</v>
      </c>
      <c r="B519" s="40" t="str">
        <f>VLOOKUP(A519,'CENTROS DE COSTOS'!A:D,2,0)</f>
        <v>0036-0003</v>
      </c>
      <c r="C519" s="40" t="str">
        <f>VLOOKUP(A519,'CENTROS DE COSTOS'!A:D,3,0)</f>
        <v>Wompi Suroccidente</v>
      </c>
      <c r="D519" s="40">
        <v>19256</v>
      </c>
      <c r="E519" s="40">
        <v>2959063</v>
      </c>
      <c r="F519" s="40">
        <v>66562</v>
      </c>
      <c r="G519" s="40" t="s">
        <v>33</v>
      </c>
      <c r="H519" s="40" t="s">
        <v>498</v>
      </c>
      <c r="I519" s="40" t="s">
        <v>501</v>
      </c>
      <c r="J519" s="40" t="s">
        <v>6656</v>
      </c>
      <c r="K519" s="40" t="s">
        <v>1170</v>
      </c>
      <c r="L519" s="40" t="s">
        <v>8471</v>
      </c>
      <c r="M519" s="103">
        <v>45960.536111111112</v>
      </c>
      <c r="N519" s="103">
        <v>45970.618750000001</v>
      </c>
      <c r="O519" s="40" t="s">
        <v>35</v>
      </c>
      <c r="P519" s="40" t="s">
        <v>35</v>
      </c>
      <c r="Q519" s="40" t="s">
        <v>1494</v>
      </c>
      <c r="R519" s="40" t="s">
        <v>1495</v>
      </c>
      <c r="S519" s="40" t="s">
        <v>10746</v>
      </c>
      <c r="T519" s="40" t="s">
        <v>1497</v>
      </c>
      <c r="U519" s="40">
        <v>64</v>
      </c>
      <c r="V519" s="40" t="str">
        <f>VLOOKUP(D519,TIPOLOGIA!A:F,5,0)</f>
        <v>LEJANA</v>
      </c>
      <c r="W519" s="40" t="str">
        <f>VLOOKUP(D519,TIPOLOGIA!A:F,6,0)</f>
        <v>TERRESTRE</v>
      </c>
      <c r="X519" s="40" t="s">
        <v>1802</v>
      </c>
      <c r="Y519" s="40">
        <v>1</v>
      </c>
      <c r="Z519" s="51">
        <f>IF(T519="SOPORTE_TELEFÓNICO",'TARIFAS 2025'!$B$14,IF(V519="PRINCIPAL",'TARIFAS 2025'!$B$11,IF(V519="INTERMEDIA",'TARIFAS 2025'!$C$11,IF(V519="LEJANA",'TARIFAS 2025'!$D$11))))</f>
        <v>40250</v>
      </c>
      <c r="AA519" s="51">
        <f t="shared" si="8"/>
        <v>40250</v>
      </c>
      <c r="AB519" s="100"/>
      <c r="AC519" s="100"/>
      <c r="AD519" s="100"/>
      <c r="AE519" s="100"/>
      <c r="AF519" s="100"/>
      <c r="AG519" s="100"/>
      <c r="AH519" s="100"/>
      <c r="AI519" s="100"/>
      <c r="AJ519" s="100"/>
      <c r="AK519" s="100"/>
      <c r="AL519" s="100"/>
      <c r="AM519" s="100"/>
      <c r="AN519" s="100"/>
      <c r="AO519" s="100"/>
      <c r="AP519" s="100"/>
      <c r="AQ519" s="100"/>
      <c r="AR519" s="100"/>
      <c r="AS519" s="100"/>
      <c r="AT519" s="100"/>
      <c r="AU519" s="100"/>
      <c r="AV519" s="100"/>
      <c r="AW519" s="100"/>
      <c r="AX519" s="100"/>
      <c r="AY519" s="100"/>
      <c r="AZ519" s="100"/>
      <c r="BA519" s="100"/>
      <c r="BB519" s="100"/>
      <c r="BC519" s="100"/>
      <c r="BD519" s="100"/>
      <c r="BE519" s="100"/>
      <c r="BF519" s="100"/>
      <c r="BG519" s="100"/>
    </row>
    <row r="520" spans="1:59" s="85" customFormat="1" ht="15.6" x14ac:dyDescent="0.3">
      <c r="A520" s="40" t="s">
        <v>68</v>
      </c>
      <c r="B520" s="40" t="str">
        <f>VLOOKUP(A520,'CENTROS DE COSTOS'!A:D,2,0)</f>
        <v>0036-0001</v>
      </c>
      <c r="C520" s="40" t="str">
        <f>VLOOKUP(A520,'CENTROS DE COSTOS'!A:D,3,0)</f>
        <v>Wompi Costa</v>
      </c>
      <c r="D520" s="40">
        <v>8758</v>
      </c>
      <c r="E520" s="40">
        <v>2982455</v>
      </c>
      <c r="F520" s="40">
        <v>43536</v>
      </c>
      <c r="G520" s="40" t="s">
        <v>33</v>
      </c>
      <c r="H520" s="40" t="s">
        <v>253</v>
      </c>
      <c r="I520" s="40" t="s">
        <v>270</v>
      </c>
      <c r="J520" s="40" t="s">
        <v>6657</v>
      </c>
      <c r="K520" s="40" t="s">
        <v>1170</v>
      </c>
      <c r="L520" s="40" t="s">
        <v>8472</v>
      </c>
      <c r="M520" s="103">
        <v>45967.393055555563</v>
      </c>
      <c r="N520" s="103">
        <v>45970.8125</v>
      </c>
      <c r="O520" s="40" t="s">
        <v>35</v>
      </c>
      <c r="P520" s="40" t="s">
        <v>35</v>
      </c>
      <c r="Q520" s="40" t="s">
        <v>1494</v>
      </c>
      <c r="R520" s="40" t="s">
        <v>1495</v>
      </c>
      <c r="S520" s="40" t="s">
        <v>10747</v>
      </c>
      <c r="T520" s="40" t="s">
        <v>1172</v>
      </c>
      <c r="U520" s="40">
        <v>64</v>
      </c>
      <c r="V520" s="40" t="str">
        <f>VLOOKUP(D520,TIPOLOGIA!A:F,5,0)</f>
        <v>PRINCIPAL</v>
      </c>
      <c r="W520" s="40" t="str">
        <f>VLOOKUP(D520,TIPOLOGIA!A:F,6,0)</f>
        <v>TERRESTRE</v>
      </c>
      <c r="X520" s="40" t="s">
        <v>1537</v>
      </c>
      <c r="Y520" s="40">
        <v>1</v>
      </c>
      <c r="Z520" s="51">
        <f>IF(T520="SOPORTE_TELEFÓNICO",'TARIFAS 2025'!$B$14,IF(V520="PRINCIPAL",'TARIFAS 2025'!$B$11,IF(V520="INTERMEDIA",'TARIFAS 2025'!$C$11,IF(V520="LEJANA",'TARIFAS 2025'!$D$11))))</f>
        <v>31419</v>
      </c>
      <c r="AA520" s="51">
        <f t="shared" si="8"/>
        <v>31419</v>
      </c>
      <c r="AB520" s="100"/>
      <c r="AC520" s="100"/>
      <c r="AD520" s="100"/>
      <c r="AE520" s="100"/>
      <c r="AF520" s="100"/>
      <c r="AG520" s="100"/>
      <c r="AH520" s="100"/>
      <c r="AI520" s="100"/>
      <c r="AJ520" s="100"/>
      <c r="AK520" s="100"/>
      <c r="AL520" s="100"/>
      <c r="AM520" s="100"/>
      <c r="AN520" s="100"/>
      <c r="AO520" s="100"/>
      <c r="AP520" s="100"/>
      <c r="AQ520" s="100"/>
      <c r="AR520" s="100"/>
      <c r="AS520" s="100"/>
      <c r="AT520" s="100"/>
      <c r="AU520" s="100"/>
      <c r="AV520" s="100"/>
      <c r="AW520" s="100"/>
      <c r="AX520" s="100"/>
      <c r="AY520" s="100"/>
      <c r="AZ520" s="100"/>
      <c r="BA520" s="100"/>
      <c r="BB520" s="100"/>
      <c r="BC520" s="100"/>
      <c r="BD520" s="100"/>
      <c r="BE520" s="100"/>
      <c r="BF520" s="100"/>
      <c r="BG520" s="100"/>
    </row>
    <row r="521" spans="1:59" s="85" customFormat="1" ht="15.6" x14ac:dyDescent="0.3">
      <c r="A521" s="40" t="s">
        <v>77</v>
      </c>
      <c r="B521" s="40" t="str">
        <f>VLOOKUP(A521,'CENTROS DE COSTOS'!A:D,2,0)</f>
        <v>0036-0003</v>
      </c>
      <c r="C521" s="40" t="str">
        <f>VLOOKUP(A521,'CENTROS DE COSTOS'!A:D,3,0)</f>
        <v>Wompi Suroccidente</v>
      </c>
      <c r="D521" s="40">
        <v>19001</v>
      </c>
      <c r="E521" s="40">
        <v>2964963</v>
      </c>
      <c r="F521" s="40">
        <v>80747</v>
      </c>
      <c r="G521" s="40" t="s">
        <v>33</v>
      </c>
      <c r="H521" s="40" t="s">
        <v>498</v>
      </c>
      <c r="I521" s="40" t="s">
        <v>93</v>
      </c>
      <c r="J521" s="40" t="s">
        <v>3310</v>
      </c>
      <c r="K521" s="40" t="s">
        <v>1170</v>
      </c>
      <c r="L521" s="40" t="s">
        <v>8473</v>
      </c>
      <c r="M521" s="103">
        <v>45961.652083333327</v>
      </c>
      <c r="N521" s="103">
        <v>45971.366666666669</v>
      </c>
      <c r="O521" s="40" t="s">
        <v>35</v>
      </c>
      <c r="P521" s="40" t="s">
        <v>35</v>
      </c>
      <c r="Q521" s="40" t="s">
        <v>1494</v>
      </c>
      <c r="R521" s="40" t="s">
        <v>1495</v>
      </c>
      <c r="S521" s="40" t="s">
        <v>10748</v>
      </c>
      <c r="T521" s="40" t="s">
        <v>1172</v>
      </c>
      <c r="U521" s="40">
        <v>16</v>
      </c>
      <c r="V521" s="40" t="str">
        <f>VLOOKUP(D521,TIPOLOGIA!A:F,5,0)</f>
        <v>LEJANA</v>
      </c>
      <c r="W521" s="40" t="str">
        <f>VLOOKUP(D521,TIPOLOGIA!A:F,6,0)</f>
        <v>TERRESTRE</v>
      </c>
      <c r="X521" s="40" t="s">
        <v>1194</v>
      </c>
      <c r="Y521" s="40">
        <v>1</v>
      </c>
      <c r="Z521" s="51">
        <f>IF(T521="SOPORTE_TELEFÓNICO",'TARIFAS 2025'!$B$14,IF(V521="PRINCIPAL",'TARIFAS 2025'!$B$11,IF(V521="INTERMEDIA",'TARIFAS 2025'!$C$11,IF(V521="LEJANA",'TARIFAS 2025'!$D$11))))</f>
        <v>40250</v>
      </c>
      <c r="AA521" s="51">
        <f t="shared" si="8"/>
        <v>40250</v>
      </c>
      <c r="AB521" s="100"/>
      <c r="AC521" s="100"/>
      <c r="AD521" s="100"/>
      <c r="AE521" s="100"/>
      <c r="AF521" s="100"/>
      <c r="AG521" s="100"/>
      <c r="AH521" s="100"/>
      <c r="AI521" s="100"/>
      <c r="AJ521" s="100"/>
      <c r="AK521" s="100"/>
      <c r="AL521" s="100"/>
      <c r="AM521" s="100"/>
      <c r="AN521" s="100"/>
      <c r="AO521" s="100"/>
      <c r="AP521" s="100"/>
      <c r="AQ521" s="100"/>
      <c r="AR521" s="100"/>
      <c r="AS521" s="100"/>
      <c r="AT521" s="100"/>
      <c r="AU521" s="100"/>
      <c r="AV521" s="100"/>
      <c r="AW521" s="100"/>
      <c r="AX521" s="100"/>
      <c r="AY521" s="100"/>
      <c r="AZ521" s="100"/>
      <c r="BA521" s="100"/>
      <c r="BB521" s="100"/>
      <c r="BC521" s="100"/>
      <c r="BD521" s="100"/>
      <c r="BE521" s="100"/>
      <c r="BF521" s="100"/>
      <c r="BG521" s="100"/>
    </row>
    <row r="522" spans="1:59" s="85" customFormat="1" ht="15.6" x14ac:dyDescent="0.3">
      <c r="A522" s="40" t="s">
        <v>77</v>
      </c>
      <c r="B522" s="40" t="str">
        <f>VLOOKUP(A522,'CENTROS DE COSTOS'!A:D,2,0)</f>
        <v>0036-0003</v>
      </c>
      <c r="C522" s="40" t="str">
        <f>VLOOKUP(A522,'CENTROS DE COSTOS'!A:D,3,0)</f>
        <v>Wompi Suroccidente</v>
      </c>
      <c r="D522" s="40">
        <v>19001</v>
      </c>
      <c r="E522" s="40">
        <v>2967127</v>
      </c>
      <c r="F522" s="40">
        <v>75182</v>
      </c>
      <c r="G522" s="40" t="s">
        <v>33</v>
      </c>
      <c r="H522" s="40" t="s">
        <v>498</v>
      </c>
      <c r="I522" s="40" t="s">
        <v>93</v>
      </c>
      <c r="J522" s="40" t="s">
        <v>6658</v>
      </c>
      <c r="K522" s="40" t="s">
        <v>1170</v>
      </c>
      <c r="L522" s="40" t="s">
        <v>8474</v>
      </c>
      <c r="M522" s="103">
        <v>45965.333333333343</v>
      </c>
      <c r="N522" s="103">
        <v>45971.421527777777</v>
      </c>
      <c r="O522" s="40" t="s">
        <v>35</v>
      </c>
      <c r="P522" s="40" t="s">
        <v>35</v>
      </c>
      <c r="Q522" s="40" t="s">
        <v>1494</v>
      </c>
      <c r="R522" s="40" t="s">
        <v>1495</v>
      </c>
      <c r="S522" s="40" t="s">
        <v>10749</v>
      </c>
      <c r="T522" s="40" t="s">
        <v>1172</v>
      </c>
      <c r="U522" s="40">
        <v>32</v>
      </c>
      <c r="V522" s="40" t="str">
        <f>VLOOKUP(D522,TIPOLOGIA!A:F,5,0)</f>
        <v>LEJANA</v>
      </c>
      <c r="W522" s="40" t="str">
        <f>VLOOKUP(D522,TIPOLOGIA!A:F,6,0)</f>
        <v>TERRESTRE</v>
      </c>
      <c r="X522" s="40" t="s">
        <v>1194</v>
      </c>
      <c r="Y522" s="40">
        <v>1</v>
      </c>
      <c r="Z522" s="51">
        <f>IF(T522="SOPORTE_TELEFÓNICO",'TARIFAS 2025'!$B$14,IF(V522="PRINCIPAL",'TARIFAS 2025'!$B$11,IF(V522="INTERMEDIA",'TARIFAS 2025'!$C$11,IF(V522="LEJANA",'TARIFAS 2025'!$D$11))))</f>
        <v>40250</v>
      </c>
      <c r="AA522" s="51">
        <f t="shared" si="8"/>
        <v>40250</v>
      </c>
      <c r="AB522" s="100"/>
      <c r="AC522" s="100"/>
      <c r="AD522" s="100"/>
      <c r="AE522" s="100"/>
      <c r="AF522" s="100"/>
      <c r="AG522" s="100"/>
      <c r="AH522" s="100"/>
      <c r="AI522" s="100"/>
      <c r="AJ522" s="100"/>
      <c r="AK522" s="100"/>
      <c r="AL522" s="100"/>
      <c r="AM522" s="100"/>
      <c r="AN522" s="100"/>
      <c r="AO522" s="100"/>
      <c r="AP522" s="100"/>
      <c r="AQ522" s="100"/>
      <c r="AR522" s="100"/>
      <c r="AS522" s="100"/>
      <c r="AT522" s="100"/>
      <c r="AU522" s="100"/>
      <c r="AV522" s="100"/>
      <c r="AW522" s="100"/>
      <c r="AX522" s="100"/>
      <c r="AY522" s="100"/>
      <c r="AZ522" s="100"/>
      <c r="BA522" s="100"/>
      <c r="BB522" s="100"/>
      <c r="BC522" s="100"/>
      <c r="BD522" s="100"/>
      <c r="BE522" s="100"/>
      <c r="BF522" s="100"/>
      <c r="BG522" s="100"/>
    </row>
    <row r="523" spans="1:59" s="85" customFormat="1" ht="15.6" x14ac:dyDescent="0.3">
      <c r="A523" s="40" t="s">
        <v>91</v>
      </c>
      <c r="B523" s="40" t="str">
        <f>VLOOKUP(A523,'CENTROS DE COSTOS'!A:D,2,0)</f>
        <v>0036-0003</v>
      </c>
      <c r="C523" s="40" t="str">
        <f>VLOOKUP(A523,'CENTROS DE COSTOS'!A:D,3,0)</f>
        <v>Wompi Suroccidente</v>
      </c>
      <c r="D523" s="40">
        <v>52835</v>
      </c>
      <c r="E523" s="40">
        <v>2964475</v>
      </c>
      <c r="F523" s="40">
        <v>60486</v>
      </c>
      <c r="G523" s="40" t="s">
        <v>33</v>
      </c>
      <c r="H523" s="40" t="s">
        <v>133</v>
      </c>
      <c r="I523" s="40" t="s">
        <v>881</v>
      </c>
      <c r="J523" s="40" t="s">
        <v>6659</v>
      </c>
      <c r="K523" s="40" t="s">
        <v>1170</v>
      </c>
      <c r="L523" s="40" t="s">
        <v>8475</v>
      </c>
      <c r="M523" s="103">
        <v>45961.602777777778</v>
      </c>
      <c r="N523" s="103">
        <v>45971.42291666667</v>
      </c>
      <c r="O523" s="40" t="s">
        <v>35</v>
      </c>
      <c r="P523" s="40" t="s">
        <v>35</v>
      </c>
      <c r="Q523" s="40" t="s">
        <v>1494</v>
      </c>
      <c r="R523" s="40" t="s">
        <v>1495</v>
      </c>
      <c r="S523" s="40" t="s">
        <v>10750</v>
      </c>
      <c r="T523" s="40" t="s">
        <v>1497</v>
      </c>
      <c r="U523" s="40">
        <v>40</v>
      </c>
      <c r="V523" s="40" t="str">
        <f>VLOOKUP(D523,TIPOLOGIA!A:F,5,0)</f>
        <v>LEJANA</v>
      </c>
      <c r="W523" s="40" t="str">
        <f>VLOOKUP(D523,TIPOLOGIA!A:F,6,0)</f>
        <v>TERRESTRE</v>
      </c>
      <c r="X523" s="40" t="s">
        <v>1802</v>
      </c>
      <c r="Y523" s="40">
        <v>1</v>
      </c>
      <c r="Z523" s="51">
        <f>IF(T523="SOPORTE_TELEFÓNICO",'TARIFAS 2025'!$B$14,IF(V523="PRINCIPAL",'TARIFAS 2025'!$B$11,IF(V523="INTERMEDIA",'TARIFAS 2025'!$C$11,IF(V523="LEJANA",'TARIFAS 2025'!$D$11))))</f>
        <v>40250</v>
      </c>
      <c r="AA523" s="51">
        <f t="shared" si="8"/>
        <v>40250</v>
      </c>
      <c r="AB523" s="100"/>
      <c r="AC523" s="100"/>
      <c r="AD523" s="100"/>
      <c r="AE523" s="100"/>
      <c r="AF523" s="100"/>
      <c r="AG523" s="100"/>
      <c r="AH523" s="100"/>
      <c r="AI523" s="100"/>
      <c r="AJ523" s="100"/>
      <c r="AK523" s="100"/>
      <c r="AL523" s="100"/>
      <c r="AM523" s="100"/>
      <c r="AN523" s="100"/>
      <c r="AO523" s="100"/>
      <c r="AP523" s="100"/>
      <c r="AQ523" s="100"/>
      <c r="AR523" s="100"/>
      <c r="AS523" s="100"/>
      <c r="AT523" s="100"/>
      <c r="AU523" s="100"/>
      <c r="AV523" s="100"/>
      <c r="AW523" s="100"/>
      <c r="AX523" s="100"/>
      <c r="AY523" s="100"/>
      <c r="AZ523" s="100"/>
      <c r="BA523" s="100"/>
      <c r="BB523" s="100"/>
      <c r="BC523" s="100"/>
      <c r="BD523" s="100"/>
      <c r="BE523" s="100"/>
      <c r="BF523" s="100"/>
      <c r="BG523" s="100"/>
    </row>
    <row r="524" spans="1:59" s="85" customFormat="1" ht="15.6" x14ac:dyDescent="0.3">
      <c r="A524" s="40" t="s">
        <v>92</v>
      </c>
      <c r="B524" s="40" t="str">
        <f>VLOOKUP(A524,'CENTROS DE COSTOS'!A:D,2,0)</f>
        <v>0036-0002</v>
      </c>
      <c r="C524" s="40" t="str">
        <f>VLOOKUP(A524,'CENTROS DE COSTOS'!A:D,3,0)</f>
        <v>Wompi Eje Cafetero</v>
      </c>
      <c r="D524" s="40">
        <v>66318</v>
      </c>
      <c r="E524" s="40">
        <v>2968261</v>
      </c>
      <c r="F524" s="40">
        <v>61874</v>
      </c>
      <c r="G524" s="40" t="s">
        <v>33</v>
      </c>
      <c r="H524" s="40" t="s">
        <v>458</v>
      </c>
      <c r="I524" s="40" t="s">
        <v>952</v>
      </c>
      <c r="J524" s="40" t="s">
        <v>6660</v>
      </c>
      <c r="K524" s="40" t="s">
        <v>1170</v>
      </c>
      <c r="L524" s="40" t="s">
        <v>8476</v>
      </c>
      <c r="M524" s="103">
        <v>45965.333333333343</v>
      </c>
      <c r="N524" s="103">
        <v>45971.423611111109</v>
      </c>
      <c r="O524" s="40" t="s">
        <v>35</v>
      </c>
      <c r="P524" s="40" t="s">
        <v>35</v>
      </c>
      <c r="Q524" s="40" t="s">
        <v>1494</v>
      </c>
      <c r="R524" s="40" t="s">
        <v>1495</v>
      </c>
      <c r="S524" s="40" t="s">
        <v>10751</v>
      </c>
      <c r="T524" s="40" t="s">
        <v>1497</v>
      </c>
      <c r="U524" s="40">
        <v>64</v>
      </c>
      <c r="V524" s="40" t="str">
        <f>VLOOKUP(D524,TIPOLOGIA!A:F,5,0)</f>
        <v>INTERMEDIA</v>
      </c>
      <c r="W524" s="40" t="str">
        <f>VLOOKUP(D524,TIPOLOGIA!A:F,6,0)</f>
        <v>TERRESTRE</v>
      </c>
      <c r="X524" s="40" t="s">
        <v>1777</v>
      </c>
      <c r="Y524" s="40">
        <v>1</v>
      </c>
      <c r="Z524" s="51">
        <f>IF(T524="SOPORTE_TELEFÓNICO",'TARIFAS 2025'!$B$14,IF(V524="PRINCIPAL",'TARIFAS 2025'!$B$11,IF(V524="INTERMEDIA",'TARIFAS 2025'!$C$11,IF(V524="LEJANA",'TARIFAS 2025'!$D$11))))</f>
        <v>36351</v>
      </c>
      <c r="AA524" s="51">
        <f t="shared" si="8"/>
        <v>36351</v>
      </c>
      <c r="AB524" s="100"/>
      <c r="AC524" s="100"/>
      <c r="AD524" s="100"/>
      <c r="AE524" s="100"/>
      <c r="AF524" s="100"/>
      <c r="AG524" s="100"/>
      <c r="AH524" s="100"/>
      <c r="AI524" s="100"/>
      <c r="AJ524" s="100"/>
      <c r="AK524" s="100"/>
      <c r="AL524" s="100"/>
      <c r="AM524" s="100"/>
      <c r="AN524" s="100"/>
      <c r="AO524" s="100"/>
      <c r="AP524" s="100"/>
      <c r="AQ524" s="100"/>
      <c r="AR524" s="100"/>
      <c r="AS524" s="100"/>
      <c r="AT524" s="100"/>
      <c r="AU524" s="100"/>
      <c r="AV524" s="100"/>
      <c r="AW524" s="100"/>
      <c r="AX524" s="100"/>
      <c r="AY524" s="100"/>
      <c r="AZ524" s="100"/>
      <c r="BA524" s="100"/>
      <c r="BB524" s="100"/>
      <c r="BC524" s="100"/>
      <c r="BD524" s="100"/>
      <c r="BE524" s="100"/>
      <c r="BF524" s="100"/>
      <c r="BG524" s="100"/>
    </row>
    <row r="525" spans="1:59" s="85" customFormat="1" ht="15.6" x14ac:dyDescent="0.3">
      <c r="A525" s="40" t="s">
        <v>98</v>
      </c>
      <c r="B525" s="40" t="str">
        <f>VLOOKUP(A525,'CENTROS DE COSTOS'!A:D,2,0)</f>
        <v>0036-0006</v>
      </c>
      <c r="C525" s="40" t="str">
        <f>VLOOKUP(A525,'CENTROS DE COSTOS'!A:D,3,0)</f>
        <v>Wompi Oriente</v>
      </c>
      <c r="D525" s="40">
        <v>50313</v>
      </c>
      <c r="E525" s="40">
        <v>2971894</v>
      </c>
      <c r="F525" s="40">
        <v>27079</v>
      </c>
      <c r="G525" s="40" t="s">
        <v>33</v>
      </c>
      <c r="H525" s="40" t="s">
        <v>814</v>
      </c>
      <c r="I525" s="40" t="s">
        <v>129</v>
      </c>
      <c r="J525" s="40" t="s">
        <v>6661</v>
      </c>
      <c r="K525" s="40" t="s">
        <v>1170</v>
      </c>
      <c r="L525" s="40" t="s">
        <v>8477</v>
      </c>
      <c r="M525" s="103">
        <v>45965.507638888892</v>
      </c>
      <c r="N525" s="103">
        <v>45971.424305555563</v>
      </c>
      <c r="O525" s="40" t="s">
        <v>35</v>
      </c>
      <c r="P525" s="40" t="s">
        <v>35</v>
      </c>
      <c r="Q525" s="40" t="s">
        <v>1494</v>
      </c>
      <c r="R525" s="40" t="s">
        <v>1495</v>
      </c>
      <c r="S525" s="40" t="s">
        <v>10752</v>
      </c>
      <c r="T525" s="40" t="s">
        <v>1497</v>
      </c>
      <c r="U525" s="40">
        <v>64</v>
      </c>
      <c r="V525" s="40" t="str">
        <f>VLOOKUP(D525,TIPOLOGIA!A:F,5,0)</f>
        <v>INTERMEDIA</v>
      </c>
      <c r="W525" s="40" t="str">
        <f>VLOOKUP(D525,TIPOLOGIA!A:F,6,0)</f>
        <v>TERRESTRE</v>
      </c>
      <c r="X525" s="40" t="s">
        <v>1802</v>
      </c>
      <c r="Y525" s="40">
        <v>1</v>
      </c>
      <c r="Z525" s="51">
        <f>IF(T525="SOPORTE_TELEFÓNICO",'TARIFAS 2025'!$B$14,IF(V525="PRINCIPAL",'TARIFAS 2025'!$B$11,IF(V525="INTERMEDIA",'TARIFAS 2025'!$C$11,IF(V525="LEJANA",'TARIFAS 2025'!$D$11))))</f>
        <v>36351</v>
      </c>
      <c r="AA525" s="51">
        <f t="shared" si="8"/>
        <v>36351</v>
      </c>
      <c r="AB525" s="100"/>
      <c r="AC525" s="100"/>
      <c r="AD525" s="100"/>
      <c r="AE525" s="100"/>
      <c r="AF525" s="100"/>
      <c r="AG525" s="100"/>
      <c r="AH525" s="100"/>
      <c r="AI525" s="100"/>
      <c r="AJ525" s="100"/>
      <c r="AK525" s="100"/>
      <c r="AL525" s="100"/>
      <c r="AM525" s="100"/>
      <c r="AN525" s="100"/>
      <c r="AO525" s="100"/>
      <c r="AP525" s="100"/>
      <c r="AQ525" s="100"/>
      <c r="AR525" s="100"/>
      <c r="AS525" s="100"/>
      <c r="AT525" s="100"/>
      <c r="AU525" s="100"/>
      <c r="AV525" s="100"/>
      <c r="AW525" s="100"/>
      <c r="AX525" s="100"/>
      <c r="AY525" s="100"/>
      <c r="AZ525" s="100"/>
      <c r="BA525" s="100"/>
      <c r="BB525" s="100"/>
      <c r="BC525" s="100"/>
      <c r="BD525" s="100"/>
      <c r="BE525" s="100"/>
      <c r="BF525" s="100"/>
      <c r="BG525" s="100"/>
    </row>
    <row r="526" spans="1:59" s="85" customFormat="1" ht="15.6" x14ac:dyDescent="0.3">
      <c r="A526" s="40" t="s">
        <v>89</v>
      </c>
      <c r="B526" s="40" t="str">
        <f>VLOOKUP(A526,'CENTROS DE COSTOS'!A:D,2,0)</f>
        <v>0036-0001</v>
      </c>
      <c r="C526" s="40" t="str">
        <f>VLOOKUP(A526,'CENTROS DE COSTOS'!A:D,3,0)</f>
        <v>Wompi Costa</v>
      </c>
      <c r="D526" s="40">
        <v>23182</v>
      </c>
      <c r="E526" s="40">
        <v>2972218</v>
      </c>
      <c r="F526" s="40">
        <v>63550</v>
      </c>
      <c r="G526" s="40" t="s">
        <v>33</v>
      </c>
      <c r="H526" s="40" t="s">
        <v>276</v>
      </c>
      <c r="I526" s="40" t="s">
        <v>596</v>
      </c>
      <c r="J526" s="40" t="s">
        <v>6662</v>
      </c>
      <c r="K526" s="40" t="s">
        <v>1170</v>
      </c>
      <c r="L526" s="40" t="s">
        <v>8478</v>
      </c>
      <c r="M526" s="103">
        <v>45965.513194444437</v>
      </c>
      <c r="N526" s="103">
        <v>45971.425000000003</v>
      </c>
      <c r="O526" s="40" t="s">
        <v>35</v>
      </c>
      <c r="P526" s="40" t="s">
        <v>35</v>
      </c>
      <c r="Q526" s="40" t="s">
        <v>1494</v>
      </c>
      <c r="R526" s="40" t="s">
        <v>1495</v>
      </c>
      <c r="S526" s="40" t="s">
        <v>10753</v>
      </c>
      <c r="T526" s="40" t="s">
        <v>1497</v>
      </c>
      <c r="U526" s="40">
        <v>32</v>
      </c>
      <c r="V526" s="40" t="str">
        <f>VLOOKUP(D526,TIPOLOGIA!A:F,5,0)</f>
        <v>INTERMEDIA</v>
      </c>
      <c r="W526" s="40" t="str">
        <f>VLOOKUP(D526,TIPOLOGIA!A:F,6,0)</f>
        <v>TERRESTRE</v>
      </c>
      <c r="X526" s="40" t="s">
        <v>1802</v>
      </c>
      <c r="Y526" s="40">
        <v>1</v>
      </c>
      <c r="Z526" s="51">
        <f>IF(T526="SOPORTE_TELEFÓNICO",'TARIFAS 2025'!$B$14,IF(V526="PRINCIPAL",'TARIFAS 2025'!$B$11,IF(V526="INTERMEDIA",'TARIFAS 2025'!$C$11,IF(V526="LEJANA",'TARIFAS 2025'!$D$11))))</f>
        <v>36351</v>
      </c>
      <c r="AA526" s="51">
        <f t="shared" si="8"/>
        <v>36351</v>
      </c>
      <c r="AB526" s="100"/>
      <c r="AC526" s="100"/>
      <c r="AD526" s="100"/>
      <c r="AE526" s="100"/>
      <c r="AF526" s="100"/>
      <c r="AG526" s="100"/>
      <c r="AH526" s="100"/>
      <c r="AI526" s="100"/>
      <c r="AJ526" s="100"/>
      <c r="AK526" s="100"/>
      <c r="AL526" s="100"/>
      <c r="AM526" s="100"/>
      <c r="AN526" s="100"/>
      <c r="AO526" s="100"/>
      <c r="AP526" s="100"/>
      <c r="AQ526" s="100"/>
      <c r="AR526" s="100"/>
      <c r="AS526" s="100"/>
      <c r="AT526" s="100"/>
      <c r="AU526" s="100"/>
      <c r="AV526" s="100"/>
      <c r="AW526" s="100"/>
      <c r="AX526" s="100"/>
      <c r="AY526" s="100"/>
      <c r="AZ526" s="100"/>
      <c r="BA526" s="100"/>
      <c r="BB526" s="100"/>
      <c r="BC526" s="100"/>
      <c r="BD526" s="100"/>
      <c r="BE526" s="100"/>
      <c r="BF526" s="100"/>
      <c r="BG526" s="100"/>
    </row>
    <row r="527" spans="1:59" s="85" customFormat="1" ht="15.6" x14ac:dyDescent="0.3">
      <c r="A527" s="40" t="s">
        <v>89</v>
      </c>
      <c r="B527" s="40" t="str">
        <f>VLOOKUP(A527,'CENTROS DE COSTOS'!A:D,2,0)</f>
        <v>0036-0001</v>
      </c>
      <c r="C527" s="40" t="str">
        <f>VLOOKUP(A527,'CENTROS DE COSTOS'!A:D,3,0)</f>
        <v>Wompi Costa</v>
      </c>
      <c r="D527" s="40">
        <v>23555</v>
      </c>
      <c r="E527" s="40">
        <v>2972421</v>
      </c>
      <c r="F527" s="40">
        <v>79402</v>
      </c>
      <c r="G527" s="40" t="s">
        <v>33</v>
      </c>
      <c r="H527" s="40" t="s">
        <v>276</v>
      </c>
      <c r="I527" s="40" t="s">
        <v>605</v>
      </c>
      <c r="J527" s="40" t="s">
        <v>1710</v>
      </c>
      <c r="K527" s="40" t="s">
        <v>1170</v>
      </c>
      <c r="L527" s="40" t="s">
        <v>8479</v>
      </c>
      <c r="M527" s="103">
        <v>45965.554861111108</v>
      </c>
      <c r="N527" s="103">
        <v>45971.425694444442</v>
      </c>
      <c r="O527" s="40" t="s">
        <v>35</v>
      </c>
      <c r="P527" s="40" t="s">
        <v>35</v>
      </c>
      <c r="Q527" s="40" t="s">
        <v>1494</v>
      </c>
      <c r="R527" s="40" t="s">
        <v>1495</v>
      </c>
      <c r="S527" s="40" t="s">
        <v>10754</v>
      </c>
      <c r="T527" s="40" t="s">
        <v>1497</v>
      </c>
      <c r="U527" s="40">
        <v>16</v>
      </c>
      <c r="V527" s="40" t="str">
        <f>VLOOKUP(D527,TIPOLOGIA!A:F,5,0)</f>
        <v>INTERMEDIA</v>
      </c>
      <c r="W527" s="40" t="str">
        <f>VLOOKUP(D527,TIPOLOGIA!A:F,6,0)</f>
        <v>TERRESTRE</v>
      </c>
      <c r="X527" s="40" t="s">
        <v>1802</v>
      </c>
      <c r="Y527" s="40">
        <v>1</v>
      </c>
      <c r="Z527" s="51">
        <f>IF(T527="SOPORTE_TELEFÓNICO",'TARIFAS 2025'!$B$14,IF(V527="PRINCIPAL",'TARIFAS 2025'!$B$11,IF(V527="INTERMEDIA",'TARIFAS 2025'!$C$11,IF(V527="LEJANA",'TARIFAS 2025'!$D$11))))</f>
        <v>36351</v>
      </c>
      <c r="AA527" s="51">
        <f t="shared" si="8"/>
        <v>36351</v>
      </c>
      <c r="AB527" s="100"/>
      <c r="AC527" s="100"/>
      <c r="AD527" s="100"/>
      <c r="AE527" s="100"/>
      <c r="AF527" s="100"/>
      <c r="AG527" s="100"/>
      <c r="AH527" s="100"/>
      <c r="AI527" s="100"/>
      <c r="AJ527" s="100"/>
      <c r="AK527" s="100"/>
      <c r="AL527" s="100"/>
      <c r="AM527" s="100"/>
      <c r="AN527" s="100"/>
      <c r="AO527" s="100"/>
      <c r="AP527" s="100"/>
      <c r="AQ527" s="100"/>
      <c r="AR527" s="100"/>
      <c r="AS527" s="100"/>
      <c r="AT527" s="100"/>
      <c r="AU527" s="100"/>
      <c r="AV527" s="100"/>
      <c r="AW527" s="100"/>
      <c r="AX527" s="100"/>
      <c r="AY527" s="100"/>
      <c r="AZ527" s="100"/>
      <c r="BA527" s="100"/>
      <c r="BB527" s="100"/>
      <c r="BC527" s="100"/>
      <c r="BD527" s="100"/>
      <c r="BE527" s="100"/>
      <c r="BF527" s="100"/>
      <c r="BG527" s="100"/>
    </row>
    <row r="528" spans="1:59" s="85" customFormat="1" ht="15.6" x14ac:dyDescent="0.3">
      <c r="A528" s="40" t="s">
        <v>90</v>
      </c>
      <c r="B528" s="40" t="str">
        <f>VLOOKUP(A528,'CENTROS DE COSTOS'!A:D,2,0)</f>
        <v>0036-0006</v>
      </c>
      <c r="C528" s="40" t="str">
        <f>VLOOKUP(A528,'CENTROS DE COSTOS'!A:D,3,0)</f>
        <v>Wompi Oriente</v>
      </c>
      <c r="D528" s="40">
        <v>41132</v>
      </c>
      <c r="E528" s="40">
        <v>2974732</v>
      </c>
      <c r="F528" s="40">
        <v>74766</v>
      </c>
      <c r="G528" s="40" t="s">
        <v>33</v>
      </c>
      <c r="H528" s="40" t="s">
        <v>740</v>
      </c>
      <c r="I528" s="40" t="s">
        <v>747</v>
      </c>
      <c r="J528" s="40" t="s">
        <v>6663</v>
      </c>
      <c r="K528" s="40" t="s">
        <v>1170</v>
      </c>
      <c r="L528" s="40" t="s">
        <v>8480</v>
      </c>
      <c r="M528" s="103">
        <v>45966.333333333343</v>
      </c>
      <c r="N528" s="103">
        <v>45971.426388888889</v>
      </c>
      <c r="O528" s="40" t="s">
        <v>35</v>
      </c>
      <c r="P528" s="40" t="s">
        <v>35</v>
      </c>
      <c r="Q528" s="40" t="s">
        <v>1494</v>
      </c>
      <c r="R528" s="40" t="s">
        <v>1495</v>
      </c>
      <c r="S528" s="40" t="s">
        <v>10755</v>
      </c>
      <c r="T528" s="40" t="s">
        <v>1497</v>
      </c>
      <c r="U528" s="40">
        <v>24</v>
      </c>
      <c r="V528" s="40" t="str">
        <f>VLOOKUP(D528,TIPOLOGIA!A:F,5,0)</f>
        <v>INTERMEDIA</v>
      </c>
      <c r="W528" s="40" t="str">
        <f>VLOOKUP(D528,TIPOLOGIA!A:F,6,0)</f>
        <v>TERRESTRE</v>
      </c>
      <c r="X528" s="40" t="s">
        <v>1802</v>
      </c>
      <c r="Y528" s="40">
        <v>1</v>
      </c>
      <c r="Z528" s="51">
        <f>IF(T528="SOPORTE_TELEFÓNICO",'TARIFAS 2025'!$B$14,IF(V528="PRINCIPAL",'TARIFAS 2025'!$B$11,IF(V528="INTERMEDIA",'TARIFAS 2025'!$C$11,IF(V528="LEJANA",'TARIFAS 2025'!$D$11))))</f>
        <v>36351</v>
      </c>
      <c r="AA528" s="51">
        <f t="shared" si="8"/>
        <v>36351</v>
      </c>
      <c r="AB528" s="100"/>
      <c r="AC528" s="100"/>
      <c r="AD528" s="100"/>
      <c r="AE528" s="100"/>
      <c r="AF528" s="100"/>
      <c r="AG528" s="100"/>
      <c r="AH528" s="100"/>
      <c r="AI528" s="100"/>
      <c r="AJ528" s="100"/>
      <c r="AK528" s="100"/>
      <c r="AL528" s="100"/>
      <c r="AM528" s="100"/>
      <c r="AN528" s="100"/>
      <c r="AO528" s="100"/>
      <c r="AP528" s="100"/>
      <c r="AQ528" s="100"/>
      <c r="AR528" s="100"/>
      <c r="AS528" s="100"/>
      <c r="AT528" s="100"/>
      <c r="AU528" s="100"/>
      <c r="AV528" s="100"/>
      <c r="AW528" s="100"/>
      <c r="AX528" s="100"/>
      <c r="AY528" s="100"/>
      <c r="AZ528" s="100"/>
      <c r="BA528" s="100"/>
      <c r="BB528" s="100"/>
      <c r="BC528" s="100"/>
      <c r="BD528" s="100"/>
      <c r="BE528" s="100"/>
      <c r="BF528" s="100"/>
      <c r="BG528" s="100"/>
    </row>
    <row r="529" spans="1:59" s="85" customFormat="1" ht="15.6" x14ac:dyDescent="0.3">
      <c r="A529" s="40" t="s">
        <v>96</v>
      </c>
      <c r="B529" s="40" t="str">
        <f>VLOOKUP(A529,'CENTROS DE COSTOS'!A:D,2,0)</f>
        <v>0036-0007</v>
      </c>
      <c r="C529" s="40" t="str">
        <f>VLOOKUP(A529,'CENTROS DE COSTOS'!A:D,3,0)</f>
        <v>Wompi Santander</v>
      </c>
      <c r="D529" s="40">
        <v>15753</v>
      </c>
      <c r="E529" s="40">
        <v>2987064</v>
      </c>
      <c r="F529" s="40">
        <v>52291</v>
      </c>
      <c r="G529" s="40" t="s">
        <v>33</v>
      </c>
      <c r="H529" s="40" t="s">
        <v>322</v>
      </c>
      <c r="I529" s="40" t="s">
        <v>409</v>
      </c>
      <c r="J529" s="40" t="s">
        <v>6664</v>
      </c>
      <c r="K529" s="40" t="s">
        <v>1170</v>
      </c>
      <c r="L529" s="40" t="s">
        <v>8481</v>
      </c>
      <c r="M529" s="103">
        <v>45968.333333333343</v>
      </c>
      <c r="N529" s="103">
        <v>45971.427083333343</v>
      </c>
      <c r="O529" s="40" t="s">
        <v>35</v>
      </c>
      <c r="P529" s="40" t="s">
        <v>35</v>
      </c>
      <c r="Q529" s="40" t="s">
        <v>1494</v>
      </c>
      <c r="R529" s="40" t="s">
        <v>1495</v>
      </c>
      <c r="S529" s="40" t="s">
        <v>10756</v>
      </c>
      <c r="T529" s="40" t="s">
        <v>1497</v>
      </c>
      <c r="U529" s="40">
        <v>64</v>
      </c>
      <c r="V529" s="40" t="str">
        <f>VLOOKUP(D529,TIPOLOGIA!A:F,5,0)</f>
        <v>LEJANA</v>
      </c>
      <c r="W529" s="40" t="str">
        <f>VLOOKUP(D529,TIPOLOGIA!A:F,6,0)</f>
        <v>TERRESTRE</v>
      </c>
      <c r="X529" s="40" t="s">
        <v>1802</v>
      </c>
      <c r="Y529" s="40">
        <v>1</v>
      </c>
      <c r="Z529" s="51">
        <f>IF(T529="SOPORTE_TELEFÓNICO",'TARIFAS 2025'!$B$14,IF(V529="PRINCIPAL",'TARIFAS 2025'!$B$11,IF(V529="INTERMEDIA",'TARIFAS 2025'!$C$11,IF(V529="LEJANA",'TARIFAS 2025'!$D$11))))</f>
        <v>40250</v>
      </c>
      <c r="AA529" s="51">
        <f t="shared" si="8"/>
        <v>40250</v>
      </c>
      <c r="AB529" s="100"/>
      <c r="AC529" s="100"/>
      <c r="AD529" s="100"/>
      <c r="AE529" s="100"/>
      <c r="AF529" s="100"/>
      <c r="AG529" s="100"/>
      <c r="AH529" s="100"/>
      <c r="AI529" s="100"/>
      <c r="AJ529" s="100"/>
      <c r="AK529" s="100"/>
      <c r="AL529" s="100"/>
      <c r="AM529" s="100"/>
      <c r="AN529" s="100"/>
      <c r="AO529" s="100"/>
      <c r="AP529" s="100"/>
      <c r="AQ529" s="100"/>
      <c r="AR529" s="100"/>
      <c r="AS529" s="100"/>
      <c r="AT529" s="100"/>
      <c r="AU529" s="100"/>
      <c r="AV529" s="100"/>
      <c r="AW529" s="100"/>
      <c r="AX529" s="100"/>
      <c r="AY529" s="100"/>
      <c r="AZ529" s="100"/>
      <c r="BA529" s="100"/>
      <c r="BB529" s="100"/>
      <c r="BC529" s="100"/>
      <c r="BD529" s="100"/>
      <c r="BE529" s="100"/>
      <c r="BF529" s="100"/>
      <c r="BG529" s="100"/>
    </row>
    <row r="530" spans="1:59" s="85" customFormat="1" ht="15.6" x14ac:dyDescent="0.3">
      <c r="A530" s="40" t="s">
        <v>92</v>
      </c>
      <c r="B530" s="40" t="str">
        <f>VLOOKUP(A530,'CENTROS DE COSTOS'!A:D,2,0)</f>
        <v>0036-0002</v>
      </c>
      <c r="C530" s="40" t="str">
        <f>VLOOKUP(A530,'CENTROS DE COSTOS'!A:D,3,0)</f>
        <v>Wompi Eje Cafetero</v>
      </c>
      <c r="D530" s="40">
        <v>63272</v>
      </c>
      <c r="E530" s="40">
        <v>2974663</v>
      </c>
      <c r="F530" s="40">
        <v>74423</v>
      </c>
      <c r="G530" s="40" t="s">
        <v>33</v>
      </c>
      <c r="H530" s="40" t="s">
        <v>939</v>
      </c>
      <c r="I530" s="40" t="s">
        <v>942</v>
      </c>
      <c r="J530" s="40" t="s">
        <v>6665</v>
      </c>
      <c r="K530" s="40" t="s">
        <v>1170</v>
      </c>
      <c r="L530" s="40" t="s">
        <v>8482</v>
      </c>
      <c r="M530" s="103">
        <v>45965.70416666667</v>
      </c>
      <c r="N530" s="103">
        <v>45971.427083333343</v>
      </c>
      <c r="O530" s="40" t="s">
        <v>35</v>
      </c>
      <c r="P530" s="40" t="s">
        <v>35</v>
      </c>
      <c r="Q530" s="40" t="s">
        <v>1494</v>
      </c>
      <c r="R530" s="40" t="s">
        <v>1495</v>
      </c>
      <c r="S530" s="40" t="s">
        <v>10757</v>
      </c>
      <c r="T530" s="40" t="s">
        <v>1497</v>
      </c>
      <c r="U530" s="40">
        <v>40</v>
      </c>
      <c r="V530" s="40" t="str">
        <f>VLOOKUP(D530,TIPOLOGIA!A:F,5,0)</f>
        <v>INTERMEDIA</v>
      </c>
      <c r="W530" s="40" t="str">
        <f>VLOOKUP(D530,TIPOLOGIA!A:F,6,0)</f>
        <v>TERRESTRE</v>
      </c>
      <c r="X530" s="40" t="s">
        <v>1802</v>
      </c>
      <c r="Y530" s="40">
        <v>1</v>
      </c>
      <c r="Z530" s="51">
        <f>IF(T530="SOPORTE_TELEFÓNICO",'TARIFAS 2025'!$B$14,IF(V530="PRINCIPAL",'TARIFAS 2025'!$B$11,IF(V530="INTERMEDIA",'TARIFAS 2025'!$C$11,IF(V530="LEJANA",'TARIFAS 2025'!$D$11))))</f>
        <v>36351</v>
      </c>
      <c r="AA530" s="51">
        <f t="shared" si="8"/>
        <v>36351</v>
      </c>
      <c r="AB530" s="100"/>
      <c r="AC530" s="100"/>
      <c r="AD530" s="100"/>
      <c r="AE530" s="100"/>
      <c r="AF530" s="100"/>
      <c r="AG530" s="100"/>
      <c r="AH530" s="100"/>
      <c r="AI530" s="100"/>
      <c r="AJ530" s="100"/>
      <c r="AK530" s="100"/>
      <c r="AL530" s="100"/>
      <c r="AM530" s="100"/>
      <c r="AN530" s="100"/>
      <c r="AO530" s="100"/>
      <c r="AP530" s="100"/>
      <c r="AQ530" s="100"/>
      <c r="AR530" s="100"/>
      <c r="AS530" s="100"/>
      <c r="AT530" s="100"/>
      <c r="AU530" s="100"/>
      <c r="AV530" s="100"/>
      <c r="AW530" s="100"/>
      <c r="AX530" s="100"/>
      <c r="AY530" s="100"/>
      <c r="AZ530" s="100"/>
      <c r="BA530" s="100"/>
      <c r="BB530" s="100"/>
      <c r="BC530" s="100"/>
      <c r="BD530" s="100"/>
      <c r="BE530" s="100"/>
      <c r="BF530" s="100"/>
      <c r="BG530" s="100"/>
    </row>
    <row r="531" spans="1:59" s="85" customFormat="1" ht="15.6" x14ac:dyDescent="0.3">
      <c r="A531" s="40" t="s">
        <v>71</v>
      </c>
      <c r="B531" s="40" t="str">
        <f>VLOOKUP(A531,'CENTROS DE COSTOS'!A:D,2,0)</f>
        <v>0036-0004</v>
      </c>
      <c r="C531" s="40" t="str">
        <f>VLOOKUP(A531,'CENTROS DE COSTOS'!A:D,3,0)</f>
        <v>Wompi Centro</v>
      </c>
      <c r="D531" s="40">
        <v>25799</v>
      </c>
      <c r="E531" s="40">
        <v>2988163</v>
      </c>
      <c r="F531" s="40">
        <v>76980</v>
      </c>
      <c r="G531" s="40" t="s">
        <v>33</v>
      </c>
      <c r="H531" s="40" t="s">
        <v>618</v>
      </c>
      <c r="I531" s="40" t="s">
        <v>708</v>
      </c>
      <c r="J531" s="40" t="s">
        <v>6666</v>
      </c>
      <c r="K531" s="40" t="s">
        <v>1170</v>
      </c>
      <c r="L531" s="40" t="s">
        <v>8483</v>
      </c>
      <c r="M531" s="103">
        <v>45968.362500000003</v>
      </c>
      <c r="N531" s="103">
        <v>45971.429166666669</v>
      </c>
      <c r="O531" s="40" t="s">
        <v>35</v>
      </c>
      <c r="P531" s="40" t="s">
        <v>35</v>
      </c>
      <c r="Q531" s="40" t="s">
        <v>1494</v>
      </c>
      <c r="R531" s="40" t="s">
        <v>1495</v>
      </c>
      <c r="S531" s="40" t="s">
        <v>10758</v>
      </c>
      <c r="T531" s="40" t="s">
        <v>1497</v>
      </c>
      <c r="U531" s="40">
        <v>32</v>
      </c>
      <c r="V531" s="40" t="str">
        <f>VLOOKUP(D531,TIPOLOGIA!A:F,5,0)</f>
        <v>INTERMEDIA</v>
      </c>
      <c r="W531" s="40" t="str">
        <f>VLOOKUP(D531,TIPOLOGIA!A:F,6,0)</f>
        <v>TERRESTRE</v>
      </c>
      <c r="X531" s="40" t="s">
        <v>1802</v>
      </c>
      <c r="Y531" s="40">
        <v>1</v>
      </c>
      <c r="Z531" s="51">
        <f>IF(T531="SOPORTE_TELEFÓNICO",'TARIFAS 2025'!$B$14,IF(V531="PRINCIPAL",'TARIFAS 2025'!$B$11,IF(V531="INTERMEDIA",'TARIFAS 2025'!$C$11,IF(V531="LEJANA",'TARIFAS 2025'!$D$11))))</f>
        <v>36351</v>
      </c>
      <c r="AA531" s="51">
        <f t="shared" si="8"/>
        <v>36351</v>
      </c>
      <c r="AB531" s="100"/>
      <c r="AC531" s="100"/>
      <c r="AD531" s="100"/>
      <c r="AE531" s="100"/>
      <c r="AF531" s="100"/>
      <c r="AG531" s="100"/>
      <c r="AH531" s="100"/>
      <c r="AI531" s="100"/>
      <c r="AJ531" s="100"/>
      <c r="AK531" s="100"/>
      <c r="AL531" s="100"/>
      <c r="AM531" s="100"/>
      <c r="AN531" s="100"/>
      <c r="AO531" s="100"/>
      <c r="AP531" s="100"/>
      <c r="AQ531" s="100"/>
      <c r="AR531" s="100"/>
      <c r="AS531" s="100"/>
      <c r="AT531" s="100"/>
      <c r="AU531" s="100"/>
      <c r="AV531" s="100"/>
      <c r="AW531" s="100"/>
      <c r="AX531" s="100"/>
      <c r="AY531" s="100"/>
      <c r="AZ531" s="100"/>
      <c r="BA531" s="100"/>
      <c r="BB531" s="100"/>
      <c r="BC531" s="100"/>
      <c r="BD531" s="100"/>
      <c r="BE531" s="100"/>
      <c r="BF531" s="100"/>
      <c r="BG531" s="100"/>
    </row>
    <row r="532" spans="1:59" s="85" customFormat="1" ht="15.6" x14ac:dyDescent="0.3">
      <c r="A532" s="40" t="s">
        <v>71</v>
      </c>
      <c r="B532" s="40" t="str">
        <f>VLOOKUP(A532,'CENTROS DE COSTOS'!A:D,2,0)</f>
        <v>0036-0004</v>
      </c>
      <c r="C532" s="40" t="str">
        <f>VLOOKUP(A532,'CENTROS DE COSTOS'!A:D,3,0)</f>
        <v>Wompi Centro</v>
      </c>
      <c r="D532" s="40">
        <v>25269</v>
      </c>
      <c r="E532" s="40">
        <v>2977390</v>
      </c>
      <c r="F532" s="40">
        <v>46743</v>
      </c>
      <c r="G532" s="40" t="s">
        <v>33</v>
      </c>
      <c r="H532" s="40" t="s">
        <v>618</v>
      </c>
      <c r="I532" s="40" t="s">
        <v>647</v>
      </c>
      <c r="J532" s="40" t="s">
        <v>3114</v>
      </c>
      <c r="K532" s="40" t="s">
        <v>1170</v>
      </c>
      <c r="L532" s="40" t="s">
        <v>8484</v>
      </c>
      <c r="M532" s="103">
        <v>45966.444444444453</v>
      </c>
      <c r="N532" s="103">
        <v>45971.429166666669</v>
      </c>
      <c r="O532" s="40" t="s">
        <v>35</v>
      </c>
      <c r="P532" s="40" t="s">
        <v>35</v>
      </c>
      <c r="Q532" s="40" t="s">
        <v>1494</v>
      </c>
      <c r="R532" s="40" t="s">
        <v>1495</v>
      </c>
      <c r="S532" s="40" t="s">
        <v>10759</v>
      </c>
      <c r="T532" s="40" t="s">
        <v>1497</v>
      </c>
      <c r="U532" s="40">
        <v>40</v>
      </c>
      <c r="V532" s="40" t="str">
        <f>VLOOKUP(D532,TIPOLOGIA!A:F,5,0)</f>
        <v>INTERMEDIA</v>
      </c>
      <c r="W532" s="40" t="str">
        <f>VLOOKUP(D532,TIPOLOGIA!A:F,6,0)</f>
        <v>TERRESTRE</v>
      </c>
      <c r="X532" s="40" t="s">
        <v>1571</v>
      </c>
      <c r="Y532" s="40">
        <v>1</v>
      </c>
      <c r="Z532" s="51">
        <f>IF(T532="SOPORTE_TELEFÓNICO",'TARIFAS 2025'!$B$14,IF(V532="PRINCIPAL",'TARIFAS 2025'!$B$11,IF(V532="INTERMEDIA",'TARIFAS 2025'!$C$11,IF(V532="LEJANA",'TARIFAS 2025'!$D$11))))</f>
        <v>36351</v>
      </c>
      <c r="AA532" s="51">
        <f t="shared" si="8"/>
        <v>36351</v>
      </c>
      <c r="AB532" s="100"/>
      <c r="AC532" s="100"/>
      <c r="AD532" s="100"/>
      <c r="AE532" s="100"/>
      <c r="AF532" s="100"/>
      <c r="AG532" s="100"/>
      <c r="AH532" s="100"/>
      <c r="AI532" s="100"/>
      <c r="AJ532" s="100"/>
      <c r="AK532" s="100"/>
      <c r="AL532" s="100"/>
      <c r="AM532" s="100"/>
      <c r="AN532" s="100"/>
      <c r="AO532" s="100"/>
      <c r="AP532" s="100"/>
      <c r="AQ532" s="100"/>
      <c r="AR532" s="100"/>
      <c r="AS532" s="100"/>
      <c r="AT532" s="100"/>
      <c r="AU532" s="100"/>
      <c r="AV532" s="100"/>
      <c r="AW532" s="100"/>
      <c r="AX532" s="100"/>
      <c r="AY532" s="100"/>
      <c r="AZ532" s="100"/>
      <c r="BA532" s="100"/>
      <c r="BB532" s="100"/>
      <c r="BC532" s="100"/>
      <c r="BD532" s="100"/>
      <c r="BE532" s="100"/>
      <c r="BF532" s="100"/>
      <c r="BG532" s="100"/>
    </row>
    <row r="533" spans="1:59" s="85" customFormat="1" ht="15.6" x14ac:dyDescent="0.3">
      <c r="A533" s="40" t="s">
        <v>85</v>
      </c>
      <c r="B533" s="40" t="str">
        <f>VLOOKUP(A533,'CENTROS DE COSTOS'!A:D,2,0)</f>
        <v>0036-0006</v>
      </c>
      <c r="C533" s="40" t="str">
        <f>VLOOKUP(A533,'CENTROS DE COSTOS'!A:D,3,0)</f>
        <v>Wompi Oriente</v>
      </c>
      <c r="D533" s="40">
        <v>17380</v>
      </c>
      <c r="E533" s="40">
        <v>2977826</v>
      </c>
      <c r="F533" s="40">
        <v>74734</v>
      </c>
      <c r="G533" s="40" t="s">
        <v>33</v>
      </c>
      <c r="H533" s="40" t="s">
        <v>126</v>
      </c>
      <c r="I533" s="40" t="s">
        <v>448</v>
      </c>
      <c r="J533" s="40" t="s">
        <v>6667</v>
      </c>
      <c r="K533" s="40" t="s">
        <v>1170</v>
      </c>
      <c r="L533" s="40" t="s">
        <v>8485</v>
      </c>
      <c r="M533" s="103">
        <v>45966.467361111107</v>
      </c>
      <c r="N533" s="103">
        <v>45971.429861111108</v>
      </c>
      <c r="O533" s="40" t="s">
        <v>35</v>
      </c>
      <c r="P533" s="40" t="s">
        <v>35</v>
      </c>
      <c r="Q533" s="40" t="s">
        <v>1494</v>
      </c>
      <c r="R533" s="40" t="s">
        <v>1495</v>
      </c>
      <c r="S533" s="40" t="s">
        <v>10760</v>
      </c>
      <c r="T533" s="40" t="s">
        <v>1497</v>
      </c>
      <c r="U533" s="40">
        <v>32</v>
      </c>
      <c r="V533" s="40" t="str">
        <f>VLOOKUP(D533,TIPOLOGIA!A:F,5,0)</f>
        <v>LEJANA</v>
      </c>
      <c r="W533" s="40" t="str">
        <f>VLOOKUP(D533,TIPOLOGIA!A:F,6,0)</f>
        <v>TERRESTRE</v>
      </c>
      <c r="X533" s="40" t="s">
        <v>1571</v>
      </c>
      <c r="Y533" s="40">
        <v>1</v>
      </c>
      <c r="Z533" s="51">
        <f>IF(T533="SOPORTE_TELEFÓNICO",'TARIFAS 2025'!$B$14,IF(V533="PRINCIPAL",'TARIFAS 2025'!$B$11,IF(V533="INTERMEDIA",'TARIFAS 2025'!$C$11,IF(V533="LEJANA",'TARIFAS 2025'!$D$11))))</f>
        <v>40250</v>
      </c>
      <c r="AA533" s="51">
        <f t="shared" si="8"/>
        <v>40250</v>
      </c>
      <c r="AB533" s="100"/>
      <c r="AC533" s="100"/>
      <c r="AD533" s="100"/>
      <c r="AE533" s="100"/>
      <c r="AF533" s="100"/>
      <c r="AG533" s="100"/>
      <c r="AH533" s="100"/>
      <c r="AI533" s="100"/>
      <c r="AJ533" s="100"/>
      <c r="AK533" s="100"/>
      <c r="AL533" s="100"/>
      <c r="AM533" s="100"/>
      <c r="AN533" s="100"/>
      <c r="AO533" s="100"/>
      <c r="AP533" s="100"/>
      <c r="AQ533" s="100"/>
      <c r="AR533" s="100"/>
      <c r="AS533" s="100"/>
      <c r="AT533" s="100"/>
      <c r="AU533" s="100"/>
      <c r="AV533" s="100"/>
      <c r="AW533" s="100"/>
      <c r="AX533" s="100"/>
      <c r="AY533" s="100"/>
      <c r="AZ533" s="100"/>
      <c r="BA533" s="100"/>
      <c r="BB533" s="100"/>
      <c r="BC533" s="100"/>
      <c r="BD533" s="100"/>
      <c r="BE533" s="100"/>
      <c r="BF533" s="100"/>
      <c r="BG533" s="100"/>
    </row>
    <row r="534" spans="1:59" s="85" customFormat="1" ht="15.6" x14ac:dyDescent="0.3">
      <c r="A534" s="40" t="s">
        <v>71</v>
      </c>
      <c r="B534" s="40" t="str">
        <f>VLOOKUP(A534,'CENTROS DE COSTOS'!A:D,2,0)</f>
        <v>0036-0004</v>
      </c>
      <c r="C534" s="40" t="str">
        <f>VLOOKUP(A534,'CENTROS DE COSTOS'!A:D,3,0)</f>
        <v>Wompi Centro</v>
      </c>
      <c r="D534" s="40">
        <v>25817</v>
      </c>
      <c r="E534" s="40">
        <v>2976748</v>
      </c>
      <c r="F534" s="40">
        <v>26369</v>
      </c>
      <c r="G534" s="40" t="s">
        <v>33</v>
      </c>
      <c r="H534" s="40" t="s">
        <v>618</v>
      </c>
      <c r="I534" s="40" t="s">
        <v>712</v>
      </c>
      <c r="J534" s="40" t="s">
        <v>6668</v>
      </c>
      <c r="K534" s="40" t="s">
        <v>1170</v>
      </c>
      <c r="L534" s="40" t="s">
        <v>8486</v>
      </c>
      <c r="M534" s="103">
        <v>45966.402083333327</v>
      </c>
      <c r="N534" s="103">
        <v>45971.430555555547</v>
      </c>
      <c r="O534" s="40" t="s">
        <v>35</v>
      </c>
      <c r="P534" s="40" t="s">
        <v>35</v>
      </c>
      <c r="Q534" s="40" t="s">
        <v>1494</v>
      </c>
      <c r="R534" s="40" t="s">
        <v>1495</v>
      </c>
      <c r="S534" s="40" t="s">
        <v>10761</v>
      </c>
      <c r="T534" s="40" t="s">
        <v>1497</v>
      </c>
      <c r="U534" s="40">
        <v>32</v>
      </c>
      <c r="V534" s="40" t="str">
        <f>VLOOKUP(D534,TIPOLOGIA!A:F,5,0)</f>
        <v>INTERMEDIA</v>
      </c>
      <c r="W534" s="40" t="str">
        <f>VLOOKUP(D534,TIPOLOGIA!A:F,6,0)</f>
        <v>TERRESTRE</v>
      </c>
      <c r="X534" s="40" t="s">
        <v>1802</v>
      </c>
      <c r="Y534" s="40">
        <v>1</v>
      </c>
      <c r="Z534" s="51">
        <f>IF(T534="SOPORTE_TELEFÓNICO",'TARIFAS 2025'!$B$14,IF(V534="PRINCIPAL",'TARIFAS 2025'!$B$11,IF(V534="INTERMEDIA",'TARIFAS 2025'!$C$11,IF(V534="LEJANA",'TARIFAS 2025'!$D$11))))</f>
        <v>36351</v>
      </c>
      <c r="AA534" s="51">
        <f t="shared" si="8"/>
        <v>36351</v>
      </c>
      <c r="AB534" s="100"/>
      <c r="AC534" s="100"/>
      <c r="AD534" s="100"/>
      <c r="AE534" s="100"/>
      <c r="AF534" s="100"/>
      <c r="AG534" s="100"/>
      <c r="AH534" s="100"/>
      <c r="AI534" s="100"/>
      <c r="AJ534" s="100"/>
      <c r="AK534" s="100"/>
      <c r="AL534" s="100"/>
      <c r="AM534" s="100"/>
      <c r="AN534" s="100"/>
      <c r="AO534" s="100"/>
      <c r="AP534" s="100"/>
      <c r="AQ534" s="100"/>
      <c r="AR534" s="100"/>
      <c r="AS534" s="100"/>
      <c r="AT534" s="100"/>
      <c r="AU534" s="100"/>
      <c r="AV534" s="100"/>
      <c r="AW534" s="100"/>
      <c r="AX534" s="100"/>
      <c r="AY534" s="100"/>
      <c r="AZ534" s="100"/>
      <c r="BA534" s="100"/>
      <c r="BB534" s="100"/>
      <c r="BC534" s="100"/>
      <c r="BD534" s="100"/>
      <c r="BE534" s="100"/>
      <c r="BF534" s="100"/>
      <c r="BG534" s="100"/>
    </row>
    <row r="535" spans="1:59" s="85" customFormat="1" ht="15.6" x14ac:dyDescent="0.3">
      <c r="A535" s="40" t="s">
        <v>77</v>
      </c>
      <c r="B535" s="40" t="str">
        <f>VLOOKUP(A535,'CENTROS DE COSTOS'!A:D,2,0)</f>
        <v>0036-0003</v>
      </c>
      <c r="C535" s="40" t="str">
        <f>VLOOKUP(A535,'CENTROS DE COSTOS'!A:D,3,0)</f>
        <v>Wompi Suroccidente</v>
      </c>
      <c r="D535" s="40">
        <v>19212</v>
      </c>
      <c r="E535" s="40">
        <v>2976494</v>
      </c>
      <c r="F535" s="40">
        <v>67576</v>
      </c>
      <c r="G535" s="40" t="s">
        <v>33</v>
      </c>
      <c r="H535" s="40" t="s">
        <v>498</v>
      </c>
      <c r="I535" s="40" t="s">
        <v>510</v>
      </c>
      <c r="J535" s="40" t="s">
        <v>6669</v>
      </c>
      <c r="K535" s="40" t="s">
        <v>1170</v>
      </c>
      <c r="L535" s="40" t="s">
        <v>8487</v>
      </c>
      <c r="M535" s="103">
        <v>45966.394444444442</v>
      </c>
      <c r="N535" s="103">
        <v>45971.431250000001</v>
      </c>
      <c r="O535" s="40" t="s">
        <v>35</v>
      </c>
      <c r="P535" s="40" t="s">
        <v>35</v>
      </c>
      <c r="Q535" s="40" t="s">
        <v>1494</v>
      </c>
      <c r="R535" s="40" t="s">
        <v>1495</v>
      </c>
      <c r="S535" s="40" t="s">
        <v>10762</v>
      </c>
      <c r="T535" s="40" t="s">
        <v>1497</v>
      </c>
      <c r="U535" s="40">
        <v>64</v>
      </c>
      <c r="V535" s="40" t="str">
        <f>VLOOKUP(D535,TIPOLOGIA!A:F,5,0)</f>
        <v>LEJANA</v>
      </c>
      <c r="W535" s="40" t="str">
        <f>VLOOKUP(D535,TIPOLOGIA!A:F,6,0)</f>
        <v>TERRESTRE</v>
      </c>
      <c r="X535" s="40" t="s">
        <v>1802</v>
      </c>
      <c r="Y535" s="40">
        <v>1</v>
      </c>
      <c r="Z535" s="51">
        <f>IF(T535="SOPORTE_TELEFÓNICO",'TARIFAS 2025'!$B$14,IF(V535="PRINCIPAL",'TARIFAS 2025'!$B$11,IF(V535="INTERMEDIA",'TARIFAS 2025'!$C$11,IF(V535="LEJANA",'TARIFAS 2025'!$D$11))))</f>
        <v>40250</v>
      </c>
      <c r="AA535" s="51">
        <f t="shared" si="8"/>
        <v>40250</v>
      </c>
      <c r="AB535" s="100"/>
      <c r="AC535" s="100"/>
      <c r="AD535" s="100"/>
      <c r="AE535" s="100"/>
      <c r="AF535" s="100"/>
      <c r="AG535" s="100"/>
      <c r="AH535" s="100"/>
      <c r="AI535" s="100"/>
      <c r="AJ535" s="100"/>
      <c r="AK535" s="100"/>
      <c r="AL535" s="100"/>
      <c r="AM535" s="100"/>
      <c r="AN535" s="100"/>
      <c r="AO535" s="100"/>
      <c r="AP535" s="100"/>
      <c r="AQ535" s="100"/>
      <c r="AR535" s="100"/>
      <c r="AS535" s="100"/>
      <c r="AT535" s="100"/>
      <c r="AU535" s="100"/>
      <c r="AV535" s="100"/>
      <c r="AW535" s="100"/>
      <c r="AX535" s="100"/>
      <c r="AY535" s="100"/>
      <c r="AZ535" s="100"/>
      <c r="BA535" s="100"/>
      <c r="BB535" s="100"/>
      <c r="BC535" s="100"/>
      <c r="BD535" s="100"/>
      <c r="BE535" s="100"/>
      <c r="BF535" s="100"/>
      <c r="BG535" s="100"/>
    </row>
    <row r="536" spans="1:59" s="85" customFormat="1" ht="15.6" x14ac:dyDescent="0.3">
      <c r="A536" s="40" t="s">
        <v>71</v>
      </c>
      <c r="B536" s="40" t="str">
        <f>VLOOKUP(A536,'CENTROS DE COSTOS'!A:D,2,0)</f>
        <v>0036-0004</v>
      </c>
      <c r="C536" s="40" t="str">
        <f>VLOOKUP(A536,'CENTROS DE COSTOS'!A:D,3,0)</f>
        <v>Wompi Centro</v>
      </c>
      <c r="D536" s="40">
        <v>25875</v>
      </c>
      <c r="E536" s="40">
        <v>2980525</v>
      </c>
      <c r="F536" s="40">
        <v>42381</v>
      </c>
      <c r="G536" s="40" t="s">
        <v>33</v>
      </c>
      <c r="H536" s="40" t="s">
        <v>618</v>
      </c>
      <c r="I536" s="40" t="s">
        <v>723</v>
      </c>
      <c r="J536" s="40" t="s">
        <v>1483</v>
      </c>
      <c r="K536" s="40" t="s">
        <v>1170</v>
      </c>
      <c r="L536" s="40" t="s">
        <v>8488</v>
      </c>
      <c r="M536" s="103">
        <v>45966.697916666657</v>
      </c>
      <c r="N536" s="103">
        <v>45971.431944444441</v>
      </c>
      <c r="O536" s="40" t="s">
        <v>35</v>
      </c>
      <c r="P536" s="40" t="s">
        <v>35</v>
      </c>
      <c r="Q536" s="40" t="s">
        <v>1494</v>
      </c>
      <c r="R536" s="40" t="s">
        <v>1495</v>
      </c>
      <c r="S536" s="40" t="s">
        <v>10763</v>
      </c>
      <c r="T536" s="40" t="s">
        <v>1497</v>
      </c>
      <c r="U536" s="40">
        <v>48</v>
      </c>
      <c r="V536" s="40" t="str">
        <f>VLOOKUP(D536,TIPOLOGIA!A:F,5,0)</f>
        <v>INTERMEDIA</v>
      </c>
      <c r="W536" s="40" t="str">
        <f>VLOOKUP(D536,TIPOLOGIA!A:F,6,0)</f>
        <v>TERRESTRE</v>
      </c>
      <c r="X536" s="40" t="s">
        <v>1802</v>
      </c>
      <c r="Y536" s="40">
        <v>1</v>
      </c>
      <c r="Z536" s="51">
        <f>IF(T536="SOPORTE_TELEFÓNICO",'TARIFAS 2025'!$B$14,IF(V536="PRINCIPAL",'TARIFAS 2025'!$B$11,IF(V536="INTERMEDIA",'TARIFAS 2025'!$C$11,IF(V536="LEJANA",'TARIFAS 2025'!$D$11))))</f>
        <v>36351</v>
      </c>
      <c r="AA536" s="51">
        <f t="shared" si="8"/>
        <v>36351</v>
      </c>
      <c r="AB536" s="100"/>
      <c r="AC536" s="100"/>
      <c r="AD536" s="100"/>
      <c r="AE536" s="100"/>
      <c r="AF536" s="100"/>
      <c r="AG536" s="100"/>
      <c r="AH536" s="100"/>
      <c r="AI536" s="100"/>
      <c r="AJ536" s="100"/>
      <c r="AK536" s="100"/>
      <c r="AL536" s="100"/>
      <c r="AM536" s="100"/>
      <c r="AN536" s="100"/>
      <c r="AO536" s="100"/>
      <c r="AP536" s="100"/>
      <c r="AQ536" s="100"/>
      <c r="AR536" s="100"/>
      <c r="AS536" s="100"/>
      <c r="AT536" s="100"/>
      <c r="AU536" s="100"/>
      <c r="AV536" s="100"/>
      <c r="AW536" s="100"/>
      <c r="AX536" s="100"/>
      <c r="AY536" s="100"/>
      <c r="AZ536" s="100"/>
      <c r="BA536" s="100"/>
      <c r="BB536" s="100"/>
      <c r="BC536" s="100"/>
      <c r="BD536" s="100"/>
      <c r="BE536" s="100"/>
      <c r="BF536" s="100"/>
      <c r="BG536" s="100"/>
    </row>
    <row r="537" spans="1:59" s="85" customFormat="1" ht="15.6" x14ac:dyDescent="0.3">
      <c r="A537" s="40" t="s">
        <v>68</v>
      </c>
      <c r="B537" s="40" t="str">
        <f>VLOOKUP(A537,'CENTROS DE COSTOS'!A:D,2,0)</f>
        <v>0036-0001</v>
      </c>
      <c r="C537" s="40" t="str">
        <f>VLOOKUP(A537,'CENTROS DE COSTOS'!A:D,3,0)</f>
        <v>Wompi Costa</v>
      </c>
      <c r="D537" s="40">
        <v>8675</v>
      </c>
      <c r="E537" s="40">
        <v>2988319</v>
      </c>
      <c r="F537" s="40">
        <v>70996</v>
      </c>
      <c r="G537" s="40" t="s">
        <v>33</v>
      </c>
      <c r="H537" s="40" t="s">
        <v>253</v>
      </c>
      <c r="I537" s="40" t="s">
        <v>268</v>
      </c>
      <c r="J537" s="40" t="s">
        <v>6670</v>
      </c>
      <c r="K537" s="40" t="s">
        <v>1170</v>
      </c>
      <c r="L537" s="40" t="s">
        <v>8489</v>
      </c>
      <c r="M537" s="103">
        <v>45968.370138888888</v>
      </c>
      <c r="N537" s="103">
        <v>45971.43472222222</v>
      </c>
      <c r="O537" s="40" t="s">
        <v>35</v>
      </c>
      <c r="P537" s="40" t="s">
        <v>35</v>
      </c>
      <c r="Q537" s="40" t="s">
        <v>1494</v>
      </c>
      <c r="R537" s="40" t="s">
        <v>1495</v>
      </c>
      <c r="S537" s="40" t="s">
        <v>10764</v>
      </c>
      <c r="T537" s="40" t="s">
        <v>1497</v>
      </c>
      <c r="U537" s="40">
        <v>16</v>
      </c>
      <c r="V537" s="40" t="str">
        <f>VLOOKUP(D537,TIPOLOGIA!A:F,5,0)</f>
        <v>INTERMEDIA</v>
      </c>
      <c r="W537" s="40" t="str">
        <f>VLOOKUP(D537,TIPOLOGIA!A:F,6,0)</f>
        <v>TERRESTRE</v>
      </c>
      <c r="X537" s="40" t="s">
        <v>1802</v>
      </c>
      <c r="Y537" s="40">
        <v>1</v>
      </c>
      <c r="Z537" s="51">
        <f>IF(T537="SOPORTE_TELEFÓNICO",'TARIFAS 2025'!$B$14,IF(V537="PRINCIPAL",'TARIFAS 2025'!$B$11,IF(V537="INTERMEDIA",'TARIFAS 2025'!$C$11,IF(V537="LEJANA",'TARIFAS 2025'!$D$11))))</f>
        <v>36351</v>
      </c>
      <c r="AA537" s="51">
        <f t="shared" si="8"/>
        <v>36351</v>
      </c>
      <c r="AB537" s="100"/>
      <c r="AC537" s="100"/>
      <c r="AD537" s="100"/>
      <c r="AE537" s="100"/>
      <c r="AF537" s="100"/>
      <c r="AG537" s="100"/>
      <c r="AH537" s="100"/>
      <c r="AI537" s="100"/>
      <c r="AJ537" s="100"/>
      <c r="AK537" s="100"/>
      <c r="AL537" s="100"/>
      <c r="AM537" s="100"/>
      <c r="AN537" s="100"/>
      <c r="AO537" s="100"/>
      <c r="AP537" s="100"/>
      <c r="AQ537" s="100"/>
      <c r="AR537" s="100"/>
      <c r="AS537" s="100"/>
      <c r="AT537" s="100"/>
      <c r="AU537" s="100"/>
      <c r="AV537" s="100"/>
      <c r="AW537" s="100"/>
      <c r="AX537" s="100"/>
      <c r="AY537" s="100"/>
      <c r="AZ537" s="100"/>
      <c r="BA537" s="100"/>
      <c r="BB537" s="100"/>
      <c r="BC537" s="100"/>
      <c r="BD537" s="100"/>
      <c r="BE537" s="100"/>
      <c r="BF537" s="100"/>
      <c r="BG537" s="100"/>
    </row>
    <row r="538" spans="1:59" s="85" customFormat="1" ht="15.6" x14ac:dyDescent="0.3">
      <c r="A538" s="40" t="s">
        <v>71</v>
      </c>
      <c r="B538" s="40" t="str">
        <f>VLOOKUP(A538,'CENTROS DE COSTOS'!A:D,2,0)</f>
        <v>0036-0004</v>
      </c>
      <c r="C538" s="40" t="str">
        <f>VLOOKUP(A538,'CENTROS DE COSTOS'!A:D,3,0)</f>
        <v>Wompi Centro</v>
      </c>
      <c r="D538" s="40">
        <v>25843</v>
      </c>
      <c r="E538" s="40">
        <v>2980242</v>
      </c>
      <c r="F538" s="40">
        <v>58523</v>
      </c>
      <c r="G538" s="40" t="s">
        <v>33</v>
      </c>
      <c r="H538" s="40" t="s">
        <v>618</v>
      </c>
      <c r="I538" s="40" t="s">
        <v>720</v>
      </c>
      <c r="J538" s="40" t="s">
        <v>6671</v>
      </c>
      <c r="K538" s="40" t="s">
        <v>1170</v>
      </c>
      <c r="L538" s="40" t="s">
        <v>8490</v>
      </c>
      <c r="M538" s="103">
        <v>45966.681250000001</v>
      </c>
      <c r="N538" s="103">
        <v>45971.43472222222</v>
      </c>
      <c r="O538" s="40" t="s">
        <v>35</v>
      </c>
      <c r="P538" s="40" t="s">
        <v>35</v>
      </c>
      <c r="Q538" s="40" t="s">
        <v>1494</v>
      </c>
      <c r="R538" s="40" t="s">
        <v>1495</v>
      </c>
      <c r="S538" s="40" t="s">
        <v>10765</v>
      </c>
      <c r="T538" s="40" t="s">
        <v>1497</v>
      </c>
      <c r="U538" s="40">
        <v>64</v>
      </c>
      <c r="V538" s="40" t="str">
        <f>VLOOKUP(D538,TIPOLOGIA!A:F,5,0)</f>
        <v>INTERMEDIA</v>
      </c>
      <c r="W538" s="40" t="str">
        <f>VLOOKUP(D538,TIPOLOGIA!A:F,6,0)</f>
        <v>TERRESTRE</v>
      </c>
      <c r="X538" s="40" t="s">
        <v>1802</v>
      </c>
      <c r="Y538" s="40">
        <v>1</v>
      </c>
      <c r="Z538" s="51">
        <f>IF(T538="SOPORTE_TELEFÓNICO",'TARIFAS 2025'!$B$14,IF(V538="PRINCIPAL",'TARIFAS 2025'!$B$11,IF(V538="INTERMEDIA",'TARIFAS 2025'!$C$11,IF(V538="LEJANA",'TARIFAS 2025'!$D$11))))</f>
        <v>36351</v>
      </c>
      <c r="AA538" s="51">
        <f t="shared" si="8"/>
        <v>36351</v>
      </c>
      <c r="AB538" s="100"/>
      <c r="AC538" s="100"/>
      <c r="AD538" s="100"/>
      <c r="AE538" s="100"/>
      <c r="AF538" s="100"/>
      <c r="AG538" s="100"/>
      <c r="AH538" s="100"/>
      <c r="AI538" s="100"/>
      <c r="AJ538" s="100"/>
      <c r="AK538" s="100"/>
      <c r="AL538" s="100"/>
      <c r="AM538" s="100"/>
      <c r="AN538" s="100"/>
      <c r="AO538" s="100"/>
      <c r="AP538" s="100"/>
      <c r="AQ538" s="100"/>
      <c r="AR538" s="100"/>
      <c r="AS538" s="100"/>
      <c r="AT538" s="100"/>
      <c r="AU538" s="100"/>
      <c r="AV538" s="100"/>
      <c r="AW538" s="100"/>
      <c r="AX538" s="100"/>
      <c r="AY538" s="100"/>
      <c r="AZ538" s="100"/>
      <c r="BA538" s="100"/>
      <c r="BB538" s="100"/>
      <c r="BC538" s="100"/>
      <c r="BD538" s="100"/>
      <c r="BE538" s="100"/>
      <c r="BF538" s="100"/>
      <c r="BG538" s="100"/>
    </row>
    <row r="539" spans="1:59" s="85" customFormat="1" ht="15.6" x14ac:dyDescent="0.3">
      <c r="A539" s="40" t="s">
        <v>71</v>
      </c>
      <c r="B539" s="40" t="str">
        <f>VLOOKUP(A539,'CENTROS DE COSTOS'!A:D,2,0)</f>
        <v>0036-0004</v>
      </c>
      <c r="C539" s="40" t="str">
        <f>VLOOKUP(A539,'CENTROS DE COSTOS'!A:D,3,0)</f>
        <v>Wompi Centro</v>
      </c>
      <c r="D539" s="40">
        <v>25200</v>
      </c>
      <c r="E539" s="40">
        <v>2984678</v>
      </c>
      <c r="F539" s="40">
        <v>59504</v>
      </c>
      <c r="G539" s="40" t="s">
        <v>33</v>
      </c>
      <c r="H539" s="40" t="s">
        <v>618</v>
      </c>
      <c r="I539" s="40" t="s">
        <v>642</v>
      </c>
      <c r="J539" s="40" t="s">
        <v>6672</v>
      </c>
      <c r="K539" s="40" t="s">
        <v>1170</v>
      </c>
      <c r="L539" s="40" t="s">
        <v>8491</v>
      </c>
      <c r="M539" s="103">
        <v>45967.549305555563</v>
      </c>
      <c r="N539" s="103">
        <v>45971.435416666667</v>
      </c>
      <c r="O539" s="40" t="s">
        <v>35</v>
      </c>
      <c r="P539" s="40" t="s">
        <v>35</v>
      </c>
      <c r="Q539" s="40" t="s">
        <v>1494</v>
      </c>
      <c r="R539" s="40" t="s">
        <v>1495</v>
      </c>
      <c r="S539" s="40" t="s">
        <v>10766</v>
      </c>
      <c r="T539" s="40" t="s">
        <v>1497</v>
      </c>
      <c r="U539" s="40">
        <v>24</v>
      </c>
      <c r="V539" s="40" t="str">
        <f>VLOOKUP(D539,TIPOLOGIA!A:F,5,0)</f>
        <v>INTERMEDIA</v>
      </c>
      <c r="W539" s="40" t="str">
        <f>VLOOKUP(D539,TIPOLOGIA!A:F,6,0)</f>
        <v>TERRESTRE</v>
      </c>
      <c r="X539" s="40" t="s">
        <v>1571</v>
      </c>
      <c r="Y539" s="40">
        <v>1</v>
      </c>
      <c r="Z539" s="51">
        <f>IF(T539="SOPORTE_TELEFÓNICO",'TARIFAS 2025'!$B$14,IF(V539="PRINCIPAL",'TARIFAS 2025'!$B$11,IF(V539="INTERMEDIA",'TARIFAS 2025'!$C$11,IF(V539="LEJANA",'TARIFAS 2025'!$D$11))))</f>
        <v>36351</v>
      </c>
      <c r="AA539" s="51">
        <f t="shared" si="8"/>
        <v>36351</v>
      </c>
      <c r="AB539" s="100"/>
      <c r="AC539" s="100"/>
      <c r="AD539" s="100"/>
      <c r="AE539" s="100"/>
      <c r="AF539" s="100"/>
      <c r="AG539" s="100"/>
      <c r="AH539" s="100"/>
      <c r="AI539" s="100"/>
      <c r="AJ539" s="100"/>
      <c r="AK539" s="100"/>
      <c r="AL539" s="100"/>
      <c r="AM539" s="100"/>
      <c r="AN539" s="100"/>
      <c r="AO539" s="100"/>
      <c r="AP539" s="100"/>
      <c r="AQ539" s="100"/>
      <c r="AR539" s="100"/>
      <c r="AS539" s="100"/>
      <c r="AT539" s="100"/>
      <c r="AU539" s="100"/>
      <c r="AV539" s="100"/>
      <c r="AW539" s="100"/>
      <c r="AX539" s="100"/>
      <c r="AY539" s="100"/>
      <c r="AZ539" s="100"/>
      <c r="BA539" s="100"/>
      <c r="BB539" s="100"/>
      <c r="BC539" s="100"/>
      <c r="BD539" s="100"/>
      <c r="BE539" s="100"/>
      <c r="BF539" s="100"/>
      <c r="BG539" s="100"/>
    </row>
    <row r="540" spans="1:59" s="85" customFormat="1" ht="15.6" x14ac:dyDescent="0.3">
      <c r="A540" s="40" t="s">
        <v>99</v>
      </c>
      <c r="B540" s="40" t="str">
        <f>VLOOKUP(A540,'CENTROS DE COSTOS'!A:D,2,0)</f>
        <v>0036-0006</v>
      </c>
      <c r="C540" s="40" t="str">
        <f>VLOOKUP(A540,'CENTROS DE COSTOS'!A:D,3,0)</f>
        <v>Wompi Oriente</v>
      </c>
      <c r="D540" s="40">
        <v>85250</v>
      </c>
      <c r="E540" s="40">
        <v>2980940</v>
      </c>
      <c r="F540" s="40">
        <v>54706</v>
      </c>
      <c r="G540" s="40" t="s">
        <v>33</v>
      </c>
      <c r="H540" s="40" t="s">
        <v>481</v>
      </c>
      <c r="I540" s="40" t="s">
        <v>490</v>
      </c>
      <c r="J540" s="40" t="s">
        <v>6673</v>
      </c>
      <c r="K540" s="40" t="s">
        <v>1170</v>
      </c>
      <c r="L540" s="40" t="s">
        <v>8492</v>
      </c>
      <c r="M540" s="103">
        <v>45967.333333333343</v>
      </c>
      <c r="N540" s="103">
        <v>45971.435416666667</v>
      </c>
      <c r="O540" s="40" t="s">
        <v>35</v>
      </c>
      <c r="P540" s="40" t="s">
        <v>35</v>
      </c>
      <c r="Q540" s="40" t="s">
        <v>1494</v>
      </c>
      <c r="R540" s="40" t="s">
        <v>1495</v>
      </c>
      <c r="S540" s="40" t="s">
        <v>10767</v>
      </c>
      <c r="T540" s="40" t="s">
        <v>1497</v>
      </c>
      <c r="U540" s="40">
        <v>56</v>
      </c>
      <c r="V540" s="40" t="str">
        <f>VLOOKUP(D540,TIPOLOGIA!A:F,5,0)</f>
        <v>INTERMEDIA</v>
      </c>
      <c r="W540" s="40" t="str">
        <f>VLOOKUP(D540,TIPOLOGIA!A:F,6,0)</f>
        <v>TERRESTRE</v>
      </c>
      <c r="X540" s="40" t="s">
        <v>1802</v>
      </c>
      <c r="Y540" s="40">
        <v>1</v>
      </c>
      <c r="Z540" s="51">
        <f>IF(T540="SOPORTE_TELEFÓNICO",'TARIFAS 2025'!$B$14,IF(V540="PRINCIPAL",'TARIFAS 2025'!$B$11,IF(V540="INTERMEDIA",'TARIFAS 2025'!$C$11,IF(V540="LEJANA",'TARIFAS 2025'!$D$11))))</f>
        <v>36351</v>
      </c>
      <c r="AA540" s="51">
        <f t="shared" si="8"/>
        <v>36351</v>
      </c>
      <c r="AB540" s="100"/>
      <c r="AC540" s="100"/>
      <c r="AD540" s="100"/>
      <c r="AE540" s="100"/>
      <c r="AF540" s="100"/>
      <c r="AG540" s="100"/>
      <c r="AH540" s="100"/>
      <c r="AI540" s="100"/>
      <c r="AJ540" s="100"/>
      <c r="AK540" s="100"/>
      <c r="AL540" s="100"/>
      <c r="AM540" s="100"/>
      <c r="AN540" s="100"/>
      <c r="AO540" s="100"/>
      <c r="AP540" s="100"/>
      <c r="AQ540" s="100"/>
      <c r="AR540" s="100"/>
      <c r="AS540" s="100"/>
      <c r="AT540" s="100"/>
      <c r="AU540" s="100"/>
      <c r="AV540" s="100"/>
      <c r="AW540" s="100"/>
      <c r="AX540" s="100"/>
      <c r="AY540" s="100"/>
      <c r="AZ540" s="100"/>
      <c r="BA540" s="100"/>
      <c r="BB540" s="100"/>
      <c r="BC540" s="100"/>
      <c r="BD540" s="100"/>
      <c r="BE540" s="100"/>
      <c r="BF540" s="100"/>
      <c r="BG540" s="100"/>
    </row>
    <row r="541" spans="1:59" s="85" customFormat="1" ht="15.6" x14ac:dyDescent="0.3">
      <c r="A541" s="40" t="s">
        <v>71</v>
      </c>
      <c r="B541" s="40" t="str">
        <f>VLOOKUP(A541,'CENTROS DE COSTOS'!A:D,2,0)</f>
        <v>0036-0004</v>
      </c>
      <c r="C541" s="40" t="str">
        <f>VLOOKUP(A541,'CENTROS DE COSTOS'!A:D,3,0)</f>
        <v>Wompi Centro</v>
      </c>
      <c r="D541" s="40">
        <v>25662</v>
      </c>
      <c r="E541" s="40">
        <v>2981037</v>
      </c>
      <c r="F541" s="40">
        <v>12034</v>
      </c>
      <c r="G541" s="40" t="s">
        <v>33</v>
      </c>
      <c r="H541" s="40" t="s">
        <v>618</v>
      </c>
      <c r="I541" s="40" t="s">
        <v>692</v>
      </c>
      <c r="J541" s="40" t="s">
        <v>6674</v>
      </c>
      <c r="K541" s="40" t="s">
        <v>1170</v>
      </c>
      <c r="L541" s="40" t="s">
        <v>8493</v>
      </c>
      <c r="M541" s="103">
        <v>45967.333333333343</v>
      </c>
      <c r="N541" s="103">
        <v>45971.436111111107</v>
      </c>
      <c r="O541" s="40" t="s">
        <v>35</v>
      </c>
      <c r="P541" s="40" t="s">
        <v>35</v>
      </c>
      <c r="Q541" s="40" t="s">
        <v>1494</v>
      </c>
      <c r="R541" s="40" t="s">
        <v>1495</v>
      </c>
      <c r="S541" s="40" t="s">
        <v>10768</v>
      </c>
      <c r="T541" s="40" t="s">
        <v>1497</v>
      </c>
      <c r="U541" s="40">
        <v>48</v>
      </c>
      <c r="V541" s="40" t="str">
        <f>VLOOKUP(D541,TIPOLOGIA!A:F,5,0)</f>
        <v>LEJANA</v>
      </c>
      <c r="W541" s="40" t="str">
        <f>VLOOKUP(D541,TIPOLOGIA!A:F,6,0)</f>
        <v>TERRESTRE</v>
      </c>
      <c r="X541" s="40" t="s">
        <v>1802</v>
      </c>
      <c r="Y541" s="40">
        <v>1</v>
      </c>
      <c r="Z541" s="51">
        <f>IF(T541="SOPORTE_TELEFÓNICO",'TARIFAS 2025'!$B$14,IF(V541="PRINCIPAL",'TARIFAS 2025'!$B$11,IF(V541="INTERMEDIA",'TARIFAS 2025'!$C$11,IF(V541="LEJANA",'TARIFAS 2025'!$D$11))))</f>
        <v>40250</v>
      </c>
      <c r="AA541" s="51">
        <f t="shared" si="8"/>
        <v>40250</v>
      </c>
      <c r="AB541" s="100"/>
      <c r="AC541" s="100"/>
      <c r="AD541" s="100"/>
      <c r="AE541" s="100"/>
      <c r="AF541" s="100"/>
      <c r="AG541" s="100"/>
      <c r="AH541" s="100"/>
      <c r="AI541" s="100"/>
      <c r="AJ541" s="100"/>
      <c r="AK541" s="100"/>
      <c r="AL541" s="100"/>
      <c r="AM541" s="100"/>
      <c r="AN541" s="100"/>
      <c r="AO541" s="100"/>
      <c r="AP541" s="100"/>
      <c r="AQ541" s="100"/>
      <c r="AR541" s="100"/>
      <c r="AS541" s="100"/>
      <c r="AT541" s="100"/>
      <c r="AU541" s="100"/>
      <c r="AV541" s="100"/>
      <c r="AW541" s="100"/>
      <c r="AX541" s="100"/>
      <c r="AY541" s="100"/>
      <c r="AZ541" s="100"/>
      <c r="BA541" s="100"/>
      <c r="BB541" s="100"/>
      <c r="BC541" s="100"/>
      <c r="BD541" s="100"/>
      <c r="BE541" s="100"/>
      <c r="BF541" s="100"/>
      <c r="BG541" s="100"/>
    </row>
    <row r="542" spans="1:59" s="85" customFormat="1" ht="15.6" x14ac:dyDescent="0.3">
      <c r="A542" s="40" t="s">
        <v>71</v>
      </c>
      <c r="B542" s="40" t="str">
        <f>VLOOKUP(A542,'CENTROS DE COSTOS'!A:D,2,0)</f>
        <v>0036-0004</v>
      </c>
      <c r="C542" s="40" t="str">
        <f>VLOOKUP(A542,'CENTROS DE COSTOS'!A:D,3,0)</f>
        <v>Wompi Centro</v>
      </c>
      <c r="D542" s="40">
        <v>25126</v>
      </c>
      <c r="E542" s="40">
        <v>2984745</v>
      </c>
      <c r="F542" s="40">
        <v>76713</v>
      </c>
      <c r="G542" s="40" t="s">
        <v>33</v>
      </c>
      <c r="H542" s="40" t="s">
        <v>618</v>
      </c>
      <c r="I542" s="40" t="s">
        <v>633</v>
      </c>
      <c r="J542" s="40" t="s">
        <v>6675</v>
      </c>
      <c r="K542" s="40" t="s">
        <v>1170</v>
      </c>
      <c r="L542" s="40" t="s">
        <v>8494</v>
      </c>
      <c r="M542" s="103">
        <v>45967.531944444447</v>
      </c>
      <c r="N542" s="103">
        <v>45971.436805555553</v>
      </c>
      <c r="O542" s="40" t="s">
        <v>35</v>
      </c>
      <c r="P542" s="40" t="s">
        <v>35</v>
      </c>
      <c r="Q542" s="40" t="s">
        <v>1494</v>
      </c>
      <c r="R542" s="40" t="s">
        <v>1495</v>
      </c>
      <c r="S542" s="40" t="s">
        <v>10769</v>
      </c>
      <c r="T542" s="40" t="s">
        <v>1497</v>
      </c>
      <c r="U542" s="40">
        <v>32</v>
      </c>
      <c r="V542" s="40" t="str">
        <f>VLOOKUP(D542,TIPOLOGIA!A:F,5,0)</f>
        <v>INTERMEDIA</v>
      </c>
      <c r="W542" s="40" t="str">
        <f>VLOOKUP(D542,TIPOLOGIA!A:F,6,0)</f>
        <v>TERRESTRE</v>
      </c>
      <c r="X542" s="40" t="s">
        <v>1571</v>
      </c>
      <c r="Y542" s="40">
        <v>1</v>
      </c>
      <c r="Z542" s="51">
        <f>IF(T542="SOPORTE_TELEFÓNICO",'TARIFAS 2025'!$B$14,IF(V542="PRINCIPAL",'TARIFAS 2025'!$B$11,IF(V542="INTERMEDIA",'TARIFAS 2025'!$C$11,IF(V542="LEJANA",'TARIFAS 2025'!$D$11))))</f>
        <v>36351</v>
      </c>
      <c r="AA542" s="51">
        <f t="shared" si="8"/>
        <v>36351</v>
      </c>
      <c r="AB542" s="100"/>
      <c r="AC542" s="100"/>
      <c r="AD542" s="100"/>
      <c r="AE542" s="100"/>
      <c r="AF542" s="100"/>
      <c r="AG542" s="100"/>
      <c r="AH542" s="100"/>
      <c r="AI542" s="100"/>
      <c r="AJ542" s="100"/>
      <c r="AK542" s="100"/>
      <c r="AL542" s="100"/>
      <c r="AM542" s="100"/>
      <c r="AN542" s="100"/>
      <c r="AO542" s="100"/>
      <c r="AP542" s="100"/>
      <c r="AQ542" s="100"/>
      <c r="AR542" s="100"/>
      <c r="AS542" s="100"/>
      <c r="AT542" s="100"/>
      <c r="AU542" s="100"/>
      <c r="AV542" s="100"/>
      <c r="AW542" s="100"/>
      <c r="AX542" s="100"/>
      <c r="AY542" s="100"/>
      <c r="AZ542" s="100"/>
      <c r="BA542" s="100"/>
      <c r="BB542" s="100"/>
      <c r="BC542" s="100"/>
      <c r="BD542" s="100"/>
      <c r="BE542" s="100"/>
      <c r="BF542" s="100"/>
      <c r="BG542" s="100"/>
    </row>
    <row r="543" spans="1:59" s="85" customFormat="1" ht="15.6" x14ac:dyDescent="0.3">
      <c r="A543" s="40" t="s">
        <v>96</v>
      </c>
      <c r="B543" s="40" t="str">
        <f>VLOOKUP(A543,'CENTROS DE COSTOS'!A:D,2,0)</f>
        <v>0036-0007</v>
      </c>
      <c r="C543" s="40" t="str">
        <f>VLOOKUP(A543,'CENTROS DE COSTOS'!A:D,3,0)</f>
        <v>Wompi Santander</v>
      </c>
      <c r="D543" s="40">
        <v>15293</v>
      </c>
      <c r="E543" s="40">
        <v>2980092</v>
      </c>
      <c r="F543" s="40">
        <v>74407</v>
      </c>
      <c r="G543" s="40" t="s">
        <v>33</v>
      </c>
      <c r="H543" s="40" t="s">
        <v>322</v>
      </c>
      <c r="I543" s="40" t="s">
        <v>357</v>
      </c>
      <c r="J543" s="40" t="s">
        <v>6676</v>
      </c>
      <c r="K543" s="40" t="s">
        <v>1170</v>
      </c>
      <c r="L543" s="40" t="s">
        <v>8495</v>
      </c>
      <c r="M543" s="103">
        <v>45966.667361111111</v>
      </c>
      <c r="N543" s="103">
        <v>45971.436805555553</v>
      </c>
      <c r="O543" s="40" t="s">
        <v>35</v>
      </c>
      <c r="P543" s="40" t="s">
        <v>35</v>
      </c>
      <c r="Q543" s="40" t="s">
        <v>1494</v>
      </c>
      <c r="R543" s="40" t="s">
        <v>1495</v>
      </c>
      <c r="S543" s="40" t="s">
        <v>10770</v>
      </c>
      <c r="T543" s="40" t="s">
        <v>1497</v>
      </c>
      <c r="U543" s="40">
        <v>32</v>
      </c>
      <c r="V543" s="40" t="str">
        <f>VLOOKUP(D543,TIPOLOGIA!A:F,5,0)</f>
        <v>INTERMEDIA</v>
      </c>
      <c r="W543" s="40" t="str">
        <f>VLOOKUP(D543,TIPOLOGIA!A:F,6,0)</f>
        <v>TERRESTRE</v>
      </c>
      <c r="X543" s="40" t="s">
        <v>1802</v>
      </c>
      <c r="Y543" s="40">
        <v>1</v>
      </c>
      <c r="Z543" s="51">
        <f>IF(T543="SOPORTE_TELEFÓNICO",'TARIFAS 2025'!$B$14,IF(V543="PRINCIPAL",'TARIFAS 2025'!$B$11,IF(V543="INTERMEDIA",'TARIFAS 2025'!$C$11,IF(V543="LEJANA",'TARIFAS 2025'!$D$11))))</f>
        <v>36351</v>
      </c>
      <c r="AA543" s="51">
        <f t="shared" si="8"/>
        <v>36351</v>
      </c>
      <c r="AB543" s="100"/>
      <c r="AC543" s="100"/>
      <c r="AD543" s="100"/>
      <c r="AE543" s="100"/>
      <c r="AF543" s="100"/>
      <c r="AG543" s="100"/>
      <c r="AH543" s="100"/>
      <c r="AI543" s="100"/>
      <c r="AJ543" s="100"/>
      <c r="AK543" s="100"/>
      <c r="AL543" s="100"/>
      <c r="AM543" s="100"/>
      <c r="AN543" s="100"/>
      <c r="AO543" s="100"/>
      <c r="AP543" s="100"/>
      <c r="AQ543" s="100"/>
      <c r="AR543" s="100"/>
      <c r="AS543" s="100"/>
      <c r="AT543" s="100"/>
      <c r="AU543" s="100"/>
      <c r="AV543" s="100"/>
      <c r="AW543" s="100"/>
      <c r="AX543" s="100"/>
      <c r="AY543" s="100"/>
      <c r="AZ543" s="100"/>
      <c r="BA543" s="100"/>
      <c r="BB543" s="100"/>
      <c r="BC543" s="100"/>
      <c r="BD543" s="100"/>
      <c r="BE543" s="100"/>
      <c r="BF543" s="100"/>
      <c r="BG543" s="100"/>
    </row>
    <row r="544" spans="1:59" s="85" customFormat="1" ht="15.6" x14ac:dyDescent="0.3">
      <c r="A544" s="40" t="s">
        <v>71</v>
      </c>
      <c r="B544" s="40" t="str">
        <f>VLOOKUP(A544,'CENTROS DE COSTOS'!A:D,2,0)</f>
        <v>0036-0004</v>
      </c>
      <c r="C544" s="40" t="str">
        <f>VLOOKUP(A544,'CENTROS DE COSTOS'!A:D,3,0)</f>
        <v>Wompi Centro</v>
      </c>
      <c r="D544" s="40">
        <v>25769</v>
      </c>
      <c r="E544" s="40">
        <v>2980577</v>
      </c>
      <c r="F544" s="40">
        <v>10552</v>
      </c>
      <c r="G544" s="40" t="s">
        <v>33</v>
      </c>
      <c r="H544" s="40" t="s">
        <v>618</v>
      </c>
      <c r="I544" s="40" t="s">
        <v>700</v>
      </c>
      <c r="J544" s="40" t="s">
        <v>700</v>
      </c>
      <c r="K544" s="40" t="s">
        <v>1170</v>
      </c>
      <c r="L544" s="40" t="s">
        <v>8496</v>
      </c>
      <c r="M544" s="103">
        <v>45967.333333333343</v>
      </c>
      <c r="N544" s="103">
        <v>45971.4375</v>
      </c>
      <c r="O544" s="40" t="s">
        <v>35</v>
      </c>
      <c r="P544" s="40" t="s">
        <v>35</v>
      </c>
      <c r="Q544" s="40" t="s">
        <v>1494</v>
      </c>
      <c r="R544" s="40" t="s">
        <v>1495</v>
      </c>
      <c r="S544" s="40" t="s">
        <v>10771</v>
      </c>
      <c r="T544" s="40" t="s">
        <v>1497</v>
      </c>
      <c r="U544" s="40">
        <v>64</v>
      </c>
      <c r="V544" s="40" t="str">
        <f>VLOOKUP(D544,TIPOLOGIA!A:F,5,0)</f>
        <v>INTERMEDIA</v>
      </c>
      <c r="W544" s="40" t="str">
        <f>VLOOKUP(D544,TIPOLOGIA!A:F,6,0)</f>
        <v>TERRESTRE</v>
      </c>
      <c r="X544" s="40" t="s">
        <v>1591</v>
      </c>
      <c r="Y544" s="40">
        <v>1</v>
      </c>
      <c r="Z544" s="51">
        <f>IF(T544="SOPORTE_TELEFÓNICO",'TARIFAS 2025'!$B$14,IF(V544="PRINCIPAL",'TARIFAS 2025'!$B$11,IF(V544="INTERMEDIA",'TARIFAS 2025'!$C$11,IF(V544="LEJANA",'TARIFAS 2025'!$D$11))))</f>
        <v>36351</v>
      </c>
      <c r="AA544" s="51">
        <f t="shared" si="8"/>
        <v>36351</v>
      </c>
      <c r="AB544" s="100"/>
      <c r="AC544" s="100"/>
      <c r="AD544" s="100"/>
      <c r="AE544" s="100"/>
      <c r="AF544" s="100"/>
      <c r="AG544" s="100"/>
      <c r="AH544" s="100"/>
      <c r="AI544" s="100"/>
      <c r="AJ544" s="100"/>
      <c r="AK544" s="100"/>
      <c r="AL544" s="100"/>
      <c r="AM544" s="100"/>
      <c r="AN544" s="100"/>
      <c r="AO544" s="100"/>
      <c r="AP544" s="100"/>
      <c r="AQ544" s="100"/>
      <c r="AR544" s="100"/>
      <c r="AS544" s="100"/>
      <c r="AT544" s="100"/>
      <c r="AU544" s="100"/>
      <c r="AV544" s="100"/>
      <c r="AW544" s="100"/>
      <c r="AX544" s="100"/>
      <c r="AY544" s="100"/>
      <c r="AZ544" s="100"/>
      <c r="BA544" s="100"/>
      <c r="BB544" s="100"/>
      <c r="BC544" s="100"/>
      <c r="BD544" s="100"/>
      <c r="BE544" s="100"/>
      <c r="BF544" s="100"/>
      <c r="BG544" s="100"/>
    </row>
    <row r="545" spans="1:59" s="85" customFormat="1" ht="15.6" x14ac:dyDescent="0.3">
      <c r="A545" s="40" t="s">
        <v>68</v>
      </c>
      <c r="B545" s="40" t="str">
        <f>VLOOKUP(A545,'CENTROS DE COSTOS'!A:D,2,0)</f>
        <v>0036-0001</v>
      </c>
      <c r="C545" s="40" t="str">
        <f>VLOOKUP(A545,'CENTROS DE COSTOS'!A:D,3,0)</f>
        <v>Wompi Costa</v>
      </c>
      <c r="D545" s="40">
        <v>8573</v>
      </c>
      <c r="E545" s="40">
        <v>2982569</v>
      </c>
      <c r="F545" s="40">
        <v>78390</v>
      </c>
      <c r="G545" s="40" t="s">
        <v>33</v>
      </c>
      <c r="H545" s="40" t="s">
        <v>253</v>
      </c>
      <c r="I545" s="40" t="s">
        <v>254</v>
      </c>
      <c r="J545" s="40" t="s">
        <v>6677</v>
      </c>
      <c r="K545" s="40" t="s">
        <v>1170</v>
      </c>
      <c r="L545" s="40" t="s">
        <v>8497</v>
      </c>
      <c r="M545" s="103">
        <v>45967.40625</v>
      </c>
      <c r="N545" s="103">
        <v>45971.4375</v>
      </c>
      <c r="O545" s="40" t="s">
        <v>35</v>
      </c>
      <c r="P545" s="40" t="s">
        <v>35</v>
      </c>
      <c r="Q545" s="40" t="s">
        <v>1494</v>
      </c>
      <c r="R545" s="40" t="s">
        <v>1495</v>
      </c>
      <c r="S545" s="40" t="s">
        <v>10772</v>
      </c>
      <c r="T545" s="40" t="s">
        <v>1497</v>
      </c>
      <c r="U545" s="40">
        <v>32</v>
      </c>
      <c r="V545" s="40" t="str">
        <f>VLOOKUP(D545,TIPOLOGIA!A:F,5,0)</f>
        <v>INTERMEDIA</v>
      </c>
      <c r="W545" s="40" t="str">
        <f>VLOOKUP(D545,TIPOLOGIA!A:F,6,0)</f>
        <v>TERRESTRE</v>
      </c>
      <c r="X545" s="40" t="s">
        <v>1802</v>
      </c>
      <c r="Y545" s="40">
        <v>1</v>
      </c>
      <c r="Z545" s="51">
        <f>IF(T545="SOPORTE_TELEFÓNICO",'TARIFAS 2025'!$B$14,IF(V545="PRINCIPAL",'TARIFAS 2025'!$B$11,IF(V545="INTERMEDIA",'TARIFAS 2025'!$C$11,IF(V545="LEJANA",'TARIFAS 2025'!$D$11))))</f>
        <v>36351</v>
      </c>
      <c r="AA545" s="51">
        <f t="shared" si="8"/>
        <v>36351</v>
      </c>
      <c r="AB545" s="100"/>
      <c r="AC545" s="100"/>
      <c r="AD545" s="100"/>
      <c r="AE545" s="100"/>
      <c r="AF545" s="100"/>
      <c r="AG545" s="100"/>
      <c r="AH545" s="100"/>
      <c r="AI545" s="100"/>
      <c r="AJ545" s="100"/>
      <c r="AK545" s="100"/>
      <c r="AL545" s="100"/>
      <c r="AM545" s="100"/>
      <c r="AN545" s="100"/>
      <c r="AO545" s="100"/>
      <c r="AP545" s="100"/>
      <c r="AQ545" s="100"/>
      <c r="AR545" s="100"/>
      <c r="AS545" s="100"/>
      <c r="AT545" s="100"/>
      <c r="AU545" s="100"/>
      <c r="AV545" s="100"/>
      <c r="AW545" s="100"/>
      <c r="AX545" s="100"/>
      <c r="AY545" s="100"/>
      <c r="AZ545" s="100"/>
      <c r="BA545" s="100"/>
      <c r="BB545" s="100"/>
      <c r="BC545" s="100"/>
      <c r="BD545" s="100"/>
      <c r="BE545" s="100"/>
      <c r="BF545" s="100"/>
      <c r="BG545" s="100"/>
    </row>
    <row r="546" spans="1:59" s="85" customFormat="1" ht="15.6" x14ac:dyDescent="0.3">
      <c r="A546" s="40" t="s">
        <v>96</v>
      </c>
      <c r="B546" s="40" t="str">
        <f>VLOOKUP(A546,'CENTROS DE COSTOS'!A:D,2,0)</f>
        <v>0036-0007</v>
      </c>
      <c r="C546" s="40" t="str">
        <f>VLOOKUP(A546,'CENTROS DE COSTOS'!A:D,3,0)</f>
        <v>Wompi Santander</v>
      </c>
      <c r="D546" s="40">
        <v>15516</v>
      </c>
      <c r="E546" s="40">
        <v>2983016</v>
      </c>
      <c r="F546" s="40">
        <v>63076</v>
      </c>
      <c r="G546" s="40" t="s">
        <v>33</v>
      </c>
      <c r="H546" s="40" t="s">
        <v>322</v>
      </c>
      <c r="I546" s="40" t="s">
        <v>381</v>
      </c>
      <c r="J546" s="40" t="s">
        <v>6678</v>
      </c>
      <c r="K546" s="40" t="s">
        <v>1170</v>
      </c>
      <c r="L546" s="40" t="s">
        <v>8498</v>
      </c>
      <c r="M546" s="103">
        <v>45967.413888888892</v>
      </c>
      <c r="N546" s="103">
        <v>45971.438194444447</v>
      </c>
      <c r="O546" s="40" t="s">
        <v>35</v>
      </c>
      <c r="P546" s="40" t="s">
        <v>35</v>
      </c>
      <c r="Q546" s="40" t="s">
        <v>1494</v>
      </c>
      <c r="R546" s="40" t="s">
        <v>1495</v>
      </c>
      <c r="S546" s="40" t="s">
        <v>10773</v>
      </c>
      <c r="T546" s="40" t="s">
        <v>1497</v>
      </c>
      <c r="U546" s="40">
        <v>24</v>
      </c>
      <c r="V546" s="40" t="str">
        <f>VLOOKUP(D546,TIPOLOGIA!A:F,5,0)</f>
        <v>INTERMEDIA</v>
      </c>
      <c r="W546" s="40" t="str">
        <f>VLOOKUP(D546,TIPOLOGIA!A:F,6,0)</f>
        <v>TERRESTRE</v>
      </c>
      <c r="X546" s="40" t="s">
        <v>1802</v>
      </c>
      <c r="Y546" s="40">
        <v>1</v>
      </c>
      <c r="Z546" s="51">
        <f>IF(T546="SOPORTE_TELEFÓNICO",'TARIFAS 2025'!$B$14,IF(V546="PRINCIPAL",'TARIFAS 2025'!$B$11,IF(V546="INTERMEDIA",'TARIFAS 2025'!$C$11,IF(V546="LEJANA",'TARIFAS 2025'!$D$11))))</f>
        <v>36351</v>
      </c>
      <c r="AA546" s="51">
        <f t="shared" si="8"/>
        <v>36351</v>
      </c>
      <c r="AB546" s="100"/>
      <c r="AC546" s="100"/>
      <c r="AD546" s="100"/>
      <c r="AE546" s="100"/>
      <c r="AF546" s="100"/>
      <c r="AG546" s="100"/>
      <c r="AH546" s="100"/>
      <c r="AI546" s="100"/>
      <c r="AJ546" s="100"/>
      <c r="AK546" s="100"/>
      <c r="AL546" s="100"/>
      <c r="AM546" s="100"/>
      <c r="AN546" s="100"/>
      <c r="AO546" s="100"/>
      <c r="AP546" s="100"/>
      <c r="AQ546" s="100"/>
      <c r="AR546" s="100"/>
      <c r="AS546" s="100"/>
      <c r="AT546" s="100"/>
      <c r="AU546" s="100"/>
      <c r="AV546" s="100"/>
      <c r="AW546" s="100"/>
      <c r="AX546" s="100"/>
      <c r="AY546" s="100"/>
      <c r="AZ546" s="100"/>
      <c r="BA546" s="100"/>
      <c r="BB546" s="100"/>
      <c r="BC546" s="100"/>
      <c r="BD546" s="100"/>
      <c r="BE546" s="100"/>
      <c r="BF546" s="100"/>
      <c r="BG546" s="100"/>
    </row>
    <row r="547" spans="1:59" s="85" customFormat="1" ht="15.6" x14ac:dyDescent="0.3">
      <c r="A547" s="40" t="s">
        <v>96</v>
      </c>
      <c r="B547" s="40" t="str">
        <f>VLOOKUP(A547,'CENTROS DE COSTOS'!A:D,2,0)</f>
        <v>0036-0007</v>
      </c>
      <c r="C547" s="40" t="str">
        <f>VLOOKUP(A547,'CENTROS DE COSTOS'!A:D,3,0)</f>
        <v>Wompi Santander</v>
      </c>
      <c r="D547" s="40">
        <v>15238</v>
      </c>
      <c r="E547" s="40">
        <v>2980773</v>
      </c>
      <c r="F547" s="40">
        <v>80882</v>
      </c>
      <c r="G547" s="40" t="s">
        <v>33</v>
      </c>
      <c r="H547" s="40" t="s">
        <v>322</v>
      </c>
      <c r="I547" s="40" t="s">
        <v>352</v>
      </c>
      <c r="J547" s="40" t="s">
        <v>6679</v>
      </c>
      <c r="K547" s="40" t="s">
        <v>1170</v>
      </c>
      <c r="L547" s="40" t="s">
        <v>8499</v>
      </c>
      <c r="M547" s="103">
        <v>45967.333333333343</v>
      </c>
      <c r="N547" s="103">
        <v>45971.438194444447</v>
      </c>
      <c r="O547" s="40" t="s">
        <v>35</v>
      </c>
      <c r="P547" s="40" t="s">
        <v>35</v>
      </c>
      <c r="Q547" s="40" t="s">
        <v>1494</v>
      </c>
      <c r="R547" s="40" t="s">
        <v>1495</v>
      </c>
      <c r="S547" s="40" t="s">
        <v>10774</v>
      </c>
      <c r="T547" s="40" t="s">
        <v>1497</v>
      </c>
      <c r="U547" s="40">
        <v>8</v>
      </c>
      <c r="V547" s="40" t="str">
        <f>VLOOKUP(D547,TIPOLOGIA!A:F,5,0)</f>
        <v>INTERMEDIA</v>
      </c>
      <c r="W547" s="40" t="str">
        <f>VLOOKUP(D547,TIPOLOGIA!A:F,6,0)</f>
        <v>TERRESTRE</v>
      </c>
      <c r="X547" s="40" t="s">
        <v>1802</v>
      </c>
      <c r="Y547" s="40">
        <v>1</v>
      </c>
      <c r="Z547" s="51">
        <f>IF(T547="SOPORTE_TELEFÓNICO",'TARIFAS 2025'!$B$14,IF(V547="PRINCIPAL",'TARIFAS 2025'!$B$11,IF(V547="INTERMEDIA",'TARIFAS 2025'!$C$11,IF(V547="LEJANA",'TARIFAS 2025'!$D$11))))</f>
        <v>36351</v>
      </c>
      <c r="AA547" s="51">
        <f t="shared" si="8"/>
        <v>36351</v>
      </c>
      <c r="AB547" s="100"/>
      <c r="AC547" s="100"/>
      <c r="AD547" s="100"/>
      <c r="AE547" s="100"/>
      <c r="AF547" s="100"/>
      <c r="AG547" s="100"/>
      <c r="AH547" s="100"/>
      <c r="AI547" s="100"/>
      <c r="AJ547" s="100"/>
      <c r="AK547" s="100"/>
      <c r="AL547" s="100"/>
      <c r="AM547" s="100"/>
      <c r="AN547" s="100"/>
      <c r="AO547" s="100"/>
      <c r="AP547" s="100"/>
      <c r="AQ547" s="100"/>
      <c r="AR547" s="100"/>
      <c r="AS547" s="100"/>
      <c r="AT547" s="100"/>
      <c r="AU547" s="100"/>
      <c r="AV547" s="100"/>
      <c r="AW547" s="100"/>
      <c r="AX547" s="100"/>
      <c r="AY547" s="100"/>
      <c r="AZ547" s="100"/>
      <c r="BA547" s="100"/>
      <c r="BB547" s="100"/>
      <c r="BC547" s="100"/>
      <c r="BD547" s="100"/>
      <c r="BE547" s="100"/>
      <c r="BF547" s="100"/>
      <c r="BG547" s="100"/>
    </row>
    <row r="548" spans="1:59" s="85" customFormat="1" ht="15.6" x14ac:dyDescent="0.3">
      <c r="A548" s="40" t="s">
        <v>71</v>
      </c>
      <c r="B548" s="40" t="str">
        <f>VLOOKUP(A548,'CENTROS DE COSTOS'!A:D,2,0)</f>
        <v>0036-0004</v>
      </c>
      <c r="C548" s="40" t="str">
        <f>VLOOKUP(A548,'CENTROS DE COSTOS'!A:D,3,0)</f>
        <v>Wompi Centro</v>
      </c>
      <c r="D548" s="40">
        <v>25035</v>
      </c>
      <c r="E548" s="40">
        <v>2975201</v>
      </c>
      <c r="F548" s="40">
        <v>64899</v>
      </c>
      <c r="G548" s="40" t="s">
        <v>33</v>
      </c>
      <c r="H548" s="40" t="s">
        <v>618</v>
      </c>
      <c r="I548" s="40" t="s">
        <v>625</v>
      </c>
      <c r="J548" s="40" t="s">
        <v>6680</v>
      </c>
      <c r="K548" s="40" t="s">
        <v>1170</v>
      </c>
      <c r="L548" s="40" t="s">
        <v>8500</v>
      </c>
      <c r="M548" s="103">
        <v>45966.333333333343</v>
      </c>
      <c r="N548" s="103">
        <v>45971.438194444447</v>
      </c>
      <c r="O548" s="40" t="s">
        <v>35</v>
      </c>
      <c r="P548" s="40" t="s">
        <v>35</v>
      </c>
      <c r="Q548" s="40" t="s">
        <v>1494</v>
      </c>
      <c r="R548" s="40" t="s">
        <v>1495</v>
      </c>
      <c r="S548" s="40" t="s">
        <v>10775</v>
      </c>
      <c r="T548" s="40" t="s">
        <v>1497</v>
      </c>
      <c r="U548" s="40">
        <v>24</v>
      </c>
      <c r="V548" s="40" t="str">
        <f>VLOOKUP(D548,TIPOLOGIA!A:F,5,0)</f>
        <v>INTERMEDIA</v>
      </c>
      <c r="W548" s="40" t="str">
        <f>VLOOKUP(D548,TIPOLOGIA!A:F,6,0)</f>
        <v>TERRESTRE</v>
      </c>
      <c r="X548" s="40" t="s">
        <v>1802</v>
      </c>
      <c r="Y548" s="40">
        <v>1</v>
      </c>
      <c r="Z548" s="51">
        <f>IF(T548="SOPORTE_TELEFÓNICO",'TARIFAS 2025'!$B$14,IF(V548="PRINCIPAL",'TARIFAS 2025'!$B$11,IF(V548="INTERMEDIA",'TARIFAS 2025'!$C$11,IF(V548="LEJANA",'TARIFAS 2025'!$D$11))))</f>
        <v>36351</v>
      </c>
      <c r="AA548" s="51">
        <f t="shared" si="8"/>
        <v>36351</v>
      </c>
      <c r="AB548" s="100"/>
      <c r="AC548" s="100"/>
      <c r="AD548" s="100"/>
      <c r="AE548" s="100"/>
      <c r="AF548" s="100"/>
      <c r="AG548" s="100"/>
      <c r="AH548" s="100"/>
      <c r="AI548" s="100"/>
      <c r="AJ548" s="100"/>
      <c r="AK548" s="100"/>
      <c r="AL548" s="100"/>
      <c r="AM548" s="100"/>
      <c r="AN548" s="100"/>
      <c r="AO548" s="100"/>
      <c r="AP548" s="100"/>
      <c r="AQ548" s="100"/>
      <c r="AR548" s="100"/>
      <c r="AS548" s="100"/>
      <c r="AT548" s="100"/>
      <c r="AU548" s="100"/>
      <c r="AV548" s="100"/>
      <c r="AW548" s="100"/>
      <c r="AX548" s="100"/>
      <c r="AY548" s="100"/>
      <c r="AZ548" s="100"/>
      <c r="BA548" s="100"/>
      <c r="BB548" s="100"/>
      <c r="BC548" s="100"/>
      <c r="BD548" s="100"/>
      <c r="BE548" s="100"/>
      <c r="BF548" s="100"/>
      <c r="BG548" s="100"/>
    </row>
    <row r="549" spans="1:59" s="85" customFormat="1" ht="15.6" x14ac:dyDescent="0.3">
      <c r="A549" s="40" t="s">
        <v>71</v>
      </c>
      <c r="B549" s="40" t="str">
        <f>VLOOKUP(A549,'CENTROS DE COSTOS'!A:D,2,0)</f>
        <v>0036-0004</v>
      </c>
      <c r="C549" s="40" t="str">
        <f>VLOOKUP(A549,'CENTROS DE COSTOS'!A:D,3,0)</f>
        <v>Wompi Centro</v>
      </c>
      <c r="D549" s="40">
        <v>25200</v>
      </c>
      <c r="E549" s="40">
        <v>2983338</v>
      </c>
      <c r="F549" s="40">
        <v>81207</v>
      </c>
      <c r="G549" s="40" t="s">
        <v>33</v>
      </c>
      <c r="H549" s="40" t="s">
        <v>618</v>
      </c>
      <c r="I549" s="40" t="s">
        <v>642</v>
      </c>
      <c r="J549" s="40" t="s">
        <v>6681</v>
      </c>
      <c r="K549" s="40" t="s">
        <v>1170</v>
      </c>
      <c r="L549" s="40" t="s">
        <v>8501</v>
      </c>
      <c r="M549" s="103">
        <v>45967.433333333327</v>
      </c>
      <c r="N549" s="103">
        <v>45971.438888888893</v>
      </c>
      <c r="O549" s="40" t="s">
        <v>35</v>
      </c>
      <c r="P549" s="40" t="s">
        <v>35</v>
      </c>
      <c r="Q549" s="40" t="s">
        <v>1494</v>
      </c>
      <c r="R549" s="40" t="s">
        <v>1495</v>
      </c>
      <c r="S549" s="40" t="s">
        <v>10776</v>
      </c>
      <c r="T549" s="40" t="s">
        <v>1497</v>
      </c>
      <c r="U549" s="40">
        <v>8</v>
      </c>
      <c r="V549" s="40" t="str">
        <f>VLOOKUP(D549,TIPOLOGIA!A:F,5,0)</f>
        <v>INTERMEDIA</v>
      </c>
      <c r="W549" s="40" t="str">
        <f>VLOOKUP(D549,TIPOLOGIA!A:F,6,0)</f>
        <v>TERRESTRE</v>
      </c>
      <c r="X549" s="40" t="s">
        <v>1802</v>
      </c>
      <c r="Y549" s="40">
        <v>1</v>
      </c>
      <c r="Z549" s="51">
        <f>IF(T549="SOPORTE_TELEFÓNICO",'TARIFAS 2025'!$B$14,IF(V549="PRINCIPAL",'TARIFAS 2025'!$B$11,IF(V549="INTERMEDIA",'TARIFAS 2025'!$C$11,IF(V549="LEJANA",'TARIFAS 2025'!$D$11))))</f>
        <v>36351</v>
      </c>
      <c r="AA549" s="51">
        <f t="shared" si="8"/>
        <v>36351</v>
      </c>
      <c r="AB549" s="100"/>
      <c r="AC549" s="100"/>
      <c r="AD549" s="100"/>
      <c r="AE549" s="100"/>
      <c r="AF549" s="100"/>
      <c r="AG549" s="100"/>
      <c r="AH549" s="100"/>
      <c r="AI549" s="100"/>
      <c r="AJ549" s="100"/>
      <c r="AK549" s="100"/>
      <c r="AL549" s="100"/>
      <c r="AM549" s="100"/>
      <c r="AN549" s="100"/>
      <c r="AO549" s="100"/>
      <c r="AP549" s="100"/>
      <c r="AQ549" s="100"/>
      <c r="AR549" s="100"/>
      <c r="AS549" s="100"/>
      <c r="AT549" s="100"/>
      <c r="AU549" s="100"/>
      <c r="AV549" s="100"/>
      <c r="AW549" s="100"/>
      <c r="AX549" s="100"/>
      <c r="AY549" s="100"/>
      <c r="AZ549" s="100"/>
      <c r="BA549" s="100"/>
      <c r="BB549" s="100"/>
      <c r="BC549" s="100"/>
      <c r="BD549" s="100"/>
      <c r="BE549" s="100"/>
      <c r="BF549" s="100"/>
      <c r="BG549" s="100"/>
    </row>
    <row r="550" spans="1:59" s="85" customFormat="1" ht="15.6" x14ac:dyDescent="0.3">
      <c r="A550" s="40" t="s">
        <v>96</v>
      </c>
      <c r="B550" s="40" t="str">
        <f>VLOOKUP(A550,'CENTROS DE COSTOS'!A:D,2,0)</f>
        <v>0036-0007</v>
      </c>
      <c r="C550" s="40" t="str">
        <f>VLOOKUP(A550,'CENTROS DE COSTOS'!A:D,3,0)</f>
        <v>Wompi Santander</v>
      </c>
      <c r="D550" s="40">
        <v>15176</v>
      </c>
      <c r="E550" s="40">
        <v>2979447</v>
      </c>
      <c r="F550" s="40">
        <v>69859</v>
      </c>
      <c r="G550" s="40" t="s">
        <v>33</v>
      </c>
      <c r="H550" s="40" t="s">
        <v>322</v>
      </c>
      <c r="I550" s="40" t="s">
        <v>338</v>
      </c>
      <c r="J550" s="40" t="s">
        <v>3180</v>
      </c>
      <c r="K550" s="40" t="s">
        <v>1170</v>
      </c>
      <c r="L550" s="40" t="s">
        <v>8502</v>
      </c>
      <c r="M550" s="103">
        <v>45966.620138888888</v>
      </c>
      <c r="N550" s="103">
        <v>45971.438888888893</v>
      </c>
      <c r="O550" s="40" t="s">
        <v>35</v>
      </c>
      <c r="P550" s="40" t="s">
        <v>35</v>
      </c>
      <c r="Q550" s="40" t="s">
        <v>1494</v>
      </c>
      <c r="R550" s="40" t="s">
        <v>1495</v>
      </c>
      <c r="S550" s="40" t="s">
        <v>10777</v>
      </c>
      <c r="T550" s="40" t="s">
        <v>1497</v>
      </c>
      <c r="U550" s="40">
        <v>32</v>
      </c>
      <c r="V550" s="40" t="str">
        <f>VLOOKUP(D550,TIPOLOGIA!A:F,5,0)</f>
        <v>LEJANA</v>
      </c>
      <c r="W550" s="40" t="str">
        <f>VLOOKUP(D550,TIPOLOGIA!A:F,6,0)</f>
        <v>TERRESTRE</v>
      </c>
      <c r="X550" s="40" t="s">
        <v>1591</v>
      </c>
      <c r="Y550" s="40">
        <v>1</v>
      </c>
      <c r="Z550" s="51">
        <f>IF(T550="SOPORTE_TELEFÓNICO",'TARIFAS 2025'!$B$14,IF(V550="PRINCIPAL",'TARIFAS 2025'!$B$11,IF(V550="INTERMEDIA",'TARIFAS 2025'!$C$11,IF(V550="LEJANA",'TARIFAS 2025'!$D$11))))</f>
        <v>40250</v>
      </c>
      <c r="AA550" s="51">
        <f t="shared" si="8"/>
        <v>40250</v>
      </c>
      <c r="AB550" s="100"/>
      <c r="AC550" s="100"/>
      <c r="AD550" s="100"/>
      <c r="AE550" s="100"/>
      <c r="AF550" s="100"/>
      <c r="AG550" s="100"/>
      <c r="AH550" s="100"/>
      <c r="AI550" s="100"/>
      <c r="AJ550" s="100"/>
      <c r="AK550" s="100"/>
      <c r="AL550" s="100"/>
      <c r="AM550" s="100"/>
      <c r="AN550" s="100"/>
      <c r="AO550" s="100"/>
      <c r="AP550" s="100"/>
      <c r="AQ550" s="100"/>
      <c r="AR550" s="100"/>
      <c r="AS550" s="100"/>
      <c r="AT550" s="100"/>
      <c r="AU550" s="100"/>
      <c r="AV550" s="100"/>
      <c r="AW550" s="100"/>
      <c r="AX550" s="100"/>
      <c r="AY550" s="100"/>
      <c r="AZ550" s="100"/>
      <c r="BA550" s="100"/>
      <c r="BB550" s="100"/>
      <c r="BC550" s="100"/>
      <c r="BD550" s="100"/>
      <c r="BE550" s="100"/>
      <c r="BF550" s="100"/>
      <c r="BG550" s="100"/>
    </row>
    <row r="551" spans="1:59" s="85" customFormat="1" ht="15.6" x14ac:dyDescent="0.3">
      <c r="A551" s="40" t="s">
        <v>77</v>
      </c>
      <c r="B551" s="40" t="str">
        <f>VLOOKUP(A551,'CENTROS DE COSTOS'!A:D,2,0)</f>
        <v>0036-0003</v>
      </c>
      <c r="C551" s="40" t="str">
        <f>VLOOKUP(A551,'CENTROS DE COSTOS'!A:D,3,0)</f>
        <v>Wompi Suroccidente</v>
      </c>
      <c r="D551" s="40">
        <v>19001</v>
      </c>
      <c r="E551" s="40">
        <v>2964240</v>
      </c>
      <c r="F551" s="40">
        <v>61424</v>
      </c>
      <c r="G551" s="40" t="s">
        <v>33</v>
      </c>
      <c r="H551" s="40" t="s">
        <v>498</v>
      </c>
      <c r="I551" s="40" t="s">
        <v>93</v>
      </c>
      <c r="J551" s="40" t="s">
        <v>6682</v>
      </c>
      <c r="K551" s="40" t="s">
        <v>1170</v>
      </c>
      <c r="L551" s="40" t="s">
        <v>8503</v>
      </c>
      <c r="M551" s="103">
        <v>45961.568749999999</v>
      </c>
      <c r="N551" s="103">
        <v>45971.459722222222</v>
      </c>
      <c r="O551" s="40" t="s">
        <v>35</v>
      </c>
      <c r="P551" s="40" t="s">
        <v>35</v>
      </c>
      <c r="Q551" s="40" t="s">
        <v>1494</v>
      </c>
      <c r="R551" s="40" t="s">
        <v>1495</v>
      </c>
      <c r="S551" s="40" t="s">
        <v>10778</v>
      </c>
      <c r="T551" s="40" t="s">
        <v>1172</v>
      </c>
      <c r="U551" s="40">
        <v>40</v>
      </c>
      <c r="V551" s="40" t="str">
        <f>VLOOKUP(D551,TIPOLOGIA!A:F,5,0)</f>
        <v>LEJANA</v>
      </c>
      <c r="W551" s="40" t="str">
        <f>VLOOKUP(D551,TIPOLOGIA!A:F,6,0)</f>
        <v>TERRESTRE</v>
      </c>
      <c r="X551" s="40" t="s">
        <v>1194</v>
      </c>
      <c r="Y551" s="40">
        <v>1</v>
      </c>
      <c r="Z551" s="51">
        <f>IF(T551="SOPORTE_TELEFÓNICO",'TARIFAS 2025'!$B$14,IF(V551="PRINCIPAL",'TARIFAS 2025'!$B$11,IF(V551="INTERMEDIA",'TARIFAS 2025'!$C$11,IF(V551="LEJANA",'TARIFAS 2025'!$D$11))))</f>
        <v>40250</v>
      </c>
      <c r="AA551" s="51">
        <f t="shared" si="8"/>
        <v>40250</v>
      </c>
      <c r="AB551" s="100"/>
      <c r="AC551" s="100"/>
      <c r="AD551" s="100"/>
      <c r="AE551" s="100"/>
      <c r="AF551" s="100"/>
      <c r="AG551" s="100"/>
      <c r="AH551" s="100"/>
      <c r="AI551" s="100"/>
      <c r="AJ551" s="100"/>
      <c r="AK551" s="100"/>
      <c r="AL551" s="100"/>
      <c r="AM551" s="100"/>
      <c r="AN551" s="100"/>
      <c r="AO551" s="100"/>
      <c r="AP551" s="100"/>
      <c r="AQ551" s="100"/>
      <c r="AR551" s="100"/>
      <c r="AS551" s="100"/>
      <c r="AT551" s="100"/>
      <c r="AU551" s="100"/>
      <c r="AV551" s="100"/>
      <c r="AW551" s="100"/>
      <c r="AX551" s="100"/>
      <c r="AY551" s="100"/>
      <c r="AZ551" s="100"/>
      <c r="BA551" s="100"/>
      <c r="BB551" s="100"/>
      <c r="BC551" s="100"/>
      <c r="BD551" s="100"/>
      <c r="BE551" s="100"/>
      <c r="BF551" s="100"/>
      <c r="BG551" s="100"/>
    </row>
    <row r="552" spans="1:59" s="85" customFormat="1" ht="15.6" x14ac:dyDescent="0.3">
      <c r="A552" s="40" t="s">
        <v>71</v>
      </c>
      <c r="B552" s="40" t="str">
        <f>VLOOKUP(A552,'CENTROS DE COSTOS'!A:D,2,0)</f>
        <v>0036-0004</v>
      </c>
      <c r="C552" s="40" t="str">
        <f>VLOOKUP(A552,'CENTROS DE COSTOS'!A:D,3,0)</f>
        <v>Wompi Centro</v>
      </c>
      <c r="D552" s="40">
        <v>25473</v>
      </c>
      <c r="E552" s="40">
        <v>2976489</v>
      </c>
      <c r="F552" s="40">
        <v>52225</v>
      </c>
      <c r="G552" s="40" t="s">
        <v>33</v>
      </c>
      <c r="H552" s="40" t="s">
        <v>618</v>
      </c>
      <c r="I552" s="40" t="s">
        <v>620</v>
      </c>
      <c r="J552" s="40" t="s">
        <v>1629</v>
      </c>
      <c r="K552" s="40" t="s">
        <v>1170</v>
      </c>
      <c r="L552" s="40" t="s">
        <v>8504</v>
      </c>
      <c r="M552" s="103">
        <v>45966.393750000003</v>
      </c>
      <c r="N552" s="103">
        <v>45971.466666666667</v>
      </c>
      <c r="O552" s="40" t="s">
        <v>35</v>
      </c>
      <c r="P552" s="40" t="s">
        <v>35</v>
      </c>
      <c r="Q552" s="40" t="s">
        <v>1494</v>
      </c>
      <c r="R552" s="40" t="s">
        <v>1495</v>
      </c>
      <c r="S552" s="40" t="s">
        <v>10779</v>
      </c>
      <c r="T552" s="40" t="s">
        <v>1172</v>
      </c>
      <c r="U552" s="40">
        <v>64</v>
      </c>
      <c r="V552" s="40" t="str">
        <f>VLOOKUP(D552,TIPOLOGIA!A:F,5,0)</f>
        <v>PRINCIPAL</v>
      </c>
      <c r="W552" s="40" t="str">
        <f>VLOOKUP(D552,TIPOLOGIA!A:F,6,0)</f>
        <v>TERRESTRE</v>
      </c>
      <c r="X552" s="40" t="s">
        <v>1444</v>
      </c>
      <c r="Y552" s="40">
        <v>1</v>
      </c>
      <c r="Z552" s="51">
        <f>IF(T552="SOPORTE_TELEFÓNICO",'TARIFAS 2025'!$B$14,IF(V552="PRINCIPAL",'TARIFAS 2025'!$B$11,IF(V552="INTERMEDIA",'TARIFAS 2025'!$C$11,IF(V552="LEJANA",'TARIFAS 2025'!$D$11))))</f>
        <v>31419</v>
      </c>
      <c r="AA552" s="51">
        <f t="shared" si="8"/>
        <v>31419</v>
      </c>
      <c r="AB552" s="100"/>
      <c r="AC552" s="100"/>
      <c r="AD552" s="100"/>
      <c r="AE552" s="100"/>
      <c r="AF552" s="100"/>
      <c r="AG552" s="100"/>
      <c r="AH552" s="100"/>
      <c r="AI552" s="100"/>
      <c r="AJ552" s="100"/>
      <c r="AK552" s="100"/>
      <c r="AL552" s="100"/>
      <c r="AM552" s="100"/>
      <c r="AN552" s="100"/>
      <c r="AO552" s="100"/>
      <c r="AP552" s="100"/>
      <c r="AQ552" s="100"/>
      <c r="AR552" s="100"/>
      <c r="AS552" s="100"/>
      <c r="AT552" s="100"/>
      <c r="AU552" s="100"/>
      <c r="AV552" s="100"/>
      <c r="AW552" s="100"/>
      <c r="AX552" s="100"/>
      <c r="AY552" s="100"/>
      <c r="AZ552" s="100"/>
      <c r="BA552" s="100"/>
      <c r="BB552" s="100"/>
      <c r="BC552" s="100"/>
      <c r="BD552" s="100"/>
      <c r="BE552" s="100"/>
      <c r="BF552" s="100"/>
      <c r="BG552" s="100"/>
    </row>
    <row r="553" spans="1:59" s="85" customFormat="1" ht="15.6" x14ac:dyDescent="0.3">
      <c r="A553" s="40" t="s">
        <v>92</v>
      </c>
      <c r="B553" s="40" t="str">
        <f>VLOOKUP(A553,'CENTROS DE COSTOS'!A:D,2,0)</f>
        <v>0036-0002</v>
      </c>
      <c r="C553" s="40" t="str">
        <f>VLOOKUP(A553,'CENTROS DE COSTOS'!A:D,3,0)</f>
        <v>Wompi Eje Cafetero</v>
      </c>
      <c r="D553" s="40">
        <v>76020</v>
      </c>
      <c r="E553" s="40">
        <v>2950747</v>
      </c>
      <c r="F553" s="40">
        <v>80863</v>
      </c>
      <c r="G553" s="40" t="s">
        <v>33</v>
      </c>
      <c r="H553" s="40" t="s">
        <v>1101</v>
      </c>
      <c r="I553" s="40" t="s">
        <v>1102</v>
      </c>
      <c r="J553" s="40" t="s">
        <v>6683</v>
      </c>
      <c r="K553" s="40" t="s">
        <v>1170</v>
      </c>
      <c r="L553" s="40" t="s">
        <v>8505</v>
      </c>
      <c r="M553" s="103">
        <v>45959.365277777782</v>
      </c>
      <c r="N553" s="103">
        <v>45971.472222222219</v>
      </c>
      <c r="O553" s="40" t="s">
        <v>35</v>
      </c>
      <c r="P553" s="40" t="s">
        <v>35</v>
      </c>
      <c r="Q553" s="40" t="s">
        <v>1494</v>
      </c>
      <c r="R553" s="40" t="s">
        <v>1495</v>
      </c>
      <c r="S553" s="40" t="s">
        <v>10780</v>
      </c>
      <c r="T553" s="40" t="s">
        <v>1497</v>
      </c>
      <c r="U553" s="40">
        <v>16</v>
      </c>
      <c r="V553" s="40" t="str">
        <f>VLOOKUP(D553,TIPOLOGIA!A:F,5,0)</f>
        <v>INTERMEDIA</v>
      </c>
      <c r="W553" s="40" t="str">
        <f>VLOOKUP(D553,TIPOLOGIA!A:F,6,0)</f>
        <v>TERRESTRE</v>
      </c>
      <c r="X553" s="40" t="s">
        <v>1802</v>
      </c>
      <c r="Y553" s="40">
        <v>1</v>
      </c>
      <c r="Z553" s="51">
        <f>IF(T553="SOPORTE_TELEFÓNICO",'TARIFAS 2025'!$B$14,IF(V553="PRINCIPAL",'TARIFAS 2025'!$B$11,IF(V553="INTERMEDIA",'TARIFAS 2025'!$C$11,IF(V553="LEJANA",'TARIFAS 2025'!$D$11))))</f>
        <v>36351</v>
      </c>
      <c r="AA553" s="51">
        <f t="shared" si="8"/>
        <v>36351</v>
      </c>
      <c r="AB553" s="100"/>
      <c r="AC553" s="100"/>
      <c r="AD553" s="100"/>
      <c r="AE553" s="100"/>
      <c r="AF553" s="100"/>
      <c r="AG553" s="100"/>
      <c r="AH553" s="100"/>
      <c r="AI553" s="100"/>
      <c r="AJ553" s="100"/>
      <c r="AK553" s="100"/>
      <c r="AL553" s="100"/>
      <c r="AM553" s="100"/>
      <c r="AN553" s="100"/>
      <c r="AO553" s="100"/>
      <c r="AP553" s="100"/>
      <c r="AQ553" s="100"/>
      <c r="AR553" s="100"/>
      <c r="AS553" s="100"/>
      <c r="AT553" s="100"/>
      <c r="AU553" s="100"/>
      <c r="AV553" s="100"/>
      <c r="AW553" s="100"/>
      <c r="AX553" s="100"/>
      <c r="AY553" s="100"/>
      <c r="AZ553" s="100"/>
      <c r="BA553" s="100"/>
      <c r="BB553" s="100"/>
      <c r="BC553" s="100"/>
      <c r="BD553" s="100"/>
      <c r="BE553" s="100"/>
      <c r="BF553" s="100"/>
      <c r="BG553" s="100"/>
    </row>
    <row r="554" spans="1:59" s="85" customFormat="1" ht="15.6" x14ac:dyDescent="0.3">
      <c r="A554" s="40" t="s">
        <v>77</v>
      </c>
      <c r="B554" s="40" t="str">
        <f>VLOOKUP(A554,'CENTROS DE COSTOS'!A:D,2,0)</f>
        <v>0036-0003</v>
      </c>
      <c r="C554" s="40" t="str">
        <f>VLOOKUP(A554,'CENTROS DE COSTOS'!A:D,3,0)</f>
        <v>Wompi Suroccidente</v>
      </c>
      <c r="D554" s="40">
        <v>76520</v>
      </c>
      <c r="E554" s="40">
        <v>2988149</v>
      </c>
      <c r="F554" s="40">
        <v>69403</v>
      </c>
      <c r="G554" s="40" t="s">
        <v>33</v>
      </c>
      <c r="H554" s="40" t="s">
        <v>1101</v>
      </c>
      <c r="I554" s="40" t="s">
        <v>1122</v>
      </c>
      <c r="J554" s="40" t="s">
        <v>6684</v>
      </c>
      <c r="K554" s="40" t="s">
        <v>1170</v>
      </c>
      <c r="L554" s="40" t="s">
        <v>8506</v>
      </c>
      <c r="M554" s="103">
        <v>45968.36041666667</v>
      </c>
      <c r="N554" s="103">
        <v>45971.472222222219</v>
      </c>
      <c r="O554" s="40" t="s">
        <v>35</v>
      </c>
      <c r="P554" s="40" t="s">
        <v>35</v>
      </c>
      <c r="Q554" s="40" t="s">
        <v>1494</v>
      </c>
      <c r="R554" s="40" t="s">
        <v>1495</v>
      </c>
      <c r="S554" s="40" t="s">
        <v>10781</v>
      </c>
      <c r="T554" s="40" t="s">
        <v>1172</v>
      </c>
      <c r="U554" s="40">
        <v>32</v>
      </c>
      <c r="V554" s="40" t="str">
        <f>VLOOKUP(D554,TIPOLOGIA!A:F,5,0)</f>
        <v>PRINCIPAL</v>
      </c>
      <c r="W554" s="40" t="str">
        <f>VLOOKUP(D554,TIPOLOGIA!A:F,6,0)</f>
        <v>TERRESTRE</v>
      </c>
      <c r="X554" s="40" t="s">
        <v>1342</v>
      </c>
      <c r="Y554" s="40">
        <v>1</v>
      </c>
      <c r="Z554" s="51">
        <f>IF(T554="SOPORTE_TELEFÓNICO",'TARIFAS 2025'!$B$14,IF(V554="PRINCIPAL",'TARIFAS 2025'!$B$11,IF(V554="INTERMEDIA",'TARIFAS 2025'!$C$11,IF(V554="LEJANA",'TARIFAS 2025'!$D$11))))</f>
        <v>31419</v>
      </c>
      <c r="AA554" s="51">
        <f t="shared" si="8"/>
        <v>31419</v>
      </c>
      <c r="AB554" s="100"/>
      <c r="AC554" s="100"/>
      <c r="AD554" s="100"/>
      <c r="AE554" s="100"/>
      <c r="AF554" s="100"/>
      <c r="AG554" s="100"/>
      <c r="AH554" s="100"/>
      <c r="AI554" s="100"/>
      <c r="AJ554" s="100"/>
      <c r="AK554" s="100"/>
      <c r="AL554" s="100"/>
      <c r="AM554" s="100"/>
      <c r="AN554" s="100"/>
      <c r="AO554" s="100"/>
      <c r="AP554" s="100"/>
      <c r="AQ554" s="100"/>
      <c r="AR554" s="100"/>
      <c r="AS554" s="100"/>
      <c r="AT554" s="100"/>
      <c r="AU554" s="100"/>
      <c r="AV554" s="100"/>
      <c r="AW554" s="100"/>
      <c r="AX554" s="100"/>
      <c r="AY554" s="100"/>
      <c r="AZ554" s="100"/>
      <c r="BA554" s="100"/>
      <c r="BB554" s="100"/>
      <c r="BC554" s="100"/>
      <c r="BD554" s="100"/>
      <c r="BE554" s="100"/>
      <c r="BF554" s="100"/>
      <c r="BG554" s="100"/>
    </row>
    <row r="555" spans="1:59" s="85" customFormat="1" ht="15.6" x14ac:dyDescent="0.3">
      <c r="A555" s="40" t="s">
        <v>85</v>
      </c>
      <c r="B555" s="40" t="str">
        <f>VLOOKUP(A555,'CENTROS DE COSTOS'!A:D,2,0)</f>
        <v>0036-0006</v>
      </c>
      <c r="C555" s="40" t="str">
        <f>VLOOKUP(A555,'CENTROS DE COSTOS'!A:D,3,0)</f>
        <v>Wompi Oriente</v>
      </c>
      <c r="D555" s="40">
        <v>73001</v>
      </c>
      <c r="E555" s="40">
        <v>2978033</v>
      </c>
      <c r="F555" s="40">
        <v>49352</v>
      </c>
      <c r="G555" s="40" t="s">
        <v>33</v>
      </c>
      <c r="H555" s="40" t="s">
        <v>1056</v>
      </c>
      <c r="I555" s="40" t="s">
        <v>85</v>
      </c>
      <c r="J555" s="40" t="s">
        <v>6685</v>
      </c>
      <c r="K555" s="40" t="s">
        <v>1170</v>
      </c>
      <c r="L555" s="40" t="s">
        <v>8507</v>
      </c>
      <c r="M555" s="103">
        <v>45966.474305555559</v>
      </c>
      <c r="N555" s="103">
        <v>45971.48541666667</v>
      </c>
      <c r="O555" s="40" t="s">
        <v>35</v>
      </c>
      <c r="P555" s="40" t="s">
        <v>35</v>
      </c>
      <c r="Q555" s="40" t="s">
        <v>1494</v>
      </c>
      <c r="R555" s="40" t="s">
        <v>1495</v>
      </c>
      <c r="S555" s="40" t="s">
        <v>10782</v>
      </c>
      <c r="T555" s="40" t="s">
        <v>1172</v>
      </c>
      <c r="U555" s="40">
        <v>40</v>
      </c>
      <c r="V555" s="40" t="str">
        <f>VLOOKUP(D555,TIPOLOGIA!A:F,5,0)</f>
        <v>PRINCIPAL</v>
      </c>
      <c r="W555" s="40" t="str">
        <f>VLOOKUP(D555,TIPOLOGIA!A:F,6,0)</f>
        <v>TERRESTRE</v>
      </c>
      <c r="X555" s="40" t="s">
        <v>1213</v>
      </c>
      <c r="Y555" s="40">
        <v>1</v>
      </c>
      <c r="Z555" s="51">
        <f>IF(T555="SOPORTE_TELEFÓNICO",'TARIFAS 2025'!$B$14,IF(V555="PRINCIPAL",'TARIFAS 2025'!$B$11,IF(V555="INTERMEDIA",'TARIFAS 2025'!$C$11,IF(V555="LEJANA",'TARIFAS 2025'!$D$11))))</f>
        <v>31419</v>
      </c>
      <c r="AA555" s="51">
        <f t="shared" si="8"/>
        <v>31419</v>
      </c>
      <c r="AB555" s="100"/>
      <c r="AC555" s="100"/>
      <c r="AD555" s="100"/>
      <c r="AE555" s="100"/>
      <c r="AF555" s="100"/>
      <c r="AG555" s="100"/>
      <c r="AH555" s="100"/>
      <c r="AI555" s="100"/>
      <c r="AJ555" s="100"/>
      <c r="AK555" s="100"/>
      <c r="AL555" s="100"/>
      <c r="AM555" s="100"/>
      <c r="AN555" s="100"/>
      <c r="AO555" s="100"/>
      <c r="AP555" s="100"/>
      <c r="AQ555" s="100"/>
      <c r="AR555" s="100"/>
      <c r="AS555" s="100"/>
      <c r="AT555" s="100"/>
      <c r="AU555" s="100"/>
      <c r="AV555" s="100"/>
      <c r="AW555" s="100"/>
      <c r="AX555" s="100"/>
      <c r="AY555" s="100"/>
      <c r="AZ555" s="100"/>
      <c r="BA555" s="100"/>
      <c r="BB555" s="100"/>
      <c r="BC555" s="100"/>
      <c r="BD555" s="100"/>
      <c r="BE555" s="100"/>
      <c r="BF555" s="100"/>
      <c r="BG555" s="100"/>
    </row>
    <row r="556" spans="1:59" s="85" customFormat="1" ht="15.6" x14ac:dyDescent="0.3">
      <c r="A556" s="40" t="s">
        <v>71</v>
      </c>
      <c r="B556" s="40" t="str">
        <f>VLOOKUP(A556,'CENTROS DE COSTOS'!A:D,2,0)</f>
        <v>0036-0004</v>
      </c>
      <c r="C556" s="40" t="str">
        <f>VLOOKUP(A556,'CENTROS DE COSTOS'!A:D,3,0)</f>
        <v>Wompi Centro</v>
      </c>
      <c r="D556" s="40">
        <v>11001</v>
      </c>
      <c r="E556" s="40">
        <v>2972335</v>
      </c>
      <c r="F556" s="40">
        <v>75743</v>
      </c>
      <c r="G556" s="40" t="s">
        <v>33</v>
      </c>
      <c r="H556" s="40" t="s">
        <v>618</v>
      </c>
      <c r="I556" s="40" t="s">
        <v>71</v>
      </c>
      <c r="J556" s="40" t="s">
        <v>3221</v>
      </c>
      <c r="K556" s="40" t="s">
        <v>1170</v>
      </c>
      <c r="L556" s="40" t="s">
        <v>8508</v>
      </c>
      <c r="M556" s="103">
        <v>45965.54583333333</v>
      </c>
      <c r="N556" s="103">
        <v>45971.495833333327</v>
      </c>
      <c r="O556" s="40" t="s">
        <v>35</v>
      </c>
      <c r="P556" s="40" t="s">
        <v>35</v>
      </c>
      <c r="Q556" s="40" t="s">
        <v>1494</v>
      </c>
      <c r="R556" s="40" t="s">
        <v>1495</v>
      </c>
      <c r="S556" s="40" t="s">
        <v>10783</v>
      </c>
      <c r="T556" s="40" t="s">
        <v>1172</v>
      </c>
      <c r="U556" s="40">
        <v>64</v>
      </c>
      <c r="V556" s="40" t="str">
        <f>VLOOKUP(D556,TIPOLOGIA!A:F,5,0)</f>
        <v>PRINCIPAL</v>
      </c>
      <c r="W556" s="40" t="str">
        <f>VLOOKUP(D556,TIPOLOGIA!A:F,6,0)</f>
        <v>TERRESTRE</v>
      </c>
      <c r="X556" s="40" t="s">
        <v>1323</v>
      </c>
      <c r="Y556" s="40">
        <v>1</v>
      </c>
      <c r="Z556" s="51">
        <f>IF(T556="SOPORTE_TELEFÓNICO",'TARIFAS 2025'!$B$14,IF(V556="PRINCIPAL",'TARIFAS 2025'!$B$11,IF(V556="INTERMEDIA",'TARIFAS 2025'!$C$11,IF(V556="LEJANA",'TARIFAS 2025'!$D$11))))</f>
        <v>31419</v>
      </c>
      <c r="AA556" s="51">
        <f t="shared" si="8"/>
        <v>31419</v>
      </c>
      <c r="AB556" s="100"/>
      <c r="AC556" s="100"/>
      <c r="AD556" s="100"/>
      <c r="AE556" s="100"/>
      <c r="AF556" s="100"/>
      <c r="AG556" s="100"/>
      <c r="AH556" s="100"/>
      <c r="AI556" s="100"/>
      <c r="AJ556" s="100"/>
      <c r="AK556" s="100"/>
      <c r="AL556" s="100"/>
      <c r="AM556" s="100"/>
      <c r="AN556" s="100"/>
      <c r="AO556" s="100"/>
      <c r="AP556" s="100"/>
      <c r="AQ556" s="100"/>
      <c r="AR556" s="100"/>
      <c r="AS556" s="100"/>
      <c r="AT556" s="100"/>
      <c r="AU556" s="100"/>
      <c r="AV556" s="100"/>
      <c r="AW556" s="100"/>
      <c r="AX556" s="100"/>
      <c r="AY556" s="100"/>
      <c r="AZ556" s="100"/>
      <c r="BA556" s="100"/>
      <c r="BB556" s="100"/>
      <c r="BC556" s="100"/>
      <c r="BD556" s="100"/>
      <c r="BE556" s="100"/>
      <c r="BF556" s="100"/>
      <c r="BG556" s="100"/>
    </row>
    <row r="557" spans="1:59" s="85" customFormat="1" ht="15.6" x14ac:dyDescent="0.3">
      <c r="A557" s="40" t="s">
        <v>71</v>
      </c>
      <c r="B557" s="40" t="str">
        <f>VLOOKUP(A557,'CENTROS DE COSTOS'!A:D,2,0)</f>
        <v>0036-0004</v>
      </c>
      <c r="C557" s="40" t="str">
        <f>VLOOKUP(A557,'CENTROS DE COSTOS'!A:D,3,0)</f>
        <v>Wompi Centro</v>
      </c>
      <c r="D557" s="40">
        <v>25899</v>
      </c>
      <c r="E557" s="40">
        <v>2975999</v>
      </c>
      <c r="F557" s="40">
        <v>37834</v>
      </c>
      <c r="G557" s="40" t="s">
        <v>33</v>
      </c>
      <c r="H557" s="40" t="s">
        <v>618</v>
      </c>
      <c r="I557" s="40" t="s">
        <v>727</v>
      </c>
      <c r="J557" s="40" t="s">
        <v>6686</v>
      </c>
      <c r="K557" s="40" t="s">
        <v>1170</v>
      </c>
      <c r="L557" s="40" t="s">
        <v>8509</v>
      </c>
      <c r="M557" s="103">
        <v>45966.369444444441</v>
      </c>
      <c r="N557" s="103">
        <v>45971.496527777781</v>
      </c>
      <c r="O557" s="40" t="s">
        <v>35</v>
      </c>
      <c r="P557" s="40" t="s">
        <v>35</v>
      </c>
      <c r="Q557" s="40" t="s">
        <v>1494</v>
      </c>
      <c r="R557" s="40" t="s">
        <v>1495</v>
      </c>
      <c r="S557" s="40" t="s">
        <v>10784</v>
      </c>
      <c r="T557" s="40" t="s">
        <v>1497</v>
      </c>
      <c r="U557" s="40">
        <v>32</v>
      </c>
      <c r="V557" s="40" t="str">
        <f>VLOOKUP(D557,TIPOLOGIA!A:F,5,0)</f>
        <v>INTERMEDIA</v>
      </c>
      <c r="W557" s="40" t="str">
        <f>VLOOKUP(D557,TIPOLOGIA!A:F,6,0)</f>
        <v>TERRESTRE</v>
      </c>
      <c r="X557" s="40" t="s">
        <v>1179</v>
      </c>
      <c r="Y557" s="40">
        <v>1</v>
      </c>
      <c r="Z557" s="51">
        <f>IF(T557="SOPORTE_TELEFÓNICO",'TARIFAS 2025'!$B$14,IF(V557="PRINCIPAL",'TARIFAS 2025'!$B$11,IF(V557="INTERMEDIA",'TARIFAS 2025'!$C$11,IF(V557="LEJANA",'TARIFAS 2025'!$D$11))))</f>
        <v>36351</v>
      </c>
      <c r="AA557" s="51">
        <f t="shared" si="8"/>
        <v>36351</v>
      </c>
      <c r="AB557" s="100"/>
      <c r="AC557" s="100"/>
      <c r="AD557" s="100"/>
      <c r="AE557" s="100"/>
      <c r="AF557" s="100"/>
      <c r="AG557" s="100"/>
      <c r="AH557" s="100"/>
      <c r="AI557" s="100"/>
      <c r="AJ557" s="100"/>
      <c r="AK557" s="100"/>
      <c r="AL557" s="100"/>
      <c r="AM557" s="100"/>
      <c r="AN557" s="100"/>
      <c r="AO557" s="100"/>
      <c r="AP557" s="100"/>
      <c r="AQ557" s="100"/>
      <c r="AR557" s="100"/>
      <c r="AS557" s="100"/>
      <c r="AT557" s="100"/>
      <c r="AU557" s="100"/>
      <c r="AV557" s="100"/>
      <c r="AW557" s="100"/>
      <c r="AX557" s="100"/>
      <c r="AY557" s="100"/>
      <c r="AZ557" s="100"/>
      <c r="BA557" s="100"/>
      <c r="BB557" s="100"/>
      <c r="BC557" s="100"/>
      <c r="BD557" s="100"/>
      <c r="BE557" s="100"/>
      <c r="BF557" s="100"/>
      <c r="BG557" s="100"/>
    </row>
    <row r="558" spans="1:59" s="85" customFormat="1" ht="15.6" x14ac:dyDescent="0.3">
      <c r="A558" s="40" t="s">
        <v>77</v>
      </c>
      <c r="B558" s="40" t="str">
        <f>VLOOKUP(A558,'CENTROS DE COSTOS'!A:D,2,0)</f>
        <v>0036-0003</v>
      </c>
      <c r="C558" s="40" t="str">
        <f>VLOOKUP(A558,'CENTROS DE COSTOS'!A:D,3,0)</f>
        <v>Wompi Suroccidente</v>
      </c>
      <c r="D558" s="40">
        <v>76001</v>
      </c>
      <c r="E558" s="40">
        <v>2973259</v>
      </c>
      <c r="F558" s="40">
        <v>52028</v>
      </c>
      <c r="G558" s="40" t="s">
        <v>33</v>
      </c>
      <c r="H558" s="40" t="s">
        <v>1101</v>
      </c>
      <c r="I558" s="40" t="s">
        <v>77</v>
      </c>
      <c r="J558" s="40" t="s">
        <v>6687</v>
      </c>
      <c r="K558" s="40" t="s">
        <v>1170</v>
      </c>
      <c r="L558" s="40" t="s">
        <v>8510</v>
      </c>
      <c r="M558" s="103">
        <v>45965.60833333333</v>
      </c>
      <c r="N558" s="103">
        <v>45971.499305555553</v>
      </c>
      <c r="O558" s="40" t="s">
        <v>35</v>
      </c>
      <c r="P558" s="40" t="s">
        <v>35</v>
      </c>
      <c r="Q558" s="40" t="s">
        <v>1494</v>
      </c>
      <c r="R558" s="40" t="s">
        <v>1495</v>
      </c>
      <c r="S558" s="40" t="s">
        <v>10785</v>
      </c>
      <c r="T558" s="40" t="s">
        <v>1172</v>
      </c>
      <c r="U558" s="40">
        <v>64</v>
      </c>
      <c r="V558" s="40" t="str">
        <f>VLOOKUP(D558,TIPOLOGIA!A:F,5,0)</f>
        <v>PRINCIPAL</v>
      </c>
      <c r="W558" s="40" t="str">
        <f>VLOOKUP(D558,TIPOLOGIA!A:F,6,0)</f>
        <v>TERRESTRE</v>
      </c>
      <c r="X558" s="40" t="s">
        <v>1673</v>
      </c>
      <c r="Y558" s="40">
        <v>1</v>
      </c>
      <c r="Z558" s="51">
        <f>IF(T558="SOPORTE_TELEFÓNICO",'TARIFAS 2025'!$B$14,IF(V558="PRINCIPAL",'TARIFAS 2025'!$B$11,IF(V558="INTERMEDIA",'TARIFAS 2025'!$C$11,IF(V558="LEJANA",'TARIFAS 2025'!$D$11))))</f>
        <v>31419</v>
      </c>
      <c r="AA558" s="51">
        <f t="shared" si="8"/>
        <v>31419</v>
      </c>
      <c r="AB558" s="100"/>
      <c r="AC558" s="100"/>
      <c r="AD558" s="100"/>
      <c r="AE558" s="100"/>
      <c r="AF558" s="100"/>
      <c r="AG558" s="100"/>
      <c r="AH558" s="100"/>
      <c r="AI558" s="100"/>
      <c r="AJ558" s="100"/>
      <c r="AK558" s="100"/>
      <c r="AL558" s="100"/>
      <c r="AM558" s="100"/>
      <c r="AN558" s="100"/>
      <c r="AO558" s="100"/>
      <c r="AP558" s="100"/>
      <c r="AQ558" s="100"/>
      <c r="AR558" s="100"/>
      <c r="AS558" s="100"/>
      <c r="AT558" s="100"/>
      <c r="AU558" s="100"/>
      <c r="AV558" s="100"/>
      <c r="AW558" s="100"/>
      <c r="AX558" s="100"/>
      <c r="AY558" s="100"/>
      <c r="AZ558" s="100"/>
      <c r="BA558" s="100"/>
      <c r="BB558" s="100"/>
      <c r="BC558" s="100"/>
      <c r="BD558" s="100"/>
      <c r="BE558" s="100"/>
      <c r="BF558" s="100"/>
      <c r="BG558" s="100"/>
    </row>
    <row r="559" spans="1:59" s="85" customFormat="1" ht="15.6" x14ac:dyDescent="0.3">
      <c r="A559" s="40" t="s">
        <v>77</v>
      </c>
      <c r="B559" s="40" t="str">
        <f>VLOOKUP(A559,'CENTROS DE COSTOS'!A:D,2,0)</f>
        <v>0036-0003</v>
      </c>
      <c r="C559" s="40" t="str">
        <f>VLOOKUP(A559,'CENTROS DE COSTOS'!A:D,3,0)</f>
        <v>Wompi Suroccidente</v>
      </c>
      <c r="D559" s="40">
        <v>19548</v>
      </c>
      <c r="E559" s="40">
        <v>2972572</v>
      </c>
      <c r="F559" s="40">
        <v>76351</v>
      </c>
      <c r="G559" s="40" t="s">
        <v>33</v>
      </c>
      <c r="H559" s="40" t="s">
        <v>498</v>
      </c>
      <c r="I559" s="40" t="s">
        <v>522</v>
      </c>
      <c r="J559" s="40" t="s">
        <v>1551</v>
      </c>
      <c r="K559" s="40" t="s">
        <v>1170</v>
      </c>
      <c r="L559" s="40" t="s">
        <v>8511</v>
      </c>
      <c r="M559" s="103">
        <v>45965.572916666657</v>
      </c>
      <c r="N559" s="103">
        <v>45971.501388888893</v>
      </c>
      <c r="O559" s="40" t="s">
        <v>35</v>
      </c>
      <c r="P559" s="40" t="s">
        <v>35</v>
      </c>
      <c r="Q559" s="40" t="s">
        <v>1494</v>
      </c>
      <c r="R559" s="40" t="s">
        <v>1495</v>
      </c>
      <c r="S559" s="40" t="s">
        <v>10786</v>
      </c>
      <c r="T559" s="40" t="s">
        <v>1497</v>
      </c>
      <c r="U559" s="40">
        <v>24</v>
      </c>
      <c r="V559" s="40" t="str">
        <f>VLOOKUP(D559,TIPOLOGIA!A:F,5,0)</f>
        <v>LEJANA</v>
      </c>
      <c r="W559" s="40" t="str">
        <f>VLOOKUP(D559,TIPOLOGIA!A:F,6,0)</f>
        <v>TERRESTRE</v>
      </c>
      <c r="X559" s="40" t="s">
        <v>1261</v>
      </c>
      <c r="Y559" s="40">
        <v>1</v>
      </c>
      <c r="Z559" s="51">
        <f>IF(T559="SOPORTE_TELEFÓNICO",'TARIFAS 2025'!$B$14,IF(V559="PRINCIPAL",'TARIFAS 2025'!$B$11,IF(V559="INTERMEDIA",'TARIFAS 2025'!$C$11,IF(V559="LEJANA",'TARIFAS 2025'!$D$11))))</f>
        <v>40250</v>
      </c>
      <c r="AA559" s="51">
        <f t="shared" si="8"/>
        <v>40250</v>
      </c>
      <c r="AB559" s="100"/>
      <c r="AC559" s="100"/>
      <c r="AD559" s="100"/>
      <c r="AE559" s="100"/>
      <c r="AF559" s="100"/>
      <c r="AG559" s="100"/>
      <c r="AH559" s="100"/>
      <c r="AI559" s="100"/>
      <c r="AJ559" s="100"/>
      <c r="AK559" s="100"/>
      <c r="AL559" s="100"/>
      <c r="AM559" s="100"/>
      <c r="AN559" s="100"/>
      <c r="AO559" s="100"/>
      <c r="AP559" s="100"/>
      <c r="AQ559" s="100"/>
      <c r="AR559" s="100"/>
      <c r="AS559" s="100"/>
      <c r="AT559" s="100"/>
      <c r="AU559" s="100"/>
      <c r="AV559" s="100"/>
      <c r="AW559" s="100"/>
      <c r="AX559" s="100"/>
      <c r="AY559" s="100"/>
      <c r="AZ559" s="100"/>
      <c r="BA559" s="100"/>
      <c r="BB559" s="100"/>
      <c r="BC559" s="100"/>
      <c r="BD559" s="100"/>
      <c r="BE559" s="100"/>
      <c r="BF559" s="100"/>
      <c r="BG559" s="100"/>
    </row>
    <row r="560" spans="1:59" s="85" customFormat="1" ht="15.6" x14ac:dyDescent="0.3">
      <c r="A560" s="40" t="s">
        <v>85</v>
      </c>
      <c r="B560" s="40" t="str">
        <f>VLOOKUP(A560,'CENTROS DE COSTOS'!A:D,2,0)</f>
        <v>0036-0006</v>
      </c>
      <c r="C560" s="40" t="str">
        <f>VLOOKUP(A560,'CENTROS DE COSTOS'!A:D,3,0)</f>
        <v>Wompi Oriente</v>
      </c>
      <c r="D560" s="40">
        <v>73001</v>
      </c>
      <c r="E560" s="40">
        <v>2979251</v>
      </c>
      <c r="F560" s="40">
        <v>31221</v>
      </c>
      <c r="G560" s="40" t="s">
        <v>33</v>
      </c>
      <c r="H560" s="40" t="s">
        <v>1056</v>
      </c>
      <c r="I560" s="40" t="s">
        <v>85</v>
      </c>
      <c r="J560" s="40" t="s">
        <v>1514</v>
      </c>
      <c r="K560" s="40" t="s">
        <v>1170</v>
      </c>
      <c r="L560" s="40" t="s">
        <v>8512</v>
      </c>
      <c r="M560" s="103">
        <v>45966.6</v>
      </c>
      <c r="N560" s="103">
        <v>45971.50277777778</v>
      </c>
      <c r="O560" s="40" t="s">
        <v>35</v>
      </c>
      <c r="P560" s="40" t="s">
        <v>35</v>
      </c>
      <c r="Q560" s="40" t="s">
        <v>1494</v>
      </c>
      <c r="R560" s="40" t="s">
        <v>1495</v>
      </c>
      <c r="S560" s="40" t="s">
        <v>10787</v>
      </c>
      <c r="T560" s="40" t="s">
        <v>1172</v>
      </c>
      <c r="U560" s="40">
        <v>64</v>
      </c>
      <c r="V560" s="40" t="str">
        <f>VLOOKUP(D560,TIPOLOGIA!A:F,5,0)</f>
        <v>PRINCIPAL</v>
      </c>
      <c r="W560" s="40" t="str">
        <f>VLOOKUP(D560,TIPOLOGIA!A:F,6,0)</f>
        <v>TERRESTRE</v>
      </c>
      <c r="X560" s="40" t="s">
        <v>1213</v>
      </c>
      <c r="Y560" s="40">
        <v>1</v>
      </c>
      <c r="Z560" s="51">
        <f>IF(T560="SOPORTE_TELEFÓNICO",'TARIFAS 2025'!$B$14,IF(V560="PRINCIPAL",'TARIFAS 2025'!$B$11,IF(V560="INTERMEDIA",'TARIFAS 2025'!$C$11,IF(V560="LEJANA",'TARIFAS 2025'!$D$11))))</f>
        <v>31419</v>
      </c>
      <c r="AA560" s="51">
        <f t="shared" si="8"/>
        <v>31419</v>
      </c>
      <c r="AB560" s="100"/>
      <c r="AC560" s="100"/>
      <c r="AD560" s="100"/>
      <c r="AE560" s="100"/>
      <c r="AF560" s="100"/>
      <c r="AG560" s="100"/>
      <c r="AH560" s="100"/>
      <c r="AI560" s="100"/>
      <c r="AJ560" s="100"/>
      <c r="AK560" s="100"/>
      <c r="AL560" s="100"/>
      <c r="AM560" s="100"/>
      <c r="AN560" s="100"/>
      <c r="AO560" s="100"/>
      <c r="AP560" s="100"/>
      <c r="AQ560" s="100"/>
      <c r="AR560" s="100"/>
      <c r="AS560" s="100"/>
      <c r="AT560" s="100"/>
      <c r="AU560" s="100"/>
      <c r="AV560" s="100"/>
      <c r="AW560" s="100"/>
      <c r="AX560" s="100"/>
      <c r="AY560" s="100"/>
      <c r="AZ560" s="100"/>
      <c r="BA560" s="100"/>
      <c r="BB560" s="100"/>
      <c r="BC560" s="100"/>
      <c r="BD560" s="100"/>
      <c r="BE560" s="100"/>
      <c r="BF560" s="100"/>
      <c r="BG560" s="100"/>
    </row>
    <row r="561" spans="1:59" s="85" customFormat="1" ht="15.6" x14ac:dyDescent="0.3">
      <c r="A561" s="40" t="s">
        <v>71</v>
      </c>
      <c r="B561" s="40" t="str">
        <f>VLOOKUP(A561,'CENTROS DE COSTOS'!A:D,2,0)</f>
        <v>0036-0004</v>
      </c>
      <c r="C561" s="40" t="str">
        <f>VLOOKUP(A561,'CENTROS DE COSTOS'!A:D,3,0)</f>
        <v>Wompi Centro</v>
      </c>
      <c r="D561" s="40">
        <v>25290</v>
      </c>
      <c r="E561" s="40">
        <v>2976465</v>
      </c>
      <c r="F561" s="40">
        <v>79087</v>
      </c>
      <c r="G561" s="40" t="s">
        <v>33</v>
      </c>
      <c r="H561" s="40" t="s">
        <v>618</v>
      </c>
      <c r="I561" s="40" t="s">
        <v>652</v>
      </c>
      <c r="J561" s="40" t="s">
        <v>6688</v>
      </c>
      <c r="K561" s="40" t="s">
        <v>1170</v>
      </c>
      <c r="L561" s="40" t="s">
        <v>8513</v>
      </c>
      <c r="M561" s="103">
        <v>45966.39166666667</v>
      </c>
      <c r="N561" s="103">
        <v>45971.503472222219</v>
      </c>
      <c r="O561" s="40" t="s">
        <v>35</v>
      </c>
      <c r="P561" s="40" t="s">
        <v>35</v>
      </c>
      <c r="Q561" s="40" t="s">
        <v>1494</v>
      </c>
      <c r="R561" s="40" t="s">
        <v>1495</v>
      </c>
      <c r="S561" s="40" t="s">
        <v>10788</v>
      </c>
      <c r="T561" s="40" t="s">
        <v>1497</v>
      </c>
      <c r="U561" s="40">
        <v>56</v>
      </c>
      <c r="V561" s="40" t="str">
        <f>VLOOKUP(D561,TIPOLOGIA!A:F,5,0)</f>
        <v>INTERMEDIA</v>
      </c>
      <c r="W561" s="40" t="str">
        <f>VLOOKUP(D561,TIPOLOGIA!A:F,6,0)</f>
        <v>TERRESTRE</v>
      </c>
      <c r="X561" s="40" t="s">
        <v>1455</v>
      </c>
      <c r="Y561" s="40">
        <v>1</v>
      </c>
      <c r="Z561" s="51">
        <f>IF(T561="SOPORTE_TELEFÓNICO",'TARIFAS 2025'!$B$14,IF(V561="PRINCIPAL",'TARIFAS 2025'!$B$11,IF(V561="INTERMEDIA",'TARIFAS 2025'!$C$11,IF(V561="LEJANA",'TARIFAS 2025'!$D$11))))</f>
        <v>36351</v>
      </c>
      <c r="AA561" s="51">
        <f t="shared" si="8"/>
        <v>36351</v>
      </c>
      <c r="AB561" s="100"/>
      <c r="AC561" s="100"/>
      <c r="AD561" s="100"/>
      <c r="AE561" s="100"/>
      <c r="AF561" s="100"/>
      <c r="AG561" s="100"/>
      <c r="AH561" s="100"/>
      <c r="AI561" s="100"/>
      <c r="AJ561" s="100"/>
      <c r="AK561" s="100"/>
      <c r="AL561" s="100"/>
      <c r="AM561" s="100"/>
      <c r="AN561" s="100"/>
      <c r="AO561" s="100"/>
      <c r="AP561" s="100"/>
      <c r="AQ561" s="100"/>
      <c r="AR561" s="100"/>
      <c r="AS561" s="100"/>
      <c r="AT561" s="100"/>
      <c r="AU561" s="100"/>
      <c r="AV561" s="100"/>
      <c r="AW561" s="100"/>
      <c r="AX561" s="100"/>
      <c r="AY561" s="100"/>
      <c r="AZ561" s="100"/>
      <c r="BA561" s="100"/>
      <c r="BB561" s="100"/>
      <c r="BC561" s="100"/>
      <c r="BD561" s="100"/>
      <c r="BE561" s="100"/>
      <c r="BF561" s="100"/>
      <c r="BG561" s="100"/>
    </row>
    <row r="562" spans="1:59" s="85" customFormat="1" ht="15.6" x14ac:dyDescent="0.3">
      <c r="A562" s="40" t="s">
        <v>77</v>
      </c>
      <c r="B562" s="40" t="str">
        <f>VLOOKUP(A562,'CENTROS DE COSTOS'!A:D,2,0)</f>
        <v>0036-0003</v>
      </c>
      <c r="C562" s="40" t="str">
        <f>VLOOKUP(A562,'CENTROS DE COSTOS'!A:D,3,0)</f>
        <v>Wompi Suroccidente</v>
      </c>
      <c r="D562" s="40">
        <v>19845</v>
      </c>
      <c r="E562" s="40">
        <v>2978009</v>
      </c>
      <c r="F562" s="40">
        <v>77811</v>
      </c>
      <c r="G562" s="40" t="s">
        <v>33</v>
      </c>
      <c r="H562" s="40" t="s">
        <v>498</v>
      </c>
      <c r="I562" s="40" t="s">
        <v>534</v>
      </c>
      <c r="J562" s="40" t="s">
        <v>6689</v>
      </c>
      <c r="K562" s="40" t="s">
        <v>1170</v>
      </c>
      <c r="L562" s="40" t="s">
        <v>8514</v>
      </c>
      <c r="M562" s="103">
        <v>45966.470833333333</v>
      </c>
      <c r="N562" s="103">
        <v>45971.506249999999</v>
      </c>
      <c r="O562" s="40" t="s">
        <v>35</v>
      </c>
      <c r="P562" s="40" t="s">
        <v>35</v>
      </c>
      <c r="Q562" s="40" t="s">
        <v>1494</v>
      </c>
      <c r="R562" s="40" t="s">
        <v>1495</v>
      </c>
      <c r="S562" s="40" t="s">
        <v>10789</v>
      </c>
      <c r="T562" s="40" t="s">
        <v>1497</v>
      </c>
      <c r="U562" s="40">
        <v>24</v>
      </c>
      <c r="V562" s="40" t="str">
        <f>VLOOKUP(D562,TIPOLOGIA!A:F,5,0)</f>
        <v>LEJANA</v>
      </c>
      <c r="W562" s="40" t="str">
        <f>VLOOKUP(D562,TIPOLOGIA!A:F,6,0)</f>
        <v>TERRESTRE</v>
      </c>
      <c r="X562" s="40" t="s">
        <v>1215</v>
      </c>
      <c r="Y562" s="40">
        <v>1</v>
      </c>
      <c r="Z562" s="51">
        <f>IF(T562="SOPORTE_TELEFÓNICO",'TARIFAS 2025'!$B$14,IF(V562="PRINCIPAL",'TARIFAS 2025'!$B$11,IF(V562="INTERMEDIA",'TARIFAS 2025'!$C$11,IF(V562="LEJANA",'TARIFAS 2025'!$D$11))))</f>
        <v>40250</v>
      </c>
      <c r="AA562" s="51">
        <f t="shared" si="8"/>
        <v>40250</v>
      </c>
      <c r="AB562" s="100"/>
      <c r="AC562" s="100"/>
      <c r="AD562" s="100"/>
      <c r="AE562" s="100"/>
      <c r="AF562" s="100"/>
      <c r="AG562" s="100"/>
      <c r="AH562" s="100"/>
      <c r="AI562" s="100"/>
      <c r="AJ562" s="100"/>
      <c r="AK562" s="100"/>
      <c r="AL562" s="100"/>
      <c r="AM562" s="100"/>
      <c r="AN562" s="100"/>
      <c r="AO562" s="100"/>
      <c r="AP562" s="100"/>
      <c r="AQ562" s="100"/>
      <c r="AR562" s="100"/>
      <c r="AS562" s="100"/>
      <c r="AT562" s="100"/>
      <c r="AU562" s="100"/>
      <c r="AV562" s="100"/>
      <c r="AW562" s="100"/>
      <c r="AX562" s="100"/>
      <c r="AY562" s="100"/>
      <c r="AZ562" s="100"/>
      <c r="BA562" s="100"/>
      <c r="BB562" s="100"/>
      <c r="BC562" s="100"/>
      <c r="BD562" s="100"/>
      <c r="BE562" s="100"/>
      <c r="BF562" s="100"/>
      <c r="BG562" s="100"/>
    </row>
    <row r="563" spans="1:59" s="85" customFormat="1" ht="15.6" x14ac:dyDescent="0.3">
      <c r="A563" s="40" t="s">
        <v>71</v>
      </c>
      <c r="B563" s="40" t="str">
        <f>VLOOKUP(A563,'CENTROS DE COSTOS'!A:D,2,0)</f>
        <v>0036-0004</v>
      </c>
      <c r="C563" s="40" t="str">
        <f>VLOOKUP(A563,'CENTROS DE COSTOS'!A:D,3,0)</f>
        <v>Wompi Centro</v>
      </c>
      <c r="D563" s="40">
        <v>25815</v>
      </c>
      <c r="E563" s="40">
        <v>2977196</v>
      </c>
      <c r="F563" s="40">
        <v>55308</v>
      </c>
      <c r="G563" s="40" t="s">
        <v>33</v>
      </c>
      <c r="H563" s="40" t="s">
        <v>618</v>
      </c>
      <c r="I563" s="40" t="s">
        <v>711</v>
      </c>
      <c r="J563" s="40" t="s">
        <v>6690</v>
      </c>
      <c r="K563" s="40" t="s">
        <v>1170</v>
      </c>
      <c r="L563" s="40" t="s">
        <v>8515</v>
      </c>
      <c r="M563" s="103">
        <v>45966.427083333343</v>
      </c>
      <c r="N563" s="103">
        <v>45971.506944444453</v>
      </c>
      <c r="O563" s="40" t="s">
        <v>35</v>
      </c>
      <c r="P563" s="40" t="s">
        <v>35</v>
      </c>
      <c r="Q563" s="40" t="s">
        <v>1494</v>
      </c>
      <c r="R563" s="40" t="s">
        <v>1495</v>
      </c>
      <c r="S563" s="40" t="s">
        <v>10790</v>
      </c>
      <c r="T563" s="40" t="s">
        <v>1497</v>
      </c>
      <c r="U563" s="40">
        <v>56</v>
      </c>
      <c r="V563" s="40" t="str">
        <f>VLOOKUP(D563,TIPOLOGIA!A:F,5,0)</f>
        <v>LEJANA</v>
      </c>
      <c r="W563" s="40" t="str">
        <f>VLOOKUP(D563,TIPOLOGIA!A:F,6,0)</f>
        <v>TERRESTRE</v>
      </c>
      <c r="X563" s="40" t="s">
        <v>1208</v>
      </c>
      <c r="Y563" s="40">
        <v>1</v>
      </c>
      <c r="Z563" s="51">
        <f>IF(T563="SOPORTE_TELEFÓNICO",'TARIFAS 2025'!$B$14,IF(V563="PRINCIPAL",'TARIFAS 2025'!$B$11,IF(V563="INTERMEDIA",'TARIFAS 2025'!$C$11,IF(V563="LEJANA",'TARIFAS 2025'!$D$11))))</f>
        <v>40250</v>
      </c>
      <c r="AA563" s="51">
        <f t="shared" si="8"/>
        <v>40250</v>
      </c>
      <c r="AB563" s="100"/>
      <c r="AC563" s="100"/>
      <c r="AD563" s="100"/>
      <c r="AE563" s="100"/>
      <c r="AF563" s="100"/>
      <c r="AG563" s="100"/>
      <c r="AH563" s="100"/>
      <c r="AI563" s="100"/>
      <c r="AJ563" s="100"/>
      <c r="AK563" s="100"/>
      <c r="AL563" s="100"/>
      <c r="AM563" s="100"/>
      <c r="AN563" s="100"/>
      <c r="AO563" s="100"/>
      <c r="AP563" s="100"/>
      <c r="AQ563" s="100"/>
      <c r="AR563" s="100"/>
      <c r="AS563" s="100"/>
      <c r="AT563" s="100"/>
      <c r="AU563" s="100"/>
      <c r="AV563" s="100"/>
      <c r="AW563" s="100"/>
      <c r="AX563" s="100"/>
      <c r="AY563" s="100"/>
      <c r="AZ563" s="100"/>
      <c r="BA563" s="100"/>
      <c r="BB563" s="100"/>
      <c r="BC563" s="100"/>
      <c r="BD563" s="100"/>
      <c r="BE563" s="100"/>
      <c r="BF563" s="100"/>
      <c r="BG563" s="100"/>
    </row>
    <row r="564" spans="1:59" s="85" customFormat="1" ht="15.6" x14ac:dyDescent="0.3">
      <c r="A564" s="40" t="s">
        <v>96</v>
      </c>
      <c r="B564" s="40" t="str">
        <f>VLOOKUP(A564,'CENTROS DE COSTOS'!A:D,2,0)</f>
        <v>0036-0007</v>
      </c>
      <c r="C564" s="40" t="str">
        <f>VLOOKUP(A564,'CENTROS DE COSTOS'!A:D,3,0)</f>
        <v>Wompi Santander</v>
      </c>
      <c r="D564" s="40">
        <v>15897</v>
      </c>
      <c r="E564" s="40">
        <v>2978594</v>
      </c>
      <c r="F564" s="40">
        <v>22635</v>
      </c>
      <c r="G564" s="40" t="s">
        <v>33</v>
      </c>
      <c r="H564" s="40" t="s">
        <v>322</v>
      </c>
      <c r="I564" s="40" t="s">
        <v>438</v>
      </c>
      <c r="J564" s="40" t="s">
        <v>3505</v>
      </c>
      <c r="K564" s="40" t="s">
        <v>1170</v>
      </c>
      <c r="L564" s="40" t="s">
        <v>8516</v>
      </c>
      <c r="M564" s="103">
        <v>45966.540972222218</v>
      </c>
      <c r="N564" s="103">
        <v>45971.508333333331</v>
      </c>
      <c r="O564" s="40" t="s">
        <v>35</v>
      </c>
      <c r="P564" s="40" t="s">
        <v>35</v>
      </c>
      <c r="Q564" s="40" t="s">
        <v>1494</v>
      </c>
      <c r="R564" s="40" t="s">
        <v>1495</v>
      </c>
      <c r="S564" s="40" t="s">
        <v>10791</v>
      </c>
      <c r="T564" s="40" t="s">
        <v>1497</v>
      </c>
      <c r="U564" s="40">
        <v>24</v>
      </c>
      <c r="V564" s="40" t="str">
        <f>VLOOKUP(D564,TIPOLOGIA!A:F,5,0)</f>
        <v>LEJANA</v>
      </c>
      <c r="W564" s="40" t="str">
        <f>VLOOKUP(D564,TIPOLOGIA!A:F,6,0)</f>
        <v>TERRESTRE</v>
      </c>
      <c r="X564" s="40" t="s">
        <v>1218</v>
      </c>
      <c r="Y564" s="40">
        <v>1</v>
      </c>
      <c r="Z564" s="51">
        <f>IF(T564="SOPORTE_TELEFÓNICO",'TARIFAS 2025'!$B$14,IF(V564="PRINCIPAL",'TARIFAS 2025'!$B$11,IF(V564="INTERMEDIA",'TARIFAS 2025'!$C$11,IF(V564="LEJANA",'TARIFAS 2025'!$D$11))))</f>
        <v>40250</v>
      </c>
      <c r="AA564" s="51">
        <f t="shared" si="8"/>
        <v>40250</v>
      </c>
      <c r="AB564" s="100"/>
      <c r="AC564" s="100"/>
      <c r="AD564" s="100"/>
      <c r="AE564" s="100"/>
      <c r="AF564" s="100"/>
      <c r="AG564" s="100"/>
      <c r="AH564" s="100"/>
      <c r="AI564" s="100"/>
      <c r="AJ564" s="100"/>
      <c r="AK564" s="100"/>
      <c r="AL564" s="100"/>
      <c r="AM564" s="100"/>
      <c r="AN564" s="100"/>
      <c r="AO564" s="100"/>
      <c r="AP564" s="100"/>
      <c r="AQ564" s="100"/>
      <c r="AR564" s="100"/>
      <c r="AS564" s="100"/>
      <c r="AT564" s="100"/>
      <c r="AU564" s="100"/>
      <c r="AV564" s="100"/>
      <c r="AW564" s="100"/>
      <c r="AX564" s="100"/>
      <c r="AY564" s="100"/>
      <c r="AZ564" s="100"/>
      <c r="BA564" s="100"/>
      <c r="BB564" s="100"/>
      <c r="BC564" s="100"/>
      <c r="BD564" s="100"/>
      <c r="BE564" s="100"/>
      <c r="BF564" s="100"/>
      <c r="BG564" s="100"/>
    </row>
    <row r="565" spans="1:59" s="85" customFormat="1" ht="15.6" x14ac:dyDescent="0.3">
      <c r="A565" s="40" t="s">
        <v>88</v>
      </c>
      <c r="B565" s="40" t="str">
        <f>VLOOKUP(A565,'CENTROS DE COSTOS'!A:D,2,0)</f>
        <v>0036-0005</v>
      </c>
      <c r="C565" s="40" t="str">
        <f>VLOOKUP(A565,'CENTROS DE COSTOS'!A:D,3,0)</f>
        <v>Wompi Noroccidente</v>
      </c>
      <c r="D565" s="40">
        <v>5674</v>
      </c>
      <c r="E565" s="40">
        <v>2964444</v>
      </c>
      <c r="F565" s="40">
        <v>49937</v>
      </c>
      <c r="G565" s="40" t="s">
        <v>33</v>
      </c>
      <c r="H565" s="40" t="s">
        <v>120</v>
      </c>
      <c r="I565" s="40" t="s">
        <v>223</v>
      </c>
      <c r="J565" s="40" t="s">
        <v>6691</v>
      </c>
      <c r="K565" s="40" t="s">
        <v>1170</v>
      </c>
      <c r="L565" s="40" t="s">
        <v>8517</v>
      </c>
      <c r="M565" s="103">
        <v>45961.597222222219</v>
      </c>
      <c r="N565" s="103">
        <v>45971.509722222218</v>
      </c>
      <c r="O565" s="40" t="s">
        <v>35</v>
      </c>
      <c r="P565" s="40" t="s">
        <v>35</v>
      </c>
      <c r="Q565" s="40" t="s">
        <v>1494</v>
      </c>
      <c r="R565" s="40" t="s">
        <v>1495</v>
      </c>
      <c r="S565" s="40" t="s">
        <v>10792</v>
      </c>
      <c r="T565" s="40" t="s">
        <v>1497</v>
      </c>
      <c r="U565" s="40">
        <v>24</v>
      </c>
      <c r="V565" s="40" t="str">
        <f>VLOOKUP(D565,TIPOLOGIA!A:F,5,0)</f>
        <v>INTERMEDIA</v>
      </c>
      <c r="W565" s="40" t="str">
        <f>VLOOKUP(D565,TIPOLOGIA!A:F,6,0)</f>
        <v>TERRESTRE</v>
      </c>
      <c r="X565" s="40" t="s">
        <v>12479</v>
      </c>
      <c r="Y565" s="40">
        <v>1</v>
      </c>
      <c r="Z565" s="51">
        <f>IF(T565="SOPORTE_TELEFÓNICO",'TARIFAS 2025'!$B$14,IF(V565="PRINCIPAL",'TARIFAS 2025'!$B$11,IF(V565="INTERMEDIA",'TARIFAS 2025'!$C$11,IF(V565="LEJANA",'TARIFAS 2025'!$D$11))))</f>
        <v>36351</v>
      </c>
      <c r="AA565" s="51">
        <f t="shared" si="8"/>
        <v>36351</v>
      </c>
      <c r="AB565" s="100"/>
      <c r="AC565" s="100"/>
      <c r="AD565" s="100"/>
      <c r="AE565" s="100"/>
      <c r="AF565" s="100"/>
      <c r="AG565" s="100"/>
      <c r="AH565" s="100"/>
      <c r="AI565" s="100"/>
      <c r="AJ565" s="100"/>
      <c r="AK565" s="100"/>
      <c r="AL565" s="100"/>
      <c r="AM565" s="100"/>
      <c r="AN565" s="100"/>
      <c r="AO565" s="100"/>
      <c r="AP565" s="100"/>
      <c r="AQ565" s="100"/>
      <c r="AR565" s="100"/>
      <c r="AS565" s="100"/>
      <c r="AT565" s="100"/>
      <c r="AU565" s="100"/>
      <c r="AV565" s="100"/>
      <c r="AW565" s="100"/>
      <c r="AX565" s="100"/>
      <c r="AY565" s="100"/>
      <c r="AZ565" s="100"/>
      <c r="BA565" s="100"/>
      <c r="BB565" s="100"/>
      <c r="BC565" s="100"/>
      <c r="BD565" s="100"/>
      <c r="BE565" s="100"/>
      <c r="BF565" s="100"/>
      <c r="BG565" s="100"/>
    </row>
    <row r="566" spans="1:59" s="85" customFormat="1" ht="15.6" x14ac:dyDescent="0.3">
      <c r="A566" s="40" t="s">
        <v>71</v>
      </c>
      <c r="B566" s="40" t="str">
        <f>VLOOKUP(A566,'CENTROS DE COSTOS'!A:D,2,0)</f>
        <v>0036-0004</v>
      </c>
      <c r="C566" s="40" t="str">
        <f>VLOOKUP(A566,'CENTROS DE COSTOS'!A:D,3,0)</f>
        <v>Wompi Centro</v>
      </c>
      <c r="D566" s="40">
        <v>11001</v>
      </c>
      <c r="E566" s="40">
        <v>2984944</v>
      </c>
      <c r="F566" s="40">
        <v>61067</v>
      </c>
      <c r="G566" s="40" t="s">
        <v>33</v>
      </c>
      <c r="H566" s="40" t="s">
        <v>618</v>
      </c>
      <c r="I566" s="40" t="s">
        <v>71</v>
      </c>
      <c r="J566" s="40" t="s">
        <v>6692</v>
      </c>
      <c r="K566" s="40" t="s">
        <v>1170</v>
      </c>
      <c r="L566" s="40" t="s">
        <v>8518</v>
      </c>
      <c r="M566" s="103">
        <v>45967.577777777777</v>
      </c>
      <c r="N566" s="103">
        <v>45971.509722222218</v>
      </c>
      <c r="O566" s="40" t="s">
        <v>35</v>
      </c>
      <c r="P566" s="40" t="s">
        <v>35</v>
      </c>
      <c r="Q566" s="40" t="s">
        <v>1494</v>
      </c>
      <c r="R566" s="40" t="s">
        <v>1495</v>
      </c>
      <c r="S566" s="40" t="s">
        <v>10793</v>
      </c>
      <c r="T566" s="40" t="s">
        <v>1172</v>
      </c>
      <c r="U566" s="40">
        <v>32</v>
      </c>
      <c r="V566" s="40" t="str">
        <f>VLOOKUP(D566,TIPOLOGIA!A:F,5,0)</f>
        <v>PRINCIPAL</v>
      </c>
      <c r="W566" s="40" t="str">
        <f>VLOOKUP(D566,TIPOLOGIA!A:F,6,0)</f>
        <v>TERRESTRE</v>
      </c>
      <c r="X566" s="40" t="s">
        <v>1208</v>
      </c>
      <c r="Y566" s="40">
        <v>1</v>
      </c>
      <c r="Z566" s="51">
        <f>IF(T566="SOPORTE_TELEFÓNICO",'TARIFAS 2025'!$B$14,IF(V566="PRINCIPAL",'TARIFAS 2025'!$B$11,IF(V566="INTERMEDIA",'TARIFAS 2025'!$C$11,IF(V566="LEJANA",'TARIFAS 2025'!$D$11))))</f>
        <v>31419</v>
      </c>
      <c r="AA566" s="51">
        <f t="shared" si="8"/>
        <v>31419</v>
      </c>
      <c r="AB566" s="100"/>
      <c r="AC566" s="100"/>
      <c r="AD566" s="100"/>
      <c r="AE566" s="100"/>
      <c r="AF566" s="100"/>
      <c r="AG566" s="100"/>
      <c r="AH566" s="100"/>
      <c r="AI566" s="100"/>
      <c r="AJ566" s="100"/>
      <c r="AK566" s="100"/>
      <c r="AL566" s="100"/>
      <c r="AM566" s="100"/>
      <c r="AN566" s="100"/>
      <c r="AO566" s="100"/>
      <c r="AP566" s="100"/>
      <c r="AQ566" s="100"/>
      <c r="AR566" s="100"/>
      <c r="AS566" s="100"/>
      <c r="AT566" s="100"/>
      <c r="AU566" s="100"/>
      <c r="AV566" s="100"/>
      <c r="AW566" s="100"/>
      <c r="AX566" s="100"/>
      <c r="AY566" s="100"/>
      <c r="AZ566" s="100"/>
      <c r="BA566" s="100"/>
      <c r="BB566" s="100"/>
      <c r="BC566" s="100"/>
      <c r="BD566" s="100"/>
      <c r="BE566" s="100"/>
      <c r="BF566" s="100"/>
      <c r="BG566" s="100"/>
    </row>
    <row r="567" spans="1:59" s="85" customFormat="1" ht="15.6" x14ac:dyDescent="0.3">
      <c r="A567" s="40" t="s">
        <v>96</v>
      </c>
      <c r="B567" s="40" t="str">
        <f>VLOOKUP(A567,'CENTROS DE COSTOS'!A:D,2,0)</f>
        <v>0036-0007</v>
      </c>
      <c r="C567" s="40" t="str">
        <f>VLOOKUP(A567,'CENTROS DE COSTOS'!A:D,3,0)</f>
        <v>Wompi Santander</v>
      </c>
      <c r="D567" s="40">
        <v>15176</v>
      </c>
      <c r="E567" s="40">
        <v>2978727</v>
      </c>
      <c r="F567" s="40">
        <v>51752</v>
      </c>
      <c r="G567" s="40" t="s">
        <v>33</v>
      </c>
      <c r="H567" s="40" t="s">
        <v>322</v>
      </c>
      <c r="I567" s="40" t="s">
        <v>338</v>
      </c>
      <c r="J567" s="40" t="s">
        <v>6693</v>
      </c>
      <c r="K567" s="40" t="s">
        <v>1170</v>
      </c>
      <c r="L567" s="40" t="s">
        <v>8519</v>
      </c>
      <c r="M567" s="103">
        <v>45966.552083333343</v>
      </c>
      <c r="N567" s="103">
        <v>45971.510416666657</v>
      </c>
      <c r="O567" s="40" t="s">
        <v>35</v>
      </c>
      <c r="P567" s="40" t="s">
        <v>35</v>
      </c>
      <c r="Q567" s="40" t="s">
        <v>1494</v>
      </c>
      <c r="R567" s="40" t="s">
        <v>1495</v>
      </c>
      <c r="S567" s="40" t="s">
        <v>10794</v>
      </c>
      <c r="T567" s="40" t="s">
        <v>1497</v>
      </c>
      <c r="U567" s="40">
        <v>32</v>
      </c>
      <c r="V567" s="40" t="str">
        <f>VLOOKUP(D567,TIPOLOGIA!A:F,5,0)</f>
        <v>LEJANA</v>
      </c>
      <c r="W567" s="40" t="str">
        <f>VLOOKUP(D567,TIPOLOGIA!A:F,6,0)</f>
        <v>TERRESTRE</v>
      </c>
      <c r="X567" s="40" t="s">
        <v>1218</v>
      </c>
      <c r="Y567" s="40">
        <v>1</v>
      </c>
      <c r="Z567" s="51">
        <f>IF(T567="SOPORTE_TELEFÓNICO",'TARIFAS 2025'!$B$14,IF(V567="PRINCIPAL",'TARIFAS 2025'!$B$11,IF(V567="INTERMEDIA",'TARIFAS 2025'!$C$11,IF(V567="LEJANA",'TARIFAS 2025'!$D$11))))</f>
        <v>40250</v>
      </c>
      <c r="AA567" s="51">
        <f t="shared" si="8"/>
        <v>40250</v>
      </c>
      <c r="AB567" s="100"/>
      <c r="AC567" s="100"/>
      <c r="AD567" s="100"/>
      <c r="AE567" s="100"/>
      <c r="AF567" s="100"/>
      <c r="AG567" s="100"/>
      <c r="AH567" s="100"/>
      <c r="AI567" s="100"/>
      <c r="AJ567" s="100"/>
      <c r="AK567" s="100"/>
      <c r="AL567" s="100"/>
      <c r="AM567" s="100"/>
      <c r="AN567" s="100"/>
      <c r="AO567" s="100"/>
      <c r="AP567" s="100"/>
      <c r="AQ567" s="100"/>
      <c r="AR567" s="100"/>
      <c r="AS567" s="100"/>
      <c r="AT567" s="100"/>
      <c r="AU567" s="100"/>
      <c r="AV567" s="100"/>
      <c r="AW567" s="100"/>
      <c r="AX567" s="100"/>
      <c r="AY567" s="100"/>
      <c r="AZ567" s="100"/>
      <c r="BA567" s="100"/>
      <c r="BB567" s="100"/>
      <c r="BC567" s="100"/>
      <c r="BD567" s="100"/>
      <c r="BE567" s="100"/>
      <c r="BF567" s="100"/>
      <c r="BG567" s="100"/>
    </row>
    <row r="568" spans="1:59" s="85" customFormat="1" ht="15.6" x14ac:dyDescent="0.3">
      <c r="A568" s="40" t="s">
        <v>71</v>
      </c>
      <c r="B568" s="40" t="str">
        <f>VLOOKUP(A568,'CENTROS DE COSTOS'!A:D,2,0)</f>
        <v>0036-0004</v>
      </c>
      <c r="C568" s="40" t="str">
        <f>VLOOKUP(A568,'CENTROS DE COSTOS'!A:D,3,0)</f>
        <v>Wompi Centro</v>
      </c>
      <c r="D568" s="40">
        <v>25126</v>
      </c>
      <c r="E568" s="40">
        <v>2983779</v>
      </c>
      <c r="F568" s="40">
        <v>57533</v>
      </c>
      <c r="G568" s="40" t="s">
        <v>33</v>
      </c>
      <c r="H568" s="40" t="s">
        <v>618</v>
      </c>
      <c r="I568" s="40" t="s">
        <v>633</v>
      </c>
      <c r="J568" s="40" t="s">
        <v>1768</v>
      </c>
      <c r="K568" s="40" t="s">
        <v>1170</v>
      </c>
      <c r="L568" s="40" t="s">
        <v>8520</v>
      </c>
      <c r="M568" s="103">
        <v>45967.470138888893</v>
      </c>
      <c r="N568" s="103">
        <v>45971.511805555558</v>
      </c>
      <c r="O568" s="40" t="s">
        <v>35</v>
      </c>
      <c r="P568" s="40" t="s">
        <v>35</v>
      </c>
      <c r="Q568" s="40" t="s">
        <v>1494</v>
      </c>
      <c r="R568" s="40" t="s">
        <v>1495</v>
      </c>
      <c r="S568" s="40" t="s">
        <v>10795</v>
      </c>
      <c r="T568" s="40" t="s">
        <v>1497</v>
      </c>
      <c r="U568" s="40">
        <v>64</v>
      </c>
      <c r="V568" s="40" t="str">
        <f>VLOOKUP(D568,TIPOLOGIA!A:F,5,0)</f>
        <v>INTERMEDIA</v>
      </c>
      <c r="W568" s="40" t="str">
        <f>VLOOKUP(D568,TIPOLOGIA!A:F,6,0)</f>
        <v>TERRESTRE</v>
      </c>
      <c r="X568" s="40" t="s">
        <v>1632</v>
      </c>
      <c r="Y568" s="40">
        <v>1</v>
      </c>
      <c r="Z568" s="51">
        <f>IF(T568="SOPORTE_TELEFÓNICO",'TARIFAS 2025'!$B$14,IF(V568="PRINCIPAL",'TARIFAS 2025'!$B$11,IF(V568="INTERMEDIA",'TARIFAS 2025'!$C$11,IF(V568="LEJANA",'TARIFAS 2025'!$D$11))))</f>
        <v>36351</v>
      </c>
      <c r="AA568" s="51">
        <f t="shared" si="8"/>
        <v>36351</v>
      </c>
      <c r="AB568" s="100"/>
      <c r="AC568" s="100"/>
      <c r="AD568" s="100"/>
      <c r="AE568" s="100"/>
      <c r="AF568" s="100"/>
      <c r="AG568" s="100"/>
      <c r="AH568" s="100"/>
      <c r="AI568" s="100"/>
      <c r="AJ568" s="100"/>
      <c r="AK568" s="100"/>
      <c r="AL568" s="100"/>
      <c r="AM568" s="100"/>
      <c r="AN568" s="100"/>
      <c r="AO568" s="100"/>
      <c r="AP568" s="100"/>
      <c r="AQ568" s="100"/>
      <c r="AR568" s="100"/>
      <c r="AS568" s="100"/>
      <c r="AT568" s="100"/>
      <c r="AU568" s="100"/>
      <c r="AV568" s="100"/>
      <c r="AW568" s="100"/>
      <c r="AX568" s="100"/>
      <c r="AY568" s="100"/>
      <c r="AZ568" s="100"/>
      <c r="BA568" s="100"/>
      <c r="BB568" s="100"/>
      <c r="BC568" s="100"/>
      <c r="BD568" s="100"/>
      <c r="BE568" s="100"/>
      <c r="BF568" s="100"/>
      <c r="BG568" s="100"/>
    </row>
    <row r="569" spans="1:59" s="85" customFormat="1" ht="15.6" x14ac:dyDescent="0.3">
      <c r="A569" s="40" t="s">
        <v>91</v>
      </c>
      <c r="B569" s="40" t="str">
        <f>VLOOKUP(A569,'CENTROS DE COSTOS'!A:D,2,0)</f>
        <v>0036-0003</v>
      </c>
      <c r="C569" s="40" t="str">
        <f>VLOOKUP(A569,'CENTROS DE COSTOS'!A:D,3,0)</f>
        <v>Wompi Suroccidente</v>
      </c>
      <c r="D569" s="40">
        <v>52685</v>
      </c>
      <c r="E569" s="40">
        <v>2984326</v>
      </c>
      <c r="F569" s="40">
        <v>37337</v>
      </c>
      <c r="G569" s="40" t="s">
        <v>33</v>
      </c>
      <c r="H569" s="40" t="s">
        <v>133</v>
      </c>
      <c r="I569" s="40" t="s">
        <v>622</v>
      </c>
      <c r="J569" s="40" t="s">
        <v>6694</v>
      </c>
      <c r="K569" s="40" t="s">
        <v>1170</v>
      </c>
      <c r="L569" s="40" t="s">
        <v>8521</v>
      </c>
      <c r="M569" s="103">
        <v>45967.495138888888</v>
      </c>
      <c r="N569" s="103">
        <v>45971.513888888891</v>
      </c>
      <c r="O569" s="40" t="s">
        <v>35</v>
      </c>
      <c r="P569" s="40" t="s">
        <v>35</v>
      </c>
      <c r="Q569" s="40" t="s">
        <v>1494</v>
      </c>
      <c r="R569" s="40" t="s">
        <v>1495</v>
      </c>
      <c r="S569" s="40" t="s">
        <v>10796</v>
      </c>
      <c r="T569" s="40" t="s">
        <v>1497</v>
      </c>
      <c r="U569" s="40">
        <v>48</v>
      </c>
      <c r="V569" s="40" t="str">
        <f>VLOOKUP(D569,TIPOLOGIA!A:F,5,0)</f>
        <v>INTERMEDIA</v>
      </c>
      <c r="W569" s="40" t="str">
        <f>VLOOKUP(D569,TIPOLOGIA!A:F,6,0)</f>
        <v>TERRESTRE</v>
      </c>
      <c r="X569" s="40" t="s">
        <v>1233</v>
      </c>
      <c r="Y569" s="40">
        <v>1</v>
      </c>
      <c r="Z569" s="51">
        <f>IF(T569="SOPORTE_TELEFÓNICO",'TARIFAS 2025'!$B$14,IF(V569="PRINCIPAL",'TARIFAS 2025'!$B$11,IF(V569="INTERMEDIA",'TARIFAS 2025'!$C$11,IF(V569="LEJANA",'TARIFAS 2025'!$D$11))))</f>
        <v>36351</v>
      </c>
      <c r="AA569" s="51">
        <f t="shared" si="8"/>
        <v>36351</v>
      </c>
      <c r="AB569" s="100"/>
      <c r="AC569" s="100"/>
      <c r="AD569" s="100"/>
      <c r="AE569" s="100"/>
      <c r="AF569" s="100"/>
      <c r="AG569" s="100"/>
      <c r="AH569" s="100"/>
      <c r="AI569" s="100"/>
      <c r="AJ569" s="100"/>
      <c r="AK569" s="100"/>
      <c r="AL569" s="100"/>
      <c r="AM569" s="100"/>
      <c r="AN569" s="100"/>
      <c r="AO569" s="100"/>
      <c r="AP569" s="100"/>
      <c r="AQ569" s="100"/>
      <c r="AR569" s="100"/>
      <c r="AS569" s="100"/>
      <c r="AT569" s="100"/>
      <c r="AU569" s="100"/>
      <c r="AV569" s="100"/>
      <c r="AW569" s="100"/>
      <c r="AX569" s="100"/>
      <c r="AY569" s="100"/>
      <c r="AZ569" s="100"/>
      <c r="BA569" s="100"/>
      <c r="BB569" s="100"/>
      <c r="BC569" s="100"/>
      <c r="BD569" s="100"/>
      <c r="BE569" s="100"/>
      <c r="BF569" s="100"/>
      <c r="BG569" s="100"/>
    </row>
    <row r="570" spans="1:59" s="85" customFormat="1" ht="15.6" x14ac:dyDescent="0.3">
      <c r="A570" s="40" t="s">
        <v>81</v>
      </c>
      <c r="B570" s="40" t="str">
        <f>VLOOKUP(A570,'CENTROS DE COSTOS'!A:D,2,0)</f>
        <v>0036-0007</v>
      </c>
      <c r="C570" s="40" t="str">
        <f>VLOOKUP(A570,'CENTROS DE COSTOS'!A:D,3,0)</f>
        <v>Wompi Santander</v>
      </c>
      <c r="D570" s="40">
        <v>54001</v>
      </c>
      <c r="E570" s="40">
        <v>2973873</v>
      </c>
      <c r="F570" s="40">
        <v>24837</v>
      </c>
      <c r="G570" s="40" t="s">
        <v>33</v>
      </c>
      <c r="H570" s="40" t="s">
        <v>891</v>
      </c>
      <c r="I570" s="40" t="s">
        <v>81</v>
      </c>
      <c r="J570" s="40" t="s">
        <v>6695</v>
      </c>
      <c r="K570" s="40" t="s">
        <v>1170</v>
      </c>
      <c r="L570" s="40" t="s">
        <v>8522</v>
      </c>
      <c r="M570" s="103">
        <v>45965.655555555553</v>
      </c>
      <c r="N570" s="103">
        <v>45971.513888888891</v>
      </c>
      <c r="O570" s="40" t="s">
        <v>35</v>
      </c>
      <c r="P570" s="40" t="s">
        <v>35</v>
      </c>
      <c r="Q570" s="40" t="s">
        <v>1494</v>
      </c>
      <c r="R570" s="40" t="s">
        <v>1495</v>
      </c>
      <c r="S570" s="40" t="s">
        <v>10797</v>
      </c>
      <c r="T570" s="40" t="s">
        <v>1172</v>
      </c>
      <c r="U570" s="40">
        <v>32</v>
      </c>
      <c r="V570" s="40" t="str">
        <f>VLOOKUP(D570,TIPOLOGIA!A:F,5,0)</f>
        <v>PRINCIPAL</v>
      </c>
      <c r="W570" s="40" t="str">
        <f>VLOOKUP(D570,TIPOLOGIA!A:F,6,0)</f>
        <v>TERRESTRE</v>
      </c>
      <c r="X570" s="40" t="s">
        <v>1313</v>
      </c>
      <c r="Y570" s="40">
        <v>1</v>
      </c>
      <c r="Z570" s="51">
        <f>IF(T570="SOPORTE_TELEFÓNICO",'TARIFAS 2025'!$B$14,IF(V570="PRINCIPAL",'TARIFAS 2025'!$B$11,IF(V570="INTERMEDIA",'TARIFAS 2025'!$C$11,IF(V570="LEJANA",'TARIFAS 2025'!$D$11))))</f>
        <v>31419</v>
      </c>
      <c r="AA570" s="51">
        <f t="shared" si="8"/>
        <v>31419</v>
      </c>
      <c r="AB570" s="100"/>
      <c r="AC570" s="100"/>
      <c r="AD570" s="100"/>
      <c r="AE570" s="100"/>
      <c r="AF570" s="100"/>
      <c r="AG570" s="100"/>
      <c r="AH570" s="100"/>
      <c r="AI570" s="100"/>
      <c r="AJ570" s="100"/>
      <c r="AK570" s="100"/>
      <c r="AL570" s="100"/>
      <c r="AM570" s="100"/>
      <c r="AN570" s="100"/>
      <c r="AO570" s="100"/>
      <c r="AP570" s="100"/>
      <c r="AQ570" s="100"/>
      <c r="AR570" s="100"/>
      <c r="AS570" s="100"/>
      <c r="AT570" s="100"/>
      <c r="AU570" s="100"/>
      <c r="AV570" s="100"/>
      <c r="AW570" s="100"/>
      <c r="AX570" s="100"/>
      <c r="AY570" s="100"/>
      <c r="AZ570" s="100"/>
      <c r="BA570" s="100"/>
      <c r="BB570" s="100"/>
      <c r="BC570" s="100"/>
      <c r="BD570" s="100"/>
      <c r="BE570" s="100"/>
      <c r="BF570" s="100"/>
      <c r="BG570" s="100"/>
    </row>
    <row r="571" spans="1:59" s="85" customFormat="1" ht="15.6" x14ac:dyDescent="0.3">
      <c r="A571" s="40" t="s">
        <v>96</v>
      </c>
      <c r="B571" s="40" t="str">
        <f>VLOOKUP(A571,'CENTROS DE COSTOS'!A:D,2,0)</f>
        <v>0036-0007</v>
      </c>
      <c r="C571" s="40" t="str">
        <f>VLOOKUP(A571,'CENTROS DE COSTOS'!A:D,3,0)</f>
        <v>Wompi Santander</v>
      </c>
      <c r="D571" s="40">
        <v>15176</v>
      </c>
      <c r="E571" s="40">
        <v>2985003</v>
      </c>
      <c r="F571" s="40">
        <v>48650</v>
      </c>
      <c r="G571" s="40" t="s">
        <v>33</v>
      </c>
      <c r="H571" s="40" t="s">
        <v>322</v>
      </c>
      <c r="I571" s="40" t="s">
        <v>338</v>
      </c>
      <c r="J571" s="40" t="s">
        <v>3139</v>
      </c>
      <c r="K571" s="40" t="s">
        <v>1170</v>
      </c>
      <c r="L571" s="40" t="s">
        <v>8523</v>
      </c>
      <c r="M571" s="103">
        <v>45967.560416666667</v>
      </c>
      <c r="N571" s="103">
        <v>45971.515277777777</v>
      </c>
      <c r="O571" s="40" t="s">
        <v>35</v>
      </c>
      <c r="P571" s="40" t="s">
        <v>35</v>
      </c>
      <c r="Q571" s="40" t="s">
        <v>1494</v>
      </c>
      <c r="R571" s="40" t="s">
        <v>1495</v>
      </c>
      <c r="S571" s="40" t="s">
        <v>10798</v>
      </c>
      <c r="T571" s="40" t="s">
        <v>1497</v>
      </c>
      <c r="U571" s="40">
        <v>56</v>
      </c>
      <c r="V571" s="40" t="str">
        <f>VLOOKUP(D571,TIPOLOGIA!A:F,5,0)</f>
        <v>LEJANA</v>
      </c>
      <c r="W571" s="40" t="str">
        <f>VLOOKUP(D571,TIPOLOGIA!A:F,6,0)</f>
        <v>TERRESTRE</v>
      </c>
      <c r="X571" s="40" t="s">
        <v>1236</v>
      </c>
      <c r="Y571" s="40">
        <v>1</v>
      </c>
      <c r="Z571" s="51">
        <f>IF(T571="SOPORTE_TELEFÓNICO",'TARIFAS 2025'!$B$14,IF(V571="PRINCIPAL",'TARIFAS 2025'!$B$11,IF(V571="INTERMEDIA",'TARIFAS 2025'!$C$11,IF(V571="LEJANA",'TARIFAS 2025'!$D$11))))</f>
        <v>40250</v>
      </c>
      <c r="AA571" s="51">
        <f t="shared" si="8"/>
        <v>40250</v>
      </c>
      <c r="AB571" s="100"/>
      <c r="AC571" s="100"/>
      <c r="AD571" s="100"/>
      <c r="AE571" s="100"/>
      <c r="AF571" s="100"/>
      <c r="AG571" s="100"/>
      <c r="AH571" s="100"/>
      <c r="AI571" s="100"/>
      <c r="AJ571" s="100"/>
      <c r="AK571" s="100"/>
      <c r="AL571" s="100"/>
      <c r="AM571" s="100"/>
      <c r="AN571" s="100"/>
      <c r="AO571" s="100"/>
      <c r="AP571" s="100"/>
      <c r="AQ571" s="100"/>
      <c r="AR571" s="100"/>
      <c r="AS571" s="100"/>
      <c r="AT571" s="100"/>
      <c r="AU571" s="100"/>
      <c r="AV571" s="100"/>
      <c r="AW571" s="100"/>
      <c r="AX571" s="100"/>
      <c r="AY571" s="100"/>
      <c r="AZ571" s="100"/>
      <c r="BA571" s="100"/>
      <c r="BB571" s="100"/>
      <c r="BC571" s="100"/>
      <c r="BD571" s="100"/>
      <c r="BE571" s="100"/>
      <c r="BF571" s="100"/>
      <c r="BG571" s="100"/>
    </row>
    <row r="572" spans="1:59" s="85" customFormat="1" ht="15.6" x14ac:dyDescent="0.3">
      <c r="A572" s="40" t="s">
        <v>77</v>
      </c>
      <c r="B572" s="40" t="str">
        <f>VLOOKUP(A572,'CENTROS DE COSTOS'!A:D,2,0)</f>
        <v>0036-0003</v>
      </c>
      <c r="C572" s="40" t="str">
        <f>VLOOKUP(A572,'CENTROS DE COSTOS'!A:D,3,0)</f>
        <v>Wompi Suroccidente</v>
      </c>
      <c r="D572" s="40">
        <v>76001</v>
      </c>
      <c r="E572" s="40">
        <v>2975103</v>
      </c>
      <c r="F572" s="40">
        <v>49225</v>
      </c>
      <c r="G572" s="40" t="s">
        <v>33</v>
      </c>
      <c r="H572" s="40" t="s">
        <v>1101</v>
      </c>
      <c r="I572" s="40" t="s">
        <v>77</v>
      </c>
      <c r="J572" s="40" t="s">
        <v>6696</v>
      </c>
      <c r="K572" s="40" t="s">
        <v>1170</v>
      </c>
      <c r="L572" s="40" t="s">
        <v>8524</v>
      </c>
      <c r="M572" s="103">
        <v>45966.333333333343</v>
      </c>
      <c r="N572" s="103">
        <v>45971.51666666667</v>
      </c>
      <c r="O572" s="40" t="s">
        <v>35</v>
      </c>
      <c r="P572" s="40" t="s">
        <v>35</v>
      </c>
      <c r="Q572" s="40" t="s">
        <v>1494</v>
      </c>
      <c r="R572" s="40" t="s">
        <v>1495</v>
      </c>
      <c r="S572" s="40" t="s">
        <v>10799</v>
      </c>
      <c r="T572" s="40" t="s">
        <v>1172</v>
      </c>
      <c r="U572" s="40">
        <v>32</v>
      </c>
      <c r="V572" s="40" t="str">
        <f>VLOOKUP(D572,TIPOLOGIA!A:F,5,0)</f>
        <v>PRINCIPAL</v>
      </c>
      <c r="W572" s="40" t="str">
        <f>VLOOKUP(D572,TIPOLOGIA!A:F,6,0)</f>
        <v>TERRESTRE</v>
      </c>
      <c r="X572" s="40" t="s">
        <v>1215</v>
      </c>
      <c r="Y572" s="40">
        <v>1</v>
      </c>
      <c r="Z572" s="51">
        <f>IF(T572="SOPORTE_TELEFÓNICO",'TARIFAS 2025'!$B$14,IF(V572="PRINCIPAL",'TARIFAS 2025'!$B$11,IF(V572="INTERMEDIA",'TARIFAS 2025'!$C$11,IF(V572="LEJANA",'TARIFAS 2025'!$D$11))))</f>
        <v>31419</v>
      </c>
      <c r="AA572" s="51">
        <f t="shared" si="8"/>
        <v>31419</v>
      </c>
      <c r="AB572" s="100"/>
      <c r="AC572" s="100"/>
      <c r="AD572" s="100"/>
      <c r="AE572" s="100"/>
      <c r="AF572" s="100"/>
      <c r="AG572" s="100"/>
      <c r="AH572" s="100"/>
      <c r="AI572" s="100"/>
      <c r="AJ572" s="100"/>
      <c r="AK572" s="100"/>
      <c r="AL572" s="100"/>
      <c r="AM572" s="100"/>
      <c r="AN572" s="100"/>
      <c r="AO572" s="100"/>
      <c r="AP572" s="100"/>
      <c r="AQ572" s="100"/>
      <c r="AR572" s="100"/>
      <c r="AS572" s="100"/>
      <c r="AT572" s="100"/>
      <c r="AU572" s="100"/>
      <c r="AV572" s="100"/>
      <c r="AW572" s="100"/>
      <c r="AX572" s="100"/>
      <c r="AY572" s="100"/>
      <c r="AZ572" s="100"/>
      <c r="BA572" s="100"/>
      <c r="BB572" s="100"/>
      <c r="BC572" s="100"/>
      <c r="BD572" s="100"/>
      <c r="BE572" s="100"/>
      <c r="BF572" s="100"/>
      <c r="BG572" s="100"/>
    </row>
    <row r="573" spans="1:59" s="85" customFormat="1" ht="15.6" x14ac:dyDescent="0.3">
      <c r="A573" s="40" t="s">
        <v>85</v>
      </c>
      <c r="B573" s="40" t="str">
        <f>VLOOKUP(A573,'CENTROS DE COSTOS'!A:D,2,0)</f>
        <v>0036-0006</v>
      </c>
      <c r="C573" s="40" t="str">
        <f>VLOOKUP(A573,'CENTROS DE COSTOS'!A:D,3,0)</f>
        <v>Wompi Oriente</v>
      </c>
      <c r="D573" s="40">
        <v>73124</v>
      </c>
      <c r="E573" s="40">
        <v>2987862</v>
      </c>
      <c r="F573" s="40">
        <v>46247</v>
      </c>
      <c r="G573" s="40" t="s">
        <v>33</v>
      </c>
      <c r="H573" s="40" t="s">
        <v>1056</v>
      </c>
      <c r="I573" s="40" t="s">
        <v>1063</v>
      </c>
      <c r="J573" s="40" t="s">
        <v>6697</v>
      </c>
      <c r="K573" s="40" t="s">
        <v>1170</v>
      </c>
      <c r="L573" s="40" t="s">
        <v>8525</v>
      </c>
      <c r="M573" s="103">
        <v>45968.344444444447</v>
      </c>
      <c r="N573" s="103">
        <v>45971.518750000003</v>
      </c>
      <c r="O573" s="40" t="s">
        <v>35</v>
      </c>
      <c r="P573" s="40" t="s">
        <v>35</v>
      </c>
      <c r="Q573" s="40" t="s">
        <v>1494</v>
      </c>
      <c r="R573" s="40" t="s">
        <v>1495</v>
      </c>
      <c r="S573" s="40" t="s">
        <v>10800</v>
      </c>
      <c r="T573" s="40" t="s">
        <v>1497</v>
      </c>
      <c r="U573" s="40">
        <v>16</v>
      </c>
      <c r="V573" s="40" t="str">
        <f>VLOOKUP(D573,TIPOLOGIA!A:F,5,0)</f>
        <v>INTERMEDIA</v>
      </c>
      <c r="W573" s="40" t="str">
        <f>VLOOKUP(D573,TIPOLOGIA!A:F,6,0)</f>
        <v>TERRESTRE</v>
      </c>
      <c r="X573" s="40" t="s">
        <v>1319</v>
      </c>
      <c r="Y573" s="40">
        <v>1</v>
      </c>
      <c r="Z573" s="51">
        <f>IF(T573="SOPORTE_TELEFÓNICO",'TARIFAS 2025'!$B$14,IF(V573="PRINCIPAL",'TARIFAS 2025'!$B$11,IF(V573="INTERMEDIA",'TARIFAS 2025'!$C$11,IF(V573="LEJANA",'TARIFAS 2025'!$D$11))))</f>
        <v>36351</v>
      </c>
      <c r="AA573" s="51">
        <f t="shared" si="8"/>
        <v>36351</v>
      </c>
      <c r="AB573" s="100"/>
      <c r="AC573" s="100"/>
      <c r="AD573" s="100"/>
      <c r="AE573" s="100"/>
      <c r="AF573" s="100"/>
      <c r="AG573" s="100"/>
      <c r="AH573" s="100"/>
      <c r="AI573" s="100"/>
      <c r="AJ573" s="100"/>
      <c r="AK573" s="100"/>
      <c r="AL573" s="100"/>
      <c r="AM573" s="100"/>
      <c r="AN573" s="100"/>
      <c r="AO573" s="100"/>
      <c r="AP573" s="100"/>
      <c r="AQ573" s="100"/>
      <c r="AR573" s="100"/>
      <c r="AS573" s="100"/>
      <c r="AT573" s="100"/>
      <c r="AU573" s="100"/>
      <c r="AV573" s="100"/>
      <c r="AW573" s="100"/>
      <c r="AX573" s="100"/>
      <c r="AY573" s="100"/>
      <c r="AZ573" s="100"/>
      <c r="BA573" s="100"/>
      <c r="BB573" s="100"/>
      <c r="BC573" s="100"/>
      <c r="BD573" s="100"/>
      <c r="BE573" s="100"/>
      <c r="BF573" s="100"/>
      <c r="BG573" s="100"/>
    </row>
    <row r="574" spans="1:59" s="85" customFormat="1" ht="15.6" x14ac:dyDescent="0.3">
      <c r="A574" s="40" t="s">
        <v>68</v>
      </c>
      <c r="B574" s="40" t="str">
        <f>VLOOKUP(A574,'CENTROS DE COSTOS'!A:D,2,0)</f>
        <v>0036-0001</v>
      </c>
      <c r="C574" s="40" t="str">
        <f>VLOOKUP(A574,'CENTROS DE COSTOS'!A:D,3,0)</f>
        <v>Wompi Costa</v>
      </c>
      <c r="D574" s="40">
        <v>8758</v>
      </c>
      <c r="E574" s="40">
        <v>2976564</v>
      </c>
      <c r="F574" s="40">
        <v>74143</v>
      </c>
      <c r="G574" s="40" t="s">
        <v>33</v>
      </c>
      <c r="H574" s="40" t="s">
        <v>253</v>
      </c>
      <c r="I574" s="40" t="s">
        <v>270</v>
      </c>
      <c r="J574" s="40" t="s">
        <v>6698</v>
      </c>
      <c r="K574" s="40" t="s">
        <v>1170</v>
      </c>
      <c r="L574" s="40" t="s">
        <v>8526</v>
      </c>
      <c r="M574" s="103">
        <v>45966.393055555563</v>
      </c>
      <c r="N574" s="103">
        <v>45971.519444444442</v>
      </c>
      <c r="O574" s="40" t="s">
        <v>35</v>
      </c>
      <c r="P574" s="40" t="s">
        <v>35</v>
      </c>
      <c r="Q574" s="40" t="s">
        <v>1494</v>
      </c>
      <c r="R574" s="40" t="s">
        <v>1495</v>
      </c>
      <c r="S574" s="40" t="s">
        <v>10801</v>
      </c>
      <c r="T574" s="40" t="s">
        <v>1172</v>
      </c>
      <c r="U574" s="40">
        <v>16</v>
      </c>
      <c r="V574" s="40" t="str">
        <f>VLOOKUP(D574,TIPOLOGIA!A:F,5,0)</f>
        <v>PRINCIPAL</v>
      </c>
      <c r="W574" s="40" t="str">
        <f>VLOOKUP(D574,TIPOLOGIA!A:F,6,0)</f>
        <v>TERRESTRE</v>
      </c>
      <c r="X574" s="40" t="s">
        <v>1537</v>
      </c>
      <c r="Y574" s="40">
        <v>1</v>
      </c>
      <c r="Z574" s="51">
        <f>IF(T574="SOPORTE_TELEFÓNICO",'TARIFAS 2025'!$B$14,IF(V574="PRINCIPAL",'TARIFAS 2025'!$B$11,IF(V574="INTERMEDIA",'TARIFAS 2025'!$C$11,IF(V574="LEJANA",'TARIFAS 2025'!$D$11))))</f>
        <v>31419</v>
      </c>
      <c r="AA574" s="51">
        <f t="shared" si="8"/>
        <v>31419</v>
      </c>
      <c r="AB574" s="100"/>
      <c r="AC574" s="100"/>
      <c r="AD574" s="100"/>
      <c r="AE574" s="100"/>
      <c r="AF574" s="100"/>
      <c r="AG574" s="100"/>
      <c r="AH574" s="100"/>
      <c r="AI574" s="100"/>
      <c r="AJ574" s="100"/>
      <c r="AK574" s="100"/>
      <c r="AL574" s="100"/>
      <c r="AM574" s="100"/>
      <c r="AN574" s="100"/>
      <c r="AO574" s="100"/>
      <c r="AP574" s="100"/>
      <c r="AQ574" s="100"/>
      <c r="AR574" s="100"/>
      <c r="AS574" s="100"/>
      <c r="AT574" s="100"/>
      <c r="AU574" s="100"/>
      <c r="AV574" s="100"/>
      <c r="AW574" s="100"/>
      <c r="AX574" s="100"/>
      <c r="AY574" s="100"/>
      <c r="AZ574" s="100"/>
      <c r="BA574" s="100"/>
      <c r="BB574" s="100"/>
      <c r="BC574" s="100"/>
      <c r="BD574" s="100"/>
      <c r="BE574" s="100"/>
      <c r="BF574" s="100"/>
      <c r="BG574" s="100"/>
    </row>
    <row r="575" spans="1:59" s="85" customFormat="1" ht="15.6" x14ac:dyDescent="0.3">
      <c r="A575" s="40" t="s">
        <v>71</v>
      </c>
      <c r="B575" s="40" t="str">
        <f>VLOOKUP(A575,'CENTROS DE COSTOS'!A:D,2,0)</f>
        <v>0036-0004</v>
      </c>
      <c r="C575" s="40" t="str">
        <f>VLOOKUP(A575,'CENTROS DE COSTOS'!A:D,3,0)</f>
        <v>Wompi Centro</v>
      </c>
      <c r="D575" s="40">
        <v>25290</v>
      </c>
      <c r="E575" s="40">
        <v>2990617</v>
      </c>
      <c r="F575" s="40">
        <v>60377</v>
      </c>
      <c r="G575" s="40" t="s">
        <v>33</v>
      </c>
      <c r="H575" s="40" t="s">
        <v>618</v>
      </c>
      <c r="I575" s="40" t="s">
        <v>652</v>
      </c>
      <c r="J575" s="40" t="s">
        <v>6699</v>
      </c>
      <c r="K575" s="40" t="s">
        <v>1170</v>
      </c>
      <c r="L575" s="40" t="s">
        <v>8527</v>
      </c>
      <c r="M575" s="103">
        <v>45968.53125</v>
      </c>
      <c r="N575" s="103">
        <v>45971.520138888889</v>
      </c>
      <c r="O575" s="40" t="s">
        <v>35</v>
      </c>
      <c r="P575" s="40" t="s">
        <v>35</v>
      </c>
      <c r="Q575" s="40" t="s">
        <v>1494</v>
      </c>
      <c r="R575" s="40" t="s">
        <v>1495</v>
      </c>
      <c r="S575" s="40" t="s">
        <v>10802</v>
      </c>
      <c r="T575" s="40" t="s">
        <v>1497</v>
      </c>
      <c r="U575" s="40">
        <v>64</v>
      </c>
      <c r="V575" s="40" t="str">
        <f>VLOOKUP(D575,TIPOLOGIA!A:F,5,0)</f>
        <v>INTERMEDIA</v>
      </c>
      <c r="W575" s="40" t="str">
        <f>VLOOKUP(D575,TIPOLOGIA!A:F,6,0)</f>
        <v>TERRESTRE</v>
      </c>
      <c r="X575" s="40" t="s">
        <v>1197</v>
      </c>
      <c r="Y575" s="40">
        <v>1</v>
      </c>
      <c r="Z575" s="51">
        <f>IF(T575="SOPORTE_TELEFÓNICO",'TARIFAS 2025'!$B$14,IF(V575="PRINCIPAL",'TARIFAS 2025'!$B$11,IF(V575="INTERMEDIA",'TARIFAS 2025'!$C$11,IF(V575="LEJANA",'TARIFAS 2025'!$D$11))))</f>
        <v>36351</v>
      </c>
      <c r="AA575" s="51">
        <f t="shared" si="8"/>
        <v>36351</v>
      </c>
      <c r="AB575" s="100"/>
      <c r="AC575" s="100"/>
      <c r="AD575" s="100"/>
      <c r="AE575" s="100"/>
      <c r="AF575" s="100"/>
      <c r="AG575" s="100"/>
      <c r="AH575" s="100"/>
      <c r="AI575" s="100"/>
      <c r="AJ575" s="100"/>
      <c r="AK575" s="100"/>
      <c r="AL575" s="100"/>
      <c r="AM575" s="100"/>
      <c r="AN575" s="100"/>
      <c r="AO575" s="100"/>
      <c r="AP575" s="100"/>
      <c r="AQ575" s="100"/>
      <c r="AR575" s="100"/>
      <c r="AS575" s="100"/>
      <c r="AT575" s="100"/>
      <c r="AU575" s="100"/>
      <c r="AV575" s="100"/>
      <c r="AW575" s="100"/>
      <c r="AX575" s="100"/>
      <c r="AY575" s="100"/>
      <c r="AZ575" s="100"/>
      <c r="BA575" s="100"/>
      <c r="BB575" s="100"/>
      <c r="BC575" s="100"/>
      <c r="BD575" s="100"/>
      <c r="BE575" s="100"/>
      <c r="BF575" s="100"/>
      <c r="BG575" s="100"/>
    </row>
    <row r="576" spans="1:59" s="85" customFormat="1" ht="15.6" x14ac:dyDescent="0.3">
      <c r="A576" s="40" t="s">
        <v>71</v>
      </c>
      <c r="B576" s="40" t="str">
        <f>VLOOKUP(A576,'CENTROS DE COSTOS'!A:D,2,0)</f>
        <v>0036-0004</v>
      </c>
      <c r="C576" s="40" t="str">
        <f>VLOOKUP(A576,'CENTROS DE COSTOS'!A:D,3,0)</f>
        <v>Wompi Centro</v>
      </c>
      <c r="D576" s="40">
        <v>11001</v>
      </c>
      <c r="E576" s="40">
        <v>2965634</v>
      </c>
      <c r="F576" s="40">
        <v>20853</v>
      </c>
      <c r="G576" s="40" t="s">
        <v>33</v>
      </c>
      <c r="H576" s="40" t="s">
        <v>618</v>
      </c>
      <c r="I576" s="40" t="s">
        <v>71</v>
      </c>
      <c r="J576" s="40" t="s">
        <v>6700</v>
      </c>
      <c r="K576" s="40" t="s">
        <v>1170</v>
      </c>
      <c r="L576" s="40" t="s">
        <v>8528</v>
      </c>
      <c r="M576" s="103">
        <v>45961.695833333331</v>
      </c>
      <c r="N576" s="103">
        <v>45971.536805555559</v>
      </c>
      <c r="O576" s="40" t="s">
        <v>35</v>
      </c>
      <c r="P576" s="40" t="s">
        <v>35</v>
      </c>
      <c r="Q576" s="40" t="s">
        <v>1494</v>
      </c>
      <c r="R576" s="40" t="s">
        <v>1495</v>
      </c>
      <c r="S576" s="40" t="s">
        <v>10803</v>
      </c>
      <c r="T576" s="40" t="s">
        <v>1172</v>
      </c>
      <c r="U576" s="40">
        <v>24</v>
      </c>
      <c r="V576" s="40" t="str">
        <f>VLOOKUP(D576,TIPOLOGIA!A:F,5,0)</f>
        <v>PRINCIPAL</v>
      </c>
      <c r="W576" s="40" t="str">
        <f>VLOOKUP(D576,TIPOLOGIA!A:F,6,0)</f>
        <v>TERRESTRE</v>
      </c>
      <c r="X576" s="40" t="s">
        <v>1455</v>
      </c>
      <c r="Y576" s="40">
        <v>1</v>
      </c>
      <c r="Z576" s="51">
        <f>IF(T576="SOPORTE_TELEFÓNICO",'TARIFAS 2025'!$B$14,IF(V576="PRINCIPAL",'TARIFAS 2025'!$B$11,IF(V576="INTERMEDIA",'TARIFAS 2025'!$C$11,IF(V576="LEJANA",'TARIFAS 2025'!$D$11))))</f>
        <v>31419</v>
      </c>
      <c r="AA576" s="51">
        <f t="shared" si="8"/>
        <v>31419</v>
      </c>
      <c r="AB576" s="100"/>
      <c r="AC576" s="100"/>
      <c r="AD576" s="100"/>
      <c r="AE576" s="100"/>
      <c r="AF576" s="100"/>
      <c r="AG576" s="100"/>
      <c r="AH576" s="100"/>
      <c r="AI576" s="100"/>
      <c r="AJ576" s="100"/>
      <c r="AK576" s="100"/>
      <c r="AL576" s="100"/>
      <c r="AM576" s="100"/>
      <c r="AN576" s="100"/>
      <c r="AO576" s="100"/>
      <c r="AP576" s="100"/>
      <c r="AQ576" s="100"/>
      <c r="AR576" s="100"/>
      <c r="AS576" s="100"/>
      <c r="AT576" s="100"/>
      <c r="AU576" s="100"/>
      <c r="AV576" s="100"/>
      <c r="AW576" s="100"/>
      <c r="AX576" s="100"/>
      <c r="AY576" s="100"/>
      <c r="AZ576" s="100"/>
      <c r="BA576" s="100"/>
      <c r="BB576" s="100"/>
      <c r="BC576" s="100"/>
      <c r="BD576" s="100"/>
      <c r="BE576" s="100"/>
      <c r="BF576" s="100"/>
      <c r="BG576" s="100"/>
    </row>
    <row r="577" spans="1:59" s="85" customFormat="1" ht="15.6" x14ac:dyDescent="0.3">
      <c r="A577" s="40" t="s">
        <v>71</v>
      </c>
      <c r="B577" s="40" t="str">
        <f>VLOOKUP(A577,'CENTROS DE COSTOS'!A:D,2,0)</f>
        <v>0036-0004</v>
      </c>
      <c r="C577" s="40" t="str">
        <f>VLOOKUP(A577,'CENTROS DE COSTOS'!A:D,3,0)</f>
        <v>Wompi Centro</v>
      </c>
      <c r="D577" s="40">
        <v>11001</v>
      </c>
      <c r="E577" s="40">
        <v>2966497</v>
      </c>
      <c r="F577" s="40">
        <v>60678</v>
      </c>
      <c r="G577" s="40" t="s">
        <v>33</v>
      </c>
      <c r="H577" s="40" t="s">
        <v>618</v>
      </c>
      <c r="I577" s="40" t="s">
        <v>71</v>
      </c>
      <c r="J577" s="40" t="s">
        <v>6701</v>
      </c>
      <c r="K577" s="40" t="s">
        <v>1170</v>
      </c>
      <c r="L577" s="40" t="s">
        <v>8529</v>
      </c>
      <c r="M577" s="103">
        <v>45965.333333333343</v>
      </c>
      <c r="N577" s="103">
        <v>45971.543749999997</v>
      </c>
      <c r="O577" s="40" t="s">
        <v>35</v>
      </c>
      <c r="P577" s="40" t="s">
        <v>35</v>
      </c>
      <c r="Q577" s="40" t="s">
        <v>1494</v>
      </c>
      <c r="R577" s="40" t="s">
        <v>1495</v>
      </c>
      <c r="S577" s="40" t="s">
        <v>10804</v>
      </c>
      <c r="T577" s="40" t="s">
        <v>1172</v>
      </c>
      <c r="U577" s="40">
        <v>24</v>
      </c>
      <c r="V577" s="40" t="str">
        <f>VLOOKUP(D577,TIPOLOGIA!A:F,5,0)</f>
        <v>PRINCIPAL</v>
      </c>
      <c r="W577" s="40" t="str">
        <f>VLOOKUP(D577,TIPOLOGIA!A:F,6,0)</f>
        <v>TERRESTRE</v>
      </c>
      <c r="X577" s="40" t="s">
        <v>1632</v>
      </c>
      <c r="Y577" s="40">
        <v>1</v>
      </c>
      <c r="Z577" s="51">
        <f>IF(T577="SOPORTE_TELEFÓNICO",'TARIFAS 2025'!$B$14,IF(V577="PRINCIPAL",'TARIFAS 2025'!$B$11,IF(V577="INTERMEDIA",'TARIFAS 2025'!$C$11,IF(V577="LEJANA",'TARIFAS 2025'!$D$11))))</f>
        <v>31419</v>
      </c>
      <c r="AA577" s="51">
        <f t="shared" si="8"/>
        <v>31419</v>
      </c>
      <c r="AB577" s="100"/>
      <c r="AC577" s="100"/>
      <c r="AD577" s="100"/>
      <c r="AE577" s="100"/>
      <c r="AF577" s="100"/>
      <c r="AG577" s="100"/>
      <c r="AH577" s="100"/>
      <c r="AI577" s="100"/>
      <c r="AJ577" s="100"/>
      <c r="AK577" s="100"/>
      <c r="AL577" s="100"/>
      <c r="AM577" s="100"/>
      <c r="AN577" s="100"/>
      <c r="AO577" s="100"/>
      <c r="AP577" s="100"/>
      <c r="AQ577" s="100"/>
      <c r="AR577" s="100"/>
      <c r="AS577" s="100"/>
      <c r="AT577" s="100"/>
      <c r="AU577" s="100"/>
      <c r="AV577" s="100"/>
      <c r="AW577" s="100"/>
      <c r="AX577" s="100"/>
      <c r="AY577" s="100"/>
      <c r="AZ577" s="100"/>
      <c r="BA577" s="100"/>
      <c r="BB577" s="100"/>
      <c r="BC577" s="100"/>
      <c r="BD577" s="100"/>
      <c r="BE577" s="100"/>
      <c r="BF577" s="100"/>
      <c r="BG577" s="100"/>
    </row>
    <row r="578" spans="1:59" s="85" customFormat="1" ht="15.6" x14ac:dyDescent="0.3">
      <c r="A578" s="40" t="s">
        <v>88</v>
      </c>
      <c r="B578" s="40" t="str">
        <f>VLOOKUP(A578,'CENTROS DE COSTOS'!A:D,2,0)</f>
        <v>0036-0005</v>
      </c>
      <c r="C578" s="40" t="str">
        <f>VLOOKUP(A578,'CENTROS DE COSTOS'!A:D,3,0)</f>
        <v>Wompi Noroccidente</v>
      </c>
      <c r="D578" s="40">
        <v>5674</v>
      </c>
      <c r="E578" s="40">
        <v>2977947</v>
      </c>
      <c r="F578" s="40">
        <v>10198</v>
      </c>
      <c r="G578" s="40" t="s">
        <v>33</v>
      </c>
      <c r="H578" s="40" t="s">
        <v>120</v>
      </c>
      <c r="I578" s="40" t="s">
        <v>1384</v>
      </c>
      <c r="J578" s="40" t="s">
        <v>1385</v>
      </c>
      <c r="K578" s="40" t="s">
        <v>1170</v>
      </c>
      <c r="L578" s="40" t="s">
        <v>8530</v>
      </c>
      <c r="M578" s="103">
        <v>45966.474305555559</v>
      </c>
      <c r="N578" s="103">
        <v>45971.544444444437</v>
      </c>
      <c r="O578" s="40" t="s">
        <v>35</v>
      </c>
      <c r="P578" s="40" t="s">
        <v>35</v>
      </c>
      <c r="Q578" s="40" t="s">
        <v>1494</v>
      </c>
      <c r="R578" s="40" t="s">
        <v>1495</v>
      </c>
      <c r="S578" s="40" t="s">
        <v>10805</v>
      </c>
      <c r="T578" s="40" t="s">
        <v>1497</v>
      </c>
      <c r="U578" s="40">
        <v>48</v>
      </c>
      <c r="V578" s="40" t="str">
        <f>VLOOKUP(D578,TIPOLOGIA!A:F,5,0)</f>
        <v>INTERMEDIA</v>
      </c>
      <c r="W578" s="40" t="str">
        <f>VLOOKUP(D578,TIPOLOGIA!A:F,6,0)</f>
        <v>TERRESTRE</v>
      </c>
      <c r="X578" s="40" t="s">
        <v>12479</v>
      </c>
      <c r="Y578" s="40">
        <v>1</v>
      </c>
      <c r="Z578" s="51">
        <f>IF(T578="SOPORTE_TELEFÓNICO",'TARIFAS 2025'!$B$14,IF(V578="PRINCIPAL",'TARIFAS 2025'!$B$11,IF(V578="INTERMEDIA",'TARIFAS 2025'!$C$11,IF(V578="LEJANA",'TARIFAS 2025'!$D$11))))</f>
        <v>36351</v>
      </c>
      <c r="AA578" s="51">
        <f t="shared" si="8"/>
        <v>36351</v>
      </c>
      <c r="AB578" s="100"/>
      <c r="AC578" s="100"/>
      <c r="AD578" s="100"/>
      <c r="AE578" s="100"/>
      <c r="AF578" s="100"/>
      <c r="AG578" s="100"/>
      <c r="AH578" s="100"/>
      <c r="AI578" s="100"/>
      <c r="AJ578" s="100"/>
      <c r="AK578" s="100"/>
      <c r="AL578" s="100"/>
      <c r="AM578" s="100"/>
      <c r="AN578" s="100"/>
      <c r="AO578" s="100"/>
      <c r="AP578" s="100"/>
      <c r="AQ578" s="100"/>
      <c r="AR578" s="100"/>
      <c r="AS578" s="100"/>
      <c r="AT578" s="100"/>
      <c r="AU578" s="100"/>
      <c r="AV578" s="100"/>
      <c r="AW578" s="100"/>
      <c r="AX578" s="100"/>
      <c r="AY578" s="100"/>
      <c r="AZ578" s="100"/>
      <c r="BA578" s="100"/>
      <c r="BB578" s="100"/>
      <c r="BC578" s="100"/>
      <c r="BD578" s="100"/>
      <c r="BE578" s="100"/>
      <c r="BF578" s="100"/>
      <c r="BG578" s="100"/>
    </row>
    <row r="579" spans="1:59" s="85" customFormat="1" ht="15.6" x14ac:dyDescent="0.3">
      <c r="A579" s="40" t="s">
        <v>88</v>
      </c>
      <c r="B579" s="40" t="str">
        <f>VLOOKUP(A579,'CENTROS DE COSTOS'!A:D,2,0)</f>
        <v>0036-0005</v>
      </c>
      <c r="C579" s="40" t="str">
        <f>VLOOKUP(A579,'CENTROS DE COSTOS'!A:D,3,0)</f>
        <v>Wompi Noroccidente</v>
      </c>
      <c r="D579" s="40">
        <v>5310</v>
      </c>
      <c r="E579" s="40">
        <v>2977999</v>
      </c>
      <c r="F579" s="40">
        <v>19045</v>
      </c>
      <c r="G579" s="40" t="s">
        <v>33</v>
      </c>
      <c r="H579" s="40" t="s">
        <v>120</v>
      </c>
      <c r="I579" s="40" t="s">
        <v>185</v>
      </c>
      <c r="J579" s="40" t="s">
        <v>6702</v>
      </c>
      <c r="K579" s="40" t="s">
        <v>1170</v>
      </c>
      <c r="L579" s="40" t="s">
        <v>8531</v>
      </c>
      <c r="M579" s="103">
        <v>45966.480555555558</v>
      </c>
      <c r="N579" s="103">
        <v>45971.54583333333</v>
      </c>
      <c r="O579" s="40" t="s">
        <v>35</v>
      </c>
      <c r="P579" s="40" t="s">
        <v>35</v>
      </c>
      <c r="Q579" s="40" t="s">
        <v>1494</v>
      </c>
      <c r="R579" s="40" t="s">
        <v>1495</v>
      </c>
      <c r="S579" s="40" t="s">
        <v>10806</v>
      </c>
      <c r="T579" s="40" t="s">
        <v>1497</v>
      </c>
      <c r="U579" s="40">
        <v>56</v>
      </c>
      <c r="V579" s="40" t="str">
        <f>VLOOKUP(D579,TIPOLOGIA!A:F,5,0)</f>
        <v>INTERMEDIA</v>
      </c>
      <c r="W579" s="40" t="str">
        <f>VLOOKUP(D579,TIPOLOGIA!A:F,6,0)</f>
        <v>TERRESTRE</v>
      </c>
      <c r="X579" s="40" t="s">
        <v>12479</v>
      </c>
      <c r="Y579" s="40">
        <v>1</v>
      </c>
      <c r="Z579" s="51">
        <f>IF(T579="SOPORTE_TELEFÓNICO",'TARIFAS 2025'!$B$14,IF(V579="PRINCIPAL",'TARIFAS 2025'!$B$11,IF(V579="INTERMEDIA",'TARIFAS 2025'!$C$11,IF(V579="LEJANA",'TARIFAS 2025'!$D$11))))</f>
        <v>36351</v>
      </c>
      <c r="AA579" s="51">
        <f t="shared" ref="AA579:AA642" si="9">Z579*Y579</f>
        <v>36351</v>
      </c>
      <c r="AB579" s="100"/>
      <c r="AC579" s="100"/>
      <c r="AD579" s="100"/>
      <c r="AE579" s="100"/>
      <c r="AF579" s="100"/>
      <c r="AG579" s="100"/>
      <c r="AH579" s="100"/>
      <c r="AI579" s="100"/>
      <c r="AJ579" s="100"/>
      <c r="AK579" s="100"/>
      <c r="AL579" s="100"/>
      <c r="AM579" s="100"/>
      <c r="AN579" s="100"/>
      <c r="AO579" s="100"/>
      <c r="AP579" s="100"/>
      <c r="AQ579" s="100"/>
      <c r="AR579" s="100"/>
      <c r="AS579" s="100"/>
      <c r="AT579" s="100"/>
      <c r="AU579" s="100"/>
      <c r="AV579" s="100"/>
      <c r="AW579" s="100"/>
      <c r="AX579" s="100"/>
      <c r="AY579" s="100"/>
      <c r="AZ579" s="100"/>
      <c r="BA579" s="100"/>
      <c r="BB579" s="100"/>
      <c r="BC579" s="100"/>
      <c r="BD579" s="100"/>
      <c r="BE579" s="100"/>
      <c r="BF579" s="100"/>
      <c r="BG579" s="100"/>
    </row>
    <row r="580" spans="1:59" s="85" customFormat="1" ht="15.6" x14ac:dyDescent="0.3">
      <c r="A580" s="40" t="s">
        <v>88</v>
      </c>
      <c r="B580" s="40" t="str">
        <f>VLOOKUP(A580,'CENTROS DE COSTOS'!A:D,2,0)</f>
        <v>0036-0005</v>
      </c>
      <c r="C580" s="40" t="str">
        <f>VLOOKUP(A580,'CENTROS DE COSTOS'!A:D,3,0)</f>
        <v>Wompi Noroccidente</v>
      </c>
      <c r="D580" s="40">
        <v>5390</v>
      </c>
      <c r="E580" s="40">
        <v>2983455</v>
      </c>
      <c r="F580" s="40">
        <v>42891</v>
      </c>
      <c r="G580" s="40" t="s">
        <v>33</v>
      </c>
      <c r="H580" s="40" t="s">
        <v>120</v>
      </c>
      <c r="I580" s="40" t="s">
        <v>195</v>
      </c>
      <c r="J580" s="40" t="s">
        <v>1696</v>
      </c>
      <c r="K580" s="40" t="s">
        <v>1170</v>
      </c>
      <c r="L580" s="40" t="s">
        <v>8532</v>
      </c>
      <c r="M580" s="103">
        <v>45967.449305555558</v>
      </c>
      <c r="N580" s="103">
        <v>45971.546527777777</v>
      </c>
      <c r="O580" s="40" t="s">
        <v>35</v>
      </c>
      <c r="P580" s="40" t="s">
        <v>35</v>
      </c>
      <c r="Q580" s="40" t="s">
        <v>1494</v>
      </c>
      <c r="R580" s="40" t="s">
        <v>1495</v>
      </c>
      <c r="S580" s="40" t="s">
        <v>10807</v>
      </c>
      <c r="T580" s="40" t="s">
        <v>1497</v>
      </c>
      <c r="U580" s="40">
        <v>64</v>
      </c>
      <c r="V580" s="40" t="str">
        <f>VLOOKUP(D580,TIPOLOGIA!A:F,5,0)</f>
        <v>INTERMEDIA</v>
      </c>
      <c r="W580" s="40" t="str">
        <f>VLOOKUP(D580,TIPOLOGIA!A:F,6,0)</f>
        <v>TERRESTRE</v>
      </c>
      <c r="X580" s="40" t="s">
        <v>12479</v>
      </c>
      <c r="Y580" s="40">
        <v>1</v>
      </c>
      <c r="Z580" s="51">
        <f>IF(T580="SOPORTE_TELEFÓNICO",'TARIFAS 2025'!$B$14,IF(V580="PRINCIPAL",'TARIFAS 2025'!$B$11,IF(V580="INTERMEDIA",'TARIFAS 2025'!$C$11,IF(V580="LEJANA",'TARIFAS 2025'!$D$11))))</f>
        <v>36351</v>
      </c>
      <c r="AA580" s="51">
        <f t="shared" si="9"/>
        <v>36351</v>
      </c>
      <c r="AB580" s="100"/>
      <c r="AC580" s="100"/>
      <c r="AD580" s="100"/>
      <c r="AE580" s="100"/>
      <c r="AF580" s="100"/>
      <c r="AG580" s="100"/>
      <c r="AH580" s="100"/>
      <c r="AI580" s="100"/>
      <c r="AJ580" s="100"/>
      <c r="AK580" s="100"/>
      <c r="AL580" s="100"/>
      <c r="AM580" s="100"/>
      <c r="AN580" s="100"/>
      <c r="AO580" s="100"/>
      <c r="AP580" s="100"/>
      <c r="AQ580" s="100"/>
      <c r="AR580" s="100"/>
      <c r="AS580" s="100"/>
      <c r="AT580" s="100"/>
      <c r="AU580" s="100"/>
      <c r="AV580" s="100"/>
      <c r="AW580" s="100"/>
      <c r="AX580" s="100"/>
      <c r="AY580" s="100"/>
      <c r="AZ580" s="100"/>
      <c r="BA580" s="100"/>
      <c r="BB580" s="100"/>
      <c r="BC580" s="100"/>
      <c r="BD580" s="100"/>
      <c r="BE580" s="100"/>
      <c r="BF580" s="100"/>
      <c r="BG580" s="100"/>
    </row>
    <row r="581" spans="1:59" s="85" customFormat="1" ht="15.6" x14ac:dyDescent="0.3">
      <c r="A581" s="40" t="s">
        <v>88</v>
      </c>
      <c r="B581" s="40" t="str">
        <f>VLOOKUP(A581,'CENTROS DE COSTOS'!A:D,2,0)</f>
        <v>0036-0005</v>
      </c>
      <c r="C581" s="40" t="str">
        <f>VLOOKUP(A581,'CENTROS DE COSTOS'!A:D,3,0)</f>
        <v>Wompi Noroccidente</v>
      </c>
      <c r="D581" s="40">
        <v>5541</v>
      </c>
      <c r="E581" s="40">
        <v>2990542</v>
      </c>
      <c r="F581" s="40">
        <v>27230</v>
      </c>
      <c r="G581" s="40" t="s">
        <v>33</v>
      </c>
      <c r="H581" s="40" t="s">
        <v>120</v>
      </c>
      <c r="I581" s="40" t="s">
        <v>206</v>
      </c>
      <c r="J581" s="40" t="s">
        <v>1686</v>
      </c>
      <c r="K581" s="40" t="s">
        <v>1170</v>
      </c>
      <c r="L581" s="40" t="s">
        <v>8533</v>
      </c>
      <c r="M581" s="103">
        <v>45968.506944444453</v>
      </c>
      <c r="N581" s="103">
        <v>45971.547222222223</v>
      </c>
      <c r="O581" s="40" t="s">
        <v>35</v>
      </c>
      <c r="P581" s="40" t="s">
        <v>35</v>
      </c>
      <c r="Q581" s="40" t="s">
        <v>1494</v>
      </c>
      <c r="R581" s="40" t="s">
        <v>1495</v>
      </c>
      <c r="S581" s="40" t="s">
        <v>10808</v>
      </c>
      <c r="T581" s="40" t="s">
        <v>1497</v>
      </c>
      <c r="U581" s="40">
        <v>40</v>
      </c>
      <c r="V581" s="40" t="str">
        <f>VLOOKUP(D581,TIPOLOGIA!A:F,5,0)</f>
        <v>INTERMEDIA</v>
      </c>
      <c r="W581" s="40" t="str">
        <f>VLOOKUP(D581,TIPOLOGIA!A:F,6,0)</f>
        <v>TERRESTRE</v>
      </c>
      <c r="X581" s="40" t="s">
        <v>12479</v>
      </c>
      <c r="Y581" s="40">
        <v>1</v>
      </c>
      <c r="Z581" s="51">
        <f>IF(T581="SOPORTE_TELEFÓNICO",'TARIFAS 2025'!$B$14,IF(V581="PRINCIPAL",'TARIFAS 2025'!$B$11,IF(V581="INTERMEDIA",'TARIFAS 2025'!$C$11,IF(V581="LEJANA",'TARIFAS 2025'!$D$11))))</f>
        <v>36351</v>
      </c>
      <c r="AA581" s="51">
        <f t="shared" si="9"/>
        <v>36351</v>
      </c>
      <c r="AB581" s="100"/>
      <c r="AC581" s="100"/>
      <c r="AD581" s="100"/>
      <c r="AE581" s="100"/>
      <c r="AF581" s="100"/>
      <c r="AG581" s="100"/>
      <c r="AH581" s="100"/>
      <c r="AI581" s="100"/>
      <c r="AJ581" s="100"/>
      <c r="AK581" s="100"/>
      <c r="AL581" s="100"/>
      <c r="AM581" s="100"/>
      <c r="AN581" s="100"/>
      <c r="AO581" s="100"/>
      <c r="AP581" s="100"/>
      <c r="AQ581" s="100"/>
      <c r="AR581" s="100"/>
      <c r="AS581" s="100"/>
      <c r="AT581" s="100"/>
      <c r="AU581" s="100"/>
      <c r="AV581" s="100"/>
      <c r="AW581" s="100"/>
      <c r="AX581" s="100"/>
      <c r="AY581" s="100"/>
      <c r="AZ581" s="100"/>
      <c r="BA581" s="100"/>
      <c r="BB581" s="100"/>
      <c r="BC581" s="100"/>
      <c r="BD581" s="100"/>
      <c r="BE581" s="100"/>
      <c r="BF581" s="100"/>
      <c r="BG581" s="100"/>
    </row>
    <row r="582" spans="1:59" s="85" customFormat="1" ht="15.6" x14ac:dyDescent="0.3">
      <c r="A582" s="40" t="s">
        <v>71</v>
      </c>
      <c r="B582" s="40" t="str">
        <f>VLOOKUP(A582,'CENTROS DE COSTOS'!A:D,2,0)</f>
        <v>0036-0004</v>
      </c>
      <c r="C582" s="40" t="str">
        <f>VLOOKUP(A582,'CENTROS DE COSTOS'!A:D,3,0)</f>
        <v>Wompi Centro</v>
      </c>
      <c r="D582" s="40">
        <v>11001</v>
      </c>
      <c r="E582" s="40">
        <v>2978982</v>
      </c>
      <c r="F582" s="40">
        <v>60679</v>
      </c>
      <c r="G582" s="40" t="s">
        <v>33</v>
      </c>
      <c r="H582" s="40" t="s">
        <v>618</v>
      </c>
      <c r="I582" s="40" t="s">
        <v>71</v>
      </c>
      <c r="J582" s="40" t="s">
        <v>6359</v>
      </c>
      <c r="K582" s="40" t="s">
        <v>1170</v>
      </c>
      <c r="L582" s="40" t="s">
        <v>8534</v>
      </c>
      <c r="M582" s="103">
        <v>45966.586805555547</v>
      </c>
      <c r="N582" s="103">
        <v>45971.586111111108</v>
      </c>
      <c r="O582" s="40" t="s">
        <v>35</v>
      </c>
      <c r="P582" s="40" t="s">
        <v>35</v>
      </c>
      <c r="Q582" s="40" t="s">
        <v>1494</v>
      </c>
      <c r="R582" s="40" t="s">
        <v>1495</v>
      </c>
      <c r="S582" s="40" t="s">
        <v>10809</v>
      </c>
      <c r="T582" s="40" t="s">
        <v>1172</v>
      </c>
      <c r="U582" s="40">
        <v>16</v>
      </c>
      <c r="V582" s="40" t="str">
        <f>VLOOKUP(D582,TIPOLOGIA!A:F,5,0)</f>
        <v>PRINCIPAL</v>
      </c>
      <c r="W582" s="40" t="str">
        <f>VLOOKUP(D582,TIPOLOGIA!A:F,6,0)</f>
        <v>TERRESTRE</v>
      </c>
      <c r="X582" s="40" t="s">
        <v>1349</v>
      </c>
      <c r="Y582" s="40">
        <v>1</v>
      </c>
      <c r="Z582" s="51">
        <f>IF(T582="SOPORTE_TELEFÓNICO",'TARIFAS 2025'!$B$14,IF(V582="PRINCIPAL",'TARIFAS 2025'!$B$11,IF(V582="INTERMEDIA",'TARIFAS 2025'!$C$11,IF(V582="LEJANA",'TARIFAS 2025'!$D$11))))</f>
        <v>31419</v>
      </c>
      <c r="AA582" s="51">
        <f t="shared" si="9"/>
        <v>31419</v>
      </c>
      <c r="AB582" s="100"/>
      <c r="AC582" s="100"/>
      <c r="AD582" s="100"/>
      <c r="AE582" s="100"/>
      <c r="AF582" s="100"/>
      <c r="AG582" s="100"/>
      <c r="AH582" s="100"/>
      <c r="AI582" s="100"/>
      <c r="AJ582" s="100"/>
      <c r="AK582" s="100"/>
      <c r="AL582" s="100"/>
      <c r="AM582" s="100"/>
      <c r="AN582" s="100"/>
      <c r="AO582" s="100"/>
      <c r="AP582" s="100"/>
      <c r="AQ582" s="100"/>
      <c r="AR582" s="100"/>
      <c r="AS582" s="100"/>
      <c r="AT582" s="100"/>
      <c r="AU582" s="100"/>
      <c r="AV582" s="100"/>
      <c r="AW582" s="100"/>
      <c r="AX582" s="100"/>
      <c r="AY582" s="100"/>
      <c r="AZ582" s="100"/>
      <c r="BA582" s="100"/>
      <c r="BB582" s="100"/>
      <c r="BC582" s="100"/>
      <c r="BD582" s="100"/>
      <c r="BE582" s="100"/>
      <c r="BF582" s="100"/>
      <c r="BG582" s="100"/>
    </row>
    <row r="583" spans="1:59" s="85" customFormat="1" ht="15.6" x14ac:dyDescent="0.3">
      <c r="A583" s="40" t="s">
        <v>71</v>
      </c>
      <c r="B583" s="40" t="str">
        <f>VLOOKUP(A583,'CENTROS DE COSTOS'!A:D,2,0)</f>
        <v>0036-0004</v>
      </c>
      <c r="C583" s="40" t="str">
        <f>VLOOKUP(A583,'CENTROS DE COSTOS'!A:D,3,0)</f>
        <v>Wompi Centro</v>
      </c>
      <c r="D583" s="40">
        <v>11001</v>
      </c>
      <c r="E583" s="40">
        <v>2979250</v>
      </c>
      <c r="F583" s="40">
        <v>68183</v>
      </c>
      <c r="G583" s="40" t="s">
        <v>33</v>
      </c>
      <c r="H583" s="40" t="s">
        <v>618</v>
      </c>
      <c r="I583" s="40" t="s">
        <v>71</v>
      </c>
      <c r="J583" s="40" t="s">
        <v>6703</v>
      </c>
      <c r="K583" s="40" t="s">
        <v>1170</v>
      </c>
      <c r="L583" s="40" t="s">
        <v>8535</v>
      </c>
      <c r="M583" s="103">
        <v>45966.598611111112</v>
      </c>
      <c r="N583" s="103">
        <v>45971.590277777781</v>
      </c>
      <c r="O583" s="40" t="s">
        <v>35</v>
      </c>
      <c r="P583" s="40" t="s">
        <v>35</v>
      </c>
      <c r="Q583" s="40" t="s">
        <v>1494</v>
      </c>
      <c r="R583" s="40" t="s">
        <v>1495</v>
      </c>
      <c r="S583" s="40" t="s">
        <v>10810</v>
      </c>
      <c r="T583" s="40" t="s">
        <v>1172</v>
      </c>
      <c r="U583" s="40">
        <v>40</v>
      </c>
      <c r="V583" s="40" t="str">
        <f>VLOOKUP(D583,TIPOLOGIA!A:F,5,0)</f>
        <v>PRINCIPAL</v>
      </c>
      <c r="W583" s="40" t="str">
        <f>VLOOKUP(D583,TIPOLOGIA!A:F,6,0)</f>
        <v>TERRESTRE</v>
      </c>
      <c r="X583" s="40" t="s">
        <v>1323</v>
      </c>
      <c r="Y583" s="40">
        <v>1</v>
      </c>
      <c r="Z583" s="51">
        <f>IF(T583="SOPORTE_TELEFÓNICO",'TARIFAS 2025'!$B$14,IF(V583="PRINCIPAL",'TARIFAS 2025'!$B$11,IF(V583="INTERMEDIA",'TARIFAS 2025'!$C$11,IF(V583="LEJANA",'TARIFAS 2025'!$D$11))))</f>
        <v>31419</v>
      </c>
      <c r="AA583" s="51">
        <f t="shared" si="9"/>
        <v>31419</v>
      </c>
      <c r="AB583" s="100"/>
      <c r="AC583" s="100"/>
      <c r="AD583" s="100"/>
      <c r="AE583" s="100"/>
      <c r="AF583" s="100"/>
      <c r="AG583" s="100"/>
      <c r="AH583" s="100"/>
      <c r="AI583" s="100"/>
      <c r="AJ583" s="100"/>
      <c r="AK583" s="100"/>
      <c r="AL583" s="100"/>
      <c r="AM583" s="100"/>
      <c r="AN583" s="100"/>
      <c r="AO583" s="100"/>
      <c r="AP583" s="100"/>
      <c r="AQ583" s="100"/>
      <c r="AR583" s="100"/>
      <c r="AS583" s="100"/>
      <c r="AT583" s="100"/>
      <c r="AU583" s="100"/>
      <c r="AV583" s="100"/>
      <c r="AW583" s="100"/>
      <c r="AX583" s="100"/>
      <c r="AY583" s="100"/>
      <c r="AZ583" s="100"/>
      <c r="BA583" s="100"/>
      <c r="BB583" s="100"/>
      <c r="BC583" s="100"/>
      <c r="BD583" s="100"/>
      <c r="BE583" s="100"/>
      <c r="BF583" s="100"/>
      <c r="BG583" s="100"/>
    </row>
    <row r="584" spans="1:59" s="85" customFormat="1" ht="15.6" x14ac:dyDescent="0.3">
      <c r="A584" s="40" t="s">
        <v>71</v>
      </c>
      <c r="B584" s="40" t="str">
        <f>VLOOKUP(A584,'CENTROS DE COSTOS'!A:D,2,0)</f>
        <v>0036-0004</v>
      </c>
      <c r="C584" s="40" t="str">
        <f>VLOOKUP(A584,'CENTROS DE COSTOS'!A:D,3,0)</f>
        <v>Wompi Centro</v>
      </c>
      <c r="D584" s="40">
        <v>11001</v>
      </c>
      <c r="E584" s="40">
        <v>2981039</v>
      </c>
      <c r="F584" s="40">
        <v>20851</v>
      </c>
      <c r="G584" s="40" t="s">
        <v>33</v>
      </c>
      <c r="H584" s="40" t="s">
        <v>618</v>
      </c>
      <c r="I584" s="40" t="s">
        <v>71</v>
      </c>
      <c r="J584" s="40" t="s">
        <v>3165</v>
      </c>
      <c r="K584" s="40" t="s">
        <v>1170</v>
      </c>
      <c r="L584" s="40" t="s">
        <v>8536</v>
      </c>
      <c r="M584" s="103">
        <v>45967.333333333343</v>
      </c>
      <c r="N584" s="103">
        <v>45971.59375</v>
      </c>
      <c r="O584" s="40" t="s">
        <v>35</v>
      </c>
      <c r="P584" s="40" t="s">
        <v>35</v>
      </c>
      <c r="Q584" s="40" t="s">
        <v>1494</v>
      </c>
      <c r="R584" s="40" t="s">
        <v>1495</v>
      </c>
      <c r="S584" s="40" t="s">
        <v>10811</v>
      </c>
      <c r="T584" s="40" t="s">
        <v>1172</v>
      </c>
      <c r="U584" s="40">
        <v>64</v>
      </c>
      <c r="V584" s="40" t="str">
        <f>VLOOKUP(D584,TIPOLOGIA!A:F,5,0)</f>
        <v>PRINCIPAL</v>
      </c>
      <c r="W584" s="40" t="str">
        <f>VLOOKUP(D584,TIPOLOGIA!A:F,6,0)</f>
        <v>TERRESTRE</v>
      </c>
      <c r="X584" s="40" t="s">
        <v>1349</v>
      </c>
      <c r="Y584" s="40">
        <v>1</v>
      </c>
      <c r="Z584" s="51">
        <f>IF(T584="SOPORTE_TELEFÓNICO",'TARIFAS 2025'!$B$14,IF(V584="PRINCIPAL",'TARIFAS 2025'!$B$11,IF(V584="INTERMEDIA",'TARIFAS 2025'!$C$11,IF(V584="LEJANA",'TARIFAS 2025'!$D$11))))</f>
        <v>31419</v>
      </c>
      <c r="AA584" s="51">
        <f t="shared" si="9"/>
        <v>31419</v>
      </c>
      <c r="AB584" s="100"/>
      <c r="AC584" s="100"/>
      <c r="AD584" s="100"/>
      <c r="AE584" s="100"/>
      <c r="AF584" s="100"/>
      <c r="AG584" s="100"/>
      <c r="AH584" s="100"/>
      <c r="AI584" s="100"/>
      <c r="AJ584" s="100"/>
      <c r="AK584" s="100"/>
      <c r="AL584" s="100"/>
      <c r="AM584" s="100"/>
      <c r="AN584" s="100"/>
      <c r="AO584" s="100"/>
      <c r="AP584" s="100"/>
      <c r="AQ584" s="100"/>
      <c r="AR584" s="100"/>
      <c r="AS584" s="100"/>
      <c r="AT584" s="100"/>
      <c r="AU584" s="100"/>
      <c r="AV584" s="100"/>
      <c r="AW584" s="100"/>
      <c r="AX584" s="100"/>
      <c r="AY584" s="100"/>
      <c r="AZ584" s="100"/>
      <c r="BA584" s="100"/>
      <c r="BB584" s="100"/>
      <c r="BC584" s="100"/>
      <c r="BD584" s="100"/>
      <c r="BE584" s="100"/>
      <c r="BF584" s="100"/>
      <c r="BG584" s="100"/>
    </row>
    <row r="585" spans="1:59" s="85" customFormat="1" ht="15.6" x14ac:dyDescent="0.3">
      <c r="A585" s="40" t="s">
        <v>77</v>
      </c>
      <c r="B585" s="40" t="str">
        <f>VLOOKUP(A585,'CENTROS DE COSTOS'!A:D,2,0)</f>
        <v>0036-0003</v>
      </c>
      <c r="C585" s="40" t="str">
        <f>VLOOKUP(A585,'CENTROS DE COSTOS'!A:D,3,0)</f>
        <v>Wompi Suroccidente</v>
      </c>
      <c r="D585" s="40">
        <v>76001</v>
      </c>
      <c r="E585" s="40">
        <v>2980861</v>
      </c>
      <c r="F585" s="40">
        <v>78449</v>
      </c>
      <c r="G585" s="40" t="s">
        <v>33</v>
      </c>
      <c r="H585" s="40" t="s">
        <v>1101</v>
      </c>
      <c r="I585" s="40" t="s">
        <v>77</v>
      </c>
      <c r="J585" s="40" t="s">
        <v>6704</v>
      </c>
      <c r="K585" s="40" t="s">
        <v>1170</v>
      </c>
      <c r="L585" s="40" t="s">
        <v>8537</v>
      </c>
      <c r="M585" s="103">
        <v>45967.333333333343</v>
      </c>
      <c r="N585" s="103">
        <v>45971.59652777778</v>
      </c>
      <c r="O585" s="40" t="s">
        <v>35</v>
      </c>
      <c r="P585" s="40" t="s">
        <v>35</v>
      </c>
      <c r="Q585" s="40" t="s">
        <v>1494</v>
      </c>
      <c r="R585" s="40" t="s">
        <v>1495</v>
      </c>
      <c r="S585" s="40" t="s">
        <v>10812</v>
      </c>
      <c r="T585" s="40" t="s">
        <v>1172</v>
      </c>
      <c r="U585" s="40">
        <v>16</v>
      </c>
      <c r="V585" s="40" t="str">
        <f>VLOOKUP(D585,TIPOLOGIA!A:F,5,0)</f>
        <v>PRINCIPAL</v>
      </c>
      <c r="W585" s="40" t="str">
        <f>VLOOKUP(D585,TIPOLOGIA!A:F,6,0)</f>
        <v>TERRESTRE</v>
      </c>
      <c r="X585" s="40" t="s">
        <v>1212</v>
      </c>
      <c r="Y585" s="40">
        <v>1</v>
      </c>
      <c r="Z585" s="51">
        <f>IF(T585="SOPORTE_TELEFÓNICO",'TARIFAS 2025'!$B$14,IF(V585="PRINCIPAL",'TARIFAS 2025'!$B$11,IF(V585="INTERMEDIA",'TARIFAS 2025'!$C$11,IF(V585="LEJANA",'TARIFAS 2025'!$D$11))))</f>
        <v>31419</v>
      </c>
      <c r="AA585" s="51">
        <f t="shared" si="9"/>
        <v>31419</v>
      </c>
      <c r="AB585" s="100"/>
      <c r="AC585" s="100"/>
      <c r="AD585" s="100"/>
      <c r="AE585" s="100"/>
      <c r="AF585" s="100"/>
      <c r="AG585" s="100"/>
      <c r="AH585" s="100"/>
      <c r="AI585" s="100"/>
      <c r="AJ585" s="100"/>
      <c r="AK585" s="100"/>
      <c r="AL585" s="100"/>
      <c r="AM585" s="100"/>
      <c r="AN585" s="100"/>
      <c r="AO585" s="100"/>
      <c r="AP585" s="100"/>
      <c r="AQ585" s="100"/>
      <c r="AR585" s="100"/>
      <c r="AS585" s="100"/>
      <c r="AT585" s="100"/>
      <c r="AU585" s="100"/>
      <c r="AV585" s="100"/>
      <c r="AW585" s="100"/>
      <c r="AX585" s="100"/>
      <c r="AY585" s="100"/>
      <c r="AZ585" s="100"/>
      <c r="BA585" s="100"/>
      <c r="BB585" s="100"/>
      <c r="BC585" s="100"/>
      <c r="BD585" s="100"/>
      <c r="BE585" s="100"/>
      <c r="BF585" s="100"/>
      <c r="BG585" s="100"/>
    </row>
    <row r="586" spans="1:59" s="85" customFormat="1" ht="15.6" x14ac:dyDescent="0.3">
      <c r="A586" s="40" t="s">
        <v>71</v>
      </c>
      <c r="B586" s="40" t="str">
        <f>VLOOKUP(A586,'CENTROS DE COSTOS'!A:D,2,0)</f>
        <v>0036-0004</v>
      </c>
      <c r="C586" s="40" t="str">
        <f>VLOOKUP(A586,'CENTROS DE COSTOS'!A:D,3,0)</f>
        <v>Wompi Centro</v>
      </c>
      <c r="D586" s="40">
        <v>11001</v>
      </c>
      <c r="E586" s="40">
        <v>2984099</v>
      </c>
      <c r="F586" s="40">
        <v>69485</v>
      </c>
      <c r="G586" s="40" t="s">
        <v>33</v>
      </c>
      <c r="H586" s="40" t="s">
        <v>618</v>
      </c>
      <c r="I586" s="40" t="s">
        <v>71</v>
      </c>
      <c r="J586" s="40" t="s">
        <v>6705</v>
      </c>
      <c r="K586" s="40" t="s">
        <v>1170</v>
      </c>
      <c r="L586" s="40" t="s">
        <v>8538</v>
      </c>
      <c r="M586" s="103">
        <v>45967.49722222222</v>
      </c>
      <c r="N586" s="103">
        <v>45971.602083333331</v>
      </c>
      <c r="O586" s="40" t="s">
        <v>35</v>
      </c>
      <c r="P586" s="40" t="s">
        <v>35</v>
      </c>
      <c r="Q586" s="40" t="s">
        <v>1494</v>
      </c>
      <c r="R586" s="40" t="s">
        <v>1495</v>
      </c>
      <c r="S586" s="40" t="s">
        <v>10813</v>
      </c>
      <c r="T586" s="40" t="s">
        <v>1172</v>
      </c>
      <c r="U586" s="40">
        <v>16</v>
      </c>
      <c r="V586" s="40" t="str">
        <f>VLOOKUP(D586,TIPOLOGIA!A:F,5,0)</f>
        <v>PRINCIPAL</v>
      </c>
      <c r="W586" s="40" t="str">
        <f>VLOOKUP(D586,TIPOLOGIA!A:F,6,0)</f>
        <v>TERRESTRE</v>
      </c>
      <c r="X586" s="40" t="s">
        <v>1179</v>
      </c>
      <c r="Y586" s="40">
        <v>1</v>
      </c>
      <c r="Z586" s="51">
        <f>IF(T586="SOPORTE_TELEFÓNICO",'TARIFAS 2025'!$B$14,IF(V586="PRINCIPAL",'TARIFAS 2025'!$B$11,IF(V586="INTERMEDIA",'TARIFAS 2025'!$C$11,IF(V586="LEJANA",'TARIFAS 2025'!$D$11))))</f>
        <v>31419</v>
      </c>
      <c r="AA586" s="51">
        <f t="shared" si="9"/>
        <v>31419</v>
      </c>
      <c r="AB586" s="100"/>
      <c r="AC586" s="100"/>
      <c r="AD586" s="100"/>
      <c r="AE586" s="100"/>
      <c r="AF586" s="100"/>
      <c r="AG586" s="100"/>
      <c r="AH586" s="100"/>
      <c r="AI586" s="100"/>
      <c r="AJ586" s="100"/>
      <c r="AK586" s="100"/>
      <c r="AL586" s="100"/>
      <c r="AM586" s="100"/>
      <c r="AN586" s="100"/>
      <c r="AO586" s="100"/>
      <c r="AP586" s="100"/>
      <c r="AQ586" s="100"/>
      <c r="AR586" s="100"/>
      <c r="AS586" s="100"/>
      <c r="AT586" s="100"/>
      <c r="AU586" s="100"/>
      <c r="AV586" s="100"/>
      <c r="AW586" s="100"/>
      <c r="AX586" s="100"/>
      <c r="AY586" s="100"/>
      <c r="AZ586" s="100"/>
      <c r="BA586" s="100"/>
      <c r="BB586" s="100"/>
      <c r="BC586" s="100"/>
      <c r="BD586" s="100"/>
      <c r="BE586" s="100"/>
      <c r="BF586" s="100"/>
      <c r="BG586" s="100"/>
    </row>
    <row r="587" spans="1:59" s="85" customFormat="1" ht="15.6" x14ac:dyDescent="0.3">
      <c r="A587" s="40" t="s">
        <v>71</v>
      </c>
      <c r="B587" s="40" t="str">
        <f>VLOOKUP(A587,'CENTROS DE COSTOS'!A:D,2,0)</f>
        <v>0036-0004</v>
      </c>
      <c r="C587" s="40" t="str">
        <f>VLOOKUP(A587,'CENTROS DE COSTOS'!A:D,3,0)</f>
        <v>Wompi Centro</v>
      </c>
      <c r="D587" s="40">
        <v>11001</v>
      </c>
      <c r="E587" s="40">
        <v>2984479</v>
      </c>
      <c r="F587" s="40">
        <v>34258</v>
      </c>
      <c r="G587" s="40" t="s">
        <v>33</v>
      </c>
      <c r="H587" s="40" t="s">
        <v>618</v>
      </c>
      <c r="I587" s="40" t="s">
        <v>71</v>
      </c>
      <c r="J587" s="40" t="s">
        <v>6706</v>
      </c>
      <c r="K587" s="40" t="s">
        <v>1170</v>
      </c>
      <c r="L587" s="40" t="s">
        <v>8539</v>
      </c>
      <c r="M587" s="103">
        <v>45967.521527777782</v>
      </c>
      <c r="N587" s="103">
        <v>45971.60833333333</v>
      </c>
      <c r="O587" s="40" t="s">
        <v>35</v>
      </c>
      <c r="P587" s="40" t="s">
        <v>35</v>
      </c>
      <c r="Q587" s="40" t="s">
        <v>1494</v>
      </c>
      <c r="R587" s="40" t="s">
        <v>1495</v>
      </c>
      <c r="S587" s="40" t="s">
        <v>10811</v>
      </c>
      <c r="T587" s="40" t="s">
        <v>1172</v>
      </c>
      <c r="U587" s="40">
        <v>32</v>
      </c>
      <c r="V587" s="40" t="str">
        <f>VLOOKUP(D587,TIPOLOGIA!A:F,5,0)</f>
        <v>PRINCIPAL</v>
      </c>
      <c r="W587" s="40" t="str">
        <f>VLOOKUP(D587,TIPOLOGIA!A:F,6,0)</f>
        <v>TERRESTRE</v>
      </c>
      <c r="X587" s="40" t="s">
        <v>1349</v>
      </c>
      <c r="Y587" s="40">
        <v>1</v>
      </c>
      <c r="Z587" s="51">
        <f>IF(T587="SOPORTE_TELEFÓNICO",'TARIFAS 2025'!$B$14,IF(V587="PRINCIPAL",'TARIFAS 2025'!$B$11,IF(V587="INTERMEDIA",'TARIFAS 2025'!$C$11,IF(V587="LEJANA",'TARIFAS 2025'!$D$11))))</f>
        <v>31419</v>
      </c>
      <c r="AA587" s="51">
        <f t="shared" si="9"/>
        <v>31419</v>
      </c>
      <c r="AB587" s="100"/>
      <c r="AC587" s="100"/>
      <c r="AD587" s="100"/>
      <c r="AE587" s="100"/>
      <c r="AF587" s="100"/>
      <c r="AG587" s="100"/>
      <c r="AH587" s="100"/>
      <c r="AI587" s="100"/>
      <c r="AJ587" s="100"/>
      <c r="AK587" s="100"/>
      <c r="AL587" s="100"/>
      <c r="AM587" s="100"/>
      <c r="AN587" s="100"/>
      <c r="AO587" s="100"/>
      <c r="AP587" s="100"/>
      <c r="AQ587" s="100"/>
      <c r="AR587" s="100"/>
      <c r="AS587" s="100"/>
      <c r="AT587" s="100"/>
      <c r="AU587" s="100"/>
      <c r="AV587" s="100"/>
      <c r="AW587" s="100"/>
      <c r="AX587" s="100"/>
      <c r="AY587" s="100"/>
      <c r="AZ587" s="100"/>
      <c r="BA587" s="100"/>
      <c r="BB587" s="100"/>
      <c r="BC587" s="100"/>
      <c r="BD587" s="100"/>
      <c r="BE587" s="100"/>
      <c r="BF587" s="100"/>
      <c r="BG587" s="100"/>
    </row>
    <row r="588" spans="1:59" s="85" customFormat="1" ht="15.6" x14ac:dyDescent="0.3">
      <c r="A588" s="40" t="s">
        <v>77</v>
      </c>
      <c r="B588" s="40" t="str">
        <f>VLOOKUP(A588,'CENTROS DE COSTOS'!A:D,2,0)</f>
        <v>0036-0003</v>
      </c>
      <c r="C588" s="40" t="str">
        <f>VLOOKUP(A588,'CENTROS DE COSTOS'!A:D,3,0)</f>
        <v>Wompi Suroccidente</v>
      </c>
      <c r="D588" s="40">
        <v>76001</v>
      </c>
      <c r="E588" s="40">
        <v>2984475</v>
      </c>
      <c r="F588" s="40">
        <v>38077</v>
      </c>
      <c r="G588" s="40" t="s">
        <v>33</v>
      </c>
      <c r="H588" s="40" t="s">
        <v>1101</v>
      </c>
      <c r="I588" s="40" t="s">
        <v>77</v>
      </c>
      <c r="J588" s="40" t="s">
        <v>6707</v>
      </c>
      <c r="K588" s="40" t="s">
        <v>1170</v>
      </c>
      <c r="L588" s="40" t="s">
        <v>8540</v>
      </c>
      <c r="M588" s="103">
        <v>45967.519444444442</v>
      </c>
      <c r="N588" s="103">
        <v>45971.612500000003</v>
      </c>
      <c r="O588" s="40" t="s">
        <v>35</v>
      </c>
      <c r="P588" s="40" t="s">
        <v>35</v>
      </c>
      <c r="Q588" s="40" t="s">
        <v>1494</v>
      </c>
      <c r="R588" s="40" t="s">
        <v>1495</v>
      </c>
      <c r="S588" s="40" t="s">
        <v>10814</v>
      </c>
      <c r="T588" s="40" t="s">
        <v>1172</v>
      </c>
      <c r="U588" s="40">
        <v>48</v>
      </c>
      <c r="V588" s="40" t="str">
        <f>VLOOKUP(D588,TIPOLOGIA!A:F,5,0)</f>
        <v>PRINCIPAL</v>
      </c>
      <c r="W588" s="40" t="str">
        <f>VLOOKUP(D588,TIPOLOGIA!A:F,6,0)</f>
        <v>TERRESTRE</v>
      </c>
      <c r="X588" s="40" t="s">
        <v>1673</v>
      </c>
      <c r="Y588" s="40">
        <v>1</v>
      </c>
      <c r="Z588" s="51">
        <f>IF(T588="SOPORTE_TELEFÓNICO",'TARIFAS 2025'!$B$14,IF(V588="PRINCIPAL",'TARIFAS 2025'!$B$11,IF(V588="INTERMEDIA",'TARIFAS 2025'!$C$11,IF(V588="LEJANA",'TARIFAS 2025'!$D$11))))</f>
        <v>31419</v>
      </c>
      <c r="AA588" s="51">
        <f t="shared" si="9"/>
        <v>31419</v>
      </c>
      <c r="AB588" s="100"/>
      <c r="AC588" s="100"/>
      <c r="AD588" s="100"/>
      <c r="AE588" s="100"/>
      <c r="AF588" s="100"/>
      <c r="AG588" s="100"/>
      <c r="AH588" s="100"/>
      <c r="AI588" s="100"/>
      <c r="AJ588" s="100"/>
      <c r="AK588" s="100"/>
      <c r="AL588" s="100"/>
      <c r="AM588" s="100"/>
      <c r="AN588" s="100"/>
      <c r="AO588" s="100"/>
      <c r="AP588" s="100"/>
      <c r="AQ588" s="100"/>
      <c r="AR588" s="100"/>
      <c r="AS588" s="100"/>
      <c r="AT588" s="100"/>
      <c r="AU588" s="100"/>
      <c r="AV588" s="100"/>
      <c r="AW588" s="100"/>
      <c r="AX588" s="100"/>
      <c r="AY588" s="100"/>
      <c r="AZ588" s="100"/>
      <c r="BA588" s="100"/>
      <c r="BB588" s="100"/>
      <c r="BC588" s="100"/>
      <c r="BD588" s="100"/>
      <c r="BE588" s="100"/>
      <c r="BF588" s="100"/>
      <c r="BG588" s="100"/>
    </row>
    <row r="589" spans="1:59" s="85" customFormat="1" ht="15.6" x14ac:dyDescent="0.3">
      <c r="A589" s="40" t="s">
        <v>68</v>
      </c>
      <c r="B589" s="40" t="str">
        <f>VLOOKUP(A589,'CENTROS DE COSTOS'!A:D,2,0)</f>
        <v>0036-0001</v>
      </c>
      <c r="C589" s="40" t="str">
        <f>VLOOKUP(A589,'CENTROS DE COSTOS'!A:D,3,0)</f>
        <v>Wompi Costa</v>
      </c>
      <c r="D589" s="40">
        <v>8001</v>
      </c>
      <c r="E589" s="40">
        <v>2987090</v>
      </c>
      <c r="F589" s="40">
        <v>75981</v>
      </c>
      <c r="G589" s="40" t="s">
        <v>33</v>
      </c>
      <c r="H589" s="40" t="s">
        <v>253</v>
      </c>
      <c r="I589" s="40" t="s">
        <v>68</v>
      </c>
      <c r="J589" s="40" t="s">
        <v>6708</v>
      </c>
      <c r="K589" s="40" t="s">
        <v>1170</v>
      </c>
      <c r="L589" s="40" t="s">
        <v>8541</v>
      </c>
      <c r="M589" s="103">
        <v>45968.333333333343</v>
      </c>
      <c r="N589" s="103">
        <v>45971.616666666669</v>
      </c>
      <c r="O589" s="40" t="s">
        <v>35</v>
      </c>
      <c r="P589" s="40" t="s">
        <v>35</v>
      </c>
      <c r="Q589" s="40" t="s">
        <v>1494</v>
      </c>
      <c r="R589" s="40" t="s">
        <v>1495</v>
      </c>
      <c r="S589" s="40" t="s">
        <v>10815</v>
      </c>
      <c r="T589" s="40" t="s">
        <v>1172</v>
      </c>
      <c r="U589" s="40">
        <v>48</v>
      </c>
      <c r="V589" s="40" t="str">
        <f>VLOOKUP(D589,TIPOLOGIA!A:F,5,0)</f>
        <v>PRINCIPAL</v>
      </c>
      <c r="W589" s="40" t="str">
        <f>VLOOKUP(D589,TIPOLOGIA!A:F,6,0)</f>
        <v>TERRESTRE</v>
      </c>
      <c r="X589" s="40" t="s">
        <v>1470</v>
      </c>
      <c r="Y589" s="40">
        <v>1</v>
      </c>
      <c r="Z589" s="51">
        <f>IF(T589="SOPORTE_TELEFÓNICO",'TARIFAS 2025'!$B$14,IF(V589="PRINCIPAL",'TARIFAS 2025'!$B$11,IF(V589="INTERMEDIA",'TARIFAS 2025'!$C$11,IF(V589="LEJANA",'TARIFAS 2025'!$D$11))))</f>
        <v>31419</v>
      </c>
      <c r="AA589" s="51">
        <f t="shared" si="9"/>
        <v>31419</v>
      </c>
      <c r="AB589" s="100"/>
      <c r="AC589" s="100"/>
      <c r="AD589" s="100"/>
      <c r="AE589" s="100"/>
      <c r="AF589" s="100"/>
      <c r="AG589" s="100"/>
      <c r="AH589" s="100"/>
      <c r="AI589" s="100"/>
      <c r="AJ589" s="100"/>
      <c r="AK589" s="100"/>
      <c r="AL589" s="100"/>
      <c r="AM589" s="100"/>
      <c r="AN589" s="100"/>
      <c r="AO589" s="100"/>
      <c r="AP589" s="100"/>
      <c r="AQ589" s="100"/>
      <c r="AR589" s="100"/>
      <c r="AS589" s="100"/>
      <c r="AT589" s="100"/>
      <c r="AU589" s="100"/>
      <c r="AV589" s="100"/>
      <c r="AW589" s="100"/>
      <c r="AX589" s="100"/>
      <c r="AY589" s="100"/>
      <c r="AZ589" s="100"/>
      <c r="BA589" s="100"/>
      <c r="BB589" s="100"/>
      <c r="BC589" s="100"/>
      <c r="BD589" s="100"/>
      <c r="BE589" s="100"/>
      <c r="BF589" s="100"/>
      <c r="BG589" s="100"/>
    </row>
    <row r="590" spans="1:59" s="85" customFormat="1" ht="15.6" x14ac:dyDescent="0.3">
      <c r="A590" s="40" t="s">
        <v>80</v>
      </c>
      <c r="B590" s="40" t="str">
        <f>VLOOKUP(A590,'CENTROS DE COSTOS'!A:D,2,0)</f>
        <v>0036-0001</v>
      </c>
      <c r="C590" s="40" t="str">
        <f>VLOOKUP(A590,'CENTROS DE COSTOS'!A:D,3,0)</f>
        <v>Wompi Costa</v>
      </c>
      <c r="D590" s="40">
        <v>13001</v>
      </c>
      <c r="E590" s="40">
        <v>2966442</v>
      </c>
      <c r="F590" s="40">
        <v>71873</v>
      </c>
      <c r="G590" s="40" t="s">
        <v>33</v>
      </c>
      <c r="H590" s="40" t="s">
        <v>275</v>
      </c>
      <c r="I590" s="40" t="s">
        <v>80</v>
      </c>
      <c r="J590" s="40" t="s">
        <v>6709</v>
      </c>
      <c r="K590" s="40" t="s">
        <v>1170</v>
      </c>
      <c r="L590" s="40" t="s">
        <v>8542</v>
      </c>
      <c r="M590" s="103">
        <v>45965.333333333343</v>
      </c>
      <c r="N590" s="103">
        <v>45971.618055555547</v>
      </c>
      <c r="O590" s="40" t="s">
        <v>35</v>
      </c>
      <c r="P590" s="40" t="s">
        <v>35</v>
      </c>
      <c r="Q590" s="40" t="s">
        <v>1517</v>
      </c>
      <c r="R590" s="40" t="s">
        <v>1495</v>
      </c>
      <c r="S590" s="40" t="s">
        <v>10816</v>
      </c>
      <c r="T590" s="40" t="s">
        <v>1172</v>
      </c>
      <c r="U590" s="40">
        <v>56</v>
      </c>
      <c r="V590" s="40" t="str">
        <f>VLOOKUP(D590,TIPOLOGIA!A:F,5,0)</f>
        <v>PRINCIPAL</v>
      </c>
      <c r="W590" s="40" t="str">
        <f>VLOOKUP(D590,TIPOLOGIA!A:F,6,0)</f>
        <v>TERRESTRE</v>
      </c>
      <c r="X590" s="40" t="s">
        <v>1299</v>
      </c>
      <c r="Y590" s="40">
        <v>1</v>
      </c>
      <c r="Z590" s="51">
        <f>IF(T590="SOPORTE_TELEFÓNICO",'TARIFAS 2025'!$B$14,IF(V590="PRINCIPAL",'TARIFAS 2025'!$B$11,IF(V590="INTERMEDIA",'TARIFAS 2025'!$C$11,IF(V590="LEJANA",'TARIFAS 2025'!$D$11))))</f>
        <v>31419</v>
      </c>
      <c r="AA590" s="51">
        <f t="shared" si="9"/>
        <v>31419</v>
      </c>
      <c r="AB590" s="100"/>
      <c r="AC590" s="100"/>
      <c r="AD590" s="100"/>
      <c r="AE590" s="100"/>
      <c r="AF590" s="100"/>
      <c r="AG590" s="100"/>
      <c r="AH590" s="100"/>
      <c r="AI590" s="100"/>
      <c r="AJ590" s="100"/>
      <c r="AK590" s="100"/>
      <c r="AL590" s="100"/>
      <c r="AM590" s="100"/>
      <c r="AN590" s="100"/>
      <c r="AO590" s="100"/>
      <c r="AP590" s="100"/>
      <c r="AQ590" s="100"/>
      <c r="AR590" s="100"/>
      <c r="AS590" s="100"/>
      <c r="AT590" s="100"/>
      <c r="AU590" s="100"/>
      <c r="AV590" s="100"/>
      <c r="AW590" s="100"/>
      <c r="AX590" s="100"/>
      <c r="AY590" s="100"/>
      <c r="AZ590" s="100"/>
      <c r="BA590" s="100"/>
      <c r="BB590" s="100"/>
      <c r="BC590" s="100"/>
      <c r="BD590" s="100"/>
      <c r="BE590" s="100"/>
      <c r="BF590" s="100"/>
      <c r="BG590" s="100"/>
    </row>
    <row r="591" spans="1:59" s="85" customFormat="1" ht="15.6" x14ac:dyDescent="0.3">
      <c r="A591" s="40" t="s">
        <v>80</v>
      </c>
      <c r="B591" s="40" t="str">
        <f>VLOOKUP(A591,'CENTROS DE COSTOS'!A:D,2,0)</f>
        <v>0036-0001</v>
      </c>
      <c r="C591" s="40" t="str">
        <f>VLOOKUP(A591,'CENTROS DE COSTOS'!A:D,3,0)</f>
        <v>Wompi Costa</v>
      </c>
      <c r="D591" s="40">
        <v>13001</v>
      </c>
      <c r="E591" s="40">
        <v>2987235</v>
      </c>
      <c r="F591" s="40">
        <v>47370</v>
      </c>
      <c r="G591" s="40" t="s">
        <v>33</v>
      </c>
      <c r="H591" s="40" t="s">
        <v>275</v>
      </c>
      <c r="I591" s="40" t="s">
        <v>80</v>
      </c>
      <c r="J591" s="40" t="s">
        <v>6710</v>
      </c>
      <c r="K591" s="40" t="s">
        <v>1170</v>
      </c>
      <c r="L591" s="40" t="s">
        <v>8543</v>
      </c>
      <c r="M591" s="103">
        <v>45968.333333333343</v>
      </c>
      <c r="N591" s="103">
        <v>45971.620138888888</v>
      </c>
      <c r="O591" s="40" t="s">
        <v>35</v>
      </c>
      <c r="P591" s="40" t="s">
        <v>35</v>
      </c>
      <c r="Q591" s="40" t="s">
        <v>1494</v>
      </c>
      <c r="R591" s="40" t="s">
        <v>1495</v>
      </c>
      <c r="S591" s="40" t="s">
        <v>10817</v>
      </c>
      <c r="T591" s="40" t="s">
        <v>1172</v>
      </c>
      <c r="U591" s="40">
        <v>56</v>
      </c>
      <c r="V591" s="40" t="str">
        <f>VLOOKUP(D591,TIPOLOGIA!A:F,5,0)</f>
        <v>PRINCIPAL</v>
      </c>
      <c r="W591" s="40" t="str">
        <f>VLOOKUP(D591,TIPOLOGIA!A:F,6,0)</f>
        <v>TERRESTRE</v>
      </c>
      <c r="X591" s="40" t="s">
        <v>1299</v>
      </c>
      <c r="Y591" s="40">
        <v>1</v>
      </c>
      <c r="Z591" s="51">
        <f>IF(T591="SOPORTE_TELEFÓNICO",'TARIFAS 2025'!$B$14,IF(V591="PRINCIPAL",'TARIFAS 2025'!$B$11,IF(V591="INTERMEDIA",'TARIFAS 2025'!$C$11,IF(V591="LEJANA",'TARIFAS 2025'!$D$11))))</f>
        <v>31419</v>
      </c>
      <c r="AA591" s="51">
        <f t="shared" si="9"/>
        <v>31419</v>
      </c>
      <c r="AB591" s="100"/>
      <c r="AC591" s="100"/>
      <c r="AD591" s="100"/>
      <c r="AE591" s="100"/>
      <c r="AF591" s="100"/>
      <c r="AG591" s="100"/>
      <c r="AH591" s="100"/>
      <c r="AI591" s="100"/>
      <c r="AJ591" s="100"/>
      <c r="AK591" s="100"/>
      <c r="AL591" s="100"/>
      <c r="AM591" s="100"/>
      <c r="AN591" s="100"/>
      <c r="AO591" s="100"/>
      <c r="AP591" s="100"/>
      <c r="AQ591" s="100"/>
      <c r="AR591" s="100"/>
      <c r="AS591" s="100"/>
      <c r="AT591" s="100"/>
      <c r="AU591" s="100"/>
      <c r="AV591" s="100"/>
      <c r="AW591" s="100"/>
      <c r="AX591" s="100"/>
      <c r="AY591" s="100"/>
      <c r="AZ591" s="100"/>
      <c r="BA591" s="100"/>
      <c r="BB591" s="100"/>
      <c r="BC591" s="100"/>
      <c r="BD591" s="100"/>
      <c r="BE591" s="100"/>
      <c r="BF591" s="100"/>
      <c r="BG591" s="100"/>
    </row>
    <row r="592" spans="1:59" s="85" customFormat="1" ht="15.6" x14ac:dyDescent="0.3">
      <c r="A592" s="40" t="s">
        <v>71</v>
      </c>
      <c r="B592" s="40" t="str">
        <f>VLOOKUP(A592,'CENTROS DE COSTOS'!A:D,2,0)</f>
        <v>0036-0004</v>
      </c>
      <c r="C592" s="40" t="str">
        <f>VLOOKUP(A592,'CENTROS DE COSTOS'!A:D,3,0)</f>
        <v>Wompi Centro</v>
      </c>
      <c r="D592" s="40">
        <v>11001</v>
      </c>
      <c r="E592" s="40">
        <v>2974789</v>
      </c>
      <c r="F592" s="40">
        <v>79613</v>
      </c>
      <c r="G592" s="40" t="s">
        <v>33</v>
      </c>
      <c r="H592" s="40" t="s">
        <v>618</v>
      </c>
      <c r="I592" s="40" t="s">
        <v>71</v>
      </c>
      <c r="J592" s="40" t="s">
        <v>3121</v>
      </c>
      <c r="K592" s="40" t="s">
        <v>1170</v>
      </c>
      <c r="L592" s="40" t="s">
        <v>8544</v>
      </c>
      <c r="M592" s="103">
        <v>45966.333333333343</v>
      </c>
      <c r="N592" s="103">
        <v>45971.622916666667</v>
      </c>
      <c r="O592" s="40" t="s">
        <v>35</v>
      </c>
      <c r="P592" s="40" t="s">
        <v>35</v>
      </c>
      <c r="Q592" s="40" t="s">
        <v>1494</v>
      </c>
      <c r="R592" s="40" t="s">
        <v>1495</v>
      </c>
      <c r="S592" s="40" t="s">
        <v>10818</v>
      </c>
      <c r="T592" s="40" t="s">
        <v>1172</v>
      </c>
      <c r="U592" s="40">
        <v>16</v>
      </c>
      <c r="V592" s="40" t="str">
        <f>VLOOKUP(D592,TIPOLOGIA!A:F,5,0)</f>
        <v>PRINCIPAL</v>
      </c>
      <c r="W592" s="40" t="str">
        <f>VLOOKUP(D592,TIPOLOGIA!A:F,6,0)</f>
        <v>TERRESTRE</v>
      </c>
      <c r="X592" s="40" t="s">
        <v>5089</v>
      </c>
      <c r="Y592" s="40">
        <v>1</v>
      </c>
      <c r="Z592" s="51">
        <f>IF(T592="SOPORTE_TELEFÓNICO",'TARIFAS 2025'!$B$14,IF(V592="PRINCIPAL",'TARIFAS 2025'!$B$11,IF(V592="INTERMEDIA",'TARIFAS 2025'!$C$11,IF(V592="LEJANA",'TARIFAS 2025'!$D$11))))</f>
        <v>31419</v>
      </c>
      <c r="AA592" s="51">
        <f t="shared" si="9"/>
        <v>31419</v>
      </c>
      <c r="AB592" s="100"/>
      <c r="AC592" s="100"/>
      <c r="AD592" s="100"/>
      <c r="AE592" s="100"/>
      <c r="AF592" s="100"/>
      <c r="AG592" s="100"/>
      <c r="AH592" s="100"/>
      <c r="AI592" s="100"/>
      <c r="AJ592" s="100"/>
      <c r="AK592" s="100"/>
      <c r="AL592" s="100"/>
      <c r="AM592" s="100"/>
      <c r="AN592" s="100"/>
      <c r="AO592" s="100"/>
      <c r="AP592" s="100"/>
      <c r="AQ592" s="100"/>
      <c r="AR592" s="100"/>
      <c r="AS592" s="100"/>
      <c r="AT592" s="100"/>
      <c r="AU592" s="100"/>
      <c r="AV592" s="100"/>
      <c r="AW592" s="100"/>
      <c r="AX592" s="100"/>
      <c r="AY592" s="100"/>
      <c r="AZ592" s="100"/>
      <c r="BA592" s="100"/>
      <c r="BB592" s="100"/>
      <c r="BC592" s="100"/>
      <c r="BD592" s="100"/>
      <c r="BE592" s="100"/>
      <c r="BF592" s="100"/>
      <c r="BG592" s="100"/>
    </row>
    <row r="593" spans="1:59" s="85" customFormat="1" ht="15.6" x14ac:dyDescent="0.3">
      <c r="A593" s="40" t="s">
        <v>71</v>
      </c>
      <c r="B593" s="40" t="str">
        <f>VLOOKUP(A593,'CENTROS DE COSTOS'!A:D,2,0)</f>
        <v>0036-0004</v>
      </c>
      <c r="C593" s="40" t="str">
        <f>VLOOKUP(A593,'CENTROS DE COSTOS'!A:D,3,0)</f>
        <v>Wompi Centro</v>
      </c>
      <c r="D593" s="40">
        <v>11001</v>
      </c>
      <c r="E593" s="40">
        <v>2987087</v>
      </c>
      <c r="F593" s="40">
        <v>45412</v>
      </c>
      <c r="G593" s="40" t="s">
        <v>33</v>
      </c>
      <c r="H593" s="40" t="s">
        <v>618</v>
      </c>
      <c r="I593" s="40" t="s">
        <v>71</v>
      </c>
      <c r="J593" s="40" t="s">
        <v>6711</v>
      </c>
      <c r="K593" s="40" t="s">
        <v>1170</v>
      </c>
      <c r="L593" s="40" t="s">
        <v>8545</v>
      </c>
      <c r="M593" s="103">
        <v>45968.333333333343</v>
      </c>
      <c r="N593" s="103">
        <v>45971.623611111107</v>
      </c>
      <c r="O593" s="40" t="s">
        <v>35</v>
      </c>
      <c r="P593" s="40" t="s">
        <v>35</v>
      </c>
      <c r="Q593" s="40" t="s">
        <v>1494</v>
      </c>
      <c r="R593" s="40" t="s">
        <v>1495</v>
      </c>
      <c r="S593" s="40" t="s">
        <v>10819</v>
      </c>
      <c r="T593" s="40" t="s">
        <v>1172</v>
      </c>
      <c r="U593" s="40">
        <v>40</v>
      </c>
      <c r="V593" s="40" t="str">
        <f>VLOOKUP(D593,TIPOLOGIA!A:F,5,0)</f>
        <v>PRINCIPAL</v>
      </c>
      <c r="W593" s="40" t="str">
        <f>VLOOKUP(D593,TIPOLOGIA!A:F,6,0)</f>
        <v>TERRESTRE</v>
      </c>
      <c r="X593" s="40" t="s">
        <v>1349</v>
      </c>
      <c r="Y593" s="40">
        <v>1</v>
      </c>
      <c r="Z593" s="51">
        <f>IF(T593="SOPORTE_TELEFÓNICO",'TARIFAS 2025'!$B$14,IF(V593="PRINCIPAL",'TARIFAS 2025'!$B$11,IF(V593="INTERMEDIA",'TARIFAS 2025'!$C$11,IF(V593="LEJANA",'TARIFAS 2025'!$D$11))))</f>
        <v>31419</v>
      </c>
      <c r="AA593" s="51">
        <f t="shared" si="9"/>
        <v>31419</v>
      </c>
      <c r="AB593" s="100"/>
      <c r="AC593" s="100"/>
      <c r="AD593" s="100"/>
      <c r="AE593" s="100"/>
      <c r="AF593" s="100"/>
      <c r="AG593" s="100"/>
      <c r="AH593" s="100"/>
      <c r="AI593" s="100"/>
      <c r="AJ593" s="100"/>
      <c r="AK593" s="100"/>
      <c r="AL593" s="100"/>
      <c r="AM593" s="100"/>
      <c r="AN593" s="100"/>
      <c r="AO593" s="100"/>
      <c r="AP593" s="100"/>
      <c r="AQ593" s="100"/>
      <c r="AR593" s="100"/>
      <c r="AS593" s="100"/>
      <c r="AT593" s="100"/>
      <c r="AU593" s="100"/>
      <c r="AV593" s="100"/>
      <c r="AW593" s="100"/>
      <c r="AX593" s="100"/>
      <c r="AY593" s="100"/>
      <c r="AZ593" s="100"/>
      <c r="BA593" s="100"/>
      <c r="BB593" s="100"/>
      <c r="BC593" s="100"/>
      <c r="BD593" s="100"/>
      <c r="BE593" s="100"/>
      <c r="BF593" s="100"/>
      <c r="BG593" s="100"/>
    </row>
    <row r="594" spans="1:59" s="85" customFormat="1" ht="15.6" x14ac:dyDescent="0.3">
      <c r="A594" s="40" t="s">
        <v>86</v>
      </c>
      <c r="B594" s="40" t="str">
        <f>VLOOKUP(A594,'CENTROS DE COSTOS'!A:D,2,0)</f>
        <v>0036-0002</v>
      </c>
      <c r="C594" s="40" t="str">
        <f>VLOOKUP(A594,'CENTROS DE COSTOS'!A:D,3,0)</f>
        <v>Wompi Eje Cafetero</v>
      </c>
      <c r="D594" s="40">
        <v>17001</v>
      </c>
      <c r="E594" s="40">
        <v>2974826</v>
      </c>
      <c r="F594" s="40">
        <v>24756</v>
      </c>
      <c r="G594" s="40" t="s">
        <v>33</v>
      </c>
      <c r="H594" s="40" t="s">
        <v>126</v>
      </c>
      <c r="I594" s="40" t="s">
        <v>86</v>
      </c>
      <c r="J594" s="40" t="s">
        <v>6712</v>
      </c>
      <c r="K594" s="40" t="s">
        <v>1170</v>
      </c>
      <c r="L594" s="40" t="s">
        <v>8546</v>
      </c>
      <c r="M594" s="103">
        <v>45966.333333333343</v>
      </c>
      <c r="N594" s="103">
        <v>45971.624305555553</v>
      </c>
      <c r="O594" s="40" t="s">
        <v>35</v>
      </c>
      <c r="P594" s="40" t="s">
        <v>35</v>
      </c>
      <c r="Q594" s="40" t="s">
        <v>1494</v>
      </c>
      <c r="R594" s="40" t="s">
        <v>1495</v>
      </c>
      <c r="S594" s="40" t="s">
        <v>10820</v>
      </c>
      <c r="T594" s="40" t="s">
        <v>1172</v>
      </c>
      <c r="U594" s="40">
        <v>16</v>
      </c>
      <c r="V594" s="40" t="str">
        <f>VLOOKUP(D594,TIPOLOGIA!A:F,5,0)</f>
        <v>PRINCIPAL</v>
      </c>
      <c r="W594" s="40" t="str">
        <f>VLOOKUP(D594,TIPOLOGIA!A:F,6,0)</f>
        <v>TERRESTRE</v>
      </c>
      <c r="X594" s="40" t="s">
        <v>1175</v>
      </c>
      <c r="Y594" s="40">
        <v>1</v>
      </c>
      <c r="Z594" s="51">
        <f>IF(T594="SOPORTE_TELEFÓNICO",'TARIFAS 2025'!$B$14,IF(V594="PRINCIPAL",'TARIFAS 2025'!$B$11,IF(V594="INTERMEDIA",'TARIFAS 2025'!$C$11,IF(V594="LEJANA",'TARIFAS 2025'!$D$11))))</f>
        <v>31419</v>
      </c>
      <c r="AA594" s="51">
        <f t="shared" si="9"/>
        <v>31419</v>
      </c>
      <c r="AB594" s="100"/>
      <c r="AC594" s="100"/>
      <c r="AD594" s="100"/>
      <c r="AE594" s="100"/>
      <c r="AF594" s="100"/>
      <c r="AG594" s="100"/>
      <c r="AH594" s="100"/>
      <c r="AI594" s="100"/>
      <c r="AJ594" s="100"/>
      <c r="AK594" s="100"/>
      <c r="AL594" s="100"/>
      <c r="AM594" s="100"/>
      <c r="AN594" s="100"/>
      <c r="AO594" s="100"/>
      <c r="AP594" s="100"/>
      <c r="AQ594" s="100"/>
      <c r="AR594" s="100"/>
      <c r="AS594" s="100"/>
      <c r="AT594" s="100"/>
      <c r="AU594" s="100"/>
      <c r="AV594" s="100"/>
      <c r="AW594" s="100"/>
      <c r="AX594" s="100"/>
      <c r="AY594" s="100"/>
      <c r="AZ594" s="100"/>
      <c r="BA594" s="100"/>
      <c r="BB594" s="100"/>
      <c r="BC594" s="100"/>
      <c r="BD594" s="100"/>
      <c r="BE594" s="100"/>
      <c r="BF594" s="100"/>
      <c r="BG594" s="100"/>
    </row>
    <row r="595" spans="1:59" s="85" customFormat="1" ht="15.6" x14ac:dyDescent="0.3">
      <c r="A595" s="40" t="s">
        <v>85</v>
      </c>
      <c r="B595" s="40" t="str">
        <f>VLOOKUP(A595,'CENTROS DE COSTOS'!A:D,2,0)</f>
        <v>0036-0006</v>
      </c>
      <c r="C595" s="40" t="str">
        <f>VLOOKUP(A595,'CENTROS DE COSTOS'!A:D,3,0)</f>
        <v>Wompi Oriente</v>
      </c>
      <c r="D595" s="40">
        <v>73001</v>
      </c>
      <c r="E595" s="40">
        <v>2987847</v>
      </c>
      <c r="F595" s="40">
        <v>65319</v>
      </c>
      <c r="G595" s="40" t="s">
        <v>33</v>
      </c>
      <c r="H595" s="40" t="s">
        <v>1056</v>
      </c>
      <c r="I595" s="40" t="s">
        <v>85</v>
      </c>
      <c r="J595" s="40" t="s">
        <v>6713</v>
      </c>
      <c r="K595" s="40" t="s">
        <v>1170</v>
      </c>
      <c r="L595" s="40" t="s">
        <v>8547</v>
      </c>
      <c r="M595" s="103">
        <v>45968.342361111107</v>
      </c>
      <c r="N595" s="103">
        <v>45971.62777777778</v>
      </c>
      <c r="O595" s="40" t="s">
        <v>35</v>
      </c>
      <c r="P595" s="40" t="s">
        <v>35</v>
      </c>
      <c r="Q595" s="40" t="s">
        <v>1494</v>
      </c>
      <c r="R595" s="40" t="s">
        <v>1495</v>
      </c>
      <c r="S595" s="40" t="s">
        <v>10821</v>
      </c>
      <c r="T595" s="40" t="s">
        <v>1172</v>
      </c>
      <c r="U595" s="40">
        <v>32</v>
      </c>
      <c r="V595" s="40" t="str">
        <f>VLOOKUP(D595,TIPOLOGIA!A:F,5,0)</f>
        <v>PRINCIPAL</v>
      </c>
      <c r="W595" s="40" t="str">
        <f>VLOOKUP(D595,TIPOLOGIA!A:F,6,0)</f>
        <v>TERRESTRE</v>
      </c>
      <c r="X595" s="40" t="s">
        <v>1213</v>
      </c>
      <c r="Y595" s="40">
        <v>1</v>
      </c>
      <c r="Z595" s="51">
        <f>IF(T595="SOPORTE_TELEFÓNICO",'TARIFAS 2025'!$B$14,IF(V595="PRINCIPAL",'TARIFAS 2025'!$B$11,IF(V595="INTERMEDIA",'TARIFAS 2025'!$C$11,IF(V595="LEJANA",'TARIFAS 2025'!$D$11))))</f>
        <v>31419</v>
      </c>
      <c r="AA595" s="51">
        <f t="shared" si="9"/>
        <v>31419</v>
      </c>
      <c r="AB595" s="100"/>
      <c r="AC595" s="100"/>
      <c r="AD595" s="100"/>
      <c r="AE595" s="100"/>
      <c r="AF595" s="100"/>
      <c r="AG595" s="100"/>
      <c r="AH595" s="100"/>
      <c r="AI595" s="100"/>
      <c r="AJ595" s="100"/>
      <c r="AK595" s="100"/>
      <c r="AL595" s="100"/>
      <c r="AM595" s="100"/>
      <c r="AN595" s="100"/>
      <c r="AO595" s="100"/>
      <c r="AP595" s="100"/>
      <c r="AQ595" s="100"/>
      <c r="AR595" s="100"/>
      <c r="AS595" s="100"/>
      <c r="AT595" s="100"/>
      <c r="AU595" s="100"/>
      <c r="AV595" s="100"/>
      <c r="AW595" s="100"/>
      <c r="AX595" s="100"/>
      <c r="AY595" s="100"/>
      <c r="AZ595" s="100"/>
      <c r="BA595" s="100"/>
      <c r="BB595" s="100"/>
      <c r="BC595" s="100"/>
      <c r="BD595" s="100"/>
      <c r="BE595" s="100"/>
      <c r="BF595" s="100"/>
      <c r="BG595" s="100"/>
    </row>
    <row r="596" spans="1:59" s="85" customFormat="1" ht="15.6" x14ac:dyDescent="0.3">
      <c r="A596" s="40" t="s">
        <v>71</v>
      </c>
      <c r="B596" s="40" t="str">
        <f>VLOOKUP(A596,'CENTROS DE COSTOS'!A:D,2,0)</f>
        <v>0036-0004</v>
      </c>
      <c r="C596" s="40" t="str">
        <f>VLOOKUP(A596,'CENTROS DE COSTOS'!A:D,3,0)</f>
        <v>Wompi Centro</v>
      </c>
      <c r="D596" s="40">
        <v>11001</v>
      </c>
      <c r="E596" s="40">
        <v>2970535</v>
      </c>
      <c r="F596" s="40">
        <v>75717</v>
      </c>
      <c r="G596" s="40" t="s">
        <v>33</v>
      </c>
      <c r="H596" s="40" t="s">
        <v>618</v>
      </c>
      <c r="I596" s="40" t="s">
        <v>71</v>
      </c>
      <c r="J596" s="40" t="s">
        <v>6714</v>
      </c>
      <c r="K596" s="40" t="s">
        <v>1170</v>
      </c>
      <c r="L596" s="40" t="s">
        <v>8548</v>
      </c>
      <c r="M596" s="103">
        <v>45965.428472222222</v>
      </c>
      <c r="N596" s="103">
        <v>45971.634722222218</v>
      </c>
      <c r="O596" s="40" t="s">
        <v>35</v>
      </c>
      <c r="P596" s="40" t="s">
        <v>35</v>
      </c>
      <c r="Q596" s="40" t="s">
        <v>1494</v>
      </c>
      <c r="R596" s="40" t="s">
        <v>1495</v>
      </c>
      <c r="S596" s="40" t="s">
        <v>10822</v>
      </c>
      <c r="T596" s="40" t="s">
        <v>1172</v>
      </c>
      <c r="U596" s="40">
        <v>24</v>
      </c>
      <c r="V596" s="40" t="str">
        <f>VLOOKUP(D596,TIPOLOGIA!A:F,5,0)</f>
        <v>PRINCIPAL</v>
      </c>
      <c r="W596" s="40" t="str">
        <f>VLOOKUP(D596,TIPOLOGIA!A:F,6,0)</f>
        <v>TERRESTRE</v>
      </c>
      <c r="X596" s="40" t="s">
        <v>1323</v>
      </c>
      <c r="Y596" s="40">
        <v>1</v>
      </c>
      <c r="Z596" s="51">
        <f>IF(T596="SOPORTE_TELEFÓNICO",'TARIFAS 2025'!$B$14,IF(V596="PRINCIPAL",'TARIFAS 2025'!$B$11,IF(V596="INTERMEDIA",'TARIFAS 2025'!$C$11,IF(V596="LEJANA",'TARIFAS 2025'!$D$11))))</f>
        <v>31419</v>
      </c>
      <c r="AA596" s="51">
        <f t="shared" si="9"/>
        <v>31419</v>
      </c>
      <c r="AB596" s="100"/>
      <c r="AC596" s="100"/>
      <c r="AD596" s="100"/>
      <c r="AE596" s="100"/>
      <c r="AF596" s="100"/>
      <c r="AG596" s="100"/>
      <c r="AH596" s="100"/>
      <c r="AI596" s="100"/>
      <c r="AJ596" s="100"/>
      <c r="AK596" s="100"/>
      <c r="AL596" s="100"/>
      <c r="AM596" s="100"/>
      <c r="AN596" s="100"/>
      <c r="AO596" s="100"/>
      <c r="AP596" s="100"/>
      <c r="AQ596" s="100"/>
      <c r="AR596" s="100"/>
      <c r="AS596" s="100"/>
      <c r="AT596" s="100"/>
      <c r="AU596" s="100"/>
      <c r="AV596" s="100"/>
      <c r="AW596" s="100"/>
      <c r="AX596" s="100"/>
      <c r="AY596" s="100"/>
      <c r="AZ596" s="100"/>
      <c r="BA596" s="100"/>
      <c r="BB596" s="100"/>
      <c r="BC596" s="100"/>
      <c r="BD596" s="100"/>
      <c r="BE596" s="100"/>
      <c r="BF596" s="100"/>
      <c r="BG596" s="100"/>
    </row>
    <row r="597" spans="1:59" s="85" customFormat="1" ht="15.6" x14ac:dyDescent="0.3">
      <c r="A597" s="40" t="s">
        <v>77</v>
      </c>
      <c r="B597" s="40" t="str">
        <f>VLOOKUP(A597,'CENTROS DE COSTOS'!A:D,2,0)</f>
        <v>0036-0003</v>
      </c>
      <c r="C597" s="40" t="str">
        <f>VLOOKUP(A597,'CENTROS DE COSTOS'!A:D,3,0)</f>
        <v>Wompi Suroccidente</v>
      </c>
      <c r="D597" s="40">
        <v>76001</v>
      </c>
      <c r="E597" s="40">
        <v>2976714</v>
      </c>
      <c r="F597" s="40">
        <v>44023</v>
      </c>
      <c r="G597" s="40" t="s">
        <v>33</v>
      </c>
      <c r="H597" s="40" t="s">
        <v>1101</v>
      </c>
      <c r="I597" s="40" t="s">
        <v>77</v>
      </c>
      <c r="J597" s="40" t="s">
        <v>6715</v>
      </c>
      <c r="K597" s="40" t="s">
        <v>1170</v>
      </c>
      <c r="L597" s="40" t="s">
        <v>8549</v>
      </c>
      <c r="M597" s="103">
        <v>45966.397222222222</v>
      </c>
      <c r="N597" s="103">
        <v>45971.635416666657</v>
      </c>
      <c r="O597" s="40" t="s">
        <v>35</v>
      </c>
      <c r="P597" s="40" t="s">
        <v>35</v>
      </c>
      <c r="Q597" s="40" t="s">
        <v>1494</v>
      </c>
      <c r="R597" s="40" t="s">
        <v>1495</v>
      </c>
      <c r="S597" s="40" t="s">
        <v>10823</v>
      </c>
      <c r="T597" s="40" t="s">
        <v>1172</v>
      </c>
      <c r="U597" s="40">
        <v>64</v>
      </c>
      <c r="V597" s="40" t="str">
        <f>VLOOKUP(D597,TIPOLOGIA!A:F,5,0)</f>
        <v>PRINCIPAL</v>
      </c>
      <c r="W597" s="40" t="str">
        <f>VLOOKUP(D597,TIPOLOGIA!A:F,6,0)</f>
        <v>TERRESTRE</v>
      </c>
      <c r="X597" s="40" t="s">
        <v>1212</v>
      </c>
      <c r="Y597" s="40">
        <v>1</v>
      </c>
      <c r="Z597" s="51">
        <f>IF(T597="SOPORTE_TELEFÓNICO",'TARIFAS 2025'!$B$14,IF(V597="PRINCIPAL",'TARIFAS 2025'!$B$11,IF(V597="INTERMEDIA",'TARIFAS 2025'!$C$11,IF(V597="LEJANA",'TARIFAS 2025'!$D$11))))</f>
        <v>31419</v>
      </c>
      <c r="AA597" s="51">
        <f t="shared" si="9"/>
        <v>31419</v>
      </c>
      <c r="AB597" s="100"/>
      <c r="AC597" s="100"/>
      <c r="AD597" s="100"/>
      <c r="AE597" s="100"/>
      <c r="AF597" s="100"/>
      <c r="AG597" s="100"/>
      <c r="AH597" s="100"/>
      <c r="AI597" s="100"/>
      <c r="AJ597" s="100"/>
      <c r="AK597" s="100"/>
      <c r="AL597" s="100"/>
      <c r="AM597" s="100"/>
      <c r="AN597" s="100"/>
      <c r="AO597" s="100"/>
      <c r="AP597" s="100"/>
      <c r="AQ597" s="100"/>
      <c r="AR597" s="100"/>
      <c r="AS597" s="100"/>
      <c r="AT597" s="100"/>
      <c r="AU597" s="100"/>
      <c r="AV597" s="100"/>
      <c r="AW597" s="100"/>
      <c r="AX597" s="100"/>
      <c r="AY597" s="100"/>
      <c r="AZ597" s="100"/>
      <c r="BA597" s="100"/>
      <c r="BB597" s="100"/>
      <c r="BC597" s="100"/>
      <c r="BD597" s="100"/>
      <c r="BE597" s="100"/>
      <c r="BF597" s="100"/>
      <c r="BG597" s="100"/>
    </row>
    <row r="598" spans="1:59" s="85" customFormat="1" ht="15.6" x14ac:dyDescent="0.3">
      <c r="A598" s="40" t="s">
        <v>68</v>
      </c>
      <c r="B598" s="40" t="str">
        <f>VLOOKUP(A598,'CENTROS DE COSTOS'!A:D,2,0)</f>
        <v>0036-0001</v>
      </c>
      <c r="C598" s="40" t="str">
        <f>VLOOKUP(A598,'CENTROS DE COSTOS'!A:D,3,0)</f>
        <v>Wompi Costa</v>
      </c>
      <c r="D598" s="40">
        <v>8758</v>
      </c>
      <c r="E598" s="40">
        <v>2990383</v>
      </c>
      <c r="F598" s="40">
        <v>72457</v>
      </c>
      <c r="G598" s="40" t="s">
        <v>33</v>
      </c>
      <c r="H598" s="40" t="s">
        <v>253</v>
      </c>
      <c r="I598" s="40" t="s">
        <v>270</v>
      </c>
      <c r="J598" s="40" t="s">
        <v>6716</v>
      </c>
      <c r="K598" s="40" t="s">
        <v>1170</v>
      </c>
      <c r="L598" s="40" t="s">
        <v>8550</v>
      </c>
      <c r="M598" s="103">
        <v>45968.519444444442</v>
      </c>
      <c r="N598" s="103">
        <v>45971.640277777777</v>
      </c>
      <c r="O598" s="40" t="s">
        <v>35</v>
      </c>
      <c r="P598" s="40" t="s">
        <v>35</v>
      </c>
      <c r="Q598" s="40" t="s">
        <v>1494</v>
      </c>
      <c r="R598" s="40" t="s">
        <v>1495</v>
      </c>
      <c r="S598" s="40" t="s">
        <v>10824</v>
      </c>
      <c r="T598" s="40" t="s">
        <v>1172</v>
      </c>
      <c r="U598" s="40">
        <v>24</v>
      </c>
      <c r="V598" s="40" t="str">
        <f>VLOOKUP(D598,TIPOLOGIA!A:F,5,0)</f>
        <v>PRINCIPAL</v>
      </c>
      <c r="W598" s="40" t="str">
        <f>VLOOKUP(D598,TIPOLOGIA!A:F,6,0)</f>
        <v>TERRESTRE</v>
      </c>
      <c r="X598" s="40" t="s">
        <v>1196</v>
      </c>
      <c r="Y598" s="40">
        <v>1</v>
      </c>
      <c r="Z598" s="51">
        <f>IF(T598="SOPORTE_TELEFÓNICO",'TARIFAS 2025'!$B$14,IF(V598="PRINCIPAL",'TARIFAS 2025'!$B$11,IF(V598="INTERMEDIA",'TARIFAS 2025'!$C$11,IF(V598="LEJANA",'TARIFAS 2025'!$D$11))))</f>
        <v>31419</v>
      </c>
      <c r="AA598" s="51">
        <f t="shared" si="9"/>
        <v>31419</v>
      </c>
      <c r="AB598" s="100"/>
      <c r="AC598" s="100"/>
      <c r="AD598" s="100"/>
      <c r="AE598" s="100"/>
      <c r="AF598" s="100"/>
      <c r="AG598" s="100"/>
      <c r="AH598" s="100"/>
      <c r="AI598" s="100"/>
      <c r="AJ598" s="100"/>
      <c r="AK598" s="100"/>
      <c r="AL598" s="100"/>
      <c r="AM598" s="100"/>
      <c r="AN598" s="100"/>
      <c r="AO598" s="100"/>
      <c r="AP598" s="100"/>
      <c r="AQ598" s="100"/>
      <c r="AR598" s="100"/>
      <c r="AS598" s="100"/>
      <c r="AT598" s="100"/>
      <c r="AU598" s="100"/>
      <c r="AV598" s="100"/>
      <c r="AW598" s="100"/>
      <c r="AX598" s="100"/>
      <c r="AY598" s="100"/>
      <c r="AZ598" s="100"/>
      <c r="BA598" s="100"/>
      <c r="BB598" s="100"/>
      <c r="BC598" s="100"/>
      <c r="BD598" s="100"/>
      <c r="BE598" s="100"/>
      <c r="BF598" s="100"/>
      <c r="BG598" s="100"/>
    </row>
    <row r="599" spans="1:59" s="85" customFormat="1" ht="15.6" x14ac:dyDescent="0.3">
      <c r="A599" s="40" t="s">
        <v>74</v>
      </c>
      <c r="B599" s="40" t="str">
        <f>VLOOKUP(A599,'CENTROS DE COSTOS'!A:D,2,0)</f>
        <v>0036-0007</v>
      </c>
      <c r="C599" s="40" t="str">
        <f>VLOOKUP(A599,'CENTROS DE COSTOS'!A:D,3,0)</f>
        <v>Wompi Santander</v>
      </c>
      <c r="D599" s="40">
        <v>68001</v>
      </c>
      <c r="E599" s="40">
        <v>2978844</v>
      </c>
      <c r="F599" s="40">
        <v>51904</v>
      </c>
      <c r="G599" s="40" t="s">
        <v>33</v>
      </c>
      <c r="H599" s="40" t="s">
        <v>963</v>
      </c>
      <c r="I599" s="40" t="s">
        <v>74</v>
      </c>
      <c r="J599" s="40" t="s">
        <v>6717</v>
      </c>
      <c r="K599" s="40" t="s">
        <v>1170</v>
      </c>
      <c r="L599" s="40" t="s">
        <v>8551</v>
      </c>
      <c r="M599" s="103">
        <v>45966.566666666673</v>
      </c>
      <c r="N599" s="103">
        <v>45971.64166666667</v>
      </c>
      <c r="O599" s="40" t="s">
        <v>35</v>
      </c>
      <c r="P599" s="40" t="s">
        <v>35</v>
      </c>
      <c r="Q599" s="40" t="s">
        <v>1494</v>
      </c>
      <c r="R599" s="40" t="s">
        <v>1495</v>
      </c>
      <c r="S599" s="40" t="s">
        <v>10825</v>
      </c>
      <c r="T599" s="40" t="s">
        <v>1172</v>
      </c>
      <c r="U599" s="40">
        <v>36</v>
      </c>
      <c r="V599" s="40" t="str">
        <f>VLOOKUP(D599,TIPOLOGIA!A:F,5,0)</f>
        <v>PRINCIPAL</v>
      </c>
      <c r="W599" s="40" t="str">
        <f>VLOOKUP(D599,TIPOLOGIA!A:F,6,0)</f>
        <v>TERRESTRE</v>
      </c>
      <c r="X599" s="40" t="s">
        <v>1393</v>
      </c>
      <c r="Y599" s="40">
        <v>1</v>
      </c>
      <c r="Z599" s="51">
        <f>IF(T599="SOPORTE_TELEFÓNICO",'TARIFAS 2025'!$B$14,IF(V599="PRINCIPAL",'TARIFAS 2025'!$B$11,IF(V599="INTERMEDIA",'TARIFAS 2025'!$C$11,IF(V599="LEJANA",'TARIFAS 2025'!$D$11))))</f>
        <v>31419</v>
      </c>
      <c r="AA599" s="51">
        <f t="shared" si="9"/>
        <v>31419</v>
      </c>
      <c r="AB599" s="100"/>
      <c r="AC599" s="100"/>
      <c r="AD599" s="100"/>
      <c r="AE599" s="100"/>
      <c r="AF599" s="100"/>
      <c r="AG599" s="100"/>
      <c r="AH599" s="100"/>
      <c r="AI599" s="100"/>
      <c r="AJ599" s="100"/>
      <c r="AK599" s="100"/>
      <c r="AL599" s="100"/>
      <c r="AM599" s="100"/>
      <c r="AN599" s="100"/>
      <c r="AO599" s="100"/>
      <c r="AP599" s="100"/>
      <c r="AQ599" s="100"/>
      <c r="AR599" s="100"/>
      <c r="AS599" s="100"/>
      <c r="AT599" s="100"/>
      <c r="AU599" s="100"/>
      <c r="AV599" s="100"/>
      <c r="AW599" s="100"/>
      <c r="AX599" s="100"/>
      <c r="AY599" s="100"/>
      <c r="AZ599" s="100"/>
      <c r="BA599" s="100"/>
      <c r="BB599" s="100"/>
      <c r="BC599" s="100"/>
      <c r="BD599" s="100"/>
      <c r="BE599" s="100"/>
      <c r="BF599" s="100"/>
      <c r="BG599" s="100"/>
    </row>
    <row r="600" spans="1:59" s="85" customFormat="1" ht="15.6" x14ac:dyDescent="0.3">
      <c r="A600" s="40" t="s">
        <v>68</v>
      </c>
      <c r="B600" s="40" t="str">
        <f>VLOOKUP(A600,'CENTROS DE COSTOS'!A:D,2,0)</f>
        <v>0036-0001</v>
      </c>
      <c r="C600" s="40" t="str">
        <f>VLOOKUP(A600,'CENTROS DE COSTOS'!A:D,3,0)</f>
        <v>Wompi Costa</v>
      </c>
      <c r="D600" s="40">
        <v>8758</v>
      </c>
      <c r="E600" s="40">
        <v>2978853</v>
      </c>
      <c r="F600" s="40">
        <v>39650</v>
      </c>
      <c r="G600" s="40" t="s">
        <v>33</v>
      </c>
      <c r="H600" s="40" t="s">
        <v>253</v>
      </c>
      <c r="I600" s="40" t="s">
        <v>270</v>
      </c>
      <c r="J600" s="40" t="s">
        <v>6718</v>
      </c>
      <c r="K600" s="40" t="s">
        <v>1170</v>
      </c>
      <c r="L600" s="40" t="s">
        <v>8552</v>
      </c>
      <c r="M600" s="103">
        <v>45966.570138888892</v>
      </c>
      <c r="N600" s="103">
        <v>45971.643055555563</v>
      </c>
      <c r="O600" s="40" t="s">
        <v>35</v>
      </c>
      <c r="P600" s="40" t="s">
        <v>35</v>
      </c>
      <c r="Q600" s="40" t="s">
        <v>1494</v>
      </c>
      <c r="R600" s="40" t="s">
        <v>1495</v>
      </c>
      <c r="S600" s="40" t="s">
        <v>10826</v>
      </c>
      <c r="T600" s="40" t="s">
        <v>1172</v>
      </c>
      <c r="U600" s="40">
        <v>16</v>
      </c>
      <c r="V600" s="40" t="str">
        <f>VLOOKUP(D600,TIPOLOGIA!A:F,5,0)</f>
        <v>PRINCIPAL</v>
      </c>
      <c r="W600" s="40" t="str">
        <f>VLOOKUP(D600,TIPOLOGIA!A:F,6,0)</f>
        <v>TERRESTRE</v>
      </c>
      <c r="X600" s="40" t="s">
        <v>1537</v>
      </c>
      <c r="Y600" s="40">
        <v>1</v>
      </c>
      <c r="Z600" s="51">
        <f>IF(T600="SOPORTE_TELEFÓNICO",'TARIFAS 2025'!$B$14,IF(V600="PRINCIPAL",'TARIFAS 2025'!$B$11,IF(V600="INTERMEDIA",'TARIFAS 2025'!$C$11,IF(V600="LEJANA",'TARIFAS 2025'!$D$11))))</f>
        <v>31419</v>
      </c>
      <c r="AA600" s="51">
        <f t="shared" si="9"/>
        <v>31419</v>
      </c>
      <c r="AB600" s="100"/>
      <c r="AC600" s="100"/>
      <c r="AD600" s="100"/>
      <c r="AE600" s="100"/>
      <c r="AF600" s="100"/>
      <c r="AG600" s="100"/>
      <c r="AH600" s="100"/>
      <c r="AI600" s="100"/>
      <c r="AJ600" s="100"/>
      <c r="AK600" s="100"/>
      <c r="AL600" s="100"/>
      <c r="AM600" s="100"/>
      <c r="AN600" s="100"/>
      <c r="AO600" s="100"/>
      <c r="AP600" s="100"/>
      <c r="AQ600" s="100"/>
      <c r="AR600" s="100"/>
      <c r="AS600" s="100"/>
      <c r="AT600" s="100"/>
      <c r="AU600" s="100"/>
      <c r="AV600" s="100"/>
      <c r="AW600" s="100"/>
      <c r="AX600" s="100"/>
      <c r="AY600" s="100"/>
      <c r="AZ600" s="100"/>
      <c r="BA600" s="100"/>
      <c r="BB600" s="100"/>
      <c r="BC600" s="100"/>
      <c r="BD600" s="100"/>
      <c r="BE600" s="100"/>
      <c r="BF600" s="100"/>
      <c r="BG600" s="100"/>
    </row>
    <row r="601" spans="1:59" s="85" customFormat="1" ht="15.6" x14ac:dyDescent="0.3">
      <c r="A601" s="40" t="s">
        <v>71</v>
      </c>
      <c r="B601" s="40" t="str">
        <f>VLOOKUP(A601,'CENTROS DE COSTOS'!A:D,2,0)</f>
        <v>0036-0004</v>
      </c>
      <c r="C601" s="40" t="str">
        <f>VLOOKUP(A601,'CENTROS DE COSTOS'!A:D,3,0)</f>
        <v>Wompi Centro</v>
      </c>
      <c r="D601" s="40">
        <v>11001</v>
      </c>
      <c r="E601" s="40">
        <v>2976905</v>
      </c>
      <c r="F601" s="40">
        <v>65918</v>
      </c>
      <c r="G601" s="40" t="s">
        <v>33</v>
      </c>
      <c r="H601" s="40" t="s">
        <v>618</v>
      </c>
      <c r="I601" s="40" t="s">
        <v>71</v>
      </c>
      <c r="J601" s="40" t="s">
        <v>6719</v>
      </c>
      <c r="K601" s="40" t="s">
        <v>1170</v>
      </c>
      <c r="L601" s="40" t="s">
        <v>8553</v>
      </c>
      <c r="M601" s="103">
        <v>45966.409722222219</v>
      </c>
      <c r="N601" s="103">
        <v>45971.647222222222</v>
      </c>
      <c r="O601" s="40" t="s">
        <v>35</v>
      </c>
      <c r="P601" s="40" t="s">
        <v>35</v>
      </c>
      <c r="Q601" s="40" t="s">
        <v>1494</v>
      </c>
      <c r="R601" s="40" t="s">
        <v>1495</v>
      </c>
      <c r="S601" s="40" t="s">
        <v>10809</v>
      </c>
      <c r="T601" s="40" t="s">
        <v>1172</v>
      </c>
      <c r="U601" s="40">
        <v>32</v>
      </c>
      <c r="V601" s="40" t="str">
        <f>VLOOKUP(D601,TIPOLOGIA!A:F,5,0)</f>
        <v>PRINCIPAL</v>
      </c>
      <c r="W601" s="40" t="str">
        <f>VLOOKUP(D601,TIPOLOGIA!A:F,6,0)</f>
        <v>TERRESTRE</v>
      </c>
      <c r="X601" s="40" t="s">
        <v>1349</v>
      </c>
      <c r="Y601" s="40">
        <v>1</v>
      </c>
      <c r="Z601" s="51">
        <f>IF(T601="SOPORTE_TELEFÓNICO",'TARIFAS 2025'!$B$14,IF(V601="PRINCIPAL",'TARIFAS 2025'!$B$11,IF(V601="INTERMEDIA",'TARIFAS 2025'!$C$11,IF(V601="LEJANA",'TARIFAS 2025'!$D$11))))</f>
        <v>31419</v>
      </c>
      <c r="AA601" s="51">
        <f t="shared" si="9"/>
        <v>31419</v>
      </c>
      <c r="AB601" s="100"/>
      <c r="AC601" s="100"/>
      <c r="AD601" s="100"/>
      <c r="AE601" s="100"/>
      <c r="AF601" s="100"/>
      <c r="AG601" s="100"/>
      <c r="AH601" s="100"/>
      <c r="AI601" s="100"/>
      <c r="AJ601" s="100"/>
      <c r="AK601" s="100"/>
      <c r="AL601" s="100"/>
      <c r="AM601" s="100"/>
      <c r="AN601" s="100"/>
      <c r="AO601" s="100"/>
      <c r="AP601" s="100"/>
      <c r="AQ601" s="100"/>
      <c r="AR601" s="100"/>
      <c r="AS601" s="100"/>
      <c r="AT601" s="100"/>
      <c r="AU601" s="100"/>
      <c r="AV601" s="100"/>
      <c r="AW601" s="100"/>
      <c r="AX601" s="100"/>
      <c r="AY601" s="100"/>
      <c r="AZ601" s="100"/>
      <c r="BA601" s="100"/>
      <c r="BB601" s="100"/>
      <c r="BC601" s="100"/>
      <c r="BD601" s="100"/>
      <c r="BE601" s="100"/>
      <c r="BF601" s="100"/>
      <c r="BG601" s="100"/>
    </row>
    <row r="602" spans="1:59" s="85" customFormat="1" ht="15.6" x14ac:dyDescent="0.3">
      <c r="A602" s="40" t="s">
        <v>96</v>
      </c>
      <c r="B602" s="40" t="str">
        <f>VLOOKUP(A602,'CENTROS DE COSTOS'!A:D,2,0)</f>
        <v>0036-0007</v>
      </c>
      <c r="C602" s="40" t="str">
        <f>VLOOKUP(A602,'CENTROS DE COSTOS'!A:D,3,0)</f>
        <v>Wompi Santander</v>
      </c>
      <c r="D602" s="40">
        <v>15001</v>
      </c>
      <c r="E602" s="40">
        <v>2992428</v>
      </c>
      <c r="F602" s="40">
        <v>64412</v>
      </c>
      <c r="G602" s="40" t="s">
        <v>33</v>
      </c>
      <c r="H602" s="40" t="s">
        <v>322</v>
      </c>
      <c r="I602" s="40" t="s">
        <v>96</v>
      </c>
      <c r="J602" s="40" t="s">
        <v>6720</v>
      </c>
      <c r="K602" s="40" t="s">
        <v>1170</v>
      </c>
      <c r="L602" s="40" t="s">
        <v>8554</v>
      </c>
      <c r="M602" s="103">
        <v>45968.682638888888</v>
      </c>
      <c r="N602" s="103">
        <v>45971.647916666669</v>
      </c>
      <c r="O602" s="40" t="s">
        <v>35</v>
      </c>
      <c r="P602" s="40" t="s">
        <v>35</v>
      </c>
      <c r="Q602" s="40" t="s">
        <v>1494</v>
      </c>
      <c r="R602" s="40" t="s">
        <v>1495</v>
      </c>
      <c r="S602" s="40" t="s">
        <v>10827</v>
      </c>
      <c r="T602" s="40" t="s">
        <v>1172</v>
      </c>
      <c r="U602" s="40">
        <v>16</v>
      </c>
      <c r="V602" s="40" t="str">
        <f>VLOOKUP(D602,TIPOLOGIA!A:F,5,0)</f>
        <v>PRINCIPAL</v>
      </c>
      <c r="W602" s="40" t="str">
        <f>VLOOKUP(D602,TIPOLOGIA!A:F,6,0)</f>
        <v>TERRESTRE</v>
      </c>
      <c r="X602" s="40" t="s">
        <v>1184</v>
      </c>
      <c r="Y602" s="40">
        <v>1</v>
      </c>
      <c r="Z602" s="51">
        <f>IF(T602="SOPORTE_TELEFÓNICO",'TARIFAS 2025'!$B$14,IF(V602="PRINCIPAL",'TARIFAS 2025'!$B$11,IF(V602="INTERMEDIA",'TARIFAS 2025'!$C$11,IF(V602="LEJANA",'TARIFAS 2025'!$D$11))))</f>
        <v>31419</v>
      </c>
      <c r="AA602" s="51">
        <f t="shared" si="9"/>
        <v>31419</v>
      </c>
      <c r="AB602" s="100"/>
      <c r="AC602" s="100"/>
      <c r="AD602" s="100"/>
      <c r="AE602" s="100"/>
      <c r="AF602" s="100"/>
      <c r="AG602" s="100"/>
      <c r="AH602" s="100"/>
      <c r="AI602" s="100"/>
      <c r="AJ602" s="100"/>
      <c r="AK602" s="100"/>
      <c r="AL602" s="100"/>
      <c r="AM602" s="100"/>
      <c r="AN602" s="100"/>
      <c r="AO602" s="100"/>
      <c r="AP602" s="100"/>
      <c r="AQ602" s="100"/>
      <c r="AR602" s="100"/>
      <c r="AS602" s="100"/>
      <c r="AT602" s="100"/>
      <c r="AU602" s="100"/>
      <c r="AV602" s="100"/>
      <c r="AW602" s="100"/>
      <c r="AX602" s="100"/>
      <c r="AY602" s="100"/>
      <c r="AZ602" s="100"/>
      <c r="BA602" s="100"/>
      <c r="BB602" s="100"/>
      <c r="BC602" s="100"/>
      <c r="BD602" s="100"/>
      <c r="BE602" s="100"/>
      <c r="BF602" s="100"/>
      <c r="BG602" s="100"/>
    </row>
    <row r="603" spans="1:59" s="85" customFormat="1" ht="15.6" x14ac:dyDescent="0.3">
      <c r="A603" s="40" t="s">
        <v>68</v>
      </c>
      <c r="B603" s="40" t="str">
        <f>VLOOKUP(A603,'CENTROS DE COSTOS'!A:D,2,0)</f>
        <v>0036-0001</v>
      </c>
      <c r="C603" s="40" t="str">
        <f>VLOOKUP(A603,'CENTROS DE COSTOS'!A:D,3,0)</f>
        <v>Wompi Costa</v>
      </c>
      <c r="D603" s="40">
        <v>8758</v>
      </c>
      <c r="E603" s="40">
        <v>2992306</v>
      </c>
      <c r="F603" s="40">
        <v>51459</v>
      </c>
      <c r="G603" s="40" t="s">
        <v>33</v>
      </c>
      <c r="H603" s="40" t="s">
        <v>253</v>
      </c>
      <c r="I603" s="40" t="s">
        <v>270</v>
      </c>
      <c r="J603" s="40" t="s">
        <v>6721</v>
      </c>
      <c r="K603" s="40" t="s">
        <v>1170</v>
      </c>
      <c r="L603" s="40" t="s">
        <v>8555</v>
      </c>
      <c r="M603" s="103">
        <v>45968.678472222222</v>
      </c>
      <c r="N603" s="103">
        <v>45971.65</v>
      </c>
      <c r="O603" s="40" t="s">
        <v>35</v>
      </c>
      <c r="P603" s="40" t="s">
        <v>35</v>
      </c>
      <c r="Q603" s="40" t="s">
        <v>1494</v>
      </c>
      <c r="R603" s="40" t="s">
        <v>1495</v>
      </c>
      <c r="S603" s="40" t="s">
        <v>10828</v>
      </c>
      <c r="T603" s="40" t="s">
        <v>1172</v>
      </c>
      <c r="U603" s="40">
        <v>64</v>
      </c>
      <c r="V603" s="40" t="str">
        <f>VLOOKUP(D603,TIPOLOGIA!A:F,5,0)</f>
        <v>PRINCIPAL</v>
      </c>
      <c r="W603" s="40" t="str">
        <f>VLOOKUP(D603,TIPOLOGIA!A:F,6,0)</f>
        <v>TERRESTRE</v>
      </c>
      <c r="X603" s="40" t="s">
        <v>1196</v>
      </c>
      <c r="Y603" s="40">
        <v>1</v>
      </c>
      <c r="Z603" s="51">
        <f>IF(T603="SOPORTE_TELEFÓNICO",'TARIFAS 2025'!$B$14,IF(V603="PRINCIPAL",'TARIFAS 2025'!$B$11,IF(V603="INTERMEDIA",'TARIFAS 2025'!$C$11,IF(V603="LEJANA",'TARIFAS 2025'!$D$11))))</f>
        <v>31419</v>
      </c>
      <c r="AA603" s="51">
        <f t="shared" si="9"/>
        <v>31419</v>
      </c>
      <c r="AB603" s="100"/>
      <c r="AC603" s="100"/>
      <c r="AD603" s="100"/>
      <c r="AE603" s="100"/>
      <c r="AF603" s="100"/>
      <c r="AG603" s="100"/>
      <c r="AH603" s="100"/>
      <c r="AI603" s="100"/>
      <c r="AJ603" s="100"/>
      <c r="AK603" s="100"/>
      <c r="AL603" s="100"/>
      <c r="AM603" s="100"/>
      <c r="AN603" s="100"/>
      <c r="AO603" s="100"/>
      <c r="AP603" s="100"/>
      <c r="AQ603" s="100"/>
      <c r="AR603" s="100"/>
      <c r="AS603" s="100"/>
      <c r="AT603" s="100"/>
      <c r="AU603" s="100"/>
      <c r="AV603" s="100"/>
      <c r="AW603" s="100"/>
      <c r="AX603" s="100"/>
      <c r="AY603" s="100"/>
      <c r="AZ603" s="100"/>
      <c r="BA603" s="100"/>
      <c r="BB603" s="100"/>
      <c r="BC603" s="100"/>
      <c r="BD603" s="100"/>
      <c r="BE603" s="100"/>
      <c r="BF603" s="100"/>
      <c r="BG603" s="100"/>
    </row>
    <row r="604" spans="1:59" s="85" customFormat="1" ht="15.6" x14ac:dyDescent="0.3">
      <c r="A604" s="40" t="s">
        <v>71</v>
      </c>
      <c r="B604" s="40" t="str">
        <f>VLOOKUP(A604,'CENTROS DE COSTOS'!A:D,2,0)</f>
        <v>0036-0004</v>
      </c>
      <c r="C604" s="40" t="str">
        <f>VLOOKUP(A604,'CENTROS DE COSTOS'!A:D,3,0)</f>
        <v>Wompi Centro</v>
      </c>
      <c r="D604" s="40">
        <v>11001</v>
      </c>
      <c r="E604" s="40">
        <v>2979255</v>
      </c>
      <c r="F604" s="40">
        <v>68183</v>
      </c>
      <c r="G604" s="40" t="s">
        <v>33</v>
      </c>
      <c r="H604" s="40" t="s">
        <v>618</v>
      </c>
      <c r="I604" s="40" t="s">
        <v>71</v>
      </c>
      <c r="J604" s="40" t="s">
        <v>6703</v>
      </c>
      <c r="K604" s="40" t="s">
        <v>1170</v>
      </c>
      <c r="L604" s="40" t="s">
        <v>8556</v>
      </c>
      <c r="M604" s="103">
        <v>45966.600694444453</v>
      </c>
      <c r="N604" s="103">
        <v>45971.651388888888</v>
      </c>
      <c r="O604" s="40" t="s">
        <v>35</v>
      </c>
      <c r="P604" s="40" t="s">
        <v>35</v>
      </c>
      <c r="Q604" s="40" t="s">
        <v>1494</v>
      </c>
      <c r="R604" s="40" t="s">
        <v>1495</v>
      </c>
      <c r="S604" s="40" t="s">
        <v>10829</v>
      </c>
      <c r="T604" s="40" t="s">
        <v>1172</v>
      </c>
      <c r="U604" s="40">
        <v>40</v>
      </c>
      <c r="V604" s="40" t="str">
        <f>VLOOKUP(D604,TIPOLOGIA!A:F,5,0)</f>
        <v>PRINCIPAL</v>
      </c>
      <c r="W604" s="40" t="str">
        <f>VLOOKUP(D604,TIPOLOGIA!A:F,6,0)</f>
        <v>TERRESTRE</v>
      </c>
      <c r="X604" s="40" t="s">
        <v>1323</v>
      </c>
      <c r="Y604" s="40">
        <v>1</v>
      </c>
      <c r="Z604" s="51">
        <f>IF(T604="SOPORTE_TELEFÓNICO",'TARIFAS 2025'!$B$14,IF(V604="PRINCIPAL",'TARIFAS 2025'!$B$11,IF(V604="INTERMEDIA",'TARIFAS 2025'!$C$11,IF(V604="LEJANA",'TARIFAS 2025'!$D$11))))</f>
        <v>31419</v>
      </c>
      <c r="AA604" s="51">
        <f t="shared" si="9"/>
        <v>31419</v>
      </c>
      <c r="AB604" s="100"/>
      <c r="AC604" s="100"/>
      <c r="AD604" s="100"/>
      <c r="AE604" s="100"/>
      <c r="AF604" s="100"/>
      <c r="AG604" s="100"/>
      <c r="AH604" s="100"/>
      <c r="AI604" s="100"/>
      <c r="AJ604" s="100"/>
      <c r="AK604" s="100"/>
      <c r="AL604" s="100"/>
      <c r="AM604" s="100"/>
      <c r="AN604" s="100"/>
      <c r="AO604" s="100"/>
      <c r="AP604" s="100"/>
      <c r="AQ604" s="100"/>
      <c r="AR604" s="100"/>
      <c r="AS604" s="100"/>
      <c r="AT604" s="100"/>
      <c r="AU604" s="100"/>
      <c r="AV604" s="100"/>
      <c r="AW604" s="100"/>
      <c r="AX604" s="100"/>
      <c r="AY604" s="100"/>
      <c r="AZ604" s="100"/>
      <c r="BA604" s="100"/>
      <c r="BB604" s="100"/>
      <c r="BC604" s="100"/>
      <c r="BD604" s="100"/>
      <c r="BE604" s="100"/>
      <c r="BF604" s="100"/>
      <c r="BG604" s="100"/>
    </row>
    <row r="605" spans="1:59" s="85" customFormat="1" ht="15.6" x14ac:dyDescent="0.3">
      <c r="A605" s="40" t="s">
        <v>71</v>
      </c>
      <c r="B605" s="40" t="str">
        <f>VLOOKUP(A605,'CENTROS DE COSTOS'!A:D,2,0)</f>
        <v>0036-0004</v>
      </c>
      <c r="C605" s="40" t="str">
        <f>VLOOKUP(A605,'CENTROS DE COSTOS'!A:D,3,0)</f>
        <v>Wompi Centro</v>
      </c>
      <c r="D605" s="40">
        <v>11001</v>
      </c>
      <c r="E605" s="40">
        <v>2977349</v>
      </c>
      <c r="F605" s="40">
        <v>73849</v>
      </c>
      <c r="G605" s="40" t="s">
        <v>33</v>
      </c>
      <c r="H605" s="40" t="s">
        <v>618</v>
      </c>
      <c r="I605" s="40" t="s">
        <v>71</v>
      </c>
      <c r="J605" s="40" t="s">
        <v>6722</v>
      </c>
      <c r="K605" s="40" t="s">
        <v>1170</v>
      </c>
      <c r="L605" s="40" t="s">
        <v>8557</v>
      </c>
      <c r="M605" s="103">
        <v>45966.435416666667</v>
      </c>
      <c r="N605" s="103">
        <v>45971.651388888888</v>
      </c>
      <c r="O605" s="40" t="s">
        <v>35</v>
      </c>
      <c r="P605" s="40" t="s">
        <v>35</v>
      </c>
      <c r="Q605" s="40" t="s">
        <v>1494</v>
      </c>
      <c r="R605" s="40" t="s">
        <v>1495</v>
      </c>
      <c r="S605" s="40" t="s">
        <v>10830</v>
      </c>
      <c r="T605" s="40" t="s">
        <v>1172</v>
      </c>
      <c r="U605" s="40">
        <v>32</v>
      </c>
      <c r="V605" s="40" t="str">
        <f>VLOOKUP(D605,TIPOLOGIA!A:F,5,0)</f>
        <v>PRINCIPAL</v>
      </c>
      <c r="W605" s="40" t="str">
        <f>VLOOKUP(D605,TIPOLOGIA!A:F,6,0)</f>
        <v>TERRESTRE</v>
      </c>
      <c r="X605" s="40" t="s">
        <v>1225</v>
      </c>
      <c r="Y605" s="40">
        <v>1</v>
      </c>
      <c r="Z605" s="51">
        <f>IF(T605="SOPORTE_TELEFÓNICO",'TARIFAS 2025'!$B$14,IF(V605="PRINCIPAL",'TARIFAS 2025'!$B$11,IF(V605="INTERMEDIA",'TARIFAS 2025'!$C$11,IF(V605="LEJANA",'TARIFAS 2025'!$D$11))))</f>
        <v>31419</v>
      </c>
      <c r="AA605" s="51">
        <f t="shared" si="9"/>
        <v>31419</v>
      </c>
      <c r="AB605" s="100"/>
      <c r="AC605" s="100"/>
      <c r="AD605" s="100"/>
      <c r="AE605" s="100"/>
      <c r="AF605" s="100"/>
      <c r="AG605" s="100"/>
      <c r="AH605" s="100"/>
      <c r="AI605" s="100"/>
      <c r="AJ605" s="100"/>
      <c r="AK605" s="100"/>
      <c r="AL605" s="100"/>
      <c r="AM605" s="100"/>
      <c r="AN605" s="100"/>
      <c r="AO605" s="100"/>
      <c r="AP605" s="100"/>
      <c r="AQ605" s="100"/>
      <c r="AR605" s="100"/>
      <c r="AS605" s="100"/>
      <c r="AT605" s="100"/>
      <c r="AU605" s="100"/>
      <c r="AV605" s="100"/>
      <c r="AW605" s="100"/>
      <c r="AX605" s="100"/>
      <c r="AY605" s="100"/>
      <c r="AZ605" s="100"/>
      <c r="BA605" s="100"/>
      <c r="BB605" s="100"/>
      <c r="BC605" s="100"/>
      <c r="BD605" s="100"/>
      <c r="BE605" s="100"/>
      <c r="BF605" s="100"/>
      <c r="BG605" s="100"/>
    </row>
    <row r="606" spans="1:59" s="85" customFormat="1" ht="15.6" x14ac:dyDescent="0.3">
      <c r="A606" s="40" t="s">
        <v>98</v>
      </c>
      <c r="B606" s="40" t="str">
        <f>VLOOKUP(A606,'CENTROS DE COSTOS'!A:D,2,0)</f>
        <v>0036-0006</v>
      </c>
      <c r="C606" s="40" t="str">
        <f>VLOOKUP(A606,'CENTROS DE COSTOS'!A:D,3,0)</f>
        <v>Wompi Oriente</v>
      </c>
      <c r="D606" s="40">
        <v>50001</v>
      </c>
      <c r="E606" s="40">
        <v>2992097</v>
      </c>
      <c r="F606" s="40">
        <v>79427</v>
      </c>
      <c r="G606" s="40" t="s">
        <v>33</v>
      </c>
      <c r="H606" s="40" t="s">
        <v>814</v>
      </c>
      <c r="I606" s="40" t="s">
        <v>98</v>
      </c>
      <c r="J606" s="40" t="s">
        <v>6723</v>
      </c>
      <c r="K606" s="40" t="s">
        <v>1170</v>
      </c>
      <c r="L606" s="40" t="s">
        <v>8558</v>
      </c>
      <c r="M606" s="103">
        <v>45968.676388888889</v>
      </c>
      <c r="N606" s="103">
        <v>45971.652083333327</v>
      </c>
      <c r="O606" s="40" t="s">
        <v>35</v>
      </c>
      <c r="P606" s="40" t="s">
        <v>35</v>
      </c>
      <c r="Q606" s="40" t="s">
        <v>1494</v>
      </c>
      <c r="R606" s="40" t="s">
        <v>1495</v>
      </c>
      <c r="S606" s="40" t="s">
        <v>10831</v>
      </c>
      <c r="T606" s="40" t="s">
        <v>1172</v>
      </c>
      <c r="U606" s="40">
        <v>16</v>
      </c>
      <c r="V606" s="40" t="str">
        <f>VLOOKUP(D606,TIPOLOGIA!A:F,5,0)</f>
        <v>PRINCIPAL</v>
      </c>
      <c r="W606" s="40" t="str">
        <f>VLOOKUP(D606,TIPOLOGIA!A:F,6,0)</f>
        <v>TERRESTRE</v>
      </c>
      <c r="X606" s="40" t="s">
        <v>1262</v>
      </c>
      <c r="Y606" s="40">
        <v>1</v>
      </c>
      <c r="Z606" s="51">
        <f>IF(T606="SOPORTE_TELEFÓNICO",'TARIFAS 2025'!$B$14,IF(V606="PRINCIPAL",'TARIFAS 2025'!$B$11,IF(V606="INTERMEDIA",'TARIFAS 2025'!$C$11,IF(V606="LEJANA",'TARIFAS 2025'!$D$11))))</f>
        <v>31419</v>
      </c>
      <c r="AA606" s="51">
        <f t="shared" si="9"/>
        <v>31419</v>
      </c>
      <c r="AB606" s="100"/>
      <c r="AC606" s="100"/>
      <c r="AD606" s="100"/>
      <c r="AE606" s="100"/>
      <c r="AF606" s="100"/>
      <c r="AG606" s="100"/>
      <c r="AH606" s="100"/>
      <c r="AI606" s="100"/>
      <c r="AJ606" s="100"/>
      <c r="AK606" s="100"/>
      <c r="AL606" s="100"/>
      <c r="AM606" s="100"/>
      <c r="AN606" s="100"/>
      <c r="AO606" s="100"/>
      <c r="AP606" s="100"/>
      <c r="AQ606" s="100"/>
      <c r="AR606" s="100"/>
      <c r="AS606" s="100"/>
      <c r="AT606" s="100"/>
      <c r="AU606" s="100"/>
      <c r="AV606" s="100"/>
      <c r="AW606" s="100"/>
      <c r="AX606" s="100"/>
      <c r="AY606" s="100"/>
      <c r="AZ606" s="100"/>
      <c r="BA606" s="100"/>
      <c r="BB606" s="100"/>
      <c r="BC606" s="100"/>
      <c r="BD606" s="100"/>
      <c r="BE606" s="100"/>
      <c r="BF606" s="100"/>
      <c r="BG606" s="100"/>
    </row>
    <row r="607" spans="1:59" s="85" customFormat="1" ht="15.6" x14ac:dyDescent="0.3">
      <c r="A607" s="40" t="s">
        <v>85</v>
      </c>
      <c r="B607" s="40" t="str">
        <f>VLOOKUP(A607,'CENTROS DE COSTOS'!A:D,2,0)</f>
        <v>0036-0006</v>
      </c>
      <c r="C607" s="40" t="str">
        <f>VLOOKUP(A607,'CENTROS DE COSTOS'!A:D,3,0)</f>
        <v>Wompi Oriente</v>
      </c>
      <c r="D607" s="40">
        <v>73001</v>
      </c>
      <c r="E607" s="40">
        <v>2977548</v>
      </c>
      <c r="F607" s="40">
        <v>60666</v>
      </c>
      <c r="G607" s="40" t="s">
        <v>33</v>
      </c>
      <c r="H607" s="40" t="s">
        <v>1056</v>
      </c>
      <c r="I607" s="40" t="s">
        <v>85</v>
      </c>
      <c r="J607" s="40" t="s">
        <v>6724</v>
      </c>
      <c r="K607" s="40" t="s">
        <v>1170</v>
      </c>
      <c r="L607" s="40" t="s">
        <v>8559</v>
      </c>
      <c r="M607" s="103">
        <v>45966.451388888891</v>
      </c>
      <c r="N607" s="103">
        <v>45971.654166666667</v>
      </c>
      <c r="O607" s="40" t="s">
        <v>35</v>
      </c>
      <c r="P607" s="40" t="s">
        <v>35</v>
      </c>
      <c r="Q607" s="40" t="s">
        <v>1494</v>
      </c>
      <c r="R607" s="40" t="s">
        <v>1495</v>
      </c>
      <c r="S607" s="40" t="s">
        <v>10832</v>
      </c>
      <c r="T607" s="40" t="s">
        <v>1172</v>
      </c>
      <c r="U607" s="40">
        <v>48</v>
      </c>
      <c r="V607" s="40" t="str">
        <f>VLOOKUP(D607,TIPOLOGIA!A:F,5,0)</f>
        <v>PRINCIPAL</v>
      </c>
      <c r="W607" s="40" t="str">
        <f>VLOOKUP(D607,TIPOLOGIA!A:F,6,0)</f>
        <v>TERRESTRE</v>
      </c>
      <c r="X607" s="40" t="s">
        <v>1213</v>
      </c>
      <c r="Y607" s="40">
        <v>1</v>
      </c>
      <c r="Z607" s="51">
        <f>IF(T607="SOPORTE_TELEFÓNICO",'TARIFAS 2025'!$B$14,IF(V607="PRINCIPAL",'TARIFAS 2025'!$B$11,IF(V607="INTERMEDIA",'TARIFAS 2025'!$C$11,IF(V607="LEJANA",'TARIFAS 2025'!$D$11))))</f>
        <v>31419</v>
      </c>
      <c r="AA607" s="51">
        <f t="shared" si="9"/>
        <v>31419</v>
      </c>
      <c r="AB607" s="100"/>
      <c r="AC607" s="100"/>
      <c r="AD607" s="100"/>
      <c r="AE607" s="100"/>
      <c r="AF607" s="100"/>
      <c r="AG607" s="100"/>
      <c r="AH607" s="100"/>
      <c r="AI607" s="100"/>
      <c r="AJ607" s="100"/>
      <c r="AK607" s="100"/>
      <c r="AL607" s="100"/>
      <c r="AM607" s="100"/>
      <c r="AN607" s="100"/>
      <c r="AO607" s="100"/>
      <c r="AP607" s="100"/>
      <c r="AQ607" s="100"/>
      <c r="AR607" s="100"/>
      <c r="AS607" s="100"/>
      <c r="AT607" s="100"/>
      <c r="AU607" s="100"/>
      <c r="AV607" s="100"/>
      <c r="AW607" s="100"/>
      <c r="AX607" s="100"/>
      <c r="AY607" s="100"/>
      <c r="AZ607" s="100"/>
      <c r="BA607" s="100"/>
      <c r="BB607" s="100"/>
      <c r="BC607" s="100"/>
      <c r="BD607" s="100"/>
      <c r="BE607" s="100"/>
      <c r="BF607" s="100"/>
      <c r="BG607" s="100"/>
    </row>
    <row r="608" spans="1:59" s="85" customFormat="1" ht="15.6" x14ac:dyDescent="0.3">
      <c r="A608" s="40" t="s">
        <v>71</v>
      </c>
      <c r="B608" s="40" t="str">
        <f>VLOOKUP(A608,'CENTROS DE COSTOS'!A:D,2,0)</f>
        <v>0036-0004</v>
      </c>
      <c r="C608" s="40" t="str">
        <f>VLOOKUP(A608,'CENTROS DE COSTOS'!A:D,3,0)</f>
        <v>Wompi Centro</v>
      </c>
      <c r="D608" s="40">
        <v>11001</v>
      </c>
      <c r="E608" s="40">
        <v>2978492</v>
      </c>
      <c r="F608" s="40">
        <v>49070</v>
      </c>
      <c r="G608" s="40" t="s">
        <v>33</v>
      </c>
      <c r="H608" s="40" t="s">
        <v>618</v>
      </c>
      <c r="I608" s="40" t="s">
        <v>71</v>
      </c>
      <c r="J608" s="40" t="s">
        <v>6725</v>
      </c>
      <c r="K608" s="40" t="s">
        <v>1170</v>
      </c>
      <c r="L608" s="40" t="s">
        <v>8560</v>
      </c>
      <c r="M608" s="103">
        <v>45966.529861111107</v>
      </c>
      <c r="N608" s="103">
        <v>45971.655555555553</v>
      </c>
      <c r="O608" s="40" t="s">
        <v>35</v>
      </c>
      <c r="P608" s="40" t="s">
        <v>35</v>
      </c>
      <c r="Q608" s="40" t="s">
        <v>1494</v>
      </c>
      <c r="R608" s="40" t="s">
        <v>1495</v>
      </c>
      <c r="S608" s="40" t="s">
        <v>10833</v>
      </c>
      <c r="T608" s="40" t="s">
        <v>1172</v>
      </c>
      <c r="U608" s="40">
        <v>64</v>
      </c>
      <c r="V608" s="40" t="str">
        <f>VLOOKUP(D608,TIPOLOGIA!A:F,5,0)</f>
        <v>PRINCIPAL</v>
      </c>
      <c r="W608" s="40" t="str">
        <f>VLOOKUP(D608,TIPOLOGIA!A:F,6,0)</f>
        <v>TERRESTRE</v>
      </c>
      <c r="X608" s="40" t="s">
        <v>1198</v>
      </c>
      <c r="Y608" s="40">
        <v>1</v>
      </c>
      <c r="Z608" s="51">
        <f>IF(T608="SOPORTE_TELEFÓNICO",'TARIFAS 2025'!$B$14,IF(V608="PRINCIPAL",'TARIFAS 2025'!$B$11,IF(V608="INTERMEDIA",'TARIFAS 2025'!$C$11,IF(V608="LEJANA",'TARIFAS 2025'!$D$11))))</f>
        <v>31419</v>
      </c>
      <c r="AA608" s="51">
        <f t="shared" si="9"/>
        <v>31419</v>
      </c>
      <c r="AB608" s="100"/>
      <c r="AC608" s="100"/>
      <c r="AD608" s="100"/>
      <c r="AE608" s="100"/>
      <c r="AF608" s="100"/>
      <c r="AG608" s="100"/>
      <c r="AH608" s="100"/>
      <c r="AI608" s="100"/>
      <c r="AJ608" s="100"/>
      <c r="AK608" s="100"/>
      <c r="AL608" s="100"/>
      <c r="AM608" s="100"/>
      <c r="AN608" s="100"/>
      <c r="AO608" s="100"/>
      <c r="AP608" s="100"/>
      <c r="AQ608" s="100"/>
      <c r="AR608" s="100"/>
      <c r="AS608" s="100"/>
      <c r="AT608" s="100"/>
      <c r="AU608" s="100"/>
      <c r="AV608" s="100"/>
      <c r="AW608" s="100"/>
      <c r="AX608" s="100"/>
      <c r="AY608" s="100"/>
      <c r="AZ608" s="100"/>
      <c r="BA608" s="100"/>
      <c r="BB608" s="100"/>
      <c r="BC608" s="100"/>
      <c r="BD608" s="100"/>
      <c r="BE608" s="100"/>
      <c r="BF608" s="100"/>
      <c r="BG608" s="100"/>
    </row>
    <row r="609" spans="1:59" s="85" customFormat="1" ht="15.6" x14ac:dyDescent="0.3">
      <c r="A609" s="40" t="s">
        <v>85</v>
      </c>
      <c r="B609" s="40" t="str">
        <f>VLOOKUP(A609,'CENTROS DE COSTOS'!A:D,2,0)</f>
        <v>0036-0006</v>
      </c>
      <c r="C609" s="40" t="str">
        <f>VLOOKUP(A609,'CENTROS DE COSTOS'!A:D,3,0)</f>
        <v>Wompi Oriente</v>
      </c>
      <c r="D609" s="40">
        <v>73001</v>
      </c>
      <c r="E609" s="40">
        <v>2989542</v>
      </c>
      <c r="F609" s="40">
        <v>75800</v>
      </c>
      <c r="G609" s="40" t="s">
        <v>33</v>
      </c>
      <c r="H609" s="40" t="s">
        <v>1056</v>
      </c>
      <c r="I609" s="40" t="s">
        <v>85</v>
      </c>
      <c r="J609" s="40" t="s">
        <v>6726</v>
      </c>
      <c r="K609" s="40" t="s">
        <v>1170</v>
      </c>
      <c r="L609" s="40" t="s">
        <v>8561</v>
      </c>
      <c r="M609" s="103">
        <v>45968.443055555559</v>
      </c>
      <c r="N609" s="103">
        <v>45971.658333333333</v>
      </c>
      <c r="O609" s="40" t="s">
        <v>35</v>
      </c>
      <c r="P609" s="40" t="s">
        <v>35</v>
      </c>
      <c r="Q609" s="40" t="s">
        <v>1494</v>
      </c>
      <c r="R609" s="40" t="s">
        <v>1495</v>
      </c>
      <c r="S609" s="40" t="s">
        <v>10834</v>
      </c>
      <c r="T609" s="40" t="s">
        <v>1172</v>
      </c>
      <c r="U609" s="40">
        <v>24</v>
      </c>
      <c r="V609" s="40" t="str">
        <f>VLOOKUP(D609,TIPOLOGIA!A:F,5,0)</f>
        <v>PRINCIPAL</v>
      </c>
      <c r="W609" s="40" t="str">
        <f>VLOOKUP(D609,TIPOLOGIA!A:F,6,0)</f>
        <v>TERRESTRE</v>
      </c>
      <c r="X609" s="40" t="s">
        <v>1213</v>
      </c>
      <c r="Y609" s="40">
        <v>1</v>
      </c>
      <c r="Z609" s="51">
        <f>IF(T609="SOPORTE_TELEFÓNICO",'TARIFAS 2025'!$B$14,IF(V609="PRINCIPAL",'TARIFAS 2025'!$B$11,IF(V609="INTERMEDIA",'TARIFAS 2025'!$C$11,IF(V609="LEJANA",'TARIFAS 2025'!$D$11))))</f>
        <v>31419</v>
      </c>
      <c r="AA609" s="51">
        <f t="shared" si="9"/>
        <v>31419</v>
      </c>
      <c r="AB609" s="100"/>
      <c r="AC609" s="100"/>
      <c r="AD609" s="100"/>
      <c r="AE609" s="100"/>
      <c r="AF609" s="100"/>
      <c r="AG609" s="100"/>
      <c r="AH609" s="100"/>
      <c r="AI609" s="100"/>
      <c r="AJ609" s="100"/>
      <c r="AK609" s="100"/>
      <c r="AL609" s="100"/>
      <c r="AM609" s="100"/>
      <c r="AN609" s="100"/>
      <c r="AO609" s="100"/>
      <c r="AP609" s="100"/>
      <c r="AQ609" s="100"/>
      <c r="AR609" s="100"/>
      <c r="AS609" s="100"/>
      <c r="AT609" s="100"/>
      <c r="AU609" s="100"/>
      <c r="AV609" s="100"/>
      <c r="AW609" s="100"/>
      <c r="AX609" s="100"/>
      <c r="AY609" s="100"/>
      <c r="AZ609" s="100"/>
      <c r="BA609" s="100"/>
      <c r="BB609" s="100"/>
      <c r="BC609" s="100"/>
      <c r="BD609" s="100"/>
      <c r="BE609" s="100"/>
      <c r="BF609" s="100"/>
      <c r="BG609" s="100"/>
    </row>
    <row r="610" spans="1:59" s="85" customFormat="1" ht="15.6" x14ac:dyDescent="0.3">
      <c r="A610" s="40" t="s">
        <v>71</v>
      </c>
      <c r="B610" s="40" t="str">
        <f>VLOOKUP(A610,'CENTROS DE COSTOS'!A:D,2,0)</f>
        <v>0036-0004</v>
      </c>
      <c r="C610" s="40" t="str">
        <f>VLOOKUP(A610,'CENTROS DE COSTOS'!A:D,3,0)</f>
        <v>Wompi Centro</v>
      </c>
      <c r="D610" s="40">
        <v>11001</v>
      </c>
      <c r="E610" s="40">
        <v>2990856</v>
      </c>
      <c r="F610" s="40">
        <v>48876</v>
      </c>
      <c r="G610" s="40" t="s">
        <v>33</v>
      </c>
      <c r="H610" s="40" t="s">
        <v>618</v>
      </c>
      <c r="I610" s="40" t="s">
        <v>71</v>
      </c>
      <c r="J610" s="40" t="s">
        <v>6727</v>
      </c>
      <c r="K610" s="40" t="s">
        <v>1170</v>
      </c>
      <c r="L610" s="40" t="s">
        <v>8562</v>
      </c>
      <c r="M610" s="103">
        <v>45968.554861111108</v>
      </c>
      <c r="N610" s="103">
        <v>45971.662499999999</v>
      </c>
      <c r="O610" s="40" t="s">
        <v>35</v>
      </c>
      <c r="P610" s="40" t="s">
        <v>35</v>
      </c>
      <c r="Q610" s="40" t="s">
        <v>1494</v>
      </c>
      <c r="R610" s="40" t="s">
        <v>1495</v>
      </c>
      <c r="S610" s="40" t="s">
        <v>10835</v>
      </c>
      <c r="T610" s="40" t="s">
        <v>1172</v>
      </c>
      <c r="U610" s="40">
        <v>40</v>
      </c>
      <c r="V610" s="40" t="str">
        <f>VLOOKUP(D610,TIPOLOGIA!A:F,5,0)</f>
        <v>PRINCIPAL</v>
      </c>
      <c r="W610" s="40" t="str">
        <f>VLOOKUP(D610,TIPOLOGIA!A:F,6,0)</f>
        <v>TERRESTRE</v>
      </c>
      <c r="X610" s="40" t="s">
        <v>1223</v>
      </c>
      <c r="Y610" s="40">
        <v>1</v>
      </c>
      <c r="Z610" s="51">
        <f>IF(T610="SOPORTE_TELEFÓNICO",'TARIFAS 2025'!$B$14,IF(V610="PRINCIPAL",'TARIFAS 2025'!$B$11,IF(V610="INTERMEDIA",'TARIFAS 2025'!$C$11,IF(V610="LEJANA",'TARIFAS 2025'!$D$11))))</f>
        <v>31419</v>
      </c>
      <c r="AA610" s="51">
        <f t="shared" si="9"/>
        <v>31419</v>
      </c>
      <c r="AB610" s="100"/>
      <c r="AC610" s="100"/>
      <c r="AD610" s="100"/>
      <c r="AE610" s="100"/>
      <c r="AF610" s="100"/>
      <c r="AG610" s="100"/>
      <c r="AH610" s="100"/>
      <c r="AI610" s="100"/>
      <c r="AJ610" s="100"/>
      <c r="AK610" s="100"/>
      <c r="AL610" s="100"/>
      <c r="AM610" s="100"/>
      <c r="AN610" s="100"/>
      <c r="AO610" s="100"/>
      <c r="AP610" s="100"/>
      <c r="AQ610" s="100"/>
      <c r="AR610" s="100"/>
      <c r="AS610" s="100"/>
      <c r="AT610" s="100"/>
      <c r="AU610" s="100"/>
      <c r="AV610" s="100"/>
      <c r="AW610" s="100"/>
      <c r="AX610" s="100"/>
      <c r="AY610" s="100"/>
      <c r="AZ610" s="100"/>
      <c r="BA610" s="100"/>
      <c r="BB610" s="100"/>
      <c r="BC610" s="100"/>
      <c r="BD610" s="100"/>
      <c r="BE610" s="100"/>
      <c r="BF610" s="100"/>
      <c r="BG610" s="100"/>
    </row>
    <row r="611" spans="1:59" s="85" customFormat="1" ht="15.6" x14ac:dyDescent="0.3">
      <c r="A611" s="40" t="s">
        <v>85</v>
      </c>
      <c r="B611" s="40" t="str">
        <f>VLOOKUP(A611,'CENTROS DE COSTOS'!A:D,2,0)</f>
        <v>0036-0006</v>
      </c>
      <c r="C611" s="40" t="str">
        <f>VLOOKUP(A611,'CENTROS DE COSTOS'!A:D,3,0)</f>
        <v>Wompi Oriente</v>
      </c>
      <c r="D611" s="40">
        <v>73030</v>
      </c>
      <c r="E611" s="40">
        <v>2963516</v>
      </c>
      <c r="F611" s="40">
        <v>73383</v>
      </c>
      <c r="G611" s="40" t="s">
        <v>33</v>
      </c>
      <c r="H611" s="40" t="s">
        <v>1056</v>
      </c>
      <c r="I611" s="40" t="s">
        <v>1059</v>
      </c>
      <c r="J611" s="40" t="s">
        <v>6728</v>
      </c>
      <c r="K611" s="40" t="s">
        <v>1170</v>
      </c>
      <c r="L611" s="40" t="s">
        <v>8563</v>
      </c>
      <c r="M611" s="103">
        <v>45961.481249999997</v>
      </c>
      <c r="N611" s="103">
        <v>45971.665277777778</v>
      </c>
      <c r="O611" s="40" t="s">
        <v>35</v>
      </c>
      <c r="P611" s="40" t="s">
        <v>35</v>
      </c>
      <c r="Q611" s="40" t="s">
        <v>1494</v>
      </c>
      <c r="R611" s="40" t="s">
        <v>1495</v>
      </c>
      <c r="S611" s="40" t="s">
        <v>10836</v>
      </c>
      <c r="T611" s="40" t="s">
        <v>1497</v>
      </c>
      <c r="U611" s="40">
        <v>48</v>
      </c>
      <c r="V611" s="40" t="str">
        <f>VLOOKUP(D611,TIPOLOGIA!A:F,5,0)</f>
        <v>INTERMEDIA</v>
      </c>
      <c r="W611" s="40" t="str">
        <f>VLOOKUP(D611,TIPOLOGIA!A:F,6,0)</f>
        <v>TERRESTRE</v>
      </c>
      <c r="X611" s="40" t="s">
        <v>1591</v>
      </c>
      <c r="Y611" s="40">
        <v>1</v>
      </c>
      <c r="Z611" s="51">
        <f>IF(T611="SOPORTE_TELEFÓNICO",'TARIFAS 2025'!$B$14,IF(V611="PRINCIPAL",'TARIFAS 2025'!$B$11,IF(V611="INTERMEDIA",'TARIFAS 2025'!$C$11,IF(V611="LEJANA",'TARIFAS 2025'!$D$11))))</f>
        <v>36351</v>
      </c>
      <c r="AA611" s="51">
        <f t="shared" si="9"/>
        <v>36351</v>
      </c>
      <c r="AB611" s="100"/>
      <c r="AC611" s="100"/>
      <c r="AD611" s="100"/>
      <c r="AE611" s="100"/>
      <c r="AF611" s="100"/>
      <c r="AG611" s="100"/>
      <c r="AH611" s="100"/>
      <c r="AI611" s="100"/>
      <c r="AJ611" s="100"/>
      <c r="AK611" s="100"/>
      <c r="AL611" s="100"/>
      <c r="AM611" s="100"/>
      <c r="AN611" s="100"/>
      <c r="AO611" s="100"/>
      <c r="AP611" s="100"/>
      <c r="AQ611" s="100"/>
      <c r="AR611" s="100"/>
      <c r="AS611" s="100"/>
      <c r="AT611" s="100"/>
      <c r="AU611" s="100"/>
      <c r="AV611" s="100"/>
      <c r="AW611" s="100"/>
      <c r="AX611" s="100"/>
      <c r="AY611" s="100"/>
      <c r="AZ611" s="100"/>
      <c r="BA611" s="100"/>
      <c r="BB611" s="100"/>
      <c r="BC611" s="100"/>
      <c r="BD611" s="100"/>
      <c r="BE611" s="100"/>
      <c r="BF611" s="100"/>
      <c r="BG611" s="100"/>
    </row>
    <row r="612" spans="1:59" s="85" customFormat="1" ht="15.6" x14ac:dyDescent="0.3">
      <c r="A612" s="40" t="s">
        <v>77</v>
      </c>
      <c r="B612" s="40" t="str">
        <f>VLOOKUP(A612,'CENTROS DE COSTOS'!A:D,2,0)</f>
        <v>0036-0003</v>
      </c>
      <c r="C612" s="40" t="str">
        <f>VLOOKUP(A612,'CENTROS DE COSTOS'!A:D,3,0)</f>
        <v>Wompi Suroccidente</v>
      </c>
      <c r="D612" s="40">
        <v>76001</v>
      </c>
      <c r="E612" s="40">
        <v>2980441</v>
      </c>
      <c r="F612" s="40">
        <v>76186</v>
      </c>
      <c r="G612" s="40" t="s">
        <v>33</v>
      </c>
      <c r="H612" s="40" t="s">
        <v>1101</v>
      </c>
      <c r="I612" s="40" t="s">
        <v>77</v>
      </c>
      <c r="J612" s="40" t="s">
        <v>6729</v>
      </c>
      <c r="K612" s="40" t="s">
        <v>1170</v>
      </c>
      <c r="L612" s="40" t="s">
        <v>8564</v>
      </c>
      <c r="M612" s="103">
        <v>45966.684027777781</v>
      </c>
      <c r="N612" s="103">
        <v>45971.665277777778</v>
      </c>
      <c r="O612" s="40" t="s">
        <v>35</v>
      </c>
      <c r="P612" s="40" t="s">
        <v>35</v>
      </c>
      <c r="Q612" s="40" t="s">
        <v>1494</v>
      </c>
      <c r="R612" s="40" t="s">
        <v>1495</v>
      </c>
      <c r="S612" s="40" t="s">
        <v>10837</v>
      </c>
      <c r="T612" s="40" t="s">
        <v>1172</v>
      </c>
      <c r="U612" s="40">
        <v>32</v>
      </c>
      <c r="V612" s="40" t="str">
        <f>VLOOKUP(D612,TIPOLOGIA!A:F,5,0)</f>
        <v>PRINCIPAL</v>
      </c>
      <c r="W612" s="40" t="str">
        <f>VLOOKUP(D612,TIPOLOGIA!A:F,6,0)</f>
        <v>TERRESTRE</v>
      </c>
      <c r="X612" s="40" t="s">
        <v>1212</v>
      </c>
      <c r="Y612" s="40">
        <v>1</v>
      </c>
      <c r="Z612" s="51">
        <f>IF(T612="SOPORTE_TELEFÓNICO",'TARIFAS 2025'!$B$14,IF(V612="PRINCIPAL",'TARIFAS 2025'!$B$11,IF(V612="INTERMEDIA",'TARIFAS 2025'!$C$11,IF(V612="LEJANA",'TARIFAS 2025'!$D$11))))</f>
        <v>31419</v>
      </c>
      <c r="AA612" s="51">
        <f t="shared" si="9"/>
        <v>31419</v>
      </c>
      <c r="AB612" s="100"/>
      <c r="AC612" s="100"/>
      <c r="AD612" s="100"/>
      <c r="AE612" s="100"/>
      <c r="AF612" s="100"/>
      <c r="AG612" s="100"/>
      <c r="AH612" s="100"/>
      <c r="AI612" s="100"/>
      <c r="AJ612" s="100"/>
      <c r="AK612" s="100"/>
      <c r="AL612" s="100"/>
      <c r="AM612" s="100"/>
      <c r="AN612" s="100"/>
      <c r="AO612" s="100"/>
      <c r="AP612" s="100"/>
      <c r="AQ612" s="100"/>
      <c r="AR612" s="100"/>
      <c r="AS612" s="100"/>
      <c r="AT612" s="100"/>
      <c r="AU612" s="100"/>
      <c r="AV612" s="100"/>
      <c r="AW612" s="100"/>
      <c r="AX612" s="100"/>
      <c r="AY612" s="100"/>
      <c r="AZ612" s="100"/>
      <c r="BA612" s="100"/>
      <c r="BB612" s="100"/>
      <c r="BC612" s="100"/>
      <c r="BD612" s="100"/>
      <c r="BE612" s="100"/>
      <c r="BF612" s="100"/>
      <c r="BG612" s="100"/>
    </row>
    <row r="613" spans="1:59" s="85" customFormat="1" ht="15.6" x14ac:dyDescent="0.3">
      <c r="A613" s="40" t="s">
        <v>94</v>
      </c>
      <c r="B613" s="40" t="str">
        <f>VLOOKUP(A613,'CENTROS DE COSTOS'!A:D,2,0)</f>
        <v>0036-0001</v>
      </c>
      <c r="C613" s="40" t="str">
        <f>VLOOKUP(A613,'CENTROS DE COSTOS'!A:D,3,0)</f>
        <v>Wompi Costa</v>
      </c>
      <c r="D613" s="40">
        <v>47001</v>
      </c>
      <c r="E613" s="40">
        <v>2990889</v>
      </c>
      <c r="F613" s="40">
        <v>28024</v>
      </c>
      <c r="G613" s="40" t="s">
        <v>33</v>
      </c>
      <c r="H613" s="40" t="s">
        <v>787</v>
      </c>
      <c r="I613" s="40" t="s">
        <v>94</v>
      </c>
      <c r="J613" s="40" t="s">
        <v>6730</v>
      </c>
      <c r="K613" s="40" t="s">
        <v>1170</v>
      </c>
      <c r="L613" s="40" t="s">
        <v>8565</v>
      </c>
      <c r="M613" s="103">
        <v>45968.57708333333</v>
      </c>
      <c r="N613" s="103">
        <v>45971.665972222218</v>
      </c>
      <c r="O613" s="40" t="s">
        <v>35</v>
      </c>
      <c r="P613" s="40" t="s">
        <v>35</v>
      </c>
      <c r="Q613" s="40" t="s">
        <v>1494</v>
      </c>
      <c r="R613" s="40" t="s">
        <v>1495</v>
      </c>
      <c r="S613" s="40" t="s">
        <v>10838</v>
      </c>
      <c r="T613" s="40" t="s">
        <v>1172</v>
      </c>
      <c r="U613" s="40">
        <v>24</v>
      </c>
      <c r="V613" s="40" t="str">
        <f>VLOOKUP(D613,TIPOLOGIA!A:F,5,0)</f>
        <v>PRINCIPAL</v>
      </c>
      <c r="W613" s="40" t="str">
        <f>VLOOKUP(D613,TIPOLOGIA!A:F,6,0)</f>
        <v>TERRESTRE</v>
      </c>
      <c r="X613" s="40" t="s">
        <v>1286</v>
      </c>
      <c r="Y613" s="40">
        <v>1</v>
      </c>
      <c r="Z613" s="51">
        <f>IF(T613="SOPORTE_TELEFÓNICO",'TARIFAS 2025'!$B$14,IF(V613="PRINCIPAL",'TARIFAS 2025'!$B$11,IF(V613="INTERMEDIA",'TARIFAS 2025'!$C$11,IF(V613="LEJANA",'TARIFAS 2025'!$D$11))))</f>
        <v>31419</v>
      </c>
      <c r="AA613" s="51">
        <f t="shared" si="9"/>
        <v>31419</v>
      </c>
      <c r="AB613" s="100"/>
      <c r="AC613" s="100"/>
      <c r="AD613" s="100"/>
      <c r="AE613" s="100"/>
      <c r="AF613" s="100"/>
      <c r="AG613" s="100"/>
      <c r="AH613" s="100"/>
      <c r="AI613" s="100"/>
      <c r="AJ613" s="100"/>
      <c r="AK613" s="100"/>
      <c r="AL613" s="100"/>
      <c r="AM613" s="100"/>
      <c r="AN613" s="100"/>
      <c r="AO613" s="100"/>
      <c r="AP613" s="100"/>
      <c r="AQ613" s="100"/>
      <c r="AR613" s="100"/>
      <c r="AS613" s="100"/>
      <c r="AT613" s="100"/>
      <c r="AU613" s="100"/>
      <c r="AV613" s="100"/>
      <c r="AW613" s="100"/>
      <c r="AX613" s="100"/>
      <c r="AY613" s="100"/>
      <c r="AZ613" s="100"/>
      <c r="BA613" s="100"/>
      <c r="BB613" s="100"/>
      <c r="BC613" s="100"/>
      <c r="BD613" s="100"/>
      <c r="BE613" s="100"/>
      <c r="BF613" s="100"/>
      <c r="BG613" s="100"/>
    </row>
    <row r="614" spans="1:59" s="85" customFormat="1" ht="15.6" x14ac:dyDescent="0.3">
      <c r="A614" s="40" t="s">
        <v>96</v>
      </c>
      <c r="B614" s="40" t="str">
        <f>VLOOKUP(A614,'CENTROS DE COSTOS'!A:D,2,0)</f>
        <v>0036-0007</v>
      </c>
      <c r="C614" s="40" t="str">
        <f>VLOOKUP(A614,'CENTROS DE COSTOS'!A:D,3,0)</f>
        <v>Wompi Santander</v>
      </c>
      <c r="D614" s="40">
        <v>15238</v>
      </c>
      <c r="E614" s="40">
        <v>2988895</v>
      </c>
      <c r="F614" s="40">
        <v>64416</v>
      </c>
      <c r="G614" s="40" t="s">
        <v>33</v>
      </c>
      <c r="H614" s="40" t="s">
        <v>322</v>
      </c>
      <c r="I614" s="40" t="s">
        <v>352</v>
      </c>
      <c r="J614" s="40" t="s">
        <v>6731</v>
      </c>
      <c r="K614" s="40" t="s">
        <v>1170</v>
      </c>
      <c r="L614" s="40" t="s">
        <v>8566</v>
      </c>
      <c r="M614" s="103">
        <v>45968.414583333331</v>
      </c>
      <c r="N614" s="103">
        <v>45971.67083333333</v>
      </c>
      <c r="O614" s="40" t="s">
        <v>35</v>
      </c>
      <c r="P614" s="40" t="s">
        <v>35</v>
      </c>
      <c r="Q614" s="40" t="s">
        <v>1494</v>
      </c>
      <c r="R614" s="40" t="s">
        <v>1495</v>
      </c>
      <c r="S614" s="40" t="s">
        <v>10839</v>
      </c>
      <c r="T614" s="40" t="s">
        <v>1497</v>
      </c>
      <c r="U614" s="40">
        <v>40</v>
      </c>
      <c r="V614" s="40" t="str">
        <f>VLOOKUP(D614,TIPOLOGIA!A:F,5,0)</f>
        <v>INTERMEDIA</v>
      </c>
      <c r="W614" s="40" t="str">
        <f>VLOOKUP(D614,TIPOLOGIA!A:F,6,0)</f>
        <v>TERRESTRE</v>
      </c>
      <c r="X614" s="40" t="s">
        <v>1218</v>
      </c>
      <c r="Y614" s="40">
        <v>1</v>
      </c>
      <c r="Z614" s="51">
        <f>IF(T614="SOPORTE_TELEFÓNICO",'TARIFAS 2025'!$B$14,IF(V614="PRINCIPAL",'TARIFAS 2025'!$B$11,IF(V614="INTERMEDIA",'TARIFAS 2025'!$C$11,IF(V614="LEJANA",'TARIFAS 2025'!$D$11))))</f>
        <v>36351</v>
      </c>
      <c r="AA614" s="51">
        <f t="shared" si="9"/>
        <v>36351</v>
      </c>
      <c r="AB614" s="100"/>
      <c r="AC614" s="100"/>
      <c r="AD614" s="100"/>
      <c r="AE614" s="100"/>
      <c r="AF614" s="100"/>
      <c r="AG614" s="100"/>
      <c r="AH614" s="100"/>
      <c r="AI614" s="100"/>
      <c r="AJ614" s="100"/>
      <c r="AK614" s="100"/>
      <c r="AL614" s="100"/>
      <c r="AM614" s="100"/>
      <c r="AN614" s="100"/>
      <c r="AO614" s="100"/>
      <c r="AP614" s="100"/>
      <c r="AQ614" s="100"/>
      <c r="AR614" s="100"/>
      <c r="AS614" s="100"/>
      <c r="AT614" s="100"/>
      <c r="AU614" s="100"/>
      <c r="AV614" s="100"/>
      <c r="AW614" s="100"/>
      <c r="AX614" s="100"/>
      <c r="AY614" s="100"/>
      <c r="AZ614" s="100"/>
      <c r="BA614" s="100"/>
      <c r="BB614" s="100"/>
      <c r="BC614" s="100"/>
      <c r="BD614" s="100"/>
      <c r="BE614" s="100"/>
      <c r="BF614" s="100"/>
      <c r="BG614" s="100"/>
    </row>
    <row r="615" spans="1:59" s="85" customFormat="1" ht="15.6" x14ac:dyDescent="0.3">
      <c r="A615" s="40" t="s">
        <v>71</v>
      </c>
      <c r="B615" s="40" t="str">
        <f>VLOOKUP(A615,'CENTROS DE COSTOS'!A:D,2,0)</f>
        <v>0036-0004</v>
      </c>
      <c r="C615" s="40" t="str">
        <f>VLOOKUP(A615,'CENTROS DE COSTOS'!A:D,3,0)</f>
        <v>Wompi Centro</v>
      </c>
      <c r="D615" s="40">
        <v>11001</v>
      </c>
      <c r="E615" s="40">
        <v>2981546</v>
      </c>
      <c r="F615" s="40">
        <v>46609</v>
      </c>
      <c r="G615" s="40" t="s">
        <v>33</v>
      </c>
      <c r="H615" s="40" t="s">
        <v>618</v>
      </c>
      <c r="I615" s="40" t="s">
        <v>71</v>
      </c>
      <c r="J615" s="40" t="s">
        <v>6732</v>
      </c>
      <c r="K615" s="40" t="s">
        <v>1170</v>
      </c>
      <c r="L615" s="40" t="s">
        <v>8567</v>
      </c>
      <c r="M615" s="103">
        <v>45967.334722222222</v>
      </c>
      <c r="N615" s="103">
        <v>45971.67083333333</v>
      </c>
      <c r="O615" s="40" t="s">
        <v>35</v>
      </c>
      <c r="P615" s="40" t="s">
        <v>35</v>
      </c>
      <c r="Q615" s="40" t="s">
        <v>1494</v>
      </c>
      <c r="R615" s="40" t="s">
        <v>1495</v>
      </c>
      <c r="S615" s="40" t="s">
        <v>10840</v>
      </c>
      <c r="T615" s="40" t="s">
        <v>1172</v>
      </c>
      <c r="U615" s="40">
        <v>64</v>
      </c>
      <c r="V615" s="40" t="str">
        <f>VLOOKUP(D615,TIPOLOGIA!A:F,5,0)</f>
        <v>PRINCIPAL</v>
      </c>
      <c r="W615" s="40" t="str">
        <f>VLOOKUP(D615,TIPOLOGIA!A:F,6,0)</f>
        <v>TERRESTRE</v>
      </c>
      <c r="X615" s="40" t="s">
        <v>1225</v>
      </c>
      <c r="Y615" s="40">
        <v>1</v>
      </c>
      <c r="Z615" s="51">
        <f>IF(T615="SOPORTE_TELEFÓNICO",'TARIFAS 2025'!$B$14,IF(V615="PRINCIPAL",'TARIFAS 2025'!$B$11,IF(V615="INTERMEDIA",'TARIFAS 2025'!$C$11,IF(V615="LEJANA",'TARIFAS 2025'!$D$11))))</f>
        <v>31419</v>
      </c>
      <c r="AA615" s="51">
        <f t="shared" si="9"/>
        <v>31419</v>
      </c>
      <c r="AB615" s="100"/>
      <c r="AC615" s="100"/>
      <c r="AD615" s="100"/>
      <c r="AE615" s="100"/>
      <c r="AF615" s="100"/>
      <c r="AG615" s="100"/>
      <c r="AH615" s="100"/>
      <c r="AI615" s="100"/>
      <c r="AJ615" s="100"/>
      <c r="AK615" s="100"/>
      <c r="AL615" s="100"/>
      <c r="AM615" s="100"/>
      <c r="AN615" s="100"/>
      <c r="AO615" s="100"/>
      <c r="AP615" s="100"/>
      <c r="AQ615" s="100"/>
      <c r="AR615" s="100"/>
      <c r="AS615" s="100"/>
      <c r="AT615" s="100"/>
      <c r="AU615" s="100"/>
      <c r="AV615" s="100"/>
      <c r="AW615" s="100"/>
      <c r="AX615" s="100"/>
      <c r="AY615" s="100"/>
      <c r="AZ615" s="100"/>
      <c r="BA615" s="100"/>
      <c r="BB615" s="100"/>
      <c r="BC615" s="100"/>
      <c r="BD615" s="100"/>
      <c r="BE615" s="100"/>
      <c r="BF615" s="100"/>
      <c r="BG615" s="100"/>
    </row>
    <row r="616" spans="1:59" s="85" customFormat="1" ht="15.6" x14ac:dyDescent="0.3">
      <c r="A616" s="40" t="s">
        <v>89</v>
      </c>
      <c r="B616" s="40" t="str">
        <f>VLOOKUP(A616,'CENTROS DE COSTOS'!A:D,2,0)</f>
        <v>0036-0001</v>
      </c>
      <c r="C616" s="40" t="str">
        <f>VLOOKUP(A616,'CENTROS DE COSTOS'!A:D,3,0)</f>
        <v>Wompi Costa</v>
      </c>
      <c r="D616" s="40">
        <v>23675</v>
      </c>
      <c r="E616" s="40">
        <v>2989096</v>
      </c>
      <c r="F616" s="40">
        <v>80398</v>
      </c>
      <c r="G616" s="40" t="s">
        <v>33</v>
      </c>
      <c r="H616" s="40" t="s">
        <v>276</v>
      </c>
      <c r="I616" s="40" t="s">
        <v>613</v>
      </c>
      <c r="J616" s="40" t="s">
        <v>6733</v>
      </c>
      <c r="K616" s="40" t="s">
        <v>1170</v>
      </c>
      <c r="L616" s="40" t="s">
        <v>8568</v>
      </c>
      <c r="M616" s="103">
        <v>45968.415972222218</v>
      </c>
      <c r="N616" s="103">
        <v>45971.673611111109</v>
      </c>
      <c r="O616" s="40" t="s">
        <v>35</v>
      </c>
      <c r="P616" s="40" t="s">
        <v>35</v>
      </c>
      <c r="Q616" s="40" t="s">
        <v>1494</v>
      </c>
      <c r="R616" s="40" t="s">
        <v>1495</v>
      </c>
      <c r="S616" s="40" t="s">
        <v>10841</v>
      </c>
      <c r="T616" s="40" t="s">
        <v>1497</v>
      </c>
      <c r="U616" s="40">
        <v>16</v>
      </c>
      <c r="V616" s="40" t="str">
        <f>VLOOKUP(D616,TIPOLOGIA!A:F,5,0)</f>
        <v>INTERMEDIA</v>
      </c>
      <c r="W616" s="40" t="str">
        <f>VLOOKUP(D616,TIPOLOGIA!A:F,6,0)</f>
        <v>TERRESTRE</v>
      </c>
      <c r="X616" s="40" t="s">
        <v>5085</v>
      </c>
      <c r="Y616" s="40">
        <v>1</v>
      </c>
      <c r="Z616" s="51">
        <f>IF(T616="SOPORTE_TELEFÓNICO",'TARIFAS 2025'!$B$14,IF(V616="PRINCIPAL",'TARIFAS 2025'!$B$11,IF(V616="INTERMEDIA",'TARIFAS 2025'!$C$11,IF(V616="LEJANA",'TARIFAS 2025'!$D$11))))</f>
        <v>36351</v>
      </c>
      <c r="AA616" s="51">
        <f t="shared" si="9"/>
        <v>36351</v>
      </c>
      <c r="AB616" s="100"/>
      <c r="AC616" s="100"/>
      <c r="AD616" s="100"/>
      <c r="AE616" s="100"/>
      <c r="AF616" s="100"/>
      <c r="AG616" s="100"/>
      <c r="AH616" s="100"/>
      <c r="AI616" s="100"/>
      <c r="AJ616" s="100"/>
      <c r="AK616" s="100"/>
      <c r="AL616" s="100"/>
      <c r="AM616" s="100"/>
      <c r="AN616" s="100"/>
      <c r="AO616" s="100"/>
      <c r="AP616" s="100"/>
      <c r="AQ616" s="100"/>
      <c r="AR616" s="100"/>
      <c r="AS616" s="100"/>
      <c r="AT616" s="100"/>
      <c r="AU616" s="100"/>
      <c r="AV616" s="100"/>
      <c r="AW616" s="100"/>
      <c r="AX616" s="100"/>
      <c r="AY616" s="100"/>
      <c r="AZ616" s="100"/>
      <c r="BA616" s="100"/>
      <c r="BB616" s="100"/>
      <c r="BC616" s="100"/>
      <c r="BD616" s="100"/>
      <c r="BE616" s="100"/>
      <c r="BF616" s="100"/>
      <c r="BG616" s="100"/>
    </row>
    <row r="617" spans="1:59" s="85" customFormat="1" ht="15.6" x14ac:dyDescent="0.3">
      <c r="A617" s="40" t="s">
        <v>71</v>
      </c>
      <c r="B617" s="40" t="str">
        <f>VLOOKUP(A617,'CENTROS DE COSTOS'!A:D,2,0)</f>
        <v>0036-0004</v>
      </c>
      <c r="C617" s="40" t="str">
        <f>VLOOKUP(A617,'CENTROS DE COSTOS'!A:D,3,0)</f>
        <v>Wompi Centro</v>
      </c>
      <c r="D617" s="40">
        <v>11001</v>
      </c>
      <c r="E617" s="40">
        <v>2981498</v>
      </c>
      <c r="F617" s="40">
        <v>74519</v>
      </c>
      <c r="G617" s="40" t="s">
        <v>33</v>
      </c>
      <c r="H617" s="40" t="s">
        <v>618</v>
      </c>
      <c r="I617" s="40" t="s">
        <v>71</v>
      </c>
      <c r="J617" s="40" t="s">
        <v>6734</v>
      </c>
      <c r="K617" s="40" t="s">
        <v>1170</v>
      </c>
      <c r="L617" s="40" t="s">
        <v>8569</v>
      </c>
      <c r="M617" s="103">
        <v>45967.34652777778</v>
      </c>
      <c r="N617" s="103">
        <v>45971.676388888889</v>
      </c>
      <c r="O617" s="40" t="s">
        <v>35</v>
      </c>
      <c r="P617" s="40" t="s">
        <v>35</v>
      </c>
      <c r="Q617" s="40" t="s">
        <v>1494</v>
      </c>
      <c r="R617" s="40" t="s">
        <v>1495</v>
      </c>
      <c r="S617" s="40" t="s">
        <v>10842</v>
      </c>
      <c r="T617" s="40" t="s">
        <v>1172</v>
      </c>
      <c r="U617" s="40">
        <v>16</v>
      </c>
      <c r="V617" s="40" t="str">
        <f>VLOOKUP(D617,TIPOLOGIA!A:F,5,0)</f>
        <v>PRINCIPAL</v>
      </c>
      <c r="W617" s="40" t="str">
        <f>VLOOKUP(D617,TIPOLOGIA!A:F,6,0)</f>
        <v>TERRESTRE</v>
      </c>
      <c r="X617" s="40" t="s">
        <v>1225</v>
      </c>
      <c r="Y617" s="40">
        <v>1</v>
      </c>
      <c r="Z617" s="51">
        <f>IF(T617="SOPORTE_TELEFÓNICO",'TARIFAS 2025'!$B$14,IF(V617="PRINCIPAL",'TARIFAS 2025'!$B$11,IF(V617="INTERMEDIA",'TARIFAS 2025'!$C$11,IF(V617="LEJANA",'TARIFAS 2025'!$D$11))))</f>
        <v>31419</v>
      </c>
      <c r="AA617" s="51">
        <f t="shared" si="9"/>
        <v>31419</v>
      </c>
      <c r="AB617" s="100"/>
      <c r="AC617" s="100"/>
      <c r="AD617" s="100"/>
      <c r="AE617" s="100"/>
      <c r="AF617" s="100"/>
      <c r="AG617" s="100"/>
      <c r="AH617" s="100"/>
      <c r="AI617" s="100"/>
      <c r="AJ617" s="100"/>
      <c r="AK617" s="100"/>
      <c r="AL617" s="100"/>
      <c r="AM617" s="100"/>
      <c r="AN617" s="100"/>
      <c r="AO617" s="100"/>
      <c r="AP617" s="100"/>
      <c r="AQ617" s="100"/>
      <c r="AR617" s="100"/>
      <c r="AS617" s="100"/>
      <c r="AT617" s="100"/>
      <c r="AU617" s="100"/>
      <c r="AV617" s="100"/>
      <c r="AW617" s="100"/>
      <c r="AX617" s="100"/>
      <c r="AY617" s="100"/>
      <c r="AZ617" s="100"/>
      <c r="BA617" s="100"/>
      <c r="BB617" s="100"/>
      <c r="BC617" s="100"/>
      <c r="BD617" s="100"/>
      <c r="BE617" s="100"/>
      <c r="BF617" s="100"/>
      <c r="BG617" s="100"/>
    </row>
    <row r="618" spans="1:59" s="85" customFormat="1" ht="15.6" x14ac:dyDescent="0.3">
      <c r="A618" s="40" t="s">
        <v>90</v>
      </c>
      <c r="B618" s="40" t="str">
        <f>VLOOKUP(A618,'CENTROS DE COSTOS'!A:D,2,0)</f>
        <v>0036-0006</v>
      </c>
      <c r="C618" s="40" t="str">
        <f>VLOOKUP(A618,'CENTROS DE COSTOS'!A:D,3,0)</f>
        <v>Wompi Oriente</v>
      </c>
      <c r="D618" s="40">
        <v>18753</v>
      </c>
      <c r="E618" s="40">
        <v>2988861</v>
      </c>
      <c r="F618" s="40">
        <v>80404</v>
      </c>
      <c r="G618" s="40" t="s">
        <v>33</v>
      </c>
      <c r="H618" s="40" t="s">
        <v>466</v>
      </c>
      <c r="I618" s="40" t="s">
        <v>477</v>
      </c>
      <c r="J618" s="40" t="s">
        <v>6735</v>
      </c>
      <c r="K618" s="40" t="s">
        <v>1170</v>
      </c>
      <c r="L618" s="40" t="s">
        <v>8570</v>
      </c>
      <c r="M618" s="103">
        <v>45968.409722222219</v>
      </c>
      <c r="N618" s="103">
        <v>45971.676388888889</v>
      </c>
      <c r="O618" s="40" t="s">
        <v>35</v>
      </c>
      <c r="P618" s="40" t="s">
        <v>35</v>
      </c>
      <c r="Q618" s="40" t="s">
        <v>1494</v>
      </c>
      <c r="R618" s="40" t="s">
        <v>1495</v>
      </c>
      <c r="S618" s="40" t="s">
        <v>10843</v>
      </c>
      <c r="T618" s="40" t="s">
        <v>1497</v>
      </c>
      <c r="U618" s="40">
        <v>16</v>
      </c>
      <c r="V618" s="40" t="str">
        <f>VLOOKUP(D618,TIPOLOGIA!A:F,5,0)</f>
        <v>LEJANA</v>
      </c>
      <c r="W618" s="40" t="str">
        <f>VLOOKUP(D618,TIPOLOGIA!A:F,6,0)</f>
        <v>TERRESTRE / AEREO</v>
      </c>
      <c r="X618" s="40" t="s">
        <v>1217</v>
      </c>
      <c r="Y618" s="40">
        <v>1</v>
      </c>
      <c r="Z618" s="51">
        <f>IF(T618="SOPORTE_TELEFÓNICO",'TARIFAS 2025'!$B$14,IF(V618="PRINCIPAL",'TARIFAS 2025'!$B$11,IF(V618="INTERMEDIA",'TARIFAS 2025'!$C$11,IF(V618="LEJANA",'TARIFAS 2025'!$D$11))))</f>
        <v>40250</v>
      </c>
      <c r="AA618" s="51">
        <f t="shared" si="9"/>
        <v>40250</v>
      </c>
      <c r="AB618" s="100"/>
      <c r="AC618" s="100"/>
      <c r="AD618" s="100"/>
      <c r="AE618" s="100"/>
      <c r="AF618" s="100"/>
      <c r="AG618" s="100"/>
      <c r="AH618" s="100"/>
      <c r="AI618" s="100"/>
      <c r="AJ618" s="100"/>
      <c r="AK618" s="100"/>
      <c r="AL618" s="100"/>
      <c r="AM618" s="100"/>
      <c r="AN618" s="100"/>
      <c r="AO618" s="100"/>
      <c r="AP618" s="100"/>
      <c r="AQ618" s="100"/>
      <c r="AR618" s="100"/>
      <c r="AS618" s="100"/>
      <c r="AT618" s="100"/>
      <c r="AU618" s="100"/>
      <c r="AV618" s="100"/>
      <c r="AW618" s="100"/>
      <c r="AX618" s="100"/>
      <c r="AY618" s="100"/>
      <c r="AZ618" s="100"/>
      <c r="BA618" s="100"/>
      <c r="BB618" s="100"/>
      <c r="BC618" s="100"/>
      <c r="BD618" s="100"/>
      <c r="BE618" s="100"/>
      <c r="BF618" s="100"/>
      <c r="BG618" s="100"/>
    </row>
    <row r="619" spans="1:59" s="85" customFormat="1" ht="15.6" x14ac:dyDescent="0.3">
      <c r="A619" s="40" t="s">
        <v>89</v>
      </c>
      <c r="B619" s="40" t="str">
        <f>VLOOKUP(A619,'CENTROS DE COSTOS'!A:D,2,0)</f>
        <v>0036-0001</v>
      </c>
      <c r="C619" s="40" t="str">
        <f>VLOOKUP(A619,'CENTROS DE COSTOS'!A:D,3,0)</f>
        <v>Wompi Costa</v>
      </c>
      <c r="D619" s="40">
        <v>23001</v>
      </c>
      <c r="E619" s="40">
        <v>2990391</v>
      </c>
      <c r="F619" s="40">
        <v>62687</v>
      </c>
      <c r="G619" s="40" t="s">
        <v>33</v>
      </c>
      <c r="H619" s="40" t="s">
        <v>276</v>
      </c>
      <c r="I619" s="40" t="s">
        <v>89</v>
      </c>
      <c r="J619" s="40" t="s">
        <v>6736</v>
      </c>
      <c r="K619" s="40" t="s">
        <v>1170</v>
      </c>
      <c r="L619" s="40" t="s">
        <v>8571</v>
      </c>
      <c r="M619" s="103">
        <v>45968.520138888889</v>
      </c>
      <c r="N619" s="103">
        <v>45971.680555555547</v>
      </c>
      <c r="O619" s="40" t="s">
        <v>35</v>
      </c>
      <c r="P619" s="40" t="s">
        <v>35</v>
      </c>
      <c r="Q619" s="40" t="s">
        <v>1494</v>
      </c>
      <c r="R619" s="40" t="s">
        <v>1495</v>
      </c>
      <c r="S619" s="40" t="s">
        <v>10844</v>
      </c>
      <c r="T619" s="40" t="s">
        <v>1172</v>
      </c>
      <c r="U619" s="40">
        <v>64</v>
      </c>
      <c r="V619" s="40" t="str">
        <f>VLOOKUP(D619,TIPOLOGIA!A:F,5,0)</f>
        <v>PRINCIPAL</v>
      </c>
      <c r="W619" s="40" t="str">
        <f>VLOOKUP(D619,TIPOLOGIA!A:F,6,0)</f>
        <v>TERRESTRE</v>
      </c>
      <c r="X619" s="40" t="s">
        <v>1506</v>
      </c>
      <c r="Y619" s="40">
        <v>1</v>
      </c>
      <c r="Z619" s="51">
        <f>IF(T619="SOPORTE_TELEFÓNICO",'TARIFAS 2025'!$B$14,IF(V619="PRINCIPAL",'TARIFAS 2025'!$B$11,IF(V619="INTERMEDIA",'TARIFAS 2025'!$C$11,IF(V619="LEJANA",'TARIFAS 2025'!$D$11))))</f>
        <v>31419</v>
      </c>
      <c r="AA619" s="51">
        <f t="shared" si="9"/>
        <v>31419</v>
      </c>
      <c r="AB619" s="100"/>
      <c r="AC619" s="100"/>
      <c r="AD619" s="100"/>
      <c r="AE619" s="100"/>
      <c r="AF619" s="100"/>
      <c r="AG619" s="100"/>
      <c r="AH619" s="100"/>
      <c r="AI619" s="100"/>
      <c r="AJ619" s="100"/>
      <c r="AK619" s="100"/>
      <c r="AL619" s="100"/>
      <c r="AM619" s="100"/>
      <c r="AN619" s="100"/>
      <c r="AO619" s="100"/>
      <c r="AP619" s="100"/>
      <c r="AQ619" s="100"/>
      <c r="AR619" s="100"/>
      <c r="AS619" s="100"/>
      <c r="AT619" s="100"/>
      <c r="AU619" s="100"/>
      <c r="AV619" s="100"/>
      <c r="AW619" s="100"/>
      <c r="AX619" s="100"/>
      <c r="AY619" s="100"/>
      <c r="AZ619" s="100"/>
      <c r="BA619" s="100"/>
      <c r="BB619" s="100"/>
      <c r="BC619" s="100"/>
      <c r="BD619" s="100"/>
      <c r="BE619" s="100"/>
      <c r="BF619" s="100"/>
      <c r="BG619" s="100"/>
    </row>
    <row r="620" spans="1:59" s="85" customFormat="1" ht="15.6" x14ac:dyDescent="0.3">
      <c r="A620" s="40" t="s">
        <v>71</v>
      </c>
      <c r="B620" s="40" t="str">
        <f>VLOOKUP(A620,'CENTROS DE COSTOS'!A:D,2,0)</f>
        <v>0036-0004</v>
      </c>
      <c r="C620" s="40" t="str">
        <f>VLOOKUP(A620,'CENTROS DE COSTOS'!A:D,3,0)</f>
        <v>Wompi Centro</v>
      </c>
      <c r="D620" s="40">
        <v>11001</v>
      </c>
      <c r="E620" s="40">
        <v>2986831</v>
      </c>
      <c r="F620" s="40">
        <v>53046</v>
      </c>
      <c r="G620" s="40" t="s">
        <v>33</v>
      </c>
      <c r="H620" s="40" t="s">
        <v>618</v>
      </c>
      <c r="I620" s="40" t="s">
        <v>71</v>
      </c>
      <c r="J620" s="40" t="s">
        <v>6737</v>
      </c>
      <c r="K620" s="40" t="s">
        <v>1170</v>
      </c>
      <c r="L620" s="40" t="s">
        <v>8572</v>
      </c>
      <c r="M620" s="103">
        <v>45968.333333333343</v>
      </c>
      <c r="N620" s="103">
        <v>45971.685416666667</v>
      </c>
      <c r="O620" s="40" t="s">
        <v>35</v>
      </c>
      <c r="P620" s="40" t="s">
        <v>35</v>
      </c>
      <c r="Q620" s="40" t="s">
        <v>1494</v>
      </c>
      <c r="R620" s="40" t="s">
        <v>1495</v>
      </c>
      <c r="S620" s="40" t="s">
        <v>10845</v>
      </c>
      <c r="T620" s="40" t="s">
        <v>1172</v>
      </c>
      <c r="U620" s="40">
        <v>40</v>
      </c>
      <c r="V620" s="40" t="str">
        <f>VLOOKUP(D620,TIPOLOGIA!A:F,5,0)</f>
        <v>PRINCIPAL</v>
      </c>
      <c r="W620" s="40" t="str">
        <f>VLOOKUP(D620,TIPOLOGIA!A:F,6,0)</f>
        <v>TERRESTRE</v>
      </c>
      <c r="X620" s="40" t="s">
        <v>1455</v>
      </c>
      <c r="Y620" s="40">
        <v>1</v>
      </c>
      <c r="Z620" s="51">
        <f>IF(T620="SOPORTE_TELEFÓNICO",'TARIFAS 2025'!$B$14,IF(V620="PRINCIPAL",'TARIFAS 2025'!$B$11,IF(V620="INTERMEDIA",'TARIFAS 2025'!$C$11,IF(V620="LEJANA",'TARIFAS 2025'!$D$11))))</f>
        <v>31419</v>
      </c>
      <c r="AA620" s="51">
        <f t="shared" si="9"/>
        <v>31419</v>
      </c>
      <c r="AB620" s="100"/>
      <c r="AC620" s="100"/>
      <c r="AD620" s="100"/>
      <c r="AE620" s="100"/>
      <c r="AF620" s="100"/>
      <c r="AG620" s="100"/>
      <c r="AH620" s="100"/>
      <c r="AI620" s="100"/>
      <c r="AJ620" s="100"/>
      <c r="AK620" s="100"/>
      <c r="AL620" s="100"/>
      <c r="AM620" s="100"/>
      <c r="AN620" s="100"/>
      <c r="AO620" s="100"/>
      <c r="AP620" s="100"/>
      <c r="AQ620" s="100"/>
      <c r="AR620" s="100"/>
      <c r="AS620" s="100"/>
      <c r="AT620" s="100"/>
      <c r="AU620" s="100"/>
      <c r="AV620" s="100"/>
      <c r="AW620" s="100"/>
      <c r="AX620" s="100"/>
      <c r="AY620" s="100"/>
      <c r="AZ620" s="100"/>
      <c r="BA620" s="100"/>
      <c r="BB620" s="100"/>
      <c r="BC620" s="100"/>
      <c r="BD620" s="100"/>
      <c r="BE620" s="100"/>
      <c r="BF620" s="100"/>
      <c r="BG620" s="100"/>
    </row>
    <row r="621" spans="1:59" s="85" customFormat="1" ht="15.6" x14ac:dyDescent="0.3">
      <c r="A621" s="40" t="s">
        <v>92</v>
      </c>
      <c r="B621" s="40" t="str">
        <f>VLOOKUP(A621,'CENTROS DE COSTOS'!A:D,2,0)</f>
        <v>0036-0002</v>
      </c>
      <c r="C621" s="40" t="str">
        <f>VLOOKUP(A621,'CENTROS DE COSTOS'!A:D,3,0)</f>
        <v>Wompi Eje Cafetero</v>
      </c>
      <c r="D621" s="40">
        <v>76736</v>
      </c>
      <c r="E621" s="40">
        <v>2969292</v>
      </c>
      <c r="F621" s="40">
        <v>49683</v>
      </c>
      <c r="G621" s="40" t="s">
        <v>33</v>
      </c>
      <c r="H621" s="40" t="s">
        <v>1101</v>
      </c>
      <c r="I621" s="40" t="s">
        <v>1126</v>
      </c>
      <c r="J621" s="40" t="s">
        <v>1769</v>
      </c>
      <c r="K621" s="40" t="s">
        <v>1170</v>
      </c>
      <c r="L621" s="40" t="s">
        <v>8573</v>
      </c>
      <c r="M621" s="103">
        <v>45965.373611111107</v>
      </c>
      <c r="N621" s="103">
        <v>45971.686111111107</v>
      </c>
      <c r="O621" s="40" t="s">
        <v>35</v>
      </c>
      <c r="P621" s="40" t="s">
        <v>35</v>
      </c>
      <c r="Q621" s="40" t="s">
        <v>1494</v>
      </c>
      <c r="R621" s="40" t="s">
        <v>1495</v>
      </c>
      <c r="S621" s="40" t="s">
        <v>10846</v>
      </c>
      <c r="T621" s="40" t="s">
        <v>1497</v>
      </c>
      <c r="U621" s="40">
        <v>64</v>
      </c>
      <c r="V621" s="40" t="str">
        <f>VLOOKUP(D621,TIPOLOGIA!A:F,5,0)</f>
        <v>INTERMEDIA</v>
      </c>
      <c r="W621" s="40" t="str">
        <f>VLOOKUP(D621,TIPOLOGIA!A:F,6,0)</f>
        <v>TERRESTRE</v>
      </c>
      <c r="X621" s="40" t="s">
        <v>1777</v>
      </c>
      <c r="Y621" s="40">
        <v>1</v>
      </c>
      <c r="Z621" s="51">
        <f>IF(T621="SOPORTE_TELEFÓNICO",'TARIFAS 2025'!$B$14,IF(V621="PRINCIPAL",'TARIFAS 2025'!$B$11,IF(V621="INTERMEDIA",'TARIFAS 2025'!$C$11,IF(V621="LEJANA",'TARIFAS 2025'!$D$11))))</f>
        <v>36351</v>
      </c>
      <c r="AA621" s="51">
        <f t="shared" si="9"/>
        <v>36351</v>
      </c>
      <c r="AB621" s="100"/>
      <c r="AC621" s="100"/>
      <c r="AD621" s="100"/>
      <c r="AE621" s="100"/>
      <c r="AF621" s="100"/>
      <c r="AG621" s="100"/>
      <c r="AH621" s="100"/>
      <c r="AI621" s="100"/>
      <c r="AJ621" s="100"/>
      <c r="AK621" s="100"/>
      <c r="AL621" s="100"/>
      <c r="AM621" s="100"/>
      <c r="AN621" s="100"/>
      <c r="AO621" s="100"/>
      <c r="AP621" s="100"/>
      <c r="AQ621" s="100"/>
      <c r="AR621" s="100"/>
      <c r="AS621" s="100"/>
      <c r="AT621" s="100"/>
      <c r="AU621" s="100"/>
      <c r="AV621" s="100"/>
      <c r="AW621" s="100"/>
      <c r="AX621" s="100"/>
      <c r="AY621" s="100"/>
      <c r="AZ621" s="100"/>
      <c r="BA621" s="100"/>
      <c r="BB621" s="100"/>
      <c r="BC621" s="100"/>
      <c r="BD621" s="100"/>
      <c r="BE621" s="100"/>
      <c r="BF621" s="100"/>
      <c r="BG621" s="100"/>
    </row>
    <row r="622" spans="1:59" s="85" customFormat="1" ht="15.6" x14ac:dyDescent="0.3">
      <c r="A622" s="40" t="s">
        <v>77</v>
      </c>
      <c r="B622" s="40" t="str">
        <f>VLOOKUP(A622,'CENTROS DE COSTOS'!A:D,2,0)</f>
        <v>0036-0003</v>
      </c>
      <c r="C622" s="40" t="str">
        <f>VLOOKUP(A622,'CENTROS DE COSTOS'!A:D,3,0)</f>
        <v>Wompi Suroccidente</v>
      </c>
      <c r="D622" s="40">
        <v>76364</v>
      </c>
      <c r="E622" s="40">
        <v>2968093</v>
      </c>
      <c r="F622" s="40">
        <v>44029</v>
      </c>
      <c r="G622" s="40" t="s">
        <v>33</v>
      </c>
      <c r="H622" s="40" t="s">
        <v>1101</v>
      </c>
      <c r="I622" s="40" t="s">
        <v>1119</v>
      </c>
      <c r="J622" s="40" t="s">
        <v>6738</v>
      </c>
      <c r="K622" s="40" t="s">
        <v>1170</v>
      </c>
      <c r="L622" s="40" t="s">
        <v>8574</v>
      </c>
      <c r="M622" s="103">
        <v>45965.333333333343</v>
      </c>
      <c r="N622" s="103">
        <v>45971.686111111107</v>
      </c>
      <c r="O622" s="40" t="s">
        <v>35</v>
      </c>
      <c r="P622" s="40" t="s">
        <v>35</v>
      </c>
      <c r="Q622" s="40" t="s">
        <v>1494</v>
      </c>
      <c r="R622" s="40" t="s">
        <v>1495</v>
      </c>
      <c r="S622" s="40" t="s">
        <v>10847</v>
      </c>
      <c r="T622" s="40" t="s">
        <v>1497</v>
      </c>
      <c r="U622" s="40">
        <v>64</v>
      </c>
      <c r="V622" s="40" t="str">
        <f>VLOOKUP(D622,TIPOLOGIA!A:F,5,0)</f>
        <v>INTERMEDIA</v>
      </c>
      <c r="W622" s="40" t="str">
        <f>VLOOKUP(D622,TIPOLOGIA!A:F,6,0)</f>
        <v>TERRESTRE</v>
      </c>
      <c r="X622" s="40" t="s">
        <v>1777</v>
      </c>
      <c r="Y622" s="40">
        <v>1</v>
      </c>
      <c r="Z622" s="51">
        <f>IF(T622="SOPORTE_TELEFÓNICO",'TARIFAS 2025'!$B$14,IF(V622="PRINCIPAL",'TARIFAS 2025'!$B$11,IF(V622="INTERMEDIA",'TARIFAS 2025'!$C$11,IF(V622="LEJANA",'TARIFAS 2025'!$D$11))))</f>
        <v>36351</v>
      </c>
      <c r="AA622" s="51">
        <f t="shared" si="9"/>
        <v>36351</v>
      </c>
      <c r="AB622" s="100"/>
      <c r="AC622" s="100"/>
      <c r="AD622" s="100"/>
      <c r="AE622" s="100"/>
      <c r="AF622" s="100"/>
      <c r="AG622" s="100"/>
      <c r="AH622" s="100"/>
      <c r="AI622" s="100"/>
      <c r="AJ622" s="100"/>
      <c r="AK622" s="100"/>
      <c r="AL622" s="100"/>
      <c r="AM622" s="100"/>
      <c r="AN622" s="100"/>
      <c r="AO622" s="100"/>
      <c r="AP622" s="100"/>
      <c r="AQ622" s="100"/>
      <c r="AR622" s="100"/>
      <c r="AS622" s="100"/>
      <c r="AT622" s="100"/>
      <c r="AU622" s="100"/>
      <c r="AV622" s="100"/>
      <c r="AW622" s="100"/>
      <c r="AX622" s="100"/>
      <c r="AY622" s="100"/>
      <c r="AZ622" s="100"/>
      <c r="BA622" s="100"/>
      <c r="BB622" s="100"/>
      <c r="BC622" s="100"/>
      <c r="BD622" s="100"/>
      <c r="BE622" s="100"/>
      <c r="BF622" s="100"/>
      <c r="BG622" s="100"/>
    </row>
    <row r="623" spans="1:59" s="85" customFormat="1" ht="15.6" x14ac:dyDescent="0.3">
      <c r="A623" s="40" t="s">
        <v>86</v>
      </c>
      <c r="B623" s="40" t="str">
        <f>VLOOKUP(A623,'CENTROS DE COSTOS'!A:D,2,0)</f>
        <v>0036-0002</v>
      </c>
      <c r="C623" s="40" t="str">
        <f>VLOOKUP(A623,'CENTROS DE COSTOS'!A:D,3,0)</f>
        <v>Wompi Eje Cafetero</v>
      </c>
      <c r="D623" s="40">
        <v>17614</v>
      </c>
      <c r="E623" s="40">
        <v>2966517</v>
      </c>
      <c r="F623" s="40">
        <v>73937</v>
      </c>
      <c r="G623" s="40" t="s">
        <v>33</v>
      </c>
      <c r="H623" s="40" t="s">
        <v>126</v>
      </c>
      <c r="I623" s="40" t="s">
        <v>440</v>
      </c>
      <c r="J623" s="40" t="s">
        <v>6739</v>
      </c>
      <c r="K623" s="40" t="s">
        <v>1170</v>
      </c>
      <c r="L623" s="40" t="s">
        <v>8575</v>
      </c>
      <c r="M623" s="103">
        <v>45965.333333333343</v>
      </c>
      <c r="N623" s="103">
        <v>45971.686805555553</v>
      </c>
      <c r="O623" s="40" t="s">
        <v>35</v>
      </c>
      <c r="P623" s="40" t="s">
        <v>35</v>
      </c>
      <c r="Q623" s="40" t="s">
        <v>1494</v>
      </c>
      <c r="R623" s="40" t="s">
        <v>1495</v>
      </c>
      <c r="S623" s="40" t="s">
        <v>10848</v>
      </c>
      <c r="T623" s="40" t="s">
        <v>1497</v>
      </c>
      <c r="U623" s="40">
        <v>32</v>
      </c>
      <c r="V623" s="40" t="str">
        <f>VLOOKUP(D623,TIPOLOGIA!A:F,5,0)</f>
        <v>INTERMEDIA</v>
      </c>
      <c r="W623" s="40" t="str">
        <f>VLOOKUP(D623,TIPOLOGIA!A:F,6,0)</f>
        <v>TERRESTRE</v>
      </c>
      <c r="X623" s="40" t="s">
        <v>1802</v>
      </c>
      <c r="Y623" s="40">
        <v>1</v>
      </c>
      <c r="Z623" s="51">
        <f>IF(T623="SOPORTE_TELEFÓNICO",'TARIFAS 2025'!$B$14,IF(V623="PRINCIPAL",'TARIFAS 2025'!$B$11,IF(V623="INTERMEDIA",'TARIFAS 2025'!$C$11,IF(V623="LEJANA",'TARIFAS 2025'!$D$11))))</f>
        <v>36351</v>
      </c>
      <c r="AA623" s="51">
        <f t="shared" si="9"/>
        <v>36351</v>
      </c>
      <c r="AB623" s="100"/>
      <c r="AC623" s="100"/>
      <c r="AD623" s="100"/>
      <c r="AE623" s="100"/>
      <c r="AF623" s="100"/>
      <c r="AG623" s="100"/>
      <c r="AH623" s="100"/>
      <c r="AI623" s="100"/>
      <c r="AJ623" s="100"/>
      <c r="AK623" s="100"/>
      <c r="AL623" s="100"/>
      <c r="AM623" s="100"/>
      <c r="AN623" s="100"/>
      <c r="AO623" s="100"/>
      <c r="AP623" s="100"/>
      <c r="AQ623" s="100"/>
      <c r="AR623" s="100"/>
      <c r="AS623" s="100"/>
      <c r="AT623" s="100"/>
      <c r="AU623" s="100"/>
      <c r="AV623" s="100"/>
      <c r="AW623" s="100"/>
      <c r="AX623" s="100"/>
      <c r="AY623" s="100"/>
      <c r="AZ623" s="100"/>
      <c r="BA623" s="100"/>
      <c r="BB623" s="100"/>
      <c r="BC623" s="100"/>
      <c r="BD623" s="100"/>
      <c r="BE623" s="100"/>
      <c r="BF623" s="100"/>
      <c r="BG623" s="100"/>
    </row>
    <row r="624" spans="1:59" s="85" customFormat="1" ht="15.6" x14ac:dyDescent="0.3">
      <c r="A624" s="40" t="s">
        <v>99</v>
      </c>
      <c r="B624" s="40" t="str">
        <f>VLOOKUP(A624,'CENTROS DE COSTOS'!A:D,2,0)</f>
        <v>0036-0006</v>
      </c>
      <c r="C624" s="40" t="str">
        <f>VLOOKUP(A624,'CENTROS DE COSTOS'!A:D,3,0)</f>
        <v>Wompi Oriente</v>
      </c>
      <c r="D624" s="40">
        <v>85001</v>
      </c>
      <c r="E624" s="40">
        <v>2983152</v>
      </c>
      <c r="F624" s="40">
        <v>74497</v>
      </c>
      <c r="G624" s="40" t="s">
        <v>33</v>
      </c>
      <c r="H624" s="40" t="s">
        <v>481</v>
      </c>
      <c r="I624" s="40" t="s">
        <v>99</v>
      </c>
      <c r="J624" s="40" t="s">
        <v>1583</v>
      </c>
      <c r="K624" s="40" t="s">
        <v>1170</v>
      </c>
      <c r="L624" s="40" t="s">
        <v>8576</v>
      </c>
      <c r="M624" s="103">
        <v>45967.427083333343</v>
      </c>
      <c r="N624" s="103">
        <v>45971.688194444447</v>
      </c>
      <c r="O624" s="40" t="s">
        <v>35</v>
      </c>
      <c r="P624" s="40" t="s">
        <v>35</v>
      </c>
      <c r="Q624" s="40" t="s">
        <v>1494</v>
      </c>
      <c r="R624" s="40" t="s">
        <v>1495</v>
      </c>
      <c r="S624" s="40" t="s">
        <v>10849</v>
      </c>
      <c r="T624" s="40" t="s">
        <v>1172</v>
      </c>
      <c r="U624" s="40">
        <v>32</v>
      </c>
      <c r="V624" s="40" t="str">
        <f>VLOOKUP(D624,TIPOLOGIA!A:F,5,0)</f>
        <v>PRINCIPAL</v>
      </c>
      <c r="W624" s="40" t="str">
        <f>VLOOKUP(D624,TIPOLOGIA!A:F,6,0)</f>
        <v>TERRESTRE</v>
      </c>
      <c r="X624" s="40" t="s">
        <v>1219</v>
      </c>
      <c r="Y624" s="40">
        <v>1</v>
      </c>
      <c r="Z624" s="51">
        <f>IF(T624="SOPORTE_TELEFÓNICO",'TARIFAS 2025'!$B$14,IF(V624="PRINCIPAL",'TARIFAS 2025'!$B$11,IF(V624="INTERMEDIA",'TARIFAS 2025'!$C$11,IF(V624="LEJANA",'TARIFAS 2025'!$D$11))))</f>
        <v>31419</v>
      </c>
      <c r="AA624" s="51">
        <f t="shared" si="9"/>
        <v>31419</v>
      </c>
      <c r="AB624" s="100"/>
      <c r="AC624" s="100"/>
      <c r="AD624" s="100"/>
      <c r="AE624" s="100"/>
      <c r="AF624" s="100"/>
      <c r="AG624" s="100"/>
      <c r="AH624" s="100"/>
      <c r="AI624" s="100"/>
      <c r="AJ624" s="100"/>
      <c r="AK624" s="100"/>
      <c r="AL624" s="100"/>
      <c r="AM624" s="100"/>
      <c r="AN624" s="100"/>
      <c r="AO624" s="100"/>
      <c r="AP624" s="100"/>
      <c r="AQ624" s="100"/>
      <c r="AR624" s="100"/>
      <c r="AS624" s="100"/>
      <c r="AT624" s="100"/>
      <c r="AU624" s="100"/>
      <c r="AV624" s="100"/>
      <c r="AW624" s="100"/>
      <c r="AX624" s="100"/>
      <c r="AY624" s="100"/>
      <c r="AZ624" s="100"/>
      <c r="BA624" s="100"/>
      <c r="BB624" s="100"/>
      <c r="BC624" s="100"/>
      <c r="BD624" s="100"/>
      <c r="BE624" s="100"/>
      <c r="BF624" s="100"/>
      <c r="BG624" s="100"/>
    </row>
    <row r="625" spans="1:59" s="85" customFormat="1" ht="15.6" x14ac:dyDescent="0.3">
      <c r="A625" s="40" t="s">
        <v>85</v>
      </c>
      <c r="B625" s="40" t="str">
        <f>VLOOKUP(A625,'CENTROS DE COSTOS'!A:D,2,0)</f>
        <v>0036-0006</v>
      </c>
      <c r="C625" s="40" t="str">
        <f>VLOOKUP(A625,'CENTROS DE COSTOS'!A:D,3,0)</f>
        <v>Wompi Oriente</v>
      </c>
      <c r="D625" s="40">
        <v>73001</v>
      </c>
      <c r="E625" s="40">
        <v>2976984</v>
      </c>
      <c r="F625" s="40">
        <v>22725</v>
      </c>
      <c r="G625" s="40" t="s">
        <v>33</v>
      </c>
      <c r="H625" s="40" t="s">
        <v>1056</v>
      </c>
      <c r="I625" s="40" t="s">
        <v>85</v>
      </c>
      <c r="J625" s="40" t="s">
        <v>1519</v>
      </c>
      <c r="K625" s="40" t="s">
        <v>1170</v>
      </c>
      <c r="L625" s="40" t="s">
        <v>8577</v>
      </c>
      <c r="M625" s="103">
        <v>45966.422222222223</v>
      </c>
      <c r="N625" s="103">
        <v>45971.692361111112</v>
      </c>
      <c r="O625" s="40" t="s">
        <v>35</v>
      </c>
      <c r="P625" s="40" t="s">
        <v>35</v>
      </c>
      <c r="Q625" s="40" t="s">
        <v>1494</v>
      </c>
      <c r="R625" s="40" t="s">
        <v>1495</v>
      </c>
      <c r="S625" s="40" t="s">
        <v>10832</v>
      </c>
      <c r="T625" s="40" t="s">
        <v>1172</v>
      </c>
      <c r="U625" s="40">
        <v>48</v>
      </c>
      <c r="V625" s="40" t="str">
        <f>VLOOKUP(D625,TIPOLOGIA!A:F,5,0)</f>
        <v>PRINCIPAL</v>
      </c>
      <c r="W625" s="40" t="str">
        <f>VLOOKUP(D625,TIPOLOGIA!A:F,6,0)</f>
        <v>TERRESTRE</v>
      </c>
      <c r="X625" s="40" t="s">
        <v>1213</v>
      </c>
      <c r="Y625" s="40">
        <v>1</v>
      </c>
      <c r="Z625" s="51">
        <f>IF(T625="SOPORTE_TELEFÓNICO",'TARIFAS 2025'!$B$14,IF(V625="PRINCIPAL",'TARIFAS 2025'!$B$11,IF(V625="INTERMEDIA",'TARIFAS 2025'!$C$11,IF(V625="LEJANA",'TARIFAS 2025'!$D$11))))</f>
        <v>31419</v>
      </c>
      <c r="AA625" s="51">
        <f t="shared" si="9"/>
        <v>31419</v>
      </c>
      <c r="AB625" s="100"/>
      <c r="AC625" s="100"/>
      <c r="AD625" s="100"/>
      <c r="AE625" s="100"/>
      <c r="AF625" s="100"/>
      <c r="AG625" s="100"/>
      <c r="AH625" s="100"/>
      <c r="AI625" s="100"/>
      <c r="AJ625" s="100"/>
      <c r="AK625" s="100"/>
      <c r="AL625" s="100"/>
      <c r="AM625" s="100"/>
      <c r="AN625" s="100"/>
      <c r="AO625" s="100"/>
      <c r="AP625" s="100"/>
      <c r="AQ625" s="100"/>
      <c r="AR625" s="100"/>
      <c r="AS625" s="100"/>
      <c r="AT625" s="100"/>
      <c r="AU625" s="100"/>
      <c r="AV625" s="100"/>
      <c r="AW625" s="100"/>
      <c r="AX625" s="100"/>
      <c r="AY625" s="100"/>
      <c r="AZ625" s="100"/>
      <c r="BA625" s="100"/>
      <c r="BB625" s="100"/>
      <c r="BC625" s="100"/>
      <c r="BD625" s="100"/>
      <c r="BE625" s="100"/>
      <c r="BF625" s="100"/>
      <c r="BG625" s="100"/>
    </row>
    <row r="626" spans="1:59" s="85" customFormat="1" ht="15.6" x14ac:dyDescent="0.3">
      <c r="A626" s="40" t="s">
        <v>77</v>
      </c>
      <c r="B626" s="40" t="str">
        <f>VLOOKUP(A626,'CENTROS DE COSTOS'!A:D,2,0)</f>
        <v>0036-0003</v>
      </c>
      <c r="C626" s="40" t="str">
        <f>VLOOKUP(A626,'CENTROS DE COSTOS'!A:D,3,0)</f>
        <v>Wompi Suroccidente</v>
      </c>
      <c r="D626" s="40">
        <v>19622</v>
      </c>
      <c r="E626" s="40">
        <v>2968079</v>
      </c>
      <c r="F626" s="40">
        <v>79950</v>
      </c>
      <c r="G626" s="40" t="s">
        <v>33</v>
      </c>
      <c r="H626" s="40" t="s">
        <v>498</v>
      </c>
      <c r="I626" s="40" t="s">
        <v>525</v>
      </c>
      <c r="J626" s="40" t="s">
        <v>6740</v>
      </c>
      <c r="K626" s="40" t="s">
        <v>1170</v>
      </c>
      <c r="L626" s="40" t="s">
        <v>8578</v>
      </c>
      <c r="M626" s="103">
        <v>45965.333333333343</v>
      </c>
      <c r="N626" s="103">
        <v>45971.713888888888</v>
      </c>
      <c r="O626" s="40" t="s">
        <v>35</v>
      </c>
      <c r="P626" s="40" t="s">
        <v>35</v>
      </c>
      <c r="Q626" s="40" t="s">
        <v>1494</v>
      </c>
      <c r="R626" s="40" t="s">
        <v>1495</v>
      </c>
      <c r="S626" s="40" t="s">
        <v>10850</v>
      </c>
      <c r="T626" s="40" t="s">
        <v>1497</v>
      </c>
      <c r="U626" s="40">
        <v>16</v>
      </c>
      <c r="V626" s="40" t="str">
        <f>VLOOKUP(D626,TIPOLOGIA!A:F,5,0)</f>
        <v>LEJANA</v>
      </c>
      <c r="W626" s="40" t="str">
        <f>VLOOKUP(D626,TIPOLOGIA!A:F,6,0)</f>
        <v>TERRESTRE</v>
      </c>
      <c r="X626" s="40" t="s">
        <v>1802</v>
      </c>
      <c r="Y626" s="40">
        <v>1</v>
      </c>
      <c r="Z626" s="51">
        <f>IF(T626="SOPORTE_TELEFÓNICO",'TARIFAS 2025'!$B$14,IF(V626="PRINCIPAL",'TARIFAS 2025'!$B$11,IF(V626="INTERMEDIA",'TARIFAS 2025'!$C$11,IF(V626="LEJANA",'TARIFAS 2025'!$D$11))))</f>
        <v>40250</v>
      </c>
      <c r="AA626" s="51">
        <f t="shared" si="9"/>
        <v>40250</v>
      </c>
      <c r="AB626" s="100"/>
      <c r="AC626" s="100"/>
      <c r="AD626" s="100"/>
      <c r="AE626" s="100"/>
      <c r="AF626" s="100"/>
      <c r="AG626" s="100"/>
      <c r="AH626" s="100"/>
      <c r="AI626" s="100"/>
      <c r="AJ626" s="100"/>
      <c r="AK626" s="100"/>
      <c r="AL626" s="100"/>
      <c r="AM626" s="100"/>
      <c r="AN626" s="100"/>
      <c r="AO626" s="100"/>
      <c r="AP626" s="100"/>
      <c r="AQ626" s="100"/>
      <c r="AR626" s="100"/>
      <c r="AS626" s="100"/>
      <c r="AT626" s="100"/>
      <c r="AU626" s="100"/>
      <c r="AV626" s="100"/>
      <c r="AW626" s="100"/>
      <c r="AX626" s="100"/>
      <c r="AY626" s="100"/>
      <c r="AZ626" s="100"/>
      <c r="BA626" s="100"/>
      <c r="BB626" s="100"/>
      <c r="BC626" s="100"/>
      <c r="BD626" s="100"/>
      <c r="BE626" s="100"/>
      <c r="BF626" s="100"/>
      <c r="BG626" s="100"/>
    </row>
    <row r="627" spans="1:59" s="85" customFormat="1" ht="15.6" x14ac:dyDescent="0.3">
      <c r="A627" s="40" t="s">
        <v>96</v>
      </c>
      <c r="B627" s="40" t="str">
        <f>VLOOKUP(A627,'CENTROS DE COSTOS'!A:D,2,0)</f>
        <v>0036-0007</v>
      </c>
      <c r="C627" s="40" t="str">
        <f>VLOOKUP(A627,'CENTROS DE COSTOS'!A:D,3,0)</f>
        <v>Wompi Santander</v>
      </c>
      <c r="D627" s="40">
        <v>15464</v>
      </c>
      <c r="E627" s="40">
        <v>2967451</v>
      </c>
      <c r="F627" s="40">
        <v>43157</v>
      </c>
      <c r="G627" s="40" t="s">
        <v>33</v>
      </c>
      <c r="H627" s="40" t="s">
        <v>322</v>
      </c>
      <c r="I627" s="40" t="s">
        <v>371</v>
      </c>
      <c r="J627" s="40" t="s">
        <v>3349</v>
      </c>
      <c r="K627" s="40" t="s">
        <v>1170</v>
      </c>
      <c r="L627" s="40" t="s">
        <v>8579</v>
      </c>
      <c r="M627" s="103">
        <v>45965.333333333343</v>
      </c>
      <c r="N627" s="103">
        <v>45972.315972222219</v>
      </c>
      <c r="O627" s="40" t="s">
        <v>35</v>
      </c>
      <c r="P627" s="40" t="s">
        <v>35</v>
      </c>
      <c r="Q627" s="40" t="s">
        <v>1494</v>
      </c>
      <c r="R627" s="40" t="s">
        <v>1495</v>
      </c>
      <c r="S627" s="40" t="s">
        <v>10851</v>
      </c>
      <c r="T627" s="40" t="s">
        <v>1497</v>
      </c>
      <c r="U627" s="40">
        <v>40</v>
      </c>
      <c r="V627" s="40" t="str">
        <f>VLOOKUP(D627,TIPOLOGIA!A:F,5,0)</f>
        <v>INTERMEDIA</v>
      </c>
      <c r="W627" s="40" t="str">
        <f>VLOOKUP(D627,TIPOLOGIA!A:F,6,0)</f>
        <v>TERRESTRE</v>
      </c>
      <c r="X627" s="40" t="s">
        <v>1591</v>
      </c>
      <c r="Y627" s="40">
        <v>1</v>
      </c>
      <c r="Z627" s="51">
        <f>IF(T627="SOPORTE_TELEFÓNICO",'TARIFAS 2025'!$B$14,IF(V627="PRINCIPAL",'TARIFAS 2025'!$B$11,IF(V627="INTERMEDIA",'TARIFAS 2025'!$C$11,IF(V627="LEJANA",'TARIFAS 2025'!$D$11))))</f>
        <v>36351</v>
      </c>
      <c r="AA627" s="51">
        <f t="shared" si="9"/>
        <v>36351</v>
      </c>
      <c r="AB627" s="100"/>
      <c r="AC627" s="100"/>
      <c r="AD627" s="100"/>
      <c r="AE627" s="100"/>
      <c r="AF627" s="100"/>
      <c r="AG627" s="100"/>
      <c r="AH627" s="100"/>
      <c r="AI627" s="100"/>
      <c r="AJ627" s="100"/>
      <c r="AK627" s="100"/>
      <c r="AL627" s="100"/>
      <c r="AM627" s="100"/>
      <c r="AN627" s="100"/>
      <c r="AO627" s="100"/>
      <c r="AP627" s="100"/>
      <c r="AQ627" s="100"/>
      <c r="AR627" s="100"/>
      <c r="AS627" s="100"/>
      <c r="AT627" s="100"/>
      <c r="AU627" s="100"/>
      <c r="AV627" s="100"/>
      <c r="AW627" s="100"/>
      <c r="AX627" s="100"/>
      <c r="AY627" s="100"/>
      <c r="AZ627" s="100"/>
      <c r="BA627" s="100"/>
      <c r="BB627" s="100"/>
      <c r="BC627" s="100"/>
      <c r="BD627" s="100"/>
      <c r="BE627" s="100"/>
      <c r="BF627" s="100"/>
      <c r="BG627" s="100"/>
    </row>
    <row r="628" spans="1:59" s="85" customFormat="1" ht="15.6" x14ac:dyDescent="0.3">
      <c r="A628" s="40" t="s">
        <v>92</v>
      </c>
      <c r="B628" s="40" t="str">
        <f>VLOOKUP(A628,'CENTROS DE COSTOS'!A:D,2,0)</f>
        <v>0036-0002</v>
      </c>
      <c r="C628" s="40" t="str">
        <f>VLOOKUP(A628,'CENTROS DE COSTOS'!A:D,3,0)</f>
        <v>Wompi Eje Cafetero</v>
      </c>
      <c r="D628" s="40">
        <v>76020</v>
      </c>
      <c r="E628" s="40">
        <v>2968167</v>
      </c>
      <c r="F628" s="40">
        <v>11696</v>
      </c>
      <c r="G628" s="40" t="s">
        <v>33</v>
      </c>
      <c r="H628" s="40" t="s">
        <v>1101</v>
      </c>
      <c r="I628" s="40" t="s">
        <v>1102</v>
      </c>
      <c r="J628" s="40" t="s">
        <v>6741</v>
      </c>
      <c r="K628" s="40" t="s">
        <v>1170</v>
      </c>
      <c r="L628" s="40" t="s">
        <v>8580</v>
      </c>
      <c r="M628" s="103">
        <v>45965.333333333343</v>
      </c>
      <c r="N628" s="103">
        <v>45972.322916666657</v>
      </c>
      <c r="O628" s="40" t="s">
        <v>35</v>
      </c>
      <c r="P628" s="40" t="s">
        <v>35</v>
      </c>
      <c r="Q628" s="40" t="s">
        <v>1494</v>
      </c>
      <c r="R628" s="40" t="s">
        <v>1495</v>
      </c>
      <c r="S628" s="40" t="s">
        <v>10852</v>
      </c>
      <c r="T628" s="40" t="s">
        <v>1497</v>
      </c>
      <c r="U628" s="40">
        <v>64</v>
      </c>
      <c r="V628" s="40" t="str">
        <f>VLOOKUP(D628,TIPOLOGIA!A:F,5,0)</f>
        <v>INTERMEDIA</v>
      </c>
      <c r="W628" s="40" t="str">
        <f>VLOOKUP(D628,TIPOLOGIA!A:F,6,0)</f>
        <v>TERRESTRE</v>
      </c>
      <c r="X628" s="40" t="s">
        <v>1802</v>
      </c>
      <c r="Y628" s="40">
        <v>1</v>
      </c>
      <c r="Z628" s="51">
        <f>IF(T628="SOPORTE_TELEFÓNICO",'TARIFAS 2025'!$B$14,IF(V628="PRINCIPAL",'TARIFAS 2025'!$B$11,IF(V628="INTERMEDIA",'TARIFAS 2025'!$C$11,IF(V628="LEJANA",'TARIFAS 2025'!$D$11))))</f>
        <v>36351</v>
      </c>
      <c r="AA628" s="51">
        <f t="shared" si="9"/>
        <v>36351</v>
      </c>
      <c r="AB628" s="100"/>
      <c r="AC628" s="100"/>
      <c r="AD628" s="100"/>
      <c r="AE628" s="100"/>
      <c r="AF628" s="100"/>
      <c r="AG628" s="100"/>
      <c r="AH628" s="100"/>
      <c r="AI628" s="100"/>
      <c r="AJ628" s="100"/>
      <c r="AK628" s="100"/>
      <c r="AL628" s="100"/>
      <c r="AM628" s="100"/>
      <c r="AN628" s="100"/>
      <c r="AO628" s="100"/>
      <c r="AP628" s="100"/>
      <c r="AQ628" s="100"/>
      <c r="AR628" s="100"/>
      <c r="AS628" s="100"/>
      <c r="AT628" s="100"/>
      <c r="AU628" s="100"/>
      <c r="AV628" s="100"/>
      <c r="AW628" s="100"/>
      <c r="AX628" s="100"/>
      <c r="AY628" s="100"/>
      <c r="AZ628" s="100"/>
      <c r="BA628" s="100"/>
      <c r="BB628" s="100"/>
      <c r="BC628" s="100"/>
      <c r="BD628" s="100"/>
      <c r="BE628" s="100"/>
      <c r="BF628" s="100"/>
      <c r="BG628" s="100"/>
    </row>
    <row r="629" spans="1:59" s="85" customFormat="1" ht="15.6" x14ac:dyDescent="0.3">
      <c r="A629" s="40" t="s">
        <v>74</v>
      </c>
      <c r="B629" s="40" t="str">
        <f>VLOOKUP(A629,'CENTROS DE COSTOS'!A:D,2,0)</f>
        <v>0036-0007</v>
      </c>
      <c r="C629" s="40" t="str">
        <f>VLOOKUP(A629,'CENTROS DE COSTOS'!A:D,3,0)</f>
        <v>Wompi Santander</v>
      </c>
      <c r="D629" s="40">
        <v>68522</v>
      </c>
      <c r="E629" s="40">
        <v>2965864</v>
      </c>
      <c r="F629" s="40">
        <v>36891</v>
      </c>
      <c r="G629" s="40" t="s">
        <v>33</v>
      </c>
      <c r="H629" s="40" t="s">
        <v>963</v>
      </c>
      <c r="I629" s="40" t="s">
        <v>1010</v>
      </c>
      <c r="J629" s="40" t="s">
        <v>6742</v>
      </c>
      <c r="K629" s="40" t="s">
        <v>1170</v>
      </c>
      <c r="L629" s="40" t="s">
        <v>8581</v>
      </c>
      <c r="M629" s="103">
        <v>45965.333333333343</v>
      </c>
      <c r="N629" s="103">
        <v>45972.323611111111</v>
      </c>
      <c r="O629" s="40" t="s">
        <v>35</v>
      </c>
      <c r="P629" s="40" t="s">
        <v>35</v>
      </c>
      <c r="Q629" s="40" t="s">
        <v>1494</v>
      </c>
      <c r="R629" s="40" t="s">
        <v>1495</v>
      </c>
      <c r="S629" s="40" t="s">
        <v>10853</v>
      </c>
      <c r="T629" s="40" t="s">
        <v>1497</v>
      </c>
      <c r="U629" s="40">
        <v>32</v>
      </c>
      <c r="V629" s="40" t="str">
        <f>VLOOKUP(D629,TIPOLOGIA!A:F,5,0)</f>
        <v>LEJANA</v>
      </c>
      <c r="W629" s="40" t="str">
        <f>VLOOKUP(D629,TIPOLOGIA!A:F,6,0)</f>
        <v>TERRESTRE</v>
      </c>
      <c r="X629" s="40" t="s">
        <v>1802</v>
      </c>
      <c r="Y629" s="40">
        <v>1</v>
      </c>
      <c r="Z629" s="51">
        <f>IF(T629="SOPORTE_TELEFÓNICO",'TARIFAS 2025'!$B$14,IF(V629="PRINCIPAL",'TARIFAS 2025'!$B$11,IF(V629="INTERMEDIA",'TARIFAS 2025'!$C$11,IF(V629="LEJANA",'TARIFAS 2025'!$D$11))))</f>
        <v>40250</v>
      </c>
      <c r="AA629" s="51">
        <f t="shared" si="9"/>
        <v>40250</v>
      </c>
      <c r="AB629" s="100"/>
      <c r="AC629" s="100"/>
      <c r="AD629" s="100"/>
      <c r="AE629" s="100"/>
      <c r="AF629" s="100"/>
      <c r="AG629" s="100"/>
      <c r="AH629" s="100"/>
      <c r="AI629" s="100"/>
      <c r="AJ629" s="100"/>
      <c r="AK629" s="100"/>
      <c r="AL629" s="100"/>
      <c r="AM629" s="100"/>
      <c r="AN629" s="100"/>
      <c r="AO629" s="100"/>
      <c r="AP629" s="100"/>
      <c r="AQ629" s="100"/>
      <c r="AR629" s="100"/>
      <c r="AS629" s="100"/>
      <c r="AT629" s="100"/>
      <c r="AU629" s="100"/>
      <c r="AV629" s="100"/>
      <c r="AW629" s="100"/>
      <c r="AX629" s="100"/>
      <c r="AY629" s="100"/>
      <c r="AZ629" s="100"/>
      <c r="BA629" s="100"/>
      <c r="BB629" s="100"/>
      <c r="BC629" s="100"/>
      <c r="BD629" s="100"/>
      <c r="BE629" s="100"/>
      <c r="BF629" s="100"/>
      <c r="BG629" s="100"/>
    </row>
    <row r="630" spans="1:59" s="85" customFormat="1" ht="15.6" x14ac:dyDescent="0.3">
      <c r="A630" s="40" t="s">
        <v>85</v>
      </c>
      <c r="B630" s="40" t="str">
        <f>VLOOKUP(A630,'CENTROS DE COSTOS'!A:D,2,0)</f>
        <v>0036-0006</v>
      </c>
      <c r="C630" s="40" t="str">
        <f>VLOOKUP(A630,'CENTROS DE COSTOS'!A:D,3,0)</f>
        <v>Wompi Oriente</v>
      </c>
      <c r="D630" s="40">
        <v>73001</v>
      </c>
      <c r="E630" s="40">
        <v>2983218</v>
      </c>
      <c r="F630" s="40">
        <v>48408</v>
      </c>
      <c r="G630" s="40" t="s">
        <v>33</v>
      </c>
      <c r="H630" s="40" t="s">
        <v>1056</v>
      </c>
      <c r="I630" s="40" t="s">
        <v>85</v>
      </c>
      <c r="J630" s="40" t="s">
        <v>6743</v>
      </c>
      <c r="K630" s="40" t="s">
        <v>1170</v>
      </c>
      <c r="L630" s="40" t="s">
        <v>8582</v>
      </c>
      <c r="M630" s="103">
        <v>45967.429166666669</v>
      </c>
      <c r="N630" s="103">
        <v>45972.337500000001</v>
      </c>
      <c r="O630" s="40" t="s">
        <v>35</v>
      </c>
      <c r="P630" s="40" t="s">
        <v>35</v>
      </c>
      <c r="Q630" s="40" t="s">
        <v>1494</v>
      </c>
      <c r="R630" s="40" t="s">
        <v>1495</v>
      </c>
      <c r="S630" s="40" t="s">
        <v>10854</v>
      </c>
      <c r="T630" s="40" t="s">
        <v>1172</v>
      </c>
      <c r="U630" s="40">
        <v>64</v>
      </c>
      <c r="V630" s="40" t="str">
        <f>VLOOKUP(D630,TIPOLOGIA!A:F,5,0)</f>
        <v>PRINCIPAL</v>
      </c>
      <c r="W630" s="40" t="str">
        <f>VLOOKUP(D630,TIPOLOGIA!A:F,6,0)</f>
        <v>TERRESTRE</v>
      </c>
      <c r="X630" s="40" t="s">
        <v>1213</v>
      </c>
      <c r="Y630" s="40">
        <v>1</v>
      </c>
      <c r="Z630" s="51">
        <f>IF(T630="SOPORTE_TELEFÓNICO",'TARIFAS 2025'!$B$14,IF(V630="PRINCIPAL",'TARIFAS 2025'!$B$11,IF(V630="INTERMEDIA",'TARIFAS 2025'!$C$11,IF(V630="LEJANA",'TARIFAS 2025'!$D$11))))</f>
        <v>31419</v>
      </c>
      <c r="AA630" s="51">
        <f t="shared" si="9"/>
        <v>31419</v>
      </c>
      <c r="AB630" s="100"/>
      <c r="AC630" s="100"/>
      <c r="AD630" s="100"/>
      <c r="AE630" s="100"/>
      <c r="AF630" s="100"/>
      <c r="AG630" s="100"/>
      <c r="AH630" s="100"/>
      <c r="AI630" s="100"/>
      <c r="AJ630" s="100"/>
      <c r="AK630" s="100"/>
      <c r="AL630" s="100"/>
      <c r="AM630" s="100"/>
      <c r="AN630" s="100"/>
      <c r="AO630" s="100"/>
      <c r="AP630" s="100"/>
      <c r="AQ630" s="100"/>
      <c r="AR630" s="100"/>
      <c r="AS630" s="100"/>
      <c r="AT630" s="100"/>
      <c r="AU630" s="100"/>
      <c r="AV630" s="100"/>
      <c r="AW630" s="100"/>
      <c r="AX630" s="100"/>
      <c r="AY630" s="100"/>
      <c r="AZ630" s="100"/>
      <c r="BA630" s="100"/>
      <c r="BB630" s="100"/>
      <c r="BC630" s="100"/>
      <c r="BD630" s="100"/>
      <c r="BE630" s="100"/>
      <c r="BF630" s="100"/>
      <c r="BG630" s="100"/>
    </row>
    <row r="631" spans="1:59" s="85" customFormat="1" ht="15.6" x14ac:dyDescent="0.3">
      <c r="A631" s="40" t="s">
        <v>71</v>
      </c>
      <c r="B631" s="40" t="str">
        <f>VLOOKUP(A631,'CENTROS DE COSTOS'!A:D,2,0)</f>
        <v>0036-0004</v>
      </c>
      <c r="C631" s="40" t="str">
        <f>VLOOKUP(A631,'CENTROS DE COSTOS'!A:D,3,0)</f>
        <v>Wompi Centro</v>
      </c>
      <c r="D631" s="40">
        <v>11001</v>
      </c>
      <c r="E631" s="40">
        <v>2983479</v>
      </c>
      <c r="F631" s="40">
        <v>79352</v>
      </c>
      <c r="G631" s="40" t="s">
        <v>33</v>
      </c>
      <c r="H631" s="40" t="s">
        <v>618</v>
      </c>
      <c r="I631" s="40" t="s">
        <v>71</v>
      </c>
      <c r="J631" s="40" t="s">
        <v>6744</v>
      </c>
      <c r="K631" s="40" t="s">
        <v>1170</v>
      </c>
      <c r="L631" s="40" t="s">
        <v>8583</v>
      </c>
      <c r="M631" s="103">
        <v>45967.45416666667</v>
      </c>
      <c r="N631" s="103">
        <v>45972.340277777781</v>
      </c>
      <c r="O631" s="40" t="s">
        <v>35</v>
      </c>
      <c r="P631" s="40" t="s">
        <v>35</v>
      </c>
      <c r="Q631" s="40" t="s">
        <v>1494</v>
      </c>
      <c r="R631" s="40" t="s">
        <v>1495</v>
      </c>
      <c r="S631" s="40" t="s">
        <v>10855</v>
      </c>
      <c r="T631" s="40" t="s">
        <v>1172</v>
      </c>
      <c r="U631" s="40">
        <v>32</v>
      </c>
      <c r="V631" s="40" t="str">
        <f>VLOOKUP(D631,TIPOLOGIA!A:F,5,0)</f>
        <v>PRINCIPAL</v>
      </c>
      <c r="W631" s="40" t="str">
        <f>VLOOKUP(D631,TIPOLOGIA!A:F,6,0)</f>
        <v>TERRESTRE</v>
      </c>
      <c r="X631" s="40" t="s">
        <v>1632</v>
      </c>
      <c r="Y631" s="40">
        <v>1</v>
      </c>
      <c r="Z631" s="51">
        <f>IF(T631="SOPORTE_TELEFÓNICO",'TARIFAS 2025'!$B$14,IF(V631="PRINCIPAL",'TARIFAS 2025'!$B$11,IF(V631="INTERMEDIA",'TARIFAS 2025'!$C$11,IF(V631="LEJANA",'TARIFAS 2025'!$D$11))))</f>
        <v>31419</v>
      </c>
      <c r="AA631" s="51">
        <f t="shared" si="9"/>
        <v>31419</v>
      </c>
      <c r="AB631" s="100"/>
      <c r="AC631" s="100"/>
      <c r="AD631" s="100"/>
      <c r="AE631" s="100"/>
      <c r="AF631" s="100"/>
      <c r="AG631" s="100"/>
      <c r="AH631" s="100"/>
      <c r="AI631" s="100"/>
      <c r="AJ631" s="100"/>
      <c r="AK631" s="100"/>
      <c r="AL631" s="100"/>
      <c r="AM631" s="100"/>
      <c r="AN631" s="100"/>
      <c r="AO631" s="100"/>
      <c r="AP631" s="100"/>
      <c r="AQ631" s="100"/>
      <c r="AR631" s="100"/>
      <c r="AS631" s="100"/>
      <c r="AT631" s="100"/>
      <c r="AU631" s="100"/>
      <c r="AV631" s="100"/>
      <c r="AW631" s="100"/>
      <c r="AX631" s="100"/>
      <c r="AY631" s="100"/>
      <c r="AZ631" s="100"/>
      <c r="BA631" s="100"/>
      <c r="BB631" s="100"/>
      <c r="BC631" s="100"/>
      <c r="BD631" s="100"/>
      <c r="BE631" s="100"/>
      <c r="BF631" s="100"/>
      <c r="BG631" s="100"/>
    </row>
    <row r="632" spans="1:59" s="85" customFormat="1" ht="15.6" x14ac:dyDescent="0.3">
      <c r="A632" s="40" t="s">
        <v>71</v>
      </c>
      <c r="B632" s="40" t="str">
        <f>VLOOKUP(A632,'CENTROS DE COSTOS'!A:D,2,0)</f>
        <v>0036-0004</v>
      </c>
      <c r="C632" s="40" t="str">
        <f>VLOOKUP(A632,'CENTROS DE COSTOS'!A:D,3,0)</f>
        <v>Wompi Centro</v>
      </c>
      <c r="D632" s="40">
        <v>11001</v>
      </c>
      <c r="E632" s="40">
        <v>2983467</v>
      </c>
      <c r="F632" s="40">
        <v>71064</v>
      </c>
      <c r="G632" s="40" t="s">
        <v>33</v>
      </c>
      <c r="H632" s="40" t="s">
        <v>618</v>
      </c>
      <c r="I632" s="40" t="s">
        <v>71</v>
      </c>
      <c r="J632" s="40" t="s">
        <v>6745</v>
      </c>
      <c r="K632" s="40" t="s">
        <v>1170</v>
      </c>
      <c r="L632" s="40" t="s">
        <v>8584</v>
      </c>
      <c r="M632" s="103">
        <v>45967.450694444437</v>
      </c>
      <c r="N632" s="103">
        <v>45972.343055555553</v>
      </c>
      <c r="O632" s="40" t="s">
        <v>35</v>
      </c>
      <c r="P632" s="40" t="s">
        <v>35</v>
      </c>
      <c r="Q632" s="40" t="s">
        <v>1494</v>
      </c>
      <c r="R632" s="40" t="s">
        <v>1495</v>
      </c>
      <c r="S632" s="40" t="s">
        <v>10842</v>
      </c>
      <c r="T632" s="40" t="s">
        <v>1172</v>
      </c>
      <c r="U632" s="40">
        <v>32</v>
      </c>
      <c r="V632" s="40" t="str">
        <f>VLOOKUP(D632,TIPOLOGIA!A:F,5,0)</f>
        <v>PRINCIPAL</v>
      </c>
      <c r="W632" s="40" t="str">
        <f>VLOOKUP(D632,TIPOLOGIA!A:F,6,0)</f>
        <v>TERRESTRE</v>
      </c>
      <c r="X632" s="40" t="s">
        <v>1225</v>
      </c>
      <c r="Y632" s="40">
        <v>1</v>
      </c>
      <c r="Z632" s="51">
        <f>IF(T632="SOPORTE_TELEFÓNICO",'TARIFAS 2025'!$B$14,IF(V632="PRINCIPAL",'TARIFAS 2025'!$B$11,IF(V632="INTERMEDIA",'TARIFAS 2025'!$C$11,IF(V632="LEJANA",'TARIFAS 2025'!$D$11))))</f>
        <v>31419</v>
      </c>
      <c r="AA632" s="51">
        <f t="shared" si="9"/>
        <v>31419</v>
      </c>
      <c r="AB632" s="100"/>
      <c r="AC632" s="100"/>
      <c r="AD632" s="100"/>
      <c r="AE632" s="100"/>
      <c r="AF632" s="100"/>
      <c r="AG632" s="100"/>
      <c r="AH632" s="100"/>
      <c r="AI632" s="100"/>
      <c r="AJ632" s="100"/>
      <c r="AK632" s="100"/>
      <c r="AL632" s="100"/>
      <c r="AM632" s="100"/>
      <c r="AN632" s="100"/>
      <c r="AO632" s="100"/>
      <c r="AP632" s="100"/>
      <c r="AQ632" s="100"/>
      <c r="AR632" s="100"/>
      <c r="AS632" s="100"/>
      <c r="AT632" s="100"/>
      <c r="AU632" s="100"/>
      <c r="AV632" s="100"/>
      <c r="AW632" s="100"/>
      <c r="AX632" s="100"/>
      <c r="AY632" s="100"/>
      <c r="AZ632" s="100"/>
      <c r="BA632" s="100"/>
      <c r="BB632" s="100"/>
      <c r="BC632" s="100"/>
      <c r="BD632" s="100"/>
      <c r="BE632" s="100"/>
      <c r="BF632" s="100"/>
      <c r="BG632" s="100"/>
    </row>
    <row r="633" spans="1:59" s="85" customFormat="1" ht="15.6" x14ac:dyDescent="0.3">
      <c r="A633" s="40" t="s">
        <v>89</v>
      </c>
      <c r="B633" s="40" t="str">
        <f>VLOOKUP(A633,'CENTROS DE COSTOS'!A:D,2,0)</f>
        <v>0036-0001</v>
      </c>
      <c r="C633" s="40" t="str">
        <f>VLOOKUP(A633,'CENTROS DE COSTOS'!A:D,3,0)</f>
        <v>Wompi Costa</v>
      </c>
      <c r="D633" s="40">
        <v>23001</v>
      </c>
      <c r="E633" s="40">
        <v>2984566</v>
      </c>
      <c r="F633" s="40">
        <v>74153</v>
      </c>
      <c r="G633" s="40" t="s">
        <v>33</v>
      </c>
      <c r="H633" s="40" t="s">
        <v>276</v>
      </c>
      <c r="I633" s="40" t="s">
        <v>89</v>
      </c>
      <c r="J633" s="40" t="s">
        <v>6746</v>
      </c>
      <c r="K633" s="40" t="s">
        <v>1170</v>
      </c>
      <c r="L633" s="40" t="s">
        <v>8585</v>
      </c>
      <c r="M633" s="103">
        <v>45967.513888888891</v>
      </c>
      <c r="N633" s="103">
        <v>45972.348611111112</v>
      </c>
      <c r="O633" s="40" t="s">
        <v>35</v>
      </c>
      <c r="P633" s="40" t="s">
        <v>35</v>
      </c>
      <c r="Q633" s="40" t="s">
        <v>1494</v>
      </c>
      <c r="R633" s="40" t="s">
        <v>1495</v>
      </c>
      <c r="S633" s="40" t="s">
        <v>10856</v>
      </c>
      <c r="T633" s="40" t="s">
        <v>1172</v>
      </c>
      <c r="U633" s="40">
        <v>16</v>
      </c>
      <c r="V633" s="40" t="str">
        <f>VLOOKUP(D633,TIPOLOGIA!A:F,5,0)</f>
        <v>PRINCIPAL</v>
      </c>
      <c r="W633" s="40" t="str">
        <f>VLOOKUP(D633,TIPOLOGIA!A:F,6,0)</f>
        <v>TERRESTRE</v>
      </c>
      <c r="X633" s="40" t="s">
        <v>1506</v>
      </c>
      <c r="Y633" s="40">
        <v>1</v>
      </c>
      <c r="Z633" s="51">
        <f>IF(T633="SOPORTE_TELEFÓNICO",'TARIFAS 2025'!$B$14,IF(V633="PRINCIPAL",'TARIFAS 2025'!$B$11,IF(V633="INTERMEDIA",'TARIFAS 2025'!$C$11,IF(V633="LEJANA",'TARIFAS 2025'!$D$11))))</f>
        <v>31419</v>
      </c>
      <c r="AA633" s="51">
        <f t="shared" si="9"/>
        <v>31419</v>
      </c>
      <c r="AB633" s="100"/>
      <c r="AC633" s="100"/>
      <c r="AD633" s="100"/>
      <c r="AE633" s="100"/>
      <c r="AF633" s="100"/>
      <c r="AG633" s="100"/>
      <c r="AH633" s="100"/>
      <c r="AI633" s="100"/>
      <c r="AJ633" s="100"/>
      <c r="AK633" s="100"/>
      <c r="AL633" s="100"/>
      <c r="AM633" s="100"/>
      <c r="AN633" s="100"/>
      <c r="AO633" s="100"/>
      <c r="AP633" s="100"/>
      <c r="AQ633" s="100"/>
      <c r="AR633" s="100"/>
      <c r="AS633" s="100"/>
      <c r="AT633" s="100"/>
      <c r="AU633" s="100"/>
      <c r="AV633" s="100"/>
      <c r="AW633" s="100"/>
      <c r="AX633" s="100"/>
      <c r="AY633" s="100"/>
      <c r="AZ633" s="100"/>
      <c r="BA633" s="100"/>
      <c r="BB633" s="100"/>
      <c r="BC633" s="100"/>
      <c r="BD633" s="100"/>
      <c r="BE633" s="100"/>
      <c r="BF633" s="100"/>
      <c r="BG633" s="100"/>
    </row>
    <row r="634" spans="1:59" s="85" customFormat="1" ht="15.6" x14ac:dyDescent="0.3">
      <c r="A634" s="40" t="s">
        <v>85</v>
      </c>
      <c r="B634" s="40" t="str">
        <f>VLOOKUP(A634,'CENTROS DE COSTOS'!A:D,2,0)</f>
        <v>0036-0006</v>
      </c>
      <c r="C634" s="40" t="str">
        <f>VLOOKUP(A634,'CENTROS DE COSTOS'!A:D,3,0)</f>
        <v>Wompi Oriente</v>
      </c>
      <c r="D634" s="40">
        <v>73001</v>
      </c>
      <c r="E634" s="40">
        <v>2984657</v>
      </c>
      <c r="F634" s="40">
        <v>53663</v>
      </c>
      <c r="G634" s="40" t="s">
        <v>33</v>
      </c>
      <c r="H634" s="40" t="s">
        <v>1056</v>
      </c>
      <c r="I634" s="40" t="s">
        <v>85</v>
      </c>
      <c r="J634" s="40" t="s">
        <v>6747</v>
      </c>
      <c r="K634" s="40" t="s">
        <v>1170</v>
      </c>
      <c r="L634" s="40" t="s">
        <v>8586</v>
      </c>
      <c r="M634" s="103">
        <v>45967.536805555559</v>
      </c>
      <c r="N634" s="103">
        <v>45972.350694444453</v>
      </c>
      <c r="O634" s="40" t="s">
        <v>35</v>
      </c>
      <c r="P634" s="40" t="s">
        <v>35</v>
      </c>
      <c r="Q634" s="40" t="s">
        <v>1494</v>
      </c>
      <c r="R634" s="40" t="s">
        <v>1495</v>
      </c>
      <c r="S634" s="40" t="s">
        <v>10857</v>
      </c>
      <c r="T634" s="40" t="s">
        <v>1172</v>
      </c>
      <c r="U634" s="40">
        <v>32</v>
      </c>
      <c r="V634" s="40" t="str">
        <f>VLOOKUP(D634,TIPOLOGIA!A:F,5,0)</f>
        <v>PRINCIPAL</v>
      </c>
      <c r="W634" s="40" t="str">
        <f>VLOOKUP(D634,TIPOLOGIA!A:F,6,0)</f>
        <v>TERRESTRE</v>
      </c>
      <c r="X634" s="40" t="s">
        <v>1213</v>
      </c>
      <c r="Y634" s="40">
        <v>1</v>
      </c>
      <c r="Z634" s="51">
        <f>IF(T634="SOPORTE_TELEFÓNICO",'TARIFAS 2025'!$B$14,IF(V634="PRINCIPAL",'TARIFAS 2025'!$B$11,IF(V634="INTERMEDIA",'TARIFAS 2025'!$C$11,IF(V634="LEJANA",'TARIFAS 2025'!$D$11))))</f>
        <v>31419</v>
      </c>
      <c r="AA634" s="51">
        <f t="shared" si="9"/>
        <v>31419</v>
      </c>
      <c r="AB634" s="100"/>
      <c r="AC634" s="100"/>
      <c r="AD634" s="100"/>
      <c r="AE634" s="100"/>
      <c r="AF634" s="100"/>
      <c r="AG634" s="100"/>
      <c r="AH634" s="100"/>
      <c r="AI634" s="100"/>
      <c r="AJ634" s="100"/>
      <c r="AK634" s="100"/>
      <c r="AL634" s="100"/>
      <c r="AM634" s="100"/>
      <c r="AN634" s="100"/>
      <c r="AO634" s="100"/>
      <c r="AP634" s="100"/>
      <c r="AQ634" s="100"/>
      <c r="AR634" s="100"/>
      <c r="AS634" s="100"/>
      <c r="AT634" s="100"/>
      <c r="AU634" s="100"/>
      <c r="AV634" s="100"/>
      <c r="AW634" s="100"/>
      <c r="AX634" s="100"/>
      <c r="AY634" s="100"/>
      <c r="AZ634" s="100"/>
      <c r="BA634" s="100"/>
      <c r="BB634" s="100"/>
      <c r="BC634" s="100"/>
      <c r="BD634" s="100"/>
      <c r="BE634" s="100"/>
      <c r="BF634" s="100"/>
      <c r="BG634" s="100"/>
    </row>
    <row r="635" spans="1:59" s="85" customFormat="1" ht="15.6" x14ac:dyDescent="0.3">
      <c r="A635" s="40" t="s">
        <v>92</v>
      </c>
      <c r="B635" s="40" t="str">
        <f>VLOOKUP(A635,'CENTROS DE COSTOS'!A:D,2,0)</f>
        <v>0036-0002</v>
      </c>
      <c r="C635" s="40" t="str">
        <f>VLOOKUP(A635,'CENTROS DE COSTOS'!A:D,3,0)</f>
        <v>Wompi Eje Cafetero</v>
      </c>
      <c r="D635" s="40">
        <v>63001</v>
      </c>
      <c r="E635" s="40">
        <v>2983895</v>
      </c>
      <c r="F635" s="40">
        <v>74595</v>
      </c>
      <c r="G635" s="40" t="s">
        <v>33</v>
      </c>
      <c r="H635" s="40" t="s">
        <v>939</v>
      </c>
      <c r="I635" s="40" t="s">
        <v>122</v>
      </c>
      <c r="J635" s="40" t="s">
        <v>6748</v>
      </c>
      <c r="K635" s="40" t="s">
        <v>1170</v>
      </c>
      <c r="L635" s="40" t="s">
        <v>8587</v>
      </c>
      <c r="M635" s="103">
        <v>45967.477083333331</v>
      </c>
      <c r="N635" s="103">
        <v>45972.36041666667</v>
      </c>
      <c r="O635" s="40" t="s">
        <v>35</v>
      </c>
      <c r="P635" s="40" t="s">
        <v>35</v>
      </c>
      <c r="Q635" s="40" t="s">
        <v>1494</v>
      </c>
      <c r="R635" s="40" t="s">
        <v>1495</v>
      </c>
      <c r="S635" s="40" t="s">
        <v>10858</v>
      </c>
      <c r="T635" s="40" t="s">
        <v>1172</v>
      </c>
      <c r="U635" s="40">
        <v>24</v>
      </c>
      <c r="V635" s="40" t="str">
        <f>VLOOKUP(D635,TIPOLOGIA!A:F,5,0)</f>
        <v>INTERMEDIA</v>
      </c>
      <c r="W635" s="40" t="str">
        <f>VLOOKUP(D635,TIPOLOGIA!A:F,6,0)</f>
        <v>TERRESTRE</v>
      </c>
      <c r="X635" s="40" t="s">
        <v>1231</v>
      </c>
      <c r="Y635" s="40">
        <v>1</v>
      </c>
      <c r="Z635" s="51">
        <f>IF(T635="SOPORTE_TELEFÓNICO",'TARIFAS 2025'!$B$14,IF(V635="PRINCIPAL",'TARIFAS 2025'!$B$11,IF(V635="INTERMEDIA",'TARIFAS 2025'!$C$11,IF(V635="LEJANA",'TARIFAS 2025'!$D$11))))</f>
        <v>36351</v>
      </c>
      <c r="AA635" s="51">
        <f t="shared" si="9"/>
        <v>36351</v>
      </c>
      <c r="AB635" s="100"/>
      <c r="AC635" s="100"/>
      <c r="AD635" s="100"/>
      <c r="AE635" s="100"/>
      <c r="AF635" s="100"/>
      <c r="AG635" s="100"/>
      <c r="AH635" s="100"/>
      <c r="AI635" s="100"/>
      <c r="AJ635" s="100"/>
      <c r="AK635" s="100"/>
      <c r="AL635" s="100"/>
      <c r="AM635" s="100"/>
      <c r="AN635" s="100"/>
      <c r="AO635" s="100"/>
      <c r="AP635" s="100"/>
      <c r="AQ635" s="100"/>
      <c r="AR635" s="100"/>
      <c r="AS635" s="100"/>
      <c r="AT635" s="100"/>
      <c r="AU635" s="100"/>
      <c r="AV635" s="100"/>
      <c r="AW635" s="100"/>
      <c r="AX635" s="100"/>
      <c r="AY635" s="100"/>
      <c r="AZ635" s="100"/>
      <c r="BA635" s="100"/>
      <c r="BB635" s="100"/>
      <c r="BC635" s="100"/>
      <c r="BD635" s="100"/>
      <c r="BE635" s="100"/>
      <c r="BF635" s="100"/>
      <c r="BG635" s="100"/>
    </row>
    <row r="636" spans="1:59" s="85" customFormat="1" ht="15.6" x14ac:dyDescent="0.3">
      <c r="A636" s="40" t="s">
        <v>95</v>
      </c>
      <c r="B636" s="40" t="str">
        <f>VLOOKUP(A636,'CENTROS DE COSTOS'!A:D,2,0)</f>
        <v>0036-0001</v>
      </c>
      <c r="C636" s="40" t="str">
        <f>VLOOKUP(A636,'CENTROS DE COSTOS'!A:D,3,0)</f>
        <v>Wompi Costa</v>
      </c>
      <c r="D636" s="40">
        <v>70823</v>
      </c>
      <c r="E636" s="40">
        <v>2976462</v>
      </c>
      <c r="F636" s="40">
        <v>70774</v>
      </c>
      <c r="G636" s="40" t="s">
        <v>33</v>
      </c>
      <c r="H636" s="40" t="s">
        <v>504</v>
      </c>
      <c r="I636" s="40" t="s">
        <v>1055</v>
      </c>
      <c r="J636" s="40" t="s">
        <v>3204</v>
      </c>
      <c r="K636" s="40" t="s">
        <v>1170</v>
      </c>
      <c r="L636" s="40" t="s">
        <v>8588</v>
      </c>
      <c r="M636" s="103">
        <v>45966.390972222223</v>
      </c>
      <c r="N636" s="103">
        <v>45972.379166666673</v>
      </c>
      <c r="O636" s="40" t="s">
        <v>35</v>
      </c>
      <c r="P636" s="40" t="s">
        <v>35</v>
      </c>
      <c r="Q636" s="40" t="s">
        <v>1494</v>
      </c>
      <c r="R636" s="40" t="s">
        <v>1495</v>
      </c>
      <c r="S636" s="40" t="s">
        <v>10859</v>
      </c>
      <c r="T636" s="40" t="s">
        <v>1172</v>
      </c>
      <c r="U636" s="40">
        <v>24</v>
      </c>
      <c r="V636" s="40" t="str">
        <f>VLOOKUP(D636,TIPOLOGIA!A:F,5,0)</f>
        <v>INTERMEDIA</v>
      </c>
      <c r="W636" s="40" t="str">
        <f>VLOOKUP(D636,TIPOLOGIA!A:F,6,0)</f>
        <v>TERRESTRE</v>
      </c>
      <c r="X636" s="40" t="s">
        <v>1322</v>
      </c>
      <c r="Y636" s="40">
        <v>1</v>
      </c>
      <c r="Z636" s="51">
        <f>IF(T636="SOPORTE_TELEFÓNICO",'TARIFAS 2025'!$B$14,IF(V636="PRINCIPAL",'TARIFAS 2025'!$B$11,IF(V636="INTERMEDIA",'TARIFAS 2025'!$C$11,IF(V636="LEJANA",'TARIFAS 2025'!$D$11))))</f>
        <v>36351</v>
      </c>
      <c r="AA636" s="51">
        <f t="shared" si="9"/>
        <v>36351</v>
      </c>
      <c r="AB636" s="100"/>
      <c r="AC636" s="100"/>
      <c r="AD636" s="100"/>
      <c r="AE636" s="100"/>
      <c r="AF636" s="100"/>
      <c r="AG636" s="100"/>
      <c r="AH636" s="100"/>
      <c r="AI636" s="100"/>
      <c r="AJ636" s="100"/>
      <c r="AK636" s="100"/>
      <c r="AL636" s="100"/>
      <c r="AM636" s="100"/>
      <c r="AN636" s="100"/>
      <c r="AO636" s="100"/>
      <c r="AP636" s="100"/>
      <c r="AQ636" s="100"/>
      <c r="AR636" s="100"/>
      <c r="AS636" s="100"/>
      <c r="AT636" s="100"/>
      <c r="AU636" s="100"/>
      <c r="AV636" s="100"/>
      <c r="AW636" s="100"/>
      <c r="AX636" s="100"/>
      <c r="AY636" s="100"/>
      <c r="AZ636" s="100"/>
      <c r="BA636" s="100"/>
      <c r="BB636" s="100"/>
      <c r="BC636" s="100"/>
      <c r="BD636" s="100"/>
      <c r="BE636" s="100"/>
      <c r="BF636" s="100"/>
      <c r="BG636" s="100"/>
    </row>
    <row r="637" spans="1:59" s="85" customFormat="1" ht="15.6" x14ac:dyDescent="0.3">
      <c r="A637" s="40" t="s">
        <v>71</v>
      </c>
      <c r="B637" s="40" t="str">
        <f>VLOOKUP(A637,'CENTROS DE COSTOS'!A:D,2,0)</f>
        <v>0036-0004</v>
      </c>
      <c r="C637" s="40" t="str">
        <f>VLOOKUP(A637,'CENTROS DE COSTOS'!A:D,3,0)</f>
        <v>Wompi Centro</v>
      </c>
      <c r="D637" s="40">
        <v>11001</v>
      </c>
      <c r="E637" s="40">
        <v>2984932</v>
      </c>
      <c r="F637" s="40">
        <v>50538</v>
      </c>
      <c r="G637" s="40" t="s">
        <v>33</v>
      </c>
      <c r="H637" s="40" t="s">
        <v>618</v>
      </c>
      <c r="I637" s="40" t="s">
        <v>71</v>
      </c>
      <c r="J637" s="40" t="s">
        <v>6749</v>
      </c>
      <c r="K637" s="40" t="s">
        <v>1170</v>
      </c>
      <c r="L637" s="40" t="s">
        <v>8589</v>
      </c>
      <c r="M637" s="103">
        <v>45967.570138888892</v>
      </c>
      <c r="N637" s="103">
        <v>45972.381249999999</v>
      </c>
      <c r="O637" s="40" t="s">
        <v>35</v>
      </c>
      <c r="P637" s="40" t="s">
        <v>35</v>
      </c>
      <c r="Q637" s="40" t="s">
        <v>1494</v>
      </c>
      <c r="R637" s="40" t="s">
        <v>1495</v>
      </c>
      <c r="S637" s="40" t="s">
        <v>10860</v>
      </c>
      <c r="T637" s="40" t="s">
        <v>1172</v>
      </c>
      <c r="U637" s="40"/>
      <c r="V637" s="40" t="str">
        <f>VLOOKUP(D637,TIPOLOGIA!A:F,5,0)</f>
        <v>PRINCIPAL</v>
      </c>
      <c r="W637" s="40" t="str">
        <f>VLOOKUP(D637,TIPOLOGIA!A:F,6,0)</f>
        <v>TERRESTRE</v>
      </c>
      <c r="X637" s="40" t="s">
        <v>1225</v>
      </c>
      <c r="Y637" s="40">
        <v>1</v>
      </c>
      <c r="Z637" s="51">
        <f>IF(T637="SOPORTE_TELEFÓNICO",'TARIFAS 2025'!$B$14,IF(V637="PRINCIPAL",'TARIFAS 2025'!$B$11,IF(V637="INTERMEDIA",'TARIFAS 2025'!$C$11,IF(V637="LEJANA",'TARIFAS 2025'!$D$11))))</f>
        <v>31419</v>
      </c>
      <c r="AA637" s="51">
        <f t="shared" si="9"/>
        <v>31419</v>
      </c>
      <c r="AB637" s="100"/>
      <c r="AC637" s="100"/>
      <c r="AD637" s="100"/>
      <c r="AE637" s="100"/>
      <c r="AF637" s="100"/>
      <c r="AG637" s="100"/>
      <c r="AH637" s="100"/>
      <c r="AI637" s="100"/>
      <c r="AJ637" s="100"/>
      <c r="AK637" s="100"/>
      <c r="AL637" s="100"/>
      <c r="AM637" s="100"/>
      <c r="AN637" s="100"/>
      <c r="AO637" s="100"/>
      <c r="AP637" s="100"/>
      <c r="AQ637" s="100"/>
      <c r="AR637" s="100"/>
      <c r="AS637" s="100"/>
      <c r="AT637" s="100"/>
      <c r="AU637" s="100"/>
      <c r="AV637" s="100"/>
      <c r="AW637" s="100"/>
      <c r="AX637" s="100"/>
      <c r="AY637" s="100"/>
      <c r="AZ637" s="100"/>
      <c r="BA637" s="100"/>
      <c r="BB637" s="100"/>
      <c r="BC637" s="100"/>
      <c r="BD637" s="100"/>
      <c r="BE637" s="100"/>
      <c r="BF637" s="100"/>
      <c r="BG637" s="100"/>
    </row>
    <row r="638" spans="1:59" s="85" customFormat="1" ht="15.6" x14ac:dyDescent="0.3">
      <c r="A638" s="40" t="s">
        <v>71</v>
      </c>
      <c r="B638" s="40" t="str">
        <f>VLOOKUP(A638,'CENTROS DE COSTOS'!A:D,2,0)</f>
        <v>0036-0004</v>
      </c>
      <c r="C638" s="40" t="str">
        <f>VLOOKUP(A638,'CENTROS DE COSTOS'!A:D,3,0)</f>
        <v>Wompi Centro</v>
      </c>
      <c r="D638" s="40">
        <v>11001</v>
      </c>
      <c r="E638" s="40">
        <v>2985908</v>
      </c>
      <c r="F638" s="40">
        <v>81271</v>
      </c>
      <c r="G638" s="40" t="s">
        <v>33</v>
      </c>
      <c r="H638" s="40" t="s">
        <v>618</v>
      </c>
      <c r="I638" s="40" t="s">
        <v>71</v>
      </c>
      <c r="J638" s="40" t="s">
        <v>6750</v>
      </c>
      <c r="K638" s="40" t="s">
        <v>1170</v>
      </c>
      <c r="L638" s="40" t="s">
        <v>8590</v>
      </c>
      <c r="M638" s="103">
        <v>45967.64166666667</v>
      </c>
      <c r="N638" s="103">
        <v>45972.385416666657</v>
      </c>
      <c r="O638" s="40" t="s">
        <v>35</v>
      </c>
      <c r="P638" s="40" t="s">
        <v>35</v>
      </c>
      <c r="Q638" s="40" t="s">
        <v>1494</v>
      </c>
      <c r="R638" s="40" t="s">
        <v>1495</v>
      </c>
      <c r="S638" s="40" t="s">
        <v>10861</v>
      </c>
      <c r="T638" s="40" t="s">
        <v>1172</v>
      </c>
      <c r="U638" s="40">
        <v>16</v>
      </c>
      <c r="V638" s="40" t="str">
        <f>VLOOKUP(D638,TIPOLOGIA!A:F,5,0)</f>
        <v>PRINCIPAL</v>
      </c>
      <c r="W638" s="40" t="str">
        <f>VLOOKUP(D638,TIPOLOGIA!A:F,6,0)</f>
        <v>TERRESTRE</v>
      </c>
      <c r="X638" s="40" t="s">
        <v>5089</v>
      </c>
      <c r="Y638" s="40">
        <v>1</v>
      </c>
      <c r="Z638" s="51">
        <f>IF(T638="SOPORTE_TELEFÓNICO",'TARIFAS 2025'!$B$14,IF(V638="PRINCIPAL",'TARIFAS 2025'!$B$11,IF(V638="INTERMEDIA",'TARIFAS 2025'!$C$11,IF(V638="LEJANA",'TARIFAS 2025'!$D$11))))</f>
        <v>31419</v>
      </c>
      <c r="AA638" s="51">
        <f t="shared" si="9"/>
        <v>31419</v>
      </c>
      <c r="AB638" s="100"/>
      <c r="AC638" s="100"/>
      <c r="AD638" s="100"/>
      <c r="AE638" s="100"/>
      <c r="AF638" s="100"/>
      <c r="AG638" s="100"/>
      <c r="AH638" s="100"/>
      <c r="AI638" s="100"/>
      <c r="AJ638" s="100"/>
      <c r="AK638" s="100"/>
      <c r="AL638" s="100"/>
      <c r="AM638" s="100"/>
      <c r="AN638" s="100"/>
      <c r="AO638" s="100"/>
      <c r="AP638" s="100"/>
      <c r="AQ638" s="100"/>
      <c r="AR638" s="100"/>
      <c r="AS638" s="100"/>
      <c r="AT638" s="100"/>
      <c r="AU638" s="100"/>
      <c r="AV638" s="100"/>
      <c r="AW638" s="100"/>
      <c r="AX638" s="100"/>
      <c r="AY638" s="100"/>
      <c r="AZ638" s="100"/>
      <c r="BA638" s="100"/>
      <c r="BB638" s="100"/>
      <c r="BC638" s="100"/>
      <c r="BD638" s="100"/>
      <c r="BE638" s="100"/>
      <c r="BF638" s="100"/>
      <c r="BG638" s="100"/>
    </row>
    <row r="639" spans="1:59" s="85" customFormat="1" ht="15.6" x14ac:dyDescent="0.3">
      <c r="A639" s="40" t="s">
        <v>77</v>
      </c>
      <c r="B639" s="40" t="str">
        <f>VLOOKUP(A639,'CENTROS DE COSTOS'!A:D,2,0)</f>
        <v>0036-0003</v>
      </c>
      <c r="C639" s="40" t="str">
        <f>VLOOKUP(A639,'CENTROS DE COSTOS'!A:D,3,0)</f>
        <v>Wompi Suroccidente</v>
      </c>
      <c r="D639" s="40">
        <v>76520</v>
      </c>
      <c r="E639" s="40">
        <v>2985960</v>
      </c>
      <c r="F639" s="40">
        <v>75922</v>
      </c>
      <c r="G639" s="40" t="s">
        <v>33</v>
      </c>
      <c r="H639" s="40" t="s">
        <v>1101</v>
      </c>
      <c r="I639" s="40" t="s">
        <v>1122</v>
      </c>
      <c r="J639" s="40" t="s">
        <v>6751</v>
      </c>
      <c r="K639" s="40" t="s">
        <v>1170</v>
      </c>
      <c r="L639" s="40" t="s">
        <v>8591</v>
      </c>
      <c r="M639" s="103">
        <v>45967.65</v>
      </c>
      <c r="N639" s="103">
        <v>45972.387499999997</v>
      </c>
      <c r="O639" s="40" t="s">
        <v>35</v>
      </c>
      <c r="P639" s="40" t="s">
        <v>35</v>
      </c>
      <c r="Q639" s="40" t="s">
        <v>1494</v>
      </c>
      <c r="R639" s="40" t="s">
        <v>1495</v>
      </c>
      <c r="S639" s="40" t="s">
        <v>10862</v>
      </c>
      <c r="T639" s="40" t="s">
        <v>1172</v>
      </c>
      <c r="U639" s="40">
        <v>24</v>
      </c>
      <c r="V639" s="40" t="str">
        <f>VLOOKUP(D639,TIPOLOGIA!A:F,5,0)</f>
        <v>PRINCIPAL</v>
      </c>
      <c r="W639" s="40" t="str">
        <f>VLOOKUP(D639,TIPOLOGIA!A:F,6,0)</f>
        <v>TERRESTRE</v>
      </c>
      <c r="X639" s="40" t="s">
        <v>1342</v>
      </c>
      <c r="Y639" s="40">
        <v>1</v>
      </c>
      <c r="Z639" s="51">
        <f>IF(T639="SOPORTE_TELEFÓNICO",'TARIFAS 2025'!$B$14,IF(V639="PRINCIPAL",'TARIFAS 2025'!$B$11,IF(V639="INTERMEDIA",'TARIFAS 2025'!$C$11,IF(V639="LEJANA",'TARIFAS 2025'!$D$11))))</f>
        <v>31419</v>
      </c>
      <c r="AA639" s="51">
        <f t="shared" si="9"/>
        <v>31419</v>
      </c>
      <c r="AB639" s="100"/>
      <c r="AC639" s="100"/>
      <c r="AD639" s="100"/>
      <c r="AE639" s="100"/>
      <c r="AF639" s="100"/>
      <c r="AG639" s="100"/>
      <c r="AH639" s="100"/>
      <c r="AI639" s="100"/>
      <c r="AJ639" s="100"/>
      <c r="AK639" s="100"/>
      <c r="AL639" s="100"/>
      <c r="AM639" s="100"/>
      <c r="AN639" s="100"/>
      <c r="AO639" s="100"/>
      <c r="AP639" s="100"/>
      <c r="AQ639" s="100"/>
      <c r="AR639" s="100"/>
      <c r="AS639" s="100"/>
      <c r="AT639" s="100"/>
      <c r="AU639" s="100"/>
      <c r="AV639" s="100"/>
      <c r="AW639" s="100"/>
      <c r="AX639" s="100"/>
      <c r="AY639" s="100"/>
      <c r="AZ639" s="100"/>
      <c r="BA639" s="100"/>
      <c r="BB639" s="100"/>
      <c r="BC639" s="100"/>
      <c r="BD639" s="100"/>
      <c r="BE639" s="100"/>
      <c r="BF639" s="100"/>
      <c r="BG639" s="100"/>
    </row>
    <row r="640" spans="1:59" s="85" customFormat="1" ht="15.6" x14ac:dyDescent="0.3">
      <c r="A640" s="40" t="s">
        <v>77</v>
      </c>
      <c r="B640" s="40" t="str">
        <f>VLOOKUP(A640,'CENTROS DE COSTOS'!A:D,2,0)</f>
        <v>0036-0003</v>
      </c>
      <c r="C640" s="40" t="str">
        <f>VLOOKUP(A640,'CENTROS DE COSTOS'!A:D,3,0)</f>
        <v>Wompi Suroccidente</v>
      </c>
      <c r="D640" s="40">
        <v>19821</v>
      </c>
      <c r="E640" s="40">
        <v>2985228</v>
      </c>
      <c r="F640" s="40">
        <v>81298</v>
      </c>
      <c r="G640" s="40" t="s">
        <v>33</v>
      </c>
      <c r="H640" s="40" t="s">
        <v>498</v>
      </c>
      <c r="I640" s="40" t="s">
        <v>532</v>
      </c>
      <c r="J640" s="40" t="s">
        <v>1738</v>
      </c>
      <c r="K640" s="40" t="s">
        <v>1170</v>
      </c>
      <c r="L640" s="40" t="s">
        <v>8592</v>
      </c>
      <c r="M640" s="103">
        <v>45967.6</v>
      </c>
      <c r="N640" s="103">
        <v>45972.393055555563</v>
      </c>
      <c r="O640" s="40" t="s">
        <v>35</v>
      </c>
      <c r="P640" s="40" t="s">
        <v>35</v>
      </c>
      <c r="Q640" s="40" t="s">
        <v>1517</v>
      </c>
      <c r="R640" s="40" t="s">
        <v>1531</v>
      </c>
      <c r="S640" s="40" t="s">
        <v>10863</v>
      </c>
      <c r="T640" s="40" t="s">
        <v>1497</v>
      </c>
      <c r="U640" s="40">
        <v>8</v>
      </c>
      <c r="V640" s="40" t="str">
        <f>VLOOKUP(D640,TIPOLOGIA!A:F,5,0)</f>
        <v>LEJANA</v>
      </c>
      <c r="W640" s="40" t="str">
        <f>VLOOKUP(D640,TIPOLOGIA!A:F,6,0)</f>
        <v>TERRESTRE</v>
      </c>
      <c r="X640" s="40" t="s">
        <v>1194</v>
      </c>
      <c r="Y640" s="40">
        <v>1</v>
      </c>
      <c r="Z640" s="51">
        <f>IF(T640="SOPORTE_TELEFÓNICO",'TARIFAS 2025'!$B$14,IF(V640="PRINCIPAL",'TARIFAS 2025'!$B$11,IF(V640="INTERMEDIA",'TARIFAS 2025'!$C$11,IF(V640="LEJANA",'TARIFAS 2025'!$D$11))))</f>
        <v>40250</v>
      </c>
      <c r="AA640" s="51">
        <f t="shared" si="9"/>
        <v>40250</v>
      </c>
      <c r="AB640" s="100"/>
      <c r="AC640" s="100"/>
      <c r="AD640" s="100"/>
      <c r="AE640" s="100"/>
      <c r="AF640" s="100"/>
      <c r="AG640" s="100"/>
      <c r="AH640" s="100"/>
      <c r="AI640" s="100"/>
      <c r="AJ640" s="100"/>
      <c r="AK640" s="100"/>
      <c r="AL640" s="100"/>
      <c r="AM640" s="100"/>
      <c r="AN640" s="100"/>
      <c r="AO640" s="100"/>
      <c r="AP640" s="100"/>
      <c r="AQ640" s="100"/>
      <c r="AR640" s="100"/>
      <c r="AS640" s="100"/>
      <c r="AT640" s="100"/>
      <c r="AU640" s="100"/>
      <c r="AV640" s="100"/>
      <c r="AW640" s="100"/>
      <c r="AX640" s="100"/>
      <c r="AY640" s="100"/>
      <c r="AZ640" s="100"/>
      <c r="BA640" s="100"/>
      <c r="BB640" s="100"/>
      <c r="BC640" s="100"/>
      <c r="BD640" s="100"/>
      <c r="BE640" s="100"/>
      <c r="BF640" s="100"/>
      <c r="BG640" s="100"/>
    </row>
    <row r="641" spans="1:59" s="85" customFormat="1" ht="15.6" x14ac:dyDescent="0.3">
      <c r="A641" s="40" t="s">
        <v>81</v>
      </c>
      <c r="B641" s="40" t="str">
        <f>VLOOKUP(A641,'CENTROS DE COSTOS'!A:D,2,0)</f>
        <v>0036-0007</v>
      </c>
      <c r="C641" s="40" t="str">
        <f>VLOOKUP(A641,'CENTROS DE COSTOS'!A:D,3,0)</f>
        <v>Wompi Santander</v>
      </c>
      <c r="D641" s="40">
        <v>54099</v>
      </c>
      <c r="E641" s="40">
        <v>2979043</v>
      </c>
      <c r="F641" s="40">
        <v>22033</v>
      </c>
      <c r="G641" s="40" t="s">
        <v>33</v>
      </c>
      <c r="H641" s="40" t="s">
        <v>891</v>
      </c>
      <c r="I641" s="40" t="s">
        <v>895</v>
      </c>
      <c r="J641" s="40" t="s">
        <v>6752</v>
      </c>
      <c r="K641" s="40" t="s">
        <v>1170</v>
      </c>
      <c r="L641" s="40" t="s">
        <v>8593</v>
      </c>
      <c r="M641" s="103">
        <v>45966.595138888893</v>
      </c>
      <c r="N641" s="103">
        <v>45972.411111111112</v>
      </c>
      <c r="O641" s="40" t="s">
        <v>35</v>
      </c>
      <c r="P641" s="40" t="s">
        <v>35</v>
      </c>
      <c r="Q641" s="40" t="s">
        <v>1494</v>
      </c>
      <c r="R641" s="40" t="s">
        <v>1495</v>
      </c>
      <c r="S641" s="40" t="s">
        <v>10864</v>
      </c>
      <c r="T641" s="40" t="s">
        <v>1497</v>
      </c>
      <c r="U641" s="40">
        <v>40</v>
      </c>
      <c r="V641" s="40" t="str">
        <f>VLOOKUP(D641,TIPOLOGIA!A:F,5,0)</f>
        <v>INTERMEDIA</v>
      </c>
      <c r="W641" s="40" t="str">
        <f>VLOOKUP(D641,TIPOLOGIA!A:F,6,0)</f>
        <v>TERRESTRE</v>
      </c>
      <c r="X641" s="40" t="s">
        <v>12480</v>
      </c>
      <c r="Y641" s="40">
        <v>1</v>
      </c>
      <c r="Z641" s="51">
        <f>IF(T641="SOPORTE_TELEFÓNICO",'TARIFAS 2025'!$B$14,IF(V641="PRINCIPAL",'TARIFAS 2025'!$B$11,IF(V641="INTERMEDIA",'TARIFAS 2025'!$C$11,IF(V641="LEJANA",'TARIFAS 2025'!$D$11))))</f>
        <v>36351</v>
      </c>
      <c r="AA641" s="51">
        <f t="shared" si="9"/>
        <v>36351</v>
      </c>
      <c r="AB641" s="100"/>
      <c r="AC641" s="100"/>
      <c r="AD641" s="100"/>
      <c r="AE641" s="100"/>
      <c r="AF641" s="100"/>
      <c r="AG641" s="100"/>
      <c r="AH641" s="100"/>
      <c r="AI641" s="100"/>
      <c r="AJ641" s="100"/>
      <c r="AK641" s="100"/>
      <c r="AL641" s="100"/>
      <c r="AM641" s="100"/>
      <c r="AN641" s="100"/>
      <c r="AO641" s="100"/>
      <c r="AP641" s="100"/>
      <c r="AQ641" s="100"/>
      <c r="AR641" s="100"/>
      <c r="AS641" s="100"/>
      <c r="AT641" s="100"/>
      <c r="AU641" s="100"/>
      <c r="AV641" s="100"/>
      <c r="AW641" s="100"/>
      <c r="AX641" s="100"/>
      <c r="AY641" s="100"/>
      <c r="AZ641" s="100"/>
      <c r="BA641" s="100"/>
      <c r="BB641" s="100"/>
      <c r="BC641" s="100"/>
      <c r="BD641" s="100"/>
      <c r="BE641" s="100"/>
      <c r="BF641" s="100"/>
      <c r="BG641" s="100"/>
    </row>
    <row r="642" spans="1:59" s="85" customFormat="1" ht="15.6" x14ac:dyDescent="0.3">
      <c r="A642" s="40" t="s">
        <v>98</v>
      </c>
      <c r="B642" s="40" t="str">
        <f>VLOOKUP(A642,'CENTROS DE COSTOS'!A:D,2,0)</f>
        <v>0036-0006</v>
      </c>
      <c r="C642" s="40" t="str">
        <f>VLOOKUP(A642,'CENTROS DE COSTOS'!A:D,3,0)</f>
        <v>Wompi Oriente</v>
      </c>
      <c r="D642" s="40">
        <v>50150</v>
      </c>
      <c r="E642" s="40">
        <v>2987283</v>
      </c>
      <c r="F642" s="40">
        <v>65377</v>
      </c>
      <c r="G642" s="40" t="s">
        <v>33</v>
      </c>
      <c r="H642" s="40" t="s">
        <v>814</v>
      </c>
      <c r="I642" s="40" t="s">
        <v>819</v>
      </c>
      <c r="J642" s="40" t="s">
        <v>6753</v>
      </c>
      <c r="K642" s="40" t="s">
        <v>1170</v>
      </c>
      <c r="L642" s="40" t="s">
        <v>8594</v>
      </c>
      <c r="M642" s="103">
        <v>45968.333333333343</v>
      </c>
      <c r="N642" s="103">
        <v>45972.411805555559</v>
      </c>
      <c r="O642" s="40" t="s">
        <v>35</v>
      </c>
      <c r="P642" s="40" t="s">
        <v>35</v>
      </c>
      <c r="Q642" s="40" t="s">
        <v>1494</v>
      </c>
      <c r="R642" s="40" t="s">
        <v>1495</v>
      </c>
      <c r="S642" s="40" t="s">
        <v>10865</v>
      </c>
      <c r="T642" s="40" t="s">
        <v>1497</v>
      </c>
      <c r="U642" s="40">
        <v>56</v>
      </c>
      <c r="V642" s="40" t="str">
        <f>VLOOKUP(D642,TIPOLOGIA!A:F,5,0)</f>
        <v>INTERMEDIA</v>
      </c>
      <c r="W642" s="40" t="str">
        <f>VLOOKUP(D642,TIPOLOGIA!A:F,6,0)</f>
        <v>TERRESTRE</v>
      </c>
      <c r="X642" s="40" t="s">
        <v>1802</v>
      </c>
      <c r="Y642" s="40">
        <v>1</v>
      </c>
      <c r="Z642" s="51">
        <f>IF(T642="SOPORTE_TELEFÓNICO",'TARIFAS 2025'!$B$14,IF(V642="PRINCIPAL",'TARIFAS 2025'!$B$11,IF(V642="INTERMEDIA",'TARIFAS 2025'!$C$11,IF(V642="LEJANA",'TARIFAS 2025'!$D$11))))</f>
        <v>36351</v>
      </c>
      <c r="AA642" s="51">
        <f t="shared" si="9"/>
        <v>36351</v>
      </c>
      <c r="AB642" s="100"/>
      <c r="AC642" s="100"/>
      <c r="AD642" s="100"/>
      <c r="AE642" s="100"/>
      <c r="AF642" s="100"/>
      <c r="AG642" s="100"/>
      <c r="AH642" s="100"/>
      <c r="AI642" s="100"/>
      <c r="AJ642" s="100"/>
      <c r="AK642" s="100"/>
      <c r="AL642" s="100"/>
      <c r="AM642" s="100"/>
      <c r="AN642" s="100"/>
      <c r="AO642" s="100"/>
      <c r="AP642" s="100"/>
      <c r="AQ642" s="100"/>
      <c r="AR642" s="100"/>
      <c r="AS642" s="100"/>
      <c r="AT642" s="100"/>
      <c r="AU642" s="100"/>
      <c r="AV642" s="100"/>
      <c r="AW642" s="100"/>
      <c r="AX642" s="100"/>
      <c r="AY642" s="100"/>
      <c r="AZ642" s="100"/>
      <c r="BA642" s="100"/>
      <c r="BB642" s="100"/>
      <c r="BC642" s="100"/>
      <c r="BD642" s="100"/>
      <c r="BE642" s="100"/>
      <c r="BF642" s="100"/>
      <c r="BG642" s="100"/>
    </row>
    <row r="643" spans="1:59" s="85" customFormat="1" ht="15.6" x14ac:dyDescent="0.3">
      <c r="A643" s="40" t="s">
        <v>80</v>
      </c>
      <c r="B643" s="40" t="str">
        <f>VLOOKUP(A643,'CENTROS DE COSTOS'!A:D,2,0)</f>
        <v>0036-0001</v>
      </c>
      <c r="C643" s="40" t="str">
        <f>VLOOKUP(A643,'CENTROS DE COSTOS'!A:D,3,0)</f>
        <v>Wompi Costa</v>
      </c>
      <c r="D643" s="40">
        <v>13001</v>
      </c>
      <c r="E643" s="40">
        <v>2986835</v>
      </c>
      <c r="F643" s="40">
        <v>77999</v>
      </c>
      <c r="G643" s="40" t="s">
        <v>33</v>
      </c>
      <c r="H643" s="40" t="s">
        <v>275</v>
      </c>
      <c r="I643" s="40" t="s">
        <v>80</v>
      </c>
      <c r="J643" s="40" t="s">
        <v>6754</v>
      </c>
      <c r="K643" s="40" t="s">
        <v>1170</v>
      </c>
      <c r="L643" s="40" t="s">
        <v>8595</v>
      </c>
      <c r="M643" s="103">
        <v>45968.333333333343</v>
      </c>
      <c r="N643" s="103">
        <v>45972.411805555559</v>
      </c>
      <c r="O643" s="40" t="s">
        <v>35</v>
      </c>
      <c r="P643" s="40" t="s">
        <v>35</v>
      </c>
      <c r="Q643" s="40" t="s">
        <v>1494</v>
      </c>
      <c r="R643" s="40" t="s">
        <v>1495</v>
      </c>
      <c r="S643" s="40" t="s">
        <v>10866</v>
      </c>
      <c r="T643" s="40" t="s">
        <v>1172</v>
      </c>
      <c r="U643" s="40">
        <v>40</v>
      </c>
      <c r="V643" s="40" t="str">
        <f>VLOOKUP(D643,TIPOLOGIA!A:F,5,0)</f>
        <v>PRINCIPAL</v>
      </c>
      <c r="W643" s="40" t="str">
        <f>VLOOKUP(D643,TIPOLOGIA!A:F,6,0)</f>
        <v>TERRESTRE</v>
      </c>
      <c r="X643" s="40" t="s">
        <v>1299</v>
      </c>
      <c r="Y643" s="40">
        <v>1</v>
      </c>
      <c r="Z643" s="51">
        <f>IF(T643="SOPORTE_TELEFÓNICO",'TARIFAS 2025'!$B$14,IF(V643="PRINCIPAL",'TARIFAS 2025'!$B$11,IF(V643="INTERMEDIA",'TARIFAS 2025'!$C$11,IF(V643="LEJANA",'TARIFAS 2025'!$D$11))))</f>
        <v>31419</v>
      </c>
      <c r="AA643" s="51">
        <f t="shared" ref="AA643:AA706" si="10">Z643*Y643</f>
        <v>31419</v>
      </c>
      <c r="AB643" s="100"/>
      <c r="AC643" s="100"/>
      <c r="AD643" s="100"/>
      <c r="AE643" s="100"/>
      <c r="AF643" s="100"/>
      <c r="AG643" s="100"/>
      <c r="AH643" s="100"/>
      <c r="AI643" s="100"/>
      <c r="AJ643" s="100"/>
      <c r="AK643" s="100"/>
      <c r="AL643" s="100"/>
      <c r="AM643" s="100"/>
      <c r="AN643" s="100"/>
      <c r="AO643" s="100"/>
      <c r="AP643" s="100"/>
      <c r="AQ643" s="100"/>
      <c r="AR643" s="100"/>
      <c r="AS643" s="100"/>
      <c r="AT643" s="100"/>
      <c r="AU643" s="100"/>
      <c r="AV643" s="100"/>
      <c r="AW643" s="100"/>
      <c r="AX643" s="100"/>
      <c r="AY643" s="100"/>
      <c r="AZ643" s="100"/>
      <c r="BA643" s="100"/>
      <c r="BB643" s="100"/>
      <c r="BC643" s="100"/>
      <c r="BD643" s="100"/>
      <c r="BE643" s="100"/>
      <c r="BF643" s="100"/>
      <c r="BG643" s="100"/>
    </row>
    <row r="644" spans="1:59" s="85" customFormat="1" ht="15.6" x14ac:dyDescent="0.3">
      <c r="A644" s="40" t="s">
        <v>77</v>
      </c>
      <c r="B644" s="40" t="str">
        <f>VLOOKUP(A644,'CENTROS DE COSTOS'!A:D,2,0)</f>
        <v>0036-0003</v>
      </c>
      <c r="C644" s="40" t="str">
        <f>VLOOKUP(A644,'CENTROS DE COSTOS'!A:D,3,0)</f>
        <v>Wompi Suroccidente</v>
      </c>
      <c r="D644" s="40">
        <v>76364</v>
      </c>
      <c r="E644" s="40">
        <v>2989276</v>
      </c>
      <c r="F644" s="40">
        <v>58956</v>
      </c>
      <c r="G644" s="40" t="s">
        <v>33</v>
      </c>
      <c r="H644" s="40" t="s">
        <v>1101</v>
      </c>
      <c r="I644" s="40" t="s">
        <v>1119</v>
      </c>
      <c r="J644" s="40" t="s">
        <v>6755</v>
      </c>
      <c r="K644" s="40" t="s">
        <v>1170</v>
      </c>
      <c r="L644" s="40" t="s">
        <v>8596</v>
      </c>
      <c r="M644" s="103">
        <v>45968.430555555547</v>
      </c>
      <c r="N644" s="103">
        <v>45972.412499999999</v>
      </c>
      <c r="O644" s="40" t="s">
        <v>35</v>
      </c>
      <c r="P644" s="40" t="s">
        <v>35</v>
      </c>
      <c r="Q644" s="40" t="s">
        <v>1494</v>
      </c>
      <c r="R644" s="40" t="s">
        <v>1495</v>
      </c>
      <c r="S644" s="40" t="s">
        <v>10867</v>
      </c>
      <c r="T644" s="40" t="s">
        <v>1497</v>
      </c>
      <c r="U644" s="40">
        <v>24</v>
      </c>
      <c r="V644" s="40" t="str">
        <f>VLOOKUP(D644,TIPOLOGIA!A:F,5,0)</f>
        <v>INTERMEDIA</v>
      </c>
      <c r="W644" s="40" t="str">
        <f>VLOOKUP(D644,TIPOLOGIA!A:F,6,0)</f>
        <v>TERRESTRE</v>
      </c>
      <c r="X644" s="40" t="s">
        <v>1802</v>
      </c>
      <c r="Y644" s="40">
        <v>1</v>
      </c>
      <c r="Z644" s="51">
        <f>IF(T644="SOPORTE_TELEFÓNICO",'TARIFAS 2025'!$B$14,IF(V644="PRINCIPAL",'TARIFAS 2025'!$B$11,IF(V644="INTERMEDIA",'TARIFAS 2025'!$C$11,IF(V644="LEJANA",'TARIFAS 2025'!$D$11))))</f>
        <v>36351</v>
      </c>
      <c r="AA644" s="51">
        <f t="shared" si="10"/>
        <v>36351</v>
      </c>
      <c r="AB644" s="100"/>
      <c r="AC644" s="100"/>
      <c r="AD644" s="100"/>
      <c r="AE644" s="100"/>
      <c r="AF644" s="100"/>
      <c r="AG644" s="100"/>
      <c r="AH644" s="100"/>
      <c r="AI644" s="100"/>
      <c r="AJ644" s="100"/>
      <c r="AK644" s="100"/>
      <c r="AL644" s="100"/>
      <c r="AM644" s="100"/>
      <c r="AN644" s="100"/>
      <c r="AO644" s="100"/>
      <c r="AP644" s="100"/>
      <c r="AQ644" s="100"/>
      <c r="AR644" s="100"/>
      <c r="AS644" s="100"/>
      <c r="AT644" s="100"/>
      <c r="AU644" s="100"/>
      <c r="AV644" s="100"/>
      <c r="AW644" s="100"/>
      <c r="AX644" s="100"/>
      <c r="AY644" s="100"/>
      <c r="AZ644" s="100"/>
      <c r="BA644" s="100"/>
      <c r="BB644" s="100"/>
      <c r="BC644" s="100"/>
      <c r="BD644" s="100"/>
      <c r="BE644" s="100"/>
      <c r="BF644" s="100"/>
      <c r="BG644" s="100"/>
    </row>
    <row r="645" spans="1:59" s="85" customFormat="1" ht="15.6" x14ac:dyDescent="0.3">
      <c r="A645" s="40" t="s">
        <v>96</v>
      </c>
      <c r="B645" s="40" t="str">
        <f>VLOOKUP(A645,'CENTROS DE COSTOS'!A:D,2,0)</f>
        <v>0036-0007</v>
      </c>
      <c r="C645" s="40" t="str">
        <f>VLOOKUP(A645,'CENTROS DE COSTOS'!A:D,3,0)</f>
        <v>Wompi Santander</v>
      </c>
      <c r="D645" s="40">
        <v>15172</v>
      </c>
      <c r="E645" s="40">
        <v>2978820</v>
      </c>
      <c r="F645" s="40">
        <v>12336</v>
      </c>
      <c r="G645" s="40" t="s">
        <v>33</v>
      </c>
      <c r="H645" s="40" t="s">
        <v>322</v>
      </c>
      <c r="I645" s="40" t="s">
        <v>337</v>
      </c>
      <c r="J645" s="40" t="s">
        <v>6756</v>
      </c>
      <c r="K645" s="40" t="s">
        <v>1170</v>
      </c>
      <c r="L645" s="40" t="s">
        <v>8597</v>
      </c>
      <c r="M645" s="103">
        <v>45966.556250000001</v>
      </c>
      <c r="N645" s="103">
        <v>45972.413194444453</v>
      </c>
      <c r="O645" s="40" t="s">
        <v>35</v>
      </c>
      <c r="P645" s="40" t="s">
        <v>35</v>
      </c>
      <c r="Q645" s="40" t="s">
        <v>1494</v>
      </c>
      <c r="R645" s="40" t="s">
        <v>1495</v>
      </c>
      <c r="S645" s="40" t="s">
        <v>10868</v>
      </c>
      <c r="T645" s="40" t="s">
        <v>1497</v>
      </c>
      <c r="U645" s="40">
        <v>16</v>
      </c>
      <c r="V645" s="40" t="str">
        <f>VLOOKUP(D645,TIPOLOGIA!A:F,5,0)</f>
        <v>LEJANA</v>
      </c>
      <c r="W645" s="40" t="str">
        <f>VLOOKUP(D645,TIPOLOGIA!A:F,6,0)</f>
        <v>TERRESTRE</v>
      </c>
      <c r="X645" s="40" t="s">
        <v>1802</v>
      </c>
      <c r="Y645" s="40">
        <v>1</v>
      </c>
      <c r="Z645" s="51">
        <f>IF(T645="SOPORTE_TELEFÓNICO",'TARIFAS 2025'!$B$14,IF(V645="PRINCIPAL",'TARIFAS 2025'!$B$11,IF(V645="INTERMEDIA",'TARIFAS 2025'!$C$11,IF(V645="LEJANA",'TARIFAS 2025'!$D$11))))</f>
        <v>40250</v>
      </c>
      <c r="AA645" s="51">
        <f t="shared" si="10"/>
        <v>40250</v>
      </c>
      <c r="AB645" s="100"/>
      <c r="AC645" s="100"/>
      <c r="AD645" s="100"/>
      <c r="AE645" s="100"/>
      <c r="AF645" s="100"/>
      <c r="AG645" s="100"/>
      <c r="AH645" s="100"/>
      <c r="AI645" s="100"/>
      <c r="AJ645" s="100"/>
      <c r="AK645" s="100"/>
      <c r="AL645" s="100"/>
      <c r="AM645" s="100"/>
      <c r="AN645" s="100"/>
      <c r="AO645" s="100"/>
      <c r="AP645" s="100"/>
      <c r="AQ645" s="100"/>
      <c r="AR645" s="100"/>
      <c r="AS645" s="100"/>
      <c r="AT645" s="100"/>
      <c r="AU645" s="100"/>
      <c r="AV645" s="100"/>
      <c r="AW645" s="100"/>
      <c r="AX645" s="100"/>
      <c r="AY645" s="100"/>
      <c r="AZ645" s="100"/>
      <c r="BA645" s="100"/>
      <c r="BB645" s="100"/>
      <c r="BC645" s="100"/>
      <c r="BD645" s="100"/>
      <c r="BE645" s="100"/>
      <c r="BF645" s="100"/>
      <c r="BG645" s="100"/>
    </row>
    <row r="646" spans="1:59" s="85" customFormat="1" ht="15.6" x14ac:dyDescent="0.3">
      <c r="A646" s="40" t="s">
        <v>71</v>
      </c>
      <c r="B646" s="40" t="str">
        <f>VLOOKUP(A646,'CENTROS DE COSTOS'!A:D,2,0)</f>
        <v>0036-0004</v>
      </c>
      <c r="C646" s="40" t="str">
        <f>VLOOKUP(A646,'CENTROS DE COSTOS'!A:D,3,0)</f>
        <v>Wompi Centro</v>
      </c>
      <c r="D646" s="40">
        <v>25279</v>
      </c>
      <c r="E646" s="40">
        <v>2984600</v>
      </c>
      <c r="F646" s="40">
        <v>81209</v>
      </c>
      <c r="G646" s="40" t="s">
        <v>33</v>
      </c>
      <c r="H646" s="40" t="s">
        <v>618</v>
      </c>
      <c r="I646" s="40" t="s">
        <v>648</v>
      </c>
      <c r="J646" s="40" t="s">
        <v>1842</v>
      </c>
      <c r="K646" s="40" t="s">
        <v>1170</v>
      </c>
      <c r="L646" s="40" t="s">
        <v>8598</v>
      </c>
      <c r="M646" s="103">
        <v>45967.511805555558</v>
      </c>
      <c r="N646" s="103">
        <v>45972.413888888892</v>
      </c>
      <c r="O646" s="40" t="s">
        <v>35</v>
      </c>
      <c r="P646" s="40" t="s">
        <v>35</v>
      </c>
      <c r="Q646" s="40" t="s">
        <v>1494</v>
      </c>
      <c r="R646" s="40" t="s">
        <v>1495</v>
      </c>
      <c r="S646" s="40" t="s">
        <v>10869</v>
      </c>
      <c r="T646" s="40" t="s">
        <v>1497</v>
      </c>
      <c r="U646" s="40">
        <v>16</v>
      </c>
      <c r="V646" s="40" t="str">
        <f>VLOOKUP(D646,TIPOLOGIA!A:F,5,0)</f>
        <v>INTERMEDIA</v>
      </c>
      <c r="W646" s="40" t="str">
        <f>VLOOKUP(D646,TIPOLOGIA!A:F,6,0)</f>
        <v>TERRESTRE</v>
      </c>
      <c r="X646" s="40" t="s">
        <v>1802</v>
      </c>
      <c r="Y646" s="40">
        <v>1</v>
      </c>
      <c r="Z646" s="51">
        <f>IF(T646="SOPORTE_TELEFÓNICO",'TARIFAS 2025'!$B$14,IF(V646="PRINCIPAL",'TARIFAS 2025'!$B$11,IF(V646="INTERMEDIA",'TARIFAS 2025'!$C$11,IF(V646="LEJANA",'TARIFAS 2025'!$D$11))))</f>
        <v>36351</v>
      </c>
      <c r="AA646" s="51">
        <f t="shared" si="10"/>
        <v>36351</v>
      </c>
      <c r="AB646" s="100"/>
      <c r="AC646" s="100"/>
      <c r="AD646" s="100"/>
      <c r="AE646" s="100"/>
      <c r="AF646" s="100"/>
      <c r="AG646" s="100"/>
      <c r="AH646" s="100"/>
      <c r="AI646" s="100"/>
      <c r="AJ646" s="100"/>
      <c r="AK646" s="100"/>
      <c r="AL646" s="100"/>
      <c r="AM646" s="100"/>
      <c r="AN646" s="100"/>
      <c r="AO646" s="100"/>
      <c r="AP646" s="100"/>
      <c r="AQ646" s="100"/>
      <c r="AR646" s="100"/>
      <c r="AS646" s="100"/>
      <c r="AT646" s="100"/>
      <c r="AU646" s="100"/>
      <c r="AV646" s="100"/>
      <c r="AW646" s="100"/>
      <c r="AX646" s="100"/>
      <c r="AY646" s="100"/>
      <c r="AZ646" s="100"/>
      <c r="BA646" s="100"/>
      <c r="BB646" s="100"/>
      <c r="BC646" s="100"/>
      <c r="BD646" s="100"/>
      <c r="BE646" s="100"/>
      <c r="BF646" s="100"/>
      <c r="BG646" s="100"/>
    </row>
    <row r="647" spans="1:59" s="85" customFormat="1" ht="15.6" x14ac:dyDescent="0.3">
      <c r="A647" s="40" t="s">
        <v>71</v>
      </c>
      <c r="B647" s="40" t="str">
        <f>VLOOKUP(A647,'CENTROS DE COSTOS'!A:D,2,0)</f>
        <v>0036-0004</v>
      </c>
      <c r="C647" s="40" t="str">
        <f>VLOOKUP(A647,'CENTROS DE COSTOS'!A:D,3,0)</f>
        <v>Wompi Centro</v>
      </c>
      <c r="D647" s="40">
        <v>25662</v>
      </c>
      <c r="E647" s="40">
        <v>2983521</v>
      </c>
      <c r="F647" s="40">
        <v>58518</v>
      </c>
      <c r="G647" s="40" t="s">
        <v>33</v>
      </c>
      <c r="H647" s="40" t="s">
        <v>618</v>
      </c>
      <c r="I647" s="40" t="s">
        <v>692</v>
      </c>
      <c r="J647" s="40" t="s">
        <v>6757</v>
      </c>
      <c r="K647" s="40" t="s">
        <v>1170</v>
      </c>
      <c r="L647" s="40" t="s">
        <v>8599</v>
      </c>
      <c r="M647" s="103">
        <v>45967.445138888892</v>
      </c>
      <c r="N647" s="103">
        <v>45972.413888888892</v>
      </c>
      <c r="O647" s="40" t="s">
        <v>35</v>
      </c>
      <c r="P647" s="40" t="s">
        <v>35</v>
      </c>
      <c r="Q647" s="40" t="s">
        <v>1494</v>
      </c>
      <c r="R647" s="40" t="s">
        <v>1495</v>
      </c>
      <c r="S647" s="40" t="s">
        <v>10870</v>
      </c>
      <c r="T647" s="40" t="s">
        <v>1497</v>
      </c>
      <c r="U647" s="40">
        <v>24</v>
      </c>
      <c r="V647" s="40" t="str">
        <f>VLOOKUP(D647,TIPOLOGIA!A:F,5,0)</f>
        <v>LEJANA</v>
      </c>
      <c r="W647" s="40" t="str">
        <f>VLOOKUP(D647,TIPOLOGIA!A:F,6,0)</f>
        <v>TERRESTRE</v>
      </c>
      <c r="X647" s="40" t="s">
        <v>1802</v>
      </c>
      <c r="Y647" s="40">
        <v>1</v>
      </c>
      <c r="Z647" s="51">
        <f>IF(T647="SOPORTE_TELEFÓNICO",'TARIFAS 2025'!$B$14,IF(V647="PRINCIPAL",'TARIFAS 2025'!$B$11,IF(V647="INTERMEDIA",'TARIFAS 2025'!$C$11,IF(V647="LEJANA",'TARIFAS 2025'!$D$11))))</f>
        <v>40250</v>
      </c>
      <c r="AA647" s="51">
        <f t="shared" si="10"/>
        <v>40250</v>
      </c>
      <c r="AB647" s="100"/>
      <c r="AC647" s="100"/>
      <c r="AD647" s="100"/>
      <c r="AE647" s="100"/>
      <c r="AF647" s="100"/>
      <c r="AG647" s="100"/>
      <c r="AH647" s="100"/>
      <c r="AI647" s="100"/>
      <c r="AJ647" s="100"/>
      <c r="AK647" s="100"/>
      <c r="AL647" s="100"/>
      <c r="AM647" s="100"/>
      <c r="AN647" s="100"/>
      <c r="AO647" s="100"/>
      <c r="AP647" s="100"/>
      <c r="AQ647" s="100"/>
      <c r="AR647" s="100"/>
      <c r="AS647" s="100"/>
      <c r="AT647" s="100"/>
      <c r="AU647" s="100"/>
      <c r="AV647" s="100"/>
      <c r="AW647" s="100"/>
      <c r="AX647" s="100"/>
      <c r="AY647" s="100"/>
      <c r="AZ647" s="100"/>
      <c r="BA647" s="100"/>
      <c r="BB647" s="100"/>
      <c r="BC647" s="100"/>
      <c r="BD647" s="100"/>
      <c r="BE647" s="100"/>
      <c r="BF647" s="100"/>
      <c r="BG647" s="100"/>
    </row>
    <row r="648" spans="1:59" s="85" customFormat="1" ht="15.6" x14ac:dyDescent="0.3">
      <c r="A648" s="40" t="s">
        <v>74</v>
      </c>
      <c r="B648" s="40" t="str">
        <f>VLOOKUP(A648,'CENTROS DE COSTOS'!A:D,2,0)</f>
        <v>0036-0007</v>
      </c>
      <c r="C648" s="40" t="str">
        <f>VLOOKUP(A648,'CENTROS DE COSTOS'!A:D,3,0)</f>
        <v>Wompi Santander</v>
      </c>
      <c r="D648" s="40">
        <v>68432</v>
      </c>
      <c r="E648" s="40">
        <v>2983260</v>
      </c>
      <c r="F648" s="40">
        <v>71943</v>
      </c>
      <c r="G648" s="40" t="s">
        <v>33</v>
      </c>
      <c r="H648" s="40" t="s">
        <v>963</v>
      </c>
      <c r="I648" s="40" t="s">
        <v>1003</v>
      </c>
      <c r="J648" s="40" t="s">
        <v>1808</v>
      </c>
      <c r="K648" s="40" t="s">
        <v>1170</v>
      </c>
      <c r="L648" s="40" t="s">
        <v>8600</v>
      </c>
      <c r="M648" s="103">
        <v>45967.435416666667</v>
      </c>
      <c r="N648" s="103">
        <v>45972.414583333331</v>
      </c>
      <c r="O648" s="40" t="s">
        <v>35</v>
      </c>
      <c r="P648" s="40" t="s">
        <v>35</v>
      </c>
      <c r="Q648" s="40" t="s">
        <v>1494</v>
      </c>
      <c r="R648" s="40" t="s">
        <v>1495</v>
      </c>
      <c r="S648" s="40" t="s">
        <v>10871</v>
      </c>
      <c r="T648" s="40" t="s">
        <v>1497</v>
      </c>
      <c r="U648" s="40">
        <v>32</v>
      </c>
      <c r="V648" s="40" t="str">
        <f>VLOOKUP(D648,TIPOLOGIA!A:F,5,0)</f>
        <v>LEJANA</v>
      </c>
      <c r="W648" s="40" t="str">
        <f>VLOOKUP(D648,TIPOLOGIA!A:F,6,0)</f>
        <v>TERRESTRE</v>
      </c>
      <c r="X648" s="40" t="s">
        <v>12480</v>
      </c>
      <c r="Y648" s="40">
        <v>1</v>
      </c>
      <c r="Z648" s="51">
        <f>IF(T648="SOPORTE_TELEFÓNICO",'TARIFAS 2025'!$B$14,IF(V648="PRINCIPAL",'TARIFAS 2025'!$B$11,IF(V648="INTERMEDIA",'TARIFAS 2025'!$C$11,IF(V648="LEJANA",'TARIFAS 2025'!$D$11))))</f>
        <v>40250</v>
      </c>
      <c r="AA648" s="51">
        <f t="shared" si="10"/>
        <v>40250</v>
      </c>
      <c r="AB648" s="100"/>
      <c r="AC648" s="100"/>
      <c r="AD648" s="100"/>
      <c r="AE648" s="100"/>
      <c r="AF648" s="100"/>
      <c r="AG648" s="100"/>
      <c r="AH648" s="100"/>
      <c r="AI648" s="100"/>
      <c r="AJ648" s="100"/>
      <c r="AK648" s="100"/>
      <c r="AL648" s="100"/>
      <c r="AM648" s="100"/>
      <c r="AN648" s="100"/>
      <c r="AO648" s="100"/>
      <c r="AP648" s="100"/>
      <c r="AQ648" s="100"/>
      <c r="AR648" s="100"/>
      <c r="AS648" s="100"/>
      <c r="AT648" s="100"/>
      <c r="AU648" s="100"/>
      <c r="AV648" s="100"/>
      <c r="AW648" s="100"/>
      <c r="AX648" s="100"/>
      <c r="AY648" s="100"/>
      <c r="AZ648" s="100"/>
      <c r="BA648" s="100"/>
      <c r="BB648" s="100"/>
      <c r="BC648" s="100"/>
      <c r="BD648" s="100"/>
      <c r="BE648" s="100"/>
      <c r="BF648" s="100"/>
      <c r="BG648" s="100"/>
    </row>
    <row r="649" spans="1:59" s="85" customFormat="1" ht="15.6" x14ac:dyDescent="0.3">
      <c r="A649" s="40" t="s">
        <v>74</v>
      </c>
      <c r="B649" s="40" t="str">
        <f>VLOOKUP(A649,'CENTROS DE COSTOS'!A:D,2,0)</f>
        <v>0036-0007</v>
      </c>
      <c r="C649" s="40" t="str">
        <f>VLOOKUP(A649,'CENTROS DE COSTOS'!A:D,3,0)</f>
        <v>Wompi Santander</v>
      </c>
      <c r="D649" s="40">
        <v>68432</v>
      </c>
      <c r="E649" s="40">
        <v>2983257</v>
      </c>
      <c r="F649" s="40">
        <v>71943</v>
      </c>
      <c r="G649" s="40" t="s">
        <v>33</v>
      </c>
      <c r="H649" s="40" t="s">
        <v>963</v>
      </c>
      <c r="I649" s="40" t="s">
        <v>1003</v>
      </c>
      <c r="J649" s="40" t="s">
        <v>1808</v>
      </c>
      <c r="K649" s="40" t="s">
        <v>1170</v>
      </c>
      <c r="L649" s="40" t="s">
        <v>8601</v>
      </c>
      <c r="M649" s="103">
        <v>45967.435416666667</v>
      </c>
      <c r="N649" s="103">
        <v>45972.415277777778</v>
      </c>
      <c r="O649" s="40" t="s">
        <v>35</v>
      </c>
      <c r="P649" s="40" t="s">
        <v>35</v>
      </c>
      <c r="Q649" s="40" t="s">
        <v>1494</v>
      </c>
      <c r="R649" s="40" t="s">
        <v>1495</v>
      </c>
      <c r="S649" s="40" t="s">
        <v>10871</v>
      </c>
      <c r="T649" s="40" t="s">
        <v>1497</v>
      </c>
      <c r="U649" s="40">
        <v>32</v>
      </c>
      <c r="V649" s="40" t="str">
        <f>VLOOKUP(D649,TIPOLOGIA!A:F,5,0)</f>
        <v>LEJANA</v>
      </c>
      <c r="W649" s="40" t="str">
        <f>VLOOKUP(D649,TIPOLOGIA!A:F,6,0)</f>
        <v>TERRESTRE</v>
      </c>
      <c r="X649" s="40" t="s">
        <v>12480</v>
      </c>
      <c r="Y649" s="40">
        <v>1</v>
      </c>
      <c r="Z649" s="51">
        <f>IF(T649="SOPORTE_TELEFÓNICO",'TARIFAS 2025'!$B$14,IF(V649="PRINCIPAL",'TARIFAS 2025'!$B$11,IF(V649="INTERMEDIA",'TARIFAS 2025'!$C$11,IF(V649="LEJANA",'TARIFAS 2025'!$D$11))))</f>
        <v>40250</v>
      </c>
      <c r="AA649" s="51">
        <f t="shared" si="10"/>
        <v>40250</v>
      </c>
      <c r="AB649" s="100"/>
      <c r="AC649" s="100"/>
      <c r="AD649" s="100"/>
      <c r="AE649" s="100"/>
      <c r="AF649" s="100"/>
      <c r="AG649" s="100"/>
      <c r="AH649" s="100"/>
      <c r="AI649" s="100"/>
      <c r="AJ649" s="100"/>
      <c r="AK649" s="100"/>
      <c r="AL649" s="100"/>
      <c r="AM649" s="100"/>
      <c r="AN649" s="100"/>
      <c r="AO649" s="100"/>
      <c r="AP649" s="100"/>
      <c r="AQ649" s="100"/>
      <c r="AR649" s="100"/>
      <c r="AS649" s="100"/>
      <c r="AT649" s="100"/>
      <c r="AU649" s="100"/>
      <c r="AV649" s="100"/>
      <c r="AW649" s="100"/>
      <c r="AX649" s="100"/>
      <c r="AY649" s="100"/>
      <c r="AZ649" s="100"/>
      <c r="BA649" s="100"/>
      <c r="BB649" s="100"/>
      <c r="BC649" s="100"/>
      <c r="BD649" s="100"/>
      <c r="BE649" s="100"/>
      <c r="BF649" s="100"/>
      <c r="BG649" s="100"/>
    </row>
    <row r="650" spans="1:59" s="85" customFormat="1" ht="15.6" x14ac:dyDescent="0.3">
      <c r="A650" s="40" t="s">
        <v>90</v>
      </c>
      <c r="B650" s="40" t="str">
        <f>VLOOKUP(A650,'CENTROS DE COSTOS'!A:D,2,0)</f>
        <v>0036-0006</v>
      </c>
      <c r="C650" s="40" t="str">
        <f>VLOOKUP(A650,'CENTROS DE COSTOS'!A:D,3,0)</f>
        <v>Wompi Oriente</v>
      </c>
      <c r="D650" s="40">
        <v>18479</v>
      </c>
      <c r="E650" s="40">
        <v>2979291</v>
      </c>
      <c r="F650" s="40">
        <v>56100</v>
      </c>
      <c r="G650" s="40" t="s">
        <v>33</v>
      </c>
      <c r="H650" s="40" t="s">
        <v>466</v>
      </c>
      <c r="I650" s="40" t="s">
        <v>475</v>
      </c>
      <c r="J650" s="40" t="s">
        <v>6758</v>
      </c>
      <c r="K650" s="40" t="s">
        <v>1170</v>
      </c>
      <c r="L650" s="40" t="s">
        <v>8602</v>
      </c>
      <c r="M650" s="103">
        <v>45966.607638888891</v>
      </c>
      <c r="N650" s="103">
        <v>45972.415972222218</v>
      </c>
      <c r="O650" s="40" t="s">
        <v>35</v>
      </c>
      <c r="P650" s="40" t="s">
        <v>35</v>
      </c>
      <c r="Q650" s="40" t="s">
        <v>1494</v>
      </c>
      <c r="R650" s="40" t="s">
        <v>1495</v>
      </c>
      <c r="S650" s="40" t="s">
        <v>10872</v>
      </c>
      <c r="T650" s="40" t="s">
        <v>1497</v>
      </c>
      <c r="U650" s="40">
        <v>32</v>
      </c>
      <c r="V650" s="40" t="str">
        <f>VLOOKUP(D650,TIPOLOGIA!A:F,5,0)</f>
        <v>LEJANA</v>
      </c>
      <c r="W650" s="40" t="str">
        <f>VLOOKUP(D650,TIPOLOGIA!A:F,6,0)</f>
        <v>TERRESTRE</v>
      </c>
      <c r="X650" s="40" t="s">
        <v>1591</v>
      </c>
      <c r="Y650" s="40">
        <v>1</v>
      </c>
      <c r="Z650" s="51">
        <f>IF(T650="SOPORTE_TELEFÓNICO",'TARIFAS 2025'!$B$14,IF(V650="PRINCIPAL",'TARIFAS 2025'!$B$11,IF(V650="INTERMEDIA",'TARIFAS 2025'!$C$11,IF(V650="LEJANA",'TARIFAS 2025'!$D$11))))</f>
        <v>40250</v>
      </c>
      <c r="AA650" s="51">
        <f t="shared" si="10"/>
        <v>40250</v>
      </c>
      <c r="AB650" s="100"/>
      <c r="AC650" s="100"/>
      <c r="AD650" s="100"/>
      <c r="AE650" s="100"/>
      <c r="AF650" s="100"/>
      <c r="AG650" s="100"/>
      <c r="AH650" s="100"/>
      <c r="AI650" s="100"/>
      <c r="AJ650" s="100"/>
      <c r="AK650" s="100"/>
      <c r="AL650" s="100"/>
      <c r="AM650" s="100"/>
      <c r="AN650" s="100"/>
      <c r="AO650" s="100"/>
      <c r="AP650" s="100"/>
      <c r="AQ650" s="100"/>
      <c r="AR650" s="100"/>
      <c r="AS650" s="100"/>
      <c r="AT650" s="100"/>
      <c r="AU650" s="100"/>
      <c r="AV650" s="100"/>
      <c r="AW650" s="100"/>
      <c r="AX650" s="100"/>
      <c r="AY650" s="100"/>
      <c r="AZ650" s="100"/>
      <c r="BA650" s="100"/>
      <c r="BB650" s="100"/>
      <c r="BC650" s="100"/>
      <c r="BD650" s="100"/>
      <c r="BE650" s="100"/>
      <c r="BF650" s="100"/>
      <c r="BG650" s="100"/>
    </row>
    <row r="651" spans="1:59" s="85" customFormat="1" ht="15.6" x14ac:dyDescent="0.3">
      <c r="A651" s="40" t="s">
        <v>81</v>
      </c>
      <c r="B651" s="40" t="str">
        <f>VLOOKUP(A651,'CENTROS DE COSTOS'!A:D,2,0)</f>
        <v>0036-0007</v>
      </c>
      <c r="C651" s="40" t="str">
        <f>VLOOKUP(A651,'CENTROS DE COSTOS'!A:D,3,0)</f>
        <v>Wompi Santander</v>
      </c>
      <c r="D651" s="40">
        <v>54518</v>
      </c>
      <c r="E651" s="40">
        <v>2982625</v>
      </c>
      <c r="F651" s="40">
        <v>73318</v>
      </c>
      <c r="G651" s="40" t="s">
        <v>33</v>
      </c>
      <c r="H651" s="40" t="s">
        <v>891</v>
      </c>
      <c r="I651" s="40" t="s">
        <v>917</v>
      </c>
      <c r="J651" s="40" t="s">
        <v>1421</v>
      </c>
      <c r="K651" s="40" t="s">
        <v>1170</v>
      </c>
      <c r="L651" s="40" t="s">
        <v>8603</v>
      </c>
      <c r="M651" s="103">
        <v>45967.402083333327</v>
      </c>
      <c r="N651" s="103">
        <v>45972.416666666657</v>
      </c>
      <c r="O651" s="40" t="s">
        <v>35</v>
      </c>
      <c r="P651" s="40" t="s">
        <v>35</v>
      </c>
      <c r="Q651" s="40" t="s">
        <v>1494</v>
      </c>
      <c r="R651" s="40" t="s">
        <v>1495</v>
      </c>
      <c r="S651" s="40" t="s">
        <v>10873</v>
      </c>
      <c r="T651" s="40" t="s">
        <v>1497</v>
      </c>
      <c r="U651" s="40">
        <v>56</v>
      </c>
      <c r="V651" s="40" t="str">
        <f>VLOOKUP(D651,TIPOLOGIA!A:F,5,0)</f>
        <v>LEJANA</v>
      </c>
      <c r="W651" s="40" t="str">
        <f>VLOOKUP(D651,TIPOLOGIA!A:F,6,0)</f>
        <v>TERRESTRE</v>
      </c>
      <c r="X651" s="40" t="s">
        <v>12480</v>
      </c>
      <c r="Y651" s="40">
        <v>1</v>
      </c>
      <c r="Z651" s="51">
        <f>IF(T651="SOPORTE_TELEFÓNICO",'TARIFAS 2025'!$B$14,IF(V651="PRINCIPAL",'TARIFAS 2025'!$B$11,IF(V651="INTERMEDIA",'TARIFAS 2025'!$C$11,IF(V651="LEJANA",'TARIFAS 2025'!$D$11))))</f>
        <v>40250</v>
      </c>
      <c r="AA651" s="51">
        <f t="shared" si="10"/>
        <v>40250</v>
      </c>
      <c r="AB651" s="100"/>
      <c r="AC651" s="100"/>
      <c r="AD651" s="100"/>
      <c r="AE651" s="100"/>
      <c r="AF651" s="100"/>
      <c r="AG651" s="100"/>
      <c r="AH651" s="100"/>
      <c r="AI651" s="100"/>
      <c r="AJ651" s="100"/>
      <c r="AK651" s="100"/>
      <c r="AL651" s="100"/>
      <c r="AM651" s="100"/>
      <c r="AN651" s="100"/>
      <c r="AO651" s="100"/>
      <c r="AP651" s="100"/>
      <c r="AQ651" s="100"/>
      <c r="AR651" s="100"/>
      <c r="AS651" s="100"/>
      <c r="AT651" s="100"/>
      <c r="AU651" s="100"/>
      <c r="AV651" s="100"/>
      <c r="AW651" s="100"/>
      <c r="AX651" s="100"/>
      <c r="AY651" s="100"/>
      <c r="AZ651" s="100"/>
      <c r="BA651" s="100"/>
      <c r="BB651" s="100"/>
      <c r="BC651" s="100"/>
      <c r="BD651" s="100"/>
      <c r="BE651" s="100"/>
      <c r="BF651" s="100"/>
      <c r="BG651" s="100"/>
    </row>
    <row r="652" spans="1:59" s="85" customFormat="1" ht="15.6" x14ac:dyDescent="0.3">
      <c r="A652" s="40" t="s">
        <v>96</v>
      </c>
      <c r="B652" s="40" t="str">
        <f>VLOOKUP(A652,'CENTROS DE COSTOS'!A:D,2,0)</f>
        <v>0036-0007</v>
      </c>
      <c r="C652" s="40" t="str">
        <f>VLOOKUP(A652,'CENTROS DE COSTOS'!A:D,3,0)</f>
        <v>Wompi Santander</v>
      </c>
      <c r="D652" s="40">
        <v>15494</v>
      </c>
      <c r="E652" s="40">
        <v>2980262</v>
      </c>
      <c r="F652" s="40">
        <v>71307</v>
      </c>
      <c r="G652" s="40" t="s">
        <v>33</v>
      </c>
      <c r="H652" s="40" t="s">
        <v>322</v>
      </c>
      <c r="I652" s="40" t="s">
        <v>377</v>
      </c>
      <c r="J652" s="40" t="s">
        <v>6759</v>
      </c>
      <c r="K652" s="40" t="s">
        <v>1170</v>
      </c>
      <c r="L652" s="40" t="s">
        <v>8604</v>
      </c>
      <c r="M652" s="103">
        <v>45966.6875</v>
      </c>
      <c r="N652" s="103">
        <v>45972.416666666657</v>
      </c>
      <c r="O652" s="40" t="s">
        <v>35</v>
      </c>
      <c r="P652" s="40" t="s">
        <v>35</v>
      </c>
      <c r="Q652" s="40" t="s">
        <v>1494</v>
      </c>
      <c r="R652" s="40" t="s">
        <v>1495</v>
      </c>
      <c r="S652" s="40" t="s">
        <v>10874</v>
      </c>
      <c r="T652" s="40" t="s">
        <v>1497</v>
      </c>
      <c r="U652" s="40">
        <v>32</v>
      </c>
      <c r="V652" s="40" t="str">
        <f>VLOOKUP(D652,TIPOLOGIA!A:F,5,0)</f>
        <v>INTERMEDIA</v>
      </c>
      <c r="W652" s="40" t="str">
        <f>VLOOKUP(D652,TIPOLOGIA!A:F,6,0)</f>
        <v>TERRESTRE</v>
      </c>
      <c r="X652" s="40" t="s">
        <v>1802</v>
      </c>
      <c r="Y652" s="40">
        <v>1</v>
      </c>
      <c r="Z652" s="51">
        <f>IF(T652="SOPORTE_TELEFÓNICO",'TARIFAS 2025'!$B$14,IF(V652="PRINCIPAL",'TARIFAS 2025'!$B$11,IF(V652="INTERMEDIA",'TARIFAS 2025'!$C$11,IF(V652="LEJANA",'TARIFAS 2025'!$D$11))))</f>
        <v>36351</v>
      </c>
      <c r="AA652" s="51">
        <f t="shared" si="10"/>
        <v>36351</v>
      </c>
      <c r="AB652" s="100"/>
      <c r="AC652" s="100"/>
      <c r="AD652" s="100"/>
      <c r="AE652" s="100"/>
      <c r="AF652" s="100"/>
      <c r="AG652" s="100"/>
      <c r="AH652" s="100"/>
      <c r="AI652" s="100"/>
      <c r="AJ652" s="100"/>
      <c r="AK652" s="100"/>
      <c r="AL652" s="100"/>
      <c r="AM652" s="100"/>
      <c r="AN652" s="100"/>
      <c r="AO652" s="100"/>
      <c r="AP652" s="100"/>
      <c r="AQ652" s="100"/>
      <c r="AR652" s="100"/>
      <c r="AS652" s="100"/>
      <c r="AT652" s="100"/>
      <c r="AU652" s="100"/>
      <c r="AV652" s="100"/>
      <c r="AW652" s="100"/>
      <c r="AX652" s="100"/>
      <c r="AY652" s="100"/>
      <c r="AZ652" s="100"/>
      <c r="BA652" s="100"/>
      <c r="BB652" s="100"/>
      <c r="BC652" s="100"/>
      <c r="BD652" s="100"/>
      <c r="BE652" s="100"/>
      <c r="BF652" s="100"/>
      <c r="BG652" s="100"/>
    </row>
    <row r="653" spans="1:59" s="85" customFormat="1" ht="15.6" x14ac:dyDescent="0.3">
      <c r="A653" s="40" t="s">
        <v>97</v>
      </c>
      <c r="B653" s="40" t="str">
        <f>VLOOKUP(A653,'CENTROS DE COSTOS'!A:D,2,0)</f>
        <v>0036-0001</v>
      </c>
      <c r="C653" s="40" t="str">
        <f>VLOOKUP(A653,'CENTROS DE COSTOS'!A:D,3,0)</f>
        <v>Wompi Costa</v>
      </c>
      <c r="D653" s="40">
        <v>20621</v>
      </c>
      <c r="E653" s="40">
        <v>2980865</v>
      </c>
      <c r="F653" s="40">
        <v>78155</v>
      </c>
      <c r="G653" s="40" t="s">
        <v>33</v>
      </c>
      <c r="H653" s="40" t="s">
        <v>536</v>
      </c>
      <c r="I653" s="40" t="s">
        <v>535</v>
      </c>
      <c r="J653" s="40" t="s">
        <v>6760</v>
      </c>
      <c r="K653" s="40" t="s">
        <v>1170</v>
      </c>
      <c r="L653" s="40" t="s">
        <v>8605</v>
      </c>
      <c r="M653" s="103">
        <v>45967.333333333343</v>
      </c>
      <c r="N653" s="103">
        <v>45972.417361111111</v>
      </c>
      <c r="O653" s="40" t="s">
        <v>35</v>
      </c>
      <c r="P653" s="40" t="s">
        <v>35</v>
      </c>
      <c r="Q653" s="40" t="s">
        <v>1494</v>
      </c>
      <c r="R653" s="40" t="s">
        <v>1495</v>
      </c>
      <c r="S653" s="40" t="s">
        <v>10875</v>
      </c>
      <c r="T653" s="40" t="s">
        <v>1497</v>
      </c>
      <c r="U653" s="40">
        <v>24</v>
      </c>
      <c r="V653" s="40" t="str">
        <f>VLOOKUP(D653,TIPOLOGIA!A:F,5,0)</f>
        <v>INTERMEDIA</v>
      </c>
      <c r="W653" s="40" t="str">
        <f>VLOOKUP(D653,TIPOLOGIA!A:F,6,0)</f>
        <v>TERRESTRE</v>
      </c>
      <c r="X653" s="40" t="s">
        <v>1802</v>
      </c>
      <c r="Y653" s="40">
        <v>1</v>
      </c>
      <c r="Z653" s="51">
        <f>IF(T653="SOPORTE_TELEFÓNICO",'TARIFAS 2025'!$B$14,IF(V653="PRINCIPAL",'TARIFAS 2025'!$B$11,IF(V653="INTERMEDIA",'TARIFAS 2025'!$C$11,IF(V653="LEJANA",'TARIFAS 2025'!$D$11))))</f>
        <v>36351</v>
      </c>
      <c r="AA653" s="51">
        <f t="shared" si="10"/>
        <v>36351</v>
      </c>
      <c r="AB653" s="100"/>
      <c r="AC653" s="100"/>
      <c r="AD653" s="100"/>
      <c r="AE653" s="100"/>
      <c r="AF653" s="100"/>
      <c r="AG653" s="100"/>
      <c r="AH653" s="100"/>
      <c r="AI653" s="100"/>
      <c r="AJ653" s="100"/>
      <c r="AK653" s="100"/>
      <c r="AL653" s="100"/>
      <c r="AM653" s="100"/>
      <c r="AN653" s="100"/>
      <c r="AO653" s="100"/>
      <c r="AP653" s="100"/>
      <c r="AQ653" s="100"/>
      <c r="AR653" s="100"/>
      <c r="AS653" s="100"/>
      <c r="AT653" s="100"/>
      <c r="AU653" s="100"/>
      <c r="AV653" s="100"/>
      <c r="AW653" s="100"/>
      <c r="AX653" s="100"/>
      <c r="AY653" s="100"/>
      <c r="AZ653" s="100"/>
      <c r="BA653" s="100"/>
      <c r="BB653" s="100"/>
      <c r="BC653" s="100"/>
      <c r="BD653" s="100"/>
      <c r="BE653" s="100"/>
      <c r="BF653" s="100"/>
      <c r="BG653" s="100"/>
    </row>
    <row r="654" spans="1:59" s="85" customFormat="1" ht="15.6" x14ac:dyDescent="0.3">
      <c r="A654" s="40" t="s">
        <v>98</v>
      </c>
      <c r="B654" s="40" t="str">
        <f>VLOOKUP(A654,'CENTROS DE COSTOS'!A:D,2,0)</f>
        <v>0036-0006</v>
      </c>
      <c r="C654" s="40" t="str">
        <f>VLOOKUP(A654,'CENTROS DE COSTOS'!A:D,3,0)</f>
        <v>Wompi Oriente</v>
      </c>
      <c r="D654" s="40">
        <v>50001</v>
      </c>
      <c r="E654" s="40">
        <v>2993499</v>
      </c>
      <c r="F654" s="40">
        <v>51714</v>
      </c>
      <c r="G654" s="40" t="s">
        <v>33</v>
      </c>
      <c r="H654" s="40" t="s">
        <v>814</v>
      </c>
      <c r="I654" s="40" t="s">
        <v>98</v>
      </c>
      <c r="J654" s="40" t="s">
        <v>6761</v>
      </c>
      <c r="K654" s="40" t="s">
        <v>1170</v>
      </c>
      <c r="L654" s="40" t="s">
        <v>8606</v>
      </c>
      <c r="M654" s="103">
        <v>45971.333333333343</v>
      </c>
      <c r="N654" s="103">
        <v>45972.418055555558</v>
      </c>
      <c r="O654" s="40" t="s">
        <v>35</v>
      </c>
      <c r="P654" s="40" t="s">
        <v>35</v>
      </c>
      <c r="Q654" s="40" t="s">
        <v>1494</v>
      </c>
      <c r="R654" s="40" t="s">
        <v>1495</v>
      </c>
      <c r="S654" s="40" t="s">
        <v>10876</v>
      </c>
      <c r="T654" s="40" t="s">
        <v>1172</v>
      </c>
      <c r="U654" s="40">
        <v>32</v>
      </c>
      <c r="V654" s="40" t="str">
        <f>VLOOKUP(D654,TIPOLOGIA!A:F,5,0)</f>
        <v>PRINCIPAL</v>
      </c>
      <c r="W654" s="40" t="str">
        <f>VLOOKUP(D654,TIPOLOGIA!A:F,6,0)</f>
        <v>TERRESTRE</v>
      </c>
      <c r="X654" s="40" t="s">
        <v>1262</v>
      </c>
      <c r="Y654" s="40">
        <v>1</v>
      </c>
      <c r="Z654" s="51">
        <f>IF(T654="SOPORTE_TELEFÓNICO",'TARIFAS 2025'!$B$14,IF(V654="PRINCIPAL",'TARIFAS 2025'!$B$11,IF(V654="INTERMEDIA",'TARIFAS 2025'!$C$11,IF(V654="LEJANA",'TARIFAS 2025'!$D$11))))</f>
        <v>31419</v>
      </c>
      <c r="AA654" s="51">
        <f t="shared" si="10"/>
        <v>31419</v>
      </c>
      <c r="AB654" s="100"/>
      <c r="AC654" s="100"/>
      <c r="AD654" s="100"/>
      <c r="AE654" s="100"/>
      <c r="AF654" s="100"/>
      <c r="AG654" s="100"/>
      <c r="AH654" s="100"/>
      <c r="AI654" s="100"/>
      <c r="AJ654" s="100"/>
      <c r="AK654" s="100"/>
      <c r="AL654" s="100"/>
      <c r="AM654" s="100"/>
      <c r="AN654" s="100"/>
      <c r="AO654" s="100"/>
      <c r="AP654" s="100"/>
      <c r="AQ654" s="100"/>
      <c r="AR654" s="100"/>
      <c r="AS654" s="100"/>
      <c r="AT654" s="100"/>
      <c r="AU654" s="100"/>
      <c r="AV654" s="100"/>
      <c r="AW654" s="100"/>
      <c r="AX654" s="100"/>
      <c r="AY654" s="100"/>
      <c r="AZ654" s="100"/>
      <c r="BA654" s="100"/>
      <c r="BB654" s="100"/>
      <c r="BC654" s="100"/>
      <c r="BD654" s="100"/>
      <c r="BE654" s="100"/>
      <c r="BF654" s="100"/>
      <c r="BG654" s="100"/>
    </row>
    <row r="655" spans="1:59" s="85" customFormat="1" ht="15.6" x14ac:dyDescent="0.3">
      <c r="A655" s="40" t="s">
        <v>98</v>
      </c>
      <c r="B655" s="40" t="str">
        <f>VLOOKUP(A655,'CENTROS DE COSTOS'!A:D,2,0)</f>
        <v>0036-0006</v>
      </c>
      <c r="C655" s="40" t="str">
        <f>VLOOKUP(A655,'CENTROS DE COSTOS'!A:D,3,0)</f>
        <v>Wompi Oriente</v>
      </c>
      <c r="D655" s="40">
        <v>50001</v>
      </c>
      <c r="E655" s="40">
        <v>2993403</v>
      </c>
      <c r="F655" s="40">
        <v>49102</v>
      </c>
      <c r="G655" s="40" t="s">
        <v>33</v>
      </c>
      <c r="H655" s="40" t="s">
        <v>814</v>
      </c>
      <c r="I655" s="40" t="s">
        <v>98</v>
      </c>
      <c r="J655" s="40" t="s">
        <v>1594</v>
      </c>
      <c r="K655" s="40" t="s">
        <v>1170</v>
      </c>
      <c r="L655" s="40" t="s">
        <v>8607</v>
      </c>
      <c r="M655" s="103">
        <v>45971.333333333343</v>
      </c>
      <c r="N655" s="103">
        <v>45972.419444444437</v>
      </c>
      <c r="O655" s="40" t="s">
        <v>35</v>
      </c>
      <c r="P655" s="40" t="s">
        <v>35</v>
      </c>
      <c r="Q655" s="40" t="s">
        <v>1494</v>
      </c>
      <c r="R655" s="40" t="s">
        <v>1495</v>
      </c>
      <c r="S655" s="40" t="s">
        <v>10877</v>
      </c>
      <c r="T655" s="40" t="s">
        <v>1172</v>
      </c>
      <c r="U655" s="40">
        <v>56</v>
      </c>
      <c r="V655" s="40" t="str">
        <f>VLOOKUP(D655,TIPOLOGIA!A:F,5,0)</f>
        <v>PRINCIPAL</v>
      </c>
      <c r="W655" s="40" t="str">
        <f>VLOOKUP(D655,TIPOLOGIA!A:F,6,0)</f>
        <v>TERRESTRE</v>
      </c>
      <c r="X655" s="40" t="s">
        <v>1262</v>
      </c>
      <c r="Y655" s="40">
        <v>1</v>
      </c>
      <c r="Z655" s="51">
        <f>IF(T655="SOPORTE_TELEFÓNICO",'TARIFAS 2025'!$B$14,IF(V655="PRINCIPAL",'TARIFAS 2025'!$B$11,IF(V655="INTERMEDIA",'TARIFAS 2025'!$C$11,IF(V655="LEJANA",'TARIFAS 2025'!$D$11))))</f>
        <v>31419</v>
      </c>
      <c r="AA655" s="51">
        <f t="shared" si="10"/>
        <v>31419</v>
      </c>
      <c r="AB655" s="100"/>
      <c r="AC655" s="100"/>
      <c r="AD655" s="100"/>
      <c r="AE655" s="100"/>
      <c r="AF655" s="100"/>
      <c r="AG655" s="100"/>
      <c r="AH655" s="100"/>
      <c r="AI655" s="100"/>
      <c r="AJ655" s="100"/>
      <c r="AK655" s="100"/>
      <c r="AL655" s="100"/>
      <c r="AM655" s="100"/>
      <c r="AN655" s="100"/>
      <c r="AO655" s="100"/>
      <c r="AP655" s="100"/>
      <c r="AQ655" s="100"/>
      <c r="AR655" s="100"/>
      <c r="AS655" s="100"/>
      <c r="AT655" s="100"/>
      <c r="AU655" s="100"/>
      <c r="AV655" s="100"/>
      <c r="AW655" s="100"/>
      <c r="AX655" s="100"/>
      <c r="AY655" s="100"/>
      <c r="AZ655" s="100"/>
      <c r="BA655" s="100"/>
      <c r="BB655" s="100"/>
      <c r="BC655" s="100"/>
      <c r="BD655" s="100"/>
      <c r="BE655" s="100"/>
      <c r="BF655" s="100"/>
      <c r="BG655" s="100"/>
    </row>
    <row r="656" spans="1:59" s="85" customFormat="1" ht="15.6" x14ac:dyDescent="0.3">
      <c r="A656" s="40" t="s">
        <v>80</v>
      </c>
      <c r="B656" s="40" t="str">
        <f>VLOOKUP(A656,'CENTROS DE COSTOS'!A:D,2,0)</f>
        <v>0036-0001</v>
      </c>
      <c r="C656" s="40" t="str">
        <f>VLOOKUP(A656,'CENTROS DE COSTOS'!A:D,3,0)</f>
        <v>Wompi Costa</v>
      </c>
      <c r="D656" s="40">
        <v>13001</v>
      </c>
      <c r="E656" s="40">
        <v>2993454</v>
      </c>
      <c r="F656" s="40">
        <v>76119</v>
      </c>
      <c r="G656" s="40" t="s">
        <v>33</v>
      </c>
      <c r="H656" s="40" t="s">
        <v>275</v>
      </c>
      <c r="I656" s="40" t="s">
        <v>80</v>
      </c>
      <c r="J656" s="40" t="s">
        <v>6762</v>
      </c>
      <c r="K656" s="40" t="s">
        <v>1170</v>
      </c>
      <c r="L656" s="40" t="s">
        <v>8608</v>
      </c>
      <c r="M656" s="103">
        <v>45971.333333333343</v>
      </c>
      <c r="N656" s="103">
        <v>45972.420138888891</v>
      </c>
      <c r="O656" s="40" t="s">
        <v>35</v>
      </c>
      <c r="P656" s="40" t="s">
        <v>35</v>
      </c>
      <c r="Q656" s="40" t="s">
        <v>1494</v>
      </c>
      <c r="R656" s="40" t="s">
        <v>1495</v>
      </c>
      <c r="S656" s="40" t="s">
        <v>10878</v>
      </c>
      <c r="T656" s="40" t="s">
        <v>1172</v>
      </c>
      <c r="U656" s="40">
        <v>32</v>
      </c>
      <c r="V656" s="40" t="str">
        <f>VLOOKUP(D656,TIPOLOGIA!A:F,5,0)</f>
        <v>PRINCIPAL</v>
      </c>
      <c r="W656" s="40" t="str">
        <f>VLOOKUP(D656,TIPOLOGIA!A:F,6,0)</f>
        <v>TERRESTRE</v>
      </c>
      <c r="X656" s="40" t="s">
        <v>1299</v>
      </c>
      <c r="Y656" s="40">
        <v>1</v>
      </c>
      <c r="Z656" s="51">
        <f>IF(T656="SOPORTE_TELEFÓNICO",'TARIFAS 2025'!$B$14,IF(V656="PRINCIPAL",'TARIFAS 2025'!$B$11,IF(V656="INTERMEDIA",'TARIFAS 2025'!$C$11,IF(V656="LEJANA",'TARIFAS 2025'!$D$11))))</f>
        <v>31419</v>
      </c>
      <c r="AA656" s="51">
        <f t="shared" si="10"/>
        <v>31419</v>
      </c>
      <c r="AB656" s="100"/>
      <c r="AC656" s="100"/>
      <c r="AD656" s="100"/>
      <c r="AE656" s="100"/>
      <c r="AF656" s="100"/>
      <c r="AG656" s="100"/>
      <c r="AH656" s="100"/>
      <c r="AI656" s="100"/>
      <c r="AJ656" s="100"/>
      <c r="AK656" s="100"/>
      <c r="AL656" s="100"/>
      <c r="AM656" s="100"/>
      <c r="AN656" s="100"/>
      <c r="AO656" s="100"/>
      <c r="AP656" s="100"/>
      <c r="AQ656" s="100"/>
      <c r="AR656" s="100"/>
      <c r="AS656" s="100"/>
      <c r="AT656" s="100"/>
      <c r="AU656" s="100"/>
      <c r="AV656" s="100"/>
      <c r="AW656" s="100"/>
      <c r="AX656" s="100"/>
      <c r="AY656" s="100"/>
      <c r="AZ656" s="100"/>
      <c r="BA656" s="100"/>
      <c r="BB656" s="100"/>
      <c r="BC656" s="100"/>
      <c r="BD656" s="100"/>
      <c r="BE656" s="100"/>
      <c r="BF656" s="100"/>
      <c r="BG656" s="100"/>
    </row>
    <row r="657" spans="1:59" s="85" customFormat="1" ht="15.6" x14ac:dyDescent="0.3">
      <c r="A657" s="40" t="s">
        <v>81</v>
      </c>
      <c r="B657" s="40" t="str">
        <f>VLOOKUP(A657,'CENTROS DE COSTOS'!A:D,2,0)</f>
        <v>0036-0007</v>
      </c>
      <c r="C657" s="40" t="str">
        <f>VLOOKUP(A657,'CENTROS DE COSTOS'!A:D,3,0)</f>
        <v>Wompi Santander</v>
      </c>
      <c r="D657" s="40">
        <v>54261</v>
      </c>
      <c r="E657" s="40">
        <v>2980165</v>
      </c>
      <c r="F657" s="40">
        <v>79384</v>
      </c>
      <c r="G657" s="40" t="s">
        <v>33</v>
      </c>
      <c r="H657" s="40" t="s">
        <v>891</v>
      </c>
      <c r="I657" s="40" t="s">
        <v>906</v>
      </c>
      <c r="J657" s="40" t="s">
        <v>6763</v>
      </c>
      <c r="K657" s="40" t="s">
        <v>1170</v>
      </c>
      <c r="L657" s="40" t="s">
        <v>8609</v>
      </c>
      <c r="M657" s="103">
        <v>45966.666666666657</v>
      </c>
      <c r="N657" s="103">
        <v>45972.420138888891</v>
      </c>
      <c r="O657" s="40" t="s">
        <v>35</v>
      </c>
      <c r="P657" s="40" t="s">
        <v>35</v>
      </c>
      <c r="Q657" s="40" t="s">
        <v>1494</v>
      </c>
      <c r="R657" s="40" t="s">
        <v>1495</v>
      </c>
      <c r="S657" s="40" t="s">
        <v>10879</v>
      </c>
      <c r="T657" s="40" t="s">
        <v>1497</v>
      </c>
      <c r="U657" s="40">
        <v>8</v>
      </c>
      <c r="V657" s="40" t="str">
        <f>VLOOKUP(D657,TIPOLOGIA!A:F,5,0)</f>
        <v>INTERMEDIA</v>
      </c>
      <c r="W657" s="40" t="str">
        <f>VLOOKUP(D657,TIPOLOGIA!A:F,6,0)</f>
        <v>TERRESTRE</v>
      </c>
      <c r="X657" s="40" t="s">
        <v>12480</v>
      </c>
      <c r="Y657" s="40">
        <v>1</v>
      </c>
      <c r="Z657" s="51">
        <f>IF(T657="SOPORTE_TELEFÓNICO",'TARIFAS 2025'!$B$14,IF(V657="PRINCIPAL",'TARIFAS 2025'!$B$11,IF(V657="INTERMEDIA",'TARIFAS 2025'!$C$11,IF(V657="LEJANA",'TARIFAS 2025'!$D$11))))</f>
        <v>36351</v>
      </c>
      <c r="AA657" s="51">
        <f t="shared" si="10"/>
        <v>36351</v>
      </c>
      <c r="AB657" s="100"/>
      <c r="AC657" s="100"/>
      <c r="AD657" s="100"/>
      <c r="AE657" s="100"/>
      <c r="AF657" s="100"/>
      <c r="AG657" s="100"/>
      <c r="AH657" s="100"/>
      <c r="AI657" s="100"/>
      <c r="AJ657" s="100"/>
      <c r="AK657" s="100"/>
      <c r="AL657" s="100"/>
      <c r="AM657" s="100"/>
      <c r="AN657" s="100"/>
      <c r="AO657" s="100"/>
      <c r="AP657" s="100"/>
      <c r="AQ657" s="100"/>
      <c r="AR657" s="100"/>
      <c r="AS657" s="100"/>
      <c r="AT657" s="100"/>
      <c r="AU657" s="100"/>
      <c r="AV657" s="100"/>
      <c r="AW657" s="100"/>
      <c r="AX657" s="100"/>
      <c r="AY657" s="100"/>
      <c r="AZ657" s="100"/>
      <c r="BA657" s="100"/>
      <c r="BB657" s="100"/>
      <c r="BC657" s="100"/>
      <c r="BD657" s="100"/>
      <c r="BE657" s="100"/>
      <c r="BF657" s="100"/>
      <c r="BG657" s="100"/>
    </row>
    <row r="658" spans="1:59" s="85" customFormat="1" ht="15.6" x14ac:dyDescent="0.3">
      <c r="A658" s="40" t="s">
        <v>71</v>
      </c>
      <c r="B658" s="40" t="str">
        <f>VLOOKUP(A658,'CENTROS DE COSTOS'!A:D,2,0)</f>
        <v>0036-0004</v>
      </c>
      <c r="C658" s="40" t="str">
        <f>VLOOKUP(A658,'CENTROS DE COSTOS'!A:D,3,0)</f>
        <v>Wompi Centro</v>
      </c>
      <c r="D658" s="40">
        <v>11001</v>
      </c>
      <c r="E658" s="40">
        <v>2988124</v>
      </c>
      <c r="F658" s="40">
        <v>66043</v>
      </c>
      <c r="G658" s="40" t="s">
        <v>33</v>
      </c>
      <c r="H658" s="40" t="s">
        <v>618</v>
      </c>
      <c r="I658" s="40" t="s">
        <v>71</v>
      </c>
      <c r="J658" s="40" t="s">
        <v>6764</v>
      </c>
      <c r="K658" s="40" t="s">
        <v>1170</v>
      </c>
      <c r="L658" s="40" t="s">
        <v>8610</v>
      </c>
      <c r="M658" s="103">
        <v>45968.356249999997</v>
      </c>
      <c r="N658" s="103">
        <v>45972.421527777777</v>
      </c>
      <c r="O658" s="40" t="s">
        <v>35</v>
      </c>
      <c r="P658" s="40" t="s">
        <v>35</v>
      </c>
      <c r="Q658" s="40" t="s">
        <v>1494</v>
      </c>
      <c r="R658" s="40" t="s">
        <v>1495</v>
      </c>
      <c r="S658" s="40" t="s">
        <v>10880</v>
      </c>
      <c r="T658" s="40" t="s">
        <v>1172</v>
      </c>
      <c r="U658" s="40">
        <v>8</v>
      </c>
      <c r="V658" s="40" t="str">
        <f>VLOOKUP(D658,TIPOLOGIA!A:F,5,0)</f>
        <v>PRINCIPAL</v>
      </c>
      <c r="W658" s="40" t="str">
        <f>VLOOKUP(D658,TIPOLOGIA!A:F,6,0)</f>
        <v>TERRESTRE</v>
      </c>
      <c r="X658" s="40" t="s">
        <v>1225</v>
      </c>
      <c r="Y658" s="40">
        <v>1</v>
      </c>
      <c r="Z658" s="51">
        <f>IF(T658="SOPORTE_TELEFÓNICO",'TARIFAS 2025'!$B$14,IF(V658="PRINCIPAL",'TARIFAS 2025'!$B$11,IF(V658="INTERMEDIA",'TARIFAS 2025'!$C$11,IF(V658="LEJANA",'TARIFAS 2025'!$D$11))))</f>
        <v>31419</v>
      </c>
      <c r="AA658" s="51">
        <f t="shared" si="10"/>
        <v>31419</v>
      </c>
      <c r="AB658" s="100"/>
      <c r="AC658" s="100"/>
      <c r="AD658" s="100"/>
      <c r="AE658" s="100"/>
      <c r="AF658" s="100"/>
      <c r="AG658" s="100"/>
      <c r="AH658" s="100"/>
      <c r="AI658" s="100"/>
      <c r="AJ658" s="100"/>
      <c r="AK658" s="100"/>
      <c r="AL658" s="100"/>
      <c r="AM658" s="100"/>
      <c r="AN658" s="100"/>
      <c r="AO658" s="100"/>
      <c r="AP658" s="100"/>
      <c r="AQ658" s="100"/>
      <c r="AR658" s="100"/>
      <c r="AS658" s="100"/>
      <c r="AT658" s="100"/>
      <c r="AU658" s="100"/>
      <c r="AV658" s="100"/>
      <c r="AW658" s="100"/>
      <c r="AX658" s="100"/>
      <c r="AY658" s="100"/>
      <c r="AZ658" s="100"/>
      <c r="BA658" s="100"/>
      <c r="BB658" s="100"/>
      <c r="BC658" s="100"/>
      <c r="BD658" s="100"/>
      <c r="BE658" s="100"/>
      <c r="BF658" s="100"/>
      <c r="BG658" s="100"/>
    </row>
    <row r="659" spans="1:59" s="85" customFormat="1" ht="15.6" x14ac:dyDescent="0.3">
      <c r="A659" s="40" t="s">
        <v>98</v>
      </c>
      <c r="B659" s="40" t="str">
        <f>VLOOKUP(A659,'CENTROS DE COSTOS'!A:D,2,0)</f>
        <v>0036-0006</v>
      </c>
      <c r="C659" s="40" t="str">
        <f>VLOOKUP(A659,'CENTROS DE COSTOS'!A:D,3,0)</f>
        <v>Wompi Oriente</v>
      </c>
      <c r="D659" s="40">
        <v>50001</v>
      </c>
      <c r="E659" s="40">
        <v>2993534</v>
      </c>
      <c r="F659" s="40">
        <v>51421</v>
      </c>
      <c r="G659" s="40" t="s">
        <v>33</v>
      </c>
      <c r="H659" s="40" t="s">
        <v>814</v>
      </c>
      <c r="I659" s="40" t="s">
        <v>98</v>
      </c>
      <c r="J659" s="40" t="s">
        <v>6765</v>
      </c>
      <c r="K659" s="40" t="s">
        <v>1170</v>
      </c>
      <c r="L659" s="40" t="s">
        <v>8611</v>
      </c>
      <c r="M659" s="103">
        <v>45971.333333333343</v>
      </c>
      <c r="N659" s="103">
        <v>45972.42291666667</v>
      </c>
      <c r="O659" s="40" t="s">
        <v>35</v>
      </c>
      <c r="P659" s="40" t="s">
        <v>35</v>
      </c>
      <c r="Q659" s="40" t="s">
        <v>1494</v>
      </c>
      <c r="R659" s="40" t="s">
        <v>1495</v>
      </c>
      <c r="S659" s="40" t="s">
        <v>10881</v>
      </c>
      <c r="T659" s="40" t="s">
        <v>1172</v>
      </c>
      <c r="U659" s="40">
        <v>24</v>
      </c>
      <c r="V659" s="40" t="str">
        <f>VLOOKUP(D659,TIPOLOGIA!A:F,5,0)</f>
        <v>PRINCIPAL</v>
      </c>
      <c r="W659" s="40" t="str">
        <f>VLOOKUP(D659,TIPOLOGIA!A:F,6,0)</f>
        <v>TERRESTRE</v>
      </c>
      <c r="X659" s="40" t="s">
        <v>1262</v>
      </c>
      <c r="Y659" s="40">
        <v>1</v>
      </c>
      <c r="Z659" s="51">
        <f>IF(T659="SOPORTE_TELEFÓNICO",'TARIFAS 2025'!$B$14,IF(V659="PRINCIPAL",'TARIFAS 2025'!$B$11,IF(V659="INTERMEDIA",'TARIFAS 2025'!$C$11,IF(V659="LEJANA",'TARIFAS 2025'!$D$11))))</f>
        <v>31419</v>
      </c>
      <c r="AA659" s="51">
        <f t="shared" si="10"/>
        <v>31419</v>
      </c>
      <c r="AB659" s="100"/>
      <c r="AC659" s="100"/>
      <c r="AD659" s="100"/>
      <c r="AE659" s="100"/>
      <c r="AF659" s="100"/>
      <c r="AG659" s="100"/>
      <c r="AH659" s="100"/>
      <c r="AI659" s="100"/>
      <c r="AJ659" s="100"/>
      <c r="AK659" s="100"/>
      <c r="AL659" s="100"/>
      <c r="AM659" s="100"/>
      <c r="AN659" s="100"/>
      <c r="AO659" s="100"/>
      <c r="AP659" s="100"/>
      <c r="AQ659" s="100"/>
      <c r="AR659" s="100"/>
      <c r="AS659" s="100"/>
      <c r="AT659" s="100"/>
      <c r="AU659" s="100"/>
      <c r="AV659" s="100"/>
      <c r="AW659" s="100"/>
      <c r="AX659" s="100"/>
      <c r="AY659" s="100"/>
      <c r="AZ659" s="100"/>
      <c r="BA659" s="100"/>
      <c r="BB659" s="100"/>
      <c r="BC659" s="100"/>
      <c r="BD659" s="100"/>
      <c r="BE659" s="100"/>
      <c r="BF659" s="100"/>
      <c r="BG659" s="100"/>
    </row>
    <row r="660" spans="1:59" s="85" customFormat="1" ht="15.6" x14ac:dyDescent="0.3">
      <c r="A660" s="40" t="s">
        <v>90</v>
      </c>
      <c r="B660" s="40" t="str">
        <f>VLOOKUP(A660,'CENTROS DE COSTOS'!A:D,2,0)</f>
        <v>0036-0006</v>
      </c>
      <c r="C660" s="40" t="str">
        <f>VLOOKUP(A660,'CENTROS DE COSTOS'!A:D,3,0)</f>
        <v>Wompi Oriente</v>
      </c>
      <c r="D660" s="40">
        <v>41001</v>
      </c>
      <c r="E660" s="40">
        <v>2993330</v>
      </c>
      <c r="F660" s="40">
        <v>77683</v>
      </c>
      <c r="G660" s="40" t="s">
        <v>33</v>
      </c>
      <c r="H660" s="40" t="s">
        <v>740</v>
      </c>
      <c r="I660" s="40" t="s">
        <v>90</v>
      </c>
      <c r="J660" s="40" t="s">
        <v>6766</v>
      </c>
      <c r="K660" s="40" t="s">
        <v>1170</v>
      </c>
      <c r="L660" s="40" t="s">
        <v>8612</v>
      </c>
      <c r="M660" s="103">
        <v>45971.333333333343</v>
      </c>
      <c r="N660" s="103">
        <v>45972.423611111109</v>
      </c>
      <c r="O660" s="40" t="s">
        <v>35</v>
      </c>
      <c r="P660" s="40" t="s">
        <v>35</v>
      </c>
      <c r="Q660" s="40" t="s">
        <v>1494</v>
      </c>
      <c r="R660" s="40" t="s">
        <v>1495</v>
      </c>
      <c r="S660" s="40" t="s">
        <v>10882</v>
      </c>
      <c r="T660" s="40" t="s">
        <v>1172</v>
      </c>
      <c r="U660" s="40">
        <v>16</v>
      </c>
      <c r="V660" s="40" t="str">
        <f>VLOOKUP(D660,TIPOLOGIA!A:F,5,0)</f>
        <v>PRINCIPAL</v>
      </c>
      <c r="W660" s="40" t="str">
        <f>VLOOKUP(D660,TIPOLOGIA!A:F,6,0)</f>
        <v>TERRESTRE</v>
      </c>
      <c r="X660" s="40" t="s">
        <v>1187</v>
      </c>
      <c r="Y660" s="40">
        <v>1</v>
      </c>
      <c r="Z660" s="51">
        <f>IF(T660="SOPORTE_TELEFÓNICO",'TARIFAS 2025'!$B$14,IF(V660="PRINCIPAL",'TARIFAS 2025'!$B$11,IF(V660="INTERMEDIA",'TARIFAS 2025'!$C$11,IF(V660="LEJANA",'TARIFAS 2025'!$D$11))))</f>
        <v>31419</v>
      </c>
      <c r="AA660" s="51">
        <f t="shared" si="10"/>
        <v>31419</v>
      </c>
      <c r="AB660" s="100"/>
      <c r="AC660" s="100"/>
      <c r="AD660" s="100"/>
      <c r="AE660" s="100"/>
      <c r="AF660" s="100"/>
      <c r="AG660" s="100"/>
      <c r="AH660" s="100"/>
      <c r="AI660" s="100"/>
      <c r="AJ660" s="100"/>
      <c r="AK660" s="100"/>
      <c r="AL660" s="100"/>
      <c r="AM660" s="100"/>
      <c r="AN660" s="100"/>
      <c r="AO660" s="100"/>
      <c r="AP660" s="100"/>
      <c r="AQ660" s="100"/>
      <c r="AR660" s="100"/>
      <c r="AS660" s="100"/>
      <c r="AT660" s="100"/>
      <c r="AU660" s="100"/>
      <c r="AV660" s="100"/>
      <c r="AW660" s="100"/>
      <c r="AX660" s="100"/>
      <c r="AY660" s="100"/>
      <c r="AZ660" s="100"/>
      <c r="BA660" s="100"/>
      <c r="BB660" s="100"/>
      <c r="BC660" s="100"/>
      <c r="BD660" s="100"/>
      <c r="BE660" s="100"/>
      <c r="BF660" s="100"/>
      <c r="BG660" s="100"/>
    </row>
    <row r="661" spans="1:59" s="85" customFormat="1" ht="15.6" x14ac:dyDescent="0.3">
      <c r="A661" s="40" t="s">
        <v>97</v>
      </c>
      <c r="B661" s="40" t="str">
        <f>VLOOKUP(A661,'CENTROS DE COSTOS'!A:D,2,0)</f>
        <v>0036-0001</v>
      </c>
      <c r="C661" s="40" t="str">
        <f>VLOOKUP(A661,'CENTROS DE COSTOS'!A:D,3,0)</f>
        <v>Wompi Costa</v>
      </c>
      <c r="D661" s="40">
        <v>20013</v>
      </c>
      <c r="E661" s="40">
        <v>2976827</v>
      </c>
      <c r="F661" s="40">
        <v>77212</v>
      </c>
      <c r="G661" s="40" t="s">
        <v>33</v>
      </c>
      <c r="H661" s="40" t="s">
        <v>536</v>
      </c>
      <c r="I661" s="40" t="s">
        <v>540</v>
      </c>
      <c r="J661" s="40" t="s">
        <v>6767</v>
      </c>
      <c r="K661" s="40" t="s">
        <v>1170</v>
      </c>
      <c r="L661" s="40" t="s">
        <v>8613</v>
      </c>
      <c r="M661" s="103">
        <v>45966.405555555553</v>
      </c>
      <c r="N661" s="103">
        <v>45972.424305555563</v>
      </c>
      <c r="O661" s="40" t="s">
        <v>35</v>
      </c>
      <c r="P661" s="40" t="s">
        <v>35</v>
      </c>
      <c r="Q661" s="40" t="s">
        <v>1494</v>
      </c>
      <c r="R661" s="40" t="s">
        <v>1495</v>
      </c>
      <c r="S661" s="40" t="s">
        <v>10883</v>
      </c>
      <c r="T661" s="40" t="s">
        <v>1497</v>
      </c>
      <c r="U661" s="40">
        <v>64</v>
      </c>
      <c r="V661" s="40" t="str">
        <f>VLOOKUP(D661,TIPOLOGIA!A:F,5,0)</f>
        <v>INTERMEDIA</v>
      </c>
      <c r="W661" s="40" t="str">
        <f>VLOOKUP(D661,TIPOLOGIA!A:F,6,0)</f>
        <v>TERRESTRE</v>
      </c>
      <c r="X661" s="40" t="s">
        <v>1802</v>
      </c>
      <c r="Y661" s="40">
        <v>1</v>
      </c>
      <c r="Z661" s="51">
        <f>IF(T661="SOPORTE_TELEFÓNICO",'TARIFAS 2025'!$B$14,IF(V661="PRINCIPAL",'TARIFAS 2025'!$B$11,IF(V661="INTERMEDIA",'TARIFAS 2025'!$C$11,IF(V661="LEJANA",'TARIFAS 2025'!$D$11))))</f>
        <v>36351</v>
      </c>
      <c r="AA661" s="51">
        <f t="shared" si="10"/>
        <v>36351</v>
      </c>
      <c r="AB661" s="100"/>
      <c r="AC661" s="100"/>
      <c r="AD661" s="100"/>
      <c r="AE661" s="100"/>
      <c r="AF661" s="100"/>
      <c r="AG661" s="100"/>
      <c r="AH661" s="100"/>
      <c r="AI661" s="100"/>
      <c r="AJ661" s="100"/>
      <c r="AK661" s="100"/>
      <c r="AL661" s="100"/>
      <c r="AM661" s="100"/>
      <c r="AN661" s="100"/>
      <c r="AO661" s="100"/>
      <c r="AP661" s="100"/>
      <c r="AQ661" s="100"/>
      <c r="AR661" s="100"/>
      <c r="AS661" s="100"/>
      <c r="AT661" s="100"/>
      <c r="AU661" s="100"/>
      <c r="AV661" s="100"/>
      <c r="AW661" s="100"/>
      <c r="AX661" s="100"/>
      <c r="AY661" s="100"/>
      <c r="AZ661" s="100"/>
      <c r="BA661" s="100"/>
      <c r="BB661" s="100"/>
      <c r="BC661" s="100"/>
      <c r="BD661" s="100"/>
      <c r="BE661" s="100"/>
      <c r="BF661" s="100"/>
      <c r="BG661" s="100"/>
    </row>
    <row r="662" spans="1:59" s="85" customFormat="1" ht="15.6" x14ac:dyDescent="0.3">
      <c r="A662" s="40" t="s">
        <v>77</v>
      </c>
      <c r="B662" s="40" t="str">
        <f>VLOOKUP(A662,'CENTROS DE COSTOS'!A:D,2,0)</f>
        <v>0036-0003</v>
      </c>
      <c r="C662" s="40" t="str">
        <f>VLOOKUP(A662,'CENTROS DE COSTOS'!A:D,3,0)</f>
        <v>Wompi Suroccidente</v>
      </c>
      <c r="D662" s="40">
        <v>76001</v>
      </c>
      <c r="E662" s="40">
        <v>2997100</v>
      </c>
      <c r="F662" s="40">
        <v>73544</v>
      </c>
      <c r="G662" s="40" t="s">
        <v>33</v>
      </c>
      <c r="H662" s="40" t="s">
        <v>1101</v>
      </c>
      <c r="I662" s="40" t="s">
        <v>77</v>
      </c>
      <c r="J662" s="40" t="s">
        <v>6768</v>
      </c>
      <c r="K662" s="40" t="s">
        <v>1170</v>
      </c>
      <c r="L662" s="40" t="s">
        <v>8614</v>
      </c>
      <c r="M662" s="103">
        <v>45971.555555555547</v>
      </c>
      <c r="N662" s="103">
        <v>45972.426388888889</v>
      </c>
      <c r="O662" s="40" t="s">
        <v>35</v>
      </c>
      <c r="P662" s="40" t="s">
        <v>35</v>
      </c>
      <c r="Q662" s="40" t="s">
        <v>1494</v>
      </c>
      <c r="R662" s="40" t="s">
        <v>1495</v>
      </c>
      <c r="S662" s="40" t="s">
        <v>10884</v>
      </c>
      <c r="T662" s="40" t="s">
        <v>1172</v>
      </c>
      <c r="U662" s="40">
        <v>64</v>
      </c>
      <c r="V662" s="40" t="str">
        <f>VLOOKUP(D662,TIPOLOGIA!A:F,5,0)</f>
        <v>PRINCIPAL</v>
      </c>
      <c r="W662" s="40" t="str">
        <f>VLOOKUP(D662,TIPOLOGIA!A:F,6,0)</f>
        <v>TERRESTRE</v>
      </c>
      <c r="X662" s="40" t="s">
        <v>1235</v>
      </c>
      <c r="Y662" s="40">
        <v>1</v>
      </c>
      <c r="Z662" s="51">
        <f>IF(T662="SOPORTE_TELEFÓNICO",'TARIFAS 2025'!$B$14,IF(V662="PRINCIPAL",'TARIFAS 2025'!$B$11,IF(V662="INTERMEDIA",'TARIFAS 2025'!$C$11,IF(V662="LEJANA",'TARIFAS 2025'!$D$11))))</f>
        <v>31419</v>
      </c>
      <c r="AA662" s="51">
        <f t="shared" si="10"/>
        <v>31419</v>
      </c>
      <c r="AB662" s="100"/>
      <c r="AC662" s="100"/>
      <c r="AD662" s="100"/>
      <c r="AE662" s="100"/>
      <c r="AF662" s="100"/>
      <c r="AG662" s="100"/>
      <c r="AH662" s="100"/>
      <c r="AI662" s="100"/>
      <c r="AJ662" s="100"/>
      <c r="AK662" s="100"/>
      <c r="AL662" s="100"/>
      <c r="AM662" s="100"/>
      <c r="AN662" s="100"/>
      <c r="AO662" s="100"/>
      <c r="AP662" s="100"/>
      <c r="AQ662" s="100"/>
      <c r="AR662" s="100"/>
      <c r="AS662" s="100"/>
      <c r="AT662" s="100"/>
      <c r="AU662" s="100"/>
      <c r="AV662" s="100"/>
      <c r="AW662" s="100"/>
      <c r="AX662" s="100"/>
      <c r="AY662" s="100"/>
      <c r="AZ662" s="100"/>
      <c r="BA662" s="100"/>
      <c r="BB662" s="100"/>
      <c r="BC662" s="100"/>
      <c r="BD662" s="100"/>
      <c r="BE662" s="100"/>
      <c r="BF662" s="100"/>
      <c r="BG662" s="100"/>
    </row>
    <row r="663" spans="1:59" s="85" customFormat="1" ht="15.6" x14ac:dyDescent="0.3">
      <c r="A663" s="40" t="s">
        <v>90</v>
      </c>
      <c r="B663" s="40" t="str">
        <f>VLOOKUP(A663,'CENTROS DE COSTOS'!A:D,2,0)</f>
        <v>0036-0006</v>
      </c>
      <c r="C663" s="40" t="str">
        <f>VLOOKUP(A663,'CENTROS DE COSTOS'!A:D,3,0)</f>
        <v>Wompi Oriente</v>
      </c>
      <c r="D663" s="40">
        <v>41801</v>
      </c>
      <c r="E663" s="40">
        <v>2974989</v>
      </c>
      <c r="F663" s="40">
        <v>56852</v>
      </c>
      <c r="G663" s="40" t="s">
        <v>33</v>
      </c>
      <c r="H663" s="40" t="s">
        <v>740</v>
      </c>
      <c r="I663" s="40" t="s">
        <v>769</v>
      </c>
      <c r="J663" s="40" t="s">
        <v>6769</v>
      </c>
      <c r="K663" s="40" t="s">
        <v>1170</v>
      </c>
      <c r="L663" s="40" t="s">
        <v>8615</v>
      </c>
      <c r="M663" s="103">
        <v>45966.333333333343</v>
      </c>
      <c r="N663" s="103">
        <v>45972.426388888889</v>
      </c>
      <c r="O663" s="40" t="s">
        <v>35</v>
      </c>
      <c r="P663" s="40" t="s">
        <v>35</v>
      </c>
      <c r="Q663" s="40" t="s">
        <v>1494</v>
      </c>
      <c r="R663" s="40" t="s">
        <v>1495</v>
      </c>
      <c r="S663" s="40" t="s">
        <v>10885</v>
      </c>
      <c r="T663" s="40" t="s">
        <v>1497</v>
      </c>
      <c r="U663" s="40">
        <v>16</v>
      </c>
      <c r="V663" s="40" t="str">
        <f>VLOOKUP(D663,TIPOLOGIA!A:F,5,0)</f>
        <v>INTERMEDIA</v>
      </c>
      <c r="W663" s="40" t="str">
        <f>VLOOKUP(D663,TIPOLOGIA!A:F,6,0)</f>
        <v>TERRESTRE</v>
      </c>
      <c r="X663" s="40" t="s">
        <v>1571</v>
      </c>
      <c r="Y663" s="40">
        <v>1</v>
      </c>
      <c r="Z663" s="51">
        <f>IF(T663="SOPORTE_TELEFÓNICO",'TARIFAS 2025'!$B$14,IF(V663="PRINCIPAL",'TARIFAS 2025'!$B$11,IF(V663="INTERMEDIA",'TARIFAS 2025'!$C$11,IF(V663="LEJANA",'TARIFAS 2025'!$D$11))))</f>
        <v>36351</v>
      </c>
      <c r="AA663" s="51">
        <f t="shared" si="10"/>
        <v>36351</v>
      </c>
      <c r="AB663" s="100"/>
      <c r="AC663" s="100"/>
      <c r="AD663" s="100"/>
      <c r="AE663" s="100"/>
      <c r="AF663" s="100"/>
      <c r="AG663" s="100"/>
      <c r="AH663" s="100"/>
      <c r="AI663" s="100"/>
      <c r="AJ663" s="100"/>
      <c r="AK663" s="100"/>
      <c r="AL663" s="100"/>
      <c r="AM663" s="100"/>
      <c r="AN663" s="100"/>
      <c r="AO663" s="100"/>
      <c r="AP663" s="100"/>
      <c r="AQ663" s="100"/>
      <c r="AR663" s="100"/>
      <c r="AS663" s="100"/>
      <c r="AT663" s="100"/>
      <c r="AU663" s="100"/>
      <c r="AV663" s="100"/>
      <c r="AW663" s="100"/>
      <c r="AX663" s="100"/>
      <c r="AY663" s="100"/>
      <c r="AZ663" s="100"/>
      <c r="BA663" s="100"/>
      <c r="BB663" s="100"/>
      <c r="BC663" s="100"/>
      <c r="BD663" s="100"/>
      <c r="BE663" s="100"/>
      <c r="BF663" s="100"/>
      <c r="BG663" s="100"/>
    </row>
    <row r="664" spans="1:59" s="85" customFormat="1" ht="15.6" x14ac:dyDescent="0.3">
      <c r="A664" s="40" t="s">
        <v>71</v>
      </c>
      <c r="B664" s="40" t="str">
        <f>VLOOKUP(A664,'CENTROS DE COSTOS'!A:D,2,0)</f>
        <v>0036-0004</v>
      </c>
      <c r="C664" s="40" t="str">
        <f>VLOOKUP(A664,'CENTROS DE COSTOS'!A:D,3,0)</f>
        <v>Wompi Centro</v>
      </c>
      <c r="D664" s="40">
        <v>25754</v>
      </c>
      <c r="E664" s="40">
        <v>2988317</v>
      </c>
      <c r="F664" s="40">
        <v>76429</v>
      </c>
      <c r="G664" s="40" t="s">
        <v>33</v>
      </c>
      <c r="H664" s="40" t="s">
        <v>618</v>
      </c>
      <c r="I664" s="40" t="s">
        <v>698</v>
      </c>
      <c r="J664" s="40" t="s">
        <v>1680</v>
      </c>
      <c r="K664" s="40" t="s">
        <v>1170</v>
      </c>
      <c r="L664" s="40" t="s">
        <v>8616</v>
      </c>
      <c r="M664" s="103">
        <v>45968.370138888888</v>
      </c>
      <c r="N664" s="103">
        <v>45972.427083333343</v>
      </c>
      <c r="O664" s="40" t="s">
        <v>35</v>
      </c>
      <c r="P664" s="40" t="s">
        <v>35</v>
      </c>
      <c r="Q664" s="40" t="s">
        <v>1494</v>
      </c>
      <c r="R664" s="40" t="s">
        <v>1495</v>
      </c>
      <c r="S664" s="40" t="s">
        <v>10734</v>
      </c>
      <c r="T664" s="40" t="s">
        <v>1172</v>
      </c>
      <c r="U664" s="40">
        <v>24</v>
      </c>
      <c r="V664" s="40" t="str">
        <f>VLOOKUP(D664,TIPOLOGIA!A:F,5,0)</f>
        <v>PRINCIPAL</v>
      </c>
      <c r="W664" s="40" t="str">
        <f>VLOOKUP(D664,TIPOLOGIA!A:F,6,0)</f>
        <v>TERRESTRE</v>
      </c>
      <c r="X664" s="40" t="s">
        <v>1349</v>
      </c>
      <c r="Y664" s="40">
        <v>1</v>
      </c>
      <c r="Z664" s="51">
        <f>IF(T664="SOPORTE_TELEFÓNICO",'TARIFAS 2025'!$B$14,IF(V664="PRINCIPAL",'TARIFAS 2025'!$B$11,IF(V664="INTERMEDIA",'TARIFAS 2025'!$C$11,IF(V664="LEJANA",'TARIFAS 2025'!$D$11))))</f>
        <v>31419</v>
      </c>
      <c r="AA664" s="51">
        <f t="shared" si="10"/>
        <v>31419</v>
      </c>
      <c r="AB664" s="100"/>
      <c r="AC664" s="100"/>
      <c r="AD664" s="100"/>
      <c r="AE664" s="100"/>
      <c r="AF664" s="100"/>
      <c r="AG664" s="100"/>
      <c r="AH664" s="100"/>
      <c r="AI664" s="100"/>
      <c r="AJ664" s="100"/>
      <c r="AK664" s="100"/>
      <c r="AL664" s="100"/>
      <c r="AM664" s="100"/>
      <c r="AN664" s="100"/>
      <c r="AO664" s="100"/>
      <c r="AP664" s="100"/>
      <c r="AQ664" s="100"/>
      <c r="AR664" s="100"/>
      <c r="AS664" s="100"/>
      <c r="AT664" s="100"/>
      <c r="AU664" s="100"/>
      <c r="AV664" s="100"/>
      <c r="AW664" s="100"/>
      <c r="AX664" s="100"/>
      <c r="AY664" s="100"/>
      <c r="AZ664" s="100"/>
      <c r="BA664" s="100"/>
      <c r="BB664" s="100"/>
      <c r="BC664" s="100"/>
      <c r="BD664" s="100"/>
      <c r="BE664" s="100"/>
      <c r="BF664" s="100"/>
      <c r="BG664" s="100"/>
    </row>
    <row r="665" spans="1:59" s="85" customFormat="1" ht="15.6" x14ac:dyDescent="0.3">
      <c r="A665" s="40" t="s">
        <v>74</v>
      </c>
      <c r="B665" s="40" t="str">
        <f>VLOOKUP(A665,'CENTROS DE COSTOS'!A:D,2,0)</f>
        <v>0036-0007</v>
      </c>
      <c r="C665" s="40" t="str">
        <f>VLOOKUP(A665,'CENTROS DE COSTOS'!A:D,3,0)</f>
        <v>Wompi Santander</v>
      </c>
      <c r="D665" s="40">
        <v>68276</v>
      </c>
      <c r="E665" s="40">
        <v>2993444</v>
      </c>
      <c r="F665" s="40">
        <v>80369</v>
      </c>
      <c r="G665" s="40" t="s">
        <v>33</v>
      </c>
      <c r="H665" s="40" t="s">
        <v>963</v>
      </c>
      <c r="I665" s="40" t="s">
        <v>987</v>
      </c>
      <c r="J665" s="40" t="s">
        <v>6770</v>
      </c>
      <c r="K665" s="40" t="s">
        <v>1170</v>
      </c>
      <c r="L665" s="40" t="s">
        <v>8617</v>
      </c>
      <c r="M665" s="103">
        <v>45971.333333333343</v>
      </c>
      <c r="N665" s="103">
        <v>45972.427083333343</v>
      </c>
      <c r="O665" s="40" t="s">
        <v>35</v>
      </c>
      <c r="P665" s="40" t="s">
        <v>35</v>
      </c>
      <c r="Q665" s="40" t="s">
        <v>1494</v>
      </c>
      <c r="R665" s="40" t="s">
        <v>1495</v>
      </c>
      <c r="S665" s="40" t="s">
        <v>10886</v>
      </c>
      <c r="T665" s="40" t="s">
        <v>1172</v>
      </c>
      <c r="U665" s="40">
        <v>16</v>
      </c>
      <c r="V665" s="40" t="str">
        <f>VLOOKUP(D665,TIPOLOGIA!A:F,5,0)</f>
        <v>PRINCIPAL</v>
      </c>
      <c r="W665" s="40" t="str">
        <f>VLOOKUP(D665,TIPOLOGIA!A:F,6,0)</f>
        <v>TERRESTRE</v>
      </c>
      <c r="X665" s="40" t="s">
        <v>1192</v>
      </c>
      <c r="Y665" s="40">
        <v>1</v>
      </c>
      <c r="Z665" s="51">
        <f>IF(T665="SOPORTE_TELEFÓNICO",'TARIFAS 2025'!$B$14,IF(V665="PRINCIPAL",'TARIFAS 2025'!$B$11,IF(V665="INTERMEDIA",'TARIFAS 2025'!$C$11,IF(V665="LEJANA",'TARIFAS 2025'!$D$11))))</f>
        <v>31419</v>
      </c>
      <c r="AA665" s="51">
        <f t="shared" si="10"/>
        <v>31419</v>
      </c>
      <c r="AB665" s="100"/>
      <c r="AC665" s="100"/>
      <c r="AD665" s="100"/>
      <c r="AE665" s="100"/>
      <c r="AF665" s="100"/>
      <c r="AG665" s="100"/>
      <c r="AH665" s="100"/>
      <c r="AI665" s="100"/>
      <c r="AJ665" s="100"/>
      <c r="AK665" s="100"/>
      <c r="AL665" s="100"/>
      <c r="AM665" s="100"/>
      <c r="AN665" s="100"/>
      <c r="AO665" s="100"/>
      <c r="AP665" s="100"/>
      <c r="AQ665" s="100"/>
      <c r="AR665" s="100"/>
      <c r="AS665" s="100"/>
      <c r="AT665" s="100"/>
      <c r="AU665" s="100"/>
      <c r="AV665" s="100"/>
      <c r="AW665" s="100"/>
      <c r="AX665" s="100"/>
      <c r="AY665" s="100"/>
      <c r="AZ665" s="100"/>
      <c r="BA665" s="100"/>
      <c r="BB665" s="100"/>
      <c r="BC665" s="100"/>
      <c r="BD665" s="100"/>
      <c r="BE665" s="100"/>
      <c r="BF665" s="100"/>
      <c r="BG665" s="100"/>
    </row>
    <row r="666" spans="1:59" s="85" customFormat="1" ht="15.6" x14ac:dyDescent="0.3">
      <c r="A666" s="40" t="s">
        <v>96</v>
      </c>
      <c r="B666" s="40" t="str">
        <f>VLOOKUP(A666,'CENTROS DE COSTOS'!A:D,2,0)</f>
        <v>0036-0007</v>
      </c>
      <c r="C666" s="40" t="str">
        <f>VLOOKUP(A666,'CENTROS DE COSTOS'!A:D,3,0)</f>
        <v>Wompi Santander</v>
      </c>
      <c r="D666" s="40">
        <v>15001</v>
      </c>
      <c r="E666" s="40">
        <v>2996686</v>
      </c>
      <c r="F666" s="40">
        <v>42516</v>
      </c>
      <c r="G666" s="40" t="s">
        <v>33</v>
      </c>
      <c r="H666" s="40" t="s">
        <v>322</v>
      </c>
      <c r="I666" s="40" t="s">
        <v>96</v>
      </c>
      <c r="J666" s="40" t="s">
        <v>6771</v>
      </c>
      <c r="K666" s="40" t="s">
        <v>1170</v>
      </c>
      <c r="L666" s="40" t="s">
        <v>8618</v>
      </c>
      <c r="M666" s="103">
        <v>45971.511805555558</v>
      </c>
      <c r="N666" s="103">
        <v>45972.428472222222</v>
      </c>
      <c r="O666" s="40" t="s">
        <v>35</v>
      </c>
      <c r="P666" s="40" t="s">
        <v>35</v>
      </c>
      <c r="Q666" s="40" t="s">
        <v>1494</v>
      </c>
      <c r="R666" s="40" t="s">
        <v>1495</v>
      </c>
      <c r="S666" s="40" t="s">
        <v>10887</v>
      </c>
      <c r="T666" s="40" t="s">
        <v>1172</v>
      </c>
      <c r="U666" s="40">
        <v>64</v>
      </c>
      <c r="V666" s="40" t="str">
        <f>VLOOKUP(D666,TIPOLOGIA!A:F,5,0)</f>
        <v>PRINCIPAL</v>
      </c>
      <c r="W666" s="40" t="str">
        <f>VLOOKUP(D666,TIPOLOGIA!A:F,6,0)</f>
        <v>TERRESTRE</v>
      </c>
      <c r="X666" s="40" t="s">
        <v>1234</v>
      </c>
      <c r="Y666" s="40">
        <v>1</v>
      </c>
      <c r="Z666" s="51">
        <f>IF(T666="SOPORTE_TELEFÓNICO",'TARIFAS 2025'!$B$14,IF(V666="PRINCIPAL",'TARIFAS 2025'!$B$11,IF(V666="INTERMEDIA",'TARIFAS 2025'!$C$11,IF(V666="LEJANA",'TARIFAS 2025'!$D$11))))</f>
        <v>31419</v>
      </c>
      <c r="AA666" s="51">
        <f t="shared" si="10"/>
        <v>31419</v>
      </c>
      <c r="AB666" s="100"/>
      <c r="AC666" s="100"/>
      <c r="AD666" s="100"/>
      <c r="AE666" s="100"/>
      <c r="AF666" s="100"/>
      <c r="AG666" s="100"/>
      <c r="AH666" s="100"/>
      <c r="AI666" s="100"/>
      <c r="AJ666" s="100"/>
      <c r="AK666" s="100"/>
      <c r="AL666" s="100"/>
      <c r="AM666" s="100"/>
      <c r="AN666" s="100"/>
      <c r="AO666" s="100"/>
      <c r="AP666" s="100"/>
      <c r="AQ666" s="100"/>
      <c r="AR666" s="100"/>
      <c r="AS666" s="100"/>
      <c r="AT666" s="100"/>
      <c r="AU666" s="100"/>
      <c r="AV666" s="100"/>
      <c r="AW666" s="100"/>
      <c r="AX666" s="100"/>
      <c r="AY666" s="100"/>
      <c r="AZ666" s="100"/>
      <c r="BA666" s="100"/>
      <c r="BB666" s="100"/>
      <c r="BC666" s="100"/>
      <c r="BD666" s="100"/>
      <c r="BE666" s="100"/>
      <c r="BF666" s="100"/>
      <c r="BG666" s="100"/>
    </row>
    <row r="667" spans="1:59" s="85" customFormat="1" ht="15.6" x14ac:dyDescent="0.3">
      <c r="A667" s="40" t="s">
        <v>92</v>
      </c>
      <c r="B667" s="40" t="str">
        <f>VLOOKUP(A667,'CENTROS DE COSTOS'!A:D,2,0)</f>
        <v>0036-0002</v>
      </c>
      <c r="C667" s="40" t="str">
        <f>VLOOKUP(A667,'CENTROS DE COSTOS'!A:D,3,0)</f>
        <v>Wompi Eje Cafetero</v>
      </c>
      <c r="D667" s="40">
        <v>66001</v>
      </c>
      <c r="E667" s="40">
        <v>2996916</v>
      </c>
      <c r="F667" s="40">
        <v>76911</v>
      </c>
      <c r="G667" s="40" t="s">
        <v>33</v>
      </c>
      <c r="H667" s="40" t="s">
        <v>458</v>
      </c>
      <c r="I667" s="40" t="s">
        <v>92</v>
      </c>
      <c r="J667" s="40" t="s">
        <v>6772</v>
      </c>
      <c r="K667" s="40" t="s">
        <v>1170</v>
      </c>
      <c r="L667" s="40" t="s">
        <v>8619</v>
      </c>
      <c r="M667" s="103">
        <v>45971.518750000003</v>
      </c>
      <c r="N667" s="103">
        <v>45972.429861111108</v>
      </c>
      <c r="O667" s="40" t="s">
        <v>35</v>
      </c>
      <c r="P667" s="40" t="s">
        <v>35</v>
      </c>
      <c r="Q667" s="40" t="s">
        <v>1494</v>
      </c>
      <c r="R667" s="40" t="s">
        <v>1495</v>
      </c>
      <c r="S667" s="40" t="s">
        <v>10888</v>
      </c>
      <c r="T667" s="40" t="s">
        <v>1172</v>
      </c>
      <c r="U667" s="40">
        <v>32</v>
      </c>
      <c r="V667" s="40" t="str">
        <f>VLOOKUP(D667,TIPOLOGIA!A:F,5,0)</f>
        <v>PRINCIPAL</v>
      </c>
      <c r="W667" s="40" t="str">
        <f>VLOOKUP(D667,TIPOLOGIA!A:F,6,0)</f>
        <v>TERRESTRE</v>
      </c>
      <c r="X667" s="40" t="s">
        <v>1671</v>
      </c>
      <c r="Y667" s="40">
        <v>1</v>
      </c>
      <c r="Z667" s="51">
        <f>IF(T667="SOPORTE_TELEFÓNICO",'TARIFAS 2025'!$B$14,IF(V667="PRINCIPAL",'TARIFAS 2025'!$B$11,IF(V667="INTERMEDIA",'TARIFAS 2025'!$C$11,IF(V667="LEJANA",'TARIFAS 2025'!$D$11))))</f>
        <v>31419</v>
      </c>
      <c r="AA667" s="51">
        <f t="shared" si="10"/>
        <v>31419</v>
      </c>
      <c r="AB667" s="100"/>
      <c r="AC667" s="100"/>
      <c r="AD667" s="100"/>
      <c r="AE667" s="100"/>
      <c r="AF667" s="100"/>
      <c r="AG667" s="100"/>
      <c r="AH667" s="100"/>
      <c r="AI667" s="100"/>
      <c r="AJ667" s="100"/>
      <c r="AK667" s="100"/>
      <c r="AL667" s="100"/>
      <c r="AM667" s="100"/>
      <c r="AN667" s="100"/>
      <c r="AO667" s="100"/>
      <c r="AP667" s="100"/>
      <c r="AQ667" s="100"/>
      <c r="AR667" s="100"/>
      <c r="AS667" s="100"/>
      <c r="AT667" s="100"/>
      <c r="AU667" s="100"/>
      <c r="AV667" s="100"/>
      <c r="AW667" s="100"/>
      <c r="AX667" s="100"/>
      <c r="AY667" s="100"/>
      <c r="AZ667" s="100"/>
      <c r="BA667" s="100"/>
      <c r="BB667" s="100"/>
      <c r="BC667" s="100"/>
      <c r="BD667" s="100"/>
      <c r="BE667" s="100"/>
      <c r="BF667" s="100"/>
      <c r="BG667" s="100"/>
    </row>
    <row r="668" spans="1:59" s="85" customFormat="1" ht="15.6" x14ac:dyDescent="0.3">
      <c r="A668" s="40" t="s">
        <v>71</v>
      </c>
      <c r="B668" s="40" t="str">
        <f>VLOOKUP(A668,'CENTROS DE COSTOS'!A:D,2,0)</f>
        <v>0036-0004</v>
      </c>
      <c r="C668" s="40" t="str">
        <f>VLOOKUP(A668,'CENTROS DE COSTOS'!A:D,3,0)</f>
        <v>Wompi Centro</v>
      </c>
      <c r="D668" s="40">
        <v>25754</v>
      </c>
      <c r="E668" s="40">
        <v>2996363</v>
      </c>
      <c r="F668" s="40">
        <v>29006</v>
      </c>
      <c r="G668" s="40" t="s">
        <v>33</v>
      </c>
      <c r="H668" s="40" t="s">
        <v>618</v>
      </c>
      <c r="I668" s="40" t="s">
        <v>698</v>
      </c>
      <c r="J668" s="40" t="s">
        <v>6773</v>
      </c>
      <c r="K668" s="40" t="s">
        <v>1170</v>
      </c>
      <c r="L668" s="40" t="s">
        <v>8620</v>
      </c>
      <c r="M668" s="103">
        <v>45971.482638888891</v>
      </c>
      <c r="N668" s="103">
        <v>45972.430555555547</v>
      </c>
      <c r="O668" s="40" t="s">
        <v>35</v>
      </c>
      <c r="P668" s="40" t="s">
        <v>35</v>
      </c>
      <c r="Q668" s="40" t="s">
        <v>1494</v>
      </c>
      <c r="R668" s="40" t="s">
        <v>1495</v>
      </c>
      <c r="S668" s="40" t="s">
        <v>10889</v>
      </c>
      <c r="T668" s="40" t="s">
        <v>1172</v>
      </c>
      <c r="U668" s="40">
        <v>16</v>
      </c>
      <c r="V668" s="40" t="str">
        <f>VLOOKUP(D668,TIPOLOGIA!A:F,5,0)</f>
        <v>PRINCIPAL</v>
      </c>
      <c r="W668" s="40" t="str">
        <f>VLOOKUP(D668,TIPOLOGIA!A:F,6,0)</f>
        <v>TERRESTRE</v>
      </c>
      <c r="X668" s="40" t="s">
        <v>1349</v>
      </c>
      <c r="Y668" s="40">
        <v>1</v>
      </c>
      <c r="Z668" s="51">
        <f>IF(T668="SOPORTE_TELEFÓNICO",'TARIFAS 2025'!$B$14,IF(V668="PRINCIPAL",'TARIFAS 2025'!$B$11,IF(V668="INTERMEDIA",'TARIFAS 2025'!$C$11,IF(V668="LEJANA",'TARIFAS 2025'!$D$11))))</f>
        <v>31419</v>
      </c>
      <c r="AA668" s="51">
        <f t="shared" si="10"/>
        <v>31419</v>
      </c>
      <c r="AB668" s="100"/>
      <c r="AC668" s="100"/>
      <c r="AD668" s="100"/>
      <c r="AE668" s="100"/>
      <c r="AF668" s="100"/>
      <c r="AG668" s="100"/>
      <c r="AH668" s="100"/>
      <c r="AI668" s="100"/>
      <c r="AJ668" s="100"/>
      <c r="AK668" s="100"/>
      <c r="AL668" s="100"/>
      <c r="AM668" s="100"/>
      <c r="AN668" s="100"/>
      <c r="AO668" s="100"/>
      <c r="AP668" s="100"/>
      <c r="AQ668" s="100"/>
      <c r="AR668" s="100"/>
      <c r="AS668" s="100"/>
      <c r="AT668" s="100"/>
      <c r="AU668" s="100"/>
      <c r="AV668" s="100"/>
      <c r="AW668" s="100"/>
      <c r="AX668" s="100"/>
      <c r="AY668" s="100"/>
      <c r="AZ668" s="100"/>
      <c r="BA668" s="100"/>
      <c r="BB668" s="100"/>
      <c r="BC668" s="100"/>
      <c r="BD668" s="100"/>
      <c r="BE668" s="100"/>
      <c r="BF668" s="100"/>
      <c r="BG668" s="100"/>
    </row>
    <row r="669" spans="1:59" s="85" customFormat="1" ht="15.6" x14ac:dyDescent="0.3">
      <c r="A669" s="40" t="s">
        <v>90</v>
      </c>
      <c r="B669" s="40" t="str">
        <f>VLOOKUP(A669,'CENTROS DE COSTOS'!A:D,2,0)</f>
        <v>0036-0006</v>
      </c>
      <c r="C669" s="40" t="str">
        <f>VLOOKUP(A669,'CENTROS DE COSTOS'!A:D,3,0)</f>
        <v>Wompi Oriente</v>
      </c>
      <c r="D669" s="40">
        <v>41001</v>
      </c>
      <c r="E669" s="40">
        <v>2993351</v>
      </c>
      <c r="F669" s="40">
        <v>73208</v>
      </c>
      <c r="G669" s="40" t="s">
        <v>33</v>
      </c>
      <c r="H669" s="40" t="s">
        <v>740</v>
      </c>
      <c r="I669" s="40" t="s">
        <v>90</v>
      </c>
      <c r="J669" s="40" t="s">
        <v>3292</v>
      </c>
      <c r="K669" s="40" t="s">
        <v>1170</v>
      </c>
      <c r="L669" s="40" t="s">
        <v>8621</v>
      </c>
      <c r="M669" s="103">
        <v>45971.333333333343</v>
      </c>
      <c r="N669" s="103">
        <v>45972.430555555547</v>
      </c>
      <c r="O669" s="40" t="s">
        <v>35</v>
      </c>
      <c r="P669" s="40" t="s">
        <v>35</v>
      </c>
      <c r="Q669" s="40" t="s">
        <v>1494</v>
      </c>
      <c r="R669" s="40" t="s">
        <v>1495</v>
      </c>
      <c r="S669" s="40" t="s">
        <v>10890</v>
      </c>
      <c r="T669" s="40" t="s">
        <v>1172</v>
      </c>
      <c r="U669" s="40">
        <v>16</v>
      </c>
      <c r="V669" s="40" t="str">
        <f>VLOOKUP(D669,TIPOLOGIA!A:F,5,0)</f>
        <v>PRINCIPAL</v>
      </c>
      <c r="W669" s="40" t="str">
        <f>VLOOKUP(D669,TIPOLOGIA!A:F,6,0)</f>
        <v>TERRESTRE</v>
      </c>
      <c r="X669" s="40" t="s">
        <v>1187</v>
      </c>
      <c r="Y669" s="40">
        <v>1</v>
      </c>
      <c r="Z669" s="51">
        <f>IF(T669="SOPORTE_TELEFÓNICO",'TARIFAS 2025'!$B$14,IF(V669="PRINCIPAL",'TARIFAS 2025'!$B$11,IF(V669="INTERMEDIA",'TARIFAS 2025'!$C$11,IF(V669="LEJANA",'TARIFAS 2025'!$D$11))))</f>
        <v>31419</v>
      </c>
      <c r="AA669" s="51">
        <f t="shared" si="10"/>
        <v>31419</v>
      </c>
      <c r="AB669" s="100"/>
      <c r="AC669" s="100"/>
      <c r="AD669" s="100"/>
      <c r="AE669" s="100"/>
      <c r="AF669" s="100"/>
      <c r="AG669" s="100"/>
      <c r="AH669" s="100"/>
      <c r="AI669" s="100"/>
      <c r="AJ669" s="100"/>
      <c r="AK669" s="100"/>
      <c r="AL669" s="100"/>
      <c r="AM669" s="100"/>
      <c r="AN669" s="100"/>
      <c r="AO669" s="100"/>
      <c r="AP669" s="100"/>
      <c r="AQ669" s="100"/>
      <c r="AR669" s="100"/>
      <c r="AS669" s="100"/>
      <c r="AT669" s="100"/>
      <c r="AU669" s="100"/>
      <c r="AV669" s="100"/>
      <c r="AW669" s="100"/>
      <c r="AX669" s="100"/>
      <c r="AY669" s="100"/>
      <c r="AZ669" s="100"/>
      <c r="BA669" s="100"/>
      <c r="BB669" s="100"/>
      <c r="BC669" s="100"/>
      <c r="BD669" s="100"/>
      <c r="BE669" s="100"/>
      <c r="BF669" s="100"/>
      <c r="BG669" s="100"/>
    </row>
    <row r="670" spans="1:59" s="85" customFormat="1" ht="15.6" x14ac:dyDescent="0.3">
      <c r="A670" s="40" t="s">
        <v>68</v>
      </c>
      <c r="B670" s="40" t="str">
        <f>VLOOKUP(A670,'CENTROS DE COSTOS'!A:D,2,0)</f>
        <v>0036-0001</v>
      </c>
      <c r="C670" s="40" t="str">
        <f>VLOOKUP(A670,'CENTROS DE COSTOS'!A:D,3,0)</f>
        <v>Wompi Costa</v>
      </c>
      <c r="D670" s="40">
        <v>8001</v>
      </c>
      <c r="E670" s="40">
        <v>2989878</v>
      </c>
      <c r="F670" s="40">
        <v>31547</v>
      </c>
      <c r="G670" s="40" t="s">
        <v>33</v>
      </c>
      <c r="H670" s="40" t="s">
        <v>253</v>
      </c>
      <c r="I670" s="40" t="s">
        <v>68</v>
      </c>
      <c r="J670" s="40" t="s">
        <v>6774</v>
      </c>
      <c r="K670" s="40" t="s">
        <v>1170</v>
      </c>
      <c r="L670" s="40" t="s">
        <v>8622</v>
      </c>
      <c r="M670" s="103">
        <v>45968.472916666673</v>
      </c>
      <c r="N670" s="103">
        <v>45972.433333333327</v>
      </c>
      <c r="O670" s="40" t="s">
        <v>35</v>
      </c>
      <c r="P670" s="40" t="s">
        <v>35</v>
      </c>
      <c r="Q670" s="40" t="s">
        <v>1494</v>
      </c>
      <c r="R670" s="40" t="s">
        <v>1495</v>
      </c>
      <c r="S670" s="40" t="s">
        <v>10891</v>
      </c>
      <c r="T670" s="40" t="s">
        <v>1172</v>
      </c>
      <c r="U670" s="40">
        <v>40</v>
      </c>
      <c r="V670" s="40" t="str">
        <f>VLOOKUP(D670,TIPOLOGIA!A:F,5,0)</f>
        <v>PRINCIPAL</v>
      </c>
      <c r="W670" s="40" t="str">
        <f>VLOOKUP(D670,TIPOLOGIA!A:F,6,0)</f>
        <v>TERRESTRE</v>
      </c>
      <c r="X670" s="40" t="s">
        <v>1346</v>
      </c>
      <c r="Y670" s="40">
        <v>1</v>
      </c>
      <c r="Z670" s="51">
        <f>IF(T670="SOPORTE_TELEFÓNICO",'TARIFAS 2025'!$B$14,IF(V670="PRINCIPAL",'TARIFAS 2025'!$B$11,IF(V670="INTERMEDIA",'TARIFAS 2025'!$C$11,IF(V670="LEJANA",'TARIFAS 2025'!$D$11))))</f>
        <v>31419</v>
      </c>
      <c r="AA670" s="51">
        <f t="shared" si="10"/>
        <v>31419</v>
      </c>
      <c r="AB670" s="100"/>
      <c r="AC670" s="100"/>
      <c r="AD670" s="100"/>
      <c r="AE670" s="100"/>
      <c r="AF670" s="100"/>
      <c r="AG670" s="100"/>
      <c r="AH670" s="100"/>
      <c r="AI670" s="100"/>
      <c r="AJ670" s="100"/>
      <c r="AK670" s="100"/>
      <c r="AL670" s="100"/>
      <c r="AM670" s="100"/>
      <c r="AN670" s="100"/>
      <c r="AO670" s="100"/>
      <c r="AP670" s="100"/>
      <c r="AQ670" s="100"/>
      <c r="AR670" s="100"/>
      <c r="AS670" s="100"/>
      <c r="AT670" s="100"/>
      <c r="AU670" s="100"/>
      <c r="AV670" s="100"/>
      <c r="AW670" s="100"/>
      <c r="AX670" s="100"/>
      <c r="AY670" s="100"/>
      <c r="AZ670" s="100"/>
      <c r="BA670" s="100"/>
      <c r="BB670" s="100"/>
      <c r="BC670" s="100"/>
      <c r="BD670" s="100"/>
      <c r="BE670" s="100"/>
      <c r="BF670" s="100"/>
      <c r="BG670" s="100"/>
    </row>
    <row r="671" spans="1:59" s="85" customFormat="1" ht="15.6" x14ac:dyDescent="0.3">
      <c r="A671" s="40" t="s">
        <v>77</v>
      </c>
      <c r="B671" s="40" t="str">
        <f>VLOOKUP(A671,'CENTROS DE COSTOS'!A:D,2,0)</f>
        <v>0036-0003</v>
      </c>
      <c r="C671" s="40" t="str">
        <f>VLOOKUP(A671,'CENTROS DE COSTOS'!A:D,3,0)</f>
        <v>Wompi Suroccidente</v>
      </c>
      <c r="D671" s="40">
        <v>76001</v>
      </c>
      <c r="E671" s="40">
        <v>2994463</v>
      </c>
      <c r="F671" s="40">
        <v>36014</v>
      </c>
      <c r="G671" s="40" t="s">
        <v>33</v>
      </c>
      <c r="H671" s="40" t="s">
        <v>1101</v>
      </c>
      <c r="I671" s="40" t="s">
        <v>77</v>
      </c>
      <c r="J671" s="40" t="s">
        <v>6775</v>
      </c>
      <c r="K671" s="40" t="s">
        <v>1170</v>
      </c>
      <c r="L671" s="40" t="s">
        <v>8623</v>
      </c>
      <c r="M671" s="103">
        <v>45971.356944444437</v>
      </c>
      <c r="N671" s="103">
        <v>45972.436111111107</v>
      </c>
      <c r="O671" s="40" t="s">
        <v>35</v>
      </c>
      <c r="P671" s="40" t="s">
        <v>35</v>
      </c>
      <c r="Q671" s="40" t="s">
        <v>1494</v>
      </c>
      <c r="R671" s="40" t="s">
        <v>1495</v>
      </c>
      <c r="S671" s="40" t="s">
        <v>10892</v>
      </c>
      <c r="T671" s="40" t="s">
        <v>1172</v>
      </c>
      <c r="U671" s="40">
        <v>64</v>
      </c>
      <c r="V671" s="40" t="str">
        <f>VLOOKUP(D671,TIPOLOGIA!A:F,5,0)</f>
        <v>PRINCIPAL</v>
      </c>
      <c r="W671" s="40" t="str">
        <f>VLOOKUP(D671,TIPOLOGIA!A:F,6,0)</f>
        <v>TERRESTRE</v>
      </c>
      <c r="X671" s="40" t="s">
        <v>1235</v>
      </c>
      <c r="Y671" s="40">
        <v>1</v>
      </c>
      <c r="Z671" s="51">
        <f>IF(T671="SOPORTE_TELEFÓNICO",'TARIFAS 2025'!$B$14,IF(V671="PRINCIPAL",'TARIFAS 2025'!$B$11,IF(V671="INTERMEDIA",'TARIFAS 2025'!$C$11,IF(V671="LEJANA",'TARIFAS 2025'!$D$11))))</f>
        <v>31419</v>
      </c>
      <c r="AA671" s="51">
        <f t="shared" si="10"/>
        <v>31419</v>
      </c>
      <c r="AB671" s="100"/>
      <c r="AC671" s="100"/>
      <c r="AD671" s="100"/>
      <c r="AE671" s="100"/>
      <c r="AF671" s="100"/>
      <c r="AG671" s="100"/>
      <c r="AH671" s="100"/>
      <c r="AI671" s="100"/>
      <c r="AJ671" s="100"/>
      <c r="AK671" s="100"/>
      <c r="AL671" s="100"/>
      <c r="AM671" s="100"/>
      <c r="AN671" s="100"/>
      <c r="AO671" s="100"/>
      <c r="AP671" s="100"/>
      <c r="AQ671" s="100"/>
      <c r="AR671" s="100"/>
      <c r="AS671" s="100"/>
      <c r="AT671" s="100"/>
      <c r="AU671" s="100"/>
      <c r="AV671" s="100"/>
      <c r="AW671" s="100"/>
      <c r="AX671" s="100"/>
      <c r="AY671" s="100"/>
      <c r="AZ671" s="100"/>
      <c r="BA671" s="100"/>
      <c r="BB671" s="100"/>
      <c r="BC671" s="100"/>
      <c r="BD671" s="100"/>
      <c r="BE671" s="100"/>
      <c r="BF671" s="100"/>
      <c r="BG671" s="100"/>
    </row>
    <row r="672" spans="1:59" s="85" customFormat="1" ht="15.6" x14ac:dyDescent="0.3">
      <c r="A672" s="40" t="s">
        <v>68</v>
      </c>
      <c r="B672" s="40" t="str">
        <f>VLOOKUP(A672,'CENTROS DE COSTOS'!A:D,2,0)</f>
        <v>0036-0001</v>
      </c>
      <c r="C672" s="40" t="str">
        <f>VLOOKUP(A672,'CENTROS DE COSTOS'!A:D,3,0)</f>
        <v>Wompi Costa</v>
      </c>
      <c r="D672" s="40">
        <v>8001</v>
      </c>
      <c r="E672" s="40">
        <v>2989917</v>
      </c>
      <c r="F672" s="40">
        <v>67416</v>
      </c>
      <c r="G672" s="40" t="s">
        <v>33</v>
      </c>
      <c r="H672" s="40" t="s">
        <v>253</v>
      </c>
      <c r="I672" s="40" t="s">
        <v>68</v>
      </c>
      <c r="J672" s="40" t="s">
        <v>6776</v>
      </c>
      <c r="K672" s="40" t="s">
        <v>1170</v>
      </c>
      <c r="L672" s="40" t="s">
        <v>8624</v>
      </c>
      <c r="M672" s="103">
        <v>45968.461111111108</v>
      </c>
      <c r="N672" s="103">
        <v>45972.4375</v>
      </c>
      <c r="O672" s="40" t="s">
        <v>35</v>
      </c>
      <c r="P672" s="40" t="s">
        <v>35</v>
      </c>
      <c r="Q672" s="40" t="s">
        <v>1494</v>
      </c>
      <c r="R672" s="40" t="s">
        <v>1495</v>
      </c>
      <c r="S672" s="40" t="s">
        <v>10893</v>
      </c>
      <c r="T672" s="40" t="s">
        <v>1172</v>
      </c>
      <c r="U672" s="40">
        <v>16</v>
      </c>
      <c r="V672" s="40" t="str">
        <f>VLOOKUP(D672,TIPOLOGIA!A:F,5,0)</f>
        <v>PRINCIPAL</v>
      </c>
      <c r="W672" s="40" t="str">
        <f>VLOOKUP(D672,TIPOLOGIA!A:F,6,0)</f>
        <v>TERRESTRE</v>
      </c>
      <c r="X672" s="40" t="s">
        <v>1374</v>
      </c>
      <c r="Y672" s="40">
        <v>1</v>
      </c>
      <c r="Z672" s="51">
        <f>IF(T672="SOPORTE_TELEFÓNICO",'TARIFAS 2025'!$B$14,IF(V672="PRINCIPAL",'TARIFAS 2025'!$B$11,IF(V672="INTERMEDIA",'TARIFAS 2025'!$C$11,IF(V672="LEJANA",'TARIFAS 2025'!$D$11))))</f>
        <v>31419</v>
      </c>
      <c r="AA672" s="51">
        <f t="shared" si="10"/>
        <v>31419</v>
      </c>
      <c r="AB672" s="100"/>
      <c r="AC672" s="100"/>
      <c r="AD672" s="100"/>
      <c r="AE672" s="100"/>
      <c r="AF672" s="100"/>
      <c r="AG672" s="100"/>
      <c r="AH672" s="100"/>
      <c r="AI672" s="100"/>
      <c r="AJ672" s="100"/>
      <c r="AK672" s="100"/>
      <c r="AL672" s="100"/>
      <c r="AM672" s="100"/>
      <c r="AN672" s="100"/>
      <c r="AO672" s="100"/>
      <c r="AP672" s="100"/>
      <c r="AQ672" s="100"/>
      <c r="AR672" s="100"/>
      <c r="AS672" s="100"/>
      <c r="AT672" s="100"/>
      <c r="AU672" s="100"/>
      <c r="AV672" s="100"/>
      <c r="AW672" s="100"/>
      <c r="AX672" s="100"/>
      <c r="AY672" s="100"/>
      <c r="AZ672" s="100"/>
      <c r="BA672" s="100"/>
      <c r="BB672" s="100"/>
      <c r="BC672" s="100"/>
      <c r="BD672" s="100"/>
      <c r="BE672" s="100"/>
      <c r="BF672" s="100"/>
      <c r="BG672" s="100"/>
    </row>
    <row r="673" spans="1:59" s="85" customFormat="1" ht="15.6" x14ac:dyDescent="0.3">
      <c r="A673" s="40" t="s">
        <v>97</v>
      </c>
      <c r="B673" s="40" t="str">
        <f>VLOOKUP(A673,'CENTROS DE COSTOS'!A:D,2,0)</f>
        <v>0036-0001</v>
      </c>
      <c r="C673" s="40" t="str">
        <f>VLOOKUP(A673,'CENTROS DE COSTOS'!A:D,3,0)</f>
        <v>Wompi Costa</v>
      </c>
      <c r="D673" s="40">
        <v>20001</v>
      </c>
      <c r="E673" s="40">
        <v>2993790</v>
      </c>
      <c r="F673" s="40">
        <v>81451</v>
      </c>
      <c r="G673" s="40" t="s">
        <v>33</v>
      </c>
      <c r="H673" s="40" t="s">
        <v>536</v>
      </c>
      <c r="I673" s="40" t="s">
        <v>97</v>
      </c>
      <c r="J673" s="40" t="s">
        <v>1764</v>
      </c>
      <c r="K673" s="40" t="s">
        <v>1170</v>
      </c>
      <c r="L673" s="40" t="s">
        <v>8625</v>
      </c>
      <c r="M673" s="103">
        <v>45971.333333333343</v>
      </c>
      <c r="N673" s="103">
        <v>45972.438194444447</v>
      </c>
      <c r="O673" s="40" t="s">
        <v>35</v>
      </c>
      <c r="P673" s="40" t="s">
        <v>35</v>
      </c>
      <c r="Q673" s="40" t="s">
        <v>1494</v>
      </c>
      <c r="R673" s="40" t="s">
        <v>1495</v>
      </c>
      <c r="S673" s="40" t="s">
        <v>10894</v>
      </c>
      <c r="T673" s="40" t="s">
        <v>1172</v>
      </c>
      <c r="U673" s="40">
        <v>16</v>
      </c>
      <c r="V673" s="40" t="str">
        <f>VLOOKUP(D673,TIPOLOGIA!A:F,5,0)</f>
        <v>PRINCIPAL</v>
      </c>
      <c r="W673" s="40" t="str">
        <f>VLOOKUP(D673,TIPOLOGIA!A:F,6,0)</f>
        <v>TERRESTRE</v>
      </c>
      <c r="X673" s="40" t="s">
        <v>1204</v>
      </c>
      <c r="Y673" s="40">
        <v>1</v>
      </c>
      <c r="Z673" s="51">
        <f>IF(T673="SOPORTE_TELEFÓNICO",'TARIFAS 2025'!$B$14,IF(V673="PRINCIPAL",'TARIFAS 2025'!$B$11,IF(V673="INTERMEDIA",'TARIFAS 2025'!$C$11,IF(V673="LEJANA",'TARIFAS 2025'!$D$11))))</f>
        <v>31419</v>
      </c>
      <c r="AA673" s="51">
        <f t="shared" si="10"/>
        <v>31419</v>
      </c>
      <c r="AB673" s="100"/>
      <c r="AC673" s="100"/>
      <c r="AD673" s="100"/>
      <c r="AE673" s="100"/>
      <c r="AF673" s="100"/>
      <c r="AG673" s="100"/>
      <c r="AH673" s="100"/>
      <c r="AI673" s="100"/>
      <c r="AJ673" s="100"/>
      <c r="AK673" s="100"/>
      <c r="AL673" s="100"/>
      <c r="AM673" s="100"/>
      <c r="AN673" s="100"/>
      <c r="AO673" s="100"/>
      <c r="AP673" s="100"/>
      <c r="AQ673" s="100"/>
      <c r="AR673" s="100"/>
      <c r="AS673" s="100"/>
      <c r="AT673" s="100"/>
      <c r="AU673" s="100"/>
      <c r="AV673" s="100"/>
      <c r="AW673" s="100"/>
      <c r="AX673" s="100"/>
      <c r="AY673" s="100"/>
      <c r="AZ673" s="100"/>
      <c r="BA673" s="100"/>
      <c r="BB673" s="100"/>
      <c r="BC673" s="100"/>
      <c r="BD673" s="100"/>
      <c r="BE673" s="100"/>
      <c r="BF673" s="100"/>
      <c r="BG673" s="100"/>
    </row>
    <row r="674" spans="1:59" s="85" customFormat="1" ht="15.6" x14ac:dyDescent="0.3">
      <c r="A674" s="40" t="s">
        <v>92</v>
      </c>
      <c r="B674" s="40" t="str">
        <f>VLOOKUP(A674,'CENTROS DE COSTOS'!A:D,2,0)</f>
        <v>0036-0002</v>
      </c>
      <c r="C674" s="40" t="str">
        <f>VLOOKUP(A674,'CENTROS DE COSTOS'!A:D,3,0)</f>
        <v>Wompi Eje Cafetero</v>
      </c>
      <c r="D674" s="40">
        <v>66001</v>
      </c>
      <c r="E674" s="40">
        <v>2993595</v>
      </c>
      <c r="F674" s="40">
        <v>45882</v>
      </c>
      <c r="G674" s="40" t="s">
        <v>33</v>
      </c>
      <c r="H674" s="40" t="s">
        <v>458</v>
      </c>
      <c r="I674" s="40" t="s">
        <v>92</v>
      </c>
      <c r="J674" s="40" t="s">
        <v>6777</v>
      </c>
      <c r="K674" s="40" t="s">
        <v>1170</v>
      </c>
      <c r="L674" s="40" t="s">
        <v>8626</v>
      </c>
      <c r="M674" s="103">
        <v>45971.333333333343</v>
      </c>
      <c r="N674" s="103">
        <v>45972.438888888893</v>
      </c>
      <c r="O674" s="40" t="s">
        <v>35</v>
      </c>
      <c r="P674" s="40" t="s">
        <v>35</v>
      </c>
      <c r="Q674" s="40" t="s">
        <v>1494</v>
      </c>
      <c r="R674" s="40" t="s">
        <v>1495</v>
      </c>
      <c r="S674" s="40" t="s">
        <v>10895</v>
      </c>
      <c r="T674" s="40" t="s">
        <v>1172</v>
      </c>
      <c r="U674" s="40">
        <v>24</v>
      </c>
      <c r="V674" s="40" t="str">
        <f>VLOOKUP(D674,TIPOLOGIA!A:F,5,0)</f>
        <v>PRINCIPAL</v>
      </c>
      <c r="W674" s="40" t="str">
        <f>VLOOKUP(D674,TIPOLOGIA!A:F,6,0)</f>
        <v>TERRESTRE</v>
      </c>
      <c r="X674" s="40" t="s">
        <v>1671</v>
      </c>
      <c r="Y674" s="40">
        <v>1</v>
      </c>
      <c r="Z674" s="51">
        <f>IF(T674="SOPORTE_TELEFÓNICO",'TARIFAS 2025'!$B$14,IF(V674="PRINCIPAL",'TARIFAS 2025'!$B$11,IF(V674="INTERMEDIA",'TARIFAS 2025'!$C$11,IF(V674="LEJANA",'TARIFAS 2025'!$D$11))))</f>
        <v>31419</v>
      </c>
      <c r="AA674" s="51">
        <f t="shared" si="10"/>
        <v>31419</v>
      </c>
      <c r="AB674" s="100"/>
      <c r="AC674" s="100"/>
      <c r="AD674" s="100"/>
      <c r="AE674" s="100"/>
      <c r="AF674" s="100"/>
      <c r="AG674" s="100"/>
      <c r="AH674" s="100"/>
      <c r="AI674" s="100"/>
      <c r="AJ674" s="100"/>
      <c r="AK674" s="100"/>
      <c r="AL674" s="100"/>
      <c r="AM674" s="100"/>
      <c r="AN674" s="100"/>
      <c r="AO674" s="100"/>
      <c r="AP674" s="100"/>
      <c r="AQ674" s="100"/>
      <c r="AR674" s="100"/>
      <c r="AS674" s="100"/>
      <c r="AT674" s="100"/>
      <c r="AU674" s="100"/>
      <c r="AV674" s="100"/>
      <c r="AW674" s="100"/>
      <c r="AX674" s="100"/>
      <c r="AY674" s="100"/>
      <c r="AZ674" s="100"/>
      <c r="BA674" s="100"/>
      <c r="BB674" s="100"/>
      <c r="BC674" s="100"/>
      <c r="BD674" s="100"/>
      <c r="BE674" s="100"/>
      <c r="BF674" s="100"/>
      <c r="BG674" s="100"/>
    </row>
    <row r="675" spans="1:59" s="85" customFormat="1" ht="15.6" x14ac:dyDescent="0.3">
      <c r="A675" s="40" t="s">
        <v>92</v>
      </c>
      <c r="B675" s="40" t="str">
        <f>VLOOKUP(A675,'CENTROS DE COSTOS'!A:D,2,0)</f>
        <v>0036-0002</v>
      </c>
      <c r="C675" s="40" t="str">
        <f>VLOOKUP(A675,'CENTROS DE COSTOS'!A:D,3,0)</f>
        <v>Wompi Eje Cafetero</v>
      </c>
      <c r="D675" s="40">
        <v>66001</v>
      </c>
      <c r="E675" s="40">
        <v>2993769</v>
      </c>
      <c r="F675" s="40">
        <v>76277</v>
      </c>
      <c r="G675" s="40" t="s">
        <v>33</v>
      </c>
      <c r="H675" s="40" t="s">
        <v>458</v>
      </c>
      <c r="I675" s="40" t="s">
        <v>92</v>
      </c>
      <c r="J675" s="40" t="s">
        <v>6778</v>
      </c>
      <c r="K675" s="40" t="s">
        <v>1170</v>
      </c>
      <c r="L675" s="40" t="s">
        <v>8627</v>
      </c>
      <c r="M675" s="103">
        <v>45971.333333333343</v>
      </c>
      <c r="N675" s="103">
        <v>45972.439583333333</v>
      </c>
      <c r="O675" s="40" t="s">
        <v>35</v>
      </c>
      <c r="P675" s="40" t="s">
        <v>35</v>
      </c>
      <c r="Q675" s="40" t="s">
        <v>1494</v>
      </c>
      <c r="R675" s="40" t="s">
        <v>1495</v>
      </c>
      <c r="S675" s="40" t="s">
        <v>10896</v>
      </c>
      <c r="T675" s="40" t="s">
        <v>1172</v>
      </c>
      <c r="U675" s="40">
        <v>16</v>
      </c>
      <c r="V675" s="40" t="str">
        <f>VLOOKUP(D675,TIPOLOGIA!A:F,5,0)</f>
        <v>PRINCIPAL</v>
      </c>
      <c r="W675" s="40" t="str">
        <f>VLOOKUP(D675,TIPOLOGIA!A:F,6,0)</f>
        <v>TERRESTRE</v>
      </c>
      <c r="X675" s="40" t="s">
        <v>1671</v>
      </c>
      <c r="Y675" s="40">
        <v>1</v>
      </c>
      <c r="Z675" s="51">
        <f>IF(T675="SOPORTE_TELEFÓNICO",'TARIFAS 2025'!$B$14,IF(V675="PRINCIPAL",'TARIFAS 2025'!$B$11,IF(V675="INTERMEDIA",'TARIFAS 2025'!$C$11,IF(V675="LEJANA",'TARIFAS 2025'!$D$11))))</f>
        <v>31419</v>
      </c>
      <c r="AA675" s="51">
        <f t="shared" si="10"/>
        <v>31419</v>
      </c>
      <c r="AB675" s="100"/>
      <c r="AC675" s="100"/>
      <c r="AD675" s="100"/>
      <c r="AE675" s="100"/>
      <c r="AF675" s="100"/>
      <c r="AG675" s="100"/>
      <c r="AH675" s="100"/>
      <c r="AI675" s="100"/>
      <c r="AJ675" s="100"/>
      <c r="AK675" s="100"/>
      <c r="AL675" s="100"/>
      <c r="AM675" s="100"/>
      <c r="AN675" s="100"/>
      <c r="AO675" s="100"/>
      <c r="AP675" s="100"/>
      <c r="AQ675" s="100"/>
      <c r="AR675" s="100"/>
      <c r="AS675" s="100"/>
      <c r="AT675" s="100"/>
      <c r="AU675" s="100"/>
      <c r="AV675" s="100"/>
      <c r="AW675" s="100"/>
      <c r="AX675" s="100"/>
      <c r="AY675" s="100"/>
      <c r="AZ675" s="100"/>
      <c r="BA675" s="100"/>
      <c r="BB675" s="100"/>
      <c r="BC675" s="100"/>
      <c r="BD675" s="100"/>
      <c r="BE675" s="100"/>
      <c r="BF675" s="100"/>
      <c r="BG675" s="100"/>
    </row>
    <row r="676" spans="1:59" s="85" customFormat="1" ht="15.6" x14ac:dyDescent="0.3">
      <c r="A676" s="40" t="s">
        <v>90</v>
      </c>
      <c r="B676" s="40" t="str">
        <f>VLOOKUP(A676,'CENTROS DE COSTOS'!A:D,2,0)</f>
        <v>0036-0006</v>
      </c>
      <c r="C676" s="40" t="str">
        <f>VLOOKUP(A676,'CENTROS DE COSTOS'!A:D,3,0)</f>
        <v>Wompi Oriente</v>
      </c>
      <c r="D676" s="40">
        <v>41001</v>
      </c>
      <c r="E676" s="40">
        <v>2993863</v>
      </c>
      <c r="F676" s="40">
        <v>46655</v>
      </c>
      <c r="G676" s="40" t="s">
        <v>33</v>
      </c>
      <c r="H676" s="40" t="s">
        <v>740</v>
      </c>
      <c r="I676" s="40" t="s">
        <v>90</v>
      </c>
      <c r="J676" s="40" t="s">
        <v>6779</v>
      </c>
      <c r="K676" s="40" t="s">
        <v>1170</v>
      </c>
      <c r="L676" s="40" t="s">
        <v>8628</v>
      </c>
      <c r="M676" s="103">
        <v>45971.333333333343</v>
      </c>
      <c r="N676" s="103">
        <v>45972.440972222219</v>
      </c>
      <c r="O676" s="40" t="s">
        <v>35</v>
      </c>
      <c r="P676" s="40" t="s">
        <v>35</v>
      </c>
      <c r="Q676" s="40" t="s">
        <v>1494</v>
      </c>
      <c r="R676" s="40" t="s">
        <v>1495</v>
      </c>
      <c r="S676" s="40" t="s">
        <v>10897</v>
      </c>
      <c r="T676" s="40" t="s">
        <v>1172</v>
      </c>
      <c r="U676" s="40">
        <v>40</v>
      </c>
      <c r="V676" s="40" t="str">
        <f>VLOOKUP(D676,TIPOLOGIA!A:F,5,0)</f>
        <v>PRINCIPAL</v>
      </c>
      <c r="W676" s="40" t="str">
        <f>VLOOKUP(D676,TIPOLOGIA!A:F,6,0)</f>
        <v>TERRESTRE</v>
      </c>
      <c r="X676" s="40" t="s">
        <v>1187</v>
      </c>
      <c r="Y676" s="40">
        <v>1</v>
      </c>
      <c r="Z676" s="51">
        <f>IF(T676="SOPORTE_TELEFÓNICO",'TARIFAS 2025'!$B$14,IF(V676="PRINCIPAL",'TARIFAS 2025'!$B$11,IF(V676="INTERMEDIA",'TARIFAS 2025'!$C$11,IF(V676="LEJANA",'TARIFAS 2025'!$D$11))))</f>
        <v>31419</v>
      </c>
      <c r="AA676" s="51">
        <f t="shared" si="10"/>
        <v>31419</v>
      </c>
      <c r="AB676" s="100"/>
      <c r="AC676" s="100"/>
      <c r="AD676" s="100"/>
      <c r="AE676" s="100"/>
      <c r="AF676" s="100"/>
      <c r="AG676" s="100"/>
      <c r="AH676" s="100"/>
      <c r="AI676" s="100"/>
      <c r="AJ676" s="100"/>
      <c r="AK676" s="100"/>
      <c r="AL676" s="100"/>
      <c r="AM676" s="100"/>
      <c r="AN676" s="100"/>
      <c r="AO676" s="100"/>
      <c r="AP676" s="100"/>
      <c r="AQ676" s="100"/>
      <c r="AR676" s="100"/>
      <c r="AS676" s="100"/>
      <c r="AT676" s="100"/>
      <c r="AU676" s="100"/>
      <c r="AV676" s="100"/>
      <c r="AW676" s="100"/>
      <c r="AX676" s="100"/>
      <c r="AY676" s="100"/>
      <c r="AZ676" s="100"/>
      <c r="BA676" s="100"/>
      <c r="BB676" s="100"/>
      <c r="BC676" s="100"/>
      <c r="BD676" s="100"/>
      <c r="BE676" s="100"/>
      <c r="BF676" s="100"/>
      <c r="BG676" s="100"/>
    </row>
    <row r="677" spans="1:59" s="85" customFormat="1" ht="15.6" x14ac:dyDescent="0.3">
      <c r="A677" s="40" t="s">
        <v>90</v>
      </c>
      <c r="B677" s="40" t="str">
        <f>VLOOKUP(A677,'CENTROS DE COSTOS'!A:D,2,0)</f>
        <v>0036-0006</v>
      </c>
      <c r="C677" s="40" t="str">
        <f>VLOOKUP(A677,'CENTROS DE COSTOS'!A:D,3,0)</f>
        <v>Wompi Oriente</v>
      </c>
      <c r="D677" s="40">
        <v>41001</v>
      </c>
      <c r="E677" s="40">
        <v>2993922</v>
      </c>
      <c r="F677" s="40">
        <v>79869</v>
      </c>
      <c r="G677" s="40" t="s">
        <v>33</v>
      </c>
      <c r="H677" s="40" t="s">
        <v>740</v>
      </c>
      <c r="I677" s="40" t="s">
        <v>90</v>
      </c>
      <c r="J677" s="40" t="s">
        <v>6780</v>
      </c>
      <c r="K677" s="40" t="s">
        <v>1170</v>
      </c>
      <c r="L677" s="40" t="s">
        <v>8629</v>
      </c>
      <c r="M677" s="103">
        <v>45971.333333333343</v>
      </c>
      <c r="N677" s="103">
        <v>45972.441666666673</v>
      </c>
      <c r="O677" s="40" t="s">
        <v>35</v>
      </c>
      <c r="P677" s="40" t="s">
        <v>35</v>
      </c>
      <c r="Q677" s="40" t="s">
        <v>1494</v>
      </c>
      <c r="R677" s="40" t="s">
        <v>1495</v>
      </c>
      <c r="S677" s="40" t="s">
        <v>10898</v>
      </c>
      <c r="T677" s="40" t="s">
        <v>1172</v>
      </c>
      <c r="U677" s="40">
        <v>8</v>
      </c>
      <c r="V677" s="40" t="str">
        <f>VLOOKUP(D677,TIPOLOGIA!A:F,5,0)</f>
        <v>PRINCIPAL</v>
      </c>
      <c r="W677" s="40" t="str">
        <f>VLOOKUP(D677,TIPOLOGIA!A:F,6,0)</f>
        <v>TERRESTRE</v>
      </c>
      <c r="X677" s="40" t="s">
        <v>1187</v>
      </c>
      <c r="Y677" s="40">
        <v>1</v>
      </c>
      <c r="Z677" s="51">
        <f>IF(T677="SOPORTE_TELEFÓNICO",'TARIFAS 2025'!$B$14,IF(V677="PRINCIPAL",'TARIFAS 2025'!$B$11,IF(V677="INTERMEDIA",'TARIFAS 2025'!$C$11,IF(V677="LEJANA",'TARIFAS 2025'!$D$11))))</f>
        <v>31419</v>
      </c>
      <c r="AA677" s="51">
        <f t="shared" si="10"/>
        <v>31419</v>
      </c>
      <c r="AB677" s="100"/>
      <c r="AC677" s="100"/>
      <c r="AD677" s="100"/>
      <c r="AE677" s="100"/>
      <c r="AF677" s="100"/>
      <c r="AG677" s="100"/>
      <c r="AH677" s="100"/>
      <c r="AI677" s="100"/>
      <c r="AJ677" s="100"/>
      <c r="AK677" s="100"/>
      <c r="AL677" s="100"/>
      <c r="AM677" s="100"/>
      <c r="AN677" s="100"/>
      <c r="AO677" s="100"/>
      <c r="AP677" s="100"/>
      <c r="AQ677" s="100"/>
      <c r="AR677" s="100"/>
      <c r="AS677" s="100"/>
      <c r="AT677" s="100"/>
      <c r="AU677" s="100"/>
      <c r="AV677" s="100"/>
      <c r="AW677" s="100"/>
      <c r="AX677" s="100"/>
      <c r="AY677" s="100"/>
      <c r="AZ677" s="100"/>
      <c r="BA677" s="100"/>
      <c r="BB677" s="100"/>
      <c r="BC677" s="100"/>
      <c r="BD677" s="100"/>
      <c r="BE677" s="100"/>
      <c r="BF677" s="100"/>
      <c r="BG677" s="100"/>
    </row>
    <row r="678" spans="1:59" s="85" customFormat="1" ht="15.6" x14ac:dyDescent="0.3">
      <c r="A678" s="40" t="s">
        <v>85</v>
      </c>
      <c r="B678" s="40" t="str">
        <f>VLOOKUP(A678,'CENTROS DE COSTOS'!A:D,2,0)</f>
        <v>0036-0006</v>
      </c>
      <c r="C678" s="40" t="str">
        <f>VLOOKUP(A678,'CENTROS DE COSTOS'!A:D,3,0)</f>
        <v>Wompi Oriente</v>
      </c>
      <c r="D678" s="40">
        <v>73001</v>
      </c>
      <c r="E678" s="40">
        <v>2993734</v>
      </c>
      <c r="F678" s="40">
        <v>54101</v>
      </c>
      <c r="G678" s="40" t="s">
        <v>33</v>
      </c>
      <c r="H678" s="40" t="s">
        <v>1056</v>
      </c>
      <c r="I678" s="40" t="s">
        <v>85</v>
      </c>
      <c r="J678" s="40" t="s">
        <v>6781</v>
      </c>
      <c r="K678" s="40" t="s">
        <v>1170</v>
      </c>
      <c r="L678" s="40" t="s">
        <v>8630</v>
      </c>
      <c r="M678" s="103">
        <v>45971.333333333343</v>
      </c>
      <c r="N678" s="103">
        <v>45972.447222222218</v>
      </c>
      <c r="O678" s="40" t="s">
        <v>35</v>
      </c>
      <c r="P678" s="40" t="s">
        <v>35</v>
      </c>
      <c r="Q678" s="40" t="s">
        <v>1494</v>
      </c>
      <c r="R678" s="40" t="s">
        <v>1495</v>
      </c>
      <c r="S678" s="40" t="s">
        <v>10899</v>
      </c>
      <c r="T678" s="40" t="s">
        <v>1172</v>
      </c>
      <c r="U678" s="40">
        <v>16</v>
      </c>
      <c r="V678" s="40" t="str">
        <f>VLOOKUP(D678,TIPOLOGIA!A:F,5,0)</f>
        <v>PRINCIPAL</v>
      </c>
      <c r="W678" s="40" t="str">
        <f>VLOOKUP(D678,TIPOLOGIA!A:F,6,0)</f>
        <v>TERRESTRE</v>
      </c>
      <c r="X678" s="40" t="s">
        <v>1319</v>
      </c>
      <c r="Y678" s="40">
        <v>1</v>
      </c>
      <c r="Z678" s="51">
        <f>IF(T678="SOPORTE_TELEFÓNICO",'TARIFAS 2025'!$B$14,IF(V678="PRINCIPAL",'TARIFAS 2025'!$B$11,IF(V678="INTERMEDIA",'TARIFAS 2025'!$C$11,IF(V678="LEJANA",'TARIFAS 2025'!$D$11))))</f>
        <v>31419</v>
      </c>
      <c r="AA678" s="51">
        <f t="shared" si="10"/>
        <v>31419</v>
      </c>
      <c r="AB678" s="100"/>
      <c r="AC678" s="100"/>
      <c r="AD678" s="100"/>
      <c r="AE678" s="100"/>
      <c r="AF678" s="100"/>
      <c r="AG678" s="100"/>
      <c r="AH678" s="100"/>
      <c r="AI678" s="100"/>
      <c r="AJ678" s="100"/>
      <c r="AK678" s="100"/>
      <c r="AL678" s="100"/>
      <c r="AM678" s="100"/>
      <c r="AN678" s="100"/>
      <c r="AO678" s="100"/>
      <c r="AP678" s="100"/>
      <c r="AQ678" s="100"/>
      <c r="AR678" s="100"/>
      <c r="AS678" s="100"/>
      <c r="AT678" s="100"/>
      <c r="AU678" s="100"/>
      <c r="AV678" s="100"/>
      <c r="AW678" s="100"/>
      <c r="AX678" s="100"/>
      <c r="AY678" s="100"/>
      <c r="AZ678" s="100"/>
      <c r="BA678" s="100"/>
      <c r="BB678" s="100"/>
      <c r="BC678" s="100"/>
      <c r="BD678" s="100"/>
      <c r="BE678" s="100"/>
      <c r="BF678" s="100"/>
      <c r="BG678" s="100"/>
    </row>
    <row r="679" spans="1:59" s="85" customFormat="1" ht="15.6" x14ac:dyDescent="0.3">
      <c r="A679" s="40" t="s">
        <v>71</v>
      </c>
      <c r="B679" s="40" t="str">
        <f>VLOOKUP(A679,'CENTROS DE COSTOS'!A:D,2,0)</f>
        <v>0036-0004</v>
      </c>
      <c r="C679" s="40" t="str">
        <f>VLOOKUP(A679,'CENTROS DE COSTOS'!A:D,3,0)</f>
        <v>Wompi Centro</v>
      </c>
      <c r="D679" s="40">
        <v>11001</v>
      </c>
      <c r="E679" s="40">
        <v>2989858</v>
      </c>
      <c r="F679" s="40">
        <v>78789</v>
      </c>
      <c r="G679" s="40" t="s">
        <v>33</v>
      </c>
      <c r="H679" s="40" t="s">
        <v>618</v>
      </c>
      <c r="I679" s="40" t="s">
        <v>71</v>
      </c>
      <c r="J679" s="40" t="s">
        <v>1717</v>
      </c>
      <c r="K679" s="40" t="s">
        <v>1170</v>
      </c>
      <c r="L679" s="40" t="s">
        <v>8631</v>
      </c>
      <c r="M679" s="103">
        <v>45968.470833333333</v>
      </c>
      <c r="N679" s="103">
        <v>45972.448611111111</v>
      </c>
      <c r="O679" s="40" t="s">
        <v>35</v>
      </c>
      <c r="P679" s="40" t="s">
        <v>35</v>
      </c>
      <c r="Q679" s="40" t="s">
        <v>1494</v>
      </c>
      <c r="R679" s="40" t="s">
        <v>1495</v>
      </c>
      <c r="S679" s="40" t="s">
        <v>10900</v>
      </c>
      <c r="T679" s="40" t="s">
        <v>1172</v>
      </c>
      <c r="U679" s="40">
        <v>32</v>
      </c>
      <c r="V679" s="40" t="str">
        <f>VLOOKUP(D679,TIPOLOGIA!A:F,5,0)</f>
        <v>PRINCIPAL</v>
      </c>
      <c r="W679" s="40" t="str">
        <f>VLOOKUP(D679,TIPOLOGIA!A:F,6,0)</f>
        <v>TERRESTRE</v>
      </c>
      <c r="X679" s="40" t="s">
        <v>1632</v>
      </c>
      <c r="Y679" s="40">
        <v>1</v>
      </c>
      <c r="Z679" s="51">
        <f>IF(T679="SOPORTE_TELEFÓNICO",'TARIFAS 2025'!$B$14,IF(V679="PRINCIPAL",'TARIFAS 2025'!$B$11,IF(V679="INTERMEDIA",'TARIFAS 2025'!$C$11,IF(V679="LEJANA",'TARIFAS 2025'!$D$11))))</f>
        <v>31419</v>
      </c>
      <c r="AA679" s="51">
        <f t="shared" si="10"/>
        <v>31419</v>
      </c>
      <c r="AB679" s="100"/>
      <c r="AC679" s="100"/>
      <c r="AD679" s="100"/>
      <c r="AE679" s="100"/>
      <c r="AF679" s="100"/>
      <c r="AG679" s="100"/>
      <c r="AH679" s="100"/>
      <c r="AI679" s="100"/>
      <c r="AJ679" s="100"/>
      <c r="AK679" s="100"/>
      <c r="AL679" s="100"/>
      <c r="AM679" s="100"/>
      <c r="AN679" s="100"/>
      <c r="AO679" s="100"/>
      <c r="AP679" s="100"/>
      <c r="AQ679" s="100"/>
      <c r="AR679" s="100"/>
      <c r="AS679" s="100"/>
      <c r="AT679" s="100"/>
      <c r="AU679" s="100"/>
      <c r="AV679" s="100"/>
      <c r="AW679" s="100"/>
      <c r="AX679" s="100"/>
      <c r="AY679" s="100"/>
      <c r="AZ679" s="100"/>
      <c r="BA679" s="100"/>
      <c r="BB679" s="100"/>
      <c r="BC679" s="100"/>
      <c r="BD679" s="100"/>
      <c r="BE679" s="100"/>
      <c r="BF679" s="100"/>
      <c r="BG679" s="100"/>
    </row>
    <row r="680" spans="1:59" s="85" customFormat="1" ht="15.6" x14ac:dyDescent="0.3">
      <c r="A680" s="40" t="s">
        <v>71</v>
      </c>
      <c r="B680" s="40" t="str">
        <f>VLOOKUP(A680,'CENTROS DE COSTOS'!A:D,2,0)</f>
        <v>0036-0004</v>
      </c>
      <c r="C680" s="40" t="str">
        <f>VLOOKUP(A680,'CENTROS DE COSTOS'!A:D,3,0)</f>
        <v>Wompi Centro</v>
      </c>
      <c r="D680" s="40">
        <v>11001</v>
      </c>
      <c r="E680" s="40">
        <v>2982968</v>
      </c>
      <c r="F680" s="40">
        <v>67638</v>
      </c>
      <c r="G680" s="40" t="s">
        <v>33</v>
      </c>
      <c r="H680" s="40" t="s">
        <v>618</v>
      </c>
      <c r="I680" s="40" t="s">
        <v>71</v>
      </c>
      <c r="J680" s="40" t="s">
        <v>6782</v>
      </c>
      <c r="K680" s="40" t="s">
        <v>1170</v>
      </c>
      <c r="L680" s="40" t="s">
        <v>8632</v>
      </c>
      <c r="M680" s="103">
        <v>45967.421527777777</v>
      </c>
      <c r="N680" s="103">
        <v>45972.489583333343</v>
      </c>
      <c r="O680" s="40" t="s">
        <v>35</v>
      </c>
      <c r="P680" s="40" t="s">
        <v>35</v>
      </c>
      <c r="Q680" s="40" t="s">
        <v>1494</v>
      </c>
      <c r="R680" s="40" t="s">
        <v>1495</v>
      </c>
      <c r="S680" s="40" t="s">
        <v>10901</v>
      </c>
      <c r="T680" s="40" t="s">
        <v>1172</v>
      </c>
      <c r="U680" s="40"/>
      <c r="V680" s="40" t="str">
        <f>VLOOKUP(D680,TIPOLOGIA!A:F,5,0)</f>
        <v>PRINCIPAL</v>
      </c>
      <c r="W680" s="40" t="str">
        <f>VLOOKUP(D680,TIPOLOGIA!A:F,6,0)</f>
        <v>TERRESTRE</v>
      </c>
      <c r="X680" s="40" t="s">
        <v>1208</v>
      </c>
      <c r="Y680" s="40">
        <v>1</v>
      </c>
      <c r="Z680" s="51">
        <f>IF(T680="SOPORTE_TELEFÓNICO",'TARIFAS 2025'!$B$14,IF(V680="PRINCIPAL",'TARIFAS 2025'!$B$11,IF(V680="INTERMEDIA",'TARIFAS 2025'!$C$11,IF(V680="LEJANA",'TARIFAS 2025'!$D$11))))</f>
        <v>31419</v>
      </c>
      <c r="AA680" s="51">
        <f t="shared" si="10"/>
        <v>31419</v>
      </c>
      <c r="AB680" s="100"/>
      <c r="AC680" s="100"/>
      <c r="AD680" s="100"/>
      <c r="AE680" s="100"/>
      <c r="AF680" s="100"/>
      <c r="AG680" s="100"/>
      <c r="AH680" s="100"/>
      <c r="AI680" s="100"/>
      <c r="AJ680" s="100"/>
      <c r="AK680" s="100"/>
      <c r="AL680" s="100"/>
      <c r="AM680" s="100"/>
      <c r="AN680" s="100"/>
      <c r="AO680" s="100"/>
      <c r="AP680" s="100"/>
      <c r="AQ680" s="100"/>
      <c r="AR680" s="100"/>
      <c r="AS680" s="100"/>
      <c r="AT680" s="100"/>
      <c r="AU680" s="100"/>
      <c r="AV680" s="100"/>
      <c r="AW680" s="100"/>
      <c r="AX680" s="100"/>
      <c r="AY680" s="100"/>
      <c r="AZ680" s="100"/>
      <c r="BA680" s="100"/>
      <c r="BB680" s="100"/>
      <c r="BC680" s="100"/>
      <c r="BD680" s="100"/>
      <c r="BE680" s="100"/>
      <c r="BF680" s="100"/>
      <c r="BG680" s="100"/>
    </row>
    <row r="681" spans="1:59" s="85" customFormat="1" ht="15.6" x14ac:dyDescent="0.3">
      <c r="A681" s="40" t="s">
        <v>88</v>
      </c>
      <c r="B681" s="40" t="str">
        <f>VLOOKUP(A681,'CENTROS DE COSTOS'!A:D,2,0)</f>
        <v>0036-0005</v>
      </c>
      <c r="C681" s="40" t="str">
        <f>VLOOKUP(A681,'CENTROS DE COSTOS'!A:D,3,0)</f>
        <v>Wompi Noroccidente</v>
      </c>
      <c r="D681" s="40">
        <v>5001</v>
      </c>
      <c r="E681" s="40">
        <v>2986497</v>
      </c>
      <c r="F681" s="40">
        <v>56385</v>
      </c>
      <c r="G681" s="40" t="s">
        <v>33</v>
      </c>
      <c r="H681" s="40" t="s">
        <v>120</v>
      </c>
      <c r="I681" s="40" t="s">
        <v>88</v>
      </c>
      <c r="J681" s="40" t="s">
        <v>6783</v>
      </c>
      <c r="K681" s="40" t="s">
        <v>1170</v>
      </c>
      <c r="L681" s="40" t="s">
        <v>8633</v>
      </c>
      <c r="M681" s="103">
        <v>45967.684027777781</v>
      </c>
      <c r="N681" s="103">
        <v>45972.497916666667</v>
      </c>
      <c r="O681" s="40" t="s">
        <v>35</v>
      </c>
      <c r="P681" s="40" t="s">
        <v>35</v>
      </c>
      <c r="Q681" s="40" t="s">
        <v>1494</v>
      </c>
      <c r="R681" s="40" t="s">
        <v>1495</v>
      </c>
      <c r="S681" s="40" t="s">
        <v>10902</v>
      </c>
      <c r="T681" s="40" t="s">
        <v>1172</v>
      </c>
      <c r="U681" s="40">
        <v>24</v>
      </c>
      <c r="V681" s="40" t="str">
        <f>VLOOKUP(D681,TIPOLOGIA!A:F,5,0)</f>
        <v>PRINCIPAL</v>
      </c>
      <c r="W681" s="40" t="str">
        <f>VLOOKUP(D681,TIPOLOGIA!A:F,6,0)</f>
        <v>TERRESTRE</v>
      </c>
      <c r="X681" s="40" t="s">
        <v>1498</v>
      </c>
      <c r="Y681" s="40">
        <v>1</v>
      </c>
      <c r="Z681" s="51">
        <f>IF(T681="SOPORTE_TELEFÓNICO",'TARIFAS 2025'!$B$14,IF(V681="PRINCIPAL",'TARIFAS 2025'!$B$11,IF(V681="INTERMEDIA",'TARIFAS 2025'!$C$11,IF(V681="LEJANA",'TARIFAS 2025'!$D$11))))</f>
        <v>31419</v>
      </c>
      <c r="AA681" s="51">
        <f t="shared" si="10"/>
        <v>31419</v>
      </c>
      <c r="AB681" s="100"/>
      <c r="AC681" s="100"/>
      <c r="AD681" s="100"/>
      <c r="AE681" s="100"/>
      <c r="AF681" s="100"/>
      <c r="AG681" s="100"/>
      <c r="AH681" s="100"/>
      <c r="AI681" s="100"/>
      <c r="AJ681" s="100"/>
      <c r="AK681" s="100"/>
      <c r="AL681" s="100"/>
      <c r="AM681" s="100"/>
      <c r="AN681" s="100"/>
      <c r="AO681" s="100"/>
      <c r="AP681" s="100"/>
      <c r="AQ681" s="100"/>
      <c r="AR681" s="100"/>
      <c r="AS681" s="100"/>
      <c r="AT681" s="100"/>
      <c r="AU681" s="100"/>
      <c r="AV681" s="100"/>
      <c r="AW681" s="100"/>
      <c r="AX681" s="100"/>
      <c r="AY681" s="100"/>
      <c r="AZ681" s="100"/>
      <c r="BA681" s="100"/>
      <c r="BB681" s="100"/>
      <c r="BC681" s="100"/>
      <c r="BD681" s="100"/>
      <c r="BE681" s="100"/>
      <c r="BF681" s="100"/>
      <c r="BG681" s="100"/>
    </row>
    <row r="682" spans="1:59" s="85" customFormat="1" ht="15.6" x14ac:dyDescent="0.3">
      <c r="A682" s="40" t="s">
        <v>88</v>
      </c>
      <c r="B682" s="40" t="str">
        <f>VLOOKUP(A682,'CENTROS DE COSTOS'!A:D,2,0)</f>
        <v>0036-0005</v>
      </c>
      <c r="C682" s="40" t="str">
        <f>VLOOKUP(A682,'CENTROS DE COSTOS'!A:D,3,0)</f>
        <v>Wompi Noroccidente</v>
      </c>
      <c r="D682" s="40">
        <v>5266</v>
      </c>
      <c r="E682" s="40">
        <v>2984396</v>
      </c>
      <c r="F682" s="40">
        <v>52714</v>
      </c>
      <c r="G682" s="40" t="s">
        <v>33</v>
      </c>
      <c r="H682" s="40" t="s">
        <v>120</v>
      </c>
      <c r="I682" s="40" t="s">
        <v>180</v>
      </c>
      <c r="J682" s="40" t="s">
        <v>3175</v>
      </c>
      <c r="K682" s="40" t="s">
        <v>1170</v>
      </c>
      <c r="L682" s="40" t="s">
        <v>8634</v>
      </c>
      <c r="M682" s="103">
        <v>45967.511111111111</v>
      </c>
      <c r="N682" s="103">
        <v>45972.498611111107</v>
      </c>
      <c r="O682" s="40" t="s">
        <v>35</v>
      </c>
      <c r="P682" s="40" t="s">
        <v>35</v>
      </c>
      <c r="Q682" s="40" t="s">
        <v>1494</v>
      </c>
      <c r="R682" s="40" t="s">
        <v>1495</v>
      </c>
      <c r="S682" s="40" t="s">
        <v>10903</v>
      </c>
      <c r="T682" s="40" t="s">
        <v>1172</v>
      </c>
      <c r="U682" s="40">
        <v>40</v>
      </c>
      <c r="V682" s="40" t="str">
        <f>VLOOKUP(D682,TIPOLOGIA!A:F,5,0)</f>
        <v>PRINCIPAL</v>
      </c>
      <c r="W682" s="40" t="str">
        <f>VLOOKUP(D682,TIPOLOGIA!A:F,6,0)</f>
        <v>TERRESTRE</v>
      </c>
      <c r="X682" s="40" t="s">
        <v>1498</v>
      </c>
      <c r="Y682" s="40">
        <v>1</v>
      </c>
      <c r="Z682" s="51">
        <f>IF(T682="SOPORTE_TELEFÓNICO",'TARIFAS 2025'!$B$14,IF(V682="PRINCIPAL",'TARIFAS 2025'!$B$11,IF(V682="INTERMEDIA",'TARIFAS 2025'!$C$11,IF(V682="LEJANA",'TARIFAS 2025'!$D$11))))</f>
        <v>31419</v>
      </c>
      <c r="AA682" s="51">
        <f t="shared" si="10"/>
        <v>31419</v>
      </c>
      <c r="AB682" s="100"/>
      <c r="AC682" s="100"/>
      <c r="AD682" s="100"/>
      <c r="AE682" s="100"/>
      <c r="AF682" s="100"/>
      <c r="AG682" s="100"/>
      <c r="AH682" s="100"/>
      <c r="AI682" s="100"/>
      <c r="AJ682" s="100"/>
      <c r="AK682" s="100"/>
      <c r="AL682" s="100"/>
      <c r="AM682" s="100"/>
      <c r="AN682" s="100"/>
      <c r="AO682" s="100"/>
      <c r="AP682" s="100"/>
      <c r="AQ682" s="100"/>
      <c r="AR682" s="100"/>
      <c r="AS682" s="100"/>
      <c r="AT682" s="100"/>
      <c r="AU682" s="100"/>
      <c r="AV682" s="100"/>
      <c r="AW682" s="100"/>
      <c r="AX682" s="100"/>
      <c r="AY682" s="100"/>
      <c r="AZ682" s="100"/>
      <c r="BA682" s="100"/>
      <c r="BB682" s="100"/>
      <c r="BC682" s="100"/>
      <c r="BD682" s="100"/>
      <c r="BE682" s="100"/>
      <c r="BF682" s="100"/>
      <c r="BG682" s="100"/>
    </row>
    <row r="683" spans="1:59" s="85" customFormat="1" ht="15.6" x14ac:dyDescent="0.3">
      <c r="A683" s="40" t="s">
        <v>88</v>
      </c>
      <c r="B683" s="40" t="str">
        <f>VLOOKUP(A683,'CENTROS DE COSTOS'!A:D,2,0)</f>
        <v>0036-0005</v>
      </c>
      <c r="C683" s="40" t="str">
        <f>VLOOKUP(A683,'CENTROS DE COSTOS'!A:D,3,0)</f>
        <v>Wompi Noroccidente</v>
      </c>
      <c r="D683" s="40">
        <v>5631</v>
      </c>
      <c r="E683" s="40">
        <v>2984715</v>
      </c>
      <c r="F683" s="40">
        <v>77432</v>
      </c>
      <c r="G683" s="40" t="s">
        <v>33</v>
      </c>
      <c r="H683" s="40" t="s">
        <v>120</v>
      </c>
      <c r="I683" s="40" t="s">
        <v>214</v>
      </c>
      <c r="J683" s="40" t="s">
        <v>6784</v>
      </c>
      <c r="K683" s="40" t="s">
        <v>1170</v>
      </c>
      <c r="L683" s="40" t="s">
        <v>8635</v>
      </c>
      <c r="M683" s="103">
        <v>45967.523611111108</v>
      </c>
      <c r="N683" s="103">
        <v>45972.499305555553</v>
      </c>
      <c r="O683" s="40" t="s">
        <v>35</v>
      </c>
      <c r="P683" s="40" t="s">
        <v>35</v>
      </c>
      <c r="Q683" s="40" t="s">
        <v>1494</v>
      </c>
      <c r="R683" s="40" t="s">
        <v>1495</v>
      </c>
      <c r="S683" s="40" t="s">
        <v>10904</v>
      </c>
      <c r="T683" s="40" t="s">
        <v>1172</v>
      </c>
      <c r="U683" s="40">
        <v>32</v>
      </c>
      <c r="V683" s="40" t="str">
        <f>VLOOKUP(D683,TIPOLOGIA!A:F,5,0)</f>
        <v>PRINCIPAL</v>
      </c>
      <c r="W683" s="40" t="str">
        <f>VLOOKUP(D683,TIPOLOGIA!A:F,6,0)</f>
        <v>TERRESTRE</v>
      </c>
      <c r="X683" s="40" t="s">
        <v>1498</v>
      </c>
      <c r="Y683" s="40">
        <v>1</v>
      </c>
      <c r="Z683" s="51">
        <f>IF(T683="SOPORTE_TELEFÓNICO",'TARIFAS 2025'!$B$14,IF(V683="PRINCIPAL",'TARIFAS 2025'!$B$11,IF(V683="INTERMEDIA",'TARIFAS 2025'!$C$11,IF(V683="LEJANA",'TARIFAS 2025'!$D$11))))</f>
        <v>31419</v>
      </c>
      <c r="AA683" s="51">
        <f t="shared" si="10"/>
        <v>31419</v>
      </c>
      <c r="AB683" s="100"/>
      <c r="AC683" s="100"/>
      <c r="AD683" s="100"/>
      <c r="AE683" s="100"/>
      <c r="AF683" s="100"/>
      <c r="AG683" s="100"/>
      <c r="AH683" s="100"/>
      <c r="AI683" s="100"/>
      <c r="AJ683" s="100"/>
      <c r="AK683" s="100"/>
      <c r="AL683" s="100"/>
      <c r="AM683" s="100"/>
      <c r="AN683" s="100"/>
      <c r="AO683" s="100"/>
      <c r="AP683" s="100"/>
      <c r="AQ683" s="100"/>
      <c r="AR683" s="100"/>
      <c r="AS683" s="100"/>
      <c r="AT683" s="100"/>
      <c r="AU683" s="100"/>
      <c r="AV683" s="100"/>
      <c r="AW683" s="100"/>
      <c r="AX683" s="100"/>
      <c r="AY683" s="100"/>
      <c r="AZ683" s="100"/>
      <c r="BA683" s="100"/>
      <c r="BB683" s="100"/>
      <c r="BC683" s="100"/>
      <c r="BD683" s="100"/>
      <c r="BE683" s="100"/>
      <c r="BF683" s="100"/>
      <c r="BG683" s="100"/>
    </row>
    <row r="684" spans="1:59" s="85" customFormat="1" ht="15.6" x14ac:dyDescent="0.3">
      <c r="A684" s="40" t="s">
        <v>88</v>
      </c>
      <c r="B684" s="40" t="str">
        <f>VLOOKUP(A684,'CENTROS DE COSTOS'!A:D,2,0)</f>
        <v>0036-0005</v>
      </c>
      <c r="C684" s="40" t="str">
        <f>VLOOKUP(A684,'CENTROS DE COSTOS'!A:D,3,0)</f>
        <v>Wompi Noroccidente</v>
      </c>
      <c r="D684" s="40">
        <v>5088</v>
      </c>
      <c r="E684" s="40">
        <v>2984635</v>
      </c>
      <c r="F684" s="40">
        <v>70364</v>
      </c>
      <c r="G684" s="40" t="s">
        <v>33</v>
      </c>
      <c r="H684" s="40" t="s">
        <v>120</v>
      </c>
      <c r="I684" s="40" t="s">
        <v>155</v>
      </c>
      <c r="J684" s="40" t="s">
        <v>6785</v>
      </c>
      <c r="K684" s="40" t="s">
        <v>1170</v>
      </c>
      <c r="L684" s="40" t="s">
        <v>8636</v>
      </c>
      <c r="M684" s="103">
        <v>45967.525000000001</v>
      </c>
      <c r="N684" s="103">
        <v>45972.5</v>
      </c>
      <c r="O684" s="40" t="s">
        <v>35</v>
      </c>
      <c r="P684" s="40" t="s">
        <v>35</v>
      </c>
      <c r="Q684" s="40" t="s">
        <v>1494</v>
      </c>
      <c r="R684" s="40" t="s">
        <v>1495</v>
      </c>
      <c r="S684" s="40" t="s">
        <v>10905</v>
      </c>
      <c r="T684" s="40" t="s">
        <v>1172</v>
      </c>
      <c r="U684" s="40">
        <v>32</v>
      </c>
      <c r="V684" s="40" t="str">
        <f>VLOOKUP(D684,TIPOLOGIA!A:F,5,0)</f>
        <v>PRINCIPAL</v>
      </c>
      <c r="W684" s="40" t="str">
        <f>VLOOKUP(D684,TIPOLOGIA!A:F,6,0)</f>
        <v>TERRESTRE</v>
      </c>
      <c r="X684" s="40" t="s">
        <v>1498</v>
      </c>
      <c r="Y684" s="40">
        <v>1</v>
      </c>
      <c r="Z684" s="51">
        <f>IF(T684="SOPORTE_TELEFÓNICO",'TARIFAS 2025'!$B$14,IF(V684="PRINCIPAL",'TARIFAS 2025'!$B$11,IF(V684="INTERMEDIA",'TARIFAS 2025'!$C$11,IF(V684="LEJANA",'TARIFAS 2025'!$D$11))))</f>
        <v>31419</v>
      </c>
      <c r="AA684" s="51">
        <f t="shared" si="10"/>
        <v>31419</v>
      </c>
      <c r="AB684" s="100"/>
      <c r="AC684" s="100"/>
      <c r="AD684" s="100"/>
      <c r="AE684" s="100"/>
      <c r="AF684" s="100"/>
      <c r="AG684" s="100"/>
      <c r="AH684" s="100"/>
      <c r="AI684" s="100"/>
      <c r="AJ684" s="100"/>
      <c r="AK684" s="100"/>
      <c r="AL684" s="100"/>
      <c r="AM684" s="100"/>
      <c r="AN684" s="100"/>
      <c r="AO684" s="100"/>
      <c r="AP684" s="100"/>
      <c r="AQ684" s="100"/>
      <c r="AR684" s="100"/>
      <c r="AS684" s="100"/>
      <c r="AT684" s="100"/>
      <c r="AU684" s="100"/>
      <c r="AV684" s="100"/>
      <c r="AW684" s="100"/>
      <c r="AX684" s="100"/>
      <c r="AY684" s="100"/>
      <c r="AZ684" s="100"/>
      <c r="BA684" s="100"/>
      <c r="BB684" s="100"/>
      <c r="BC684" s="100"/>
      <c r="BD684" s="100"/>
      <c r="BE684" s="100"/>
      <c r="BF684" s="100"/>
      <c r="BG684" s="100"/>
    </row>
    <row r="685" spans="1:59" s="85" customFormat="1" ht="15.6" x14ac:dyDescent="0.3">
      <c r="A685" s="40" t="s">
        <v>88</v>
      </c>
      <c r="B685" s="40" t="str">
        <f>VLOOKUP(A685,'CENTROS DE COSTOS'!A:D,2,0)</f>
        <v>0036-0005</v>
      </c>
      <c r="C685" s="40" t="str">
        <f>VLOOKUP(A685,'CENTROS DE COSTOS'!A:D,3,0)</f>
        <v>Wompi Noroccidente</v>
      </c>
      <c r="D685" s="40">
        <v>5360</v>
      </c>
      <c r="E685" s="40">
        <v>2980433</v>
      </c>
      <c r="F685" s="40">
        <v>76064</v>
      </c>
      <c r="G685" s="40" t="s">
        <v>33</v>
      </c>
      <c r="H685" s="40" t="s">
        <v>120</v>
      </c>
      <c r="I685" s="40" t="s">
        <v>190</v>
      </c>
      <c r="J685" s="40" t="s">
        <v>6786</v>
      </c>
      <c r="K685" s="40" t="s">
        <v>1170</v>
      </c>
      <c r="L685" s="40" t="s">
        <v>8637</v>
      </c>
      <c r="M685" s="103">
        <v>45966.683333333327</v>
      </c>
      <c r="N685" s="103">
        <v>45972.500694444447</v>
      </c>
      <c r="O685" s="40" t="s">
        <v>35</v>
      </c>
      <c r="P685" s="40" t="s">
        <v>35</v>
      </c>
      <c r="Q685" s="40" t="s">
        <v>1494</v>
      </c>
      <c r="R685" s="40" t="s">
        <v>1495</v>
      </c>
      <c r="S685" s="40" t="s">
        <v>10906</v>
      </c>
      <c r="T685" s="40" t="s">
        <v>1172</v>
      </c>
      <c r="U685" s="40">
        <v>32</v>
      </c>
      <c r="V685" s="40" t="str">
        <f>VLOOKUP(D685,TIPOLOGIA!A:F,5,0)</f>
        <v>PRINCIPAL</v>
      </c>
      <c r="W685" s="40" t="str">
        <f>VLOOKUP(D685,TIPOLOGIA!A:F,6,0)</f>
        <v>TERRESTRE</v>
      </c>
      <c r="X685" s="40" t="s">
        <v>1498</v>
      </c>
      <c r="Y685" s="40">
        <v>1</v>
      </c>
      <c r="Z685" s="51">
        <f>IF(T685="SOPORTE_TELEFÓNICO",'TARIFAS 2025'!$B$14,IF(V685="PRINCIPAL",'TARIFAS 2025'!$B$11,IF(V685="INTERMEDIA",'TARIFAS 2025'!$C$11,IF(V685="LEJANA",'TARIFAS 2025'!$D$11))))</f>
        <v>31419</v>
      </c>
      <c r="AA685" s="51">
        <f t="shared" si="10"/>
        <v>31419</v>
      </c>
      <c r="AB685" s="100"/>
      <c r="AC685" s="100"/>
      <c r="AD685" s="100"/>
      <c r="AE685" s="100"/>
      <c r="AF685" s="100"/>
      <c r="AG685" s="100"/>
      <c r="AH685" s="100"/>
      <c r="AI685" s="100"/>
      <c r="AJ685" s="100"/>
      <c r="AK685" s="100"/>
      <c r="AL685" s="100"/>
      <c r="AM685" s="100"/>
      <c r="AN685" s="100"/>
      <c r="AO685" s="100"/>
      <c r="AP685" s="100"/>
      <c r="AQ685" s="100"/>
      <c r="AR685" s="100"/>
      <c r="AS685" s="100"/>
      <c r="AT685" s="100"/>
      <c r="AU685" s="100"/>
      <c r="AV685" s="100"/>
      <c r="AW685" s="100"/>
      <c r="AX685" s="100"/>
      <c r="AY685" s="100"/>
      <c r="AZ685" s="100"/>
      <c r="BA685" s="100"/>
      <c r="BB685" s="100"/>
      <c r="BC685" s="100"/>
      <c r="BD685" s="100"/>
      <c r="BE685" s="100"/>
      <c r="BF685" s="100"/>
      <c r="BG685" s="100"/>
    </row>
    <row r="686" spans="1:59" s="85" customFormat="1" ht="15.6" x14ac:dyDescent="0.3">
      <c r="A686" s="40" t="s">
        <v>88</v>
      </c>
      <c r="B686" s="40" t="str">
        <f>VLOOKUP(A686,'CENTROS DE COSTOS'!A:D,2,0)</f>
        <v>0036-0005</v>
      </c>
      <c r="C686" s="40" t="str">
        <f>VLOOKUP(A686,'CENTROS DE COSTOS'!A:D,3,0)</f>
        <v>Wompi Noroccidente</v>
      </c>
      <c r="D686" s="40">
        <v>5001</v>
      </c>
      <c r="E686" s="40">
        <v>2980862</v>
      </c>
      <c r="F686" s="40">
        <v>72542</v>
      </c>
      <c r="G686" s="40" t="s">
        <v>33</v>
      </c>
      <c r="H686" s="40" t="s">
        <v>120</v>
      </c>
      <c r="I686" s="40" t="s">
        <v>88</v>
      </c>
      <c r="J686" s="40" t="s">
        <v>6787</v>
      </c>
      <c r="K686" s="40" t="s">
        <v>1170</v>
      </c>
      <c r="L686" s="40" t="s">
        <v>8638</v>
      </c>
      <c r="M686" s="103">
        <v>45967.333333333343</v>
      </c>
      <c r="N686" s="103">
        <v>45972.501388888893</v>
      </c>
      <c r="O686" s="40" t="s">
        <v>35</v>
      </c>
      <c r="P686" s="40" t="s">
        <v>35</v>
      </c>
      <c r="Q686" s="40" t="s">
        <v>1494</v>
      </c>
      <c r="R686" s="40" t="s">
        <v>1495</v>
      </c>
      <c r="S686" s="40" t="s">
        <v>10907</v>
      </c>
      <c r="T686" s="40" t="s">
        <v>1172</v>
      </c>
      <c r="U686" s="40">
        <v>48</v>
      </c>
      <c r="V686" s="40" t="str">
        <f>VLOOKUP(D686,TIPOLOGIA!A:F,5,0)</f>
        <v>PRINCIPAL</v>
      </c>
      <c r="W686" s="40" t="str">
        <f>VLOOKUP(D686,TIPOLOGIA!A:F,6,0)</f>
        <v>TERRESTRE</v>
      </c>
      <c r="X686" s="40" t="s">
        <v>1498</v>
      </c>
      <c r="Y686" s="40">
        <v>1</v>
      </c>
      <c r="Z686" s="51">
        <f>IF(T686="SOPORTE_TELEFÓNICO",'TARIFAS 2025'!$B$14,IF(V686="PRINCIPAL",'TARIFAS 2025'!$B$11,IF(V686="INTERMEDIA",'TARIFAS 2025'!$C$11,IF(V686="LEJANA",'TARIFAS 2025'!$D$11))))</f>
        <v>31419</v>
      </c>
      <c r="AA686" s="51">
        <f t="shared" si="10"/>
        <v>31419</v>
      </c>
      <c r="AB686" s="100"/>
      <c r="AC686" s="100"/>
      <c r="AD686" s="100"/>
      <c r="AE686" s="100"/>
      <c r="AF686" s="100"/>
      <c r="AG686" s="100"/>
      <c r="AH686" s="100"/>
      <c r="AI686" s="100"/>
      <c r="AJ686" s="100"/>
      <c r="AK686" s="100"/>
      <c r="AL686" s="100"/>
      <c r="AM686" s="100"/>
      <c r="AN686" s="100"/>
      <c r="AO686" s="100"/>
      <c r="AP686" s="100"/>
      <c r="AQ686" s="100"/>
      <c r="AR686" s="100"/>
      <c r="AS686" s="100"/>
      <c r="AT686" s="100"/>
      <c r="AU686" s="100"/>
      <c r="AV686" s="100"/>
      <c r="AW686" s="100"/>
      <c r="AX686" s="100"/>
      <c r="AY686" s="100"/>
      <c r="AZ686" s="100"/>
      <c r="BA686" s="100"/>
      <c r="BB686" s="100"/>
      <c r="BC686" s="100"/>
      <c r="BD686" s="100"/>
      <c r="BE686" s="100"/>
      <c r="BF686" s="100"/>
      <c r="BG686" s="100"/>
    </row>
    <row r="687" spans="1:59" s="85" customFormat="1" ht="15.6" x14ac:dyDescent="0.3">
      <c r="A687" s="40" t="s">
        <v>88</v>
      </c>
      <c r="B687" s="40" t="str">
        <f>VLOOKUP(A687,'CENTROS DE COSTOS'!A:D,2,0)</f>
        <v>0036-0005</v>
      </c>
      <c r="C687" s="40" t="str">
        <f>VLOOKUP(A687,'CENTROS DE COSTOS'!A:D,3,0)</f>
        <v>Wompi Noroccidente</v>
      </c>
      <c r="D687" s="40">
        <v>5001</v>
      </c>
      <c r="E687" s="40">
        <v>2980961</v>
      </c>
      <c r="F687" s="40">
        <v>61399</v>
      </c>
      <c r="G687" s="40" t="s">
        <v>33</v>
      </c>
      <c r="H687" s="40" t="s">
        <v>120</v>
      </c>
      <c r="I687" s="40" t="s">
        <v>88</v>
      </c>
      <c r="J687" s="40" t="s">
        <v>6788</v>
      </c>
      <c r="K687" s="40" t="s">
        <v>1170</v>
      </c>
      <c r="L687" s="40" t="s">
        <v>8639</v>
      </c>
      <c r="M687" s="103">
        <v>45967.333333333343</v>
      </c>
      <c r="N687" s="103">
        <v>45972.502083333333</v>
      </c>
      <c r="O687" s="40" t="s">
        <v>35</v>
      </c>
      <c r="P687" s="40" t="s">
        <v>35</v>
      </c>
      <c r="Q687" s="40" t="s">
        <v>1494</v>
      </c>
      <c r="R687" s="40" t="s">
        <v>1495</v>
      </c>
      <c r="S687" s="40" t="s">
        <v>10908</v>
      </c>
      <c r="T687" s="40" t="s">
        <v>1172</v>
      </c>
      <c r="U687" s="40">
        <v>56</v>
      </c>
      <c r="V687" s="40" t="str">
        <f>VLOOKUP(D687,TIPOLOGIA!A:F,5,0)</f>
        <v>PRINCIPAL</v>
      </c>
      <c r="W687" s="40" t="str">
        <f>VLOOKUP(D687,TIPOLOGIA!A:F,6,0)</f>
        <v>TERRESTRE</v>
      </c>
      <c r="X687" s="40" t="s">
        <v>1498</v>
      </c>
      <c r="Y687" s="40">
        <v>1</v>
      </c>
      <c r="Z687" s="51">
        <f>IF(T687="SOPORTE_TELEFÓNICO",'TARIFAS 2025'!$B$14,IF(V687="PRINCIPAL",'TARIFAS 2025'!$B$11,IF(V687="INTERMEDIA",'TARIFAS 2025'!$C$11,IF(V687="LEJANA",'TARIFAS 2025'!$D$11))))</f>
        <v>31419</v>
      </c>
      <c r="AA687" s="51">
        <f t="shared" si="10"/>
        <v>31419</v>
      </c>
      <c r="AB687" s="100"/>
      <c r="AC687" s="100"/>
      <c r="AD687" s="100"/>
      <c r="AE687" s="100"/>
      <c r="AF687" s="100"/>
      <c r="AG687" s="100"/>
      <c r="AH687" s="100"/>
      <c r="AI687" s="100"/>
      <c r="AJ687" s="100"/>
      <c r="AK687" s="100"/>
      <c r="AL687" s="100"/>
      <c r="AM687" s="100"/>
      <c r="AN687" s="100"/>
      <c r="AO687" s="100"/>
      <c r="AP687" s="100"/>
      <c r="AQ687" s="100"/>
      <c r="AR687" s="100"/>
      <c r="AS687" s="100"/>
      <c r="AT687" s="100"/>
      <c r="AU687" s="100"/>
      <c r="AV687" s="100"/>
      <c r="AW687" s="100"/>
      <c r="AX687" s="100"/>
      <c r="AY687" s="100"/>
      <c r="AZ687" s="100"/>
      <c r="BA687" s="100"/>
      <c r="BB687" s="100"/>
      <c r="BC687" s="100"/>
      <c r="BD687" s="100"/>
      <c r="BE687" s="100"/>
      <c r="BF687" s="100"/>
      <c r="BG687" s="100"/>
    </row>
    <row r="688" spans="1:59" s="85" customFormat="1" ht="15.6" x14ac:dyDescent="0.3">
      <c r="A688" s="40" t="s">
        <v>88</v>
      </c>
      <c r="B688" s="40" t="str">
        <f>VLOOKUP(A688,'CENTROS DE COSTOS'!A:D,2,0)</f>
        <v>0036-0005</v>
      </c>
      <c r="C688" s="40" t="str">
        <f>VLOOKUP(A688,'CENTROS DE COSTOS'!A:D,3,0)</f>
        <v>Wompi Noroccidente</v>
      </c>
      <c r="D688" s="40">
        <v>5001</v>
      </c>
      <c r="E688" s="40">
        <v>2981107</v>
      </c>
      <c r="F688" s="40">
        <v>31130</v>
      </c>
      <c r="G688" s="40" t="s">
        <v>33</v>
      </c>
      <c r="H688" s="40" t="s">
        <v>120</v>
      </c>
      <c r="I688" s="40" t="s">
        <v>88</v>
      </c>
      <c r="J688" s="40" t="s">
        <v>6789</v>
      </c>
      <c r="K688" s="40" t="s">
        <v>1170</v>
      </c>
      <c r="L688" s="40" t="s">
        <v>8640</v>
      </c>
      <c r="M688" s="103">
        <v>45967.333333333343</v>
      </c>
      <c r="N688" s="103">
        <v>45972.50277777778</v>
      </c>
      <c r="O688" s="40" t="s">
        <v>35</v>
      </c>
      <c r="P688" s="40" t="s">
        <v>35</v>
      </c>
      <c r="Q688" s="40" t="s">
        <v>1494</v>
      </c>
      <c r="R688" s="40" t="s">
        <v>1495</v>
      </c>
      <c r="S688" s="40" t="s">
        <v>10909</v>
      </c>
      <c r="T688" s="40" t="s">
        <v>1172</v>
      </c>
      <c r="U688" s="40">
        <v>64</v>
      </c>
      <c r="V688" s="40" t="str">
        <f>VLOOKUP(D688,TIPOLOGIA!A:F,5,0)</f>
        <v>PRINCIPAL</v>
      </c>
      <c r="W688" s="40" t="str">
        <f>VLOOKUP(D688,TIPOLOGIA!A:F,6,0)</f>
        <v>TERRESTRE</v>
      </c>
      <c r="X688" s="40" t="s">
        <v>1498</v>
      </c>
      <c r="Y688" s="40">
        <v>1</v>
      </c>
      <c r="Z688" s="51">
        <f>IF(T688="SOPORTE_TELEFÓNICO",'TARIFAS 2025'!$B$14,IF(V688="PRINCIPAL",'TARIFAS 2025'!$B$11,IF(V688="INTERMEDIA",'TARIFAS 2025'!$C$11,IF(V688="LEJANA",'TARIFAS 2025'!$D$11))))</f>
        <v>31419</v>
      </c>
      <c r="AA688" s="51">
        <f t="shared" si="10"/>
        <v>31419</v>
      </c>
      <c r="AB688" s="100"/>
      <c r="AC688" s="100"/>
      <c r="AD688" s="100"/>
      <c r="AE688" s="100"/>
      <c r="AF688" s="100"/>
      <c r="AG688" s="100"/>
      <c r="AH688" s="100"/>
      <c r="AI688" s="100"/>
      <c r="AJ688" s="100"/>
      <c r="AK688" s="100"/>
      <c r="AL688" s="100"/>
      <c r="AM688" s="100"/>
      <c r="AN688" s="100"/>
      <c r="AO688" s="100"/>
      <c r="AP688" s="100"/>
      <c r="AQ688" s="100"/>
      <c r="AR688" s="100"/>
      <c r="AS688" s="100"/>
      <c r="AT688" s="100"/>
      <c r="AU688" s="100"/>
      <c r="AV688" s="100"/>
      <c r="AW688" s="100"/>
      <c r="AX688" s="100"/>
      <c r="AY688" s="100"/>
      <c r="AZ688" s="100"/>
      <c r="BA688" s="100"/>
      <c r="BB688" s="100"/>
      <c r="BC688" s="100"/>
      <c r="BD688" s="100"/>
      <c r="BE688" s="100"/>
      <c r="BF688" s="100"/>
      <c r="BG688" s="100"/>
    </row>
    <row r="689" spans="1:59" s="85" customFormat="1" ht="15.6" x14ac:dyDescent="0.3">
      <c r="A689" s="40" t="s">
        <v>88</v>
      </c>
      <c r="B689" s="40" t="str">
        <f>VLOOKUP(A689,'CENTROS DE COSTOS'!A:D,2,0)</f>
        <v>0036-0005</v>
      </c>
      <c r="C689" s="40" t="str">
        <f>VLOOKUP(A689,'CENTROS DE COSTOS'!A:D,3,0)</f>
        <v>Wompi Noroccidente</v>
      </c>
      <c r="D689" s="40">
        <v>5001</v>
      </c>
      <c r="E689" s="40">
        <v>2981758</v>
      </c>
      <c r="F689" s="40">
        <v>13493</v>
      </c>
      <c r="G689" s="40" t="s">
        <v>33</v>
      </c>
      <c r="H689" s="40" t="s">
        <v>120</v>
      </c>
      <c r="I689" s="40" t="s">
        <v>88</v>
      </c>
      <c r="J689" s="40" t="s">
        <v>6790</v>
      </c>
      <c r="K689" s="40" t="s">
        <v>1170</v>
      </c>
      <c r="L689" s="40" t="s">
        <v>8641</v>
      </c>
      <c r="M689" s="103">
        <v>45967.359722222223</v>
      </c>
      <c r="N689" s="103">
        <v>45972.503472222219</v>
      </c>
      <c r="O689" s="40" t="s">
        <v>35</v>
      </c>
      <c r="P689" s="40" t="s">
        <v>35</v>
      </c>
      <c r="Q689" s="40" t="s">
        <v>1494</v>
      </c>
      <c r="R689" s="40" t="s">
        <v>1495</v>
      </c>
      <c r="S689" s="40" t="s">
        <v>10910</v>
      </c>
      <c r="T689" s="40" t="s">
        <v>1172</v>
      </c>
      <c r="U689" s="40">
        <v>32</v>
      </c>
      <c r="V689" s="40" t="str">
        <f>VLOOKUP(D689,TIPOLOGIA!A:F,5,0)</f>
        <v>PRINCIPAL</v>
      </c>
      <c r="W689" s="40" t="str">
        <f>VLOOKUP(D689,TIPOLOGIA!A:F,6,0)</f>
        <v>TERRESTRE</v>
      </c>
      <c r="X689" s="40" t="s">
        <v>1498</v>
      </c>
      <c r="Y689" s="40">
        <v>1</v>
      </c>
      <c r="Z689" s="51">
        <f>IF(T689="SOPORTE_TELEFÓNICO",'TARIFAS 2025'!$B$14,IF(V689="PRINCIPAL",'TARIFAS 2025'!$B$11,IF(V689="INTERMEDIA",'TARIFAS 2025'!$C$11,IF(V689="LEJANA",'TARIFAS 2025'!$D$11))))</f>
        <v>31419</v>
      </c>
      <c r="AA689" s="51">
        <f t="shared" si="10"/>
        <v>31419</v>
      </c>
      <c r="AB689" s="100"/>
      <c r="AC689" s="100"/>
      <c r="AD689" s="100"/>
      <c r="AE689" s="100"/>
      <c r="AF689" s="100"/>
      <c r="AG689" s="100"/>
      <c r="AH689" s="100"/>
      <c r="AI689" s="100"/>
      <c r="AJ689" s="100"/>
      <c r="AK689" s="100"/>
      <c r="AL689" s="100"/>
      <c r="AM689" s="100"/>
      <c r="AN689" s="100"/>
      <c r="AO689" s="100"/>
      <c r="AP689" s="100"/>
      <c r="AQ689" s="100"/>
      <c r="AR689" s="100"/>
      <c r="AS689" s="100"/>
      <c r="AT689" s="100"/>
      <c r="AU689" s="100"/>
      <c r="AV689" s="100"/>
      <c r="AW689" s="100"/>
      <c r="AX689" s="100"/>
      <c r="AY689" s="100"/>
      <c r="AZ689" s="100"/>
      <c r="BA689" s="100"/>
      <c r="BB689" s="100"/>
      <c r="BC689" s="100"/>
      <c r="BD689" s="100"/>
      <c r="BE689" s="100"/>
      <c r="BF689" s="100"/>
      <c r="BG689" s="100"/>
    </row>
    <row r="690" spans="1:59" s="85" customFormat="1" ht="15.6" x14ac:dyDescent="0.3">
      <c r="A690" s="40" t="s">
        <v>88</v>
      </c>
      <c r="B690" s="40" t="str">
        <f>VLOOKUP(A690,'CENTROS DE COSTOS'!A:D,2,0)</f>
        <v>0036-0005</v>
      </c>
      <c r="C690" s="40" t="str">
        <f>VLOOKUP(A690,'CENTROS DE COSTOS'!A:D,3,0)</f>
        <v>Wompi Noroccidente</v>
      </c>
      <c r="D690" s="40">
        <v>5266</v>
      </c>
      <c r="E690" s="40">
        <v>2983222</v>
      </c>
      <c r="F690" s="40">
        <v>52965</v>
      </c>
      <c r="G690" s="40" t="s">
        <v>33</v>
      </c>
      <c r="H690" s="40" t="s">
        <v>120</v>
      </c>
      <c r="I690" s="40" t="s">
        <v>180</v>
      </c>
      <c r="J690" s="40" t="s">
        <v>6791</v>
      </c>
      <c r="K690" s="40" t="s">
        <v>1170</v>
      </c>
      <c r="L690" s="40" t="s">
        <v>8642</v>
      </c>
      <c r="M690" s="103">
        <v>45967.429861111108</v>
      </c>
      <c r="N690" s="103">
        <v>45972.504166666673</v>
      </c>
      <c r="O690" s="40" t="s">
        <v>35</v>
      </c>
      <c r="P690" s="40" t="s">
        <v>35</v>
      </c>
      <c r="Q690" s="40" t="s">
        <v>1494</v>
      </c>
      <c r="R690" s="40" t="s">
        <v>1495</v>
      </c>
      <c r="S690" s="40" t="s">
        <v>10911</v>
      </c>
      <c r="T690" s="40" t="s">
        <v>1172</v>
      </c>
      <c r="U690" s="40">
        <v>32</v>
      </c>
      <c r="V690" s="40" t="str">
        <f>VLOOKUP(D690,TIPOLOGIA!A:F,5,0)</f>
        <v>PRINCIPAL</v>
      </c>
      <c r="W690" s="40" t="str">
        <f>VLOOKUP(D690,TIPOLOGIA!A:F,6,0)</f>
        <v>TERRESTRE</v>
      </c>
      <c r="X690" s="40" t="s">
        <v>1498</v>
      </c>
      <c r="Y690" s="40">
        <v>1</v>
      </c>
      <c r="Z690" s="51">
        <f>IF(T690="SOPORTE_TELEFÓNICO",'TARIFAS 2025'!$B$14,IF(V690="PRINCIPAL",'TARIFAS 2025'!$B$11,IF(V690="INTERMEDIA",'TARIFAS 2025'!$C$11,IF(V690="LEJANA",'TARIFAS 2025'!$D$11))))</f>
        <v>31419</v>
      </c>
      <c r="AA690" s="51">
        <f t="shared" si="10"/>
        <v>31419</v>
      </c>
      <c r="AB690" s="100"/>
      <c r="AC690" s="100"/>
      <c r="AD690" s="100"/>
      <c r="AE690" s="100"/>
      <c r="AF690" s="100"/>
      <c r="AG690" s="100"/>
      <c r="AH690" s="100"/>
      <c r="AI690" s="100"/>
      <c r="AJ690" s="100"/>
      <c r="AK690" s="100"/>
      <c r="AL690" s="100"/>
      <c r="AM690" s="100"/>
      <c r="AN690" s="100"/>
      <c r="AO690" s="100"/>
      <c r="AP690" s="100"/>
      <c r="AQ690" s="100"/>
      <c r="AR690" s="100"/>
      <c r="AS690" s="100"/>
      <c r="AT690" s="100"/>
      <c r="AU690" s="100"/>
      <c r="AV690" s="100"/>
      <c r="AW690" s="100"/>
      <c r="AX690" s="100"/>
      <c r="AY690" s="100"/>
      <c r="AZ690" s="100"/>
      <c r="BA690" s="100"/>
      <c r="BB690" s="100"/>
      <c r="BC690" s="100"/>
      <c r="BD690" s="100"/>
      <c r="BE690" s="100"/>
      <c r="BF690" s="100"/>
      <c r="BG690" s="100"/>
    </row>
    <row r="691" spans="1:59" s="85" customFormat="1" ht="15.6" x14ac:dyDescent="0.3">
      <c r="A691" s="40" t="s">
        <v>81</v>
      </c>
      <c r="B691" s="40" t="str">
        <f>VLOOKUP(A691,'CENTROS DE COSTOS'!A:D,2,0)</f>
        <v>0036-0007</v>
      </c>
      <c r="C691" s="40" t="str">
        <f>VLOOKUP(A691,'CENTROS DE COSTOS'!A:D,3,0)</f>
        <v>Wompi Santander</v>
      </c>
      <c r="D691" s="40">
        <v>54001</v>
      </c>
      <c r="E691" s="40">
        <v>2972963</v>
      </c>
      <c r="F691" s="40">
        <v>47309</v>
      </c>
      <c r="G691" s="40" t="s">
        <v>33</v>
      </c>
      <c r="H691" s="40" t="s">
        <v>891</v>
      </c>
      <c r="I691" s="40" t="s">
        <v>81</v>
      </c>
      <c r="J691" s="40" t="s">
        <v>6792</v>
      </c>
      <c r="K691" s="40" t="s">
        <v>1170</v>
      </c>
      <c r="L691" s="40" t="s">
        <v>8643</v>
      </c>
      <c r="M691" s="103">
        <v>45965.597916666673</v>
      </c>
      <c r="N691" s="103">
        <v>45972.505555555559</v>
      </c>
      <c r="O691" s="40" t="s">
        <v>35</v>
      </c>
      <c r="P691" s="40" t="s">
        <v>35</v>
      </c>
      <c r="Q691" s="40" t="s">
        <v>1494</v>
      </c>
      <c r="R691" s="40" t="s">
        <v>1495</v>
      </c>
      <c r="S691" s="40" t="s">
        <v>10912</v>
      </c>
      <c r="T691" s="40" t="s">
        <v>1172</v>
      </c>
      <c r="U691" s="40">
        <v>64</v>
      </c>
      <c r="V691" s="40" t="str">
        <f>VLOOKUP(D691,TIPOLOGIA!A:F,5,0)</f>
        <v>PRINCIPAL</v>
      </c>
      <c r="W691" s="40" t="str">
        <f>VLOOKUP(D691,TIPOLOGIA!A:F,6,0)</f>
        <v>TERRESTRE</v>
      </c>
      <c r="X691" s="40" t="s">
        <v>1188</v>
      </c>
      <c r="Y691" s="40">
        <v>1</v>
      </c>
      <c r="Z691" s="51">
        <f>IF(T691="SOPORTE_TELEFÓNICO",'TARIFAS 2025'!$B$14,IF(V691="PRINCIPAL",'TARIFAS 2025'!$B$11,IF(V691="INTERMEDIA",'TARIFAS 2025'!$C$11,IF(V691="LEJANA",'TARIFAS 2025'!$D$11))))</f>
        <v>31419</v>
      </c>
      <c r="AA691" s="51">
        <f t="shared" si="10"/>
        <v>31419</v>
      </c>
      <c r="AB691" s="100"/>
      <c r="AC691" s="100"/>
      <c r="AD691" s="100"/>
      <c r="AE691" s="100"/>
      <c r="AF691" s="100"/>
      <c r="AG691" s="100"/>
      <c r="AH691" s="100"/>
      <c r="AI691" s="100"/>
      <c r="AJ691" s="100"/>
      <c r="AK691" s="100"/>
      <c r="AL691" s="100"/>
      <c r="AM691" s="100"/>
      <c r="AN691" s="100"/>
      <c r="AO691" s="100"/>
      <c r="AP691" s="100"/>
      <c r="AQ691" s="100"/>
      <c r="AR691" s="100"/>
      <c r="AS691" s="100"/>
      <c r="AT691" s="100"/>
      <c r="AU691" s="100"/>
      <c r="AV691" s="100"/>
      <c r="AW691" s="100"/>
      <c r="AX691" s="100"/>
      <c r="AY691" s="100"/>
      <c r="AZ691" s="100"/>
      <c r="BA691" s="100"/>
      <c r="BB691" s="100"/>
      <c r="BC691" s="100"/>
      <c r="BD691" s="100"/>
      <c r="BE691" s="100"/>
      <c r="BF691" s="100"/>
      <c r="BG691" s="100"/>
    </row>
    <row r="692" spans="1:59" s="85" customFormat="1" ht="15.6" x14ac:dyDescent="0.3">
      <c r="A692" s="40" t="s">
        <v>65</v>
      </c>
      <c r="B692" s="40" t="str">
        <f>VLOOKUP(A692,'CENTROS DE COSTOS'!A:D,2,0)</f>
        <v>0036-0005</v>
      </c>
      <c r="C692" s="40" t="str">
        <f>VLOOKUP(A692,'CENTROS DE COSTOS'!A:D,3,0)</f>
        <v>Wompi Noroccidente</v>
      </c>
      <c r="D692" s="40">
        <v>5147</v>
      </c>
      <c r="E692" s="40">
        <v>2966786</v>
      </c>
      <c r="F692" s="40">
        <v>81130</v>
      </c>
      <c r="G692" s="40" t="s">
        <v>33</v>
      </c>
      <c r="H692" s="40" t="s">
        <v>120</v>
      </c>
      <c r="I692" s="40" t="s">
        <v>165</v>
      </c>
      <c r="J692" s="40" t="s">
        <v>6793</v>
      </c>
      <c r="K692" s="40" t="s">
        <v>1170</v>
      </c>
      <c r="L692" s="40" t="s">
        <v>8644</v>
      </c>
      <c r="M692" s="103">
        <v>45965.333333333343</v>
      </c>
      <c r="N692" s="103">
        <v>45972.510416666657</v>
      </c>
      <c r="O692" s="40" t="s">
        <v>35</v>
      </c>
      <c r="P692" s="40" t="s">
        <v>35</v>
      </c>
      <c r="Q692" s="40" t="s">
        <v>1494</v>
      </c>
      <c r="R692" s="40" t="s">
        <v>1495</v>
      </c>
      <c r="S692" s="40" t="s">
        <v>10913</v>
      </c>
      <c r="T692" s="40" t="s">
        <v>1497</v>
      </c>
      <c r="U692" s="40">
        <v>24</v>
      </c>
      <c r="V692" s="40" t="str">
        <f>VLOOKUP(D692,TIPOLOGIA!A:F,5,0)</f>
        <v>PRINCIPAL</v>
      </c>
      <c r="W692" s="40" t="str">
        <f>VLOOKUP(D692,TIPOLOGIA!A:F,6,0)</f>
        <v>TERRESTRE</v>
      </c>
      <c r="X692" s="40" t="s">
        <v>1232</v>
      </c>
      <c r="Y692" s="40">
        <v>1</v>
      </c>
      <c r="Z692" s="51">
        <f>IF(T692="SOPORTE_TELEFÓNICO",'TARIFAS 2025'!$B$14,IF(V692="PRINCIPAL",'TARIFAS 2025'!$B$11,IF(V692="INTERMEDIA",'TARIFAS 2025'!$C$11,IF(V692="LEJANA",'TARIFAS 2025'!$D$11))))</f>
        <v>31419</v>
      </c>
      <c r="AA692" s="51">
        <f t="shared" si="10"/>
        <v>31419</v>
      </c>
      <c r="AB692" s="100"/>
      <c r="AC692" s="100"/>
      <c r="AD692" s="100"/>
      <c r="AE692" s="100"/>
      <c r="AF692" s="100"/>
      <c r="AG692" s="100"/>
      <c r="AH692" s="100"/>
      <c r="AI692" s="100"/>
      <c r="AJ692" s="100"/>
      <c r="AK692" s="100"/>
      <c r="AL692" s="100"/>
      <c r="AM692" s="100"/>
      <c r="AN692" s="100"/>
      <c r="AO692" s="100"/>
      <c r="AP692" s="100"/>
      <c r="AQ692" s="100"/>
      <c r="AR692" s="100"/>
      <c r="AS692" s="100"/>
      <c r="AT692" s="100"/>
      <c r="AU692" s="100"/>
      <c r="AV692" s="100"/>
      <c r="AW692" s="100"/>
      <c r="AX692" s="100"/>
      <c r="AY692" s="100"/>
      <c r="AZ692" s="100"/>
      <c r="BA692" s="100"/>
      <c r="BB692" s="100"/>
      <c r="BC692" s="100"/>
      <c r="BD692" s="100"/>
      <c r="BE692" s="100"/>
      <c r="BF692" s="100"/>
      <c r="BG692" s="100"/>
    </row>
    <row r="693" spans="1:59" s="85" customFormat="1" ht="15.6" x14ac:dyDescent="0.3">
      <c r="A693" s="40" t="s">
        <v>77</v>
      </c>
      <c r="B693" s="40" t="str">
        <f>VLOOKUP(A693,'CENTROS DE COSTOS'!A:D,2,0)</f>
        <v>0036-0003</v>
      </c>
      <c r="C693" s="40" t="str">
        <f>VLOOKUP(A693,'CENTROS DE COSTOS'!A:D,3,0)</f>
        <v>Wompi Suroccidente</v>
      </c>
      <c r="D693" s="40">
        <v>19256</v>
      </c>
      <c r="E693" s="40">
        <v>2961230</v>
      </c>
      <c r="F693" s="40">
        <v>79938</v>
      </c>
      <c r="G693" s="40" t="s">
        <v>33</v>
      </c>
      <c r="H693" s="40" t="s">
        <v>498</v>
      </c>
      <c r="I693" s="40" t="s">
        <v>501</v>
      </c>
      <c r="J693" s="40" t="s">
        <v>6794</v>
      </c>
      <c r="K693" s="40" t="s">
        <v>1170</v>
      </c>
      <c r="L693" s="40" t="s">
        <v>8645</v>
      </c>
      <c r="M693" s="103">
        <v>45961.333333333343</v>
      </c>
      <c r="N693" s="103">
        <v>45972.53402777778</v>
      </c>
      <c r="O693" s="40" t="s">
        <v>35</v>
      </c>
      <c r="P693" s="40" t="s">
        <v>35</v>
      </c>
      <c r="Q693" s="40" t="s">
        <v>1494</v>
      </c>
      <c r="R693" s="40" t="s">
        <v>1495</v>
      </c>
      <c r="S693" s="40" t="s">
        <v>10914</v>
      </c>
      <c r="T693" s="40" t="s">
        <v>1497</v>
      </c>
      <c r="U693" s="40">
        <v>8</v>
      </c>
      <c r="V693" s="40" t="str">
        <f>VLOOKUP(D693,TIPOLOGIA!A:F,5,0)</f>
        <v>LEJANA</v>
      </c>
      <c r="W693" s="40" t="str">
        <f>VLOOKUP(D693,TIPOLOGIA!A:F,6,0)</f>
        <v>TERRESTRE</v>
      </c>
      <c r="X693" s="40" t="s">
        <v>1802</v>
      </c>
      <c r="Y693" s="40">
        <v>1</v>
      </c>
      <c r="Z693" s="51">
        <f>IF(T693="SOPORTE_TELEFÓNICO",'TARIFAS 2025'!$B$14,IF(V693="PRINCIPAL",'TARIFAS 2025'!$B$11,IF(V693="INTERMEDIA",'TARIFAS 2025'!$C$11,IF(V693="LEJANA",'TARIFAS 2025'!$D$11))))</f>
        <v>40250</v>
      </c>
      <c r="AA693" s="51">
        <f t="shared" si="10"/>
        <v>40250</v>
      </c>
      <c r="AB693" s="100"/>
      <c r="AC693" s="100"/>
      <c r="AD693" s="100"/>
      <c r="AE693" s="100"/>
      <c r="AF693" s="100"/>
      <c r="AG693" s="100"/>
      <c r="AH693" s="100"/>
      <c r="AI693" s="100"/>
      <c r="AJ693" s="100"/>
      <c r="AK693" s="100"/>
      <c r="AL693" s="100"/>
      <c r="AM693" s="100"/>
      <c r="AN693" s="100"/>
      <c r="AO693" s="100"/>
      <c r="AP693" s="100"/>
      <c r="AQ693" s="100"/>
      <c r="AR693" s="100"/>
      <c r="AS693" s="100"/>
      <c r="AT693" s="100"/>
      <c r="AU693" s="100"/>
      <c r="AV693" s="100"/>
      <c r="AW693" s="100"/>
      <c r="AX693" s="100"/>
      <c r="AY693" s="100"/>
      <c r="AZ693" s="100"/>
      <c r="BA693" s="100"/>
      <c r="BB693" s="100"/>
      <c r="BC693" s="100"/>
      <c r="BD693" s="100"/>
      <c r="BE693" s="100"/>
      <c r="BF693" s="100"/>
      <c r="BG693" s="100"/>
    </row>
    <row r="694" spans="1:59" s="85" customFormat="1" ht="15.6" x14ac:dyDescent="0.3">
      <c r="A694" s="40" t="s">
        <v>92</v>
      </c>
      <c r="B694" s="40" t="str">
        <f>VLOOKUP(A694,'CENTROS DE COSTOS'!A:D,2,0)</f>
        <v>0036-0002</v>
      </c>
      <c r="C694" s="40" t="str">
        <f>VLOOKUP(A694,'CENTROS DE COSTOS'!A:D,3,0)</f>
        <v>Wompi Eje Cafetero</v>
      </c>
      <c r="D694" s="40">
        <v>76736</v>
      </c>
      <c r="E694" s="40">
        <v>2961775</v>
      </c>
      <c r="F694" s="40">
        <v>26192</v>
      </c>
      <c r="G694" s="40" t="s">
        <v>33</v>
      </c>
      <c r="H694" s="40" t="s">
        <v>1101</v>
      </c>
      <c r="I694" s="40" t="s">
        <v>1126</v>
      </c>
      <c r="J694" s="40" t="s">
        <v>6795</v>
      </c>
      <c r="K694" s="40" t="s">
        <v>1170</v>
      </c>
      <c r="L694" s="40" t="s">
        <v>8646</v>
      </c>
      <c r="M694" s="103">
        <v>45961.363888888889</v>
      </c>
      <c r="N694" s="103">
        <v>45972.53402777778</v>
      </c>
      <c r="O694" s="40" t="s">
        <v>35</v>
      </c>
      <c r="P694" s="40" t="s">
        <v>35</v>
      </c>
      <c r="Q694" s="40" t="s">
        <v>1494</v>
      </c>
      <c r="R694" s="40" t="s">
        <v>1495</v>
      </c>
      <c r="S694" s="40" t="s">
        <v>10915</v>
      </c>
      <c r="T694" s="40" t="s">
        <v>1497</v>
      </c>
      <c r="U694" s="40">
        <v>32</v>
      </c>
      <c r="V694" s="40" t="str">
        <f>VLOOKUP(D694,TIPOLOGIA!A:F,5,0)</f>
        <v>INTERMEDIA</v>
      </c>
      <c r="W694" s="40" t="str">
        <f>VLOOKUP(D694,TIPOLOGIA!A:F,6,0)</f>
        <v>TERRESTRE</v>
      </c>
      <c r="X694" s="40" t="s">
        <v>1591</v>
      </c>
      <c r="Y694" s="40">
        <v>1</v>
      </c>
      <c r="Z694" s="51">
        <f>IF(T694="SOPORTE_TELEFÓNICO",'TARIFAS 2025'!$B$14,IF(V694="PRINCIPAL",'TARIFAS 2025'!$B$11,IF(V694="INTERMEDIA",'TARIFAS 2025'!$C$11,IF(V694="LEJANA",'TARIFAS 2025'!$D$11))))</f>
        <v>36351</v>
      </c>
      <c r="AA694" s="51">
        <f t="shared" si="10"/>
        <v>36351</v>
      </c>
      <c r="AB694" s="100"/>
      <c r="AC694" s="100"/>
      <c r="AD694" s="100"/>
      <c r="AE694" s="100"/>
      <c r="AF694" s="100"/>
      <c r="AG694" s="100"/>
      <c r="AH694" s="100"/>
      <c r="AI694" s="100"/>
      <c r="AJ694" s="100"/>
      <c r="AK694" s="100"/>
      <c r="AL694" s="100"/>
      <c r="AM694" s="100"/>
      <c r="AN694" s="100"/>
      <c r="AO694" s="100"/>
      <c r="AP694" s="100"/>
      <c r="AQ694" s="100"/>
      <c r="AR694" s="100"/>
      <c r="AS694" s="100"/>
      <c r="AT694" s="100"/>
      <c r="AU694" s="100"/>
      <c r="AV694" s="100"/>
      <c r="AW694" s="100"/>
      <c r="AX694" s="100"/>
      <c r="AY694" s="100"/>
      <c r="AZ694" s="100"/>
      <c r="BA694" s="100"/>
      <c r="BB694" s="100"/>
      <c r="BC694" s="100"/>
      <c r="BD694" s="100"/>
      <c r="BE694" s="100"/>
      <c r="BF694" s="100"/>
      <c r="BG694" s="100"/>
    </row>
    <row r="695" spans="1:59" s="85" customFormat="1" ht="15.6" x14ac:dyDescent="0.3">
      <c r="A695" s="40" t="s">
        <v>88</v>
      </c>
      <c r="B695" s="40" t="str">
        <f>VLOOKUP(A695,'CENTROS DE COSTOS'!A:D,2,0)</f>
        <v>0036-0005</v>
      </c>
      <c r="C695" s="40" t="str">
        <f>VLOOKUP(A695,'CENTROS DE COSTOS'!A:D,3,0)</f>
        <v>Wompi Noroccidente</v>
      </c>
      <c r="D695" s="40">
        <v>5368</v>
      </c>
      <c r="E695" s="40">
        <v>2961311</v>
      </c>
      <c r="F695" s="40">
        <v>36218</v>
      </c>
      <c r="G695" s="40" t="s">
        <v>33</v>
      </c>
      <c r="H695" s="40" t="s">
        <v>120</v>
      </c>
      <c r="I695" s="40" t="s">
        <v>131</v>
      </c>
      <c r="J695" s="40" t="s">
        <v>1685</v>
      </c>
      <c r="K695" s="40" t="s">
        <v>1170</v>
      </c>
      <c r="L695" s="40" t="s">
        <v>8647</v>
      </c>
      <c r="M695" s="103">
        <v>45961.333333333343</v>
      </c>
      <c r="N695" s="103">
        <v>45972.534722222219</v>
      </c>
      <c r="O695" s="40" t="s">
        <v>35</v>
      </c>
      <c r="P695" s="40" t="s">
        <v>35</v>
      </c>
      <c r="Q695" s="40" t="s">
        <v>1494</v>
      </c>
      <c r="R695" s="40" t="s">
        <v>1495</v>
      </c>
      <c r="S695" s="40" t="s">
        <v>10916</v>
      </c>
      <c r="T695" s="40" t="s">
        <v>1497</v>
      </c>
      <c r="U695" s="40">
        <v>24</v>
      </c>
      <c r="V695" s="40" t="str">
        <f>VLOOKUP(D695,TIPOLOGIA!A:F,5,0)</f>
        <v>LEJANA</v>
      </c>
      <c r="W695" s="40" t="str">
        <f>VLOOKUP(D695,TIPOLOGIA!A:F,6,0)</f>
        <v>TERRESTRE</v>
      </c>
      <c r="X695" s="40" t="s">
        <v>1675</v>
      </c>
      <c r="Y695" s="40">
        <v>1</v>
      </c>
      <c r="Z695" s="51">
        <f>IF(T695="SOPORTE_TELEFÓNICO",'TARIFAS 2025'!$B$14,IF(V695="PRINCIPAL",'TARIFAS 2025'!$B$11,IF(V695="INTERMEDIA",'TARIFAS 2025'!$C$11,IF(V695="LEJANA",'TARIFAS 2025'!$D$11))))</f>
        <v>40250</v>
      </c>
      <c r="AA695" s="51">
        <f t="shared" si="10"/>
        <v>40250</v>
      </c>
      <c r="AB695" s="100"/>
      <c r="AC695" s="100"/>
      <c r="AD695" s="100"/>
      <c r="AE695" s="100"/>
      <c r="AF695" s="100"/>
      <c r="AG695" s="100"/>
      <c r="AH695" s="100"/>
      <c r="AI695" s="100"/>
      <c r="AJ695" s="100"/>
      <c r="AK695" s="100"/>
      <c r="AL695" s="100"/>
      <c r="AM695" s="100"/>
      <c r="AN695" s="100"/>
      <c r="AO695" s="100"/>
      <c r="AP695" s="100"/>
      <c r="AQ695" s="100"/>
      <c r="AR695" s="100"/>
      <c r="AS695" s="100"/>
      <c r="AT695" s="100"/>
      <c r="AU695" s="100"/>
      <c r="AV695" s="100"/>
      <c r="AW695" s="100"/>
      <c r="AX695" s="100"/>
      <c r="AY695" s="100"/>
      <c r="AZ695" s="100"/>
      <c r="BA695" s="100"/>
      <c r="BB695" s="100"/>
      <c r="BC695" s="100"/>
      <c r="BD695" s="100"/>
      <c r="BE695" s="100"/>
      <c r="BF695" s="100"/>
      <c r="BG695" s="100"/>
    </row>
    <row r="696" spans="1:59" s="85" customFormat="1" ht="15.6" x14ac:dyDescent="0.3">
      <c r="A696" s="40" t="s">
        <v>92</v>
      </c>
      <c r="B696" s="40" t="str">
        <f>VLOOKUP(A696,'CENTROS DE COSTOS'!A:D,2,0)</f>
        <v>0036-0002</v>
      </c>
      <c r="C696" s="40" t="str">
        <f>VLOOKUP(A696,'CENTROS DE COSTOS'!A:D,3,0)</f>
        <v>Wompi Eje Cafetero</v>
      </c>
      <c r="D696" s="40">
        <v>76736</v>
      </c>
      <c r="E696" s="40">
        <v>2954317</v>
      </c>
      <c r="F696" s="40">
        <v>69069</v>
      </c>
      <c r="G696" s="40" t="s">
        <v>33</v>
      </c>
      <c r="H696" s="40" t="s">
        <v>1101</v>
      </c>
      <c r="I696" s="40" t="s">
        <v>1126</v>
      </c>
      <c r="J696" s="40" t="s">
        <v>6796</v>
      </c>
      <c r="K696" s="40" t="s">
        <v>1170</v>
      </c>
      <c r="L696" s="40" t="s">
        <v>8648</v>
      </c>
      <c r="M696" s="103">
        <v>45959.613194444442</v>
      </c>
      <c r="N696" s="103">
        <v>45972.536111111112</v>
      </c>
      <c r="O696" s="40" t="s">
        <v>35</v>
      </c>
      <c r="P696" s="40" t="s">
        <v>35</v>
      </c>
      <c r="Q696" s="40" t="s">
        <v>1494</v>
      </c>
      <c r="R696" s="40" t="s">
        <v>1495</v>
      </c>
      <c r="S696" s="40" t="s">
        <v>10917</v>
      </c>
      <c r="T696" s="40" t="s">
        <v>1497</v>
      </c>
      <c r="U696" s="40">
        <v>24</v>
      </c>
      <c r="V696" s="40" t="str">
        <f>VLOOKUP(D696,TIPOLOGIA!A:F,5,0)</f>
        <v>INTERMEDIA</v>
      </c>
      <c r="W696" s="40" t="str">
        <f>VLOOKUP(D696,TIPOLOGIA!A:F,6,0)</f>
        <v>TERRESTRE</v>
      </c>
      <c r="X696" s="40" t="s">
        <v>1802</v>
      </c>
      <c r="Y696" s="40">
        <v>1</v>
      </c>
      <c r="Z696" s="51">
        <f>IF(T696="SOPORTE_TELEFÓNICO",'TARIFAS 2025'!$B$14,IF(V696="PRINCIPAL",'TARIFAS 2025'!$B$11,IF(V696="INTERMEDIA",'TARIFAS 2025'!$C$11,IF(V696="LEJANA",'TARIFAS 2025'!$D$11))))</f>
        <v>36351</v>
      </c>
      <c r="AA696" s="51">
        <f t="shared" si="10"/>
        <v>36351</v>
      </c>
      <c r="AB696" s="100"/>
      <c r="AC696" s="100"/>
      <c r="AD696" s="100"/>
      <c r="AE696" s="100"/>
      <c r="AF696" s="100"/>
      <c r="AG696" s="100"/>
      <c r="AH696" s="100"/>
      <c r="AI696" s="100"/>
      <c r="AJ696" s="100"/>
      <c r="AK696" s="100"/>
      <c r="AL696" s="100"/>
      <c r="AM696" s="100"/>
      <c r="AN696" s="100"/>
      <c r="AO696" s="100"/>
      <c r="AP696" s="100"/>
      <c r="AQ696" s="100"/>
      <c r="AR696" s="100"/>
      <c r="AS696" s="100"/>
      <c r="AT696" s="100"/>
      <c r="AU696" s="100"/>
      <c r="AV696" s="100"/>
      <c r="AW696" s="100"/>
      <c r="AX696" s="100"/>
      <c r="AY696" s="100"/>
      <c r="AZ696" s="100"/>
      <c r="BA696" s="100"/>
      <c r="BB696" s="100"/>
      <c r="BC696" s="100"/>
      <c r="BD696" s="100"/>
      <c r="BE696" s="100"/>
      <c r="BF696" s="100"/>
      <c r="BG696" s="100"/>
    </row>
    <row r="697" spans="1:59" s="85" customFormat="1" ht="15.6" x14ac:dyDescent="0.3">
      <c r="A697" s="40" t="s">
        <v>77</v>
      </c>
      <c r="B697" s="40" t="str">
        <f>VLOOKUP(A697,'CENTROS DE COSTOS'!A:D,2,0)</f>
        <v>0036-0003</v>
      </c>
      <c r="C697" s="40" t="str">
        <f>VLOOKUP(A697,'CENTROS DE COSTOS'!A:D,3,0)</f>
        <v>Wompi Suroccidente</v>
      </c>
      <c r="D697" s="40">
        <v>19142</v>
      </c>
      <c r="E697" s="40">
        <v>2947095</v>
      </c>
      <c r="F697" s="40">
        <v>59833</v>
      </c>
      <c r="G697" s="40" t="s">
        <v>33</v>
      </c>
      <c r="H697" s="40" t="s">
        <v>498</v>
      </c>
      <c r="I697" s="40" t="s">
        <v>509</v>
      </c>
      <c r="J697" s="40" t="s">
        <v>6797</v>
      </c>
      <c r="K697" s="40" t="s">
        <v>1170</v>
      </c>
      <c r="L697" s="40" t="s">
        <v>8649</v>
      </c>
      <c r="M697" s="103">
        <v>45958.557638888888</v>
      </c>
      <c r="N697" s="103">
        <v>45972.536805555559</v>
      </c>
      <c r="O697" s="40" t="s">
        <v>35</v>
      </c>
      <c r="P697" s="40" t="s">
        <v>35</v>
      </c>
      <c r="Q697" s="40" t="s">
        <v>1494</v>
      </c>
      <c r="R697" s="40" t="s">
        <v>1495</v>
      </c>
      <c r="S697" s="40" t="s">
        <v>10918</v>
      </c>
      <c r="T697" s="40" t="s">
        <v>1497</v>
      </c>
      <c r="U697" s="40">
        <v>64</v>
      </c>
      <c r="V697" s="40" t="str">
        <f>VLOOKUP(D697,TIPOLOGIA!A:F,5,0)</f>
        <v>INTERMEDIA</v>
      </c>
      <c r="W697" s="40" t="str">
        <f>VLOOKUP(D697,TIPOLOGIA!A:F,6,0)</f>
        <v>TERRESTRE</v>
      </c>
      <c r="X697" s="40" t="s">
        <v>1802</v>
      </c>
      <c r="Y697" s="40">
        <v>1</v>
      </c>
      <c r="Z697" s="51">
        <f>IF(T697="SOPORTE_TELEFÓNICO",'TARIFAS 2025'!$B$14,IF(V697="PRINCIPAL",'TARIFAS 2025'!$B$11,IF(V697="INTERMEDIA",'TARIFAS 2025'!$C$11,IF(V697="LEJANA",'TARIFAS 2025'!$D$11))))</f>
        <v>36351</v>
      </c>
      <c r="AA697" s="51">
        <f t="shared" si="10"/>
        <v>36351</v>
      </c>
      <c r="AB697" s="100"/>
      <c r="AC697" s="100"/>
      <c r="AD697" s="100"/>
      <c r="AE697" s="100"/>
      <c r="AF697" s="100"/>
      <c r="AG697" s="100"/>
      <c r="AH697" s="100"/>
      <c r="AI697" s="100"/>
      <c r="AJ697" s="100"/>
      <c r="AK697" s="100"/>
      <c r="AL697" s="100"/>
      <c r="AM697" s="100"/>
      <c r="AN697" s="100"/>
      <c r="AO697" s="100"/>
      <c r="AP697" s="100"/>
      <c r="AQ697" s="100"/>
      <c r="AR697" s="100"/>
      <c r="AS697" s="100"/>
      <c r="AT697" s="100"/>
      <c r="AU697" s="100"/>
      <c r="AV697" s="100"/>
      <c r="AW697" s="100"/>
      <c r="AX697" s="100"/>
      <c r="AY697" s="100"/>
      <c r="AZ697" s="100"/>
      <c r="BA697" s="100"/>
      <c r="BB697" s="100"/>
      <c r="BC697" s="100"/>
      <c r="BD697" s="100"/>
      <c r="BE697" s="100"/>
      <c r="BF697" s="100"/>
      <c r="BG697" s="100"/>
    </row>
    <row r="698" spans="1:59" s="85" customFormat="1" ht="15.6" x14ac:dyDescent="0.3">
      <c r="A698" s="40" t="s">
        <v>80</v>
      </c>
      <c r="B698" s="40" t="str">
        <f>VLOOKUP(A698,'CENTROS DE COSTOS'!A:D,2,0)</f>
        <v>0036-0001</v>
      </c>
      <c r="C698" s="40" t="str">
        <f>VLOOKUP(A698,'CENTROS DE COSTOS'!A:D,3,0)</f>
        <v>Wompi Costa</v>
      </c>
      <c r="D698" s="40">
        <v>13001</v>
      </c>
      <c r="E698" s="40">
        <v>2975034</v>
      </c>
      <c r="F698" s="40">
        <v>30204</v>
      </c>
      <c r="G698" s="40" t="s">
        <v>33</v>
      </c>
      <c r="H698" s="40" t="s">
        <v>275</v>
      </c>
      <c r="I698" s="40" t="s">
        <v>80</v>
      </c>
      <c r="J698" s="40" t="s">
        <v>6798</v>
      </c>
      <c r="K698" s="40" t="s">
        <v>1170</v>
      </c>
      <c r="L698" s="40" t="s">
        <v>8650</v>
      </c>
      <c r="M698" s="103">
        <v>45966.333333333343</v>
      </c>
      <c r="N698" s="103">
        <v>45972.555555555547</v>
      </c>
      <c r="O698" s="40" t="s">
        <v>35</v>
      </c>
      <c r="P698" s="40" t="s">
        <v>35</v>
      </c>
      <c r="Q698" s="40" t="s">
        <v>1494</v>
      </c>
      <c r="R698" s="40" t="s">
        <v>1495</v>
      </c>
      <c r="S698" s="40" t="s">
        <v>10919</v>
      </c>
      <c r="T698" s="40" t="s">
        <v>1172</v>
      </c>
      <c r="U698" s="40">
        <v>24</v>
      </c>
      <c r="V698" s="40" t="str">
        <f>VLOOKUP(D698,TIPOLOGIA!A:F,5,0)</f>
        <v>PRINCIPAL</v>
      </c>
      <c r="W698" s="40" t="str">
        <f>VLOOKUP(D698,TIPOLOGIA!A:F,6,0)</f>
        <v>TERRESTRE</v>
      </c>
      <c r="X698" s="40" t="s">
        <v>1228</v>
      </c>
      <c r="Y698" s="40">
        <v>1</v>
      </c>
      <c r="Z698" s="51">
        <f>IF(T698="SOPORTE_TELEFÓNICO",'TARIFAS 2025'!$B$14,IF(V698="PRINCIPAL",'TARIFAS 2025'!$B$11,IF(V698="INTERMEDIA",'TARIFAS 2025'!$C$11,IF(V698="LEJANA",'TARIFAS 2025'!$D$11))))</f>
        <v>31419</v>
      </c>
      <c r="AA698" s="51">
        <f t="shared" si="10"/>
        <v>31419</v>
      </c>
      <c r="AB698" s="100"/>
      <c r="AC698" s="100"/>
      <c r="AD698" s="100"/>
      <c r="AE698" s="100"/>
      <c r="AF698" s="100"/>
      <c r="AG698" s="100"/>
      <c r="AH698" s="100"/>
      <c r="AI698" s="100"/>
      <c r="AJ698" s="100"/>
      <c r="AK698" s="100"/>
      <c r="AL698" s="100"/>
      <c r="AM698" s="100"/>
      <c r="AN698" s="100"/>
      <c r="AO698" s="100"/>
      <c r="AP698" s="100"/>
      <c r="AQ698" s="100"/>
      <c r="AR698" s="100"/>
      <c r="AS698" s="100"/>
      <c r="AT698" s="100"/>
      <c r="AU698" s="100"/>
      <c r="AV698" s="100"/>
      <c r="AW698" s="100"/>
      <c r="AX698" s="100"/>
      <c r="AY698" s="100"/>
      <c r="AZ698" s="100"/>
      <c r="BA698" s="100"/>
      <c r="BB698" s="100"/>
      <c r="BC698" s="100"/>
      <c r="BD698" s="100"/>
      <c r="BE698" s="100"/>
      <c r="BF698" s="100"/>
      <c r="BG698" s="100"/>
    </row>
    <row r="699" spans="1:59" s="85" customFormat="1" ht="15.6" x14ac:dyDescent="0.3">
      <c r="A699" s="40" t="s">
        <v>81</v>
      </c>
      <c r="B699" s="40" t="str">
        <f>VLOOKUP(A699,'CENTROS DE COSTOS'!A:D,2,0)</f>
        <v>0036-0007</v>
      </c>
      <c r="C699" s="40" t="str">
        <f>VLOOKUP(A699,'CENTROS DE COSTOS'!A:D,3,0)</f>
        <v>Wompi Santander</v>
      </c>
      <c r="D699" s="40">
        <v>54001</v>
      </c>
      <c r="E699" s="40">
        <v>2975073</v>
      </c>
      <c r="F699" s="40">
        <v>77538</v>
      </c>
      <c r="G699" s="40" t="s">
        <v>33</v>
      </c>
      <c r="H699" s="40" t="s">
        <v>891</v>
      </c>
      <c r="I699" s="40" t="s">
        <v>81</v>
      </c>
      <c r="J699" s="40" t="s">
        <v>6799</v>
      </c>
      <c r="K699" s="40" t="s">
        <v>1170</v>
      </c>
      <c r="L699" s="40" t="s">
        <v>8651</v>
      </c>
      <c r="M699" s="103">
        <v>45966.333333333343</v>
      </c>
      <c r="N699" s="103">
        <v>45972.556944444441</v>
      </c>
      <c r="O699" s="40" t="s">
        <v>35</v>
      </c>
      <c r="P699" s="40" t="s">
        <v>35</v>
      </c>
      <c r="Q699" s="40" t="s">
        <v>1494</v>
      </c>
      <c r="R699" s="40" t="s">
        <v>1495</v>
      </c>
      <c r="S699" s="40" t="s">
        <v>10920</v>
      </c>
      <c r="T699" s="40" t="s">
        <v>1172</v>
      </c>
      <c r="U699" s="40">
        <v>24</v>
      </c>
      <c r="V699" s="40" t="str">
        <f>VLOOKUP(D699,TIPOLOGIA!A:F,5,0)</f>
        <v>PRINCIPAL</v>
      </c>
      <c r="W699" s="40" t="str">
        <f>VLOOKUP(D699,TIPOLOGIA!A:F,6,0)</f>
        <v>TERRESTRE</v>
      </c>
      <c r="X699" s="40" t="s">
        <v>1188</v>
      </c>
      <c r="Y699" s="40">
        <v>1</v>
      </c>
      <c r="Z699" s="51">
        <f>IF(T699="SOPORTE_TELEFÓNICO",'TARIFAS 2025'!$B$14,IF(V699="PRINCIPAL",'TARIFAS 2025'!$B$11,IF(V699="INTERMEDIA",'TARIFAS 2025'!$C$11,IF(V699="LEJANA",'TARIFAS 2025'!$D$11))))</f>
        <v>31419</v>
      </c>
      <c r="AA699" s="51">
        <f t="shared" si="10"/>
        <v>31419</v>
      </c>
      <c r="AB699" s="100"/>
      <c r="AC699" s="100"/>
      <c r="AD699" s="100"/>
      <c r="AE699" s="100"/>
      <c r="AF699" s="100"/>
      <c r="AG699" s="100"/>
      <c r="AH699" s="100"/>
      <c r="AI699" s="100"/>
      <c r="AJ699" s="100"/>
      <c r="AK699" s="100"/>
      <c r="AL699" s="100"/>
      <c r="AM699" s="100"/>
      <c r="AN699" s="100"/>
      <c r="AO699" s="100"/>
      <c r="AP699" s="100"/>
      <c r="AQ699" s="100"/>
      <c r="AR699" s="100"/>
      <c r="AS699" s="100"/>
      <c r="AT699" s="100"/>
      <c r="AU699" s="100"/>
      <c r="AV699" s="100"/>
      <c r="AW699" s="100"/>
      <c r="AX699" s="100"/>
      <c r="AY699" s="100"/>
      <c r="AZ699" s="100"/>
      <c r="BA699" s="100"/>
      <c r="BB699" s="100"/>
      <c r="BC699" s="100"/>
      <c r="BD699" s="100"/>
      <c r="BE699" s="100"/>
      <c r="BF699" s="100"/>
      <c r="BG699" s="100"/>
    </row>
    <row r="700" spans="1:59" s="85" customFormat="1" ht="15.6" x14ac:dyDescent="0.3">
      <c r="A700" s="40" t="s">
        <v>81</v>
      </c>
      <c r="B700" s="40" t="str">
        <f>VLOOKUP(A700,'CENTROS DE COSTOS'!A:D,2,0)</f>
        <v>0036-0007</v>
      </c>
      <c r="C700" s="40" t="str">
        <f>VLOOKUP(A700,'CENTROS DE COSTOS'!A:D,3,0)</f>
        <v>Wompi Santander</v>
      </c>
      <c r="D700" s="40">
        <v>54001</v>
      </c>
      <c r="E700" s="40">
        <v>2975622</v>
      </c>
      <c r="F700" s="40">
        <v>47569</v>
      </c>
      <c r="G700" s="40" t="s">
        <v>33</v>
      </c>
      <c r="H700" s="40" t="s">
        <v>891</v>
      </c>
      <c r="I700" s="40" t="s">
        <v>81</v>
      </c>
      <c r="J700" s="40" t="s">
        <v>6800</v>
      </c>
      <c r="K700" s="40" t="s">
        <v>1170</v>
      </c>
      <c r="L700" s="40" t="s">
        <v>8652</v>
      </c>
      <c r="M700" s="103">
        <v>45966.333333333343</v>
      </c>
      <c r="N700" s="103">
        <v>45972.55972222222</v>
      </c>
      <c r="O700" s="40" t="s">
        <v>35</v>
      </c>
      <c r="P700" s="40" t="s">
        <v>35</v>
      </c>
      <c r="Q700" s="40" t="s">
        <v>1494</v>
      </c>
      <c r="R700" s="40" t="s">
        <v>1495</v>
      </c>
      <c r="S700" s="40" t="s">
        <v>10921</v>
      </c>
      <c r="T700" s="40" t="s">
        <v>1172</v>
      </c>
      <c r="U700" s="40">
        <v>24</v>
      </c>
      <c r="V700" s="40" t="str">
        <f>VLOOKUP(D700,TIPOLOGIA!A:F,5,0)</f>
        <v>PRINCIPAL</v>
      </c>
      <c r="W700" s="40" t="str">
        <f>VLOOKUP(D700,TIPOLOGIA!A:F,6,0)</f>
        <v>TERRESTRE</v>
      </c>
      <c r="X700" s="40" t="s">
        <v>1211</v>
      </c>
      <c r="Y700" s="40">
        <v>1</v>
      </c>
      <c r="Z700" s="51">
        <f>IF(T700="SOPORTE_TELEFÓNICO",'TARIFAS 2025'!$B$14,IF(V700="PRINCIPAL",'TARIFAS 2025'!$B$11,IF(V700="INTERMEDIA",'TARIFAS 2025'!$C$11,IF(V700="LEJANA",'TARIFAS 2025'!$D$11))))</f>
        <v>31419</v>
      </c>
      <c r="AA700" s="51">
        <f t="shared" si="10"/>
        <v>31419</v>
      </c>
      <c r="AB700" s="100"/>
      <c r="AC700" s="100"/>
      <c r="AD700" s="100"/>
      <c r="AE700" s="100"/>
      <c r="AF700" s="100"/>
      <c r="AG700" s="100"/>
      <c r="AH700" s="100"/>
      <c r="AI700" s="100"/>
      <c r="AJ700" s="100"/>
      <c r="AK700" s="100"/>
      <c r="AL700" s="100"/>
      <c r="AM700" s="100"/>
      <c r="AN700" s="100"/>
      <c r="AO700" s="100"/>
      <c r="AP700" s="100"/>
      <c r="AQ700" s="100"/>
      <c r="AR700" s="100"/>
      <c r="AS700" s="100"/>
      <c r="AT700" s="100"/>
      <c r="AU700" s="100"/>
      <c r="AV700" s="100"/>
      <c r="AW700" s="100"/>
      <c r="AX700" s="100"/>
      <c r="AY700" s="100"/>
      <c r="AZ700" s="100"/>
      <c r="BA700" s="100"/>
      <c r="BB700" s="100"/>
      <c r="BC700" s="100"/>
      <c r="BD700" s="100"/>
      <c r="BE700" s="100"/>
      <c r="BF700" s="100"/>
      <c r="BG700" s="100"/>
    </row>
    <row r="701" spans="1:59" s="85" customFormat="1" ht="15.6" x14ac:dyDescent="0.3">
      <c r="A701" s="40" t="s">
        <v>81</v>
      </c>
      <c r="B701" s="40" t="str">
        <f>VLOOKUP(A701,'CENTROS DE COSTOS'!A:D,2,0)</f>
        <v>0036-0007</v>
      </c>
      <c r="C701" s="40" t="str">
        <f>VLOOKUP(A701,'CENTROS DE COSTOS'!A:D,3,0)</f>
        <v>Wompi Santander</v>
      </c>
      <c r="D701" s="40">
        <v>54001</v>
      </c>
      <c r="E701" s="40">
        <v>2977343</v>
      </c>
      <c r="F701" s="40">
        <v>65491</v>
      </c>
      <c r="G701" s="40" t="s">
        <v>33</v>
      </c>
      <c r="H701" s="40" t="s">
        <v>891</v>
      </c>
      <c r="I701" s="40" t="s">
        <v>81</v>
      </c>
      <c r="J701" s="40" t="s">
        <v>6801</v>
      </c>
      <c r="K701" s="40" t="s">
        <v>1170</v>
      </c>
      <c r="L701" s="40" t="s">
        <v>8653</v>
      </c>
      <c r="M701" s="103">
        <v>45966.434027777781</v>
      </c>
      <c r="N701" s="103">
        <v>45972.561111111107</v>
      </c>
      <c r="O701" s="40" t="s">
        <v>35</v>
      </c>
      <c r="P701" s="40" t="s">
        <v>35</v>
      </c>
      <c r="Q701" s="40" t="s">
        <v>1494</v>
      </c>
      <c r="R701" s="40" t="s">
        <v>1495</v>
      </c>
      <c r="S701" s="40" t="s">
        <v>10922</v>
      </c>
      <c r="T701" s="40" t="s">
        <v>1172</v>
      </c>
      <c r="U701" s="40">
        <v>48</v>
      </c>
      <c r="V701" s="40" t="str">
        <f>VLOOKUP(D701,TIPOLOGIA!A:F,5,0)</f>
        <v>PRINCIPAL</v>
      </c>
      <c r="W701" s="40" t="str">
        <f>VLOOKUP(D701,TIPOLOGIA!A:F,6,0)</f>
        <v>TERRESTRE</v>
      </c>
      <c r="X701" s="40" t="s">
        <v>1188</v>
      </c>
      <c r="Y701" s="40">
        <v>1</v>
      </c>
      <c r="Z701" s="51">
        <f>IF(T701="SOPORTE_TELEFÓNICO",'TARIFAS 2025'!$B$14,IF(V701="PRINCIPAL",'TARIFAS 2025'!$B$11,IF(V701="INTERMEDIA",'TARIFAS 2025'!$C$11,IF(V701="LEJANA",'TARIFAS 2025'!$D$11))))</f>
        <v>31419</v>
      </c>
      <c r="AA701" s="51">
        <f t="shared" si="10"/>
        <v>31419</v>
      </c>
      <c r="AB701" s="100"/>
      <c r="AC701" s="100"/>
      <c r="AD701" s="100"/>
      <c r="AE701" s="100"/>
      <c r="AF701" s="100"/>
      <c r="AG701" s="100"/>
      <c r="AH701" s="100"/>
      <c r="AI701" s="100"/>
      <c r="AJ701" s="100"/>
      <c r="AK701" s="100"/>
      <c r="AL701" s="100"/>
      <c r="AM701" s="100"/>
      <c r="AN701" s="100"/>
      <c r="AO701" s="100"/>
      <c r="AP701" s="100"/>
      <c r="AQ701" s="100"/>
      <c r="AR701" s="100"/>
      <c r="AS701" s="100"/>
      <c r="AT701" s="100"/>
      <c r="AU701" s="100"/>
      <c r="AV701" s="100"/>
      <c r="AW701" s="100"/>
      <c r="AX701" s="100"/>
      <c r="AY701" s="100"/>
      <c r="AZ701" s="100"/>
      <c r="BA701" s="100"/>
      <c r="BB701" s="100"/>
      <c r="BC701" s="100"/>
      <c r="BD701" s="100"/>
      <c r="BE701" s="100"/>
      <c r="BF701" s="100"/>
      <c r="BG701" s="100"/>
    </row>
    <row r="702" spans="1:59" s="85" customFormat="1" ht="15.6" x14ac:dyDescent="0.3">
      <c r="A702" s="40" t="s">
        <v>68</v>
      </c>
      <c r="B702" s="40" t="str">
        <f>VLOOKUP(A702,'CENTROS DE COSTOS'!A:D,2,0)</f>
        <v>0036-0001</v>
      </c>
      <c r="C702" s="40" t="str">
        <f>VLOOKUP(A702,'CENTROS DE COSTOS'!A:D,3,0)</f>
        <v>Wompi Costa</v>
      </c>
      <c r="D702" s="40">
        <v>8634</v>
      </c>
      <c r="E702" s="40">
        <v>2988030</v>
      </c>
      <c r="F702" s="40">
        <v>28374</v>
      </c>
      <c r="G702" s="40" t="s">
        <v>33</v>
      </c>
      <c r="H702" s="40" t="s">
        <v>253</v>
      </c>
      <c r="I702" s="40" t="s">
        <v>267</v>
      </c>
      <c r="J702" s="40" t="s">
        <v>1719</v>
      </c>
      <c r="K702" s="40" t="s">
        <v>1170</v>
      </c>
      <c r="L702" s="40" t="s">
        <v>8654</v>
      </c>
      <c r="M702" s="103">
        <v>45968.349305555559</v>
      </c>
      <c r="N702" s="103">
        <v>45972.57708333333</v>
      </c>
      <c r="O702" s="40" t="s">
        <v>35</v>
      </c>
      <c r="P702" s="40" t="s">
        <v>35</v>
      </c>
      <c r="Q702" s="40" t="s">
        <v>1494</v>
      </c>
      <c r="R702" s="40" t="s">
        <v>1495</v>
      </c>
      <c r="S702" s="40" t="s">
        <v>10923</v>
      </c>
      <c r="T702" s="40" t="s">
        <v>1172</v>
      </c>
      <c r="U702" s="40">
        <v>56</v>
      </c>
      <c r="V702" s="40" t="str">
        <f>VLOOKUP(D702,TIPOLOGIA!A:F,5,0)</f>
        <v>INTERMEDIA</v>
      </c>
      <c r="W702" s="40" t="str">
        <f>VLOOKUP(D702,TIPOLOGIA!A:F,6,0)</f>
        <v>TERRESTRE</v>
      </c>
      <c r="X702" s="40" t="s">
        <v>1374</v>
      </c>
      <c r="Y702" s="40">
        <v>1</v>
      </c>
      <c r="Z702" s="51">
        <f>IF(T702="SOPORTE_TELEFÓNICO",'TARIFAS 2025'!$B$14,IF(V702="PRINCIPAL",'TARIFAS 2025'!$B$11,IF(V702="INTERMEDIA",'TARIFAS 2025'!$C$11,IF(V702="LEJANA",'TARIFAS 2025'!$D$11))))</f>
        <v>36351</v>
      </c>
      <c r="AA702" s="51">
        <f t="shared" si="10"/>
        <v>36351</v>
      </c>
      <c r="AB702" s="100"/>
      <c r="AC702" s="100"/>
      <c r="AD702" s="100"/>
      <c r="AE702" s="100"/>
      <c r="AF702" s="100"/>
      <c r="AG702" s="100"/>
      <c r="AH702" s="100"/>
      <c r="AI702" s="100"/>
      <c r="AJ702" s="100"/>
      <c r="AK702" s="100"/>
      <c r="AL702" s="100"/>
      <c r="AM702" s="100"/>
      <c r="AN702" s="100"/>
      <c r="AO702" s="100"/>
      <c r="AP702" s="100"/>
      <c r="AQ702" s="100"/>
      <c r="AR702" s="100"/>
      <c r="AS702" s="100"/>
      <c r="AT702" s="100"/>
      <c r="AU702" s="100"/>
      <c r="AV702" s="100"/>
      <c r="AW702" s="100"/>
      <c r="AX702" s="100"/>
      <c r="AY702" s="100"/>
      <c r="AZ702" s="100"/>
      <c r="BA702" s="100"/>
      <c r="BB702" s="100"/>
      <c r="BC702" s="100"/>
      <c r="BD702" s="100"/>
      <c r="BE702" s="100"/>
      <c r="BF702" s="100"/>
      <c r="BG702" s="100"/>
    </row>
    <row r="703" spans="1:59" s="85" customFormat="1" ht="15.6" x14ac:dyDescent="0.3">
      <c r="A703" s="40" t="s">
        <v>77</v>
      </c>
      <c r="B703" s="40" t="str">
        <f>VLOOKUP(A703,'CENTROS DE COSTOS'!A:D,2,0)</f>
        <v>0036-0003</v>
      </c>
      <c r="C703" s="40" t="str">
        <f>VLOOKUP(A703,'CENTROS DE COSTOS'!A:D,3,0)</f>
        <v>Wompi Suroccidente</v>
      </c>
      <c r="D703" s="40">
        <v>76001</v>
      </c>
      <c r="E703" s="40">
        <v>2981701</v>
      </c>
      <c r="F703" s="40">
        <v>71767</v>
      </c>
      <c r="G703" s="40" t="s">
        <v>33</v>
      </c>
      <c r="H703" s="40" t="s">
        <v>1101</v>
      </c>
      <c r="I703" s="40" t="s">
        <v>77</v>
      </c>
      <c r="J703" s="40" t="s">
        <v>6802</v>
      </c>
      <c r="K703" s="40" t="s">
        <v>1170</v>
      </c>
      <c r="L703" s="40" t="s">
        <v>8655</v>
      </c>
      <c r="M703" s="103">
        <v>45967.347916666673</v>
      </c>
      <c r="N703" s="103">
        <v>45972.591666666667</v>
      </c>
      <c r="O703" s="40" t="s">
        <v>35</v>
      </c>
      <c r="P703" s="40" t="s">
        <v>35</v>
      </c>
      <c r="Q703" s="40" t="s">
        <v>1494</v>
      </c>
      <c r="R703" s="40" t="s">
        <v>1495</v>
      </c>
      <c r="S703" s="40" t="s">
        <v>10924</v>
      </c>
      <c r="T703" s="40" t="s">
        <v>1172</v>
      </c>
      <c r="U703" s="40">
        <v>64</v>
      </c>
      <c r="V703" s="40" t="str">
        <f>VLOOKUP(D703,TIPOLOGIA!A:F,5,0)</f>
        <v>PRINCIPAL</v>
      </c>
      <c r="W703" s="40" t="str">
        <f>VLOOKUP(D703,TIPOLOGIA!A:F,6,0)</f>
        <v>TERRESTRE</v>
      </c>
      <c r="X703" s="40" t="s">
        <v>1278</v>
      </c>
      <c r="Y703" s="40">
        <v>1</v>
      </c>
      <c r="Z703" s="51">
        <f>IF(T703="SOPORTE_TELEFÓNICO",'TARIFAS 2025'!$B$14,IF(V703="PRINCIPAL",'TARIFAS 2025'!$B$11,IF(V703="INTERMEDIA",'TARIFAS 2025'!$C$11,IF(V703="LEJANA",'TARIFAS 2025'!$D$11))))</f>
        <v>31419</v>
      </c>
      <c r="AA703" s="51">
        <f t="shared" si="10"/>
        <v>31419</v>
      </c>
      <c r="AB703" s="100"/>
      <c r="AC703" s="100"/>
      <c r="AD703" s="100"/>
      <c r="AE703" s="100"/>
      <c r="AF703" s="100"/>
      <c r="AG703" s="100"/>
      <c r="AH703" s="100"/>
      <c r="AI703" s="100"/>
      <c r="AJ703" s="100"/>
      <c r="AK703" s="100"/>
      <c r="AL703" s="100"/>
      <c r="AM703" s="100"/>
      <c r="AN703" s="100"/>
      <c r="AO703" s="100"/>
      <c r="AP703" s="100"/>
      <c r="AQ703" s="100"/>
      <c r="AR703" s="100"/>
      <c r="AS703" s="100"/>
      <c r="AT703" s="100"/>
      <c r="AU703" s="100"/>
      <c r="AV703" s="100"/>
      <c r="AW703" s="100"/>
      <c r="AX703" s="100"/>
      <c r="AY703" s="100"/>
      <c r="AZ703" s="100"/>
      <c r="BA703" s="100"/>
      <c r="BB703" s="100"/>
      <c r="BC703" s="100"/>
      <c r="BD703" s="100"/>
      <c r="BE703" s="100"/>
      <c r="BF703" s="100"/>
      <c r="BG703" s="100"/>
    </row>
    <row r="704" spans="1:59" s="85" customFormat="1" ht="15.6" x14ac:dyDescent="0.3">
      <c r="A704" s="40" t="s">
        <v>80</v>
      </c>
      <c r="B704" s="40" t="str">
        <f>VLOOKUP(A704,'CENTROS DE COSTOS'!A:D,2,0)</f>
        <v>0036-0001</v>
      </c>
      <c r="C704" s="40" t="str">
        <f>VLOOKUP(A704,'CENTROS DE COSTOS'!A:D,3,0)</f>
        <v>Wompi Costa</v>
      </c>
      <c r="D704" s="40">
        <v>13001</v>
      </c>
      <c r="E704" s="40">
        <v>2983254</v>
      </c>
      <c r="F704" s="40">
        <v>74077</v>
      </c>
      <c r="G704" s="40" t="s">
        <v>33</v>
      </c>
      <c r="H704" s="40" t="s">
        <v>275</v>
      </c>
      <c r="I704" s="40" t="s">
        <v>80</v>
      </c>
      <c r="J704" s="40" t="s">
        <v>6803</v>
      </c>
      <c r="K704" s="40" t="s">
        <v>1170</v>
      </c>
      <c r="L704" s="40" t="s">
        <v>8656</v>
      </c>
      <c r="M704" s="103">
        <v>45967.434027777781</v>
      </c>
      <c r="N704" s="103">
        <v>45972.59375</v>
      </c>
      <c r="O704" s="40" t="s">
        <v>35</v>
      </c>
      <c r="P704" s="40" t="s">
        <v>35</v>
      </c>
      <c r="Q704" s="40" t="s">
        <v>1494</v>
      </c>
      <c r="R704" s="40" t="s">
        <v>1495</v>
      </c>
      <c r="S704" s="40" t="s">
        <v>10925</v>
      </c>
      <c r="T704" s="40" t="s">
        <v>1172</v>
      </c>
      <c r="U704" s="40">
        <v>16</v>
      </c>
      <c r="V704" s="40" t="str">
        <f>VLOOKUP(D704,TIPOLOGIA!A:F,5,0)</f>
        <v>PRINCIPAL</v>
      </c>
      <c r="W704" s="40" t="str">
        <f>VLOOKUP(D704,TIPOLOGIA!A:F,6,0)</f>
        <v>TERRESTRE</v>
      </c>
      <c r="X704" s="40" t="s">
        <v>1228</v>
      </c>
      <c r="Y704" s="40">
        <v>1</v>
      </c>
      <c r="Z704" s="51">
        <f>IF(T704="SOPORTE_TELEFÓNICO",'TARIFAS 2025'!$B$14,IF(V704="PRINCIPAL",'TARIFAS 2025'!$B$11,IF(V704="INTERMEDIA",'TARIFAS 2025'!$C$11,IF(V704="LEJANA",'TARIFAS 2025'!$D$11))))</f>
        <v>31419</v>
      </c>
      <c r="AA704" s="51">
        <f t="shared" si="10"/>
        <v>31419</v>
      </c>
      <c r="AB704" s="100"/>
      <c r="AC704" s="100"/>
      <c r="AD704" s="100"/>
      <c r="AE704" s="100"/>
      <c r="AF704" s="100"/>
      <c r="AG704" s="100"/>
      <c r="AH704" s="100"/>
      <c r="AI704" s="100"/>
      <c r="AJ704" s="100"/>
      <c r="AK704" s="100"/>
      <c r="AL704" s="100"/>
      <c r="AM704" s="100"/>
      <c r="AN704" s="100"/>
      <c r="AO704" s="100"/>
      <c r="AP704" s="100"/>
      <c r="AQ704" s="100"/>
      <c r="AR704" s="100"/>
      <c r="AS704" s="100"/>
      <c r="AT704" s="100"/>
      <c r="AU704" s="100"/>
      <c r="AV704" s="100"/>
      <c r="AW704" s="100"/>
      <c r="AX704" s="100"/>
      <c r="AY704" s="100"/>
      <c r="AZ704" s="100"/>
      <c r="BA704" s="100"/>
      <c r="BB704" s="100"/>
      <c r="BC704" s="100"/>
      <c r="BD704" s="100"/>
      <c r="BE704" s="100"/>
      <c r="BF704" s="100"/>
      <c r="BG704" s="100"/>
    </row>
    <row r="705" spans="1:59" s="85" customFormat="1" ht="15.6" x14ac:dyDescent="0.3">
      <c r="A705" s="40" t="s">
        <v>74</v>
      </c>
      <c r="B705" s="40" t="str">
        <f>VLOOKUP(A705,'CENTROS DE COSTOS'!A:D,2,0)</f>
        <v>0036-0007</v>
      </c>
      <c r="C705" s="40" t="str">
        <f>VLOOKUP(A705,'CENTROS DE COSTOS'!A:D,3,0)</f>
        <v>Wompi Santander</v>
      </c>
      <c r="D705" s="40">
        <v>54385</v>
      </c>
      <c r="E705" s="40">
        <v>2975792</v>
      </c>
      <c r="F705" s="40">
        <v>52018</v>
      </c>
      <c r="G705" s="40" t="s">
        <v>33</v>
      </c>
      <c r="H705" s="40" t="s">
        <v>891</v>
      </c>
      <c r="I705" s="40" t="s">
        <v>910</v>
      </c>
      <c r="J705" s="40" t="s">
        <v>3193</v>
      </c>
      <c r="K705" s="40" t="s">
        <v>1170</v>
      </c>
      <c r="L705" s="40" t="s">
        <v>8657</v>
      </c>
      <c r="M705" s="103">
        <v>45966.352777777778</v>
      </c>
      <c r="N705" s="103">
        <v>45972.599305555559</v>
      </c>
      <c r="O705" s="40" t="s">
        <v>35</v>
      </c>
      <c r="P705" s="40" t="s">
        <v>35</v>
      </c>
      <c r="Q705" s="40" t="s">
        <v>1494</v>
      </c>
      <c r="R705" s="40" t="s">
        <v>1495</v>
      </c>
      <c r="S705" s="40" t="s">
        <v>10926</v>
      </c>
      <c r="T705" s="40" t="s">
        <v>1497</v>
      </c>
      <c r="U705" s="40">
        <v>32</v>
      </c>
      <c r="V705" s="40" t="str">
        <f>VLOOKUP(D705,TIPOLOGIA!A:F,5,0)</f>
        <v>LEJANA</v>
      </c>
      <c r="W705" s="40" t="str">
        <f>VLOOKUP(D705,TIPOLOGIA!A:F,6,0)</f>
        <v>TERRESTRE</v>
      </c>
      <c r="X705" s="40" t="s">
        <v>1178</v>
      </c>
      <c r="Y705" s="40">
        <v>1</v>
      </c>
      <c r="Z705" s="51">
        <f>IF(T705="SOPORTE_TELEFÓNICO",'TARIFAS 2025'!$B$14,IF(V705="PRINCIPAL",'TARIFAS 2025'!$B$11,IF(V705="INTERMEDIA",'TARIFAS 2025'!$C$11,IF(V705="LEJANA",'TARIFAS 2025'!$D$11))))</f>
        <v>40250</v>
      </c>
      <c r="AA705" s="51">
        <f t="shared" si="10"/>
        <v>40250</v>
      </c>
      <c r="AB705" s="100"/>
      <c r="AC705" s="100"/>
      <c r="AD705" s="100"/>
      <c r="AE705" s="100"/>
      <c r="AF705" s="100"/>
      <c r="AG705" s="100"/>
      <c r="AH705" s="100"/>
      <c r="AI705" s="100"/>
      <c r="AJ705" s="100"/>
      <c r="AK705" s="100"/>
      <c r="AL705" s="100"/>
      <c r="AM705" s="100"/>
      <c r="AN705" s="100"/>
      <c r="AO705" s="100"/>
      <c r="AP705" s="100"/>
      <c r="AQ705" s="100"/>
      <c r="AR705" s="100"/>
      <c r="AS705" s="100"/>
      <c r="AT705" s="100"/>
      <c r="AU705" s="100"/>
      <c r="AV705" s="100"/>
      <c r="AW705" s="100"/>
      <c r="AX705" s="100"/>
      <c r="AY705" s="100"/>
      <c r="AZ705" s="100"/>
      <c r="BA705" s="100"/>
      <c r="BB705" s="100"/>
      <c r="BC705" s="100"/>
      <c r="BD705" s="100"/>
      <c r="BE705" s="100"/>
      <c r="BF705" s="100"/>
      <c r="BG705" s="100"/>
    </row>
    <row r="706" spans="1:59" s="85" customFormat="1" ht="15.6" x14ac:dyDescent="0.3">
      <c r="A706" s="40" t="s">
        <v>80</v>
      </c>
      <c r="B706" s="40" t="str">
        <f>VLOOKUP(A706,'CENTROS DE COSTOS'!A:D,2,0)</f>
        <v>0036-0001</v>
      </c>
      <c r="C706" s="40" t="str">
        <f>VLOOKUP(A706,'CENTROS DE COSTOS'!A:D,3,0)</f>
        <v>Wompi Costa</v>
      </c>
      <c r="D706" s="40">
        <v>13001</v>
      </c>
      <c r="E706" s="40">
        <v>2984245</v>
      </c>
      <c r="F706" s="40">
        <v>78794</v>
      </c>
      <c r="G706" s="40" t="s">
        <v>33</v>
      </c>
      <c r="H706" s="40" t="s">
        <v>275</v>
      </c>
      <c r="I706" s="40" t="s">
        <v>80</v>
      </c>
      <c r="J706" s="40" t="s">
        <v>6804</v>
      </c>
      <c r="K706" s="40" t="s">
        <v>1170</v>
      </c>
      <c r="L706" s="40" t="s">
        <v>8658</v>
      </c>
      <c r="M706" s="103">
        <v>45967.487500000003</v>
      </c>
      <c r="N706" s="103">
        <v>45972.6</v>
      </c>
      <c r="O706" s="40" t="s">
        <v>35</v>
      </c>
      <c r="P706" s="40" t="s">
        <v>35</v>
      </c>
      <c r="Q706" s="40" t="s">
        <v>1494</v>
      </c>
      <c r="R706" s="40" t="s">
        <v>1495</v>
      </c>
      <c r="S706" s="40" t="s">
        <v>10927</v>
      </c>
      <c r="T706" s="40" t="s">
        <v>1172</v>
      </c>
      <c r="U706" s="40">
        <v>24</v>
      </c>
      <c r="V706" s="40" t="str">
        <f>VLOOKUP(D706,TIPOLOGIA!A:F,5,0)</f>
        <v>PRINCIPAL</v>
      </c>
      <c r="W706" s="40" t="str">
        <f>VLOOKUP(D706,TIPOLOGIA!A:F,6,0)</f>
        <v>TERRESTRE</v>
      </c>
      <c r="X706" s="40" t="s">
        <v>1228</v>
      </c>
      <c r="Y706" s="40">
        <v>1</v>
      </c>
      <c r="Z706" s="51">
        <f>IF(T706="SOPORTE_TELEFÓNICO",'TARIFAS 2025'!$B$14,IF(V706="PRINCIPAL",'TARIFAS 2025'!$B$11,IF(V706="INTERMEDIA",'TARIFAS 2025'!$C$11,IF(V706="LEJANA",'TARIFAS 2025'!$D$11))))</f>
        <v>31419</v>
      </c>
      <c r="AA706" s="51">
        <f t="shared" si="10"/>
        <v>31419</v>
      </c>
      <c r="AB706" s="100"/>
      <c r="AC706" s="100"/>
      <c r="AD706" s="100"/>
      <c r="AE706" s="100"/>
      <c r="AF706" s="100"/>
      <c r="AG706" s="100"/>
      <c r="AH706" s="100"/>
      <c r="AI706" s="100"/>
      <c r="AJ706" s="100"/>
      <c r="AK706" s="100"/>
      <c r="AL706" s="100"/>
      <c r="AM706" s="100"/>
      <c r="AN706" s="100"/>
      <c r="AO706" s="100"/>
      <c r="AP706" s="100"/>
      <c r="AQ706" s="100"/>
      <c r="AR706" s="100"/>
      <c r="AS706" s="100"/>
      <c r="AT706" s="100"/>
      <c r="AU706" s="100"/>
      <c r="AV706" s="100"/>
      <c r="AW706" s="100"/>
      <c r="AX706" s="100"/>
      <c r="AY706" s="100"/>
      <c r="AZ706" s="100"/>
      <c r="BA706" s="100"/>
      <c r="BB706" s="100"/>
      <c r="BC706" s="100"/>
      <c r="BD706" s="100"/>
      <c r="BE706" s="100"/>
      <c r="BF706" s="100"/>
      <c r="BG706" s="100"/>
    </row>
    <row r="707" spans="1:59" s="85" customFormat="1" ht="15.6" x14ac:dyDescent="0.3">
      <c r="A707" s="40" t="s">
        <v>68</v>
      </c>
      <c r="B707" s="40" t="str">
        <f>VLOOKUP(A707,'CENTROS DE COSTOS'!A:D,2,0)</f>
        <v>0036-0001</v>
      </c>
      <c r="C707" s="40" t="str">
        <f>VLOOKUP(A707,'CENTROS DE COSTOS'!A:D,3,0)</f>
        <v>Wompi Costa</v>
      </c>
      <c r="D707" s="40">
        <v>8758</v>
      </c>
      <c r="E707" s="40">
        <v>2986049</v>
      </c>
      <c r="F707" s="40">
        <v>17438</v>
      </c>
      <c r="G707" s="40" t="s">
        <v>33</v>
      </c>
      <c r="H707" s="40" t="s">
        <v>253</v>
      </c>
      <c r="I707" s="40" t="s">
        <v>270</v>
      </c>
      <c r="J707" s="40" t="s">
        <v>6805</v>
      </c>
      <c r="K707" s="40" t="s">
        <v>1170</v>
      </c>
      <c r="L707" s="40" t="s">
        <v>8659</v>
      </c>
      <c r="M707" s="103">
        <v>45967.647222222222</v>
      </c>
      <c r="N707" s="103">
        <v>45972.606944444437</v>
      </c>
      <c r="O707" s="40" t="s">
        <v>35</v>
      </c>
      <c r="P707" s="40" t="s">
        <v>35</v>
      </c>
      <c r="Q707" s="40" t="s">
        <v>1494</v>
      </c>
      <c r="R707" s="40" t="s">
        <v>1495</v>
      </c>
      <c r="S707" s="40" t="s">
        <v>10928</v>
      </c>
      <c r="T707" s="40" t="s">
        <v>1172</v>
      </c>
      <c r="U707" s="40">
        <v>48</v>
      </c>
      <c r="V707" s="40" t="str">
        <f>VLOOKUP(D707,TIPOLOGIA!A:F,5,0)</f>
        <v>PRINCIPAL</v>
      </c>
      <c r="W707" s="40" t="str">
        <f>VLOOKUP(D707,TIPOLOGIA!A:F,6,0)</f>
        <v>TERRESTRE</v>
      </c>
      <c r="X707" s="40" t="s">
        <v>1470</v>
      </c>
      <c r="Y707" s="40">
        <v>1</v>
      </c>
      <c r="Z707" s="51">
        <f>IF(T707="SOPORTE_TELEFÓNICO",'TARIFAS 2025'!$B$14,IF(V707="PRINCIPAL",'TARIFAS 2025'!$B$11,IF(V707="INTERMEDIA",'TARIFAS 2025'!$C$11,IF(V707="LEJANA",'TARIFAS 2025'!$D$11))))</f>
        <v>31419</v>
      </c>
      <c r="AA707" s="51">
        <f t="shared" ref="AA707:AA770" si="11">Z707*Y707</f>
        <v>31419</v>
      </c>
      <c r="AB707" s="100"/>
      <c r="AC707" s="100"/>
      <c r="AD707" s="100"/>
      <c r="AE707" s="100"/>
      <c r="AF707" s="100"/>
      <c r="AG707" s="100"/>
      <c r="AH707" s="100"/>
      <c r="AI707" s="100"/>
      <c r="AJ707" s="100"/>
      <c r="AK707" s="100"/>
      <c r="AL707" s="100"/>
      <c r="AM707" s="100"/>
      <c r="AN707" s="100"/>
      <c r="AO707" s="100"/>
      <c r="AP707" s="100"/>
      <c r="AQ707" s="100"/>
      <c r="AR707" s="100"/>
      <c r="AS707" s="100"/>
      <c r="AT707" s="100"/>
      <c r="AU707" s="100"/>
      <c r="AV707" s="100"/>
      <c r="AW707" s="100"/>
      <c r="AX707" s="100"/>
      <c r="AY707" s="100"/>
      <c r="AZ707" s="100"/>
      <c r="BA707" s="100"/>
      <c r="BB707" s="100"/>
      <c r="BC707" s="100"/>
      <c r="BD707" s="100"/>
      <c r="BE707" s="100"/>
      <c r="BF707" s="100"/>
      <c r="BG707" s="100"/>
    </row>
    <row r="708" spans="1:59" s="85" customFormat="1" ht="15.6" x14ac:dyDescent="0.3">
      <c r="A708" s="40" t="s">
        <v>77</v>
      </c>
      <c r="B708" s="40" t="str">
        <f>VLOOKUP(A708,'CENTROS DE COSTOS'!A:D,2,0)</f>
        <v>0036-0003</v>
      </c>
      <c r="C708" s="40" t="str">
        <f>VLOOKUP(A708,'CENTROS DE COSTOS'!A:D,3,0)</f>
        <v>Wompi Suroccidente</v>
      </c>
      <c r="D708" s="40">
        <v>76520</v>
      </c>
      <c r="E708" s="40">
        <v>2985949</v>
      </c>
      <c r="F708" s="40">
        <v>28207</v>
      </c>
      <c r="G708" s="40" t="s">
        <v>33</v>
      </c>
      <c r="H708" s="40" t="s">
        <v>1101</v>
      </c>
      <c r="I708" s="40" t="s">
        <v>1122</v>
      </c>
      <c r="J708" s="40" t="s">
        <v>6806</v>
      </c>
      <c r="K708" s="40" t="s">
        <v>1170</v>
      </c>
      <c r="L708" s="40" t="s">
        <v>8660</v>
      </c>
      <c r="M708" s="103">
        <v>45967.647916666669</v>
      </c>
      <c r="N708" s="103">
        <v>45972.609027777777</v>
      </c>
      <c r="O708" s="40" t="s">
        <v>35</v>
      </c>
      <c r="P708" s="40" t="s">
        <v>35</v>
      </c>
      <c r="Q708" s="40" t="s">
        <v>1494</v>
      </c>
      <c r="R708" s="40" t="s">
        <v>1495</v>
      </c>
      <c r="S708" s="40" t="s">
        <v>10929</v>
      </c>
      <c r="T708" s="40" t="s">
        <v>1172</v>
      </c>
      <c r="U708" s="40">
        <v>32</v>
      </c>
      <c r="V708" s="40" t="str">
        <f>VLOOKUP(D708,TIPOLOGIA!A:F,5,0)</f>
        <v>PRINCIPAL</v>
      </c>
      <c r="W708" s="40" t="str">
        <f>VLOOKUP(D708,TIPOLOGIA!A:F,6,0)</f>
        <v>TERRESTRE</v>
      </c>
      <c r="X708" s="40" t="s">
        <v>1342</v>
      </c>
      <c r="Y708" s="40">
        <v>1</v>
      </c>
      <c r="Z708" s="51">
        <f>IF(T708="SOPORTE_TELEFÓNICO",'TARIFAS 2025'!$B$14,IF(V708="PRINCIPAL",'TARIFAS 2025'!$B$11,IF(V708="INTERMEDIA",'TARIFAS 2025'!$C$11,IF(V708="LEJANA",'TARIFAS 2025'!$D$11))))</f>
        <v>31419</v>
      </c>
      <c r="AA708" s="51">
        <f t="shared" si="11"/>
        <v>31419</v>
      </c>
      <c r="AB708" s="100"/>
      <c r="AC708" s="100"/>
      <c r="AD708" s="100"/>
      <c r="AE708" s="100"/>
      <c r="AF708" s="100"/>
      <c r="AG708" s="100"/>
      <c r="AH708" s="100"/>
      <c r="AI708" s="100"/>
      <c r="AJ708" s="100"/>
      <c r="AK708" s="100"/>
      <c r="AL708" s="100"/>
      <c r="AM708" s="100"/>
      <c r="AN708" s="100"/>
      <c r="AO708" s="100"/>
      <c r="AP708" s="100"/>
      <c r="AQ708" s="100"/>
      <c r="AR708" s="100"/>
      <c r="AS708" s="100"/>
      <c r="AT708" s="100"/>
      <c r="AU708" s="100"/>
      <c r="AV708" s="100"/>
      <c r="AW708" s="100"/>
      <c r="AX708" s="100"/>
      <c r="AY708" s="100"/>
      <c r="AZ708" s="100"/>
      <c r="BA708" s="100"/>
      <c r="BB708" s="100"/>
      <c r="BC708" s="100"/>
      <c r="BD708" s="100"/>
      <c r="BE708" s="100"/>
      <c r="BF708" s="100"/>
      <c r="BG708" s="100"/>
    </row>
    <row r="709" spans="1:59" s="85" customFormat="1" ht="15.6" x14ac:dyDescent="0.3">
      <c r="A709" s="40" t="s">
        <v>71</v>
      </c>
      <c r="B709" s="40" t="str">
        <f>VLOOKUP(A709,'CENTROS DE COSTOS'!A:D,2,0)</f>
        <v>0036-0004</v>
      </c>
      <c r="C709" s="40" t="str">
        <f>VLOOKUP(A709,'CENTROS DE COSTOS'!A:D,3,0)</f>
        <v>Wompi Centro</v>
      </c>
      <c r="D709" s="40">
        <v>11001</v>
      </c>
      <c r="E709" s="40">
        <v>2984911</v>
      </c>
      <c r="F709" s="40">
        <v>57570</v>
      </c>
      <c r="G709" s="40" t="s">
        <v>33</v>
      </c>
      <c r="H709" s="40" t="s">
        <v>618</v>
      </c>
      <c r="I709" s="40" t="s">
        <v>71</v>
      </c>
      <c r="J709" s="40" t="s">
        <v>6807</v>
      </c>
      <c r="K709" s="40" t="s">
        <v>1170</v>
      </c>
      <c r="L709" s="40" t="s">
        <v>8661</v>
      </c>
      <c r="M709" s="103">
        <v>45967.563888888893</v>
      </c>
      <c r="N709" s="103">
        <v>45972.613194444442</v>
      </c>
      <c r="O709" s="40" t="s">
        <v>35</v>
      </c>
      <c r="P709" s="40" t="s">
        <v>35</v>
      </c>
      <c r="Q709" s="40" t="s">
        <v>1494</v>
      </c>
      <c r="R709" s="40" t="s">
        <v>1495</v>
      </c>
      <c r="S709" s="40" t="s">
        <v>10793</v>
      </c>
      <c r="T709" s="40" t="s">
        <v>1172</v>
      </c>
      <c r="U709" s="40">
        <v>32</v>
      </c>
      <c r="V709" s="40" t="str">
        <f>VLOOKUP(D709,TIPOLOGIA!A:F,5,0)</f>
        <v>PRINCIPAL</v>
      </c>
      <c r="W709" s="40" t="str">
        <f>VLOOKUP(D709,TIPOLOGIA!A:F,6,0)</f>
        <v>TERRESTRE</v>
      </c>
      <c r="X709" s="40" t="s">
        <v>1208</v>
      </c>
      <c r="Y709" s="40">
        <v>1</v>
      </c>
      <c r="Z709" s="51">
        <f>IF(T709="SOPORTE_TELEFÓNICO",'TARIFAS 2025'!$B$14,IF(V709="PRINCIPAL",'TARIFAS 2025'!$B$11,IF(V709="INTERMEDIA",'TARIFAS 2025'!$C$11,IF(V709="LEJANA",'TARIFAS 2025'!$D$11))))</f>
        <v>31419</v>
      </c>
      <c r="AA709" s="51">
        <f t="shared" si="11"/>
        <v>31419</v>
      </c>
      <c r="AB709" s="100"/>
      <c r="AC709" s="100"/>
      <c r="AD709" s="100"/>
      <c r="AE709" s="100"/>
      <c r="AF709" s="100"/>
      <c r="AG709" s="100"/>
      <c r="AH709" s="100"/>
      <c r="AI709" s="100"/>
      <c r="AJ709" s="100"/>
      <c r="AK709" s="100"/>
      <c r="AL709" s="100"/>
      <c r="AM709" s="100"/>
      <c r="AN709" s="100"/>
      <c r="AO709" s="100"/>
      <c r="AP709" s="100"/>
      <c r="AQ709" s="100"/>
      <c r="AR709" s="100"/>
      <c r="AS709" s="100"/>
      <c r="AT709" s="100"/>
      <c r="AU709" s="100"/>
      <c r="AV709" s="100"/>
      <c r="AW709" s="100"/>
      <c r="AX709" s="100"/>
      <c r="AY709" s="100"/>
      <c r="AZ709" s="100"/>
      <c r="BA709" s="100"/>
      <c r="BB709" s="100"/>
      <c r="BC709" s="100"/>
      <c r="BD709" s="100"/>
      <c r="BE709" s="100"/>
      <c r="BF709" s="100"/>
      <c r="BG709" s="100"/>
    </row>
    <row r="710" spans="1:59" s="85" customFormat="1" ht="15.6" x14ac:dyDescent="0.3">
      <c r="A710" s="40" t="s">
        <v>77</v>
      </c>
      <c r="B710" s="40" t="str">
        <f>VLOOKUP(A710,'CENTROS DE COSTOS'!A:D,2,0)</f>
        <v>0036-0003</v>
      </c>
      <c r="C710" s="40" t="str">
        <f>VLOOKUP(A710,'CENTROS DE COSTOS'!A:D,3,0)</f>
        <v>Wompi Suroccidente</v>
      </c>
      <c r="D710" s="40">
        <v>76001</v>
      </c>
      <c r="E710" s="40">
        <v>2985102</v>
      </c>
      <c r="F710" s="40">
        <v>77219</v>
      </c>
      <c r="G710" s="40" t="s">
        <v>33</v>
      </c>
      <c r="H710" s="40" t="s">
        <v>1101</v>
      </c>
      <c r="I710" s="40" t="s">
        <v>77</v>
      </c>
      <c r="J710" s="40" t="s">
        <v>6808</v>
      </c>
      <c r="K710" s="40" t="s">
        <v>1170</v>
      </c>
      <c r="L710" s="40" t="s">
        <v>8662</v>
      </c>
      <c r="M710" s="103">
        <v>45967.568749999999</v>
      </c>
      <c r="N710" s="103">
        <v>45972.615277777782</v>
      </c>
      <c r="O710" s="40" t="s">
        <v>35</v>
      </c>
      <c r="P710" s="40" t="s">
        <v>35</v>
      </c>
      <c r="Q710" s="40" t="s">
        <v>1494</v>
      </c>
      <c r="R710" s="40" t="s">
        <v>1495</v>
      </c>
      <c r="S710" s="40" t="s">
        <v>10930</v>
      </c>
      <c r="T710" s="40" t="s">
        <v>1172</v>
      </c>
      <c r="U710" s="40">
        <v>16</v>
      </c>
      <c r="V710" s="40" t="str">
        <f>VLOOKUP(D710,TIPOLOGIA!A:F,5,0)</f>
        <v>PRINCIPAL</v>
      </c>
      <c r="W710" s="40" t="str">
        <f>VLOOKUP(D710,TIPOLOGIA!A:F,6,0)</f>
        <v>TERRESTRE</v>
      </c>
      <c r="X710" s="40" t="s">
        <v>1235</v>
      </c>
      <c r="Y710" s="40">
        <v>1</v>
      </c>
      <c r="Z710" s="51">
        <f>IF(T710="SOPORTE_TELEFÓNICO",'TARIFAS 2025'!$B$14,IF(V710="PRINCIPAL",'TARIFAS 2025'!$B$11,IF(V710="INTERMEDIA",'TARIFAS 2025'!$C$11,IF(V710="LEJANA",'TARIFAS 2025'!$D$11))))</f>
        <v>31419</v>
      </c>
      <c r="AA710" s="51">
        <f t="shared" si="11"/>
        <v>31419</v>
      </c>
      <c r="AB710" s="100"/>
      <c r="AC710" s="100"/>
      <c r="AD710" s="100"/>
      <c r="AE710" s="100"/>
      <c r="AF710" s="100"/>
      <c r="AG710" s="100"/>
      <c r="AH710" s="100"/>
      <c r="AI710" s="100"/>
      <c r="AJ710" s="100"/>
      <c r="AK710" s="100"/>
      <c r="AL710" s="100"/>
      <c r="AM710" s="100"/>
      <c r="AN710" s="100"/>
      <c r="AO710" s="100"/>
      <c r="AP710" s="100"/>
      <c r="AQ710" s="100"/>
      <c r="AR710" s="100"/>
      <c r="AS710" s="100"/>
      <c r="AT710" s="100"/>
      <c r="AU710" s="100"/>
      <c r="AV710" s="100"/>
      <c r="AW710" s="100"/>
      <c r="AX710" s="100"/>
      <c r="AY710" s="100"/>
      <c r="AZ710" s="100"/>
      <c r="BA710" s="100"/>
      <c r="BB710" s="100"/>
      <c r="BC710" s="100"/>
      <c r="BD710" s="100"/>
      <c r="BE710" s="100"/>
      <c r="BF710" s="100"/>
      <c r="BG710" s="100"/>
    </row>
    <row r="711" spans="1:59" s="85" customFormat="1" ht="15.6" x14ac:dyDescent="0.3">
      <c r="A711" s="40" t="s">
        <v>81</v>
      </c>
      <c r="B711" s="40" t="str">
        <f>VLOOKUP(A711,'CENTROS DE COSTOS'!A:D,2,0)</f>
        <v>0036-0007</v>
      </c>
      <c r="C711" s="40" t="str">
        <f>VLOOKUP(A711,'CENTROS DE COSTOS'!A:D,3,0)</f>
        <v>Wompi Santander</v>
      </c>
      <c r="D711" s="40">
        <v>54001</v>
      </c>
      <c r="E711" s="40">
        <v>2986538</v>
      </c>
      <c r="F711" s="40">
        <v>57274</v>
      </c>
      <c r="G711" s="40" t="s">
        <v>33</v>
      </c>
      <c r="H711" s="40" t="s">
        <v>891</v>
      </c>
      <c r="I711" s="40" t="s">
        <v>81</v>
      </c>
      <c r="J711" s="40" t="s">
        <v>6809</v>
      </c>
      <c r="K711" s="40" t="s">
        <v>1170</v>
      </c>
      <c r="L711" s="40" t="s">
        <v>8663</v>
      </c>
      <c r="M711" s="103">
        <v>45967.686111111107</v>
      </c>
      <c r="N711" s="103">
        <v>45972.615972222222</v>
      </c>
      <c r="O711" s="40" t="s">
        <v>35</v>
      </c>
      <c r="P711" s="40" t="s">
        <v>35</v>
      </c>
      <c r="Q711" s="40" t="s">
        <v>1494</v>
      </c>
      <c r="R711" s="40" t="s">
        <v>1495</v>
      </c>
      <c r="S711" s="40" t="s">
        <v>10931</v>
      </c>
      <c r="T711" s="40" t="s">
        <v>1172</v>
      </c>
      <c r="U711" s="40">
        <v>32</v>
      </c>
      <c r="V711" s="40" t="str">
        <f>VLOOKUP(D711,TIPOLOGIA!A:F,5,0)</f>
        <v>PRINCIPAL</v>
      </c>
      <c r="W711" s="40" t="str">
        <f>VLOOKUP(D711,TIPOLOGIA!A:F,6,0)</f>
        <v>TERRESTRE</v>
      </c>
      <c r="X711" s="40" t="s">
        <v>1313</v>
      </c>
      <c r="Y711" s="40">
        <v>1</v>
      </c>
      <c r="Z711" s="51">
        <f>IF(T711="SOPORTE_TELEFÓNICO",'TARIFAS 2025'!$B$14,IF(V711="PRINCIPAL",'TARIFAS 2025'!$B$11,IF(V711="INTERMEDIA",'TARIFAS 2025'!$C$11,IF(V711="LEJANA",'TARIFAS 2025'!$D$11))))</f>
        <v>31419</v>
      </c>
      <c r="AA711" s="51">
        <f t="shared" si="11"/>
        <v>31419</v>
      </c>
      <c r="AB711" s="100"/>
      <c r="AC711" s="100"/>
      <c r="AD711" s="100"/>
      <c r="AE711" s="100"/>
      <c r="AF711" s="100"/>
      <c r="AG711" s="100"/>
      <c r="AH711" s="100"/>
      <c r="AI711" s="100"/>
      <c r="AJ711" s="100"/>
      <c r="AK711" s="100"/>
      <c r="AL711" s="100"/>
      <c r="AM711" s="100"/>
      <c r="AN711" s="100"/>
      <c r="AO711" s="100"/>
      <c r="AP711" s="100"/>
      <c r="AQ711" s="100"/>
      <c r="AR711" s="100"/>
      <c r="AS711" s="100"/>
      <c r="AT711" s="100"/>
      <c r="AU711" s="100"/>
      <c r="AV711" s="100"/>
      <c r="AW711" s="100"/>
      <c r="AX711" s="100"/>
      <c r="AY711" s="100"/>
      <c r="AZ711" s="100"/>
      <c r="BA711" s="100"/>
      <c r="BB711" s="100"/>
      <c r="BC711" s="100"/>
      <c r="BD711" s="100"/>
      <c r="BE711" s="100"/>
      <c r="BF711" s="100"/>
      <c r="BG711" s="100"/>
    </row>
    <row r="712" spans="1:59" s="85" customFormat="1" ht="15.6" x14ac:dyDescent="0.3">
      <c r="A712" s="40" t="s">
        <v>71</v>
      </c>
      <c r="B712" s="40" t="str">
        <f>VLOOKUP(A712,'CENTROS DE COSTOS'!A:D,2,0)</f>
        <v>0036-0004</v>
      </c>
      <c r="C712" s="40" t="str">
        <f>VLOOKUP(A712,'CENTROS DE COSTOS'!A:D,3,0)</f>
        <v>Wompi Centro</v>
      </c>
      <c r="D712" s="40">
        <v>11001</v>
      </c>
      <c r="E712" s="40">
        <v>2985031</v>
      </c>
      <c r="F712" s="40">
        <v>29108</v>
      </c>
      <c r="G712" s="40" t="s">
        <v>33</v>
      </c>
      <c r="H712" s="40" t="s">
        <v>618</v>
      </c>
      <c r="I712" s="40" t="s">
        <v>71</v>
      </c>
      <c r="J712" s="40" t="s">
        <v>1412</v>
      </c>
      <c r="K712" s="40" t="s">
        <v>1170</v>
      </c>
      <c r="L712" s="40" t="s">
        <v>8664</v>
      </c>
      <c r="M712" s="103">
        <v>45967.574999999997</v>
      </c>
      <c r="N712" s="103">
        <v>45972.617361111108</v>
      </c>
      <c r="O712" s="40" t="s">
        <v>35</v>
      </c>
      <c r="P712" s="40" t="s">
        <v>35</v>
      </c>
      <c r="Q712" s="40" t="s">
        <v>1494</v>
      </c>
      <c r="R712" s="40" t="s">
        <v>1495</v>
      </c>
      <c r="S712" s="40" t="s">
        <v>10840</v>
      </c>
      <c r="T712" s="40" t="s">
        <v>1172</v>
      </c>
      <c r="U712" s="40">
        <v>32</v>
      </c>
      <c r="V712" s="40" t="str">
        <f>VLOOKUP(D712,TIPOLOGIA!A:F,5,0)</f>
        <v>PRINCIPAL</v>
      </c>
      <c r="W712" s="40" t="str">
        <f>VLOOKUP(D712,TIPOLOGIA!A:F,6,0)</f>
        <v>TERRESTRE</v>
      </c>
      <c r="X712" s="40" t="s">
        <v>1225</v>
      </c>
      <c r="Y712" s="40">
        <v>1</v>
      </c>
      <c r="Z712" s="51">
        <f>IF(T712="SOPORTE_TELEFÓNICO",'TARIFAS 2025'!$B$14,IF(V712="PRINCIPAL",'TARIFAS 2025'!$B$11,IF(V712="INTERMEDIA",'TARIFAS 2025'!$C$11,IF(V712="LEJANA",'TARIFAS 2025'!$D$11))))</f>
        <v>31419</v>
      </c>
      <c r="AA712" s="51">
        <f t="shared" si="11"/>
        <v>31419</v>
      </c>
      <c r="AB712" s="100"/>
      <c r="AC712" s="100"/>
      <c r="AD712" s="100"/>
      <c r="AE712" s="100"/>
      <c r="AF712" s="100"/>
      <c r="AG712" s="100"/>
      <c r="AH712" s="100"/>
      <c r="AI712" s="100"/>
      <c r="AJ712" s="100"/>
      <c r="AK712" s="100"/>
      <c r="AL712" s="100"/>
      <c r="AM712" s="100"/>
      <c r="AN712" s="100"/>
      <c r="AO712" s="100"/>
      <c r="AP712" s="100"/>
      <c r="AQ712" s="100"/>
      <c r="AR712" s="100"/>
      <c r="AS712" s="100"/>
      <c r="AT712" s="100"/>
      <c r="AU712" s="100"/>
      <c r="AV712" s="100"/>
      <c r="AW712" s="100"/>
      <c r="AX712" s="100"/>
      <c r="AY712" s="100"/>
      <c r="AZ712" s="100"/>
      <c r="BA712" s="100"/>
      <c r="BB712" s="100"/>
      <c r="BC712" s="100"/>
      <c r="BD712" s="100"/>
      <c r="BE712" s="100"/>
      <c r="BF712" s="100"/>
      <c r="BG712" s="100"/>
    </row>
    <row r="713" spans="1:59" s="85" customFormat="1" ht="15.6" x14ac:dyDescent="0.3">
      <c r="A713" s="40" t="s">
        <v>77</v>
      </c>
      <c r="B713" s="40" t="str">
        <f>VLOOKUP(A713,'CENTROS DE COSTOS'!A:D,2,0)</f>
        <v>0036-0003</v>
      </c>
      <c r="C713" s="40" t="str">
        <f>VLOOKUP(A713,'CENTROS DE COSTOS'!A:D,3,0)</f>
        <v>Wompi Suroccidente</v>
      </c>
      <c r="D713" s="40">
        <v>76001</v>
      </c>
      <c r="E713" s="40">
        <v>2986732</v>
      </c>
      <c r="F713" s="40">
        <v>59529</v>
      </c>
      <c r="G713" s="40" t="s">
        <v>33</v>
      </c>
      <c r="H713" s="40" t="s">
        <v>1101</v>
      </c>
      <c r="I713" s="40" t="s">
        <v>77</v>
      </c>
      <c r="J713" s="40" t="s">
        <v>1541</v>
      </c>
      <c r="K713" s="40" t="s">
        <v>1170</v>
      </c>
      <c r="L713" s="40" t="s">
        <v>8665</v>
      </c>
      <c r="M713" s="103">
        <v>45967.69027777778</v>
      </c>
      <c r="N713" s="103">
        <v>45972.618055555547</v>
      </c>
      <c r="O713" s="40" t="s">
        <v>35</v>
      </c>
      <c r="P713" s="40" t="s">
        <v>35</v>
      </c>
      <c r="Q713" s="40" t="s">
        <v>1494</v>
      </c>
      <c r="R713" s="40" t="s">
        <v>1495</v>
      </c>
      <c r="S713" s="40" t="s">
        <v>10932</v>
      </c>
      <c r="T713" s="40" t="s">
        <v>1172</v>
      </c>
      <c r="U713" s="40">
        <v>64</v>
      </c>
      <c r="V713" s="40" t="str">
        <f>VLOOKUP(D713,TIPOLOGIA!A:F,5,0)</f>
        <v>PRINCIPAL</v>
      </c>
      <c r="W713" s="40" t="str">
        <f>VLOOKUP(D713,TIPOLOGIA!A:F,6,0)</f>
        <v>TERRESTRE</v>
      </c>
      <c r="X713" s="40" t="s">
        <v>1212</v>
      </c>
      <c r="Y713" s="40">
        <v>1</v>
      </c>
      <c r="Z713" s="51">
        <f>IF(T713="SOPORTE_TELEFÓNICO",'TARIFAS 2025'!$B$14,IF(V713="PRINCIPAL",'TARIFAS 2025'!$B$11,IF(V713="INTERMEDIA",'TARIFAS 2025'!$C$11,IF(V713="LEJANA",'TARIFAS 2025'!$D$11))))</f>
        <v>31419</v>
      </c>
      <c r="AA713" s="51">
        <f t="shared" si="11"/>
        <v>31419</v>
      </c>
      <c r="AB713" s="100"/>
      <c r="AC713" s="100"/>
      <c r="AD713" s="100"/>
      <c r="AE713" s="100"/>
      <c r="AF713" s="100"/>
      <c r="AG713" s="100"/>
      <c r="AH713" s="100"/>
      <c r="AI713" s="100"/>
      <c r="AJ713" s="100"/>
      <c r="AK713" s="100"/>
      <c r="AL713" s="100"/>
      <c r="AM713" s="100"/>
      <c r="AN713" s="100"/>
      <c r="AO713" s="100"/>
      <c r="AP713" s="100"/>
      <c r="AQ713" s="100"/>
      <c r="AR713" s="100"/>
      <c r="AS713" s="100"/>
      <c r="AT713" s="100"/>
      <c r="AU713" s="100"/>
      <c r="AV713" s="100"/>
      <c r="AW713" s="100"/>
      <c r="AX713" s="100"/>
      <c r="AY713" s="100"/>
      <c r="AZ713" s="100"/>
      <c r="BA713" s="100"/>
      <c r="BB713" s="100"/>
      <c r="BC713" s="100"/>
      <c r="BD713" s="100"/>
      <c r="BE713" s="100"/>
      <c r="BF713" s="100"/>
      <c r="BG713" s="100"/>
    </row>
    <row r="714" spans="1:59" s="85" customFormat="1" ht="15.6" x14ac:dyDescent="0.3">
      <c r="A714" s="40" t="s">
        <v>71</v>
      </c>
      <c r="B714" s="40" t="str">
        <f>VLOOKUP(A714,'CENTROS DE COSTOS'!A:D,2,0)</f>
        <v>0036-0004</v>
      </c>
      <c r="C714" s="40" t="str">
        <f>VLOOKUP(A714,'CENTROS DE COSTOS'!A:D,3,0)</f>
        <v>Wompi Centro</v>
      </c>
      <c r="D714" s="40">
        <v>11001</v>
      </c>
      <c r="E714" s="40">
        <v>2985033</v>
      </c>
      <c r="F714" s="40">
        <v>80348</v>
      </c>
      <c r="G714" s="40" t="s">
        <v>33</v>
      </c>
      <c r="H714" s="40" t="s">
        <v>618</v>
      </c>
      <c r="I714" s="40" t="s">
        <v>71</v>
      </c>
      <c r="J714" s="40" t="s">
        <v>6810</v>
      </c>
      <c r="K714" s="40" t="s">
        <v>1170</v>
      </c>
      <c r="L714" s="40" t="s">
        <v>8666</v>
      </c>
      <c r="M714" s="103">
        <v>45967.575694444437</v>
      </c>
      <c r="N714" s="103">
        <v>45972.622916666667</v>
      </c>
      <c r="O714" s="40" t="s">
        <v>35</v>
      </c>
      <c r="P714" s="40" t="s">
        <v>35</v>
      </c>
      <c r="Q714" s="40" t="s">
        <v>1494</v>
      </c>
      <c r="R714" s="40" t="s">
        <v>1495</v>
      </c>
      <c r="S714" s="40" t="s">
        <v>10811</v>
      </c>
      <c r="T714" s="40" t="s">
        <v>1172</v>
      </c>
      <c r="U714" s="40">
        <v>24</v>
      </c>
      <c r="V714" s="40" t="str">
        <f>VLOOKUP(D714,TIPOLOGIA!A:F,5,0)</f>
        <v>PRINCIPAL</v>
      </c>
      <c r="W714" s="40" t="str">
        <f>VLOOKUP(D714,TIPOLOGIA!A:F,6,0)</f>
        <v>TERRESTRE</v>
      </c>
      <c r="X714" s="40" t="s">
        <v>1349</v>
      </c>
      <c r="Y714" s="40">
        <v>1</v>
      </c>
      <c r="Z714" s="51">
        <f>IF(T714="SOPORTE_TELEFÓNICO",'TARIFAS 2025'!$B$14,IF(V714="PRINCIPAL",'TARIFAS 2025'!$B$11,IF(V714="INTERMEDIA",'TARIFAS 2025'!$C$11,IF(V714="LEJANA",'TARIFAS 2025'!$D$11))))</f>
        <v>31419</v>
      </c>
      <c r="AA714" s="51">
        <f t="shared" si="11"/>
        <v>31419</v>
      </c>
      <c r="AB714" s="100"/>
      <c r="AC714" s="100"/>
      <c r="AD714" s="100"/>
      <c r="AE714" s="100"/>
      <c r="AF714" s="100"/>
      <c r="AG714" s="100"/>
      <c r="AH714" s="100"/>
      <c r="AI714" s="100"/>
      <c r="AJ714" s="100"/>
      <c r="AK714" s="100"/>
      <c r="AL714" s="100"/>
      <c r="AM714" s="100"/>
      <c r="AN714" s="100"/>
      <c r="AO714" s="100"/>
      <c r="AP714" s="100"/>
      <c r="AQ714" s="100"/>
      <c r="AR714" s="100"/>
      <c r="AS714" s="100"/>
      <c r="AT714" s="100"/>
      <c r="AU714" s="100"/>
      <c r="AV714" s="100"/>
      <c r="AW714" s="100"/>
      <c r="AX714" s="100"/>
      <c r="AY714" s="100"/>
      <c r="AZ714" s="100"/>
      <c r="BA714" s="100"/>
      <c r="BB714" s="100"/>
      <c r="BC714" s="100"/>
      <c r="BD714" s="100"/>
      <c r="BE714" s="100"/>
      <c r="BF714" s="100"/>
      <c r="BG714" s="100"/>
    </row>
    <row r="715" spans="1:59" s="85" customFormat="1" ht="15.6" x14ac:dyDescent="0.3">
      <c r="A715" s="40" t="s">
        <v>89</v>
      </c>
      <c r="B715" s="40" t="str">
        <f>VLOOKUP(A715,'CENTROS DE COSTOS'!A:D,2,0)</f>
        <v>0036-0001</v>
      </c>
      <c r="C715" s="40" t="str">
        <f>VLOOKUP(A715,'CENTROS DE COSTOS'!A:D,3,0)</f>
        <v>Wompi Costa</v>
      </c>
      <c r="D715" s="40">
        <v>23090</v>
      </c>
      <c r="E715" s="40">
        <v>2992844</v>
      </c>
      <c r="F715" s="40">
        <v>81277</v>
      </c>
      <c r="G715" s="40" t="s">
        <v>33</v>
      </c>
      <c r="H715" s="40" t="s">
        <v>276</v>
      </c>
      <c r="I715" s="40" t="s">
        <v>594</v>
      </c>
      <c r="J715" s="40" t="s">
        <v>6811</v>
      </c>
      <c r="K715" s="40" t="s">
        <v>1170</v>
      </c>
      <c r="L715" s="40" t="s">
        <v>8667</v>
      </c>
      <c r="M715" s="103">
        <v>45971.333333333343</v>
      </c>
      <c r="N715" s="103">
        <v>45972.631944444453</v>
      </c>
      <c r="O715" s="40" t="s">
        <v>35</v>
      </c>
      <c r="P715" s="40" t="s">
        <v>35</v>
      </c>
      <c r="Q715" s="40" t="s">
        <v>1494</v>
      </c>
      <c r="R715" s="40" t="s">
        <v>1495</v>
      </c>
      <c r="S715" s="40" t="s">
        <v>10933</v>
      </c>
      <c r="T715" s="40" t="s">
        <v>1172</v>
      </c>
      <c r="U715" s="40">
        <v>8</v>
      </c>
      <c r="V715" s="40" t="str">
        <f>VLOOKUP(D715,TIPOLOGIA!A:F,5,0)</f>
        <v>INTERMEDIA</v>
      </c>
      <c r="W715" s="40" t="str">
        <f>VLOOKUP(D715,TIPOLOGIA!A:F,6,0)</f>
        <v>TERRESTRE</v>
      </c>
      <c r="X715" s="40" t="s">
        <v>12481</v>
      </c>
      <c r="Y715" s="40">
        <v>1</v>
      </c>
      <c r="Z715" s="51">
        <f>IF(T715="SOPORTE_TELEFÓNICO",'TARIFAS 2025'!$B$14,IF(V715="PRINCIPAL",'TARIFAS 2025'!$B$11,IF(V715="INTERMEDIA",'TARIFAS 2025'!$C$11,IF(V715="LEJANA",'TARIFAS 2025'!$D$11))))</f>
        <v>36351</v>
      </c>
      <c r="AA715" s="51">
        <f t="shared" si="11"/>
        <v>36351</v>
      </c>
      <c r="AB715" s="100"/>
      <c r="AC715" s="100"/>
      <c r="AD715" s="100"/>
      <c r="AE715" s="100"/>
      <c r="AF715" s="100"/>
      <c r="AG715" s="100"/>
      <c r="AH715" s="100"/>
      <c r="AI715" s="100"/>
      <c r="AJ715" s="100"/>
      <c r="AK715" s="100"/>
      <c r="AL715" s="100"/>
      <c r="AM715" s="100"/>
      <c r="AN715" s="100"/>
      <c r="AO715" s="100"/>
      <c r="AP715" s="100"/>
      <c r="AQ715" s="100"/>
      <c r="AR715" s="100"/>
      <c r="AS715" s="100"/>
      <c r="AT715" s="100"/>
      <c r="AU715" s="100"/>
      <c r="AV715" s="100"/>
      <c r="AW715" s="100"/>
      <c r="AX715" s="100"/>
      <c r="AY715" s="100"/>
      <c r="AZ715" s="100"/>
      <c r="BA715" s="100"/>
      <c r="BB715" s="100"/>
      <c r="BC715" s="100"/>
      <c r="BD715" s="100"/>
      <c r="BE715" s="100"/>
      <c r="BF715" s="100"/>
      <c r="BG715" s="100"/>
    </row>
    <row r="716" spans="1:59" s="85" customFormat="1" ht="15.6" x14ac:dyDescent="0.3">
      <c r="A716" s="40" t="s">
        <v>95</v>
      </c>
      <c r="B716" s="40" t="str">
        <f>VLOOKUP(A716,'CENTROS DE COSTOS'!A:D,2,0)</f>
        <v>0036-0001</v>
      </c>
      <c r="C716" s="40" t="str">
        <f>VLOOKUP(A716,'CENTROS DE COSTOS'!A:D,3,0)</f>
        <v>Wompi Costa</v>
      </c>
      <c r="D716" s="40">
        <v>70001</v>
      </c>
      <c r="E716" s="40">
        <v>2976753</v>
      </c>
      <c r="F716" s="40">
        <v>76809</v>
      </c>
      <c r="G716" s="40" t="s">
        <v>33</v>
      </c>
      <c r="H716" s="40" t="s">
        <v>504</v>
      </c>
      <c r="I716" s="40" t="s">
        <v>95</v>
      </c>
      <c r="J716" s="40" t="s">
        <v>1521</v>
      </c>
      <c r="K716" s="40" t="s">
        <v>1170</v>
      </c>
      <c r="L716" s="40" t="s">
        <v>8668</v>
      </c>
      <c r="M716" s="103">
        <v>45966.402777777781</v>
      </c>
      <c r="N716" s="103">
        <v>45972.632638888892</v>
      </c>
      <c r="O716" s="40" t="s">
        <v>35</v>
      </c>
      <c r="P716" s="40" t="s">
        <v>35</v>
      </c>
      <c r="Q716" s="40" t="s">
        <v>1494</v>
      </c>
      <c r="R716" s="40" t="s">
        <v>1495</v>
      </c>
      <c r="S716" s="40" t="s">
        <v>10934</v>
      </c>
      <c r="T716" s="40" t="s">
        <v>1172</v>
      </c>
      <c r="U716" s="40">
        <v>32</v>
      </c>
      <c r="V716" s="40" t="str">
        <f>VLOOKUP(D716,TIPOLOGIA!A:F,5,0)</f>
        <v>PRINCIPAL</v>
      </c>
      <c r="W716" s="40" t="str">
        <f>VLOOKUP(D716,TIPOLOGIA!A:F,6,0)</f>
        <v>TERRESTRE</v>
      </c>
      <c r="X716" s="40" t="s">
        <v>1322</v>
      </c>
      <c r="Y716" s="40">
        <v>1</v>
      </c>
      <c r="Z716" s="51">
        <f>IF(T716="SOPORTE_TELEFÓNICO",'TARIFAS 2025'!$B$14,IF(V716="PRINCIPAL",'TARIFAS 2025'!$B$11,IF(V716="INTERMEDIA",'TARIFAS 2025'!$C$11,IF(V716="LEJANA",'TARIFAS 2025'!$D$11))))</f>
        <v>31419</v>
      </c>
      <c r="AA716" s="51">
        <f t="shared" si="11"/>
        <v>31419</v>
      </c>
      <c r="AB716" s="100"/>
      <c r="AC716" s="100"/>
      <c r="AD716" s="100"/>
      <c r="AE716" s="100"/>
      <c r="AF716" s="100"/>
      <c r="AG716" s="100"/>
      <c r="AH716" s="100"/>
      <c r="AI716" s="100"/>
      <c r="AJ716" s="100"/>
      <c r="AK716" s="100"/>
      <c r="AL716" s="100"/>
      <c r="AM716" s="100"/>
      <c r="AN716" s="100"/>
      <c r="AO716" s="100"/>
      <c r="AP716" s="100"/>
      <c r="AQ716" s="100"/>
      <c r="AR716" s="100"/>
      <c r="AS716" s="100"/>
      <c r="AT716" s="100"/>
      <c r="AU716" s="100"/>
      <c r="AV716" s="100"/>
      <c r="AW716" s="100"/>
      <c r="AX716" s="100"/>
      <c r="AY716" s="100"/>
      <c r="AZ716" s="100"/>
      <c r="BA716" s="100"/>
      <c r="BB716" s="100"/>
      <c r="BC716" s="100"/>
      <c r="BD716" s="100"/>
      <c r="BE716" s="100"/>
      <c r="BF716" s="100"/>
      <c r="BG716" s="100"/>
    </row>
    <row r="717" spans="1:59" s="85" customFormat="1" ht="15.6" x14ac:dyDescent="0.3">
      <c r="A717" s="40" t="s">
        <v>90</v>
      </c>
      <c r="B717" s="40" t="str">
        <f>VLOOKUP(A717,'CENTROS DE COSTOS'!A:D,2,0)</f>
        <v>0036-0006</v>
      </c>
      <c r="C717" s="40" t="str">
        <f>VLOOKUP(A717,'CENTROS DE COSTOS'!A:D,3,0)</f>
        <v>Wompi Oriente</v>
      </c>
      <c r="D717" s="40">
        <v>18592</v>
      </c>
      <c r="E717" s="40">
        <v>2987857</v>
      </c>
      <c r="F717" s="40">
        <v>75593</v>
      </c>
      <c r="G717" s="40" t="s">
        <v>33</v>
      </c>
      <c r="H717" s="40" t="s">
        <v>466</v>
      </c>
      <c r="I717" s="40" t="s">
        <v>467</v>
      </c>
      <c r="J717" s="40" t="s">
        <v>1794</v>
      </c>
      <c r="K717" s="40" t="s">
        <v>1170</v>
      </c>
      <c r="L717" s="40" t="s">
        <v>8669</v>
      </c>
      <c r="M717" s="103">
        <v>45968.343055555553</v>
      </c>
      <c r="N717" s="103">
        <v>45972.635416666657</v>
      </c>
      <c r="O717" s="40" t="s">
        <v>35</v>
      </c>
      <c r="P717" s="40" t="s">
        <v>35</v>
      </c>
      <c r="Q717" s="40" t="s">
        <v>1494</v>
      </c>
      <c r="R717" s="40" t="s">
        <v>1495</v>
      </c>
      <c r="S717" s="40" t="s">
        <v>10935</v>
      </c>
      <c r="T717" s="40" t="s">
        <v>1497</v>
      </c>
      <c r="U717" s="40">
        <v>32</v>
      </c>
      <c r="V717" s="40" t="str">
        <f>VLOOKUP(D717,TIPOLOGIA!A:F,5,0)</f>
        <v>LEJANA</v>
      </c>
      <c r="W717" s="40" t="str">
        <f>VLOOKUP(D717,TIPOLOGIA!A:F,6,0)</f>
        <v>TERRESTRE</v>
      </c>
      <c r="X717" s="40" t="s">
        <v>1217</v>
      </c>
      <c r="Y717" s="40">
        <v>1</v>
      </c>
      <c r="Z717" s="51">
        <f>IF(T717="SOPORTE_TELEFÓNICO",'TARIFAS 2025'!$B$14,IF(V717="PRINCIPAL",'TARIFAS 2025'!$B$11,IF(V717="INTERMEDIA",'TARIFAS 2025'!$C$11,IF(V717="LEJANA",'TARIFAS 2025'!$D$11))))</f>
        <v>40250</v>
      </c>
      <c r="AA717" s="51">
        <f t="shared" si="11"/>
        <v>40250</v>
      </c>
      <c r="AB717" s="100"/>
      <c r="AC717" s="100"/>
      <c r="AD717" s="100"/>
      <c r="AE717" s="100"/>
      <c r="AF717" s="100"/>
      <c r="AG717" s="100"/>
      <c r="AH717" s="100"/>
      <c r="AI717" s="100"/>
      <c r="AJ717" s="100"/>
      <c r="AK717" s="100"/>
      <c r="AL717" s="100"/>
      <c r="AM717" s="100"/>
      <c r="AN717" s="100"/>
      <c r="AO717" s="100"/>
      <c r="AP717" s="100"/>
      <c r="AQ717" s="100"/>
      <c r="AR717" s="100"/>
      <c r="AS717" s="100"/>
      <c r="AT717" s="100"/>
      <c r="AU717" s="100"/>
      <c r="AV717" s="100"/>
      <c r="AW717" s="100"/>
      <c r="AX717" s="100"/>
      <c r="AY717" s="100"/>
      <c r="AZ717" s="100"/>
      <c r="BA717" s="100"/>
      <c r="BB717" s="100"/>
      <c r="BC717" s="100"/>
      <c r="BD717" s="100"/>
      <c r="BE717" s="100"/>
      <c r="BF717" s="100"/>
      <c r="BG717" s="100"/>
    </row>
    <row r="718" spans="1:59" s="85" customFormat="1" ht="15.6" x14ac:dyDescent="0.3">
      <c r="A718" s="40" t="s">
        <v>97</v>
      </c>
      <c r="B718" s="40" t="str">
        <f>VLOOKUP(A718,'CENTROS DE COSTOS'!A:D,2,0)</f>
        <v>0036-0001</v>
      </c>
      <c r="C718" s="40" t="str">
        <f>VLOOKUP(A718,'CENTROS DE COSTOS'!A:D,3,0)</f>
        <v>Wompi Costa</v>
      </c>
      <c r="D718" s="40">
        <v>20001</v>
      </c>
      <c r="E718" s="40">
        <v>2991207</v>
      </c>
      <c r="F718" s="40">
        <v>62683</v>
      </c>
      <c r="G718" s="40" t="s">
        <v>33</v>
      </c>
      <c r="H718" s="40" t="s">
        <v>536</v>
      </c>
      <c r="I718" s="40" t="s">
        <v>97</v>
      </c>
      <c r="J718" s="40" t="s">
        <v>6812</v>
      </c>
      <c r="K718" s="40" t="s">
        <v>1170</v>
      </c>
      <c r="L718" s="40" t="s">
        <v>8670</v>
      </c>
      <c r="M718" s="103">
        <v>45968.604861111111</v>
      </c>
      <c r="N718" s="103">
        <v>45972.638194444437</v>
      </c>
      <c r="O718" s="40" t="s">
        <v>35</v>
      </c>
      <c r="P718" s="40" t="s">
        <v>35</v>
      </c>
      <c r="Q718" s="40" t="s">
        <v>1494</v>
      </c>
      <c r="R718" s="40" t="s">
        <v>1495</v>
      </c>
      <c r="S718" s="40" t="s">
        <v>10936</v>
      </c>
      <c r="T718" s="40" t="s">
        <v>1172</v>
      </c>
      <c r="U718" s="40">
        <v>64</v>
      </c>
      <c r="V718" s="40" t="str">
        <f>VLOOKUP(D718,TIPOLOGIA!A:F,5,0)</f>
        <v>PRINCIPAL</v>
      </c>
      <c r="W718" s="40" t="str">
        <f>VLOOKUP(D718,TIPOLOGIA!A:F,6,0)</f>
        <v>TERRESTRE</v>
      </c>
      <c r="X718" s="40" t="s">
        <v>1210</v>
      </c>
      <c r="Y718" s="40">
        <v>1</v>
      </c>
      <c r="Z718" s="51">
        <f>IF(T718="SOPORTE_TELEFÓNICO",'TARIFAS 2025'!$B$14,IF(V718="PRINCIPAL",'TARIFAS 2025'!$B$11,IF(V718="INTERMEDIA",'TARIFAS 2025'!$C$11,IF(V718="LEJANA",'TARIFAS 2025'!$D$11))))</f>
        <v>31419</v>
      </c>
      <c r="AA718" s="51">
        <f t="shared" si="11"/>
        <v>31419</v>
      </c>
      <c r="AB718" s="100"/>
      <c r="AC718" s="100"/>
      <c r="AD718" s="100"/>
      <c r="AE718" s="100"/>
      <c r="AF718" s="100"/>
      <c r="AG718" s="100"/>
      <c r="AH718" s="100"/>
      <c r="AI718" s="100"/>
      <c r="AJ718" s="100"/>
      <c r="AK718" s="100"/>
      <c r="AL718" s="100"/>
      <c r="AM718" s="100"/>
      <c r="AN718" s="100"/>
      <c r="AO718" s="100"/>
      <c r="AP718" s="100"/>
      <c r="AQ718" s="100"/>
      <c r="AR718" s="100"/>
      <c r="AS718" s="100"/>
      <c r="AT718" s="100"/>
      <c r="AU718" s="100"/>
      <c r="AV718" s="100"/>
      <c r="AW718" s="100"/>
      <c r="AX718" s="100"/>
      <c r="AY718" s="100"/>
      <c r="AZ718" s="100"/>
      <c r="BA718" s="100"/>
      <c r="BB718" s="100"/>
      <c r="BC718" s="100"/>
      <c r="BD718" s="100"/>
      <c r="BE718" s="100"/>
      <c r="BF718" s="100"/>
      <c r="BG718" s="100"/>
    </row>
    <row r="719" spans="1:59" s="85" customFormat="1" ht="15.6" x14ac:dyDescent="0.3">
      <c r="A719" s="40" t="s">
        <v>99</v>
      </c>
      <c r="B719" s="40" t="str">
        <f>VLOOKUP(A719,'CENTROS DE COSTOS'!A:D,2,0)</f>
        <v>0036-0006</v>
      </c>
      <c r="C719" s="40" t="str">
        <f>VLOOKUP(A719,'CENTROS DE COSTOS'!A:D,3,0)</f>
        <v>Wompi Oriente</v>
      </c>
      <c r="D719" s="40">
        <v>85162</v>
      </c>
      <c r="E719" s="40">
        <v>2988043</v>
      </c>
      <c r="F719" s="40">
        <v>36019</v>
      </c>
      <c r="G719" s="40" t="s">
        <v>33</v>
      </c>
      <c r="H719" s="40" t="s">
        <v>481</v>
      </c>
      <c r="I719" s="40" t="s">
        <v>487</v>
      </c>
      <c r="J719" s="40" t="s">
        <v>6813</v>
      </c>
      <c r="K719" s="40" t="s">
        <v>1170</v>
      </c>
      <c r="L719" s="40" t="s">
        <v>8671</v>
      </c>
      <c r="M719" s="103">
        <v>45968.352083333331</v>
      </c>
      <c r="N719" s="103">
        <v>45972.638194444437</v>
      </c>
      <c r="O719" s="40" t="s">
        <v>35</v>
      </c>
      <c r="P719" s="40" t="s">
        <v>35</v>
      </c>
      <c r="Q719" s="40" t="s">
        <v>1494</v>
      </c>
      <c r="R719" s="40" t="s">
        <v>1495</v>
      </c>
      <c r="S719" s="40" t="s">
        <v>10937</v>
      </c>
      <c r="T719" s="40" t="s">
        <v>1497</v>
      </c>
      <c r="U719" s="40">
        <v>32</v>
      </c>
      <c r="V719" s="40" t="str">
        <f>VLOOKUP(D719,TIPOLOGIA!A:F,5,0)</f>
        <v>INTERMEDIA</v>
      </c>
      <c r="W719" s="40" t="str">
        <f>VLOOKUP(D719,TIPOLOGIA!A:F,6,0)</f>
        <v>TERRESTRE</v>
      </c>
      <c r="X719" s="40" t="s">
        <v>1219</v>
      </c>
      <c r="Y719" s="40">
        <v>1</v>
      </c>
      <c r="Z719" s="51">
        <f>IF(T719="SOPORTE_TELEFÓNICO",'TARIFAS 2025'!$B$14,IF(V719="PRINCIPAL",'TARIFAS 2025'!$B$11,IF(V719="INTERMEDIA",'TARIFAS 2025'!$C$11,IF(V719="LEJANA",'TARIFAS 2025'!$D$11))))</f>
        <v>36351</v>
      </c>
      <c r="AA719" s="51">
        <f t="shared" si="11"/>
        <v>36351</v>
      </c>
      <c r="AB719" s="100"/>
      <c r="AC719" s="100"/>
      <c r="AD719" s="100"/>
      <c r="AE719" s="100"/>
      <c r="AF719" s="100"/>
      <c r="AG719" s="100"/>
      <c r="AH719" s="100"/>
      <c r="AI719" s="100"/>
      <c r="AJ719" s="100"/>
      <c r="AK719" s="100"/>
      <c r="AL719" s="100"/>
      <c r="AM719" s="100"/>
      <c r="AN719" s="100"/>
      <c r="AO719" s="100"/>
      <c r="AP719" s="100"/>
      <c r="AQ719" s="100"/>
      <c r="AR719" s="100"/>
      <c r="AS719" s="100"/>
      <c r="AT719" s="100"/>
      <c r="AU719" s="100"/>
      <c r="AV719" s="100"/>
      <c r="AW719" s="100"/>
      <c r="AX719" s="100"/>
      <c r="AY719" s="100"/>
      <c r="AZ719" s="100"/>
      <c r="BA719" s="100"/>
      <c r="BB719" s="100"/>
      <c r="BC719" s="100"/>
      <c r="BD719" s="100"/>
      <c r="BE719" s="100"/>
      <c r="BF719" s="100"/>
      <c r="BG719" s="100"/>
    </row>
    <row r="720" spans="1:59" s="85" customFormat="1" ht="15.6" x14ac:dyDescent="0.3">
      <c r="A720" s="40" t="s">
        <v>98</v>
      </c>
      <c r="B720" s="40" t="str">
        <f>VLOOKUP(A720,'CENTROS DE COSTOS'!A:D,2,0)</f>
        <v>0036-0006</v>
      </c>
      <c r="C720" s="40" t="str">
        <f>VLOOKUP(A720,'CENTROS DE COSTOS'!A:D,3,0)</f>
        <v>Wompi Oriente</v>
      </c>
      <c r="D720" s="40">
        <v>50001</v>
      </c>
      <c r="E720" s="40">
        <v>2990990</v>
      </c>
      <c r="F720" s="40">
        <v>58407</v>
      </c>
      <c r="G720" s="40" t="s">
        <v>33</v>
      </c>
      <c r="H720" s="40" t="s">
        <v>814</v>
      </c>
      <c r="I720" s="40" t="s">
        <v>98</v>
      </c>
      <c r="J720" s="40" t="s">
        <v>6814</v>
      </c>
      <c r="K720" s="40" t="s">
        <v>1170</v>
      </c>
      <c r="L720" s="40" t="s">
        <v>8672</v>
      </c>
      <c r="M720" s="103">
        <v>45968.602777777778</v>
      </c>
      <c r="N720" s="103">
        <v>45972.638888888891</v>
      </c>
      <c r="O720" s="40" t="s">
        <v>35</v>
      </c>
      <c r="P720" s="40" t="s">
        <v>35</v>
      </c>
      <c r="Q720" s="40" t="s">
        <v>1494</v>
      </c>
      <c r="R720" s="40" t="s">
        <v>1495</v>
      </c>
      <c r="S720" s="40" t="s">
        <v>10938</v>
      </c>
      <c r="T720" s="40" t="s">
        <v>1172</v>
      </c>
      <c r="U720" s="40">
        <v>64</v>
      </c>
      <c r="V720" s="40" t="str">
        <f>VLOOKUP(D720,TIPOLOGIA!A:F,5,0)</f>
        <v>PRINCIPAL</v>
      </c>
      <c r="W720" s="40" t="str">
        <f>VLOOKUP(D720,TIPOLOGIA!A:F,6,0)</f>
        <v>TERRESTRE</v>
      </c>
      <c r="X720" s="40" t="s">
        <v>1604</v>
      </c>
      <c r="Y720" s="40">
        <v>1</v>
      </c>
      <c r="Z720" s="51">
        <f>IF(T720="SOPORTE_TELEFÓNICO",'TARIFAS 2025'!$B$14,IF(V720="PRINCIPAL",'TARIFAS 2025'!$B$11,IF(V720="INTERMEDIA",'TARIFAS 2025'!$C$11,IF(V720="LEJANA",'TARIFAS 2025'!$D$11))))</f>
        <v>31419</v>
      </c>
      <c r="AA720" s="51">
        <f t="shared" si="11"/>
        <v>31419</v>
      </c>
      <c r="AB720" s="100"/>
      <c r="AC720" s="100"/>
      <c r="AD720" s="100"/>
      <c r="AE720" s="100"/>
      <c r="AF720" s="100"/>
      <c r="AG720" s="100"/>
      <c r="AH720" s="100"/>
      <c r="AI720" s="100"/>
      <c r="AJ720" s="100"/>
      <c r="AK720" s="100"/>
      <c r="AL720" s="100"/>
      <c r="AM720" s="100"/>
      <c r="AN720" s="100"/>
      <c r="AO720" s="100"/>
      <c r="AP720" s="100"/>
      <c r="AQ720" s="100"/>
      <c r="AR720" s="100"/>
      <c r="AS720" s="100"/>
      <c r="AT720" s="100"/>
      <c r="AU720" s="100"/>
      <c r="AV720" s="100"/>
      <c r="AW720" s="100"/>
      <c r="AX720" s="100"/>
      <c r="AY720" s="100"/>
      <c r="AZ720" s="100"/>
      <c r="BA720" s="100"/>
      <c r="BB720" s="100"/>
      <c r="BC720" s="100"/>
      <c r="BD720" s="100"/>
      <c r="BE720" s="100"/>
      <c r="BF720" s="100"/>
      <c r="BG720" s="100"/>
    </row>
    <row r="721" spans="1:59" s="85" customFormat="1" ht="15.6" x14ac:dyDescent="0.3">
      <c r="A721" s="40" t="s">
        <v>81</v>
      </c>
      <c r="B721" s="40" t="str">
        <f>VLOOKUP(A721,'CENTROS DE COSTOS'!A:D,2,0)</f>
        <v>0036-0007</v>
      </c>
      <c r="C721" s="40" t="str">
        <f>VLOOKUP(A721,'CENTROS DE COSTOS'!A:D,3,0)</f>
        <v>Wompi Santander</v>
      </c>
      <c r="D721" s="40">
        <v>54001</v>
      </c>
      <c r="E721" s="40">
        <v>2985598</v>
      </c>
      <c r="F721" s="40">
        <v>49790</v>
      </c>
      <c r="G721" s="40" t="s">
        <v>33</v>
      </c>
      <c r="H721" s="40" t="s">
        <v>891</v>
      </c>
      <c r="I721" s="40" t="s">
        <v>81</v>
      </c>
      <c r="J721" s="40" t="s">
        <v>3455</v>
      </c>
      <c r="K721" s="40" t="s">
        <v>1170</v>
      </c>
      <c r="L721" s="40" t="s">
        <v>8673</v>
      </c>
      <c r="M721" s="103">
        <v>45967.628472222219</v>
      </c>
      <c r="N721" s="103">
        <v>45972.640277777777</v>
      </c>
      <c r="O721" s="40" t="s">
        <v>35</v>
      </c>
      <c r="P721" s="40" t="s">
        <v>35</v>
      </c>
      <c r="Q721" s="40" t="s">
        <v>1494</v>
      </c>
      <c r="R721" s="40" t="s">
        <v>1495</v>
      </c>
      <c r="S721" s="40" t="s">
        <v>10939</v>
      </c>
      <c r="T721" s="40" t="s">
        <v>1172</v>
      </c>
      <c r="U721" s="40">
        <v>32</v>
      </c>
      <c r="V721" s="40" t="str">
        <f>VLOOKUP(D721,TIPOLOGIA!A:F,5,0)</f>
        <v>PRINCIPAL</v>
      </c>
      <c r="W721" s="40" t="str">
        <f>VLOOKUP(D721,TIPOLOGIA!A:F,6,0)</f>
        <v>TERRESTRE</v>
      </c>
      <c r="X721" s="40" t="s">
        <v>1188</v>
      </c>
      <c r="Y721" s="40">
        <v>1</v>
      </c>
      <c r="Z721" s="51">
        <f>IF(T721="SOPORTE_TELEFÓNICO",'TARIFAS 2025'!$B$14,IF(V721="PRINCIPAL",'TARIFAS 2025'!$B$11,IF(V721="INTERMEDIA",'TARIFAS 2025'!$C$11,IF(V721="LEJANA",'TARIFAS 2025'!$D$11))))</f>
        <v>31419</v>
      </c>
      <c r="AA721" s="51">
        <f t="shared" si="11"/>
        <v>31419</v>
      </c>
      <c r="AB721" s="100"/>
      <c r="AC721" s="100"/>
      <c r="AD721" s="100"/>
      <c r="AE721" s="100"/>
      <c r="AF721" s="100"/>
      <c r="AG721" s="100"/>
      <c r="AH721" s="100"/>
      <c r="AI721" s="100"/>
      <c r="AJ721" s="100"/>
      <c r="AK721" s="100"/>
      <c r="AL721" s="100"/>
      <c r="AM721" s="100"/>
      <c r="AN721" s="100"/>
      <c r="AO721" s="100"/>
      <c r="AP721" s="100"/>
      <c r="AQ721" s="100"/>
      <c r="AR721" s="100"/>
      <c r="AS721" s="100"/>
      <c r="AT721" s="100"/>
      <c r="AU721" s="100"/>
      <c r="AV721" s="100"/>
      <c r="AW721" s="100"/>
      <c r="AX721" s="100"/>
      <c r="AY721" s="100"/>
      <c r="AZ721" s="100"/>
      <c r="BA721" s="100"/>
      <c r="BB721" s="100"/>
      <c r="BC721" s="100"/>
      <c r="BD721" s="100"/>
      <c r="BE721" s="100"/>
      <c r="BF721" s="100"/>
      <c r="BG721" s="100"/>
    </row>
    <row r="722" spans="1:59" s="85" customFormat="1" ht="15.6" x14ac:dyDescent="0.3">
      <c r="A722" s="40" t="s">
        <v>68</v>
      </c>
      <c r="B722" s="40" t="str">
        <f>VLOOKUP(A722,'CENTROS DE COSTOS'!A:D,2,0)</f>
        <v>0036-0001</v>
      </c>
      <c r="C722" s="40" t="str">
        <f>VLOOKUP(A722,'CENTROS DE COSTOS'!A:D,3,0)</f>
        <v>Wompi Costa</v>
      </c>
      <c r="D722" s="40">
        <v>8758</v>
      </c>
      <c r="E722" s="40">
        <v>2991023</v>
      </c>
      <c r="F722" s="40">
        <v>60932</v>
      </c>
      <c r="G722" s="40" t="s">
        <v>33</v>
      </c>
      <c r="H722" s="40" t="s">
        <v>253</v>
      </c>
      <c r="I722" s="40" t="s">
        <v>270</v>
      </c>
      <c r="J722" s="40" t="s">
        <v>6815</v>
      </c>
      <c r="K722" s="40" t="s">
        <v>1170</v>
      </c>
      <c r="L722" s="40" t="s">
        <v>8674</v>
      </c>
      <c r="M722" s="103">
        <v>45968.590277777781</v>
      </c>
      <c r="N722" s="103">
        <v>45972.640972222223</v>
      </c>
      <c r="O722" s="40" t="s">
        <v>35</v>
      </c>
      <c r="P722" s="40" t="s">
        <v>35</v>
      </c>
      <c r="Q722" s="40" t="s">
        <v>1494</v>
      </c>
      <c r="R722" s="40" t="s">
        <v>1495</v>
      </c>
      <c r="S722" s="40" t="s">
        <v>10940</v>
      </c>
      <c r="T722" s="40" t="s">
        <v>1172</v>
      </c>
      <c r="U722" s="40">
        <v>32</v>
      </c>
      <c r="V722" s="40" t="str">
        <f>VLOOKUP(D722,TIPOLOGIA!A:F,5,0)</f>
        <v>PRINCIPAL</v>
      </c>
      <c r="W722" s="40" t="str">
        <f>VLOOKUP(D722,TIPOLOGIA!A:F,6,0)</f>
        <v>TERRESTRE</v>
      </c>
      <c r="X722" s="40" t="s">
        <v>1346</v>
      </c>
      <c r="Y722" s="40">
        <v>1</v>
      </c>
      <c r="Z722" s="51">
        <f>IF(T722="SOPORTE_TELEFÓNICO",'TARIFAS 2025'!$B$14,IF(V722="PRINCIPAL",'TARIFAS 2025'!$B$11,IF(V722="INTERMEDIA",'TARIFAS 2025'!$C$11,IF(V722="LEJANA",'TARIFAS 2025'!$D$11))))</f>
        <v>31419</v>
      </c>
      <c r="AA722" s="51">
        <f t="shared" si="11"/>
        <v>31419</v>
      </c>
      <c r="AB722" s="100"/>
      <c r="AC722" s="100"/>
      <c r="AD722" s="100"/>
      <c r="AE722" s="100"/>
      <c r="AF722" s="100"/>
      <c r="AG722" s="100"/>
      <c r="AH722" s="100"/>
      <c r="AI722" s="100"/>
      <c r="AJ722" s="100"/>
      <c r="AK722" s="100"/>
      <c r="AL722" s="100"/>
      <c r="AM722" s="100"/>
      <c r="AN722" s="100"/>
      <c r="AO722" s="100"/>
      <c r="AP722" s="100"/>
      <c r="AQ722" s="100"/>
      <c r="AR722" s="100"/>
      <c r="AS722" s="100"/>
      <c r="AT722" s="100"/>
      <c r="AU722" s="100"/>
      <c r="AV722" s="100"/>
      <c r="AW722" s="100"/>
      <c r="AX722" s="100"/>
      <c r="AY722" s="100"/>
      <c r="AZ722" s="100"/>
      <c r="BA722" s="100"/>
      <c r="BB722" s="100"/>
      <c r="BC722" s="100"/>
      <c r="BD722" s="100"/>
      <c r="BE722" s="100"/>
      <c r="BF722" s="100"/>
      <c r="BG722" s="100"/>
    </row>
    <row r="723" spans="1:59" s="85" customFormat="1" ht="15.6" x14ac:dyDescent="0.3">
      <c r="A723" s="40" t="s">
        <v>71</v>
      </c>
      <c r="B723" s="40" t="str">
        <f>VLOOKUP(A723,'CENTROS DE COSTOS'!A:D,2,0)</f>
        <v>0036-0004</v>
      </c>
      <c r="C723" s="40" t="str">
        <f>VLOOKUP(A723,'CENTROS DE COSTOS'!A:D,3,0)</f>
        <v>Wompi Centro</v>
      </c>
      <c r="D723" s="40">
        <v>25290</v>
      </c>
      <c r="E723" s="40">
        <v>2985285</v>
      </c>
      <c r="F723" s="40">
        <v>61968</v>
      </c>
      <c r="G723" s="40" t="s">
        <v>33</v>
      </c>
      <c r="H723" s="40" t="s">
        <v>618</v>
      </c>
      <c r="I723" s="40" t="s">
        <v>652</v>
      </c>
      <c r="J723" s="40" t="s">
        <v>6816</v>
      </c>
      <c r="K723" s="40" t="s">
        <v>1170</v>
      </c>
      <c r="L723" s="40" t="s">
        <v>8675</v>
      </c>
      <c r="M723" s="103">
        <v>45967.611111111109</v>
      </c>
      <c r="N723" s="103">
        <v>45972.640972222223</v>
      </c>
      <c r="O723" s="40" t="s">
        <v>35</v>
      </c>
      <c r="P723" s="40" t="s">
        <v>35</v>
      </c>
      <c r="Q723" s="40" t="s">
        <v>1494</v>
      </c>
      <c r="R723" s="40" t="s">
        <v>1495</v>
      </c>
      <c r="S723" s="40" t="s">
        <v>10941</v>
      </c>
      <c r="T723" s="40" t="s">
        <v>1497</v>
      </c>
      <c r="U723" s="40">
        <v>24</v>
      </c>
      <c r="V723" s="40" t="str">
        <f>VLOOKUP(D723,TIPOLOGIA!A:F,5,0)</f>
        <v>INTERMEDIA</v>
      </c>
      <c r="W723" s="40" t="str">
        <f>VLOOKUP(D723,TIPOLOGIA!A:F,6,0)</f>
        <v>TERRESTRE</v>
      </c>
      <c r="X723" s="40" t="s">
        <v>1225</v>
      </c>
      <c r="Y723" s="40">
        <v>1</v>
      </c>
      <c r="Z723" s="51">
        <f>IF(T723="SOPORTE_TELEFÓNICO",'TARIFAS 2025'!$B$14,IF(V723="PRINCIPAL",'TARIFAS 2025'!$B$11,IF(V723="INTERMEDIA",'TARIFAS 2025'!$C$11,IF(V723="LEJANA",'TARIFAS 2025'!$D$11))))</f>
        <v>36351</v>
      </c>
      <c r="AA723" s="51">
        <f t="shared" si="11"/>
        <v>36351</v>
      </c>
      <c r="AB723" s="100"/>
      <c r="AC723" s="100"/>
      <c r="AD723" s="100"/>
      <c r="AE723" s="100"/>
      <c r="AF723" s="100"/>
      <c r="AG723" s="100"/>
      <c r="AH723" s="100"/>
      <c r="AI723" s="100"/>
      <c r="AJ723" s="100"/>
      <c r="AK723" s="100"/>
      <c r="AL723" s="100"/>
      <c r="AM723" s="100"/>
      <c r="AN723" s="100"/>
      <c r="AO723" s="100"/>
      <c r="AP723" s="100"/>
      <c r="AQ723" s="100"/>
      <c r="AR723" s="100"/>
      <c r="AS723" s="100"/>
      <c r="AT723" s="100"/>
      <c r="AU723" s="100"/>
      <c r="AV723" s="100"/>
      <c r="AW723" s="100"/>
      <c r="AX723" s="100"/>
      <c r="AY723" s="100"/>
      <c r="AZ723" s="100"/>
      <c r="BA723" s="100"/>
      <c r="BB723" s="100"/>
      <c r="BC723" s="100"/>
      <c r="BD723" s="100"/>
      <c r="BE723" s="100"/>
      <c r="BF723" s="100"/>
      <c r="BG723" s="100"/>
    </row>
    <row r="724" spans="1:59" s="85" customFormat="1" ht="15.6" x14ac:dyDescent="0.3">
      <c r="A724" s="40" t="s">
        <v>77</v>
      </c>
      <c r="B724" s="40" t="str">
        <f>VLOOKUP(A724,'CENTROS DE COSTOS'!A:D,2,0)</f>
        <v>0036-0003</v>
      </c>
      <c r="C724" s="40" t="str">
        <f>VLOOKUP(A724,'CENTROS DE COSTOS'!A:D,3,0)</f>
        <v>Wompi Suroccidente</v>
      </c>
      <c r="D724" s="40">
        <v>76001</v>
      </c>
      <c r="E724" s="40">
        <v>2990935</v>
      </c>
      <c r="F724" s="40">
        <v>76301</v>
      </c>
      <c r="G724" s="40" t="s">
        <v>33</v>
      </c>
      <c r="H724" s="40" t="s">
        <v>1101</v>
      </c>
      <c r="I724" s="40" t="s">
        <v>77</v>
      </c>
      <c r="J724" s="40" t="s">
        <v>6817</v>
      </c>
      <c r="K724" s="40" t="s">
        <v>1170</v>
      </c>
      <c r="L724" s="40" t="s">
        <v>8676</v>
      </c>
      <c r="M724" s="103">
        <v>45968.589583333327</v>
      </c>
      <c r="N724" s="103">
        <v>45972.650694444441</v>
      </c>
      <c r="O724" s="40" t="s">
        <v>35</v>
      </c>
      <c r="P724" s="40" t="s">
        <v>35</v>
      </c>
      <c r="Q724" s="40" t="s">
        <v>1494</v>
      </c>
      <c r="R724" s="40" t="s">
        <v>1495</v>
      </c>
      <c r="S724" s="40" t="s">
        <v>10942</v>
      </c>
      <c r="T724" s="40" t="s">
        <v>1172</v>
      </c>
      <c r="U724" s="40">
        <v>40</v>
      </c>
      <c r="V724" s="40" t="str">
        <f>VLOOKUP(D724,TIPOLOGIA!A:F,5,0)</f>
        <v>PRINCIPAL</v>
      </c>
      <c r="W724" s="40" t="str">
        <f>VLOOKUP(D724,TIPOLOGIA!A:F,6,0)</f>
        <v>TERRESTRE</v>
      </c>
      <c r="X724" s="40" t="s">
        <v>1673</v>
      </c>
      <c r="Y724" s="40">
        <v>1</v>
      </c>
      <c r="Z724" s="51">
        <f>IF(T724="SOPORTE_TELEFÓNICO",'TARIFAS 2025'!$B$14,IF(V724="PRINCIPAL",'TARIFAS 2025'!$B$11,IF(V724="INTERMEDIA",'TARIFAS 2025'!$C$11,IF(V724="LEJANA",'TARIFAS 2025'!$D$11))))</f>
        <v>31419</v>
      </c>
      <c r="AA724" s="51">
        <f t="shared" si="11"/>
        <v>31419</v>
      </c>
      <c r="AB724" s="100"/>
      <c r="AC724" s="100"/>
      <c r="AD724" s="100"/>
      <c r="AE724" s="100"/>
      <c r="AF724" s="100"/>
      <c r="AG724" s="100"/>
      <c r="AH724" s="100"/>
      <c r="AI724" s="100"/>
      <c r="AJ724" s="100"/>
      <c r="AK724" s="100"/>
      <c r="AL724" s="100"/>
      <c r="AM724" s="100"/>
      <c r="AN724" s="100"/>
      <c r="AO724" s="100"/>
      <c r="AP724" s="100"/>
      <c r="AQ724" s="100"/>
      <c r="AR724" s="100"/>
      <c r="AS724" s="100"/>
      <c r="AT724" s="100"/>
      <c r="AU724" s="100"/>
      <c r="AV724" s="100"/>
      <c r="AW724" s="100"/>
      <c r="AX724" s="100"/>
      <c r="AY724" s="100"/>
      <c r="AZ724" s="100"/>
      <c r="BA724" s="100"/>
      <c r="BB724" s="100"/>
      <c r="BC724" s="100"/>
      <c r="BD724" s="100"/>
      <c r="BE724" s="100"/>
      <c r="BF724" s="100"/>
      <c r="BG724" s="100"/>
    </row>
    <row r="725" spans="1:59" s="85" customFormat="1" ht="15.6" x14ac:dyDescent="0.3">
      <c r="A725" s="40" t="s">
        <v>74</v>
      </c>
      <c r="B725" s="40" t="str">
        <f>VLOOKUP(A725,'CENTROS DE COSTOS'!A:D,2,0)</f>
        <v>0036-0007</v>
      </c>
      <c r="C725" s="40" t="str">
        <f>VLOOKUP(A725,'CENTROS DE COSTOS'!A:D,3,0)</f>
        <v>Wompi Santander</v>
      </c>
      <c r="D725" s="40">
        <v>68432</v>
      </c>
      <c r="E725" s="40">
        <v>2977376</v>
      </c>
      <c r="F725" s="40">
        <v>67619</v>
      </c>
      <c r="G725" s="40" t="s">
        <v>33</v>
      </c>
      <c r="H725" s="40" t="s">
        <v>963</v>
      </c>
      <c r="I725" s="40" t="s">
        <v>1003</v>
      </c>
      <c r="J725" s="40" t="s">
        <v>6818</v>
      </c>
      <c r="K725" s="40" t="s">
        <v>1170</v>
      </c>
      <c r="L725" s="40" t="s">
        <v>8677</v>
      </c>
      <c r="M725" s="103">
        <v>45966.44027777778</v>
      </c>
      <c r="N725" s="103">
        <v>45972.652777777781</v>
      </c>
      <c r="O725" s="40" t="s">
        <v>35</v>
      </c>
      <c r="P725" s="40" t="s">
        <v>35</v>
      </c>
      <c r="Q725" s="40" t="s">
        <v>1494</v>
      </c>
      <c r="R725" s="40" t="s">
        <v>1495</v>
      </c>
      <c r="S725" s="40" t="s">
        <v>10943</v>
      </c>
      <c r="T725" s="40" t="s">
        <v>1497</v>
      </c>
      <c r="U725" s="40">
        <v>16</v>
      </c>
      <c r="V725" s="40" t="str">
        <f>VLOOKUP(D725,TIPOLOGIA!A:F,5,0)</f>
        <v>LEJANA</v>
      </c>
      <c r="W725" s="40" t="str">
        <f>VLOOKUP(D725,TIPOLOGIA!A:F,6,0)</f>
        <v>TERRESTRE</v>
      </c>
      <c r="X725" s="40" t="s">
        <v>1418</v>
      </c>
      <c r="Y725" s="40">
        <v>1</v>
      </c>
      <c r="Z725" s="51">
        <f>IF(T725="SOPORTE_TELEFÓNICO",'TARIFAS 2025'!$B$14,IF(V725="PRINCIPAL",'TARIFAS 2025'!$B$11,IF(V725="INTERMEDIA",'TARIFAS 2025'!$C$11,IF(V725="LEJANA",'TARIFAS 2025'!$D$11))))</f>
        <v>40250</v>
      </c>
      <c r="AA725" s="51">
        <f t="shared" si="11"/>
        <v>40250</v>
      </c>
      <c r="AB725" s="100"/>
      <c r="AC725" s="100"/>
      <c r="AD725" s="100"/>
      <c r="AE725" s="100"/>
      <c r="AF725" s="100"/>
      <c r="AG725" s="100"/>
      <c r="AH725" s="100"/>
      <c r="AI725" s="100"/>
      <c r="AJ725" s="100"/>
      <c r="AK725" s="100"/>
      <c r="AL725" s="100"/>
      <c r="AM725" s="100"/>
      <c r="AN725" s="100"/>
      <c r="AO725" s="100"/>
      <c r="AP725" s="100"/>
      <c r="AQ725" s="100"/>
      <c r="AR725" s="100"/>
      <c r="AS725" s="100"/>
      <c r="AT725" s="100"/>
      <c r="AU725" s="100"/>
      <c r="AV725" s="100"/>
      <c r="AW725" s="100"/>
      <c r="AX725" s="100"/>
      <c r="AY725" s="100"/>
      <c r="AZ725" s="100"/>
      <c r="BA725" s="100"/>
      <c r="BB725" s="100"/>
      <c r="BC725" s="100"/>
      <c r="BD725" s="100"/>
      <c r="BE725" s="100"/>
      <c r="BF725" s="100"/>
      <c r="BG725" s="100"/>
    </row>
    <row r="726" spans="1:59" s="85" customFormat="1" ht="15.6" x14ac:dyDescent="0.3">
      <c r="A726" s="40" t="s">
        <v>85</v>
      </c>
      <c r="B726" s="40" t="str">
        <f>VLOOKUP(A726,'CENTROS DE COSTOS'!A:D,2,0)</f>
        <v>0036-0006</v>
      </c>
      <c r="C726" s="40" t="str">
        <f>VLOOKUP(A726,'CENTROS DE COSTOS'!A:D,3,0)</f>
        <v>Wompi Oriente</v>
      </c>
      <c r="D726" s="40">
        <v>73001</v>
      </c>
      <c r="E726" s="40">
        <v>2986960</v>
      </c>
      <c r="F726" s="40">
        <v>52320</v>
      </c>
      <c r="G726" s="40" t="s">
        <v>33</v>
      </c>
      <c r="H726" s="40" t="s">
        <v>1056</v>
      </c>
      <c r="I726" s="40" t="s">
        <v>85</v>
      </c>
      <c r="J726" s="40" t="s">
        <v>6819</v>
      </c>
      <c r="K726" s="40" t="s">
        <v>1170</v>
      </c>
      <c r="L726" s="40" t="s">
        <v>8678</v>
      </c>
      <c r="M726" s="103">
        <v>45968.333333333343</v>
      </c>
      <c r="N726" s="103">
        <v>45972.65347222222</v>
      </c>
      <c r="O726" s="40" t="s">
        <v>35</v>
      </c>
      <c r="P726" s="40" t="s">
        <v>35</v>
      </c>
      <c r="Q726" s="40" t="s">
        <v>1494</v>
      </c>
      <c r="R726" s="40" t="s">
        <v>1495</v>
      </c>
      <c r="S726" s="40" t="s">
        <v>10944</v>
      </c>
      <c r="T726" s="40" t="s">
        <v>1172</v>
      </c>
      <c r="U726" s="40">
        <v>32</v>
      </c>
      <c r="V726" s="40" t="str">
        <f>VLOOKUP(D726,TIPOLOGIA!A:F,5,0)</f>
        <v>PRINCIPAL</v>
      </c>
      <c r="W726" s="40" t="str">
        <f>VLOOKUP(D726,TIPOLOGIA!A:F,6,0)</f>
        <v>TERRESTRE</v>
      </c>
      <c r="X726" s="40" t="s">
        <v>1213</v>
      </c>
      <c r="Y726" s="40">
        <v>1</v>
      </c>
      <c r="Z726" s="51">
        <f>IF(T726="SOPORTE_TELEFÓNICO",'TARIFAS 2025'!$B$14,IF(V726="PRINCIPAL",'TARIFAS 2025'!$B$11,IF(V726="INTERMEDIA",'TARIFAS 2025'!$C$11,IF(V726="LEJANA",'TARIFAS 2025'!$D$11))))</f>
        <v>31419</v>
      </c>
      <c r="AA726" s="51">
        <f t="shared" si="11"/>
        <v>31419</v>
      </c>
      <c r="AB726" s="100"/>
      <c r="AC726" s="100"/>
      <c r="AD726" s="100"/>
      <c r="AE726" s="100"/>
      <c r="AF726" s="100"/>
      <c r="AG726" s="100"/>
      <c r="AH726" s="100"/>
      <c r="AI726" s="100"/>
      <c r="AJ726" s="100"/>
      <c r="AK726" s="100"/>
      <c r="AL726" s="100"/>
      <c r="AM726" s="100"/>
      <c r="AN726" s="100"/>
      <c r="AO726" s="100"/>
      <c r="AP726" s="100"/>
      <c r="AQ726" s="100"/>
      <c r="AR726" s="100"/>
      <c r="AS726" s="100"/>
      <c r="AT726" s="100"/>
      <c r="AU726" s="100"/>
      <c r="AV726" s="100"/>
      <c r="AW726" s="100"/>
      <c r="AX726" s="100"/>
      <c r="AY726" s="100"/>
      <c r="AZ726" s="100"/>
      <c r="BA726" s="100"/>
      <c r="BB726" s="100"/>
      <c r="BC726" s="100"/>
      <c r="BD726" s="100"/>
      <c r="BE726" s="100"/>
      <c r="BF726" s="100"/>
      <c r="BG726" s="100"/>
    </row>
    <row r="727" spans="1:59" s="85" customFormat="1" ht="15.6" x14ac:dyDescent="0.3">
      <c r="A727" s="40" t="s">
        <v>71</v>
      </c>
      <c r="B727" s="40" t="str">
        <f>VLOOKUP(A727,'CENTROS DE COSTOS'!A:D,2,0)</f>
        <v>0036-0004</v>
      </c>
      <c r="C727" s="40" t="str">
        <f>VLOOKUP(A727,'CENTROS DE COSTOS'!A:D,3,0)</f>
        <v>Wompi Centro</v>
      </c>
      <c r="D727" s="40">
        <v>11001</v>
      </c>
      <c r="E727" s="40">
        <v>2990901</v>
      </c>
      <c r="F727" s="40">
        <v>57630</v>
      </c>
      <c r="G727" s="40" t="s">
        <v>33</v>
      </c>
      <c r="H727" s="40" t="s">
        <v>618</v>
      </c>
      <c r="I727" s="40" t="s">
        <v>71</v>
      </c>
      <c r="J727" s="40" t="s">
        <v>1423</v>
      </c>
      <c r="K727" s="40" t="s">
        <v>1170</v>
      </c>
      <c r="L727" s="40" t="s">
        <v>8679</v>
      </c>
      <c r="M727" s="103">
        <v>45968.576388888891</v>
      </c>
      <c r="N727" s="103">
        <v>45972.654166666667</v>
      </c>
      <c r="O727" s="40" t="s">
        <v>35</v>
      </c>
      <c r="P727" s="40" t="s">
        <v>35</v>
      </c>
      <c r="Q727" s="40" t="s">
        <v>1494</v>
      </c>
      <c r="R727" s="40" t="s">
        <v>1495</v>
      </c>
      <c r="S727" s="40" t="s">
        <v>10945</v>
      </c>
      <c r="T727" s="40" t="s">
        <v>1172</v>
      </c>
      <c r="U727" s="40">
        <v>48</v>
      </c>
      <c r="V727" s="40" t="str">
        <f>VLOOKUP(D727,TIPOLOGIA!A:F,5,0)</f>
        <v>PRINCIPAL</v>
      </c>
      <c r="W727" s="40" t="str">
        <f>VLOOKUP(D727,TIPOLOGIA!A:F,6,0)</f>
        <v>TERRESTRE</v>
      </c>
      <c r="X727" s="40" t="s">
        <v>1225</v>
      </c>
      <c r="Y727" s="40">
        <v>1</v>
      </c>
      <c r="Z727" s="51">
        <f>IF(T727="SOPORTE_TELEFÓNICO",'TARIFAS 2025'!$B$14,IF(V727="PRINCIPAL",'TARIFAS 2025'!$B$11,IF(V727="INTERMEDIA",'TARIFAS 2025'!$C$11,IF(V727="LEJANA",'TARIFAS 2025'!$D$11))))</f>
        <v>31419</v>
      </c>
      <c r="AA727" s="51">
        <f t="shared" si="11"/>
        <v>31419</v>
      </c>
      <c r="AB727" s="100"/>
      <c r="AC727" s="100"/>
      <c r="AD727" s="100"/>
      <c r="AE727" s="100"/>
      <c r="AF727" s="100"/>
      <c r="AG727" s="100"/>
      <c r="AH727" s="100"/>
      <c r="AI727" s="100"/>
      <c r="AJ727" s="100"/>
      <c r="AK727" s="100"/>
      <c r="AL727" s="100"/>
      <c r="AM727" s="100"/>
      <c r="AN727" s="100"/>
      <c r="AO727" s="100"/>
      <c r="AP727" s="100"/>
      <c r="AQ727" s="100"/>
      <c r="AR727" s="100"/>
      <c r="AS727" s="100"/>
      <c r="AT727" s="100"/>
      <c r="AU727" s="100"/>
      <c r="AV727" s="100"/>
      <c r="AW727" s="100"/>
      <c r="AX727" s="100"/>
      <c r="AY727" s="100"/>
      <c r="AZ727" s="100"/>
      <c r="BA727" s="100"/>
      <c r="BB727" s="100"/>
      <c r="BC727" s="100"/>
      <c r="BD727" s="100"/>
      <c r="BE727" s="100"/>
      <c r="BF727" s="100"/>
      <c r="BG727" s="100"/>
    </row>
    <row r="728" spans="1:59" s="85" customFormat="1" ht="15.6" x14ac:dyDescent="0.3">
      <c r="A728" s="40" t="s">
        <v>98</v>
      </c>
      <c r="B728" s="40" t="str">
        <f>VLOOKUP(A728,'CENTROS DE COSTOS'!A:D,2,0)</f>
        <v>0036-0006</v>
      </c>
      <c r="C728" s="40" t="str">
        <f>VLOOKUP(A728,'CENTROS DE COSTOS'!A:D,3,0)</f>
        <v>Wompi Oriente</v>
      </c>
      <c r="D728" s="40">
        <v>50001</v>
      </c>
      <c r="E728" s="40">
        <v>2986896</v>
      </c>
      <c r="F728" s="40">
        <v>66484</v>
      </c>
      <c r="G728" s="40" t="s">
        <v>33</v>
      </c>
      <c r="H728" s="40" t="s">
        <v>814</v>
      </c>
      <c r="I728" s="40" t="s">
        <v>98</v>
      </c>
      <c r="J728" s="40" t="s">
        <v>6820</v>
      </c>
      <c r="K728" s="40" t="s">
        <v>1170</v>
      </c>
      <c r="L728" s="40" t="s">
        <v>8680</v>
      </c>
      <c r="M728" s="103">
        <v>45968.333333333343</v>
      </c>
      <c r="N728" s="103">
        <v>45972.654861111107</v>
      </c>
      <c r="O728" s="40" t="s">
        <v>35</v>
      </c>
      <c r="P728" s="40" t="s">
        <v>35</v>
      </c>
      <c r="Q728" s="40" t="s">
        <v>1494</v>
      </c>
      <c r="R728" s="40" t="s">
        <v>1495</v>
      </c>
      <c r="S728" s="40" t="s">
        <v>10946</v>
      </c>
      <c r="T728" s="40" t="s">
        <v>1172</v>
      </c>
      <c r="U728" s="40">
        <v>40</v>
      </c>
      <c r="V728" s="40" t="str">
        <f>VLOOKUP(D728,TIPOLOGIA!A:F,5,0)</f>
        <v>PRINCIPAL</v>
      </c>
      <c r="W728" s="40" t="str">
        <f>VLOOKUP(D728,TIPOLOGIA!A:F,6,0)</f>
        <v>TERRESTRE</v>
      </c>
      <c r="X728" s="40" t="s">
        <v>1604</v>
      </c>
      <c r="Y728" s="40">
        <v>1</v>
      </c>
      <c r="Z728" s="51">
        <f>IF(T728="SOPORTE_TELEFÓNICO",'TARIFAS 2025'!$B$14,IF(V728="PRINCIPAL",'TARIFAS 2025'!$B$11,IF(V728="INTERMEDIA",'TARIFAS 2025'!$C$11,IF(V728="LEJANA",'TARIFAS 2025'!$D$11))))</f>
        <v>31419</v>
      </c>
      <c r="AA728" s="51">
        <f t="shared" si="11"/>
        <v>31419</v>
      </c>
      <c r="AB728" s="100"/>
      <c r="AC728" s="100"/>
      <c r="AD728" s="100"/>
      <c r="AE728" s="100"/>
      <c r="AF728" s="100"/>
      <c r="AG728" s="100"/>
      <c r="AH728" s="100"/>
      <c r="AI728" s="100"/>
      <c r="AJ728" s="100"/>
      <c r="AK728" s="100"/>
      <c r="AL728" s="100"/>
      <c r="AM728" s="100"/>
      <c r="AN728" s="100"/>
      <c r="AO728" s="100"/>
      <c r="AP728" s="100"/>
      <c r="AQ728" s="100"/>
      <c r="AR728" s="100"/>
      <c r="AS728" s="100"/>
      <c r="AT728" s="100"/>
      <c r="AU728" s="100"/>
      <c r="AV728" s="100"/>
      <c r="AW728" s="100"/>
      <c r="AX728" s="100"/>
      <c r="AY728" s="100"/>
      <c r="AZ728" s="100"/>
      <c r="BA728" s="100"/>
      <c r="BB728" s="100"/>
      <c r="BC728" s="100"/>
      <c r="BD728" s="100"/>
      <c r="BE728" s="100"/>
      <c r="BF728" s="100"/>
      <c r="BG728" s="100"/>
    </row>
    <row r="729" spans="1:59" s="85" customFormat="1" ht="15.6" x14ac:dyDescent="0.3">
      <c r="A729" s="40" t="s">
        <v>77</v>
      </c>
      <c r="B729" s="40" t="str">
        <f>VLOOKUP(A729,'CENTROS DE COSTOS'!A:D,2,0)</f>
        <v>0036-0003</v>
      </c>
      <c r="C729" s="40" t="str">
        <f>VLOOKUP(A729,'CENTROS DE COSTOS'!A:D,3,0)</f>
        <v>Wompi Suroccidente</v>
      </c>
      <c r="D729" s="40">
        <v>19397</v>
      </c>
      <c r="E729" s="40">
        <v>2983797</v>
      </c>
      <c r="F729" s="40">
        <v>72266</v>
      </c>
      <c r="G729" s="40" t="s">
        <v>33</v>
      </c>
      <c r="H729" s="40" t="s">
        <v>498</v>
      </c>
      <c r="I729" s="40" t="s">
        <v>502</v>
      </c>
      <c r="J729" s="40" t="s">
        <v>6821</v>
      </c>
      <c r="K729" s="40" t="s">
        <v>1170</v>
      </c>
      <c r="L729" s="40" t="s">
        <v>8681</v>
      </c>
      <c r="M729" s="103">
        <v>45967.473611111112</v>
      </c>
      <c r="N729" s="103">
        <v>45972.654861111107</v>
      </c>
      <c r="O729" s="40" t="s">
        <v>35</v>
      </c>
      <c r="P729" s="40" t="s">
        <v>35</v>
      </c>
      <c r="Q729" s="40" t="s">
        <v>1494</v>
      </c>
      <c r="R729" s="40" t="s">
        <v>1495</v>
      </c>
      <c r="S729" s="40" t="s">
        <v>10947</v>
      </c>
      <c r="T729" s="40" t="s">
        <v>1497</v>
      </c>
      <c r="U729" s="40">
        <v>24</v>
      </c>
      <c r="V729" s="40" t="str">
        <f>VLOOKUP(D729,TIPOLOGIA!A:F,5,0)</f>
        <v>LEJANA</v>
      </c>
      <c r="W729" s="40" t="str">
        <f>VLOOKUP(D729,TIPOLOGIA!A:F,6,0)</f>
        <v>TERRESTRE</v>
      </c>
      <c r="X729" s="40" t="s">
        <v>1194</v>
      </c>
      <c r="Y729" s="40">
        <v>1</v>
      </c>
      <c r="Z729" s="51">
        <f>IF(T729="SOPORTE_TELEFÓNICO",'TARIFAS 2025'!$B$14,IF(V729="PRINCIPAL",'TARIFAS 2025'!$B$11,IF(V729="INTERMEDIA",'TARIFAS 2025'!$C$11,IF(V729="LEJANA",'TARIFAS 2025'!$D$11))))</f>
        <v>40250</v>
      </c>
      <c r="AA729" s="51">
        <f t="shared" si="11"/>
        <v>40250</v>
      </c>
      <c r="AB729" s="100"/>
      <c r="AC729" s="100"/>
      <c r="AD729" s="100"/>
      <c r="AE729" s="100"/>
      <c r="AF729" s="100"/>
      <c r="AG729" s="100"/>
      <c r="AH729" s="100"/>
      <c r="AI729" s="100"/>
      <c r="AJ729" s="100"/>
      <c r="AK729" s="100"/>
      <c r="AL729" s="100"/>
      <c r="AM729" s="100"/>
      <c r="AN729" s="100"/>
      <c r="AO729" s="100"/>
      <c r="AP729" s="100"/>
      <c r="AQ729" s="100"/>
      <c r="AR729" s="100"/>
      <c r="AS729" s="100"/>
      <c r="AT729" s="100"/>
      <c r="AU729" s="100"/>
      <c r="AV729" s="100"/>
      <c r="AW729" s="100"/>
      <c r="AX729" s="100"/>
      <c r="AY729" s="100"/>
      <c r="AZ729" s="100"/>
      <c r="BA729" s="100"/>
      <c r="BB729" s="100"/>
      <c r="BC729" s="100"/>
      <c r="BD729" s="100"/>
      <c r="BE729" s="100"/>
      <c r="BF729" s="100"/>
      <c r="BG729" s="100"/>
    </row>
    <row r="730" spans="1:59" s="85" customFormat="1" ht="15.6" x14ac:dyDescent="0.3">
      <c r="A730" s="40" t="s">
        <v>91</v>
      </c>
      <c r="B730" s="40" t="str">
        <f>VLOOKUP(A730,'CENTROS DE COSTOS'!A:D,2,0)</f>
        <v>0036-0003</v>
      </c>
      <c r="C730" s="40" t="str">
        <f>VLOOKUP(A730,'CENTROS DE COSTOS'!A:D,3,0)</f>
        <v>Wompi Suroccidente</v>
      </c>
      <c r="D730" s="40">
        <v>52001</v>
      </c>
      <c r="E730" s="40">
        <v>2990788</v>
      </c>
      <c r="F730" s="40">
        <v>76151</v>
      </c>
      <c r="G730" s="40" t="s">
        <v>33</v>
      </c>
      <c r="H730" s="40" t="s">
        <v>133</v>
      </c>
      <c r="I730" s="40" t="s">
        <v>91</v>
      </c>
      <c r="J730" s="40" t="s">
        <v>6822</v>
      </c>
      <c r="K730" s="40" t="s">
        <v>1170</v>
      </c>
      <c r="L730" s="40" t="s">
        <v>8682</v>
      </c>
      <c r="M730" s="103">
        <v>45968.566666666673</v>
      </c>
      <c r="N730" s="103">
        <v>45972.655555555553</v>
      </c>
      <c r="O730" s="40" t="s">
        <v>35</v>
      </c>
      <c r="P730" s="40" t="s">
        <v>35</v>
      </c>
      <c r="Q730" s="40" t="s">
        <v>1494</v>
      </c>
      <c r="R730" s="40" t="s">
        <v>1495</v>
      </c>
      <c r="S730" s="40" t="s">
        <v>10948</v>
      </c>
      <c r="T730" s="40" t="s">
        <v>1172</v>
      </c>
      <c r="U730" s="40">
        <v>32</v>
      </c>
      <c r="V730" s="40" t="str">
        <f>VLOOKUP(D730,TIPOLOGIA!A:F,5,0)</f>
        <v>PRINCIPAL</v>
      </c>
      <c r="W730" s="40" t="str">
        <f>VLOOKUP(D730,TIPOLOGIA!A:F,6,0)</f>
        <v>TERRESTRE</v>
      </c>
      <c r="X730" s="40" t="s">
        <v>1190</v>
      </c>
      <c r="Y730" s="40">
        <v>1</v>
      </c>
      <c r="Z730" s="51">
        <f>IF(T730="SOPORTE_TELEFÓNICO",'TARIFAS 2025'!$B$14,IF(V730="PRINCIPAL",'TARIFAS 2025'!$B$11,IF(V730="INTERMEDIA",'TARIFAS 2025'!$C$11,IF(V730="LEJANA",'TARIFAS 2025'!$D$11))))</f>
        <v>31419</v>
      </c>
      <c r="AA730" s="51">
        <f t="shared" si="11"/>
        <v>31419</v>
      </c>
      <c r="AB730" s="100"/>
      <c r="AC730" s="100"/>
      <c r="AD730" s="100"/>
      <c r="AE730" s="100"/>
      <c r="AF730" s="100"/>
      <c r="AG730" s="100"/>
      <c r="AH730" s="100"/>
      <c r="AI730" s="100"/>
      <c r="AJ730" s="100"/>
      <c r="AK730" s="100"/>
      <c r="AL730" s="100"/>
      <c r="AM730" s="100"/>
      <c r="AN730" s="100"/>
      <c r="AO730" s="100"/>
      <c r="AP730" s="100"/>
      <c r="AQ730" s="100"/>
      <c r="AR730" s="100"/>
      <c r="AS730" s="100"/>
      <c r="AT730" s="100"/>
      <c r="AU730" s="100"/>
      <c r="AV730" s="100"/>
      <c r="AW730" s="100"/>
      <c r="AX730" s="100"/>
      <c r="AY730" s="100"/>
      <c r="AZ730" s="100"/>
      <c r="BA730" s="100"/>
      <c r="BB730" s="100"/>
      <c r="BC730" s="100"/>
      <c r="BD730" s="100"/>
      <c r="BE730" s="100"/>
      <c r="BF730" s="100"/>
      <c r="BG730" s="100"/>
    </row>
    <row r="731" spans="1:59" s="85" customFormat="1" ht="15.6" x14ac:dyDescent="0.3">
      <c r="A731" s="40" t="s">
        <v>77</v>
      </c>
      <c r="B731" s="40" t="str">
        <f>VLOOKUP(A731,'CENTROS DE COSTOS'!A:D,2,0)</f>
        <v>0036-0003</v>
      </c>
      <c r="C731" s="40" t="str">
        <f>VLOOKUP(A731,'CENTROS DE COSTOS'!A:D,3,0)</f>
        <v>Wompi Suroccidente</v>
      </c>
      <c r="D731" s="40">
        <v>76001</v>
      </c>
      <c r="E731" s="40">
        <v>2990720</v>
      </c>
      <c r="F731" s="40">
        <v>79989</v>
      </c>
      <c r="G731" s="40" t="s">
        <v>33</v>
      </c>
      <c r="H731" s="40" t="s">
        <v>1101</v>
      </c>
      <c r="I731" s="40" t="s">
        <v>77</v>
      </c>
      <c r="J731" s="40" t="s">
        <v>1831</v>
      </c>
      <c r="K731" s="40" t="s">
        <v>1170</v>
      </c>
      <c r="L731" s="40" t="s">
        <v>8683</v>
      </c>
      <c r="M731" s="103">
        <v>45968.534722222219</v>
      </c>
      <c r="N731" s="103">
        <v>45972.660416666673</v>
      </c>
      <c r="O731" s="40" t="s">
        <v>35</v>
      </c>
      <c r="P731" s="40" t="s">
        <v>35</v>
      </c>
      <c r="Q731" s="40" t="s">
        <v>1494</v>
      </c>
      <c r="R731" s="40" t="s">
        <v>1495</v>
      </c>
      <c r="S731" s="40" t="s">
        <v>10949</v>
      </c>
      <c r="T731" s="40" t="s">
        <v>1172</v>
      </c>
      <c r="U731" s="40">
        <v>8</v>
      </c>
      <c r="V731" s="40" t="str">
        <f>VLOOKUP(D731,TIPOLOGIA!A:F,5,0)</f>
        <v>PRINCIPAL</v>
      </c>
      <c r="W731" s="40" t="str">
        <f>VLOOKUP(D731,TIPOLOGIA!A:F,6,0)</f>
        <v>TERRESTRE</v>
      </c>
      <c r="X731" s="40" t="s">
        <v>1673</v>
      </c>
      <c r="Y731" s="40">
        <v>1</v>
      </c>
      <c r="Z731" s="51">
        <f>IF(T731="SOPORTE_TELEFÓNICO",'TARIFAS 2025'!$B$14,IF(V731="PRINCIPAL",'TARIFAS 2025'!$B$11,IF(V731="INTERMEDIA",'TARIFAS 2025'!$C$11,IF(V731="LEJANA",'TARIFAS 2025'!$D$11))))</f>
        <v>31419</v>
      </c>
      <c r="AA731" s="51">
        <f t="shared" si="11"/>
        <v>31419</v>
      </c>
      <c r="AB731" s="100"/>
      <c r="AC731" s="100"/>
      <c r="AD731" s="100"/>
      <c r="AE731" s="100"/>
      <c r="AF731" s="100"/>
      <c r="AG731" s="100"/>
      <c r="AH731" s="100"/>
      <c r="AI731" s="100"/>
      <c r="AJ731" s="100"/>
      <c r="AK731" s="100"/>
      <c r="AL731" s="100"/>
      <c r="AM731" s="100"/>
      <c r="AN731" s="100"/>
      <c r="AO731" s="100"/>
      <c r="AP731" s="100"/>
      <c r="AQ731" s="100"/>
      <c r="AR731" s="100"/>
      <c r="AS731" s="100"/>
      <c r="AT731" s="100"/>
      <c r="AU731" s="100"/>
      <c r="AV731" s="100"/>
      <c r="AW731" s="100"/>
      <c r="AX731" s="100"/>
      <c r="AY731" s="100"/>
      <c r="AZ731" s="100"/>
      <c r="BA731" s="100"/>
      <c r="BB731" s="100"/>
      <c r="BC731" s="100"/>
      <c r="BD731" s="100"/>
      <c r="BE731" s="100"/>
      <c r="BF731" s="100"/>
      <c r="BG731" s="100"/>
    </row>
    <row r="732" spans="1:59" s="85" customFormat="1" ht="15.6" x14ac:dyDescent="0.3">
      <c r="A732" s="40" t="s">
        <v>71</v>
      </c>
      <c r="B732" s="40" t="str">
        <f>VLOOKUP(A732,'CENTROS DE COSTOS'!A:D,2,0)</f>
        <v>0036-0004</v>
      </c>
      <c r="C732" s="40" t="str">
        <f>VLOOKUP(A732,'CENTROS DE COSTOS'!A:D,3,0)</f>
        <v>Wompi Centro</v>
      </c>
      <c r="D732" s="40">
        <v>25019</v>
      </c>
      <c r="E732" s="40">
        <v>2995894</v>
      </c>
      <c r="F732" s="40">
        <v>61264</v>
      </c>
      <c r="G732" s="40" t="s">
        <v>33</v>
      </c>
      <c r="H732" s="40" t="s">
        <v>618</v>
      </c>
      <c r="I732" s="40" t="s">
        <v>617</v>
      </c>
      <c r="J732" s="40" t="s">
        <v>6823</v>
      </c>
      <c r="K732" s="40" t="s">
        <v>1170</v>
      </c>
      <c r="L732" s="40" t="s">
        <v>8684</v>
      </c>
      <c r="M732" s="103">
        <v>45971.44027777778</v>
      </c>
      <c r="N732" s="103">
        <v>45972.666666666657</v>
      </c>
      <c r="O732" s="40" t="s">
        <v>35</v>
      </c>
      <c r="P732" s="40" t="s">
        <v>35</v>
      </c>
      <c r="Q732" s="40" t="s">
        <v>1494</v>
      </c>
      <c r="R732" s="40" t="s">
        <v>1495</v>
      </c>
      <c r="S732" s="40" t="s">
        <v>10950</v>
      </c>
      <c r="T732" s="40" t="s">
        <v>1497</v>
      </c>
      <c r="U732" s="40">
        <v>16</v>
      </c>
      <c r="V732" s="40" t="str">
        <f>VLOOKUP(D732,TIPOLOGIA!A:F,5,0)</f>
        <v>INTERMEDIA</v>
      </c>
      <c r="W732" s="40" t="str">
        <f>VLOOKUP(D732,TIPOLOGIA!A:F,6,0)</f>
        <v>TERRESTRE</v>
      </c>
      <c r="X732" s="40" t="s">
        <v>1349</v>
      </c>
      <c r="Y732" s="40">
        <v>1</v>
      </c>
      <c r="Z732" s="51">
        <f>IF(T732="SOPORTE_TELEFÓNICO",'TARIFAS 2025'!$B$14,IF(V732="PRINCIPAL",'TARIFAS 2025'!$B$11,IF(V732="INTERMEDIA",'TARIFAS 2025'!$C$11,IF(V732="LEJANA",'TARIFAS 2025'!$D$11))))</f>
        <v>36351</v>
      </c>
      <c r="AA732" s="51">
        <f t="shared" si="11"/>
        <v>36351</v>
      </c>
      <c r="AB732" s="100"/>
      <c r="AC732" s="100"/>
      <c r="AD732" s="100"/>
      <c r="AE732" s="100"/>
      <c r="AF732" s="100"/>
      <c r="AG732" s="100"/>
      <c r="AH732" s="100"/>
      <c r="AI732" s="100"/>
      <c r="AJ732" s="100"/>
      <c r="AK732" s="100"/>
      <c r="AL732" s="100"/>
      <c r="AM732" s="100"/>
      <c r="AN732" s="100"/>
      <c r="AO732" s="100"/>
      <c r="AP732" s="100"/>
      <c r="AQ732" s="100"/>
      <c r="AR732" s="100"/>
      <c r="AS732" s="100"/>
      <c r="AT732" s="100"/>
      <c r="AU732" s="100"/>
      <c r="AV732" s="100"/>
      <c r="AW732" s="100"/>
      <c r="AX732" s="100"/>
      <c r="AY732" s="100"/>
      <c r="AZ732" s="100"/>
      <c r="BA732" s="100"/>
      <c r="BB732" s="100"/>
      <c r="BC732" s="100"/>
      <c r="BD732" s="100"/>
      <c r="BE732" s="100"/>
      <c r="BF732" s="100"/>
      <c r="BG732" s="100"/>
    </row>
    <row r="733" spans="1:59" s="85" customFormat="1" ht="15.6" x14ac:dyDescent="0.3">
      <c r="A733" s="40" t="s">
        <v>92</v>
      </c>
      <c r="B733" s="40" t="str">
        <f>VLOOKUP(A733,'CENTROS DE COSTOS'!A:D,2,0)</f>
        <v>0036-0002</v>
      </c>
      <c r="C733" s="40" t="str">
        <f>VLOOKUP(A733,'CENTROS DE COSTOS'!A:D,3,0)</f>
        <v>Wompi Eje Cafetero</v>
      </c>
      <c r="D733" s="40">
        <v>63470</v>
      </c>
      <c r="E733" s="40">
        <v>2986857</v>
      </c>
      <c r="F733" s="40">
        <v>80456</v>
      </c>
      <c r="G733" s="40" t="s">
        <v>33</v>
      </c>
      <c r="H733" s="40" t="s">
        <v>939</v>
      </c>
      <c r="I733" s="40" t="s">
        <v>945</v>
      </c>
      <c r="J733" s="40" t="s">
        <v>3395</v>
      </c>
      <c r="K733" s="40" t="s">
        <v>1170</v>
      </c>
      <c r="L733" s="40" t="s">
        <v>8685</v>
      </c>
      <c r="M733" s="103">
        <v>45968.333333333343</v>
      </c>
      <c r="N733" s="103">
        <v>45972.67291666667</v>
      </c>
      <c r="O733" s="40" t="s">
        <v>35</v>
      </c>
      <c r="P733" s="40" t="s">
        <v>35</v>
      </c>
      <c r="Q733" s="40" t="s">
        <v>1494</v>
      </c>
      <c r="R733" s="40" t="s">
        <v>1495</v>
      </c>
      <c r="S733" s="40" t="s">
        <v>10951</v>
      </c>
      <c r="T733" s="40" t="s">
        <v>1497</v>
      </c>
      <c r="U733" s="40">
        <v>16</v>
      </c>
      <c r="V733" s="40" t="str">
        <f>VLOOKUP(D733,TIPOLOGIA!A:F,5,0)</f>
        <v>INTERMEDIA</v>
      </c>
      <c r="W733" s="40" t="str">
        <f>VLOOKUP(D733,TIPOLOGIA!A:F,6,0)</f>
        <v>TERRESTRE</v>
      </c>
      <c r="X733" s="40" t="s">
        <v>1802</v>
      </c>
      <c r="Y733" s="40">
        <v>1</v>
      </c>
      <c r="Z733" s="51">
        <f>IF(T733="SOPORTE_TELEFÓNICO",'TARIFAS 2025'!$B$14,IF(V733="PRINCIPAL",'TARIFAS 2025'!$B$11,IF(V733="INTERMEDIA",'TARIFAS 2025'!$C$11,IF(V733="LEJANA",'TARIFAS 2025'!$D$11))))</f>
        <v>36351</v>
      </c>
      <c r="AA733" s="51">
        <f t="shared" si="11"/>
        <v>36351</v>
      </c>
      <c r="AB733" s="100"/>
      <c r="AC733" s="100"/>
      <c r="AD733" s="100"/>
      <c r="AE733" s="100"/>
      <c r="AF733" s="100"/>
      <c r="AG733" s="100"/>
      <c r="AH733" s="100"/>
      <c r="AI733" s="100"/>
      <c r="AJ733" s="100"/>
      <c r="AK733" s="100"/>
      <c r="AL733" s="100"/>
      <c r="AM733" s="100"/>
      <c r="AN733" s="100"/>
      <c r="AO733" s="100"/>
      <c r="AP733" s="100"/>
      <c r="AQ733" s="100"/>
      <c r="AR733" s="100"/>
      <c r="AS733" s="100"/>
      <c r="AT733" s="100"/>
      <c r="AU733" s="100"/>
      <c r="AV733" s="100"/>
      <c r="AW733" s="100"/>
      <c r="AX733" s="100"/>
      <c r="AY733" s="100"/>
      <c r="AZ733" s="100"/>
      <c r="BA733" s="100"/>
      <c r="BB733" s="100"/>
      <c r="BC733" s="100"/>
      <c r="BD733" s="100"/>
      <c r="BE733" s="100"/>
      <c r="BF733" s="100"/>
      <c r="BG733" s="100"/>
    </row>
    <row r="734" spans="1:59" s="85" customFormat="1" ht="15.6" x14ac:dyDescent="0.3">
      <c r="A734" s="40" t="s">
        <v>88</v>
      </c>
      <c r="B734" s="40" t="str">
        <f>VLOOKUP(A734,'CENTROS DE COSTOS'!A:D,2,0)</f>
        <v>0036-0005</v>
      </c>
      <c r="C734" s="40" t="str">
        <f>VLOOKUP(A734,'CENTROS DE COSTOS'!A:D,3,0)</f>
        <v>Wompi Noroccidente</v>
      </c>
      <c r="D734" s="40">
        <v>5368</v>
      </c>
      <c r="E734" s="40">
        <v>2994002</v>
      </c>
      <c r="F734" s="40">
        <v>36977</v>
      </c>
      <c r="G734" s="40" t="s">
        <v>33</v>
      </c>
      <c r="H734" s="40" t="s">
        <v>120</v>
      </c>
      <c r="I734" s="40" t="s">
        <v>131</v>
      </c>
      <c r="J734" s="40" t="s">
        <v>1697</v>
      </c>
      <c r="K734" s="40" t="s">
        <v>1170</v>
      </c>
      <c r="L734" s="40" t="s">
        <v>8686</v>
      </c>
      <c r="M734" s="103">
        <v>45971.333333333343</v>
      </c>
      <c r="N734" s="103">
        <v>45972.675694444442</v>
      </c>
      <c r="O734" s="40" t="s">
        <v>35</v>
      </c>
      <c r="P734" s="40" t="s">
        <v>35</v>
      </c>
      <c r="Q734" s="40" t="s">
        <v>1494</v>
      </c>
      <c r="R734" s="40" t="s">
        <v>1495</v>
      </c>
      <c r="S734" s="40" t="s">
        <v>10952</v>
      </c>
      <c r="T734" s="40" t="s">
        <v>1497</v>
      </c>
      <c r="U734" s="40">
        <v>56</v>
      </c>
      <c r="V734" s="40" t="str">
        <f>VLOOKUP(D734,TIPOLOGIA!A:F,5,0)</f>
        <v>LEJANA</v>
      </c>
      <c r="W734" s="40" t="str">
        <f>VLOOKUP(D734,TIPOLOGIA!A:F,6,0)</f>
        <v>TERRESTRE</v>
      </c>
      <c r="X734" s="40" t="s">
        <v>12479</v>
      </c>
      <c r="Y734" s="40">
        <v>1</v>
      </c>
      <c r="Z734" s="51">
        <f>IF(T734="SOPORTE_TELEFÓNICO",'TARIFAS 2025'!$B$14,IF(V734="PRINCIPAL",'TARIFAS 2025'!$B$11,IF(V734="INTERMEDIA",'TARIFAS 2025'!$C$11,IF(V734="LEJANA",'TARIFAS 2025'!$D$11))))</f>
        <v>40250</v>
      </c>
      <c r="AA734" s="51">
        <f t="shared" si="11"/>
        <v>40250</v>
      </c>
      <c r="AB734" s="100"/>
      <c r="AC734" s="100"/>
      <c r="AD734" s="100"/>
      <c r="AE734" s="100"/>
      <c r="AF734" s="100"/>
      <c r="AG734" s="100"/>
      <c r="AH734" s="100"/>
      <c r="AI734" s="100"/>
      <c r="AJ734" s="100"/>
      <c r="AK734" s="100"/>
      <c r="AL734" s="100"/>
      <c r="AM734" s="100"/>
      <c r="AN734" s="100"/>
      <c r="AO734" s="100"/>
      <c r="AP734" s="100"/>
      <c r="AQ734" s="100"/>
      <c r="AR734" s="100"/>
      <c r="AS734" s="100"/>
      <c r="AT734" s="100"/>
      <c r="AU734" s="100"/>
      <c r="AV734" s="100"/>
      <c r="AW734" s="100"/>
      <c r="AX734" s="100"/>
      <c r="AY734" s="100"/>
      <c r="AZ734" s="100"/>
      <c r="BA734" s="100"/>
      <c r="BB734" s="100"/>
      <c r="BC734" s="100"/>
      <c r="BD734" s="100"/>
      <c r="BE734" s="100"/>
      <c r="BF734" s="100"/>
      <c r="BG734" s="100"/>
    </row>
    <row r="735" spans="1:59" s="85" customFormat="1" ht="15.6" x14ac:dyDescent="0.3">
      <c r="A735" s="40" t="s">
        <v>88</v>
      </c>
      <c r="B735" s="40" t="str">
        <f>VLOOKUP(A735,'CENTROS DE COSTOS'!A:D,2,0)</f>
        <v>0036-0005</v>
      </c>
      <c r="C735" s="40" t="str">
        <f>VLOOKUP(A735,'CENTROS DE COSTOS'!A:D,3,0)</f>
        <v>Wompi Noroccidente</v>
      </c>
      <c r="D735" s="40">
        <v>5093</v>
      </c>
      <c r="E735" s="40">
        <v>2993398</v>
      </c>
      <c r="F735" s="40">
        <v>15151</v>
      </c>
      <c r="G735" s="40" t="s">
        <v>33</v>
      </c>
      <c r="H735" s="40" t="s">
        <v>120</v>
      </c>
      <c r="I735" s="40" t="s">
        <v>124</v>
      </c>
      <c r="J735" s="40" t="s">
        <v>1760</v>
      </c>
      <c r="K735" s="40" t="s">
        <v>1170</v>
      </c>
      <c r="L735" s="40" t="s">
        <v>8687</v>
      </c>
      <c r="M735" s="103">
        <v>45971.333333333343</v>
      </c>
      <c r="N735" s="103">
        <v>45972.675694444442</v>
      </c>
      <c r="O735" s="40" t="s">
        <v>35</v>
      </c>
      <c r="P735" s="40" t="s">
        <v>35</v>
      </c>
      <c r="Q735" s="40" t="s">
        <v>1494</v>
      </c>
      <c r="R735" s="40" t="s">
        <v>1495</v>
      </c>
      <c r="S735" s="40" t="s">
        <v>10953</v>
      </c>
      <c r="T735" s="40" t="s">
        <v>1497</v>
      </c>
      <c r="U735" s="40">
        <v>64</v>
      </c>
      <c r="V735" s="40" t="str">
        <f>VLOOKUP(D735,TIPOLOGIA!A:F,5,0)</f>
        <v>LEJANA</v>
      </c>
      <c r="W735" s="40" t="str">
        <f>VLOOKUP(D735,TIPOLOGIA!A:F,6,0)</f>
        <v>TERRESTRE</v>
      </c>
      <c r="X735" s="40" t="s">
        <v>12479</v>
      </c>
      <c r="Y735" s="40">
        <v>1</v>
      </c>
      <c r="Z735" s="51">
        <f>IF(T735="SOPORTE_TELEFÓNICO",'TARIFAS 2025'!$B$14,IF(V735="PRINCIPAL",'TARIFAS 2025'!$B$11,IF(V735="INTERMEDIA",'TARIFAS 2025'!$C$11,IF(V735="LEJANA",'TARIFAS 2025'!$D$11))))</f>
        <v>40250</v>
      </c>
      <c r="AA735" s="51">
        <f t="shared" si="11"/>
        <v>40250</v>
      </c>
      <c r="AB735" s="100"/>
      <c r="AC735" s="100"/>
      <c r="AD735" s="100"/>
      <c r="AE735" s="100"/>
      <c r="AF735" s="100"/>
      <c r="AG735" s="100"/>
      <c r="AH735" s="100"/>
      <c r="AI735" s="100"/>
      <c r="AJ735" s="100"/>
      <c r="AK735" s="100"/>
      <c r="AL735" s="100"/>
      <c r="AM735" s="100"/>
      <c r="AN735" s="100"/>
      <c r="AO735" s="100"/>
      <c r="AP735" s="100"/>
      <c r="AQ735" s="100"/>
      <c r="AR735" s="100"/>
      <c r="AS735" s="100"/>
      <c r="AT735" s="100"/>
      <c r="AU735" s="100"/>
      <c r="AV735" s="100"/>
      <c r="AW735" s="100"/>
      <c r="AX735" s="100"/>
      <c r="AY735" s="100"/>
      <c r="AZ735" s="100"/>
      <c r="BA735" s="100"/>
      <c r="BB735" s="100"/>
      <c r="BC735" s="100"/>
      <c r="BD735" s="100"/>
      <c r="BE735" s="100"/>
      <c r="BF735" s="100"/>
      <c r="BG735" s="100"/>
    </row>
    <row r="736" spans="1:59" s="85" customFormat="1" ht="15.6" x14ac:dyDescent="0.3">
      <c r="A736" s="40" t="s">
        <v>88</v>
      </c>
      <c r="B736" s="40" t="str">
        <f>VLOOKUP(A736,'CENTROS DE COSTOS'!A:D,2,0)</f>
        <v>0036-0005</v>
      </c>
      <c r="C736" s="40" t="str">
        <f>VLOOKUP(A736,'CENTROS DE COSTOS'!A:D,3,0)</f>
        <v>Wompi Noroccidente</v>
      </c>
      <c r="D736" s="40">
        <v>5667</v>
      </c>
      <c r="E736" s="40">
        <v>2990525</v>
      </c>
      <c r="F736" s="40">
        <v>34542</v>
      </c>
      <c r="G736" s="40" t="s">
        <v>33</v>
      </c>
      <c r="H736" s="40" t="s">
        <v>120</v>
      </c>
      <c r="I736" s="40" t="s">
        <v>221</v>
      </c>
      <c r="J736" s="40" t="s">
        <v>6331</v>
      </c>
      <c r="K736" s="40" t="s">
        <v>1170</v>
      </c>
      <c r="L736" s="40" t="s">
        <v>8688</v>
      </c>
      <c r="M736" s="103">
        <v>45968.502083333333</v>
      </c>
      <c r="N736" s="103">
        <v>45972.676388888889</v>
      </c>
      <c r="O736" s="40" t="s">
        <v>35</v>
      </c>
      <c r="P736" s="40" t="s">
        <v>35</v>
      </c>
      <c r="Q736" s="40" t="s">
        <v>1494</v>
      </c>
      <c r="R736" s="40" t="s">
        <v>1495</v>
      </c>
      <c r="S736" s="40" t="s">
        <v>10954</v>
      </c>
      <c r="T736" s="40" t="s">
        <v>1497</v>
      </c>
      <c r="U736" s="40">
        <v>24</v>
      </c>
      <c r="V736" s="40" t="str">
        <f>VLOOKUP(D736,TIPOLOGIA!A:F,5,0)</f>
        <v>LEJANA</v>
      </c>
      <c r="W736" s="40" t="str">
        <f>VLOOKUP(D736,TIPOLOGIA!A:F,6,0)</f>
        <v>TERRESTRE</v>
      </c>
      <c r="X736" s="40" t="s">
        <v>12479</v>
      </c>
      <c r="Y736" s="40">
        <v>1</v>
      </c>
      <c r="Z736" s="51">
        <f>IF(T736="SOPORTE_TELEFÓNICO",'TARIFAS 2025'!$B$14,IF(V736="PRINCIPAL",'TARIFAS 2025'!$B$11,IF(V736="INTERMEDIA",'TARIFAS 2025'!$C$11,IF(V736="LEJANA",'TARIFAS 2025'!$D$11))))</f>
        <v>40250</v>
      </c>
      <c r="AA736" s="51">
        <f t="shared" si="11"/>
        <v>40250</v>
      </c>
      <c r="AB736" s="100"/>
      <c r="AC736" s="100"/>
      <c r="AD736" s="100"/>
      <c r="AE736" s="100"/>
      <c r="AF736" s="100"/>
      <c r="AG736" s="100"/>
      <c r="AH736" s="100"/>
      <c r="AI736" s="100"/>
      <c r="AJ736" s="100"/>
      <c r="AK736" s="100"/>
      <c r="AL736" s="100"/>
      <c r="AM736" s="100"/>
      <c r="AN736" s="100"/>
      <c r="AO736" s="100"/>
      <c r="AP736" s="100"/>
      <c r="AQ736" s="100"/>
      <c r="AR736" s="100"/>
      <c r="AS736" s="100"/>
      <c r="AT736" s="100"/>
      <c r="AU736" s="100"/>
      <c r="AV736" s="100"/>
      <c r="AW736" s="100"/>
      <c r="AX736" s="100"/>
      <c r="AY736" s="100"/>
      <c r="AZ736" s="100"/>
      <c r="BA736" s="100"/>
      <c r="BB736" s="100"/>
      <c r="BC736" s="100"/>
      <c r="BD736" s="100"/>
      <c r="BE736" s="100"/>
      <c r="BF736" s="100"/>
      <c r="BG736" s="100"/>
    </row>
    <row r="737" spans="1:59" s="85" customFormat="1" ht="15.6" x14ac:dyDescent="0.3">
      <c r="A737" s="40" t="s">
        <v>88</v>
      </c>
      <c r="B737" s="40" t="str">
        <f>VLOOKUP(A737,'CENTROS DE COSTOS'!A:D,2,0)</f>
        <v>0036-0005</v>
      </c>
      <c r="C737" s="40" t="str">
        <f>VLOOKUP(A737,'CENTROS DE COSTOS'!A:D,3,0)</f>
        <v>Wompi Noroccidente</v>
      </c>
      <c r="D737" s="40">
        <v>5001</v>
      </c>
      <c r="E737" s="40">
        <v>2992836</v>
      </c>
      <c r="F737" s="40">
        <v>22222</v>
      </c>
      <c r="G737" s="40" t="s">
        <v>33</v>
      </c>
      <c r="H737" s="40" t="s">
        <v>120</v>
      </c>
      <c r="I737" s="40" t="s">
        <v>88</v>
      </c>
      <c r="J737" s="40" t="s">
        <v>6824</v>
      </c>
      <c r="K737" s="40" t="s">
        <v>1170</v>
      </c>
      <c r="L737" s="40" t="s">
        <v>8689</v>
      </c>
      <c r="M737" s="103">
        <v>45971.333333333343</v>
      </c>
      <c r="N737" s="103">
        <v>45972.679861111108</v>
      </c>
      <c r="O737" s="40" t="s">
        <v>35</v>
      </c>
      <c r="P737" s="40" t="s">
        <v>35</v>
      </c>
      <c r="Q737" s="40" t="s">
        <v>10246</v>
      </c>
      <c r="R737" s="40"/>
      <c r="S737" s="40" t="s">
        <v>10955</v>
      </c>
      <c r="T737" s="40" t="s">
        <v>1254</v>
      </c>
      <c r="U737" s="40"/>
      <c r="V737" s="40" t="str">
        <f>VLOOKUP(D737,TIPOLOGIA!A:F,5,0)</f>
        <v>PRINCIPAL</v>
      </c>
      <c r="W737" s="40" t="str">
        <f>VLOOKUP(D737,TIPOLOGIA!A:F,6,0)</f>
        <v>TERRESTRE</v>
      </c>
      <c r="X737" s="40" t="s">
        <v>1749</v>
      </c>
      <c r="Y737" s="40">
        <v>1</v>
      </c>
      <c r="Z737" s="51">
        <f>IF(T737="SOPORTE_TELEFÓNICO",'TARIFAS 2025'!$B$14,IF(V737="PRINCIPAL",'TARIFAS 2025'!$B$11,IF(V737="INTERMEDIA",'TARIFAS 2025'!$C$11,IF(V737="LEJANA",'TARIFAS 2025'!$D$11))))</f>
        <v>22000</v>
      </c>
      <c r="AA737" s="51">
        <f t="shared" si="11"/>
        <v>22000</v>
      </c>
      <c r="AB737" s="100"/>
      <c r="AC737" s="100"/>
      <c r="AD737" s="100"/>
      <c r="AE737" s="100"/>
      <c r="AF737" s="100"/>
      <c r="AG737" s="100"/>
      <c r="AH737" s="100"/>
      <c r="AI737" s="100"/>
      <c r="AJ737" s="100"/>
      <c r="AK737" s="100"/>
      <c r="AL737" s="100"/>
      <c r="AM737" s="100"/>
      <c r="AN737" s="100"/>
      <c r="AO737" s="100"/>
      <c r="AP737" s="100"/>
      <c r="AQ737" s="100"/>
      <c r="AR737" s="100"/>
      <c r="AS737" s="100"/>
      <c r="AT737" s="100"/>
      <c r="AU737" s="100"/>
      <c r="AV737" s="100"/>
      <c r="AW737" s="100"/>
      <c r="AX737" s="100"/>
      <c r="AY737" s="100"/>
      <c r="AZ737" s="100"/>
      <c r="BA737" s="100"/>
      <c r="BB737" s="100"/>
      <c r="BC737" s="100"/>
      <c r="BD737" s="100"/>
      <c r="BE737" s="100"/>
      <c r="BF737" s="100"/>
      <c r="BG737" s="100"/>
    </row>
    <row r="738" spans="1:59" s="85" customFormat="1" ht="15.6" x14ac:dyDescent="0.3">
      <c r="A738" s="40" t="s">
        <v>96</v>
      </c>
      <c r="B738" s="40" t="str">
        <f>VLOOKUP(A738,'CENTROS DE COSTOS'!A:D,2,0)</f>
        <v>0036-0007</v>
      </c>
      <c r="C738" s="40" t="str">
        <f>VLOOKUP(A738,'CENTROS DE COSTOS'!A:D,3,0)</f>
        <v>Wompi Santander</v>
      </c>
      <c r="D738" s="40">
        <v>15759</v>
      </c>
      <c r="E738" s="40">
        <v>2995375</v>
      </c>
      <c r="F738" s="40">
        <v>43161</v>
      </c>
      <c r="G738" s="40" t="s">
        <v>33</v>
      </c>
      <c r="H738" s="40" t="s">
        <v>322</v>
      </c>
      <c r="I738" s="40" t="s">
        <v>412</v>
      </c>
      <c r="J738" s="40" t="s">
        <v>1622</v>
      </c>
      <c r="K738" s="40" t="s">
        <v>1170</v>
      </c>
      <c r="L738" s="40" t="s">
        <v>8690</v>
      </c>
      <c r="M738" s="103">
        <v>45971.409722222219</v>
      </c>
      <c r="N738" s="103">
        <v>45972.686805555553</v>
      </c>
      <c r="O738" s="40" t="s">
        <v>35</v>
      </c>
      <c r="P738" s="40" t="s">
        <v>35</v>
      </c>
      <c r="Q738" s="40" t="s">
        <v>1494</v>
      </c>
      <c r="R738" s="40" t="s">
        <v>1495</v>
      </c>
      <c r="S738" s="40" t="s">
        <v>10956</v>
      </c>
      <c r="T738" s="40" t="s">
        <v>1497</v>
      </c>
      <c r="U738" s="40">
        <v>48</v>
      </c>
      <c r="V738" s="40" t="str">
        <f>VLOOKUP(D738,TIPOLOGIA!A:F,5,0)</f>
        <v>INTERMEDIA</v>
      </c>
      <c r="W738" s="40" t="str">
        <f>VLOOKUP(D738,TIPOLOGIA!A:F,6,0)</f>
        <v>TERRESTRE</v>
      </c>
      <c r="X738" s="40" t="s">
        <v>1675</v>
      </c>
      <c r="Y738" s="40">
        <v>1</v>
      </c>
      <c r="Z738" s="51">
        <f>IF(T738="SOPORTE_TELEFÓNICO",'TARIFAS 2025'!$B$14,IF(V738="PRINCIPAL",'TARIFAS 2025'!$B$11,IF(V738="INTERMEDIA",'TARIFAS 2025'!$C$11,IF(V738="LEJANA",'TARIFAS 2025'!$D$11))))</f>
        <v>36351</v>
      </c>
      <c r="AA738" s="51">
        <f t="shared" si="11"/>
        <v>36351</v>
      </c>
      <c r="AB738" s="100"/>
      <c r="AC738" s="100"/>
      <c r="AD738" s="100"/>
      <c r="AE738" s="100"/>
      <c r="AF738" s="100"/>
      <c r="AG738" s="100"/>
      <c r="AH738" s="100"/>
      <c r="AI738" s="100"/>
      <c r="AJ738" s="100"/>
      <c r="AK738" s="100"/>
      <c r="AL738" s="100"/>
      <c r="AM738" s="100"/>
      <c r="AN738" s="100"/>
      <c r="AO738" s="100"/>
      <c r="AP738" s="100"/>
      <c r="AQ738" s="100"/>
      <c r="AR738" s="100"/>
      <c r="AS738" s="100"/>
      <c r="AT738" s="100"/>
      <c r="AU738" s="100"/>
      <c r="AV738" s="100"/>
      <c r="AW738" s="100"/>
      <c r="AX738" s="100"/>
      <c r="AY738" s="100"/>
      <c r="AZ738" s="100"/>
      <c r="BA738" s="100"/>
      <c r="BB738" s="100"/>
      <c r="BC738" s="100"/>
      <c r="BD738" s="100"/>
      <c r="BE738" s="100"/>
      <c r="BF738" s="100"/>
      <c r="BG738" s="100"/>
    </row>
    <row r="739" spans="1:59" s="85" customFormat="1" ht="15.6" x14ac:dyDescent="0.3">
      <c r="A739" s="40" t="s">
        <v>71</v>
      </c>
      <c r="B739" s="40" t="str">
        <f>VLOOKUP(A739,'CENTROS DE COSTOS'!A:D,2,0)</f>
        <v>0036-0004</v>
      </c>
      <c r="C739" s="40" t="str">
        <f>VLOOKUP(A739,'CENTROS DE COSTOS'!A:D,3,0)</f>
        <v>Wompi Centro</v>
      </c>
      <c r="D739" s="40">
        <v>25307</v>
      </c>
      <c r="E739" s="40">
        <v>2994101</v>
      </c>
      <c r="F739" s="40">
        <v>62748</v>
      </c>
      <c r="G739" s="40" t="s">
        <v>33</v>
      </c>
      <c r="H739" s="40" t="s">
        <v>618</v>
      </c>
      <c r="I739" s="40" t="s">
        <v>657</v>
      </c>
      <c r="J739" s="40" t="s">
        <v>1651</v>
      </c>
      <c r="K739" s="40" t="s">
        <v>1170</v>
      </c>
      <c r="L739" s="40" t="s">
        <v>8691</v>
      </c>
      <c r="M739" s="103">
        <v>45971.333333333343</v>
      </c>
      <c r="N739" s="103">
        <v>45972.688888888893</v>
      </c>
      <c r="O739" s="40" t="s">
        <v>35</v>
      </c>
      <c r="P739" s="40" t="s">
        <v>35</v>
      </c>
      <c r="Q739" s="40" t="s">
        <v>1494</v>
      </c>
      <c r="R739" s="40" t="s">
        <v>1495</v>
      </c>
      <c r="S739" s="40" t="s">
        <v>10957</v>
      </c>
      <c r="T739" s="40" t="s">
        <v>1497</v>
      </c>
      <c r="U739" s="40">
        <v>64</v>
      </c>
      <c r="V739" s="40" t="str">
        <f>VLOOKUP(D739,TIPOLOGIA!A:F,5,0)</f>
        <v>LEJANA</v>
      </c>
      <c r="W739" s="40" t="str">
        <f>VLOOKUP(D739,TIPOLOGIA!A:F,6,0)</f>
        <v>TERRESTRE</v>
      </c>
      <c r="X739" s="40" t="s">
        <v>1675</v>
      </c>
      <c r="Y739" s="40">
        <v>1</v>
      </c>
      <c r="Z739" s="51">
        <f>IF(T739="SOPORTE_TELEFÓNICO",'TARIFAS 2025'!$B$14,IF(V739="PRINCIPAL",'TARIFAS 2025'!$B$11,IF(V739="INTERMEDIA",'TARIFAS 2025'!$C$11,IF(V739="LEJANA",'TARIFAS 2025'!$D$11))))</f>
        <v>40250</v>
      </c>
      <c r="AA739" s="51">
        <f t="shared" si="11"/>
        <v>40250</v>
      </c>
      <c r="AB739" s="100"/>
      <c r="AC739" s="100"/>
      <c r="AD739" s="100"/>
      <c r="AE739" s="100"/>
      <c r="AF739" s="100"/>
      <c r="AG739" s="100"/>
      <c r="AH739" s="100"/>
      <c r="AI739" s="100"/>
      <c r="AJ739" s="100"/>
      <c r="AK739" s="100"/>
      <c r="AL739" s="100"/>
      <c r="AM739" s="100"/>
      <c r="AN739" s="100"/>
      <c r="AO739" s="100"/>
      <c r="AP739" s="100"/>
      <c r="AQ739" s="100"/>
      <c r="AR739" s="100"/>
      <c r="AS739" s="100"/>
      <c r="AT739" s="100"/>
      <c r="AU739" s="100"/>
      <c r="AV739" s="100"/>
      <c r="AW739" s="100"/>
      <c r="AX739" s="100"/>
      <c r="AY739" s="100"/>
      <c r="AZ739" s="100"/>
      <c r="BA739" s="100"/>
      <c r="BB739" s="100"/>
      <c r="BC739" s="100"/>
      <c r="BD739" s="100"/>
      <c r="BE739" s="100"/>
      <c r="BF739" s="100"/>
      <c r="BG739" s="100"/>
    </row>
    <row r="740" spans="1:59" s="85" customFormat="1" ht="15.6" x14ac:dyDescent="0.3">
      <c r="A740" s="40" t="s">
        <v>71</v>
      </c>
      <c r="B740" s="40" t="str">
        <f>VLOOKUP(A740,'CENTROS DE COSTOS'!A:D,2,0)</f>
        <v>0036-0004</v>
      </c>
      <c r="C740" s="40" t="str">
        <f>VLOOKUP(A740,'CENTROS DE COSTOS'!A:D,3,0)</f>
        <v>Wompi Centro</v>
      </c>
      <c r="D740" s="40">
        <v>25662</v>
      </c>
      <c r="E740" s="40">
        <v>2993728</v>
      </c>
      <c r="F740" s="40">
        <v>54509</v>
      </c>
      <c r="G740" s="40" t="s">
        <v>33</v>
      </c>
      <c r="H740" s="40" t="s">
        <v>618</v>
      </c>
      <c r="I740" s="40" t="s">
        <v>692</v>
      </c>
      <c r="J740" s="40" t="s">
        <v>6825</v>
      </c>
      <c r="K740" s="40" t="s">
        <v>1170</v>
      </c>
      <c r="L740" s="40" t="s">
        <v>8692</v>
      </c>
      <c r="M740" s="103">
        <v>45971.333333333343</v>
      </c>
      <c r="N740" s="103">
        <v>45972.688888888893</v>
      </c>
      <c r="O740" s="40" t="s">
        <v>35</v>
      </c>
      <c r="P740" s="40" t="s">
        <v>35</v>
      </c>
      <c r="Q740" s="40" t="s">
        <v>1494</v>
      </c>
      <c r="R740" s="40" t="s">
        <v>1495</v>
      </c>
      <c r="S740" s="40" t="s">
        <v>10958</v>
      </c>
      <c r="T740" s="40" t="s">
        <v>1497</v>
      </c>
      <c r="U740" s="40">
        <v>8</v>
      </c>
      <c r="V740" s="40" t="str">
        <f>VLOOKUP(D740,TIPOLOGIA!A:F,5,0)</f>
        <v>LEJANA</v>
      </c>
      <c r="W740" s="40" t="str">
        <f>VLOOKUP(D740,TIPOLOGIA!A:F,6,0)</f>
        <v>TERRESTRE</v>
      </c>
      <c r="X740" s="40" t="s">
        <v>1802</v>
      </c>
      <c r="Y740" s="40">
        <v>1</v>
      </c>
      <c r="Z740" s="51">
        <f>IF(T740="SOPORTE_TELEFÓNICO",'TARIFAS 2025'!$B$14,IF(V740="PRINCIPAL",'TARIFAS 2025'!$B$11,IF(V740="INTERMEDIA",'TARIFAS 2025'!$C$11,IF(V740="LEJANA",'TARIFAS 2025'!$D$11))))</f>
        <v>40250</v>
      </c>
      <c r="AA740" s="51">
        <f t="shared" si="11"/>
        <v>40250</v>
      </c>
      <c r="AB740" s="100"/>
      <c r="AC740" s="100"/>
      <c r="AD740" s="100"/>
      <c r="AE740" s="100"/>
      <c r="AF740" s="100"/>
      <c r="AG740" s="100"/>
      <c r="AH740" s="100"/>
      <c r="AI740" s="100"/>
      <c r="AJ740" s="100"/>
      <c r="AK740" s="100"/>
      <c r="AL740" s="100"/>
      <c r="AM740" s="100"/>
      <c r="AN740" s="100"/>
      <c r="AO740" s="100"/>
      <c r="AP740" s="100"/>
      <c r="AQ740" s="100"/>
      <c r="AR740" s="100"/>
      <c r="AS740" s="100"/>
      <c r="AT740" s="100"/>
      <c r="AU740" s="100"/>
      <c r="AV740" s="100"/>
      <c r="AW740" s="100"/>
      <c r="AX740" s="100"/>
      <c r="AY740" s="100"/>
      <c r="AZ740" s="100"/>
      <c r="BA740" s="100"/>
      <c r="BB740" s="100"/>
      <c r="BC740" s="100"/>
      <c r="BD740" s="100"/>
      <c r="BE740" s="100"/>
      <c r="BF740" s="100"/>
      <c r="BG740" s="100"/>
    </row>
    <row r="741" spans="1:59" s="85" customFormat="1" ht="15.6" x14ac:dyDescent="0.3">
      <c r="A741" s="40" t="s">
        <v>71</v>
      </c>
      <c r="B741" s="40" t="str">
        <f>VLOOKUP(A741,'CENTROS DE COSTOS'!A:D,2,0)</f>
        <v>0036-0004</v>
      </c>
      <c r="C741" s="40" t="str">
        <f>VLOOKUP(A741,'CENTROS DE COSTOS'!A:D,3,0)</f>
        <v>Wompi Centro</v>
      </c>
      <c r="D741" s="40">
        <v>25290</v>
      </c>
      <c r="E741" s="40">
        <v>2993722</v>
      </c>
      <c r="F741" s="40">
        <v>63002</v>
      </c>
      <c r="G741" s="40" t="s">
        <v>33</v>
      </c>
      <c r="H741" s="40" t="s">
        <v>618</v>
      </c>
      <c r="I741" s="40" t="s">
        <v>652</v>
      </c>
      <c r="J741" s="40" t="s">
        <v>6826</v>
      </c>
      <c r="K741" s="40" t="s">
        <v>1170</v>
      </c>
      <c r="L741" s="40" t="s">
        <v>8693</v>
      </c>
      <c r="M741" s="103">
        <v>45971.333333333343</v>
      </c>
      <c r="N741" s="103">
        <v>45972.69027777778</v>
      </c>
      <c r="O741" s="40" t="s">
        <v>35</v>
      </c>
      <c r="P741" s="40" t="s">
        <v>35</v>
      </c>
      <c r="Q741" s="40" t="s">
        <v>1494</v>
      </c>
      <c r="R741" s="40" t="s">
        <v>1495</v>
      </c>
      <c r="S741" s="40" t="s">
        <v>10959</v>
      </c>
      <c r="T741" s="40" t="s">
        <v>1497</v>
      </c>
      <c r="U741" s="40">
        <v>32</v>
      </c>
      <c r="V741" s="40" t="str">
        <f>VLOOKUP(D741,TIPOLOGIA!A:F,5,0)</f>
        <v>INTERMEDIA</v>
      </c>
      <c r="W741" s="40" t="str">
        <f>VLOOKUP(D741,TIPOLOGIA!A:F,6,0)</f>
        <v>TERRESTRE</v>
      </c>
      <c r="X741" s="40" t="s">
        <v>1802</v>
      </c>
      <c r="Y741" s="40">
        <v>1</v>
      </c>
      <c r="Z741" s="51">
        <f>IF(T741="SOPORTE_TELEFÓNICO",'TARIFAS 2025'!$B$14,IF(V741="PRINCIPAL",'TARIFAS 2025'!$B$11,IF(V741="INTERMEDIA",'TARIFAS 2025'!$C$11,IF(V741="LEJANA",'TARIFAS 2025'!$D$11))))</f>
        <v>36351</v>
      </c>
      <c r="AA741" s="51">
        <f t="shared" si="11"/>
        <v>36351</v>
      </c>
      <c r="AB741" s="100"/>
      <c r="AC741" s="100"/>
      <c r="AD741" s="100"/>
      <c r="AE741" s="100"/>
      <c r="AF741" s="100"/>
      <c r="AG741" s="100"/>
      <c r="AH741" s="100"/>
      <c r="AI741" s="100"/>
      <c r="AJ741" s="100"/>
      <c r="AK741" s="100"/>
      <c r="AL741" s="100"/>
      <c r="AM741" s="100"/>
      <c r="AN741" s="100"/>
      <c r="AO741" s="100"/>
      <c r="AP741" s="100"/>
      <c r="AQ741" s="100"/>
      <c r="AR741" s="100"/>
      <c r="AS741" s="100"/>
      <c r="AT741" s="100"/>
      <c r="AU741" s="100"/>
      <c r="AV741" s="100"/>
      <c r="AW741" s="100"/>
      <c r="AX741" s="100"/>
      <c r="AY741" s="100"/>
      <c r="AZ741" s="100"/>
      <c r="BA741" s="100"/>
      <c r="BB741" s="100"/>
      <c r="BC741" s="100"/>
      <c r="BD741" s="100"/>
      <c r="BE741" s="100"/>
      <c r="BF741" s="100"/>
      <c r="BG741" s="100"/>
    </row>
    <row r="742" spans="1:59" s="85" customFormat="1" ht="15.6" x14ac:dyDescent="0.3">
      <c r="A742" s="40" t="s">
        <v>96</v>
      </c>
      <c r="B742" s="40" t="str">
        <f>VLOOKUP(A742,'CENTROS DE COSTOS'!A:D,2,0)</f>
        <v>0036-0007</v>
      </c>
      <c r="C742" s="40" t="str">
        <f>VLOOKUP(A742,'CENTROS DE COSTOS'!A:D,3,0)</f>
        <v>Wompi Santander</v>
      </c>
      <c r="D742" s="40">
        <v>15759</v>
      </c>
      <c r="E742" s="40">
        <v>2984534</v>
      </c>
      <c r="F742" s="40">
        <v>52292</v>
      </c>
      <c r="G742" s="40" t="s">
        <v>33</v>
      </c>
      <c r="H742" s="40" t="s">
        <v>322</v>
      </c>
      <c r="I742" s="40" t="s">
        <v>412</v>
      </c>
      <c r="J742" s="40" t="s">
        <v>6827</v>
      </c>
      <c r="K742" s="40" t="s">
        <v>1170</v>
      </c>
      <c r="L742" s="40" t="s">
        <v>8694</v>
      </c>
      <c r="M742" s="103">
        <v>45967.504861111112</v>
      </c>
      <c r="N742" s="103">
        <v>45972.690972222219</v>
      </c>
      <c r="O742" s="40" t="s">
        <v>35</v>
      </c>
      <c r="P742" s="40" t="s">
        <v>35</v>
      </c>
      <c r="Q742" s="40" t="s">
        <v>1494</v>
      </c>
      <c r="R742" s="40" t="s">
        <v>1495</v>
      </c>
      <c r="S742" s="40" t="s">
        <v>10960</v>
      </c>
      <c r="T742" s="40" t="s">
        <v>1497</v>
      </c>
      <c r="U742" s="40">
        <v>24</v>
      </c>
      <c r="V742" s="40" t="str">
        <f>VLOOKUP(D742,TIPOLOGIA!A:F,5,0)</f>
        <v>INTERMEDIA</v>
      </c>
      <c r="W742" s="40" t="str">
        <f>VLOOKUP(D742,TIPOLOGIA!A:F,6,0)</f>
        <v>TERRESTRE</v>
      </c>
      <c r="X742" s="40" t="s">
        <v>1509</v>
      </c>
      <c r="Y742" s="40">
        <v>1</v>
      </c>
      <c r="Z742" s="51">
        <f>IF(T742="SOPORTE_TELEFÓNICO",'TARIFAS 2025'!$B$14,IF(V742="PRINCIPAL",'TARIFAS 2025'!$B$11,IF(V742="INTERMEDIA",'TARIFAS 2025'!$C$11,IF(V742="LEJANA",'TARIFAS 2025'!$D$11))))</f>
        <v>36351</v>
      </c>
      <c r="AA742" s="51">
        <f t="shared" si="11"/>
        <v>36351</v>
      </c>
      <c r="AB742" s="100"/>
      <c r="AC742" s="100"/>
      <c r="AD742" s="100"/>
      <c r="AE742" s="100"/>
      <c r="AF742" s="100"/>
      <c r="AG742" s="100"/>
      <c r="AH742" s="100"/>
      <c r="AI742" s="100"/>
      <c r="AJ742" s="100"/>
      <c r="AK742" s="100"/>
      <c r="AL742" s="100"/>
      <c r="AM742" s="100"/>
      <c r="AN742" s="100"/>
      <c r="AO742" s="100"/>
      <c r="AP742" s="100"/>
      <c r="AQ742" s="100"/>
      <c r="AR742" s="100"/>
      <c r="AS742" s="100"/>
      <c r="AT742" s="100"/>
      <c r="AU742" s="100"/>
      <c r="AV742" s="100"/>
      <c r="AW742" s="100"/>
      <c r="AX742" s="100"/>
      <c r="AY742" s="100"/>
      <c r="AZ742" s="100"/>
      <c r="BA742" s="100"/>
      <c r="BB742" s="100"/>
      <c r="BC742" s="100"/>
      <c r="BD742" s="100"/>
      <c r="BE742" s="100"/>
      <c r="BF742" s="100"/>
      <c r="BG742" s="100"/>
    </row>
    <row r="743" spans="1:59" s="85" customFormat="1" ht="15.6" x14ac:dyDescent="0.3">
      <c r="A743" s="40" t="s">
        <v>96</v>
      </c>
      <c r="B743" s="40" t="str">
        <f>VLOOKUP(A743,'CENTROS DE COSTOS'!A:D,2,0)</f>
        <v>0036-0007</v>
      </c>
      <c r="C743" s="40" t="str">
        <f>VLOOKUP(A743,'CENTROS DE COSTOS'!A:D,3,0)</f>
        <v>Wompi Santander</v>
      </c>
      <c r="D743" s="40">
        <v>15516</v>
      </c>
      <c r="E743" s="40">
        <v>2993324</v>
      </c>
      <c r="F743" s="40">
        <v>29316</v>
      </c>
      <c r="G743" s="40" t="s">
        <v>33</v>
      </c>
      <c r="H743" s="40" t="s">
        <v>322</v>
      </c>
      <c r="I743" s="40" t="s">
        <v>381</v>
      </c>
      <c r="J743" s="40" t="s">
        <v>1548</v>
      </c>
      <c r="K743" s="40" t="s">
        <v>1170</v>
      </c>
      <c r="L743" s="40" t="s">
        <v>8695</v>
      </c>
      <c r="M743" s="103">
        <v>45971.333333333343</v>
      </c>
      <c r="N743" s="103">
        <v>45972.691666666673</v>
      </c>
      <c r="O743" s="40" t="s">
        <v>35</v>
      </c>
      <c r="P743" s="40" t="s">
        <v>35</v>
      </c>
      <c r="Q743" s="40" t="s">
        <v>1494</v>
      </c>
      <c r="R743" s="40" t="s">
        <v>1495</v>
      </c>
      <c r="S743" s="40" t="s">
        <v>10961</v>
      </c>
      <c r="T743" s="40" t="s">
        <v>1497</v>
      </c>
      <c r="U743" s="40">
        <v>32</v>
      </c>
      <c r="V743" s="40" t="str">
        <f>VLOOKUP(D743,TIPOLOGIA!A:F,5,0)</f>
        <v>INTERMEDIA</v>
      </c>
      <c r="W743" s="40" t="str">
        <f>VLOOKUP(D743,TIPOLOGIA!A:F,6,0)</f>
        <v>TERRESTRE</v>
      </c>
      <c r="X743" s="40" t="s">
        <v>1802</v>
      </c>
      <c r="Y743" s="40">
        <v>1</v>
      </c>
      <c r="Z743" s="51">
        <f>IF(T743="SOPORTE_TELEFÓNICO",'TARIFAS 2025'!$B$14,IF(V743="PRINCIPAL",'TARIFAS 2025'!$B$11,IF(V743="INTERMEDIA",'TARIFAS 2025'!$C$11,IF(V743="LEJANA",'TARIFAS 2025'!$D$11))))</f>
        <v>36351</v>
      </c>
      <c r="AA743" s="51">
        <f t="shared" si="11"/>
        <v>36351</v>
      </c>
      <c r="AB743" s="100"/>
      <c r="AC743" s="100"/>
      <c r="AD743" s="100"/>
      <c r="AE743" s="100"/>
      <c r="AF743" s="100"/>
      <c r="AG743" s="100"/>
      <c r="AH743" s="100"/>
      <c r="AI743" s="100"/>
      <c r="AJ743" s="100"/>
      <c r="AK743" s="100"/>
      <c r="AL743" s="100"/>
      <c r="AM743" s="100"/>
      <c r="AN743" s="100"/>
      <c r="AO743" s="100"/>
      <c r="AP743" s="100"/>
      <c r="AQ743" s="100"/>
      <c r="AR743" s="100"/>
      <c r="AS743" s="100"/>
      <c r="AT743" s="100"/>
      <c r="AU743" s="100"/>
      <c r="AV743" s="100"/>
      <c r="AW743" s="100"/>
      <c r="AX743" s="100"/>
      <c r="AY743" s="100"/>
      <c r="AZ743" s="100"/>
      <c r="BA743" s="100"/>
      <c r="BB743" s="100"/>
      <c r="BC743" s="100"/>
      <c r="BD743" s="100"/>
      <c r="BE743" s="100"/>
      <c r="BF743" s="100"/>
      <c r="BG743" s="100"/>
    </row>
    <row r="744" spans="1:59" s="85" customFormat="1" ht="15.6" x14ac:dyDescent="0.3">
      <c r="A744" s="40" t="s">
        <v>71</v>
      </c>
      <c r="B744" s="40" t="str">
        <f>VLOOKUP(A744,'CENTROS DE COSTOS'!A:D,2,0)</f>
        <v>0036-0004</v>
      </c>
      <c r="C744" s="40" t="str">
        <f>VLOOKUP(A744,'CENTROS DE COSTOS'!A:D,3,0)</f>
        <v>Wompi Centro</v>
      </c>
      <c r="D744" s="40">
        <v>25168</v>
      </c>
      <c r="E744" s="40">
        <v>2992915</v>
      </c>
      <c r="F744" s="40">
        <v>21153</v>
      </c>
      <c r="G744" s="40" t="s">
        <v>33</v>
      </c>
      <c r="H744" s="40" t="s">
        <v>618</v>
      </c>
      <c r="I744" s="40" t="s">
        <v>637</v>
      </c>
      <c r="J744" s="40" t="s">
        <v>6828</v>
      </c>
      <c r="K744" s="40" t="s">
        <v>1170</v>
      </c>
      <c r="L744" s="40" t="s">
        <v>8696</v>
      </c>
      <c r="M744" s="103">
        <v>45971.333333333343</v>
      </c>
      <c r="N744" s="103">
        <v>45972.691666666673</v>
      </c>
      <c r="O744" s="40" t="s">
        <v>35</v>
      </c>
      <c r="P744" s="40" t="s">
        <v>35</v>
      </c>
      <c r="Q744" s="40" t="s">
        <v>1494</v>
      </c>
      <c r="R744" s="40" t="s">
        <v>1495</v>
      </c>
      <c r="S744" s="40" t="s">
        <v>10962</v>
      </c>
      <c r="T744" s="40" t="s">
        <v>1497</v>
      </c>
      <c r="U744" s="40">
        <v>16</v>
      </c>
      <c r="V744" s="40" t="str">
        <f>VLOOKUP(D744,TIPOLOGIA!A:F,5,0)</f>
        <v>LEJANA</v>
      </c>
      <c r="W744" s="40" t="str">
        <f>VLOOKUP(D744,TIPOLOGIA!A:F,6,0)</f>
        <v>TERRESTRE</v>
      </c>
      <c r="X744" s="40" t="s">
        <v>1802</v>
      </c>
      <c r="Y744" s="40">
        <v>1</v>
      </c>
      <c r="Z744" s="51">
        <f>IF(T744="SOPORTE_TELEFÓNICO",'TARIFAS 2025'!$B$14,IF(V744="PRINCIPAL",'TARIFAS 2025'!$B$11,IF(V744="INTERMEDIA",'TARIFAS 2025'!$C$11,IF(V744="LEJANA",'TARIFAS 2025'!$D$11))))</f>
        <v>40250</v>
      </c>
      <c r="AA744" s="51">
        <f t="shared" si="11"/>
        <v>40250</v>
      </c>
      <c r="AB744" s="100"/>
      <c r="AC744" s="100"/>
      <c r="AD744" s="100"/>
      <c r="AE744" s="100"/>
      <c r="AF744" s="100"/>
      <c r="AG744" s="100"/>
      <c r="AH744" s="100"/>
      <c r="AI744" s="100"/>
      <c r="AJ744" s="100"/>
      <c r="AK744" s="100"/>
      <c r="AL744" s="100"/>
      <c r="AM744" s="100"/>
      <c r="AN744" s="100"/>
      <c r="AO744" s="100"/>
      <c r="AP744" s="100"/>
      <c r="AQ744" s="100"/>
      <c r="AR744" s="100"/>
      <c r="AS744" s="100"/>
      <c r="AT744" s="100"/>
      <c r="AU744" s="100"/>
      <c r="AV744" s="100"/>
      <c r="AW744" s="100"/>
      <c r="AX744" s="100"/>
      <c r="AY744" s="100"/>
      <c r="AZ744" s="100"/>
      <c r="BA744" s="100"/>
      <c r="BB744" s="100"/>
      <c r="BC744" s="100"/>
      <c r="BD744" s="100"/>
      <c r="BE744" s="100"/>
      <c r="BF744" s="100"/>
      <c r="BG744" s="100"/>
    </row>
    <row r="745" spans="1:59" s="85" customFormat="1" ht="15.6" x14ac:dyDescent="0.3">
      <c r="A745" s="40" t="s">
        <v>71</v>
      </c>
      <c r="B745" s="40" t="str">
        <f>VLOOKUP(A745,'CENTROS DE COSTOS'!A:D,2,0)</f>
        <v>0036-0004</v>
      </c>
      <c r="C745" s="40" t="str">
        <f>VLOOKUP(A745,'CENTROS DE COSTOS'!A:D,3,0)</f>
        <v>Wompi Centro</v>
      </c>
      <c r="D745" s="40">
        <v>25875</v>
      </c>
      <c r="E745" s="40">
        <v>2993538</v>
      </c>
      <c r="F745" s="40">
        <v>66570</v>
      </c>
      <c r="G745" s="40" t="s">
        <v>33</v>
      </c>
      <c r="H745" s="40" t="s">
        <v>618</v>
      </c>
      <c r="I745" s="40" t="s">
        <v>723</v>
      </c>
      <c r="J745" s="40" t="s">
        <v>6829</v>
      </c>
      <c r="K745" s="40" t="s">
        <v>1170</v>
      </c>
      <c r="L745" s="40" t="s">
        <v>8697</v>
      </c>
      <c r="M745" s="103">
        <v>45971.333333333343</v>
      </c>
      <c r="N745" s="103">
        <v>45972.692361111112</v>
      </c>
      <c r="O745" s="40" t="s">
        <v>35</v>
      </c>
      <c r="P745" s="40" t="s">
        <v>35</v>
      </c>
      <c r="Q745" s="40" t="s">
        <v>1494</v>
      </c>
      <c r="R745" s="40" t="s">
        <v>1495</v>
      </c>
      <c r="S745" s="40" t="s">
        <v>10963</v>
      </c>
      <c r="T745" s="40" t="s">
        <v>1497</v>
      </c>
      <c r="U745" s="40">
        <v>16</v>
      </c>
      <c r="V745" s="40" t="str">
        <f>VLOOKUP(D745,TIPOLOGIA!A:F,5,0)</f>
        <v>INTERMEDIA</v>
      </c>
      <c r="W745" s="40" t="str">
        <f>VLOOKUP(D745,TIPOLOGIA!A:F,6,0)</f>
        <v>TERRESTRE</v>
      </c>
      <c r="X745" s="40" t="s">
        <v>1802</v>
      </c>
      <c r="Y745" s="40">
        <v>1</v>
      </c>
      <c r="Z745" s="51">
        <f>IF(T745="SOPORTE_TELEFÓNICO",'TARIFAS 2025'!$B$14,IF(V745="PRINCIPAL",'TARIFAS 2025'!$B$11,IF(V745="INTERMEDIA",'TARIFAS 2025'!$C$11,IF(V745="LEJANA",'TARIFAS 2025'!$D$11))))</f>
        <v>36351</v>
      </c>
      <c r="AA745" s="51">
        <f t="shared" si="11"/>
        <v>36351</v>
      </c>
      <c r="AB745" s="100"/>
      <c r="AC745" s="100"/>
      <c r="AD745" s="100"/>
      <c r="AE745" s="100"/>
      <c r="AF745" s="100"/>
      <c r="AG745" s="100"/>
      <c r="AH745" s="100"/>
      <c r="AI745" s="100"/>
      <c r="AJ745" s="100"/>
      <c r="AK745" s="100"/>
      <c r="AL745" s="100"/>
      <c r="AM745" s="100"/>
      <c r="AN745" s="100"/>
      <c r="AO745" s="100"/>
      <c r="AP745" s="100"/>
      <c r="AQ745" s="100"/>
      <c r="AR745" s="100"/>
      <c r="AS745" s="100"/>
      <c r="AT745" s="100"/>
      <c r="AU745" s="100"/>
      <c r="AV745" s="100"/>
      <c r="AW745" s="100"/>
      <c r="AX745" s="100"/>
      <c r="AY745" s="100"/>
      <c r="AZ745" s="100"/>
      <c r="BA745" s="100"/>
      <c r="BB745" s="100"/>
      <c r="BC745" s="100"/>
      <c r="BD745" s="100"/>
      <c r="BE745" s="100"/>
      <c r="BF745" s="100"/>
      <c r="BG745" s="100"/>
    </row>
    <row r="746" spans="1:59" s="85" customFormat="1" ht="15.6" x14ac:dyDescent="0.3">
      <c r="A746" s="40" t="s">
        <v>71</v>
      </c>
      <c r="B746" s="40" t="str">
        <f>VLOOKUP(A746,'CENTROS DE COSTOS'!A:D,2,0)</f>
        <v>0036-0004</v>
      </c>
      <c r="C746" s="40" t="str">
        <f>VLOOKUP(A746,'CENTROS DE COSTOS'!A:D,3,0)</f>
        <v>Wompi Centro</v>
      </c>
      <c r="D746" s="40">
        <v>25286</v>
      </c>
      <c r="E746" s="40">
        <v>2991322</v>
      </c>
      <c r="F746" s="40">
        <v>76799</v>
      </c>
      <c r="G746" s="40" t="s">
        <v>33</v>
      </c>
      <c r="H746" s="40" t="s">
        <v>618</v>
      </c>
      <c r="I746" s="40" t="s">
        <v>650</v>
      </c>
      <c r="J746" s="40" t="s">
        <v>1348</v>
      </c>
      <c r="K746" s="40" t="s">
        <v>1170</v>
      </c>
      <c r="L746" s="40" t="s">
        <v>8698</v>
      </c>
      <c r="M746" s="103">
        <v>45968.606249999997</v>
      </c>
      <c r="N746" s="103">
        <v>45972.693055555559</v>
      </c>
      <c r="O746" s="40" t="s">
        <v>35</v>
      </c>
      <c r="P746" s="40" t="s">
        <v>35</v>
      </c>
      <c r="Q746" s="40" t="s">
        <v>1494</v>
      </c>
      <c r="R746" s="40" t="s">
        <v>1495</v>
      </c>
      <c r="S746" s="40" t="s">
        <v>10964</v>
      </c>
      <c r="T746" s="40" t="s">
        <v>1497</v>
      </c>
      <c r="U746" s="40">
        <v>64</v>
      </c>
      <c r="V746" s="40" t="str">
        <f>VLOOKUP(D746,TIPOLOGIA!A:F,5,0)</f>
        <v>INTERMEDIA</v>
      </c>
      <c r="W746" s="40" t="str">
        <f>VLOOKUP(D746,TIPOLOGIA!A:F,6,0)</f>
        <v>TERRESTRE</v>
      </c>
      <c r="X746" s="40" t="s">
        <v>1571</v>
      </c>
      <c r="Y746" s="40">
        <v>1</v>
      </c>
      <c r="Z746" s="51">
        <f>IF(T746="SOPORTE_TELEFÓNICO",'TARIFAS 2025'!$B$14,IF(V746="PRINCIPAL",'TARIFAS 2025'!$B$11,IF(V746="INTERMEDIA",'TARIFAS 2025'!$C$11,IF(V746="LEJANA",'TARIFAS 2025'!$D$11))))</f>
        <v>36351</v>
      </c>
      <c r="AA746" s="51">
        <f t="shared" si="11"/>
        <v>36351</v>
      </c>
      <c r="AB746" s="100"/>
      <c r="AC746" s="100"/>
      <c r="AD746" s="100"/>
      <c r="AE746" s="100"/>
      <c r="AF746" s="100"/>
      <c r="AG746" s="100"/>
      <c r="AH746" s="100"/>
      <c r="AI746" s="100"/>
      <c r="AJ746" s="100"/>
      <c r="AK746" s="100"/>
      <c r="AL746" s="100"/>
      <c r="AM746" s="100"/>
      <c r="AN746" s="100"/>
      <c r="AO746" s="100"/>
      <c r="AP746" s="100"/>
      <c r="AQ746" s="100"/>
      <c r="AR746" s="100"/>
      <c r="AS746" s="100"/>
      <c r="AT746" s="100"/>
      <c r="AU746" s="100"/>
      <c r="AV746" s="100"/>
      <c r="AW746" s="100"/>
      <c r="AX746" s="100"/>
      <c r="AY746" s="100"/>
      <c r="AZ746" s="100"/>
      <c r="BA746" s="100"/>
      <c r="BB746" s="100"/>
      <c r="BC746" s="100"/>
      <c r="BD746" s="100"/>
      <c r="BE746" s="100"/>
      <c r="BF746" s="100"/>
      <c r="BG746" s="100"/>
    </row>
    <row r="747" spans="1:59" s="85" customFormat="1" ht="15.6" x14ac:dyDescent="0.3">
      <c r="A747" s="40" t="s">
        <v>98</v>
      </c>
      <c r="B747" s="40" t="str">
        <f>VLOOKUP(A747,'CENTROS DE COSTOS'!A:D,2,0)</f>
        <v>0036-0006</v>
      </c>
      <c r="C747" s="40" t="str">
        <f>VLOOKUP(A747,'CENTROS DE COSTOS'!A:D,3,0)</f>
        <v>Wompi Oriente</v>
      </c>
      <c r="D747" s="40">
        <v>50680</v>
      </c>
      <c r="E747" s="40">
        <v>2978020</v>
      </c>
      <c r="F747" s="40">
        <v>58416</v>
      </c>
      <c r="G747" s="40" t="s">
        <v>33</v>
      </c>
      <c r="H747" s="40" t="s">
        <v>814</v>
      </c>
      <c r="I747" s="40" t="s">
        <v>834</v>
      </c>
      <c r="J747" s="40" t="s">
        <v>1825</v>
      </c>
      <c r="K747" s="40" t="s">
        <v>1170</v>
      </c>
      <c r="L747" s="40" t="s">
        <v>8699</v>
      </c>
      <c r="M747" s="103">
        <v>45966.472222222219</v>
      </c>
      <c r="N747" s="103">
        <v>45972.693749999999</v>
      </c>
      <c r="O747" s="40" t="s">
        <v>35</v>
      </c>
      <c r="P747" s="40" t="s">
        <v>35</v>
      </c>
      <c r="Q747" s="40" t="s">
        <v>1494</v>
      </c>
      <c r="R747" s="40" t="s">
        <v>1495</v>
      </c>
      <c r="S747" s="40" t="s">
        <v>10965</v>
      </c>
      <c r="T747" s="40" t="s">
        <v>1497</v>
      </c>
      <c r="U747" s="40">
        <v>48</v>
      </c>
      <c r="V747" s="40" t="str">
        <f>VLOOKUP(D747,TIPOLOGIA!A:F,5,0)</f>
        <v>INTERMEDIA</v>
      </c>
      <c r="W747" s="40" t="str">
        <f>VLOOKUP(D747,TIPOLOGIA!A:F,6,0)</f>
        <v>TERRESTRE</v>
      </c>
      <c r="X747" s="40" t="s">
        <v>1591</v>
      </c>
      <c r="Y747" s="40">
        <v>1</v>
      </c>
      <c r="Z747" s="51">
        <f>IF(T747="SOPORTE_TELEFÓNICO",'TARIFAS 2025'!$B$14,IF(V747="PRINCIPAL",'TARIFAS 2025'!$B$11,IF(V747="INTERMEDIA",'TARIFAS 2025'!$C$11,IF(V747="LEJANA",'TARIFAS 2025'!$D$11))))</f>
        <v>36351</v>
      </c>
      <c r="AA747" s="51">
        <f t="shared" si="11"/>
        <v>36351</v>
      </c>
      <c r="AB747" s="100"/>
      <c r="AC747" s="100"/>
      <c r="AD747" s="100"/>
      <c r="AE747" s="100"/>
      <c r="AF747" s="100"/>
      <c r="AG747" s="100"/>
      <c r="AH747" s="100"/>
      <c r="AI747" s="100"/>
      <c r="AJ747" s="100"/>
      <c r="AK747" s="100"/>
      <c r="AL747" s="100"/>
      <c r="AM747" s="100"/>
      <c r="AN747" s="100"/>
      <c r="AO747" s="100"/>
      <c r="AP747" s="100"/>
      <c r="AQ747" s="100"/>
      <c r="AR747" s="100"/>
      <c r="AS747" s="100"/>
      <c r="AT747" s="100"/>
      <c r="AU747" s="100"/>
      <c r="AV747" s="100"/>
      <c r="AW747" s="100"/>
      <c r="AX747" s="100"/>
      <c r="AY747" s="100"/>
      <c r="AZ747" s="100"/>
      <c r="BA747" s="100"/>
      <c r="BB747" s="100"/>
      <c r="BC747" s="100"/>
      <c r="BD747" s="100"/>
      <c r="BE747" s="100"/>
      <c r="BF747" s="100"/>
      <c r="BG747" s="100"/>
    </row>
    <row r="748" spans="1:59" s="85" customFormat="1" ht="15.6" x14ac:dyDescent="0.3">
      <c r="A748" s="40" t="s">
        <v>77</v>
      </c>
      <c r="B748" s="40" t="str">
        <f>VLOOKUP(A748,'CENTROS DE COSTOS'!A:D,2,0)</f>
        <v>0036-0003</v>
      </c>
      <c r="C748" s="40" t="str">
        <f>VLOOKUP(A748,'CENTROS DE COSTOS'!A:D,3,0)</f>
        <v>Wompi Suroccidente</v>
      </c>
      <c r="D748" s="40">
        <v>76248</v>
      </c>
      <c r="E748" s="40">
        <v>2986863</v>
      </c>
      <c r="F748" s="40">
        <v>33394</v>
      </c>
      <c r="G748" s="40" t="s">
        <v>33</v>
      </c>
      <c r="H748" s="40" t="s">
        <v>1101</v>
      </c>
      <c r="I748" s="40" t="s">
        <v>1113</v>
      </c>
      <c r="J748" s="40" t="s">
        <v>1341</v>
      </c>
      <c r="K748" s="40" t="s">
        <v>1170</v>
      </c>
      <c r="L748" s="40" t="s">
        <v>8700</v>
      </c>
      <c r="M748" s="103">
        <v>45968.333333333343</v>
      </c>
      <c r="N748" s="103">
        <v>45972.694444444453</v>
      </c>
      <c r="O748" s="40" t="s">
        <v>35</v>
      </c>
      <c r="P748" s="40" t="s">
        <v>35</v>
      </c>
      <c r="Q748" s="40" t="s">
        <v>1494</v>
      </c>
      <c r="R748" s="40" t="s">
        <v>1495</v>
      </c>
      <c r="S748" s="40" t="s">
        <v>10966</v>
      </c>
      <c r="T748" s="40" t="s">
        <v>1497</v>
      </c>
      <c r="U748" s="40">
        <v>40</v>
      </c>
      <c r="V748" s="40" t="str">
        <f>VLOOKUP(D748,TIPOLOGIA!A:F,5,0)</f>
        <v>INTERMEDIA</v>
      </c>
      <c r="W748" s="40" t="str">
        <f>VLOOKUP(D748,TIPOLOGIA!A:F,6,0)</f>
        <v>TERRESTRE</v>
      </c>
      <c r="X748" s="40" t="s">
        <v>1802</v>
      </c>
      <c r="Y748" s="40">
        <v>1</v>
      </c>
      <c r="Z748" s="51">
        <f>IF(T748="SOPORTE_TELEFÓNICO",'TARIFAS 2025'!$B$14,IF(V748="PRINCIPAL",'TARIFAS 2025'!$B$11,IF(V748="INTERMEDIA",'TARIFAS 2025'!$C$11,IF(V748="LEJANA",'TARIFAS 2025'!$D$11))))</f>
        <v>36351</v>
      </c>
      <c r="AA748" s="51">
        <f t="shared" si="11"/>
        <v>36351</v>
      </c>
      <c r="AB748" s="100"/>
      <c r="AC748" s="100"/>
      <c r="AD748" s="100"/>
      <c r="AE748" s="100"/>
      <c r="AF748" s="100"/>
      <c r="AG748" s="100"/>
      <c r="AH748" s="100"/>
      <c r="AI748" s="100"/>
      <c r="AJ748" s="100"/>
      <c r="AK748" s="100"/>
      <c r="AL748" s="100"/>
      <c r="AM748" s="100"/>
      <c r="AN748" s="100"/>
      <c r="AO748" s="100"/>
      <c r="AP748" s="100"/>
      <c r="AQ748" s="100"/>
      <c r="AR748" s="100"/>
      <c r="AS748" s="100"/>
      <c r="AT748" s="100"/>
      <c r="AU748" s="100"/>
      <c r="AV748" s="100"/>
      <c r="AW748" s="100"/>
      <c r="AX748" s="100"/>
      <c r="AY748" s="100"/>
      <c r="AZ748" s="100"/>
      <c r="BA748" s="100"/>
      <c r="BB748" s="100"/>
      <c r="BC748" s="100"/>
      <c r="BD748" s="100"/>
      <c r="BE748" s="100"/>
      <c r="BF748" s="100"/>
      <c r="BG748" s="100"/>
    </row>
    <row r="749" spans="1:59" s="85" customFormat="1" ht="15.6" x14ac:dyDescent="0.3">
      <c r="A749" s="40" t="s">
        <v>71</v>
      </c>
      <c r="B749" s="40" t="str">
        <f>VLOOKUP(A749,'CENTROS DE COSTOS'!A:D,2,0)</f>
        <v>0036-0004</v>
      </c>
      <c r="C749" s="40" t="str">
        <f>VLOOKUP(A749,'CENTROS DE COSTOS'!A:D,3,0)</f>
        <v>Wompi Centro</v>
      </c>
      <c r="D749" s="40">
        <v>25168</v>
      </c>
      <c r="E749" s="40">
        <v>2989148</v>
      </c>
      <c r="F749" s="40">
        <v>79638</v>
      </c>
      <c r="G749" s="40" t="s">
        <v>33</v>
      </c>
      <c r="H749" s="40" t="s">
        <v>618</v>
      </c>
      <c r="I749" s="40" t="s">
        <v>637</v>
      </c>
      <c r="J749" s="40" t="s">
        <v>6830</v>
      </c>
      <c r="K749" s="40" t="s">
        <v>1170</v>
      </c>
      <c r="L749" s="40" t="s">
        <v>8701</v>
      </c>
      <c r="M749" s="103">
        <v>45968.424305555563</v>
      </c>
      <c r="N749" s="103">
        <v>45972.695138888892</v>
      </c>
      <c r="O749" s="40" t="s">
        <v>35</v>
      </c>
      <c r="P749" s="40" t="s">
        <v>35</v>
      </c>
      <c r="Q749" s="40" t="s">
        <v>1494</v>
      </c>
      <c r="R749" s="40" t="s">
        <v>1495</v>
      </c>
      <c r="S749" s="40" t="s">
        <v>10967</v>
      </c>
      <c r="T749" s="40" t="s">
        <v>1497</v>
      </c>
      <c r="U749" s="40">
        <v>40</v>
      </c>
      <c r="V749" s="40" t="str">
        <f>VLOOKUP(D749,TIPOLOGIA!A:F,5,0)</f>
        <v>LEJANA</v>
      </c>
      <c r="W749" s="40" t="str">
        <f>VLOOKUP(D749,TIPOLOGIA!A:F,6,0)</f>
        <v>TERRESTRE</v>
      </c>
      <c r="X749" s="40" t="s">
        <v>1802</v>
      </c>
      <c r="Y749" s="40">
        <v>1</v>
      </c>
      <c r="Z749" s="51">
        <f>IF(T749="SOPORTE_TELEFÓNICO",'TARIFAS 2025'!$B$14,IF(V749="PRINCIPAL",'TARIFAS 2025'!$B$11,IF(V749="INTERMEDIA",'TARIFAS 2025'!$C$11,IF(V749="LEJANA",'TARIFAS 2025'!$D$11))))</f>
        <v>40250</v>
      </c>
      <c r="AA749" s="51">
        <f t="shared" si="11"/>
        <v>40250</v>
      </c>
      <c r="AB749" s="100"/>
      <c r="AC749" s="100"/>
      <c r="AD749" s="100"/>
      <c r="AE749" s="100"/>
      <c r="AF749" s="100"/>
      <c r="AG749" s="100"/>
      <c r="AH749" s="100"/>
      <c r="AI749" s="100"/>
      <c r="AJ749" s="100"/>
      <c r="AK749" s="100"/>
      <c r="AL749" s="100"/>
      <c r="AM749" s="100"/>
      <c r="AN749" s="100"/>
      <c r="AO749" s="100"/>
      <c r="AP749" s="100"/>
      <c r="AQ749" s="100"/>
      <c r="AR749" s="100"/>
      <c r="AS749" s="100"/>
      <c r="AT749" s="100"/>
      <c r="AU749" s="100"/>
      <c r="AV749" s="100"/>
      <c r="AW749" s="100"/>
      <c r="AX749" s="100"/>
      <c r="AY749" s="100"/>
      <c r="AZ749" s="100"/>
      <c r="BA749" s="100"/>
      <c r="BB749" s="100"/>
      <c r="BC749" s="100"/>
      <c r="BD749" s="100"/>
      <c r="BE749" s="100"/>
      <c r="BF749" s="100"/>
      <c r="BG749" s="100"/>
    </row>
    <row r="750" spans="1:59" s="85" customFormat="1" ht="15.6" x14ac:dyDescent="0.3">
      <c r="A750" s="40" t="s">
        <v>90</v>
      </c>
      <c r="B750" s="40" t="str">
        <f>VLOOKUP(A750,'CENTROS DE COSTOS'!A:D,2,0)</f>
        <v>0036-0006</v>
      </c>
      <c r="C750" s="40" t="str">
        <f>VLOOKUP(A750,'CENTROS DE COSTOS'!A:D,3,0)</f>
        <v>Wompi Oriente</v>
      </c>
      <c r="D750" s="40">
        <v>18753</v>
      </c>
      <c r="E750" s="40">
        <v>2982458</v>
      </c>
      <c r="F750" s="40">
        <v>77366</v>
      </c>
      <c r="G750" s="40" t="s">
        <v>33</v>
      </c>
      <c r="H750" s="40" t="s">
        <v>466</v>
      </c>
      <c r="I750" s="40" t="s">
        <v>477</v>
      </c>
      <c r="J750" s="40" t="s">
        <v>6831</v>
      </c>
      <c r="K750" s="40" t="s">
        <v>1170</v>
      </c>
      <c r="L750" s="40" t="s">
        <v>8702</v>
      </c>
      <c r="M750" s="103">
        <v>45967.393750000003</v>
      </c>
      <c r="N750" s="103">
        <v>45972.695138888892</v>
      </c>
      <c r="O750" s="40" t="s">
        <v>35</v>
      </c>
      <c r="P750" s="40" t="s">
        <v>35</v>
      </c>
      <c r="Q750" s="40" t="s">
        <v>1494</v>
      </c>
      <c r="R750" s="40" t="s">
        <v>1495</v>
      </c>
      <c r="S750" s="40" t="s">
        <v>10968</v>
      </c>
      <c r="T750" s="40" t="s">
        <v>1497</v>
      </c>
      <c r="U750" s="40">
        <v>16</v>
      </c>
      <c r="V750" s="40" t="str">
        <f>VLOOKUP(D750,TIPOLOGIA!A:F,5,0)</f>
        <v>LEJANA</v>
      </c>
      <c r="W750" s="40" t="str">
        <f>VLOOKUP(D750,TIPOLOGIA!A:F,6,0)</f>
        <v>TERRESTRE / AEREO</v>
      </c>
      <c r="X750" s="40" t="s">
        <v>1802</v>
      </c>
      <c r="Y750" s="40">
        <v>1</v>
      </c>
      <c r="Z750" s="51">
        <f>IF(T750="SOPORTE_TELEFÓNICO",'TARIFAS 2025'!$B$14,IF(V750="PRINCIPAL",'TARIFAS 2025'!$B$11,IF(V750="INTERMEDIA",'TARIFAS 2025'!$C$11,IF(V750="LEJANA",'TARIFAS 2025'!$D$11))))</f>
        <v>40250</v>
      </c>
      <c r="AA750" s="51">
        <f t="shared" si="11"/>
        <v>40250</v>
      </c>
      <c r="AB750" s="100"/>
      <c r="AC750" s="100"/>
      <c r="AD750" s="100"/>
      <c r="AE750" s="100"/>
      <c r="AF750" s="100"/>
      <c r="AG750" s="100"/>
      <c r="AH750" s="100"/>
      <c r="AI750" s="100"/>
      <c r="AJ750" s="100"/>
      <c r="AK750" s="100"/>
      <c r="AL750" s="100"/>
      <c r="AM750" s="100"/>
      <c r="AN750" s="100"/>
      <c r="AO750" s="100"/>
      <c r="AP750" s="100"/>
      <c r="AQ750" s="100"/>
      <c r="AR750" s="100"/>
      <c r="AS750" s="100"/>
      <c r="AT750" s="100"/>
      <c r="AU750" s="100"/>
      <c r="AV750" s="100"/>
      <c r="AW750" s="100"/>
      <c r="AX750" s="100"/>
      <c r="AY750" s="100"/>
      <c r="AZ750" s="100"/>
      <c r="BA750" s="100"/>
      <c r="BB750" s="100"/>
      <c r="BC750" s="100"/>
      <c r="BD750" s="100"/>
      <c r="BE750" s="100"/>
      <c r="BF750" s="100"/>
      <c r="BG750" s="100"/>
    </row>
    <row r="751" spans="1:59" s="85" customFormat="1" ht="15.6" x14ac:dyDescent="0.3">
      <c r="A751" s="40" t="s">
        <v>95</v>
      </c>
      <c r="B751" s="40" t="str">
        <f>VLOOKUP(A751,'CENTROS DE COSTOS'!A:D,2,0)</f>
        <v>0036-0001</v>
      </c>
      <c r="C751" s="40" t="str">
        <f>VLOOKUP(A751,'CENTROS DE COSTOS'!A:D,3,0)</f>
        <v>Wompi Costa</v>
      </c>
      <c r="D751" s="40">
        <v>70742</v>
      </c>
      <c r="E751" s="40">
        <v>2981803</v>
      </c>
      <c r="F751" s="40">
        <v>27088</v>
      </c>
      <c r="G751" s="40" t="s">
        <v>33</v>
      </c>
      <c r="H751" s="40" t="s">
        <v>504</v>
      </c>
      <c r="I751" s="40" t="s">
        <v>1051</v>
      </c>
      <c r="J751" s="40" t="s">
        <v>1828</v>
      </c>
      <c r="K751" s="40" t="s">
        <v>1170</v>
      </c>
      <c r="L751" s="40" t="s">
        <v>8703</v>
      </c>
      <c r="M751" s="103">
        <v>45967.354861111111</v>
      </c>
      <c r="N751" s="103">
        <v>45972.695833333331</v>
      </c>
      <c r="O751" s="40" t="s">
        <v>35</v>
      </c>
      <c r="P751" s="40" t="s">
        <v>35</v>
      </c>
      <c r="Q751" s="40" t="s">
        <v>1494</v>
      </c>
      <c r="R751" s="40" t="s">
        <v>1495</v>
      </c>
      <c r="S751" s="40" t="s">
        <v>10969</v>
      </c>
      <c r="T751" s="40" t="s">
        <v>1497</v>
      </c>
      <c r="U751" s="40">
        <v>64</v>
      </c>
      <c r="V751" s="40" t="str">
        <f>VLOOKUP(D751,TIPOLOGIA!A:F,5,0)</f>
        <v>INTERMEDIA</v>
      </c>
      <c r="W751" s="40" t="str">
        <f>VLOOKUP(D751,TIPOLOGIA!A:F,6,0)</f>
        <v>TERRESTRE</v>
      </c>
      <c r="X751" s="40" t="s">
        <v>1802</v>
      </c>
      <c r="Y751" s="40">
        <v>1</v>
      </c>
      <c r="Z751" s="51">
        <f>IF(T751="SOPORTE_TELEFÓNICO",'TARIFAS 2025'!$B$14,IF(V751="PRINCIPAL",'TARIFAS 2025'!$B$11,IF(V751="INTERMEDIA",'TARIFAS 2025'!$C$11,IF(V751="LEJANA",'TARIFAS 2025'!$D$11))))</f>
        <v>36351</v>
      </c>
      <c r="AA751" s="51">
        <f t="shared" si="11"/>
        <v>36351</v>
      </c>
      <c r="AB751" s="100"/>
      <c r="AC751" s="100"/>
      <c r="AD751" s="100"/>
      <c r="AE751" s="100"/>
      <c r="AF751" s="100"/>
      <c r="AG751" s="100"/>
      <c r="AH751" s="100"/>
      <c r="AI751" s="100"/>
      <c r="AJ751" s="100"/>
      <c r="AK751" s="100"/>
      <c r="AL751" s="100"/>
      <c r="AM751" s="100"/>
      <c r="AN751" s="100"/>
      <c r="AO751" s="100"/>
      <c r="AP751" s="100"/>
      <c r="AQ751" s="100"/>
      <c r="AR751" s="100"/>
      <c r="AS751" s="100"/>
      <c r="AT751" s="100"/>
      <c r="AU751" s="100"/>
      <c r="AV751" s="100"/>
      <c r="AW751" s="100"/>
      <c r="AX751" s="100"/>
      <c r="AY751" s="100"/>
      <c r="AZ751" s="100"/>
      <c r="BA751" s="100"/>
      <c r="BB751" s="100"/>
      <c r="BC751" s="100"/>
      <c r="BD751" s="100"/>
      <c r="BE751" s="100"/>
      <c r="BF751" s="100"/>
      <c r="BG751" s="100"/>
    </row>
    <row r="752" spans="1:59" s="85" customFormat="1" ht="15.6" x14ac:dyDescent="0.3">
      <c r="A752" s="40" t="s">
        <v>91</v>
      </c>
      <c r="B752" s="40" t="str">
        <f>VLOOKUP(A752,'CENTROS DE COSTOS'!A:D,2,0)</f>
        <v>0036-0003</v>
      </c>
      <c r="C752" s="40" t="str">
        <f>VLOOKUP(A752,'CENTROS DE COSTOS'!A:D,3,0)</f>
        <v>Wompi Suroccidente</v>
      </c>
      <c r="D752" s="40">
        <v>52685</v>
      </c>
      <c r="E752" s="40">
        <v>2980888</v>
      </c>
      <c r="F752" s="40">
        <v>40417</v>
      </c>
      <c r="G752" s="40" t="s">
        <v>33</v>
      </c>
      <c r="H752" s="40" t="s">
        <v>133</v>
      </c>
      <c r="I752" s="40" t="s">
        <v>622</v>
      </c>
      <c r="J752" s="40" t="s">
        <v>6832</v>
      </c>
      <c r="K752" s="40" t="s">
        <v>1170</v>
      </c>
      <c r="L752" s="40" t="s">
        <v>8704</v>
      </c>
      <c r="M752" s="103">
        <v>45967.333333333343</v>
      </c>
      <c r="N752" s="103">
        <v>45972.696527777778</v>
      </c>
      <c r="O752" s="40" t="s">
        <v>35</v>
      </c>
      <c r="P752" s="40" t="s">
        <v>35</v>
      </c>
      <c r="Q752" s="40" t="s">
        <v>1494</v>
      </c>
      <c r="R752" s="40" t="s">
        <v>1495</v>
      </c>
      <c r="S752" s="40" t="s">
        <v>10970</v>
      </c>
      <c r="T752" s="40" t="s">
        <v>1497</v>
      </c>
      <c r="U752" s="40">
        <v>40</v>
      </c>
      <c r="V752" s="40" t="str">
        <f>VLOOKUP(D752,TIPOLOGIA!A:F,5,0)</f>
        <v>INTERMEDIA</v>
      </c>
      <c r="W752" s="40" t="str">
        <f>VLOOKUP(D752,TIPOLOGIA!A:F,6,0)</f>
        <v>TERRESTRE</v>
      </c>
      <c r="X752" s="40" t="s">
        <v>1802</v>
      </c>
      <c r="Y752" s="40">
        <v>1</v>
      </c>
      <c r="Z752" s="51">
        <f>IF(T752="SOPORTE_TELEFÓNICO",'TARIFAS 2025'!$B$14,IF(V752="PRINCIPAL",'TARIFAS 2025'!$B$11,IF(V752="INTERMEDIA",'TARIFAS 2025'!$C$11,IF(V752="LEJANA",'TARIFAS 2025'!$D$11))))</f>
        <v>36351</v>
      </c>
      <c r="AA752" s="51">
        <f t="shared" si="11"/>
        <v>36351</v>
      </c>
      <c r="AB752" s="100"/>
      <c r="AC752" s="100"/>
      <c r="AD752" s="100"/>
      <c r="AE752" s="100"/>
      <c r="AF752" s="100"/>
      <c r="AG752" s="100"/>
      <c r="AH752" s="100"/>
      <c r="AI752" s="100"/>
      <c r="AJ752" s="100"/>
      <c r="AK752" s="100"/>
      <c r="AL752" s="100"/>
      <c r="AM752" s="100"/>
      <c r="AN752" s="100"/>
      <c r="AO752" s="100"/>
      <c r="AP752" s="100"/>
      <c r="AQ752" s="100"/>
      <c r="AR752" s="100"/>
      <c r="AS752" s="100"/>
      <c r="AT752" s="100"/>
      <c r="AU752" s="100"/>
      <c r="AV752" s="100"/>
      <c r="AW752" s="100"/>
      <c r="AX752" s="100"/>
      <c r="AY752" s="100"/>
      <c r="AZ752" s="100"/>
      <c r="BA752" s="100"/>
      <c r="BB752" s="100"/>
      <c r="BC752" s="100"/>
      <c r="BD752" s="100"/>
      <c r="BE752" s="100"/>
      <c r="BF752" s="100"/>
      <c r="BG752" s="100"/>
    </row>
    <row r="753" spans="1:59" s="85" customFormat="1" ht="15.6" x14ac:dyDescent="0.3">
      <c r="A753" s="40" t="s">
        <v>74</v>
      </c>
      <c r="B753" s="40" t="str">
        <f>VLOOKUP(A753,'CENTROS DE COSTOS'!A:D,2,0)</f>
        <v>0036-0007</v>
      </c>
      <c r="C753" s="40" t="str">
        <f>VLOOKUP(A753,'CENTROS DE COSTOS'!A:D,3,0)</f>
        <v>Wompi Santander</v>
      </c>
      <c r="D753" s="40">
        <v>68001</v>
      </c>
      <c r="E753" s="40">
        <v>3001792</v>
      </c>
      <c r="F753" s="40">
        <v>78793</v>
      </c>
      <c r="G753" s="40" t="s">
        <v>33</v>
      </c>
      <c r="H753" s="40" t="s">
        <v>963</v>
      </c>
      <c r="I753" s="40" t="s">
        <v>74</v>
      </c>
      <c r="J753" s="40" t="s">
        <v>6833</v>
      </c>
      <c r="K753" s="40" t="s">
        <v>1170</v>
      </c>
      <c r="L753" s="40" t="s">
        <v>8705</v>
      </c>
      <c r="M753" s="103">
        <v>45972.442361111112</v>
      </c>
      <c r="N753" s="103">
        <v>45972.697916666657</v>
      </c>
      <c r="O753" s="40" t="s">
        <v>35</v>
      </c>
      <c r="P753" s="40" t="s">
        <v>35</v>
      </c>
      <c r="Q753" s="40" t="s">
        <v>1494</v>
      </c>
      <c r="R753" s="40" t="s">
        <v>1495</v>
      </c>
      <c r="S753" s="40" t="s">
        <v>10971</v>
      </c>
      <c r="T753" s="40" t="s">
        <v>1172</v>
      </c>
      <c r="U753" s="40">
        <v>16</v>
      </c>
      <c r="V753" s="40" t="str">
        <f>VLOOKUP(D753,TIPOLOGIA!A:F,5,0)</f>
        <v>PRINCIPAL</v>
      </c>
      <c r="W753" s="40" t="str">
        <f>VLOOKUP(D753,TIPOLOGIA!A:F,6,0)</f>
        <v>TERRESTRE</v>
      </c>
      <c r="X753" s="40" t="s">
        <v>1526</v>
      </c>
      <c r="Y753" s="40">
        <v>1</v>
      </c>
      <c r="Z753" s="51">
        <f>IF(T753="SOPORTE_TELEFÓNICO",'TARIFAS 2025'!$B$14,IF(V753="PRINCIPAL",'TARIFAS 2025'!$B$11,IF(V753="INTERMEDIA",'TARIFAS 2025'!$C$11,IF(V753="LEJANA",'TARIFAS 2025'!$D$11))))</f>
        <v>31419</v>
      </c>
      <c r="AA753" s="51">
        <f t="shared" si="11"/>
        <v>31419</v>
      </c>
      <c r="AB753" s="100"/>
      <c r="AC753" s="100"/>
      <c r="AD753" s="100"/>
      <c r="AE753" s="100"/>
      <c r="AF753" s="100"/>
      <c r="AG753" s="100"/>
      <c r="AH753" s="100"/>
      <c r="AI753" s="100"/>
      <c r="AJ753" s="100"/>
      <c r="AK753" s="100"/>
      <c r="AL753" s="100"/>
      <c r="AM753" s="100"/>
      <c r="AN753" s="100"/>
      <c r="AO753" s="100"/>
      <c r="AP753" s="100"/>
      <c r="AQ753" s="100"/>
      <c r="AR753" s="100"/>
      <c r="AS753" s="100"/>
      <c r="AT753" s="100"/>
      <c r="AU753" s="100"/>
      <c r="AV753" s="100"/>
      <c r="AW753" s="100"/>
      <c r="AX753" s="100"/>
      <c r="AY753" s="100"/>
      <c r="AZ753" s="100"/>
      <c r="BA753" s="100"/>
      <c r="BB753" s="100"/>
      <c r="BC753" s="100"/>
      <c r="BD753" s="100"/>
      <c r="BE753" s="100"/>
      <c r="BF753" s="100"/>
      <c r="BG753" s="100"/>
    </row>
    <row r="754" spans="1:59" s="85" customFormat="1" ht="15.6" x14ac:dyDescent="0.3">
      <c r="A754" s="40" t="s">
        <v>77</v>
      </c>
      <c r="B754" s="40" t="str">
        <f>VLOOKUP(A754,'CENTROS DE COSTOS'!A:D,2,0)</f>
        <v>0036-0003</v>
      </c>
      <c r="C754" s="40" t="str">
        <f>VLOOKUP(A754,'CENTROS DE COSTOS'!A:D,3,0)</f>
        <v>Wompi Suroccidente</v>
      </c>
      <c r="D754" s="40">
        <v>76001</v>
      </c>
      <c r="E754" s="40">
        <v>2999047</v>
      </c>
      <c r="F754" s="40">
        <v>68895</v>
      </c>
      <c r="G754" s="40" t="s">
        <v>33</v>
      </c>
      <c r="H754" s="40" t="s">
        <v>1101</v>
      </c>
      <c r="I754" s="40" t="s">
        <v>77</v>
      </c>
      <c r="J754" s="40" t="s">
        <v>6834</v>
      </c>
      <c r="K754" s="40" t="s">
        <v>1170</v>
      </c>
      <c r="L754" s="40" t="s">
        <v>8706</v>
      </c>
      <c r="M754" s="103">
        <v>45972.333333333343</v>
      </c>
      <c r="N754" s="103">
        <v>45972.698611111111</v>
      </c>
      <c r="O754" s="40" t="s">
        <v>35</v>
      </c>
      <c r="P754" s="40" t="s">
        <v>35</v>
      </c>
      <c r="Q754" s="40" t="s">
        <v>1494</v>
      </c>
      <c r="R754" s="40" t="s">
        <v>1495</v>
      </c>
      <c r="S754" s="40" t="s">
        <v>10972</v>
      </c>
      <c r="T754" s="40" t="s">
        <v>1172</v>
      </c>
      <c r="U754" s="40">
        <v>56</v>
      </c>
      <c r="V754" s="40" t="str">
        <f>VLOOKUP(D754,TIPOLOGIA!A:F,5,0)</f>
        <v>PRINCIPAL</v>
      </c>
      <c r="W754" s="40" t="str">
        <f>VLOOKUP(D754,TIPOLOGIA!A:F,6,0)</f>
        <v>TERRESTRE</v>
      </c>
      <c r="X754" s="40" t="s">
        <v>1221</v>
      </c>
      <c r="Y754" s="40">
        <v>1</v>
      </c>
      <c r="Z754" s="51">
        <f>IF(T754="SOPORTE_TELEFÓNICO",'TARIFAS 2025'!$B$14,IF(V754="PRINCIPAL",'TARIFAS 2025'!$B$11,IF(V754="INTERMEDIA",'TARIFAS 2025'!$C$11,IF(V754="LEJANA",'TARIFAS 2025'!$D$11))))</f>
        <v>31419</v>
      </c>
      <c r="AA754" s="51">
        <f t="shared" si="11"/>
        <v>31419</v>
      </c>
      <c r="AB754" s="100"/>
      <c r="AC754" s="100"/>
      <c r="AD754" s="100"/>
      <c r="AE754" s="100"/>
      <c r="AF754" s="100"/>
      <c r="AG754" s="100"/>
      <c r="AH754" s="100"/>
      <c r="AI754" s="100"/>
      <c r="AJ754" s="100"/>
      <c r="AK754" s="100"/>
      <c r="AL754" s="100"/>
      <c r="AM754" s="100"/>
      <c r="AN754" s="100"/>
      <c r="AO754" s="100"/>
      <c r="AP754" s="100"/>
      <c r="AQ754" s="100"/>
      <c r="AR754" s="100"/>
      <c r="AS754" s="100"/>
      <c r="AT754" s="100"/>
      <c r="AU754" s="100"/>
      <c r="AV754" s="100"/>
      <c r="AW754" s="100"/>
      <c r="AX754" s="100"/>
      <c r="AY754" s="100"/>
      <c r="AZ754" s="100"/>
      <c r="BA754" s="100"/>
      <c r="BB754" s="100"/>
      <c r="BC754" s="100"/>
      <c r="BD754" s="100"/>
      <c r="BE754" s="100"/>
      <c r="BF754" s="100"/>
      <c r="BG754" s="100"/>
    </row>
    <row r="755" spans="1:59" s="85" customFormat="1" ht="15.6" x14ac:dyDescent="0.3">
      <c r="A755" s="40" t="s">
        <v>81</v>
      </c>
      <c r="B755" s="40" t="str">
        <f>VLOOKUP(A755,'CENTROS DE COSTOS'!A:D,2,0)</f>
        <v>0036-0007</v>
      </c>
      <c r="C755" s="40" t="str">
        <f>VLOOKUP(A755,'CENTROS DE COSTOS'!A:D,3,0)</f>
        <v>Wompi Santander</v>
      </c>
      <c r="D755" s="40">
        <v>54405</v>
      </c>
      <c r="E755" s="40">
        <v>2995727</v>
      </c>
      <c r="F755" s="40">
        <v>45605</v>
      </c>
      <c r="G755" s="40" t="s">
        <v>33</v>
      </c>
      <c r="H755" s="40" t="s">
        <v>891</v>
      </c>
      <c r="I755" s="40" t="s">
        <v>913</v>
      </c>
      <c r="J755" s="40" t="s">
        <v>6835</v>
      </c>
      <c r="K755" s="40" t="s">
        <v>1170</v>
      </c>
      <c r="L755" s="40" t="s">
        <v>8707</v>
      </c>
      <c r="M755" s="103">
        <v>45971.428472222222</v>
      </c>
      <c r="N755" s="103">
        <v>45972.7</v>
      </c>
      <c r="O755" s="40" t="s">
        <v>35</v>
      </c>
      <c r="P755" s="40" t="s">
        <v>35</v>
      </c>
      <c r="Q755" s="40" t="s">
        <v>1494</v>
      </c>
      <c r="R755" s="40" t="s">
        <v>1495</v>
      </c>
      <c r="S755" s="40" t="s">
        <v>10973</v>
      </c>
      <c r="T755" s="40" t="s">
        <v>1172</v>
      </c>
      <c r="U755" s="40">
        <v>16</v>
      </c>
      <c r="V755" s="40" t="str">
        <f>VLOOKUP(D755,TIPOLOGIA!A:F,5,0)</f>
        <v>PRINCIPAL</v>
      </c>
      <c r="W755" s="40" t="str">
        <f>VLOOKUP(D755,TIPOLOGIA!A:F,6,0)</f>
        <v>TERRESTRE</v>
      </c>
      <c r="X755" s="40" t="s">
        <v>1211</v>
      </c>
      <c r="Y755" s="40">
        <v>1</v>
      </c>
      <c r="Z755" s="51">
        <f>IF(T755="SOPORTE_TELEFÓNICO",'TARIFAS 2025'!$B$14,IF(V755="PRINCIPAL",'TARIFAS 2025'!$B$11,IF(V755="INTERMEDIA",'TARIFAS 2025'!$C$11,IF(V755="LEJANA",'TARIFAS 2025'!$D$11))))</f>
        <v>31419</v>
      </c>
      <c r="AA755" s="51">
        <f t="shared" si="11"/>
        <v>31419</v>
      </c>
      <c r="AB755" s="100"/>
      <c r="AC755" s="100"/>
      <c r="AD755" s="100"/>
      <c r="AE755" s="100"/>
      <c r="AF755" s="100"/>
      <c r="AG755" s="100"/>
      <c r="AH755" s="100"/>
      <c r="AI755" s="100"/>
      <c r="AJ755" s="100"/>
      <c r="AK755" s="100"/>
      <c r="AL755" s="100"/>
      <c r="AM755" s="100"/>
      <c r="AN755" s="100"/>
      <c r="AO755" s="100"/>
      <c r="AP755" s="100"/>
      <c r="AQ755" s="100"/>
      <c r="AR755" s="100"/>
      <c r="AS755" s="100"/>
      <c r="AT755" s="100"/>
      <c r="AU755" s="100"/>
      <c r="AV755" s="100"/>
      <c r="AW755" s="100"/>
      <c r="AX755" s="100"/>
      <c r="AY755" s="100"/>
      <c r="AZ755" s="100"/>
      <c r="BA755" s="100"/>
      <c r="BB755" s="100"/>
      <c r="BC755" s="100"/>
      <c r="BD755" s="100"/>
      <c r="BE755" s="100"/>
      <c r="BF755" s="100"/>
      <c r="BG755" s="100"/>
    </row>
    <row r="756" spans="1:59" s="85" customFormat="1" ht="15.6" x14ac:dyDescent="0.3">
      <c r="A756" s="40" t="s">
        <v>92</v>
      </c>
      <c r="B756" s="40" t="str">
        <f>VLOOKUP(A756,'CENTROS DE COSTOS'!A:D,2,0)</f>
        <v>0036-0002</v>
      </c>
      <c r="C756" s="40" t="str">
        <f>VLOOKUP(A756,'CENTROS DE COSTOS'!A:D,3,0)</f>
        <v>Wompi Eje Cafetero</v>
      </c>
      <c r="D756" s="40">
        <v>66001</v>
      </c>
      <c r="E756" s="40">
        <v>2993860</v>
      </c>
      <c r="F756" s="40">
        <v>81243</v>
      </c>
      <c r="G756" s="40" t="s">
        <v>33</v>
      </c>
      <c r="H756" s="40" t="s">
        <v>458</v>
      </c>
      <c r="I756" s="40" t="s">
        <v>92</v>
      </c>
      <c r="J756" s="40" t="s">
        <v>6836</v>
      </c>
      <c r="K756" s="40" t="s">
        <v>1170</v>
      </c>
      <c r="L756" s="40" t="s">
        <v>8708</v>
      </c>
      <c r="M756" s="103">
        <v>45971.333333333343</v>
      </c>
      <c r="N756" s="103">
        <v>45972.701388888891</v>
      </c>
      <c r="O756" s="40" t="s">
        <v>35</v>
      </c>
      <c r="P756" s="40" t="s">
        <v>35</v>
      </c>
      <c r="Q756" s="40" t="s">
        <v>1494</v>
      </c>
      <c r="R756" s="40" t="s">
        <v>1495</v>
      </c>
      <c r="S756" s="40" t="s">
        <v>10974</v>
      </c>
      <c r="T756" s="40" t="s">
        <v>1172</v>
      </c>
      <c r="U756" s="40">
        <v>16</v>
      </c>
      <c r="V756" s="40" t="str">
        <f>VLOOKUP(D756,TIPOLOGIA!A:F,5,0)</f>
        <v>PRINCIPAL</v>
      </c>
      <c r="W756" s="40" t="str">
        <f>VLOOKUP(D756,TIPOLOGIA!A:F,6,0)</f>
        <v>TERRESTRE</v>
      </c>
      <c r="X756" s="40" t="s">
        <v>1671</v>
      </c>
      <c r="Y756" s="40">
        <v>1</v>
      </c>
      <c r="Z756" s="51">
        <f>IF(T756="SOPORTE_TELEFÓNICO",'TARIFAS 2025'!$B$14,IF(V756="PRINCIPAL",'TARIFAS 2025'!$B$11,IF(V756="INTERMEDIA",'TARIFAS 2025'!$C$11,IF(V756="LEJANA",'TARIFAS 2025'!$D$11))))</f>
        <v>31419</v>
      </c>
      <c r="AA756" s="51">
        <f t="shared" si="11"/>
        <v>31419</v>
      </c>
      <c r="AB756" s="100"/>
      <c r="AC756" s="100"/>
      <c r="AD756" s="100"/>
      <c r="AE756" s="100"/>
      <c r="AF756" s="100"/>
      <c r="AG756" s="100"/>
      <c r="AH756" s="100"/>
      <c r="AI756" s="100"/>
      <c r="AJ756" s="100"/>
      <c r="AK756" s="100"/>
      <c r="AL756" s="100"/>
      <c r="AM756" s="100"/>
      <c r="AN756" s="100"/>
      <c r="AO756" s="100"/>
      <c r="AP756" s="100"/>
      <c r="AQ756" s="100"/>
      <c r="AR756" s="100"/>
      <c r="AS756" s="100"/>
      <c r="AT756" s="100"/>
      <c r="AU756" s="100"/>
      <c r="AV756" s="100"/>
      <c r="AW756" s="100"/>
      <c r="AX756" s="100"/>
      <c r="AY756" s="100"/>
      <c r="AZ756" s="100"/>
      <c r="BA756" s="100"/>
      <c r="BB756" s="100"/>
      <c r="BC756" s="100"/>
      <c r="BD756" s="100"/>
      <c r="BE756" s="100"/>
      <c r="BF756" s="100"/>
      <c r="BG756" s="100"/>
    </row>
    <row r="757" spans="1:59" s="85" customFormat="1" ht="15.6" x14ac:dyDescent="0.3">
      <c r="A757" s="40" t="s">
        <v>90</v>
      </c>
      <c r="B757" s="40" t="str">
        <f>VLOOKUP(A757,'CENTROS DE COSTOS'!A:D,2,0)</f>
        <v>0036-0006</v>
      </c>
      <c r="C757" s="40" t="str">
        <f>VLOOKUP(A757,'CENTROS DE COSTOS'!A:D,3,0)</f>
        <v>Wompi Oriente</v>
      </c>
      <c r="D757" s="40">
        <v>41001</v>
      </c>
      <c r="E757" s="40">
        <v>2995680</v>
      </c>
      <c r="F757" s="40">
        <v>80286</v>
      </c>
      <c r="G757" s="40" t="s">
        <v>33</v>
      </c>
      <c r="H757" s="40" t="s">
        <v>740</v>
      </c>
      <c r="I757" s="40" t="s">
        <v>90</v>
      </c>
      <c r="J757" s="40" t="s">
        <v>6837</v>
      </c>
      <c r="K757" s="40" t="s">
        <v>1170</v>
      </c>
      <c r="L757" s="40" t="s">
        <v>8709</v>
      </c>
      <c r="M757" s="103">
        <v>45971.433333333327</v>
      </c>
      <c r="N757" s="103">
        <v>45972.70208333333</v>
      </c>
      <c r="O757" s="40" t="s">
        <v>35</v>
      </c>
      <c r="P757" s="40" t="s">
        <v>35</v>
      </c>
      <c r="Q757" s="40" t="s">
        <v>1494</v>
      </c>
      <c r="R757" s="40" t="s">
        <v>1495</v>
      </c>
      <c r="S757" s="40" t="s">
        <v>10975</v>
      </c>
      <c r="T757" s="40" t="s">
        <v>1172</v>
      </c>
      <c r="U757" s="40">
        <v>16</v>
      </c>
      <c r="V757" s="40" t="str">
        <f>VLOOKUP(D757,TIPOLOGIA!A:F,5,0)</f>
        <v>PRINCIPAL</v>
      </c>
      <c r="W757" s="40" t="str">
        <f>VLOOKUP(D757,TIPOLOGIA!A:F,6,0)</f>
        <v>TERRESTRE</v>
      </c>
      <c r="X757" s="40" t="s">
        <v>1214</v>
      </c>
      <c r="Y757" s="40">
        <v>1</v>
      </c>
      <c r="Z757" s="51">
        <f>IF(T757="SOPORTE_TELEFÓNICO",'TARIFAS 2025'!$B$14,IF(V757="PRINCIPAL",'TARIFAS 2025'!$B$11,IF(V757="INTERMEDIA",'TARIFAS 2025'!$C$11,IF(V757="LEJANA",'TARIFAS 2025'!$D$11))))</f>
        <v>31419</v>
      </c>
      <c r="AA757" s="51">
        <f t="shared" si="11"/>
        <v>31419</v>
      </c>
      <c r="AB757" s="100"/>
      <c r="AC757" s="100"/>
      <c r="AD757" s="100"/>
      <c r="AE757" s="100"/>
      <c r="AF757" s="100"/>
      <c r="AG757" s="100"/>
      <c r="AH757" s="100"/>
      <c r="AI757" s="100"/>
      <c r="AJ757" s="100"/>
      <c r="AK757" s="100"/>
      <c r="AL757" s="100"/>
      <c r="AM757" s="100"/>
      <c r="AN757" s="100"/>
      <c r="AO757" s="100"/>
      <c r="AP757" s="100"/>
      <c r="AQ757" s="100"/>
      <c r="AR757" s="100"/>
      <c r="AS757" s="100"/>
      <c r="AT757" s="100"/>
      <c r="AU757" s="100"/>
      <c r="AV757" s="100"/>
      <c r="AW757" s="100"/>
      <c r="AX757" s="100"/>
      <c r="AY757" s="100"/>
      <c r="AZ757" s="100"/>
      <c r="BA757" s="100"/>
      <c r="BB757" s="100"/>
      <c r="BC757" s="100"/>
      <c r="BD757" s="100"/>
      <c r="BE757" s="100"/>
      <c r="BF757" s="100"/>
      <c r="BG757" s="100"/>
    </row>
    <row r="758" spans="1:59" s="85" customFormat="1" ht="15.6" x14ac:dyDescent="0.3">
      <c r="A758" s="40" t="s">
        <v>71</v>
      </c>
      <c r="B758" s="40" t="str">
        <f>VLOOKUP(A758,'CENTROS DE COSTOS'!A:D,2,0)</f>
        <v>0036-0004</v>
      </c>
      <c r="C758" s="40" t="str">
        <f>VLOOKUP(A758,'CENTROS DE COSTOS'!A:D,3,0)</f>
        <v>Wompi Centro</v>
      </c>
      <c r="D758" s="40">
        <v>11001</v>
      </c>
      <c r="E758" s="40">
        <v>2995632</v>
      </c>
      <c r="F758" s="40">
        <v>51554</v>
      </c>
      <c r="G758" s="40" t="s">
        <v>33</v>
      </c>
      <c r="H758" s="40" t="s">
        <v>618</v>
      </c>
      <c r="I758" s="40" t="s">
        <v>71</v>
      </c>
      <c r="J758" s="40" t="s">
        <v>1507</v>
      </c>
      <c r="K758" s="40" t="s">
        <v>1170</v>
      </c>
      <c r="L758" s="40" t="s">
        <v>8710</v>
      </c>
      <c r="M758" s="103">
        <v>45971.42083333333</v>
      </c>
      <c r="N758" s="103">
        <v>45972.702777777777</v>
      </c>
      <c r="O758" s="40" t="s">
        <v>35</v>
      </c>
      <c r="P758" s="40" t="s">
        <v>35</v>
      </c>
      <c r="Q758" s="40" t="s">
        <v>1494</v>
      </c>
      <c r="R758" s="40" t="s">
        <v>1495</v>
      </c>
      <c r="S758" s="40" t="s">
        <v>10976</v>
      </c>
      <c r="T758" s="40" t="s">
        <v>1172</v>
      </c>
      <c r="U758" s="40">
        <v>32</v>
      </c>
      <c r="V758" s="40" t="str">
        <f>VLOOKUP(D758,TIPOLOGIA!A:F,5,0)</f>
        <v>PRINCIPAL</v>
      </c>
      <c r="W758" s="40" t="str">
        <f>VLOOKUP(D758,TIPOLOGIA!A:F,6,0)</f>
        <v>TERRESTRE</v>
      </c>
      <c r="X758" s="40" t="s">
        <v>1323</v>
      </c>
      <c r="Y758" s="40">
        <v>1</v>
      </c>
      <c r="Z758" s="51">
        <f>IF(T758="SOPORTE_TELEFÓNICO",'TARIFAS 2025'!$B$14,IF(V758="PRINCIPAL",'TARIFAS 2025'!$B$11,IF(V758="INTERMEDIA",'TARIFAS 2025'!$C$11,IF(V758="LEJANA",'TARIFAS 2025'!$D$11))))</f>
        <v>31419</v>
      </c>
      <c r="AA758" s="51">
        <f t="shared" si="11"/>
        <v>31419</v>
      </c>
      <c r="AB758" s="100"/>
      <c r="AC758" s="100"/>
      <c r="AD758" s="100"/>
      <c r="AE758" s="100"/>
      <c r="AF758" s="100"/>
      <c r="AG758" s="100"/>
      <c r="AH758" s="100"/>
      <c r="AI758" s="100"/>
      <c r="AJ758" s="100"/>
      <c r="AK758" s="100"/>
      <c r="AL758" s="100"/>
      <c r="AM758" s="100"/>
      <c r="AN758" s="100"/>
      <c r="AO758" s="100"/>
      <c r="AP758" s="100"/>
      <c r="AQ758" s="100"/>
      <c r="AR758" s="100"/>
      <c r="AS758" s="100"/>
      <c r="AT758" s="100"/>
      <c r="AU758" s="100"/>
      <c r="AV758" s="100"/>
      <c r="AW758" s="100"/>
      <c r="AX758" s="100"/>
      <c r="AY758" s="100"/>
      <c r="AZ758" s="100"/>
      <c r="BA758" s="100"/>
      <c r="BB758" s="100"/>
      <c r="BC758" s="100"/>
      <c r="BD758" s="100"/>
      <c r="BE758" s="100"/>
      <c r="BF758" s="100"/>
      <c r="BG758" s="100"/>
    </row>
    <row r="759" spans="1:59" s="85" customFormat="1" ht="15.6" x14ac:dyDescent="0.3">
      <c r="A759" s="40" t="s">
        <v>68</v>
      </c>
      <c r="B759" s="40" t="str">
        <f>VLOOKUP(A759,'CENTROS DE COSTOS'!A:D,2,0)</f>
        <v>0036-0001</v>
      </c>
      <c r="C759" s="40" t="str">
        <f>VLOOKUP(A759,'CENTROS DE COSTOS'!A:D,3,0)</f>
        <v>Wompi Costa</v>
      </c>
      <c r="D759" s="40">
        <v>8001</v>
      </c>
      <c r="E759" s="40">
        <v>2995616</v>
      </c>
      <c r="F759" s="40">
        <v>18098</v>
      </c>
      <c r="G759" s="40" t="s">
        <v>33</v>
      </c>
      <c r="H759" s="40" t="s">
        <v>253</v>
      </c>
      <c r="I759" s="40" t="s">
        <v>68</v>
      </c>
      <c r="J759" s="40" t="s">
        <v>6838</v>
      </c>
      <c r="K759" s="40" t="s">
        <v>1170</v>
      </c>
      <c r="L759" s="40" t="s">
        <v>8711</v>
      </c>
      <c r="M759" s="103">
        <v>45971.416666666657</v>
      </c>
      <c r="N759" s="103">
        <v>45972.703472222223</v>
      </c>
      <c r="O759" s="40" t="s">
        <v>35</v>
      </c>
      <c r="P759" s="40" t="s">
        <v>35</v>
      </c>
      <c r="Q759" s="40" t="s">
        <v>1494</v>
      </c>
      <c r="R759" s="40" t="s">
        <v>1495</v>
      </c>
      <c r="S759" s="40" t="s">
        <v>10977</v>
      </c>
      <c r="T759" s="40" t="s">
        <v>1172</v>
      </c>
      <c r="U759" s="40">
        <v>24</v>
      </c>
      <c r="V759" s="40" t="str">
        <f>VLOOKUP(D759,TIPOLOGIA!A:F,5,0)</f>
        <v>PRINCIPAL</v>
      </c>
      <c r="W759" s="40" t="str">
        <f>VLOOKUP(D759,TIPOLOGIA!A:F,6,0)</f>
        <v>TERRESTRE</v>
      </c>
      <c r="X759" s="40" t="s">
        <v>1339</v>
      </c>
      <c r="Y759" s="40">
        <v>1</v>
      </c>
      <c r="Z759" s="51">
        <f>IF(T759="SOPORTE_TELEFÓNICO",'TARIFAS 2025'!$B$14,IF(V759="PRINCIPAL",'TARIFAS 2025'!$B$11,IF(V759="INTERMEDIA",'TARIFAS 2025'!$C$11,IF(V759="LEJANA",'TARIFAS 2025'!$D$11))))</f>
        <v>31419</v>
      </c>
      <c r="AA759" s="51">
        <f t="shared" si="11"/>
        <v>31419</v>
      </c>
      <c r="AB759" s="100"/>
      <c r="AC759" s="100"/>
      <c r="AD759" s="100"/>
      <c r="AE759" s="100"/>
      <c r="AF759" s="100"/>
      <c r="AG759" s="100"/>
      <c r="AH759" s="100"/>
      <c r="AI759" s="100"/>
      <c r="AJ759" s="100"/>
      <c r="AK759" s="100"/>
      <c r="AL759" s="100"/>
      <c r="AM759" s="100"/>
      <c r="AN759" s="100"/>
      <c r="AO759" s="100"/>
      <c r="AP759" s="100"/>
      <c r="AQ759" s="100"/>
      <c r="AR759" s="100"/>
      <c r="AS759" s="100"/>
      <c r="AT759" s="100"/>
      <c r="AU759" s="100"/>
      <c r="AV759" s="100"/>
      <c r="AW759" s="100"/>
      <c r="AX759" s="100"/>
      <c r="AY759" s="100"/>
      <c r="AZ759" s="100"/>
      <c r="BA759" s="100"/>
      <c r="BB759" s="100"/>
      <c r="BC759" s="100"/>
      <c r="BD759" s="100"/>
      <c r="BE759" s="100"/>
      <c r="BF759" s="100"/>
      <c r="BG759" s="100"/>
    </row>
    <row r="760" spans="1:59" s="85" customFormat="1" ht="15.6" x14ac:dyDescent="0.3">
      <c r="A760" s="40" t="s">
        <v>90</v>
      </c>
      <c r="B760" s="40" t="str">
        <f>VLOOKUP(A760,'CENTROS DE COSTOS'!A:D,2,0)</f>
        <v>0036-0006</v>
      </c>
      <c r="C760" s="40" t="str">
        <f>VLOOKUP(A760,'CENTROS DE COSTOS'!A:D,3,0)</f>
        <v>Wompi Oriente</v>
      </c>
      <c r="D760" s="40">
        <v>41001</v>
      </c>
      <c r="E760" s="40">
        <v>2995428</v>
      </c>
      <c r="F760" s="40">
        <v>80743</v>
      </c>
      <c r="G760" s="40" t="s">
        <v>33</v>
      </c>
      <c r="H760" s="40" t="s">
        <v>740</v>
      </c>
      <c r="I760" s="40" t="s">
        <v>90</v>
      </c>
      <c r="J760" s="40" t="s">
        <v>1631</v>
      </c>
      <c r="K760" s="40" t="s">
        <v>1170</v>
      </c>
      <c r="L760" s="40" t="s">
        <v>8712</v>
      </c>
      <c r="M760" s="103">
        <v>45971.40625</v>
      </c>
      <c r="N760" s="103">
        <v>45972.70416666667</v>
      </c>
      <c r="O760" s="40" t="s">
        <v>35</v>
      </c>
      <c r="P760" s="40" t="s">
        <v>35</v>
      </c>
      <c r="Q760" s="40" t="s">
        <v>1494</v>
      </c>
      <c r="R760" s="40" t="s">
        <v>1495</v>
      </c>
      <c r="S760" s="40" t="s">
        <v>10978</v>
      </c>
      <c r="T760" s="40" t="s">
        <v>1172</v>
      </c>
      <c r="U760" s="40">
        <v>24</v>
      </c>
      <c r="V760" s="40" t="str">
        <f>VLOOKUP(D760,TIPOLOGIA!A:F,5,0)</f>
        <v>PRINCIPAL</v>
      </c>
      <c r="W760" s="40" t="str">
        <f>VLOOKUP(D760,TIPOLOGIA!A:F,6,0)</f>
        <v>TERRESTRE</v>
      </c>
      <c r="X760" s="40" t="s">
        <v>1214</v>
      </c>
      <c r="Y760" s="40">
        <v>1</v>
      </c>
      <c r="Z760" s="51">
        <f>IF(T760="SOPORTE_TELEFÓNICO",'TARIFAS 2025'!$B$14,IF(V760="PRINCIPAL",'TARIFAS 2025'!$B$11,IF(V760="INTERMEDIA",'TARIFAS 2025'!$C$11,IF(V760="LEJANA",'TARIFAS 2025'!$D$11))))</f>
        <v>31419</v>
      </c>
      <c r="AA760" s="51">
        <f t="shared" si="11"/>
        <v>31419</v>
      </c>
      <c r="AB760" s="100"/>
      <c r="AC760" s="100"/>
      <c r="AD760" s="100"/>
      <c r="AE760" s="100"/>
      <c r="AF760" s="100"/>
      <c r="AG760" s="100"/>
      <c r="AH760" s="100"/>
      <c r="AI760" s="100"/>
      <c r="AJ760" s="100"/>
      <c r="AK760" s="100"/>
      <c r="AL760" s="100"/>
      <c r="AM760" s="100"/>
      <c r="AN760" s="100"/>
      <c r="AO760" s="100"/>
      <c r="AP760" s="100"/>
      <c r="AQ760" s="100"/>
      <c r="AR760" s="100"/>
      <c r="AS760" s="100"/>
      <c r="AT760" s="100"/>
      <c r="AU760" s="100"/>
      <c r="AV760" s="100"/>
      <c r="AW760" s="100"/>
      <c r="AX760" s="100"/>
      <c r="AY760" s="100"/>
      <c r="AZ760" s="100"/>
      <c r="BA760" s="100"/>
      <c r="BB760" s="100"/>
      <c r="BC760" s="100"/>
      <c r="BD760" s="100"/>
      <c r="BE760" s="100"/>
      <c r="BF760" s="100"/>
      <c r="BG760" s="100"/>
    </row>
    <row r="761" spans="1:59" s="85" customFormat="1" ht="15.6" x14ac:dyDescent="0.3">
      <c r="A761" s="40" t="s">
        <v>71</v>
      </c>
      <c r="B761" s="40" t="str">
        <f>VLOOKUP(A761,'CENTROS DE COSTOS'!A:D,2,0)</f>
        <v>0036-0004</v>
      </c>
      <c r="C761" s="40" t="str">
        <f>VLOOKUP(A761,'CENTROS DE COSTOS'!A:D,3,0)</f>
        <v>Wompi Centro</v>
      </c>
      <c r="D761" s="40">
        <v>11001</v>
      </c>
      <c r="E761" s="40">
        <v>2994971</v>
      </c>
      <c r="F761" s="40">
        <v>80116</v>
      </c>
      <c r="G761" s="40" t="s">
        <v>33</v>
      </c>
      <c r="H761" s="40" t="s">
        <v>618</v>
      </c>
      <c r="I761" s="40" t="s">
        <v>71</v>
      </c>
      <c r="J761" s="40" t="s">
        <v>6264</v>
      </c>
      <c r="K761" s="40" t="s">
        <v>1170</v>
      </c>
      <c r="L761" s="40" t="s">
        <v>8713</v>
      </c>
      <c r="M761" s="103">
        <v>45971.39166666667</v>
      </c>
      <c r="N761" s="103">
        <v>45972.704861111109</v>
      </c>
      <c r="O761" s="40" t="s">
        <v>35</v>
      </c>
      <c r="P761" s="40" t="s">
        <v>35</v>
      </c>
      <c r="Q761" s="40" t="s">
        <v>1494</v>
      </c>
      <c r="R761" s="40" t="s">
        <v>1495</v>
      </c>
      <c r="S761" s="40" t="s">
        <v>10979</v>
      </c>
      <c r="T761" s="40" t="s">
        <v>1172</v>
      </c>
      <c r="U761" s="40">
        <v>24</v>
      </c>
      <c r="V761" s="40" t="str">
        <f>VLOOKUP(D761,TIPOLOGIA!A:F,5,0)</f>
        <v>PRINCIPAL</v>
      </c>
      <c r="W761" s="40" t="str">
        <f>VLOOKUP(D761,TIPOLOGIA!A:F,6,0)</f>
        <v>TERRESTRE</v>
      </c>
      <c r="X761" s="40" t="s">
        <v>1323</v>
      </c>
      <c r="Y761" s="40">
        <v>1</v>
      </c>
      <c r="Z761" s="51">
        <f>IF(T761="SOPORTE_TELEFÓNICO",'TARIFAS 2025'!$B$14,IF(V761="PRINCIPAL",'TARIFAS 2025'!$B$11,IF(V761="INTERMEDIA",'TARIFAS 2025'!$C$11,IF(V761="LEJANA",'TARIFAS 2025'!$D$11))))</f>
        <v>31419</v>
      </c>
      <c r="AA761" s="51">
        <f t="shared" si="11"/>
        <v>31419</v>
      </c>
      <c r="AB761" s="100"/>
      <c r="AC761" s="100"/>
      <c r="AD761" s="100"/>
      <c r="AE761" s="100"/>
      <c r="AF761" s="100"/>
      <c r="AG761" s="100"/>
      <c r="AH761" s="100"/>
      <c r="AI761" s="100"/>
      <c r="AJ761" s="100"/>
      <c r="AK761" s="100"/>
      <c r="AL761" s="100"/>
      <c r="AM761" s="100"/>
      <c r="AN761" s="100"/>
      <c r="AO761" s="100"/>
      <c r="AP761" s="100"/>
      <c r="AQ761" s="100"/>
      <c r="AR761" s="100"/>
      <c r="AS761" s="100"/>
      <c r="AT761" s="100"/>
      <c r="AU761" s="100"/>
      <c r="AV761" s="100"/>
      <c r="AW761" s="100"/>
      <c r="AX761" s="100"/>
      <c r="AY761" s="100"/>
      <c r="AZ761" s="100"/>
      <c r="BA761" s="100"/>
      <c r="BB761" s="100"/>
      <c r="BC761" s="100"/>
      <c r="BD761" s="100"/>
      <c r="BE761" s="100"/>
      <c r="BF761" s="100"/>
      <c r="BG761" s="100"/>
    </row>
    <row r="762" spans="1:59" s="85" customFormat="1" ht="15.6" x14ac:dyDescent="0.3">
      <c r="A762" s="40" t="s">
        <v>85</v>
      </c>
      <c r="B762" s="40" t="str">
        <f>VLOOKUP(A762,'CENTROS DE COSTOS'!A:D,2,0)</f>
        <v>0036-0006</v>
      </c>
      <c r="C762" s="40" t="str">
        <f>VLOOKUP(A762,'CENTROS DE COSTOS'!A:D,3,0)</f>
        <v>Wompi Oriente</v>
      </c>
      <c r="D762" s="40">
        <v>73001</v>
      </c>
      <c r="E762" s="40">
        <v>2992694</v>
      </c>
      <c r="F762" s="40">
        <v>75286</v>
      </c>
      <c r="G762" s="40" t="s">
        <v>33</v>
      </c>
      <c r="H762" s="40" t="s">
        <v>1056</v>
      </c>
      <c r="I762" s="40" t="s">
        <v>85</v>
      </c>
      <c r="J762" s="40" t="s">
        <v>6839</v>
      </c>
      <c r="K762" s="40" t="s">
        <v>1170</v>
      </c>
      <c r="L762" s="40" t="s">
        <v>8714</v>
      </c>
      <c r="M762" s="103">
        <v>45971.333333333343</v>
      </c>
      <c r="N762" s="103">
        <v>45972.706944444442</v>
      </c>
      <c r="O762" s="40" t="s">
        <v>35</v>
      </c>
      <c r="P762" s="40" t="s">
        <v>35</v>
      </c>
      <c r="Q762" s="40" t="s">
        <v>1494</v>
      </c>
      <c r="R762" s="40" t="s">
        <v>1495</v>
      </c>
      <c r="S762" s="40" t="s">
        <v>10980</v>
      </c>
      <c r="T762" s="40" t="s">
        <v>1172</v>
      </c>
      <c r="U762" s="40">
        <v>16</v>
      </c>
      <c r="V762" s="40" t="str">
        <f>VLOOKUP(D762,TIPOLOGIA!A:F,5,0)</f>
        <v>PRINCIPAL</v>
      </c>
      <c r="W762" s="40" t="str">
        <f>VLOOKUP(D762,TIPOLOGIA!A:F,6,0)</f>
        <v>TERRESTRE</v>
      </c>
      <c r="X762" s="40" t="s">
        <v>1319</v>
      </c>
      <c r="Y762" s="40">
        <v>1</v>
      </c>
      <c r="Z762" s="51">
        <f>IF(T762="SOPORTE_TELEFÓNICO",'TARIFAS 2025'!$B$14,IF(V762="PRINCIPAL",'TARIFAS 2025'!$B$11,IF(V762="INTERMEDIA",'TARIFAS 2025'!$C$11,IF(V762="LEJANA",'TARIFAS 2025'!$D$11))))</f>
        <v>31419</v>
      </c>
      <c r="AA762" s="51">
        <f t="shared" si="11"/>
        <v>31419</v>
      </c>
      <c r="AB762" s="100"/>
      <c r="AC762" s="100"/>
      <c r="AD762" s="100"/>
      <c r="AE762" s="100"/>
      <c r="AF762" s="100"/>
      <c r="AG762" s="100"/>
      <c r="AH762" s="100"/>
      <c r="AI762" s="100"/>
      <c r="AJ762" s="100"/>
      <c r="AK762" s="100"/>
      <c r="AL762" s="100"/>
      <c r="AM762" s="100"/>
      <c r="AN762" s="100"/>
      <c r="AO762" s="100"/>
      <c r="AP762" s="100"/>
      <c r="AQ762" s="100"/>
      <c r="AR762" s="100"/>
      <c r="AS762" s="100"/>
      <c r="AT762" s="100"/>
      <c r="AU762" s="100"/>
      <c r="AV762" s="100"/>
      <c r="AW762" s="100"/>
      <c r="AX762" s="100"/>
      <c r="AY762" s="100"/>
      <c r="AZ762" s="100"/>
      <c r="BA762" s="100"/>
      <c r="BB762" s="100"/>
      <c r="BC762" s="100"/>
      <c r="BD762" s="100"/>
      <c r="BE762" s="100"/>
      <c r="BF762" s="100"/>
      <c r="BG762" s="100"/>
    </row>
    <row r="763" spans="1:59" s="85" customFormat="1" ht="15.6" x14ac:dyDescent="0.3">
      <c r="A763" s="40" t="s">
        <v>74</v>
      </c>
      <c r="B763" s="40" t="str">
        <f>VLOOKUP(A763,'CENTROS DE COSTOS'!A:D,2,0)</f>
        <v>0036-0007</v>
      </c>
      <c r="C763" s="40" t="str">
        <f>VLOOKUP(A763,'CENTROS DE COSTOS'!A:D,3,0)</f>
        <v>Wompi Santander</v>
      </c>
      <c r="D763" s="40">
        <v>68001</v>
      </c>
      <c r="E763" s="40">
        <v>2997704</v>
      </c>
      <c r="F763" s="40">
        <v>74601</v>
      </c>
      <c r="G763" s="40" t="s">
        <v>33</v>
      </c>
      <c r="H763" s="40" t="s">
        <v>963</v>
      </c>
      <c r="I763" s="40" t="s">
        <v>74</v>
      </c>
      <c r="J763" s="40" t="s">
        <v>1532</v>
      </c>
      <c r="K763" s="40" t="s">
        <v>1170</v>
      </c>
      <c r="L763" s="40" t="s">
        <v>8715</v>
      </c>
      <c r="M763" s="103">
        <v>45971.61041666667</v>
      </c>
      <c r="N763" s="103">
        <v>45972.713888888888</v>
      </c>
      <c r="O763" s="40" t="s">
        <v>35</v>
      </c>
      <c r="P763" s="40" t="s">
        <v>35</v>
      </c>
      <c r="Q763" s="40" t="s">
        <v>1494</v>
      </c>
      <c r="R763" s="40" t="s">
        <v>1495</v>
      </c>
      <c r="S763" s="40" t="s">
        <v>10981</v>
      </c>
      <c r="T763" s="40" t="s">
        <v>1172</v>
      </c>
      <c r="U763" s="40">
        <v>16</v>
      </c>
      <c r="V763" s="40" t="str">
        <f>VLOOKUP(D763,TIPOLOGIA!A:F,5,0)</f>
        <v>PRINCIPAL</v>
      </c>
      <c r="W763" s="40" t="str">
        <f>VLOOKUP(D763,TIPOLOGIA!A:F,6,0)</f>
        <v>TERRESTRE</v>
      </c>
      <c r="X763" s="40" t="s">
        <v>1192</v>
      </c>
      <c r="Y763" s="40">
        <v>1</v>
      </c>
      <c r="Z763" s="51">
        <f>IF(T763="SOPORTE_TELEFÓNICO",'TARIFAS 2025'!$B$14,IF(V763="PRINCIPAL",'TARIFAS 2025'!$B$11,IF(V763="INTERMEDIA",'TARIFAS 2025'!$C$11,IF(V763="LEJANA",'TARIFAS 2025'!$D$11))))</f>
        <v>31419</v>
      </c>
      <c r="AA763" s="51">
        <f t="shared" si="11"/>
        <v>31419</v>
      </c>
      <c r="AB763" s="100"/>
      <c r="AC763" s="100"/>
      <c r="AD763" s="100"/>
      <c r="AE763" s="100"/>
      <c r="AF763" s="100"/>
      <c r="AG763" s="100"/>
      <c r="AH763" s="100"/>
      <c r="AI763" s="100"/>
      <c r="AJ763" s="100"/>
      <c r="AK763" s="100"/>
      <c r="AL763" s="100"/>
      <c r="AM763" s="100"/>
      <c r="AN763" s="100"/>
      <c r="AO763" s="100"/>
      <c r="AP763" s="100"/>
      <c r="AQ763" s="100"/>
      <c r="AR763" s="100"/>
      <c r="AS763" s="100"/>
      <c r="AT763" s="100"/>
      <c r="AU763" s="100"/>
      <c r="AV763" s="100"/>
      <c r="AW763" s="100"/>
      <c r="AX763" s="100"/>
      <c r="AY763" s="100"/>
      <c r="AZ763" s="100"/>
      <c r="BA763" s="100"/>
      <c r="BB763" s="100"/>
      <c r="BC763" s="100"/>
      <c r="BD763" s="100"/>
      <c r="BE763" s="100"/>
      <c r="BF763" s="100"/>
      <c r="BG763" s="100"/>
    </row>
    <row r="764" spans="1:59" s="85" customFormat="1" ht="15.6" x14ac:dyDescent="0.3">
      <c r="A764" s="40" t="s">
        <v>68</v>
      </c>
      <c r="B764" s="40" t="str">
        <f>VLOOKUP(A764,'CENTROS DE COSTOS'!A:D,2,0)</f>
        <v>0036-0001</v>
      </c>
      <c r="C764" s="40" t="str">
        <f>VLOOKUP(A764,'CENTROS DE COSTOS'!A:D,3,0)</f>
        <v>Wompi Costa</v>
      </c>
      <c r="D764" s="40">
        <v>8001</v>
      </c>
      <c r="E764" s="40">
        <v>2996501</v>
      </c>
      <c r="F764" s="40">
        <v>79840</v>
      </c>
      <c r="G764" s="40" t="s">
        <v>33</v>
      </c>
      <c r="H764" s="40" t="s">
        <v>253</v>
      </c>
      <c r="I764" s="40" t="s">
        <v>68</v>
      </c>
      <c r="J764" s="40" t="s">
        <v>6840</v>
      </c>
      <c r="K764" s="40" t="s">
        <v>1170</v>
      </c>
      <c r="L764" s="40" t="s">
        <v>8716</v>
      </c>
      <c r="M764" s="103">
        <v>45971.490972222222</v>
      </c>
      <c r="N764" s="103">
        <v>45972.715277777781</v>
      </c>
      <c r="O764" s="40" t="s">
        <v>35</v>
      </c>
      <c r="P764" s="40" t="s">
        <v>35</v>
      </c>
      <c r="Q764" s="40" t="s">
        <v>1494</v>
      </c>
      <c r="R764" s="40" t="s">
        <v>1495</v>
      </c>
      <c r="S764" s="40" t="s">
        <v>10982</v>
      </c>
      <c r="T764" s="40" t="s">
        <v>1172</v>
      </c>
      <c r="U764" s="40">
        <v>24</v>
      </c>
      <c r="V764" s="40" t="str">
        <f>VLOOKUP(D764,TIPOLOGIA!A:F,5,0)</f>
        <v>PRINCIPAL</v>
      </c>
      <c r="W764" s="40" t="str">
        <f>VLOOKUP(D764,TIPOLOGIA!A:F,6,0)</f>
        <v>TERRESTRE</v>
      </c>
      <c r="X764" s="40" t="s">
        <v>1470</v>
      </c>
      <c r="Y764" s="40">
        <v>1</v>
      </c>
      <c r="Z764" s="51">
        <f>IF(T764="SOPORTE_TELEFÓNICO",'TARIFAS 2025'!$B$14,IF(V764="PRINCIPAL",'TARIFAS 2025'!$B$11,IF(V764="INTERMEDIA",'TARIFAS 2025'!$C$11,IF(V764="LEJANA",'TARIFAS 2025'!$D$11))))</f>
        <v>31419</v>
      </c>
      <c r="AA764" s="51">
        <f t="shared" si="11"/>
        <v>31419</v>
      </c>
      <c r="AB764" s="100"/>
      <c r="AC764" s="100"/>
      <c r="AD764" s="100"/>
      <c r="AE764" s="100"/>
      <c r="AF764" s="100"/>
      <c r="AG764" s="100"/>
      <c r="AH764" s="100"/>
      <c r="AI764" s="100"/>
      <c r="AJ764" s="100"/>
      <c r="AK764" s="100"/>
      <c r="AL764" s="100"/>
      <c r="AM764" s="100"/>
      <c r="AN764" s="100"/>
      <c r="AO764" s="100"/>
      <c r="AP764" s="100"/>
      <c r="AQ764" s="100"/>
      <c r="AR764" s="100"/>
      <c r="AS764" s="100"/>
      <c r="AT764" s="100"/>
      <c r="AU764" s="100"/>
      <c r="AV764" s="100"/>
      <c r="AW764" s="100"/>
      <c r="AX764" s="100"/>
      <c r="AY764" s="100"/>
      <c r="AZ764" s="100"/>
      <c r="BA764" s="100"/>
      <c r="BB764" s="100"/>
      <c r="BC764" s="100"/>
      <c r="BD764" s="100"/>
      <c r="BE764" s="100"/>
      <c r="BF764" s="100"/>
      <c r="BG764" s="100"/>
    </row>
    <row r="765" spans="1:59" s="85" customFormat="1" ht="15.6" x14ac:dyDescent="0.3">
      <c r="A765" s="40" t="s">
        <v>71</v>
      </c>
      <c r="B765" s="40" t="str">
        <f>VLOOKUP(A765,'CENTROS DE COSTOS'!A:D,2,0)</f>
        <v>0036-0004</v>
      </c>
      <c r="C765" s="40" t="str">
        <f>VLOOKUP(A765,'CENTROS DE COSTOS'!A:D,3,0)</f>
        <v>Wompi Centro</v>
      </c>
      <c r="D765" s="40">
        <v>11001</v>
      </c>
      <c r="E765" s="40">
        <v>2997018</v>
      </c>
      <c r="F765" s="40">
        <v>60147</v>
      </c>
      <c r="G765" s="40" t="s">
        <v>33</v>
      </c>
      <c r="H765" s="40" t="s">
        <v>618</v>
      </c>
      <c r="I765" s="40" t="s">
        <v>71</v>
      </c>
      <c r="J765" s="40" t="s">
        <v>6841</v>
      </c>
      <c r="K765" s="40" t="s">
        <v>1170</v>
      </c>
      <c r="L765" s="40" t="s">
        <v>8717</v>
      </c>
      <c r="M765" s="103">
        <v>45971.531944444447</v>
      </c>
      <c r="N765" s="103">
        <v>45972.716666666667</v>
      </c>
      <c r="O765" s="40" t="s">
        <v>35</v>
      </c>
      <c r="P765" s="40" t="s">
        <v>35</v>
      </c>
      <c r="Q765" s="40" t="s">
        <v>1494</v>
      </c>
      <c r="R765" s="40" t="s">
        <v>1495</v>
      </c>
      <c r="S765" s="40" t="s">
        <v>10983</v>
      </c>
      <c r="T765" s="40" t="s">
        <v>1172</v>
      </c>
      <c r="U765" s="40">
        <v>16</v>
      </c>
      <c r="V765" s="40" t="str">
        <f>VLOOKUP(D765,TIPOLOGIA!A:F,5,0)</f>
        <v>PRINCIPAL</v>
      </c>
      <c r="W765" s="40" t="str">
        <f>VLOOKUP(D765,TIPOLOGIA!A:F,6,0)</f>
        <v>TERRESTRE</v>
      </c>
      <c r="X765" s="40" t="s">
        <v>1632</v>
      </c>
      <c r="Y765" s="40">
        <v>1</v>
      </c>
      <c r="Z765" s="51">
        <f>IF(T765="SOPORTE_TELEFÓNICO",'TARIFAS 2025'!$B$14,IF(V765="PRINCIPAL",'TARIFAS 2025'!$B$11,IF(V765="INTERMEDIA",'TARIFAS 2025'!$C$11,IF(V765="LEJANA",'TARIFAS 2025'!$D$11))))</f>
        <v>31419</v>
      </c>
      <c r="AA765" s="51">
        <f t="shared" si="11"/>
        <v>31419</v>
      </c>
      <c r="AB765" s="100"/>
      <c r="AC765" s="100"/>
      <c r="AD765" s="100"/>
      <c r="AE765" s="100"/>
      <c r="AF765" s="100"/>
      <c r="AG765" s="100"/>
      <c r="AH765" s="100"/>
      <c r="AI765" s="100"/>
      <c r="AJ765" s="100"/>
      <c r="AK765" s="100"/>
      <c r="AL765" s="100"/>
      <c r="AM765" s="100"/>
      <c r="AN765" s="100"/>
      <c r="AO765" s="100"/>
      <c r="AP765" s="100"/>
      <c r="AQ765" s="100"/>
      <c r="AR765" s="100"/>
      <c r="AS765" s="100"/>
      <c r="AT765" s="100"/>
      <c r="AU765" s="100"/>
      <c r="AV765" s="100"/>
      <c r="AW765" s="100"/>
      <c r="AX765" s="100"/>
      <c r="AY765" s="100"/>
      <c r="AZ765" s="100"/>
      <c r="BA765" s="100"/>
      <c r="BB765" s="100"/>
      <c r="BC765" s="100"/>
      <c r="BD765" s="100"/>
      <c r="BE765" s="100"/>
      <c r="BF765" s="100"/>
      <c r="BG765" s="100"/>
    </row>
    <row r="766" spans="1:59" s="85" customFormat="1" ht="15.6" x14ac:dyDescent="0.3">
      <c r="A766" s="40" t="s">
        <v>74</v>
      </c>
      <c r="B766" s="40" t="str">
        <f>VLOOKUP(A766,'CENTROS DE COSTOS'!A:D,2,0)</f>
        <v>0036-0007</v>
      </c>
      <c r="C766" s="40" t="str">
        <f>VLOOKUP(A766,'CENTROS DE COSTOS'!A:D,3,0)</f>
        <v>Wompi Santander</v>
      </c>
      <c r="D766" s="40">
        <v>68001</v>
      </c>
      <c r="E766" s="40">
        <v>2997000</v>
      </c>
      <c r="F766" s="40">
        <v>79842</v>
      </c>
      <c r="G766" s="40" t="s">
        <v>33</v>
      </c>
      <c r="H766" s="40" t="s">
        <v>963</v>
      </c>
      <c r="I766" s="40" t="s">
        <v>74</v>
      </c>
      <c r="J766" s="40" t="s">
        <v>6842</v>
      </c>
      <c r="K766" s="40" t="s">
        <v>1170</v>
      </c>
      <c r="L766" s="40" t="s">
        <v>8718</v>
      </c>
      <c r="M766" s="103">
        <v>45971.522916666669</v>
      </c>
      <c r="N766" s="103">
        <v>45972.717361111107</v>
      </c>
      <c r="O766" s="40" t="s">
        <v>35</v>
      </c>
      <c r="P766" s="40" t="s">
        <v>35</v>
      </c>
      <c r="Q766" s="40" t="s">
        <v>1517</v>
      </c>
      <c r="R766" s="40" t="s">
        <v>1518</v>
      </c>
      <c r="S766" s="40" t="s">
        <v>10984</v>
      </c>
      <c r="T766" s="40" t="s">
        <v>1172</v>
      </c>
      <c r="U766" s="40">
        <v>32</v>
      </c>
      <c r="V766" s="40" t="str">
        <f>VLOOKUP(D766,TIPOLOGIA!A:F,5,0)</f>
        <v>PRINCIPAL</v>
      </c>
      <c r="W766" s="40" t="str">
        <f>VLOOKUP(D766,TIPOLOGIA!A:F,6,0)</f>
        <v>TERRESTRE</v>
      </c>
      <c r="X766" s="40" t="s">
        <v>1192</v>
      </c>
      <c r="Y766" s="40">
        <v>1</v>
      </c>
      <c r="Z766" s="51">
        <f>IF(T766="SOPORTE_TELEFÓNICO",'TARIFAS 2025'!$B$14,IF(V766="PRINCIPAL",'TARIFAS 2025'!$B$11,IF(V766="INTERMEDIA",'TARIFAS 2025'!$C$11,IF(V766="LEJANA",'TARIFAS 2025'!$D$11))))</f>
        <v>31419</v>
      </c>
      <c r="AA766" s="51">
        <f t="shared" si="11"/>
        <v>31419</v>
      </c>
      <c r="AB766" s="100"/>
      <c r="AC766" s="100"/>
      <c r="AD766" s="100"/>
      <c r="AE766" s="100"/>
      <c r="AF766" s="100"/>
      <c r="AG766" s="100"/>
      <c r="AH766" s="100"/>
      <c r="AI766" s="100"/>
      <c r="AJ766" s="100"/>
      <c r="AK766" s="100"/>
      <c r="AL766" s="100"/>
      <c r="AM766" s="100"/>
      <c r="AN766" s="100"/>
      <c r="AO766" s="100"/>
      <c r="AP766" s="100"/>
      <c r="AQ766" s="100"/>
      <c r="AR766" s="100"/>
      <c r="AS766" s="100"/>
      <c r="AT766" s="100"/>
      <c r="AU766" s="100"/>
      <c r="AV766" s="100"/>
      <c r="AW766" s="100"/>
      <c r="AX766" s="100"/>
      <c r="AY766" s="100"/>
      <c r="AZ766" s="100"/>
      <c r="BA766" s="100"/>
      <c r="BB766" s="100"/>
      <c r="BC766" s="100"/>
      <c r="BD766" s="100"/>
      <c r="BE766" s="100"/>
      <c r="BF766" s="100"/>
      <c r="BG766" s="100"/>
    </row>
    <row r="767" spans="1:59" s="85" customFormat="1" ht="15.6" x14ac:dyDescent="0.3">
      <c r="A767" s="40" t="s">
        <v>77</v>
      </c>
      <c r="B767" s="40" t="str">
        <f>VLOOKUP(A767,'CENTROS DE COSTOS'!A:D,2,0)</f>
        <v>0036-0003</v>
      </c>
      <c r="C767" s="40" t="str">
        <f>VLOOKUP(A767,'CENTROS DE COSTOS'!A:D,3,0)</f>
        <v>Wompi Suroccidente</v>
      </c>
      <c r="D767" s="40">
        <v>76001</v>
      </c>
      <c r="E767" s="40">
        <v>2993474</v>
      </c>
      <c r="F767" s="40">
        <v>73964</v>
      </c>
      <c r="G767" s="40" t="s">
        <v>33</v>
      </c>
      <c r="H767" s="40" t="s">
        <v>1101</v>
      </c>
      <c r="I767" s="40" t="s">
        <v>77</v>
      </c>
      <c r="J767" s="40" t="s">
        <v>3360</v>
      </c>
      <c r="K767" s="40" t="s">
        <v>1170</v>
      </c>
      <c r="L767" s="40" t="s">
        <v>8719</v>
      </c>
      <c r="M767" s="103">
        <v>45971.333333333343</v>
      </c>
      <c r="N767" s="103">
        <v>45972.719444444447</v>
      </c>
      <c r="O767" s="40" t="s">
        <v>35</v>
      </c>
      <c r="P767" s="40" t="s">
        <v>35</v>
      </c>
      <c r="Q767" s="40" t="s">
        <v>1494</v>
      </c>
      <c r="R767" s="40" t="s">
        <v>1495</v>
      </c>
      <c r="S767" s="40" t="s">
        <v>10985</v>
      </c>
      <c r="T767" s="40" t="s">
        <v>1172</v>
      </c>
      <c r="U767" s="40">
        <v>40</v>
      </c>
      <c r="V767" s="40" t="str">
        <f>VLOOKUP(D767,TIPOLOGIA!A:F,5,0)</f>
        <v>PRINCIPAL</v>
      </c>
      <c r="W767" s="40" t="str">
        <f>VLOOKUP(D767,TIPOLOGIA!A:F,6,0)</f>
        <v>TERRESTRE</v>
      </c>
      <c r="X767" s="40" t="s">
        <v>1278</v>
      </c>
      <c r="Y767" s="40">
        <v>1</v>
      </c>
      <c r="Z767" s="51">
        <f>IF(T767="SOPORTE_TELEFÓNICO",'TARIFAS 2025'!$B$14,IF(V767="PRINCIPAL",'TARIFAS 2025'!$B$11,IF(V767="INTERMEDIA",'TARIFAS 2025'!$C$11,IF(V767="LEJANA",'TARIFAS 2025'!$D$11))))</f>
        <v>31419</v>
      </c>
      <c r="AA767" s="51">
        <f t="shared" si="11"/>
        <v>31419</v>
      </c>
      <c r="AB767" s="100"/>
      <c r="AC767" s="100"/>
      <c r="AD767" s="100"/>
      <c r="AE767" s="100"/>
      <c r="AF767" s="100"/>
      <c r="AG767" s="100"/>
      <c r="AH767" s="100"/>
      <c r="AI767" s="100"/>
      <c r="AJ767" s="100"/>
      <c r="AK767" s="100"/>
      <c r="AL767" s="100"/>
      <c r="AM767" s="100"/>
      <c r="AN767" s="100"/>
      <c r="AO767" s="100"/>
      <c r="AP767" s="100"/>
      <c r="AQ767" s="100"/>
      <c r="AR767" s="100"/>
      <c r="AS767" s="100"/>
      <c r="AT767" s="100"/>
      <c r="AU767" s="100"/>
      <c r="AV767" s="100"/>
      <c r="AW767" s="100"/>
      <c r="AX767" s="100"/>
      <c r="AY767" s="100"/>
      <c r="AZ767" s="100"/>
      <c r="BA767" s="100"/>
      <c r="BB767" s="100"/>
      <c r="BC767" s="100"/>
      <c r="BD767" s="100"/>
      <c r="BE767" s="100"/>
      <c r="BF767" s="100"/>
      <c r="BG767" s="100"/>
    </row>
    <row r="768" spans="1:59" s="85" customFormat="1" ht="15.6" x14ac:dyDescent="0.3">
      <c r="A768" s="40" t="s">
        <v>71</v>
      </c>
      <c r="B768" s="40" t="str">
        <f>VLOOKUP(A768,'CENTROS DE COSTOS'!A:D,2,0)</f>
        <v>0036-0004</v>
      </c>
      <c r="C768" s="40" t="str">
        <f>VLOOKUP(A768,'CENTROS DE COSTOS'!A:D,3,0)</f>
        <v>Wompi Centro</v>
      </c>
      <c r="D768" s="40">
        <v>11001</v>
      </c>
      <c r="E768" s="40">
        <v>2997042</v>
      </c>
      <c r="F768" s="40">
        <v>72332</v>
      </c>
      <c r="G768" s="40" t="s">
        <v>33</v>
      </c>
      <c r="H768" s="40" t="s">
        <v>618</v>
      </c>
      <c r="I768" s="40" t="s">
        <v>71</v>
      </c>
      <c r="J768" s="40" t="s">
        <v>6843</v>
      </c>
      <c r="K768" s="40" t="s">
        <v>1170</v>
      </c>
      <c r="L768" s="40" t="s">
        <v>8720</v>
      </c>
      <c r="M768" s="103">
        <v>45971.548611111109</v>
      </c>
      <c r="N768" s="103">
        <v>45972.72152777778</v>
      </c>
      <c r="O768" s="40" t="s">
        <v>35</v>
      </c>
      <c r="P768" s="40" t="s">
        <v>35</v>
      </c>
      <c r="Q768" s="40" t="s">
        <v>1494</v>
      </c>
      <c r="R768" s="40" t="s">
        <v>1495</v>
      </c>
      <c r="S768" s="40" t="s">
        <v>10983</v>
      </c>
      <c r="T768" s="40" t="s">
        <v>1172</v>
      </c>
      <c r="U768" s="40">
        <v>16</v>
      </c>
      <c r="V768" s="40" t="str">
        <f>VLOOKUP(D768,TIPOLOGIA!A:F,5,0)</f>
        <v>PRINCIPAL</v>
      </c>
      <c r="W768" s="40" t="str">
        <f>VLOOKUP(D768,TIPOLOGIA!A:F,6,0)</f>
        <v>TERRESTRE</v>
      </c>
      <c r="X768" s="40" t="s">
        <v>1632</v>
      </c>
      <c r="Y768" s="40">
        <v>1</v>
      </c>
      <c r="Z768" s="51">
        <f>IF(T768="SOPORTE_TELEFÓNICO",'TARIFAS 2025'!$B$14,IF(V768="PRINCIPAL",'TARIFAS 2025'!$B$11,IF(V768="INTERMEDIA",'TARIFAS 2025'!$C$11,IF(V768="LEJANA",'TARIFAS 2025'!$D$11))))</f>
        <v>31419</v>
      </c>
      <c r="AA768" s="51">
        <f t="shared" si="11"/>
        <v>31419</v>
      </c>
      <c r="AB768" s="100"/>
      <c r="AC768" s="100"/>
      <c r="AD768" s="100"/>
      <c r="AE768" s="100"/>
      <c r="AF768" s="100"/>
      <c r="AG768" s="100"/>
      <c r="AH768" s="100"/>
      <c r="AI768" s="100"/>
      <c r="AJ768" s="100"/>
      <c r="AK768" s="100"/>
      <c r="AL768" s="100"/>
      <c r="AM768" s="100"/>
      <c r="AN768" s="100"/>
      <c r="AO768" s="100"/>
      <c r="AP768" s="100"/>
      <c r="AQ768" s="100"/>
      <c r="AR768" s="100"/>
      <c r="AS768" s="100"/>
      <c r="AT768" s="100"/>
      <c r="AU768" s="100"/>
      <c r="AV768" s="100"/>
      <c r="AW768" s="100"/>
      <c r="AX768" s="100"/>
      <c r="AY768" s="100"/>
      <c r="AZ768" s="100"/>
      <c r="BA768" s="100"/>
      <c r="BB768" s="100"/>
      <c r="BC768" s="100"/>
      <c r="BD768" s="100"/>
      <c r="BE768" s="100"/>
      <c r="BF768" s="100"/>
      <c r="BG768" s="100"/>
    </row>
    <row r="769" spans="1:59" s="85" customFormat="1" ht="15.6" x14ac:dyDescent="0.3">
      <c r="A769" s="40" t="s">
        <v>89</v>
      </c>
      <c r="B769" s="40" t="str">
        <f>VLOOKUP(A769,'CENTROS DE COSTOS'!A:D,2,0)</f>
        <v>0036-0001</v>
      </c>
      <c r="C769" s="40" t="str">
        <f>VLOOKUP(A769,'CENTROS DE COSTOS'!A:D,3,0)</f>
        <v>Wompi Costa</v>
      </c>
      <c r="D769" s="40">
        <v>5051</v>
      </c>
      <c r="E769" s="40">
        <v>2978810</v>
      </c>
      <c r="F769" s="40">
        <v>67385</v>
      </c>
      <c r="G769" s="40" t="s">
        <v>33</v>
      </c>
      <c r="H769" s="40" t="s">
        <v>120</v>
      </c>
      <c r="I769" s="40" t="s">
        <v>154</v>
      </c>
      <c r="J769" s="40" t="s">
        <v>6844</v>
      </c>
      <c r="K769" s="40" t="s">
        <v>1170</v>
      </c>
      <c r="L769" s="40" t="s">
        <v>8721</v>
      </c>
      <c r="M769" s="103">
        <v>45966.551388888889</v>
      </c>
      <c r="N769" s="103">
        <v>45972.722222222219</v>
      </c>
      <c r="O769" s="40" t="s">
        <v>35</v>
      </c>
      <c r="P769" s="40" t="s">
        <v>35</v>
      </c>
      <c r="Q769" s="40" t="s">
        <v>1494</v>
      </c>
      <c r="R769" s="40" t="s">
        <v>1495</v>
      </c>
      <c r="S769" s="40" t="s">
        <v>10986</v>
      </c>
      <c r="T769" s="40" t="s">
        <v>1497</v>
      </c>
      <c r="U769" s="40">
        <v>16</v>
      </c>
      <c r="V769" s="40" t="str">
        <f>VLOOKUP(D769,TIPOLOGIA!A:F,5,0)</f>
        <v>INTERMEDIA</v>
      </c>
      <c r="W769" s="40" t="str">
        <f>VLOOKUP(D769,TIPOLOGIA!A:F,6,0)</f>
        <v>TERRESTRE</v>
      </c>
      <c r="X769" s="40" t="s">
        <v>5085</v>
      </c>
      <c r="Y769" s="40">
        <v>1</v>
      </c>
      <c r="Z769" s="51">
        <f>IF(T769="SOPORTE_TELEFÓNICO",'TARIFAS 2025'!$B$14,IF(V769="PRINCIPAL",'TARIFAS 2025'!$B$11,IF(V769="INTERMEDIA",'TARIFAS 2025'!$C$11,IF(V769="LEJANA",'TARIFAS 2025'!$D$11))))</f>
        <v>36351</v>
      </c>
      <c r="AA769" s="51">
        <f t="shared" si="11"/>
        <v>36351</v>
      </c>
      <c r="AB769" s="100"/>
      <c r="AC769" s="100"/>
      <c r="AD769" s="100"/>
      <c r="AE769" s="100"/>
      <c r="AF769" s="100"/>
      <c r="AG769" s="100"/>
      <c r="AH769" s="100"/>
      <c r="AI769" s="100"/>
      <c r="AJ769" s="100"/>
      <c r="AK769" s="100"/>
      <c r="AL769" s="100"/>
      <c r="AM769" s="100"/>
      <c r="AN769" s="100"/>
      <c r="AO769" s="100"/>
      <c r="AP769" s="100"/>
      <c r="AQ769" s="100"/>
      <c r="AR769" s="100"/>
      <c r="AS769" s="100"/>
      <c r="AT769" s="100"/>
      <c r="AU769" s="100"/>
      <c r="AV769" s="100"/>
      <c r="AW769" s="100"/>
      <c r="AX769" s="100"/>
      <c r="AY769" s="100"/>
      <c r="AZ769" s="100"/>
      <c r="BA769" s="100"/>
      <c r="BB769" s="100"/>
      <c r="BC769" s="100"/>
      <c r="BD769" s="100"/>
      <c r="BE769" s="100"/>
      <c r="BF769" s="100"/>
      <c r="BG769" s="100"/>
    </row>
    <row r="770" spans="1:59" s="85" customFormat="1" ht="15.6" x14ac:dyDescent="0.3">
      <c r="A770" s="40" t="s">
        <v>68</v>
      </c>
      <c r="B770" s="40" t="str">
        <f>VLOOKUP(A770,'CENTROS DE COSTOS'!A:D,2,0)</f>
        <v>0036-0001</v>
      </c>
      <c r="C770" s="40" t="str">
        <f>VLOOKUP(A770,'CENTROS DE COSTOS'!A:D,3,0)</f>
        <v>Wompi Costa</v>
      </c>
      <c r="D770" s="40">
        <v>8001</v>
      </c>
      <c r="E770" s="40">
        <v>2997172</v>
      </c>
      <c r="F770" s="40">
        <v>67196</v>
      </c>
      <c r="G770" s="40" t="s">
        <v>33</v>
      </c>
      <c r="H770" s="40" t="s">
        <v>253</v>
      </c>
      <c r="I770" s="40" t="s">
        <v>68</v>
      </c>
      <c r="J770" s="40" t="s">
        <v>1626</v>
      </c>
      <c r="K770" s="40" t="s">
        <v>1170</v>
      </c>
      <c r="L770" s="40" t="s">
        <v>8722</v>
      </c>
      <c r="M770" s="103">
        <v>45971.581250000003</v>
      </c>
      <c r="N770" s="103">
        <v>45972.734027777777</v>
      </c>
      <c r="O770" s="40" t="s">
        <v>35</v>
      </c>
      <c r="P770" s="40" t="s">
        <v>35</v>
      </c>
      <c r="Q770" s="40" t="s">
        <v>1494</v>
      </c>
      <c r="R770" s="40" t="s">
        <v>1495</v>
      </c>
      <c r="S770" s="40" t="s">
        <v>10987</v>
      </c>
      <c r="T770" s="40" t="s">
        <v>1172</v>
      </c>
      <c r="U770" s="40">
        <v>48</v>
      </c>
      <c r="V770" s="40" t="str">
        <f>VLOOKUP(D770,TIPOLOGIA!A:F,5,0)</f>
        <v>PRINCIPAL</v>
      </c>
      <c r="W770" s="40" t="str">
        <f>VLOOKUP(D770,TIPOLOGIA!A:F,6,0)</f>
        <v>TERRESTRE</v>
      </c>
      <c r="X770" s="40" t="s">
        <v>1374</v>
      </c>
      <c r="Y770" s="40">
        <v>1</v>
      </c>
      <c r="Z770" s="51">
        <f>IF(T770="SOPORTE_TELEFÓNICO",'TARIFAS 2025'!$B$14,IF(V770="PRINCIPAL",'TARIFAS 2025'!$B$11,IF(V770="INTERMEDIA",'TARIFAS 2025'!$C$11,IF(V770="LEJANA",'TARIFAS 2025'!$D$11))))</f>
        <v>31419</v>
      </c>
      <c r="AA770" s="51">
        <f t="shared" si="11"/>
        <v>31419</v>
      </c>
      <c r="AB770" s="100"/>
      <c r="AC770" s="100"/>
      <c r="AD770" s="100"/>
      <c r="AE770" s="100"/>
      <c r="AF770" s="100"/>
      <c r="AG770" s="100"/>
      <c r="AH770" s="100"/>
      <c r="AI770" s="100"/>
      <c r="AJ770" s="100"/>
      <c r="AK770" s="100"/>
      <c r="AL770" s="100"/>
      <c r="AM770" s="100"/>
      <c r="AN770" s="100"/>
      <c r="AO770" s="100"/>
      <c r="AP770" s="100"/>
      <c r="AQ770" s="100"/>
      <c r="AR770" s="100"/>
      <c r="AS770" s="100"/>
      <c r="AT770" s="100"/>
      <c r="AU770" s="100"/>
      <c r="AV770" s="100"/>
      <c r="AW770" s="100"/>
      <c r="AX770" s="100"/>
      <c r="AY770" s="100"/>
      <c r="AZ770" s="100"/>
      <c r="BA770" s="100"/>
      <c r="BB770" s="100"/>
      <c r="BC770" s="100"/>
      <c r="BD770" s="100"/>
      <c r="BE770" s="100"/>
      <c r="BF770" s="100"/>
      <c r="BG770" s="100"/>
    </row>
    <row r="771" spans="1:59" s="85" customFormat="1" ht="15.6" x14ac:dyDescent="0.3">
      <c r="A771" s="40" t="s">
        <v>74</v>
      </c>
      <c r="B771" s="40" t="str">
        <f>VLOOKUP(A771,'CENTROS DE COSTOS'!A:D,2,0)</f>
        <v>0036-0007</v>
      </c>
      <c r="C771" s="40" t="str">
        <f>VLOOKUP(A771,'CENTROS DE COSTOS'!A:D,3,0)</f>
        <v>Wompi Santander</v>
      </c>
      <c r="D771" s="40">
        <v>68432</v>
      </c>
      <c r="E771" s="40">
        <v>2993440</v>
      </c>
      <c r="F771" s="40">
        <v>67443</v>
      </c>
      <c r="G771" s="40" t="s">
        <v>33</v>
      </c>
      <c r="H771" s="40" t="s">
        <v>963</v>
      </c>
      <c r="I771" s="40" t="s">
        <v>1003</v>
      </c>
      <c r="J771" s="40" t="s">
        <v>6845</v>
      </c>
      <c r="K771" s="40" t="s">
        <v>1170</v>
      </c>
      <c r="L771" s="40" t="s">
        <v>8723</v>
      </c>
      <c r="M771" s="103">
        <v>45971.333333333343</v>
      </c>
      <c r="N771" s="103">
        <v>45972.734027777777</v>
      </c>
      <c r="O771" s="40" t="s">
        <v>35</v>
      </c>
      <c r="P771" s="40" t="s">
        <v>35</v>
      </c>
      <c r="Q771" s="40" t="s">
        <v>1494</v>
      </c>
      <c r="R771" s="40" t="s">
        <v>1495</v>
      </c>
      <c r="S771" s="40" t="s">
        <v>10988</v>
      </c>
      <c r="T771" s="40" t="s">
        <v>1172</v>
      </c>
      <c r="U771" s="40">
        <v>24</v>
      </c>
      <c r="V771" s="40" t="str">
        <f>VLOOKUP(D771,TIPOLOGIA!A:F,5,0)</f>
        <v>LEJANA</v>
      </c>
      <c r="W771" s="40" t="str">
        <f>VLOOKUP(D771,TIPOLOGIA!A:F,6,0)</f>
        <v>TERRESTRE</v>
      </c>
      <c r="X771" s="40" t="s">
        <v>1418</v>
      </c>
      <c r="Y771" s="40">
        <v>1</v>
      </c>
      <c r="Z771" s="51">
        <f>IF(T771="SOPORTE_TELEFÓNICO",'TARIFAS 2025'!$B$14,IF(V771="PRINCIPAL",'TARIFAS 2025'!$B$11,IF(V771="INTERMEDIA",'TARIFAS 2025'!$C$11,IF(V771="LEJANA",'TARIFAS 2025'!$D$11))))</f>
        <v>40250</v>
      </c>
      <c r="AA771" s="51">
        <f t="shared" ref="AA771:AA834" si="12">Z771*Y771</f>
        <v>40250</v>
      </c>
      <c r="AB771" s="100"/>
      <c r="AC771" s="100"/>
      <c r="AD771" s="100"/>
      <c r="AE771" s="100"/>
      <c r="AF771" s="100"/>
      <c r="AG771" s="100"/>
      <c r="AH771" s="100"/>
      <c r="AI771" s="100"/>
      <c r="AJ771" s="100"/>
      <c r="AK771" s="100"/>
      <c r="AL771" s="100"/>
      <c r="AM771" s="100"/>
      <c r="AN771" s="100"/>
      <c r="AO771" s="100"/>
      <c r="AP771" s="100"/>
      <c r="AQ771" s="100"/>
      <c r="AR771" s="100"/>
      <c r="AS771" s="100"/>
      <c r="AT771" s="100"/>
      <c r="AU771" s="100"/>
      <c r="AV771" s="100"/>
      <c r="AW771" s="100"/>
      <c r="AX771" s="100"/>
      <c r="AY771" s="100"/>
      <c r="AZ771" s="100"/>
      <c r="BA771" s="100"/>
      <c r="BB771" s="100"/>
      <c r="BC771" s="100"/>
      <c r="BD771" s="100"/>
      <c r="BE771" s="100"/>
      <c r="BF771" s="100"/>
      <c r="BG771" s="100"/>
    </row>
    <row r="772" spans="1:59" s="85" customFormat="1" ht="15.6" x14ac:dyDescent="0.3">
      <c r="A772" s="40" t="s">
        <v>77</v>
      </c>
      <c r="B772" s="40" t="str">
        <f>VLOOKUP(A772,'CENTROS DE COSTOS'!A:D,2,0)</f>
        <v>0036-0003</v>
      </c>
      <c r="C772" s="40" t="str">
        <f>VLOOKUP(A772,'CENTROS DE COSTOS'!A:D,3,0)</f>
        <v>Wompi Suroccidente</v>
      </c>
      <c r="D772" s="40">
        <v>76001</v>
      </c>
      <c r="E772" s="40">
        <v>2995923</v>
      </c>
      <c r="F772" s="40">
        <v>50779</v>
      </c>
      <c r="G772" s="40" t="s">
        <v>33</v>
      </c>
      <c r="H772" s="40" t="s">
        <v>1101</v>
      </c>
      <c r="I772" s="40" t="s">
        <v>77</v>
      </c>
      <c r="J772" s="40" t="s">
        <v>6846</v>
      </c>
      <c r="K772" s="40" t="s">
        <v>1170</v>
      </c>
      <c r="L772" s="40" t="s">
        <v>8724</v>
      </c>
      <c r="M772" s="103">
        <v>45971.444444444453</v>
      </c>
      <c r="N772" s="103">
        <v>45972.734722222223</v>
      </c>
      <c r="O772" s="40" t="s">
        <v>35</v>
      </c>
      <c r="P772" s="40" t="s">
        <v>35</v>
      </c>
      <c r="Q772" s="40" t="s">
        <v>1517</v>
      </c>
      <c r="R772" s="40" t="s">
        <v>1518</v>
      </c>
      <c r="S772" s="40" t="s">
        <v>10989</v>
      </c>
      <c r="T772" s="40" t="s">
        <v>1172</v>
      </c>
      <c r="U772" s="40">
        <v>24</v>
      </c>
      <c r="V772" s="40" t="str">
        <f>VLOOKUP(D772,TIPOLOGIA!A:F,5,0)</f>
        <v>PRINCIPAL</v>
      </c>
      <c r="W772" s="40" t="str">
        <f>VLOOKUP(D772,TIPOLOGIA!A:F,6,0)</f>
        <v>TERRESTRE</v>
      </c>
      <c r="X772" s="40" t="s">
        <v>1215</v>
      </c>
      <c r="Y772" s="40">
        <v>1</v>
      </c>
      <c r="Z772" s="51">
        <f>IF(T772="SOPORTE_TELEFÓNICO",'TARIFAS 2025'!$B$14,IF(V772="PRINCIPAL",'TARIFAS 2025'!$B$11,IF(V772="INTERMEDIA",'TARIFAS 2025'!$C$11,IF(V772="LEJANA",'TARIFAS 2025'!$D$11))))</f>
        <v>31419</v>
      </c>
      <c r="AA772" s="51">
        <f t="shared" si="12"/>
        <v>31419</v>
      </c>
      <c r="AB772" s="100"/>
      <c r="AC772" s="100"/>
      <c r="AD772" s="100"/>
      <c r="AE772" s="100"/>
      <c r="AF772" s="100"/>
      <c r="AG772" s="100"/>
      <c r="AH772" s="100"/>
      <c r="AI772" s="100"/>
      <c r="AJ772" s="100"/>
      <c r="AK772" s="100"/>
      <c r="AL772" s="100"/>
      <c r="AM772" s="100"/>
      <c r="AN772" s="100"/>
      <c r="AO772" s="100"/>
      <c r="AP772" s="100"/>
      <c r="AQ772" s="100"/>
      <c r="AR772" s="100"/>
      <c r="AS772" s="100"/>
      <c r="AT772" s="100"/>
      <c r="AU772" s="100"/>
      <c r="AV772" s="100"/>
      <c r="AW772" s="100"/>
      <c r="AX772" s="100"/>
      <c r="AY772" s="100"/>
      <c r="AZ772" s="100"/>
      <c r="BA772" s="100"/>
      <c r="BB772" s="100"/>
      <c r="BC772" s="100"/>
      <c r="BD772" s="100"/>
      <c r="BE772" s="100"/>
      <c r="BF772" s="100"/>
      <c r="BG772" s="100"/>
    </row>
    <row r="773" spans="1:59" s="85" customFormat="1" ht="15.6" x14ac:dyDescent="0.3">
      <c r="A773" s="40" t="s">
        <v>71</v>
      </c>
      <c r="B773" s="40" t="str">
        <f>VLOOKUP(A773,'CENTROS DE COSTOS'!A:D,2,0)</f>
        <v>0036-0004</v>
      </c>
      <c r="C773" s="40" t="str">
        <f>VLOOKUP(A773,'CENTROS DE COSTOS'!A:D,3,0)</f>
        <v>Wompi Centro</v>
      </c>
      <c r="D773" s="40">
        <v>11001</v>
      </c>
      <c r="E773" s="40">
        <v>2993390</v>
      </c>
      <c r="F773" s="40">
        <v>71998</v>
      </c>
      <c r="G773" s="40" t="s">
        <v>33</v>
      </c>
      <c r="H773" s="40" t="s">
        <v>618</v>
      </c>
      <c r="I773" s="40" t="s">
        <v>71</v>
      </c>
      <c r="J773" s="40" t="s">
        <v>6847</v>
      </c>
      <c r="K773" s="40" t="s">
        <v>1170</v>
      </c>
      <c r="L773" s="40" t="s">
        <v>8725</v>
      </c>
      <c r="M773" s="103">
        <v>45971.333333333343</v>
      </c>
      <c r="N773" s="103">
        <v>45972.736111111109</v>
      </c>
      <c r="O773" s="40" t="s">
        <v>35</v>
      </c>
      <c r="P773" s="40" t="s">
        <v>35</v>
      </c>
      <c r="Q773" s="40" t="s">
        <v>1494</v>
      </c>
      <c r="R773" s="40" t="s">
        <v>1495</v>
      </c>
      <c r="S773" s="40" t="s">
        <v>10990</v>
      </c>
      <c r="T773" s="40" t="s">
        <v>1172</v>
      </c>
      <c r="U773" s="40">
        <v>16</v>
      </c>
      <c r="V773" s="40" t="str">
        <f>VLOOKUP(D773,TIPOLOGIA!A:F,5,0)</f>
        <v>PRINCIPAL</v>
      </c>
      <c r="W773" s="40" t="str">
        <f>VLOOKUP(D773,TIPOLOGIA!A:F,6,0)</f>
        <v>TERRESTRE</v>
      </c>
      <c r="X773" s="40" t="s">
        <v>1202</v>
      </c>
      <c r="Y773" s="40">
        <v>1</v>
      </c>
      <c r="Z773" s="51">
        <f>IF(T773="SOPORTE_TELEFÓNICO",'TARIFAS 2025'!$B$14,IF(V773="PRINCIPAL",'TARIFAS 2025'!$B$11,IF(V773="INTERMEDIA",'TARIFAS 2025'!$C$11,IF(V773="LEJANA",'TARIFAS 2025'!$D$11))))</f>
        <v>31419</v>
      </c>
      <c r="AA773" s="51">
        <f t="shared" si="12"/>
        <v>31419</v>
      </c>
      <c r="AB773" s="100"/>
      <c r="AC773" s="100"/>
      <c r="AD773" s="100"/>
      <c r="AE773" s="100"/>
      <c r="AF773" s="100"/>
      <c r="AG773" s="100"/>
      <c r="AH773" s="100"/>
      <c r="AI773" s="100"/>
      <c r="AJ773" s="100"/>
      <c r="AK773" s="100"/>
      <c r="AL773" s="100"/>
      <c r="AM773" s="100"/>
      <c r="AN773" s="100"/>
      <c r="AO773" s="100"/>
      <c r="AP773" s="100"/>
      <c r="AQ773" s="100"/>
      <c r="AR773" s="100"/>
      <c r="AS773" s="100"/>
      <c r="AT773" s="100"/>
      <c r="AU773" s="100"/>
      <c r="AV773" s="100"/>
      <c r="AW773" s="100"/>
      <c r="AX773" s="100"/>
      <c r="AY773" s="100"/>
      <c r="AZ773" s="100"/>
      <c r="BA773" s="100"/>
      <c r="BB773" s="100"/>
      <c r="BC773" s="100"/>
      <c r="BD773" s="100"/>
      <c r="BE773" s="100"/>
      <c r="BF773" s="100"/>
      <c r="BG773" s="100"/>
    </row>
    <row r="774" spans="1:59" s="85" customFormat="1" ht="15.6" x14ac:dyDescent="0.3">
      <c r="A774" s="40" t="s">
        <v>85</v>
      </c>
      <c r="B774" s="40" t="str">
        <f>VLOOKUP(A774,'CENTROS DE COSTOS'!A:D,2,0)</f>
        <v>0036-0006</v>
      </c>
      <c r="C774" s="40" t="str">
        <f>VLOOKUP(A774,'CENTROS DE COSTOS'!A:D,3,0)</f>
        <v>Wompi Oriente</v>
      </c>
      <c r="D774" s="40">
        <v>73001</v>
      </c>
      <c r="E774" s="40">
        <v>2996519</v>
      </c>
      <c r="F774" s="40">
        <v>77020</v>
      </c>
      <c r="G774" s="40" t="s">
        <v>33</v>
      </c>
      <c r="H774" s="40" t="s">
        <v>1056</v>
      </c>
      <c r="I774" s="40" t="s">
        <v>85</v>
      </c>
      <c r="J774" s="40" t="s">
        <v>6848</v>
      </c>
      <c r="K774" s="40" t="s">
        <v>1170</v>
      </c>
      <c r="L774" s="40" t="s">
        <v>8726</v>
      </c>
      <c r="M774" s="103">
        <v>45971.495138888888</v>
      </c>
      <c r="N774" s="103">
        <v>45972.738194444442</v>
      </c>
      <c r="O774" s="40" t="s">
        <v>35</v>
      </c>
      <c r="P774" s="40" t="s">
        <v>35</v>
      </c>
      <c r="Q774" s="40" t="s">
        <v>1494</v>
      </c>
      <c r="R774" s="40" t="s">
        <v>1495</v>
      </c>
      <c r="S774" s="40" t="s">
        <v>10991</v>
      </c>
      <c r="T774" s="40" t="s">
        <v>1172</v>
      </c>
      <c r="U774" s="40">
        <v>24</v>
      </c>
      <c r="V774" s="40" t="str">
        <f>VLOOKUP(D774,TIPOLOGIA!A:F,5,0)</f>
        <v>PRINCIPAL</v>
      </c>
      <c r="W774" s="40" t="str">
        <f>VLOOKUP(D774,TIPOLOGIA!A:F,6,0)</f>
        <v>TERRESTRE</v>
      </c>
      <c r="X774" s="40" t="s">
        <v>1319</v>
      </c>
      <c r="Y774" s="40">
        <v>1</v>
      </c>
      <c r="Z774" s="51">
        <f>IF(T774="SOPORTE_TELEFÓNICO",'TARIFAS 2025'!$B$14,IF(V774="PRINCIPAL",'TARIFAS 2025'!$B$11,IF(V774="INTERMEDIA",'TARIFAS 2025'!$C$11,IF(V774="LEJANA",'TARIFAS 2025'!$D$11))))</f>
        <v>31419</v>
      </c>
      <c r="AA774" s="51">
        <f t="shared" si="12"/>
        <v>31419</v>
      </c>
      <c r="AB774" s="100"/>
      <c r="AC774" s="100"/>
      <c r="AD774" s="100"/>
      <c r="AE774" s="100"/>
      <c r="AF774" s="100"/>
      <c r="AG774" s="100"/>
      <c r="AH774" s="100"/>
      <c r="AI774" s="100"/>
      <c r="AJ774" s="100"/>
      <c r="AK774" s="100"/>
      <c r="AL774" s="100"/>
      <c r="AM774" s="100"/>
      <c r="AN774" s="100"/>
      <c r="AO774" s="100"/>
      <c r="AP774" s="100"/>
      <c r="AQ774" s="100"/>
      <c r="AR774" s="100"/>
      <c r="AS774" s="100"/>
      <c r="AT774" s="100"/>
      <c r="AU774" s="100"/>
      <c r="AV774" s="100"/>
      <c r="AW774" s="100"/>
      <c r="AX774" s="100"/>
      <c r="AY774" s="100"/>
      <c r="AZ774" s="100"/>
      <c r="BA774" s="100"/>
      <c r="BB774" s="100"/>
      <c r="BC774" s="100"/>
      <c r="BD774" s="100"/>
      <c r="BE774" s="100"/>
      <c r="BF774" s="100"/>
      <c r="BG774" s="100"/>
    </row>
    <row r="775" spans="1:59" s="85" customFormat="1" ht="15.6" x14ac:dyDescent="0.3">
      <c r="A775" s="40" t="s">
        <v>77</v>
      </c>
      <c r="B775" s="40" t="str">
        <f>VLOOKUP(A775,'CENTROS DE COSTOS'!A:D,2,0)</f>
        <v>0036-0003</v>
      </c>
      <c r="C775" s="40" t="str">
        <f>VLOOKUP(A775,'CENTROS DE COSTOS'!A:D,3,0)</f>
        <v>Wompi Suroccidente</v>
      </c>
      <c r="D775" s="40">
        <v>76001</v>
      </c>
      <c r="E775" s="40">
        <v>2993548</v>
      </c>
      <c r="F775" s="40">
        <v>42239</v>
      </c>
      <c r="G775" s="40" t="s">
        <v>33</v>
      </c>
      <c r="H775" s="40" t="s">
        <v>1101</v>
      </c>
      <c r="I775" s="40" t="s">
        <v>77</v>
      </c>
      <c r="J775" s="40" t="s">
        <v>6849</v>
      </c>
      <c r="K775" s="40" t="s">
        <v>1170</v>
      </c>
      <c r="L775" s="40" t="s">
        <v>8727</v>
      </c>
      <c r="M775" s="103">
        <v>45971.333333333343</v>
      </c>
      <c r="N775" s="103">
        <v>45972.739583333343</v>
      </c>
      <c r="O775" s="40" t="s">
        <v>35</v>
      </c>
      <c r="P775" s="40" t="s">
        <v>35</v>
      </c>
      <c r="Q775" s="40" t="s">
        <v>1494</v>
      </c>
      <c r="R775" s="40" t="s">
        <v>1495</v>
      </c>
      <c r="S775" s="40" t="s">
        <v>10992</v>
      </c>
      <c r="T775" s="40" t="s">
        <v>1172</v>
      </c>
      <c r="U775" s="40">
        <v>64</v>
      </c>
      <c r="V775" s="40" t="str">
        <f>VLOOKUP(D775,TIPOLOGIA!A:F,5,0)</f>
        <v>PRINCIPAL</v>
      </c>
      <c r="W775" s="40" t="str">
        <f>VLOOKUP(D775,TIPOLOGIA!A:F,6,0)</f>
        <v>TERRESTRE</v>
      </c>
      <c r="X775" s="40" t="s">
        <v>1221</v>
      </c>
      <c r="Y775" s="40">
        <v>1</v>
      </c>
      <c r="Z775" s="51">
        <f>IF(T775="SOPORTE_TELEFÓNICO",'TARIFAS 2025'!$B$14,IF(V775="PRINCIPAL",'TARIFAS 2025'!$B$11,IF(V775="INTERMEDIA",'TARIFAS 2025'!$C$11,IF(V775="LEJANA",'TARIFAS 2025'!$D$11))))</f>
        <v>31419</v>
      </c>
      <c r="AA775" s="51">
        <f t="shared" si="12"/>
        <v>31419</v>
      </c>
      <c r="AB775" s="100"/>
      <c r="AC775" s="100"/>
      <c r="AD775" s="100"/>
      <c r="AE775" s="100"/>
      <c r="AF775" s="100"/>
      <c r="AG775" s="100"/>
      <c r="AH775" s="100"/>
      <c r="AI775" s="100"/>
      <c r="AJ775" s="100"/>
      <c r="AK775" s="100"/>
      <c r="AL775" s="100"/>
      <c r="AM775" s="100"/>
      <c r="AN775" s="100"/>
      <c r="AO775" s="100"/>
      <c r="AP775" s="100"/>
      <c r="AQ775" s="100"/>
      <c r="AR775" s="100"/>
      <c r="AS775" s="100"/>
      <c r="AT775" s="100"/>
      <c r="AU775" s="100"/>
      <c r="AV775" s="100"/>
      <c r="AW775" s="100"/>
      <c r="AX775" s="100"/>
      <c r="AY775" s="100"/>
      <c r="AZ775" s="100"/>
      <c r="BA775" s="100"/>
      <c r="BB775" s="100"/>
      <c r="BC775" s="100"/>
      <c r="BD775" s="100"/>
      <c r="BE775" s="100"/>
      <c r="BF775" s="100"/>
      <c r="BG775" s="100"/>
    </row>
    <row r="776" spans="1:59" s="85" customFormat="1" ht="15.6" x14ac:dyDescent="0.3">
      <c r="A776" s="40" t="s">
        <v>81</v>
      </c>
      <c r="B776" s="40" t="str">
        <f>VLOOKUP(A776,'CENTROS DE COSTOS'!A:D,2,0)</f>
        <v>0036-0007</v>
      </c>
      <c r="C776" s="40" t="str">
        <f>VLOOKUP(A776,'CENTROS DE COSTOS'!A:D,3,0)</f>
        <v>Wompi Santander</v>
      </c>
      <c r="D776" s="40">
        <v>54405</v>
      </c>
      <c r="E776" s="40">
        <v>2993497</v>
      </c>
      <c r="F776" s="40">
        <v>74379</v>
      </c>
      <c r="G776" s="40" t="s">
        <v>33</v>
      </c>
      <c r="H776" s="40" t="s">
        <v>891</v>
      </c>
      <c r="I776" s="40" t="s">
        <v>913</v>
      </c>
      <c r="J776" s="40" t="s">
        <v>6850</v>
      </c>
      <c r="K776" s="40" t="s">
        <v>1170</v>
      </c>
      <c r="L776" s="40" t="s">
        <v>8728</v>
      </c>
      <c r="M776" s="103">
        <v>45971.333333333343</v>
      </c>
      <c r="N776" s="103">
        <v>45972.740277777782</v>
      </c>
      <c r="O776" s="40" t="s">
        <v>35</v>
      </c>
      <c r="P776" s="40" t="s">
        <v>35</v>
      </c>
      <c r="Q776" s="40" t="s">
        <v>1494</v>
      </c>
      <c r="R776" s="40" t="s">
        <v>1495</v>
      </c>
      <c r="S776" s="40" t="s">
        <v>10993</v>
      </c>
      <c r="T776" s="40" t="s">
        <v>1172</v>
      </c>
      <c r="U776" s="40">
        <v>48</v>
      </c>
      <c r="V776" s="40" t="str">
        <f>VLOOKUP(D776,TIPOLOGIA!A:F,5,0)</f>
        <v>PRINCIPAL</v>
      </c>
      <c r="W776" s="40" t="str">
        <f>VLOOKUP(D776,TIPOLOGIA!A:F,6,0)</f>
        <v>TERRESTRE</v>
      </c>
      <c r="X776" s="40" t="s">
        <v>1211</v>
      </c>
      <c r="Y776" s="40">
        <v>1</v>
      </c>
      <c r="Z776" s="51">
        <f>IF(T776="SOPORTE_TELEFÓNICO",'TARIFAS 2025'!$B$14,IF(V776="PRINCIPAL",'TARIFAS 2025'!$B$11,IF(V776="INTERMEDIA",'TARIFAS 2025'!$C$11,IF(V776="LEJANA",'TARIFAS 2025'!$D$11))))</f>
        <v>31419</v>
      </c>
      <c r="AA776" s="51">
        <f t="shared" si="12"/>
        <v>31419</v>
      </c>
      <c r="AB776" s="100"/>
      <c r="AC776" s="100"/>
      <c r="AD776" s="100"/>
      <c r="AE776" s="100"/>
      <c r="AF776" s="100"/>
      <c r="AG776" s="100"/>
      <c r="AH776" s="100"/>
      <c r="AI776" s="100"/>
      <c r="AJ776" s="100"/>
      <c r="AK776" s="100"/>
      <c r="AL776" s="100"/>
      <c r="AM776" s="100"/>
      <c r="AN776" s="100"/>
      <c r="AO776" s="100"/>
      <c r="AP776" s="100"/>
      <c r="AQ776" s="100"/>
      <c r="AR776" s="100"/>
      <c r="AS776" s="100"/>
      <c r="AT776" s="100"/>
      <c r="AU776" s="100"/>
      <c r="AV776" s="100"/>
      <c r="AW776" s="100"/>
      <c r="AX776" s="100"/>
      <c r="AY776" s="100"/>
      <c r="AZ776" s="100"/>
      <c r="BA776" s="100"/>
      <c r="BB776" s="100"/>
      <c r="BC776" s="100"/>
      <c r="BD776" s="100"/>
      <c r="BE776" s="100"/>
      <c r="BF776" s="100"/>
      <c r="BG776" s="100"/>
    </row>
    <row r="777" spans="1:59" s="85" customFormat="1" ht="15.6" x14ac:dyDescent="0.3">
      <c r="A777" s="40" t="s">
        <v>92</v>
      </c>
      <c r="B777" s="40" t="str">
        <f>VLOOKUP(A777,'CENTROS DE COSTOS'!A:D,2,0)</f>
        <v>0036-0002</v>
      </c>
      <c r="C777" s="40" t="str">
        <f>VLOOKUP(A777,'CENTROS DE COSTOS'!A:D,3,0)</f>
        <v>Wompi Eje Cafetero</v>
      </c>
      <c r="D777" s="40">
        <v>66001</v>
      </c>
      <c r="E777" s="40">
        <v>2993742</v>
      </c>
      <c r="F777" s="40">
        <v>61873</v>
      </c>
      <c r="G777" s="40" t="s">
        <v>33</v>
      </c>
      <c r="H777" s="40" t="s">
        <v>458</v>
      </c>
      <c r="I777" s="40" t="s">
        <v>92</v>
      </c>
      <c r="J777" s="40" t="s">
        <v>6851</v>
      </c>
      <c r="K777" s="40" t="s">
        <v>1170</v>
      </c>
      <c r="L777" s="40" t="s">
        <v>8729</v>
      </c>
      <c r="M777" s="103">
        <v>45971.333333333343</v>
      </c>
      <c r="N777" s="103">
        <v>45972.742361111108</v>
      </c>
      <c r="O777" s="40" t="s">
        <v>35</v>
      </c>
      <c r="P777" s="40" t="s">
        <v>35</v>
      </c>
      <c r="Q777" s="40" t="s">
        <v>1494</v>
      </c>
      <c r="R777" s="40" t="s">
        <v>1495</v>
      </c>
      <c r="S777" s="40" t="s">
        <v>10994</v>
      </c>
      <c r="T777" s="40" t="s">
        <v>1172</v>
      </c>
      <c r="U777" s="40">
        <v>24</v>
      </c>
      <c r="V777" s="40" t="str">
        <f>VLOOKUP(D777,TIPOLOGIA!A:F,5,0)</f>
        <v>PRINCIPAL</v>
      </c>
      <c r="W777" s="40" t="str">
        <f>VLOOKUP(D777,TIPOLOGIA!A:F,6,0)</f>
        <v>TERRESTRE</v>
      </c>
      <c r="X777" s="40" t="s">
        <v>1671</v>
      </c>
      <c r="Y777" s="40">
        <v>1</v>
      </c>
      <c r="Z777" s="51">
        <f>IF(T777="SOPORTE_TELEFÓNICO",'TARIFAS 2025'!$B$14,IF(V777="PRINCIPAL",'TARIFAS 2025'!$B$11,IF(V777="INTERMEDIA",'TARIFAS 2025'!$C$11,IF(V777="LEJANA",'TARIFAS 2025'!$D$11))))</f>
        <v>31419</v>
      </c>
      <c r="AA777" s="51">
        <f t="shared" si="12"/>
        <v>31419</v>
      </c>
      <c r="AB777" s="100"/>
      <c r="AC777" s="100"/>
      <c r="AD777" s="100"/>
      <c r="AE777" s="100"/>
      <c r="AF777" s="100"/>
      <c r="AG777" s="100"/>
      <c r="AH777" s="100"/>
      <c r="AI777" s="100"/>
      <c r="AJ777" s="100"/>
      <c r="AK777" s="100"/>
      <c r="AL777" s="100"/>
      <c r="AM777" s="100"/>
      <c r="AN777" s="100"/>
      <c r="AO777" s="100"/>
      <c r="AP777" s="100"/>
      <c r="AQ777" s="100"/>
      <c r="AR777" s="100"/>
      <c r="AS777" s="100"/>
      <c r="AT777" s="100"/>
      <c r="AU777" s="100"/>
      <c r="AV777" s="100"/>
      <c r="AW777" s="100"/>
      <c r="AX777" s="100"/>
      <c r="AY777" s="100"/>
      <c r="AZ777" s="100"/>
      <c r="BA777" s="100"/>
      <c r="BB777" s="100"/>
      <c r="BC777" s="100"/>
      <c r="BD777" s="100"/>
      <c r="BE777" s="100"/>
      <c r="BF777" s="100"/>
      <c r="BG777" s="100"/>
    </row>
    <row r="778" spans="1:59" s="85" customFormat="1" ht="15.6" x14ac:dyDescent="0.3">
      <c r="A778" s="40" t="s">
        <v>71</v>
      </c>
      <c r="B778" s="40" t="str">
        <f>VLOOKUP(A778,'CENTROS DE COSTOS'!A:D,2,0)</f>
        <v>0036-0004</v>
      </c>
      <c r="C778" s="40" t="str">
        <f>VLOOKUP(A778,'CENTROS DE COSTOS'!A:D,3,0)</f>
        <v>Wompi Centro</v>
      </c>
      <c r="D778" s="40">
        <v>11001</v>
      </c>
      <c r="E778" s="40">
        <v>2993308</v>
      </c>
      <c r="F778" s="40">
        <v>47770</v>
      </c>
      <c r="G778" s="40" t="s">
        <v>33</v>
      </c>
      <c r="H778" s="40" t="s">
        <v>618</v>
      </c>
      <c r="I778" s="40" t="s">
        <v>71</v>
      </c>
      <c r="J778" s="40" t="s">
        <v>6852</v>
      </c>
      <c r="K778" s="40" t="s">
        <v>1170</v>
      </c>
      <c r="L778" s="40" t="s">
        <v>8730</v>
      </c>
      <c r="M778" s="103">
        <v>45971.333333333343</v>
      </c>
      <c r="N778" s="103">
        <v>45972.743055555547</v>
      </c>
      <c r="O778" s="40" t="s">
        <v>35</v>
      </c>
      <c r="P778" s="40" t="s">
        <v>35</v>
      </c>
      <c r="Q778" s="40" t="s">
        <v>1494</v>
      </c>
      <c r="R778" s="40" t="s">
        <v>1495</v>
      </c>
      <c r="S778" s="40" t="s">
        <v>10995</v>
      </c>
      <c r="T778" s="40" t="s">
        <v>1172</v>
      </c>
      <c r="U778" s="40">
        <v>40</v>
      </c>
      <c r="V778" s="40" t="str">
        <f>VLOOKUP(D778,TIPOLOGIA!A:F,5,0)</f>
        <v>PRINCIPAL</v>
      </c>
      <c r="W778" s="40" t="str">
        <f>VLOOKUP(D778,TIPOLOGIA!A:F,6,0)</f>
        <v>TERRESTRE</v>
      </c>
      <c r="X778" s="40" t="s">
        <v>1202</v>
      </c>
      <c r="Y778" s="40">
        <v>1</v>
      </c>
      <c r="Z778" s="51">
        <f>IF(T778="SOPORTE_TELEFÓNICO",'TARIFAS 2025'!$B$14,IF(V778="PRINCIPAL",'TARIFAS 2025'!$B$11,IF(V778="INTERMEDIA",'TARIFAS 2025'!$C$11,IF(V778="LEJANA",'TARIFAS 2025'!$D$11))))</f>
        <v>31419</v>
      </c>
      <c r="AA778" s="51">
        <f t="shared" si="12"/>
        <v>31419</v>
      </c>
      <c r="AB778" s="100"/>
      <c r="AC778" s="100"/>
      <c r="AD778" s="100"/>
      <c r="AE778" s="100"/>
      <c r="AF778" s="100"/>
      <c r="AG778" s="100"/>
      <c r="AH778" s="100"/>
      <c r="AI778" s="100"/>
      <c r="AJ778" s="100"/>
      <c r="AK778" s="100"/>
      <c r="AL778" s="100"/>
      <c r="AM778" s="100"/>
      <c r="AN778" s="100"/>
      <c r="AO778" s="100"/>
      <c r="AP778" s="100"/>
      <c r="AQ778" s="100"/>
      <c r="AR778" s="100"/>
      <c r="AS778" s="100"/>
      <c r="AT778" s="100"/>
      <c r="AU778" s="100"/>
      <c r="AV778" s="100"/>
      <c r="AW778" s="100"/>
      <c r="AX778" s="100"/>
      <c r="AY778" s="100"/>
      <c r="AZ778" s="100"/>
      <c r="BA778" s="100"/>
      <c r="BB778" s="100"/>
      <c r="BC778" s="100"/>
      <c r="BD778" s="100"/>
      <c r="BE778" s="100"/>
      <c r="BF778" s="100"/>
      <c r="BG778" s="100"/>
    </row>
    <row r="779" spans="1:59" s="85" customFormat="1" ht="15.6" x14ac:dyDescent="0.3">
      <c r="A779" s="40" t="s">
        <v>98</v>
      </c>
      <c r="B779" s="40" t="str">
        <f>VLOOKUP(A779,'CENTROS DE COSTOS'!A:D,2,0)</f>
        <v>0036-0006</v>
      </c>
      <c r="C779" s="40" t="str">
        <f>VLOOKUP(A779,'CENTROS DE COSTOS'!A:D,3,0)</f>
        <v>Wompi Oriente</v>
      </c>
      <c r="D779" s="40">
        <v>50001</v>
      </c>
      <c r="E779" s="40">
        <v>2997206</v>
      </c>
      <c r="F779" s="40">
        <v>16290</v>
      </c>
      <c r="G779" s="40" t="s">
        <v>33</v>
      </c>
      <c r="H779" s="40" t="s">
        <v>814</v>
      </c>
      <c r="I779" s="40" t="s">
        <v>98</v>
      </c>
      <c r="J779" s="40" t="s">
        <v>6853</v>
      </c>
      <c r="K779" s="40" t="s">
        <v>1170</v>
      </c>
      <c r="L779" s="40" t="s">
        <v>8731</v>
      </c>
      <c r="M779" s="103">
        <v>45971.580555555563</v>
      </c>
      <c r="N779" s="103">
        <v>45972.743750000001</v>
      </c>
      <c r="O779" s="40" t="s">
        <v>35</v>
      </c>
      <c r="P779" s="40" t="s">
        <v>35</v>
      </c>
      <c r="Q779" s="40" t="s">
        <v>1494</v>
      </c>
      <c r="R779" s="40" t="s">
        <v>1495</v>
      </c>
      <c r="S779" s="40" t="s">
        <v>10996</v>
      </c>
      <c r="T779" s="40" t="s">
        <v>1172</v>
      </c>
      <c r="U779" s="40">
        <v>32</v>
      </c>
      <c r="V779" s="40" t="str">
        <f>VLOOKUP(D779,TIPOLOGIA!A:F,5,0)</f>
        <v>PRINCIPAL</v>
      </c>
      <c r="W779" s="40" t="str">
        <f>VLOOKUP(D779,TIPOLOGIA!A:F,6,0)</f>
        <v>TERRESTRE</v>
      </c>
      <c r="X779" s="40" t="s">
        <v>1604</v>
      </c>
      <c r="Y779" s="40">
        <v>1</v>
      </c>
      <c r="Z779" s="51">
        <f>IF(T779="SOPORTE_TELEFÓNICO",'TARIFAS 2025'!$B$14,IF(V779="PRINCIPAL",'TARIFAS 2025'!$B$11,IF(V779="INTERMEDIA",'TARIFAS 2025'!$C$11,IF(V779="LEJANA",'TARIFAS 2025'!$D$11))))</f>
        <v>31419</v>
      </c>
      <c r="AA779" s="51">
        <f t="shared" si="12"/>
        <v>31419</v>
      </c>
      <c r="AB779" s="100"/>
      <c r="AC779" s="100"/>
      <c r="AD779" s="100"/>
      <c r="AE779" s="100"/>
      <c r="AF779" s="100"/>
      <c r="AG779" s="100"/>
      <c r="AH779" s="100"/>
      <c r="AI779" s="100"/>
      <c r="AJ779" s="100"/>
      <c r="AK779" s="100"/>
      <c r="AL779" s="100"/>
      <c r="AM779" s="100"/>
      <c r="AN779" s="100"/>
      <c r="AO779" s="100"/>
      <c r="AP779" s="100"/>
      <c r="AQ779" s="100"/>
      <c r="AR779" s="100"/>
      <c r="AS779" s="100"/>
      <c r="AT779" s="100"/>
      <c r="AU779" s="100"/>
      <c r="AV779" s="100"/>
      <c r="AW779" s="100"/>
      <c r="AX779" s="100"/>
      <c r="AY779" s="100"/>
      <c r="AZ779" s="100"/>
      <c r="BA779" s="100"/>
      <c r="BB779" s="100"/>
      <c r="BC779" s="100"/>
      <c r="BD779" s="100"/>
      <c r="BE779" s="100"/>
      <c r="BF779" s="100"/>
      <c r="BG779" s="100"/>
    </row>
    <row r="780" spans="1:59" s="85" customFormat="1" ht="15.6" x14ac:dyDescent="0.3">
      <c r="A780" s="40" t="s">
        <v>77</v>
      </c>
      <c r="B780" s="40" t="str">
        <f>VLOOKUP(A780,'CENTROS DE COSTOS'!A:D,2,0)</f>
        <v>0036-0003</v>
      </c>
      <c r="C780" s="40" t="str">
        <f>VLOOKUP(A780,'CENTROS DE COSTOS'!A:D,3,0)</f>
        <v>Wompi Suroccidente</v>
      </c>
      <c r="D780" s="40">
        <v>76001</v>
      </c>
      <c r="E780" s="40">
        <v>2993700</v>
      </c>
      <c r="F780" s="40">
        <v>81383</v>
      </c>
      <c r="G780" s="40" t="s">
        <v>33</v>
      </c>
      <c r="H780" s="40" t="s">
        <v>1101</v>
      </c>
      <c r="I780" s="40" t="s">
        <v>77</v>
      </c>
      <c r="J780" s="40" t="s">
        <v>6854</v>
      </c>
      <c r="K780" s="40" t="s">
        <v>1170</v>
      </c>
      <c r="L780" s="40" t="s">
        <v>8732</v>
      </c>
      <c r="M780" s="103">
        <v>45971.333333333343</v>
      </c>
      <c r="N780" s="103">
        <v>45972.745138888888</v>
      </c>
      <c r="O780" s="40" t="s">
        <v>35</v>
      </c>
      <c r="P780" s="40" t="s">
        <v>35</v>
      </c>
      <c r="Q780" s="40" t="s">
        <v>1494</v>
      </c>
      <c r="R780" s="40" t="s">
        <v>1495</v>
      </c>
      <c r="S780" s="40" t="s">
        <v>10997</v>
      </c>
      <c r="T780" s="40" t="s">
        <v>1172</v>
      </c>
      <c r="U780" s="40">
        <v>16</v>
      </c>
      <c r="V780" s="40" t="str">
        <f>VLOOKUP(D780,TIPOLOGIA!A:F,5,0)</f>
        <v>PRINCIPAL</v>
      </c>
      <c r="W780" s="40" t="str">
        <f>VLOOKUP(D780,TIPOLOGIA!A:F,6,0)</f>
        <v>TERRESTRE</v>
      </c>
      <c r="X780" s="40" t="s">
        <v>1673</v>
      </c>
      <c r="Y780" s="40">
        <v>1</v>
      </c>
      <c r="Z780" s="51">
        <f>IF(T780="SOPORTE_TELEFÓNICO",'TARIFAS 2025'!$B$14,IF(V780="PRINCIPAL",'TARIFAS 2025'!$B$11,IF(V780="INTERMEDIA",'TARIFAS 2025'!$C$11,IF(V780="LEJANA",'TARIFAS 2025'!$D$11))))</f>
        <v>31419</v>
      </c>
      <c r="AA780" s="51">
        <f t="shared" si="12"/>
        <v>31419</v>
      </c>
      <c r="AB780" s="100"/>
      <c r="AC780" s="100"/>
      <c r="AD780" s="100"/>
      <c r="AE780" s="100"/>
      <c r="AF780" s="100"/>
      <c r="AG780" s="100"/>
      <c r="AH780" s="100"/>
      <c r="AI780" s="100"/>
      <c r="AJ780" s="100"/>
      <c r="AK780" s="100"/>
      <c r="AL780" s="100"/>
      <c r="AM780" s="100"/>
      <c r="AN780" s="100"/>
      <c r="AO780" s="100"/>
      <c r="AP780" s="100"/>
      <c r="AQ780" s="100"/>
      <c r="AR780" s="100"/>
      <c r="AS780" s="100"/>
      <c r="AT780" s="100"/>
      <c r="AU780" s="100"/>
      <c r="AV780" s="100"/>
      <c r="AW780" s="100"/>
      <c r="AX780" s="100"/>
      <c r="AY780" s="100"/>
      <c r="AZ780" s="100"/>
      <c r="BA780" s="100"/>
      <c r="BB780" s="100"/>
      <c r="BC780" s="100"/>
      <c r="BD780" s="100"/>
      <c r="BE780" s="100"/>
      <c r="BF780" s="100"/>
      <c r="BG780" s="100"/>
    </row>
    <row r="781" spans="1:59" s="85" customFormat="1" ht="15.6" x14ac:dyDescent="0.3">
      <c r="A781" s="40" t="s">
        <v>92</v>
      </c>
      <c r="B781" s="40" t="str">
        <f>VLOOKUP(A781,'CENTROS DE COSTOS'!A:D,2,0)</f>
        <v>0036-0002</v>
      </c>
      <c r="C781" s="40" t="str">
        <f>VLOOKUP(A781,'CENTROS DE COSTOS'!A:D,3,0)</f>
        <v>Wompi Eje Cafetero</v>
      </c>
      <c r="D781" s="40">
        <v>66001</v>
      </c>
      <c r="E781" s="40">
        <v>2993391</v>
      </c>
      <c r="F781" s="40">
        <v>34215</v>
      </c>
      <c r="G781" s="40" t="s">
        <v>33</v>
      </c>
      <c r="H781" s="40" t="s">
        <v>458</v>
      </c>
      <c r="I781" s="40" t="s">
        <v>92</v>
      </c>
      <c r="J781" s="40" t="s">
        <v>6855</v>
      </c>
      <c r="K781" s="40" t="s">
        <v>1170</v>
      </c>
      <c r="L781" s="40" t="s">
        <v>8733</v>
      </c>
      <c r="M781" s="103">
        <v>45971.333333333343</v>
      </c>
      <c r="N781" s="103">
        <v>45972.745833333327</v>
      </c>
      <c r="O781" s="40" t="s">
        <v>35</v>
      </c>
      <c r="P781" s="40" t="s">
        <v>35</v>
      </c>
      <c r="Q781" s="40" t="s">
        <v>1494</v>
      </c>
      <c r="R781" s="40" t="s">
        <v>1495</v>
      </c>
      <c r="S781" s="40" t="s">
        <v>10994</v>
      </c>
      <c r="T781" s="40" t="s">
        <v>1172</v>
      </c>
      <c r="U781" s="40">
        <v>24</v>
      </c>
      <c r="V781" s="40" t="str">
        <f>VLOOKUP(D781,TIPOLOGIA!A:F,5,0)</f>
        <v>PRINCIPAL</v>
      </c>
      <c r="W781" s="40" t="str">
        <f>VLOOKUP(D781,TIPOLOGIA!A:F,6,0)</f>
        <v>TERRESTRE</v>
      </c>
      <c r="X781" s="40" t="s">
        <v>1671</v>
      </c>
      <c r="Y781" s="40">
        <v>1</v>
      </c>
      <c r="Z781" s="51">
        <f>IF(T781="SOPORTE_TELEFÓNICO",'TARIFAS 2025'!$B$14,IF(V781="PRINCIPAL",'TARIFAS 2025'!$B$11,IF(V781="INTERMEDIA",'TARIFAS 2025'!$C$11,IF(V781="LEJANA",'TARIFAS 2025'!$D$11))))</f>
        <v>31419</v>
      </c>
      <c r="AA781" s="51">
        <f t="shared" si="12"/>
        <v>31419</v>
      </c>
      <c r="AB781" s="100"/>
      <c r="AC781" s="100"/>
      <c r="AD781" s="100"/>
      <c r="AE781" s="100"/>
      <c r="AF781" s="100"/>
      <c r="AG781" s="100"/>
      <c r="AH781" s="100"/>
      <c r="AI781" s="100"/>
      <c r="AJ781" s="100"/>
      <c r="AK781" s="100"/>
      <c r="AL781" s="100"/>
      <c r="AM781" s="100"/>
      <c r="AN781" s="100"/>
      <c r="AO781" s="100"/>
      <c r="AP781" s="100"/>
      <c r="AQ781" s="100"/>
      <c r="AR781" s="100"/>
      <c r="AS781" s="100"/>
      <c r="AT781" s="100"/>
      <c r="AU781" s="100"/>
      <c r="AV781" s="100"/>
      <c r="AW781" s="100"/>
      <c r="AX781" s="100"/>
      <c r="AY781" s="100"/>
      <c r="AZ781" s="100"/>
      <c r="BA781" s="100"/>
      <c r="BB781" s="100"/>
      <c r="BC781" s="100"/>
      <c r="BD781" s="100"/>
      <c r="BE781" s="100"/>
      <c r="BF781" s="100"/>
      <c r="BG781" s="100"/>
    </row>
    <row r="782" spans="1:59" s="85" customFormat="1" ht="15.6" x14ac:dyDescent="0.3">
      <c r="A782" s="40" t="s">
        <v>77</v>
      </c>
      <c r="B782" s="40" t="str">
        <f>VLOOKUP(A782,'CENTROS DE COSTOS'!A:D,2,0)</f>
        <v>0036-0003</v>
      </c>
      <c r="C782" s="40" t="str">
        <f>VLOOKUP(A782,'CENTROS DE COSTOS'!A:D,3,0)</f>
        <v>Wompi Suroccidente</v>
      </c>
      <c r="D782" s="40">
        <v>76001</v>
      </c>
      <c r="E782" s="40">
        <v>2994547</v>
      </c>
      <c r="F782" s="40">
        <v>53689</v>
      </c>
      <c r="G782" s="40" t="s">
        <v>33</v>
      </c>
      <c r="H782" s="40" t="s">
        <v>1101</v>
      </c>
      <c r="I782" s="40" t="s">
        <v>77</v>
      </c>
      <c r="J782" s="40" t="s">
        <v>6856</v>
      </c>
      <c r="K782" s="40" t="s">
        <v>1170</v>
      </c>
      <c r="L782" s="40" t="s">
        <v>8734</v>
      </c>
      <c r="M782" s="103">
        <v>45971.354861111111</v>
      </c>
      <c r="N782" s="103">
        <v>45972.746527777781</v>
      </c>
      <c r="O782" s="40" t="s">
        <v>35</v>
      </c>
      <c r="P782" s="40" t="s">
        <v>35</v>
      </c>
      <c r="Q782" s="40" t="s">
        <v>1494</v>
      </c>
      <c r="R782" s="40" t="s">
        <v>1495</v>
      </c>
      <c r="S782" s="40" t="s">
        <v>10998</v>
      </c>
      <c r="T782" s="40" t="s">
        <v>1172</v>
      </c>
      <c r="U782" s="40">
        <v>40</v>
      </c>
      <c r="V782" s="40" t="str">
        <f>VLOOKUP(D782,TIPOLOGIA!A:F,5,0)</f>
        <v>PRINCIPAL</v>
      </c>
      <c r="W782" s="40" t="str">
        <f>VLOOKUP(D782,TIPOLOGIA!A:F,6,0)</f>
        <v>TERRESTRE</v>
      </c>
      <c r="X782" s="40" t="s">
        <v>1278</v>
      </c>
      <c r="Y782" s="40">
        <v>1</v>
      </c>
      <c r="Z782" s="51">
        <f>IF(T782="SOPORTE_TELEFÓNICO",'TARIFAS 2025'!$B$14,IF(V782="PRINCIPAL",'TARIFAS 2025'!$B$11,IF(V782="INTERMEDIA",'TARIFAS 2025'!$C$11,IF(V782="LEJANA",'TARIFAS 2025'!$D$11))))</f>
        <v>31419</v>
      </c>
      <c r="AA782" s="51">
        <f t="shared" si="12"/>
        <v>31419</v>
      </c>
      <c r="AB782" s="100"/>
      <c r="AC782" s="100"/>
      <c r="AD782" s="100"/>
      <c r="AE782" s="100"/>
      <c r="AF782" s="100"/>
      <c r="AG782" s="100"/>
      <c r="AH782" s="100"/>
      <c r="AI782" s="100"/>
      <c r="AJ782" s="100"/>
      <c r="AK782" s="100"/>
      <c r="AL782" s="100"/>
      <c r="AM782" s="100"/>
      <c r="AN782" s="100"/>
      <c r="AO782" s="100"/>
      <c r="AP782" s="100"/>
      <c r="AQ782" s="100"/>
      <c r="AR782" s="100"/>
      <c r="AS782" s="100"/>
      <c r="AT782" s="100"/>
      <c r="AU782" s="100"/>
      <c r="AV782" s="100"/>
      <c r="AW782" s="100"/>
      <c r="AX782" s="100"/>
      <c r="AY782" s="100"/>
      <c r="AZ782" s="100"/>
      <c r="BA782" s="100"/>
      <c r="BB782" s="100"/>
      <c r="BC782" s="100"/>
      <c r="BD782" s="100"/>
      <c r="BE782" s="100"/>
      <c r="BF782" s="100"/>
      <c r="BG782" s="100"/>
    </row>
    <row r="783" spans="1:59" s="85" customFormat="1" ht="15.6" x14ac:dyDescent="0.3">
      <c r="A783" s="40" t="s">
        <v>89</v>
      </c>
      <c r="B783" s="40" t="str">
        <f>VLOOKUP(A783,'CENTROS DE COSTOS'!A:D,2,0)</f>
        <v>0036-0001</v>
      </c>
      <c r="C783" s="40" t="str">
        <f>VLOOKUP(A783,'CENTROS DE COSTOS'!A:D,3,0)</f>
        <v>Wompi Costa</v>
      </c>
      <c r="D783" s="40">
        <v>23001</v>
      </c>
      <c r="E783" s="40">
        <v>2996445</v>
      </c>
      <c r="F783" s="40">
        <v>78881</v>
      </c>
      <c r="G783" s="40" t="s">
        <v>33</v>
      </c>
      <c r="H783" s="40" t="s">
        <v>276</v>
      </c>
      <c r="I783" s="40" t="s">
        <v>89</v>
      </c>
      <c r="J783" s="40" t="s">
        <v>1669</v>
      </c>
      <c r="K783" s="40" t="s">
        <v>1170</v>
      </c>
      <c r="L783" s="40" t="s">
        <v>8735</v>
      </c>
      <c r="M783" s="103">
        <v>45971.479166666657</v>
      </c>
      <c r="N783" s="103">
        <v>45972.748611111107</v>
      </c>
      <c r="O783" s="40" t="s">
        <v>35</v>
      </c>
      <c r="P783" s="40" t="s">
        <v>35</v>
      </c>
      <c r="Q783" s="40" t="s">
        <v>1494</v>
      </c>
      <c r="R783" s="40" t="s">
        <v>1495</v>
      </c>
      <c r="S783" s="40" t="s">
        <v>10999</v>
      </c>
      <c r="T783" s="40" t="s">
        <v>1172</v>
      </c>
      <c r="U783" s="40">
        <v>24</v>
      </c>
      <c r="V783" s="40" t="str">
        <f>VLOOKUP(D783,TIPOLOGIA!A:F,5,0)</f>
        <v>PRINCIPAL</v>
      </c>
      <c r="W783" s="40" t="str">
        <f>VLOOKUP(D783,TIPOLOGIA!A:F,6,0)</f>
        <v>TERRESTRE</v>
      </c>
      <c r="X783" s="40" t="s">
        <v>1226</v>
      </c>
      <c r="Y783" s="40">
        <v>1</v>
      </c>
      <c r="Z783" s="51">
        <f>IF(T783="SOPORTE_TELEFÓNICO",'TARIFAS 2025'!$B$14,IF(V783="PRINCIPAL",'TARIFAS 2025'!$B$11,IF(V783="INTERMEDIA",'TARIFAS 2025'!$C$11,IF(V783="LEJANA",'TARIFAS 2025'!$D$11))))</f>
        <v>31419</v>
      </c>
      <c r="AA783" s="51">
        <f t="shared" si="12"/>
        <v>31419</v>
      </c>
      <c r="AB783" s="100"/>
      <c r="AC783" s="100"/>
      <c r="AD783" s="100"/>
      <c r="AE783" s="100"/>
      <c r="AF783" s="100"/>
      <c r="AG783" s="100"/>
      <c r="AH783" s="100"/>
      <c r="AI783" s="100"/>
      <c r="AJ783" s="100"/>
      <c r="AK783" s="100"/>
      <c r="AL783" s="100"/>
      <c r="AM783" s="100"/>
      <c r="AN783" s="100"/>
      <c r="AO783" s="100"/>
      <c r="AP783" s="100"/>
      <c r="AQ783" s="100"/>
      <c r="AR783" s="100"/>
      <c r="AS783" s="100"/>
      <c r="AT783" s="100"/>
      <c r="AU783" s="100"/>
      <c r="AV783" s="100"/>
      <c r="AW783" s="100"/>
      <c r="AX783" s="100"/>
      <c r="AY783" s="100"/>
      <c r="AZ783" s="100"/>
      <c r="BA783" s="100"/>
      <c r="BB783" s="100"/>
      <c r="BC783" s="100"/>
      <c r="BD783" s="100"/>
      <c r="BE783" s="100"/>
      <c r="BF783" s="100"/>
      <c r="BG783" s="100"/>
    </row>
    <row r="784" spans="1:59" s="85" customFormat="1" ht="15.6" x14ac:dyDescent="0.3">
      <c r="A784" s="40" t="s">
        <v>89</v>
      </c>
      <c r="B784" s="40" t="str">
        <f>VLOOKUP(A784,'CENTROS DE COSTOS'!A:D,2,0)</f>
        <v>0036-0001</v>
      </c>
      <c r="C784" s="40" t="str">
        <f>VLOOKUP(A784,'CENTROS DE COSTOS'!A:D,3,0)</f>
        <v>Wompi Costa</v>
      </c>
      <c r="D784" s="40">
        <v>23001</v>
      </c>
      <c r="E784" s="40">
        <v>2996087</v>
      </c>
      <c r="F784" s="40">
        <v>41552</v>
      </c>
      <c r="G784" s="40" t="s">
        <v>33</v>
      </c>
      <c r="H784" s="40" t="s">
        <v>276</v>
      </c>
      <c r="I784" s="40" t="s">
        <v>89</v>
      </c>
      <c r="J784" s="40" t="s">
        <v>6857</v>
      </c>
      <c r="K784" s="40" t="s">
        <v>1170</v>
      </c>
      <c r="L784" s="40" t="s">
        <v>8736</v>
      </c>
      <c r="M784" s="103">
        <v>45971.464583333327</v>
      </c>
      <c r="N784" s="103">
        <v>45972.749305555553</v>
      </c>
      <c r="O784" s="40" t="s">
        <v>35</v>
      </c>
      <c r="P784" s="40" t="s">
        <v>35</v>
      </c>
      <c r="Q784" s="40" t="s">
        <v>1494</v>
      </c>
      <c r="R784" s="40" t="s">
        <v>1495</v>
      </c>
      <c r="S784" s="40" t="s">
        <v>11000</v>
      </c>
      <c r="T784" s="40" t="s">
        <v>1172</v>
      </c>
      <c r="U784" s="40">
        <v>64</v>
      </c>
      <c r="V784" s="40" t="str">
        <f>VLOOKUP(D784,TIPOLOGIA!A:F,5,0)</f>
        <v>PRINCIPAL</v>
      </c>
      <c r="W784" s="40" t="str">
        <f>VLOOKUP(D784,TIPOLOGIA!A:F,6,0)</f>
        <v>TERRESTRE</v>
      </c>
      <c r="X784" s="40" t="s">
        <v>1226</v>
      </c>
      <c r="Y784" s="40">
        <v>1</v>
      </c>
      <c r="Z784" s="51">
        <f>IF(T784="SOPORTE_TELEFÓNICO",'TARIFAS 2025'!$B$14,IF(V784="PRINCIPAL",'TARIFAS 2025'!$B$11,IF(V784="INTERMEDIA",'TARIFAS 2025'!$C$11,IF(V784="LEJANA",'TARIFAS 2025'!$D$11))))</f>
        <v>31419</v>
      </c>
      <c r="AA784" s="51">
        <f t="shared" si="12"/>
        <v>31419</v>
      </c>
      <c r="AB784" s="100"/>
      <c r="AC784" s="100"/>
      <c r="AD784" s="100"/>
      <c r="AE784" s="100"/>
      <c r="AF784" s="100"/>
      <c r="AG784" s="100"/>
      <c r="AH784" s="100"/>
      <c r="AI784" s="100"/>
      <c r="AJ784" s="100"/>
      <c r="AK784" s="100"/>
      <c r="AL784" s="100"/>
      <c r="AM784" s="100"/>
      <c r="AN784" s="100"/>
      <c r="AO784" s="100"/>
      <c r="AP784" s="100"/>
      <c r="AQ784" s="100"/>
      <c r="AR784" s="100"/>
      <c r="AS784" s="100"/>
      <c r="AT784" s="100"/>
      <c r="AU784" s="100"/>
      <c r="AV784" s="100"/>
      <c r="AW784" s="100"/>
      <c r="AX784" s="100"/>
      <c r="AY784" s="100"/>
      <c r="AZ784" s="100"/>
      <c r="BA784" s="100"/>
      <c r="BB784" s="100"/>
      <c r="BC784" s="100"/>
      <c r="BD784" s="100"/>
      <c r="BE784" s="100"/>
      <c r="BF784" s="100"/>
      <c r="BG784" s="100"/>
    </row>
    <row r="785" spans="1:59" s="85" customFormat="1" ht="15.6" x14ac:dyDescent="0.3">
      <c r="A785" s="40" t="s">
        <v>77</v>
      </c>
      <c r="B785" s="40" t="str">
        <f>VLOOKUP(A785,'CENTROS DE COSTOS'!A:D,2,0)</f>
        <v>0036-0003</v>
      </c>
      <c r="C785" s="40" t="str">
        <f>VLOOKUP(A785,'CENTROS DE COSTOS'!A:D,3,0)</f>
        <v>Wompi Suroccidente</v>
      </c>
      <c r="D785" s="40">
        <v>76001</v>
      </c>
      <c r="E785" s="40">
        <v>2998872</v>
      </c>
      <c r="F785" s="40">
        <v>43290</v>
      </c>
      <c r="G785" s="40" t="s">
        <v>33</v>
      </c>
      <c r="H785" s="40" t="s">
        <v>1101</v>
      </c>
      <c r="I785" s="40" t="s">
        <v>77</v>
      </c>
      <c r="J785" s="40" t="s">
        <v>6858</v>
      </c>
      <c r="K785" s="40" t="s">
        <v>1170</v>
      </c>
      <c r="L785" s="40" t="s">
        <v>8737</v>
      </c>
      <c r="M785" s="103">
        <v>45971.695833333331</v>
      </c>
      <c r="N785" s="103">
        <v>45972.75</v>
      </c>
      <c r="O785" s="40" t="s">
        <v>35</v>
      </c>
      <c r="P785" s="40" t="s">
        <v>35</v>
      </c>
      <c r="Q785" s="40" t="s">
        <v>1494</v>
      </c>
      <c r="R785" s="40" t="s">
        <v>1495</v>
      </c>
      <c r="S785" s="40" t="s">
        <v>11001</v>
      </c>
      <c r="T785" s="40" t="s">
        <v>1172</v>
      </c>
      <c r="U785" s="40">
        <v>24</v>
      </c>
      <c r="V785" s="40" t="str">
        <f>VLOOKUP(D785,TIPOLOGIA!A:F,5,0)</f>
        <v>PRINCIPAL</v>
      </c>
      <c r="W785" s="40" t="str">
        <f>VLOOKUP(D785,TIPOLOGIA!A:F,6,0)</f>
        <v>TERRESTRE</v>
      </c>
      <c r="X785" s="40" t="s">
        <v>1221</v>
      </c>
      <c r="Y785" s="40">
        <v>1</v>
      </c>
      <c r="Z785" s="51">
        <f>IF(T785="SOPORTE_TELEFÓNICO",'TARIFAS 2025'!$B$14,IF(V785="PRINCIPAL",'TARIFAS 2025'!$B$11,IF(V785="INTERMEDIA",'TARIFAS 2025'!$C$11,IF(V785="LEJANA",'TARIFAS 2025'!$D$11))))</f>
        <v>31419</v>
      </c>
      <c r="AA785" s="51">
        <f t="shared" si="12"/>
        <v>31419</v>
      </c>
      <c r="AB785" s="100"/>
      <c r="AC785" s="100"/>
      <c r="AD785" s="100"/>
      <c r="AE785" s="100"/>
      <c r="AF785" s="100"/>
      <c r="AG785" s="100"/>
      <c r="AH785" s="100"/>
      <c r="AI785" s="100"/>
      <c r="AJ785" s="100"/>
      <c r="AK785" s="100"/>
      <c r="AL785" s="100"/>
      <c r="AM785" s="100"/>
      <c r="AN785" s="100"/>
      <c r="AO785" s="100"/>
      <c r="AP785" s="100"/>
      <c r="AQ785" s="100"/>
      <c r="AR785" s="100"/>
      <c r="AS785" s="100"/>
      <c r="AT785" s="100"/>
      <c r="AU785" s="100"/>
      <c r="AV785" s="100"/>
      <c r="AW785" s="100"/>
      <c r="AX785" s="100"/>
      <c r="AY785" s="100"/>
      <c r="AZ785" s="100"/>
      <c r="BA785" s="100"/>
      <c r="BB785" s="100"/>
      <c r="BC785" s="100"/>
      <c r="BD785" s="100"/>
      <c r="BE785" s="100"/>
      <c r="BF785" s="100"/>
      <c r="BG785" s="100"/>
    </row>
    <row r="786" spans="1:59" s="85" customFormat="1" ht="15.6" x14ac:dyDescent="0.3">
      <c r="A786" s="40" t="s">
        <v>68</v>
      </c>
      <c r="B786" s="40" t="str">
        <f>VLOOKUP(A786,'CENTROS DE COSTOS'!A:D,2,0)</f>
        <v>0036-0001</v>
      </c>
      <c r="C786" s="40" t="str">
        <f>VLOOKUP(A786,'CENTROS DE COSTOS'!A:D,3,0)</f>
        <v>Wompi Costa</v>
      </c>
      <c r="D786" s="40">
        <v>8001</v>
      </c>
      <c r="E786" s="40">
        <v>2996067</v>
      </c>
      <c r="F786" s="40">
        <v>79841</v>
      </c>
      <c r="G786" s="40" t="s">
        <v>33</v>
      </c>
      <c r="H786" s="40" t="s">
        <v>253</v>
      </c>
      <c r="I786" s="40" t="s">
        <v>68</v>
      </c>
      <c r="J786" s="40" t="s">
        <v>6859</v>
      </c>
      <c r="K786" s="40" t="s">
        <v>1170</v>
      </c>
      <c r="L786" s="40" t="s">
        <v>8738</v>
      </c>
      <c r="M786" s="103">
        <v>45971.459027777782</v>
      </c>
      <c r="N786" s="103">
        <v>45972.750694444447</v>
      </c>
      <c r="O786" s="40" t="s">
        <v>35</v>
      </c>
      <c r="P786" s="40" t="s">
        <v>35</v>
      </c>
      <c r="Q786" s="40" t="s">
        <v>1494</v>
      </c>
      <c r="R786" s="40" t="s">
        <v>1495</v>
      </c>
      <c r="S786" s="40" t="s">
        <v>11002</v>
      </c>
      <c r="T786" s="40" t="s">
        <v>1172</v>
      </c>
      <c r="U786" s="40">
        <v>16</v>
      </c>
      <c r="V786" s="40" t="str">
        <f>VLOOKUP(D786,TIPOLOGIA!A:F,5,0)</f>
        <v>PRINCIPAL</v>
      </c>
      <c r="W786" s="40" t="str">
        <f>VLOOKUP(D786,TIPOLOGIA!A:F,6,0)</f>
        <v>TERRESTRE</v>
      </c>
      <c r="X786" s="40" t="s">
        <v>1470</v>
      </c>
      <c r="Y786" s="40">
        <v>1</v>
      </c>
      <c r="Z786" s="51">
        <f>IF(T786="SOPORTE_TELEFÓNICO",'TARIFAS 2025'!$B$14,IF(V786="PRINCIPAL",'TARIFAS 2025'!$B$11,IF(V786="INTERMEDIA",'TARIFAS 2025'!$C$11,IF(V786="LEJANA",'TARIFAS 2025'!$D$11))))</f>
        <v>31419</v>
      </c>
      <c r="AA786" s="51">
        <f t="shared" si="12"/>
        <v>31419</v>
      </c>
      <c r="AB786" s="100"/>
      <c r="AC786" s="100"/>
      <c r="AD786" s="100"/>
      <c r="AE786" s="100"/>
      <c r="AF786" s="100"/>
      <c r="AG786" s="100"/>
      <c r="AH786" s="100"/>
      <c r="AI786" s="100"/>
      <c r="AJ786" s="100"/>
      <c r="AK786" s="100"/>
      <c r="AL786" s="100"/>
      <c r="AM786" s="100"/>
      <c r="AN786" s="100"/>
      <c r="AO786" s="100"/>
      <c r="AP786" s="100"/>
      <c r="AQ786" s="100"/>
      <c r="AR786" s="100"/>
      <c r="AS786" s="100"/>
      <c r="AT786" s="100"/>
      <c r="AU786" s="100"/>
      <c r="AV786" s="100"/>
      <c r="AW786" s="100"/>
      <c r="AX786" s="100"/>
      <c r="AY786" s="100"/>
      <c r="AZ786" s="100"/>
      <c r="BA786" s="100"/>
      <c r="BB786" s="100"/>
      <c r="BC786" s="100"/>
      <c r="BD786" s="100"/>
      <c r="BE786" s="100"/>
      <c r="BF786" s="100"/>
      <c r="BG786" s="100"/>
    </row>
    <row r="787" spans="1:59" s="85" customFormat="1" ht="15.6" x14ac:dyDescent="0.3">
      <c r="A787" s="40" t="s">
        <v>77</v>
      </c>
      <c r="B787" s="40" t="str">
        <f>VLOOKUP(A787,'CENTROS DE COSTOS'!A:D,2,0)</f>
        <v>0036-0003</v>
      </c>
      <c r="C787" s="40" t="str">
        <f>VLOOKUP(A787,'CENTROS DE COSTOS'!A:D,3,0)</f>
        <v>Wompi Suroccidente</v>
      </c>
      <c r="D787" s="40">
        <v>76001</v>
      </c>
      <c r="E787" s="40">
        <v>2998837</v>
      </c>
      <c r="F787" s="40">
        <v>64802</v>
      </c>
      <c r="G787" s="40" t="s">
        <v>33</v>
      </c>
      <c r="H787" s="40" t="s">
        <v>1101</v>
      </c>
      <c r="I787" s="40" t="s">
        <v>77</v>
      </c>
      <c r="J787" s="40" t="s">
        <v>6860</v>
      </c>
      <c r="K787" s="40" t="s">
        <v>1170</v>
      </c>
      <c r="L787" s="40" t="s">
        <v>8739</v>
      </c>
      <c r="M787" s="103">
        <v>45971.686111111107</v>
      </c>
      <c r="N787" s="103">
        <v>45972.751388888893</v>
      </c>
      <c r="O787" s="40" t="s">
        <v>35</v>
      </c>
      <c r="P787" s="40" t="s">
        <v>35</v>
      </c>
      <c r="Q787" s="40" t="s">
        <v>1494</v>
      </c>
      <c r="R787" s="40" t="s">
        <v>1495</v>
      </c>
      <c r="S787" s="40" t="s">
        <v>11003</v>
      </c>
      <c r="T787" s="40" t="s">
        <v>1172</v>
      </c>
      <c r="U787" s="40">
        <v>56</v>
      </c>
      <c r="V787" s="40" t="str">
        <f>VLOOKUP(D787,TIPOLOGIA!A:F,5,0)</f>
        <v>PRINCIPAL</v>
      </c>
      <c r="W787" s="40" t="str">
        <f>VLOOKUP(D787,TIPOLOGIA!A:F,6,0)</f>
        <v>TERRESTRE</v>
      </c>
      <c r="X787" s="40" t="s">
        <v>1261</v>
      </c>
      <c r="Y787" s="40">
        <v>1</v>
      </c>
      <c r="Z787" s="51">
        <f>IF(T787="SOPORTE_TELEFÓNICO",'TARIFAS 2025'!$B$14,IF(V787="PRINCIPAL",'TARIFAS 2025'!$B$11,IF(V787="INTERMEDIA",'TARIFAS 2025'!$C$11,IF(V787="LEJANA",'TARIFAS 2025'!$D$11))))</f>
        <v>31419</v>
      </c>
      <c r="AA787" s="51">
        <f t="shared" si="12"/>
        <v>31419</v>
      </c>
      <c r="AB787" s="100"/>
      <c r="AC787" s="100"/>
      <c r="AD787" s="100"/>
      <c r="AE787" s="100"/>
      <c r="AF787" s="100"/>
      <c r="AG787" s="100"/>
      <c r="AH787" s="100"/>
      <c r="AI787" s="100"/>
      <c r="AJ787" s="100"/>
      <c r="AK787" s="100"/>
      <c r="AL787" s="100"/>
      <c r="AM787" s="100"/>
      <c r="AN787" s="100"/>
      <c r="AO787" s="100"/>
      <c r="AP787" s="100"/>
      <c r="AQ787" s="100"/>
      <c r="AR787" s="100"/>
      <c r="AS787" s="100"/>
      <c r="AT787" s="100"/>
      <c r="AU787" s="100"/>
      <c r="AV787" s="100"/>
      <c r="AW787" s="100"/>
      <c r="AX787" s="100"/>
      <c r="AY787" s="100"/>
      <c r="AZ787" s="100"/>
      <c r="BA787" s="100"/>
      <c r="BB787" s="100"/>
      <c r="BC787" s="100"/>
      <c r="BD787" s="100"/>
      <c r="BE787" s="100"/>
      <c r="BF787" s="100"/>
      <c r="BG787" s="100"/>
    </row>
    <row r="788" spans="1:59" s="85" customFormat="1" ht="15.6" x14ac:dyDescent="0.3">
      <c r="A788" s="40" t="s">
        <v>77</v>
      </c>
      <c r="B788" s="40" t="str">
        <f>VLOOKUP(A788,'CENTROS DE COSTOS'!A:D,2,0)</f>
        <v>0036-0003</v>
      </c>
      <c r="C788" s="40" t="str">
        <f>VLOOKUP(A788,'CENTROS DE COSTOS'!A:D,3,0)</f>
        <v>Wompi Suroccidente</v>
      </c>
      <c r="D788" s="40">
        <v>76520</v>
      </c>
      <c r="E788" s="40">
        <v>2989802</v>
      </c>
      <c r="F788" s="40">
        <v>80037</v>
      </c>
      <c r="G788" s="40" t="s">
        <v>33</v>
      </c>
      <c r="H788" s="40" t="s">
        <v>1101</v>
      </c>
      <c r="I788" s="40" t="s">
        <v>1122</v>
      </c>
      <c r="J788" s="40" t="s">
        <v>6861</v>
      </c>
      <c r="K788" s="40" t="s">
        <v>1170</v>
      </c>
      <c r="L788" s="40" t="s">
        <v>8740</v>
      </c>
      <c r="M788" s="103">
        <v>45968.458333333343</v>
      </c>
      <c r="N788" s="103">
        <v>45972.752083333333</v>
      </c>
      <c r="O788" s="40" t="s">
        <v>35</v>
      </c>
      <c r="P788" s="40" t="s">
        <v>35</v>
      </c>
      <c r="Q788" s="40" t="s">
        <v>1494</v>
      </c>
      <c r="R788" s="40" t="s">
        <v>1495</v>
      </c>
      <c r="S788" s="40" t="s">
        <v>11004</v>
      </c>
      <c r="T788" s="40" t="s">
        <v>1172</v>
      </c>
      <c r="U788" s="40">
        <v>16</v>
      </c>
      <c r="V788" s="40" t="str">
        <f>VLOOKUP(D788,TIPOLOGIA!A:F,5,0)</f>
        <v>PRINCIPAL</v>
      </c>
      <c r="W788" s="40" t="str">
        <f>VLOOKUP(D788,TIPOLOGIA!A:F,6,0)</f>
        <v>TERRESTRE</v>
      </c>
      <c r="X788" s="40" t="s">
        <v>1342</v>
      </c>
      <c r="Y788" s="40">
        <v>1</v>
      </c>
      <c r="Z788" s="51">
        <f>IF(T788="SOPORTE_TELEFÓNICO",'TARIFAS 2025'!$B$14,IF(V788="PRINCIPAL",'TARIFAS 2025'!$B$11,IF(V788="INTERMEDIA",'TARIFAS 2025'!$C$11,IF(V788="LEJANA",'TARIFAS 2025'!$D$11))))</f>
        <v>31419</v>
      </c>
      <c r="AA788" s="51">
        <f t="shared" si="12"/>
        <v>31419</v>
      </c>
      <c r="AB788" s="100"/>
      <c r="AC788" s="100"/>
      <c r="AD788" s="100"/>
      <c r="AE788" s="100"/>
      <c r="AF788" s="100"/>
      <c r="AG788" s="100"/>
      <c r="AH788" s="100"/>
      <c r="AI788" s="100"/>
      <c r="AJ788" s="100"/>
      <c r="AK788" s="100"/>
      <c r="AL788" s="100"/>
      <c r="AM788" s="100"/>
      <c r="AN788" s="100"/>
      <c r="AO788" s="100"/>
      <c r="AP788" s="100"/>
      <c r="AQ788" s="100"/>
      <c r="AR788" s="100"/>
      <c r="AS788" s="100"/>
      <c r="AT788" s="100"/>
      <c r="AU788" s="100"/>
      <c r="AV788" s="100"/>
      <c r="AW788" s="100"/>
      <c r="AX788" s="100"/>
      <c r="AY788" s="100"/>
      <c r="AZ788" s="100"/>
      <c r="BA788" s="100"/>
      <c r="BB788" s="100"/>
      <c r="BC788" s="100"/>
      <c r="BD788" s="100"/>
      <c r="BE788" s="100"/>
      <c r="BF788" s="100"/>
      <c r="BG788" s="100"/>
    </row>
    <row r="789" spans="1:59" s="85" customFormat="1" ht="15.6" x14ac:dyDescent="0.3">
      <c r="A789" s="40" t="s">
        <v>81</v>
      </c>
      <c r="B789" s="40" t="str">
        <f>VLOOKUP(A789,'CENTROS DE COSTOS'!A:D,2,0)</f>
        <v>0036-0007</v>
      </c>
      <c r="C789" s="40" t="str">
        <f>VLOOKUP(A789,'CENTROS DE COSTOS'!A:D,3,0)</f>
        <v>Wompi Santander</v>
      </c>
      <c r="D789" s="40">
        <v>54001</v>
      </c>
      <c r="E789" s="40">
        <v>2989621</v>
      </c>
      <c r="F789" s="40">
        <v>29180</v>
      </c>
      <c r="G789" s="40" t="s">
        <v>33</v>
      </c>
      <c r="H789" s="40" t="s">
        <v>891</v>
      </c>
      <c r="I789" s="40" t="s">
        <v>81</v>
      </c>
      <c r="J789" s="40" t="s">
        <v>6862</v>
      </c>
      <c r="K789" s="40" t="s">
        <v>1170</v>
      </c>
      <c r="L789" s="40" t="s">
        <v>8741</v>
      </c>
      <c r="M789" s="103">
        <v>45968.445833333331</v>
      </c>
      <c r="N789" s="103">
        <v>45972.75277777778</v>
      </c>
      <c r="O789" s="40" t="s">
        <v>35</v>
      </c>
      <c r="P789" s="40" t="s">
        <v>35</v>
      </c>
      <c r="Q789" s="40" t="s">
        <v>1494</v>
      </c>
      <c r="R789" s="40" t="s">
        <v>1495</v>
      </c>
      <c r="S789" s="40" t="s">
        <v>11005</v>
      </c>
      <c r="T789" s="40" t="s">
        <v>1172</v>
      </c>
      <c r="U789" s="40">
        <v>16</v>
      </c>
      <c r="V789" s="40" t="str">
        <f>VLOOKUP(D789,TIPOLOGIA!A:F,5,0)</f>
        <v>PRINCIPAL</v>
      </c>
      <c r="W789" s="40" t="str">
        <f>VLOOKUP(D789,TIPOLOGIA!A:F,6,0)</f>
        <v>TERRESTRE</v>
      </c>
      <c r="X789" s="40" t="s">
        <v>1313</v>
      </c>
      <c r="Y789" s="40">
        <v>1</v>
      </c>
      <c r="Z789" s="51">
        <f>IF(T789="SOPORTE_TELEFÓNICO",'TARIFAS 2025'!$B$14,IF(V789="PRINCIPAL",'TARIFAS 2025'!$B$11,IF(V789="INTERMEDIA",'TARIFAS 2025'!$C$11,IF(V789="LEJANA",'TARIFAS 2025'!$D$11))))</f>
        <v>31419</v>
      </c>
      <c r="AA789" s="51">
        <f t="shared" si="12"/>
        <v>31419</v>
      </c>
      <c r="AB789" s="100"/>
      <c r="AC789" s="100"/>
      <c r="AD789" s="100"/>
      <c r="AE789" s="100"/>
      <c r="AF789" s="100"/>
      <c r="AG789" s="100"/>
      <c r="AH789" s="100"/>
      <c r="AI789" s="100"/>
      <c r="AJ789" s="100"/>
      <c r="AK789" s="100"/>
      <c r="AL789" s="100"/>
      <c r="AM789" s="100"/>
      <c r="AN789" s="100"/>
      <c r="AO789" s="100"/>
      <c r="AP789" s="100"/>
      <c r="AQ789" s="100"/>
      <c r="AR789" s="100"/>
      <c r="AS789" s="100"/>
      <c r="AT789" s="100"/>
      <c r="AU789" s="100"/>
      <c r="AV789" s="100"/>
      <c r="AW789" s="100"/>
      <c r="AX789" s="100"/>
      <c r="AY789" s="100"/>
      <c r="AZ789" s="100"/>
      <c r="BA789" s="100"/>
      <c r="BB789" s="100"/>
      <c r="BC789" s="100"/>
      <c r="BD789" s="100"/>
      <c r="BE789" s="100"/>
      <c r="BF789" s="100"/>
      <c r="BG789" s="100"/>
    </row>
    <row r="790" spans="1:59" s="85" customFormat="1" ht="15.6" x14ac:dyDescent="0.3">
      <c r="A790" s="40" t="s">
        <v>77</v>
      </c>
      <c r="B790" s="40" t="str">
        <f>VLOOKUP(A790,'CENTROS DE COSTOS'!A:D,2,0)</f>
        <v>0036-0003</v>
      </c>
      <c r="C790" s="40" t="str">
        <f>VLOOKUP(A790,'CENTROS DE COSTOS'!A:D,3,0)</f>
        <v>Wompi Suroccidente</v>
      </c>
      <c r="D790" s="40">
        <v>76001</v>
      </c>
      <c r="E790" s="40">
        <v>2989443</v>
      </c>
      <c r="F790" s="40">
        <v>71390</v>
      </c>
      <c r="G790" s="40" t="s">
        <v>33</v>
      </c>
      <c r="H790" s="40" t="s">
        <v>1101</v>
      </c>
      <c r="I790" s="40" t="s">
        <v>77</v>
      </c>
      <c r="J790" s="40" t="s">
        <v>6863</v>
      </c>
      <c r="K790" s="40" t="s">
        <v>1170</v>
      </c>
      <c r="L790" s="40" t="s">
        <v>8742</v>
      </c>
      <c r="M790" s="103">
        <v>45968.445833333331</v>
      </c>
      <c r="N790" s="103">
        <v>45972.754166666673</v>
      </c>
      <c r="O790" s="40" t="s">
        <v>35</v>
      </c>
      <c r="P790" s="40" t="s">
        <v>35</v>
      </c>
      <c r="Q790" s="40" t="s">
        <v>1494</v>
      </c>
      <c r="R790" s="40" t="s">
        <v>1495</v>
      </c>
      <c r="S790" s="40" t="s">
        <v>11006</v>
      </c>
      <c r="T790" s="40" t="s">
        <v>1172</v>
      </c>
      <c r="U790" s="40">
        <v>40</v>
      </c>
      <c r="V790" s="40" t="str">
        <f>VLOOKUP(D790,TIPOLOGIA!A:F,5,0)</f>
        <v>PRINCIPAL</v>
      </c>
      <c r="W790" s="40" t="str">
        <f>VLOOKUP(D790,TIPOLOGIA!A:F,6,0)</f>
        <v>TERRESTRE</v>
      </c>
      <c r="X790" s="40" t="s">
        <v>5088</v>
      </c>
      <c r="Y790" s="40">
        <v>1</v>
      </c>
      <c r="Z790" s="51">
        <f>IF(T790="SOPORTE_TELEFÓNICO",'TARIFAS 2025'!$B$14,IF(V790="PRINCIPAL",'TARIFAS 2025'!$B$11,IF(V790="INTERMEDIA",'TARIFAS 2025'!$C$11,IF(V790="LEJANA",'TARIFAS 2025'!$D$11))))</f>
        <v>31419</v>
      </c>
      <c r="AA790" s="51">
        <f t="shared" si="12"/>
        <v>31419</v>
      </c>
      <c r="AB790" s="100"/>
      <c r="AC790" s="100"/>
      <c r="AD790" s="100"/>
      <c r="AE790" s="100"/>
      <c r="AF790" s="100"/>
      <c r="AG790" s="100"/>
      <c r="AH790" s="100"/>
      <c r="AI790" s="100"/>
      <c r="AJ790" s="100"/>
      <c r="AK790" s="100"/>
      <c r="AL790" s="100"/>
      <c r="AM790" s="100"/>
      <c r="AN790" s="100"/>
      <c r="AO790" s="100"/>
      <c r="AP790" s="100"/>
      <c r="AQ790" s="100"/>
      <c r="AR790" s="100"/>
      <c r="AS790" s="100"/>
      <c r="AT790" s="100"/>
      <c r="AU790" s="100"/>
      <c r="AV790" s="100"/>
      <c r="AW790" s="100"/>
      <c r="AX790" s="100"/>
      <c r="AY790" s="100"/>
      <c r="AZ790" s="100"/>
      <c r="BA790" s="100"/>
      <c r="BB790" s="100"/>
      <c r="BC790" s="100"/>
      <c r="BD790" s="100"/>
      <c r="BE790" s="100"/>
      <c r="BF790" s="100"/>
      <c r="BG790" s="100"/>
    </row>
    <row r="791" spans="1:59" s="85" customFormat="1" ht="15.6" x14ac:dyDescent="0.3">
      <c r="A791" s="40" t="s">
        <v>92</v>
      </c>
      <c r="B791" s="40" t="str">
        <f>VLOOKUP(A791,'CENTROS DE COSTOS'!A:D,2,0)</f>
        <v>0036-0002</v>
      </c>
      <c r="C791" s="40" t="str">
        <f>VLOOKUP(A791,'CENTROS DE COSTOS'!A:D,3,0)</f>
        <v>Wompi Eje Cafetero</v>
      </c>
      <c r="D791" s="40">
        <v>63272</v>
      </c>
      <c r="E791" s="40">
        <v>2986822</v>
      </c>
      <c r="F791" s="40">
        <v>24094</v>
      </c>
      <c r="G791" s="40" t="s">
        <v>33</v>
      </c>
      <c r="H791" s="40" t="s">
        <v>939</v>
      </c>
      <c r="I791" s="40" t="s">
        <v>942</v>
      </c>
      <c r="J791" s="40" t="s">
        <v>6864</v>
      </c>
      <c r="K791" s="40" t="s">
        <v>1170</v>
      </c>
      <c r="L791" s="40" t="s">
        <v>8743</v>
      </c>
      <c r="M791" s="103">
        <v>45968.333333333343</v>
      </c>
      <c r="N791" s="103">
        <v>45972.754861111112</v>
      </c>
      <c r="O791" s="40" t="s">
        <v>35</v>
      </c>
      <c r="P791" s="40" t="s">
        <v>35</v>
      </c>
      <c r="Q791" s="40" t="s">
        <v>1494</v>
      </c>
      <c r="R791" s="40" t="s">
        <v>1495</v>
      </c>
      <c r="S791" s="40" t="s">
        <v>11007</v>
      </c>
      <c r="T791" s="40" t="s">
        <v>1172</v>
      </c>
      <c r="U791" s="40">
        <v>56</v>
      </c>
      <c r="V791" s="40" t="str">
        <f>VLOOKUP(D791,TIPOLOGIA!A:F,5,0)</f>
        <v>INTERMEDIA</v>
      </c>
      <c r="W791" s="40" t="str">
        <f>VLOOKUP(D791,TIPOLOGIA!A:F,6,0)</f>
        <v>TERRESTRE</v>
      </c>
      <c r="X791" s="40" t="s">
        <v>1193</v>
      </c>
      <c r="Y791" s="40">
        <v>1</v>
      </c>
      <c r="Z791" s="51">
        <f>IF(T791="SOPORTE_TELEFÓNICO",'TARIFAS 2025'!$B$14,IF(V791="PRINCIPAL",'TARIFAS 2025'!$B$11,IF(V791="INTERMEDIA",'TARIFAS 2025'!$C$11,IF(V791="LEJANA",'TARIFAS 2025'!$D$11))))</f>
        <v>36351</v>
      </c>
      <c r="AA791" s="51">
        <f t="shared" si="12"/>
        <v>36351</v>
      </c>
      <c r="AB791" s="100"/>
      <c r="AC791" s="100"/>
      <c r="AD791" s="100"/>
      <c r="AE791" s="100"/>
      <c r="AF791" s="100"/>
      <c r="AG791" s="100"/>
      <c r="AH791" s="100"/>
      <c r="AI791" s="100"/>
      <c r="AJ791" s="100"/>
      <c r="AK791" s="100"/>
      <c r="AL791" s="100"/>
      <c r="AM791" s="100"/>
      <c r="AN791" s="100"/>
      <c r="AO791" s="100"/>
      <c r="AP791" s="100"/>
      <c r="AQ791" s="100"/>
      <c r="AR791" s="100"/>
      <c r="AS791" s="100"/>
      <c r="AT791" s="100"/>
      <c r="AU791" s="100"/>
      <c r="AV791" s="100"/>
      <c r="AW791" s="100"/>
      <c r="AX791" s="100"/>
      <c r="AY791" s="100"/>
      <c r="AZ791" s="100"/>
      <c r="BA791" s="100"/>
      <c r="BB791" s="100"/>
      <c r="BC791" s="100"/>
      <c r="BD791" s="100"/>
      <c r="BE791" s="100"/>
      <c r="BF791" s="100"/>
      <c r="BG791" s="100"/>
    </row>
    <row r="792" spans="1:59" s="85" customFormat="1" ht="15.6" x14ac:dyDescent="0.3">
      <c r="A792" s="40" t="s">
        <v>89</v>
      </c>
      <c r="B792" s="40" t="str">
        <f>VLOOKUP(A792,'CENTROS DE COSTOS'!A:D,2,0)</f>
        <v>0036-0001</v>
      </c>
      <c r="C792" s="40" t="str">
        <f>VLOOKUP(A792,'CENTROS DE COSTOS'!A:D,3,0)</f>
        <v>Wompi Costa</v>
      </c>
      <c r="D792" s="40">
        <v>23162</v>
      </c>
      <c r="E792" s="40">
        <v>2990331</v>
      </c>
      <c r="F792" s="40">
        <v>72100</v>
      </c>
      <c r="G792" s="40" t="s">
        <v>33</v>
      </c>
      <c r="H792" s="40" t="s">
        <v>276</v>
      </c>
      <c r="I792" s="40" t="s">
        <v>595</v>
      </c>
      <c r="J792" s="40" t="s">
        <v>6865</v>
      </c>
      <c r="K792" s="40" t="s">
        <v>1170</v>
      </c>
      <c r="L792" s="40" t="s">
        <v>8744</v>
      </c>
      <c r="M792" s="103">
        <v>45968.502083333333</v>
      </c>
      <c r="N792" s="103">
        <v>45972.755555555559</v>
      </c>
      <c r="O792" s="40" t="s">
        <v>35</v>
      </c>
      <c r="P792" s="40" t="s">
        <v>35</v>
      </c>
      <c r="Q792" s="40" t="s">
        <v>1494</v>
      </c>
      <c r="R792" s="40" t="s">
        <v>1495</v>
      </c>
      <c r="S792" s="40" t="s">
        <v>11008</v>
      </c>
      <c r="T792" s="40" t="s">
        <v>1172</v>
      </c>
      <c r="U792" s="40">
        <v>24</v>
      </c>
      <c r="V792" s="40" t="str">
        <f>VLOOKUP(D792,TIPOLOGIA!A:F,5,0)</f>
        <v>PRINCIPAL</v>
      </c>
      <c r="W792" s="40" t="str">
        <f>VLOOKUP(D792,TIPOLOGIA!A:F,6,0)</f>
        <v>TERRESTRE</v>
      </c>
      <c r="X792" s="40" t="s">
        <v>1506</v>
      </c>
      <c r="Y792" s="40">
        <v>1</v>
      </c>
      <c r="Z792" s="51">
        <f>IF(T792="SOPORTE_TELEFÓNICO",'TARIFAS 2025'!$B$14,IF(V792="PRINCIPAL",'TARIFAS 2025'!$B$11,IF(V792="INTERMEDIA",'TARIFAS 2025'!$C$11,IF(V792="LEJANA",'TARIFAS 2025'!$D$11))))</f>
        <v>31419</v>
      </c>
      <c r="AA792" s="51">
        <f t="shared" si="12"/>
        <v>31419</v>
      </c>
      <c r="AB792" s="100"/>
      <c r="AC792" s="100"/>
      <c r="AD792" s="100"/>
      <c r="AE792" s="100"/>
      <c r="AF792" s="100"/>
      <c r="AG792" s="100"/>
      <c r="AH792" s="100"/>
      <c r="AI792" s="100"/>
      <c r="AJ792" s="100"/>
      <c r="AK792" s="100"/>
      <c r="AL792" s="100"/>
      <c r="AM792" s="100"/>
      <c r="AN792" s="100"/>
      <c r="AO792" s="100"/>
      <c r="AP792" s="100"/>
      <c r="AQ792" s="100"/>
      <c r="AR792" s="100"/>
      <c r="AS792" s="100"/>
      <c r="AT792" s="100"/>
      <c r="AU792" s="100"/>
      <c r="AV792" s="100"/>
      <c r="AW792" s="100"/>
      <c r="AX792" s="100"/>
      <c r="AY792" s="100"/>
      <c r="AZ792" s="100"/>
      <c r="BA792" s="100"/>
      <c r="BB792" s="100"/>
      <c r="BC792" s="100"/>
      <c r="BD792" s="100"/>
      <c r="BE792" s="100"/>
      <c r="BF792" s="100"/>
      <c r="BG792" s="100"/>
    </row>
    <row r="793" spans="1:59" s="85" customFormat="1" ht="15.6" x14ac:dyDescent="0.3">
      <c r="A793" s="40" t="s">
        <v>80</v>
      </c>
      <c r="B793" s="40" t="str">
        <f>VLOOKUP(A793,'CENTROS DE COSTOS'!A:D,2,0)</f>
        <v>0036-0001</v>
      </c>
      <c r="C793" s="40" t="str">
        <f>VLOOKUP(A793,'CENTROS DE COSTOS'!A:D,3,0)</f>
        <v>Wompi Costa</v>
      </c>
      <c r="D793" s="40">
        <v>13001</v>
      </c>
      <c r="E793" s="40">
        <v>2992022</v>
      </c>
      <c r="F793" s="40">
        <v>75903</v>
      </c>
      <c r="G793" s="40" t="s">
        <v>33</v>
      </c>
      <c r="H793" s="40" t="s">
        <v>275</v>
      </c>
      <c r="I793" s="40" t="s">
        <v>80</v>
      </c>
      <c r="J793" s="40" t="s">
        <v>6866</v>
      </c>
      <c r="K793" s="40" t="s">
        <v>1170</v>
      </c>
      <c r="L793" s="40" t="s">
        <v>8745</v>
      </c>
      <c r="M793" s="103">
        <v>45968.657638888893</v>
      </c>
      <c r="N793" s="103">
        <v>45972.756944444453</v>
      </c>
      <c r="O793" s="40" t="s">
        <v>35</v>
      </c>
      <c r="P793" s="40" t="s">
        <v>35</v>
      </c>
      <c r="Q793" s="40" t="s">
        <v>1494</v>
      </c>
      <c r="R793" s="40" t="s">
        <v>1495</v>
      </c>
      <c r="S793" s="40" t="s">
        <v>10878</v>
      </c>
      <c r="T793" s="40" t="s">
        <v>1172</v>
      </c>
      <c r="U793" s="40">
        <v>32</v>
      </c>
      <c r="V793" s="40" t="str">
        <f>VLOOKUP(D793,TIPOLOGIA!A:F,5,0)</f>
        <v>PRINCIPAL</v>
      </c>
      <c r="W793" s="40" t="str">
        <f>VLOOKUP(D793,TIPOLOGIA!A:F,6,0)</f>
        <v>TERRESTRE</v>
      </c>
      <c r="X793" s="40" t="s">
        <v>1299</v>
      </c>
      <c r="Y793" s="40">
        <v>1</v>
      </c>
      <c r="Z793" s="51">
        <f>IF(T793="SOPORTE_TELEFÓNICO",'TARIFAS 2025'!$B$14,IF(V793="PRINCIPAL",'TARIFAS 2025'!$B$11,IF(V793="INTERMEDIA",'TARIFAS 2025'!$C$11,IF(V793="LEJANA",'TARIFAS 2025'!$D$11))))</f>
        <v>31419</v>
      </c>
      <c r="AA793" s="51">
        <f t="shared" si="12"/>
        <v>31419</v>
      </c>
      <c r="AB793" s="100"/>
      <c r="AC793" s="100"/>
      <c r="AD793" s="100"/>
      <c r="AE793" s="100"/>
      <c r="AF793" s="100"/>
      <c r="AG793" s="100"/>
      <c r="AH793" s="100"/>
      <c r="AI793" s="100"/>
      <c r="AJ793" s="100"/>
      <c r="AK793" s="100"/>
      <c r="AL793" s="100"/>
      <c r="AM793" s="100"/>
      <c r="AN793" s="100"/>
      <c r="AO793" s="100"/>
      <c r="AP793" s="100"/>
      <c r="AQ793" s="100"/>
      <c r="AR793" s="100"/>
      <c r="AS793" s="100"/>
      <c r="AT793" s="100"/>
      <c r="AU793" s="100"/>
      <c r="AV793" s="100"/>
      <c r="AW793" s="100"/>
      <c r="AX793" s="100"/>
      <c r="AY793" s="100"/>
      <c r="AZ793" s="100"/>
      <c r="BA793" s="100"/>
      <c r="BB793" s="100"/>
      <c r="BC793" s="100"/>
      <c r="BD793" s="100"/>
      <c r="BE793" s="100"/>
      <c r="BF793" s="100"/>
      <c r="BG793" s="100"/>
    </row>
    <row r="794" spans="1:59" s="85" customFormat="1" ht="15.6" x14ac:dyDescent="0.3">
      <c r="A794" s="40" t="s">
        <v>68</v>
      </c>
      <c r="B794" s="40" t="str">
        <f>VLOOKUP(A794,'CENTROS DE COSTOS'!A:D,2,0)</f>
        <v>0036-0001</v>
      </c>
      <c r="C794" s="40" t="str">
        <f>VLOOKUP(A794,'CENTROS DE COSTOS'!A:D,3,0)</f>
        <v>Wompi Costa</v>
      </c>
      <c r="D794" s="40">
        <v>8001</v>
      </c>
      <c r="E794" s="40">
        <v>2990258</v>
      </c>
      <c r="F794" s="40">
        <v>75844</v>
      </c>
      <c r="G794" s="40" t="s">
        <v>33</v>
      </c>
      <c r="H794" s="40" t="s">
        <v>253</v>
      </c>
      <c r="I794" s="40" t="s">
        <v>68</v>
      </c>
      <c r="J794" s="40" t="s">
        <v>6867</v>
      </c>
      <c r="K794" s="40" t="s">
        <v>1170</v>
      </c>
      <c r="L794" s="40" t="s">
        <v>8746</v>
      </c>
      <c r="M794" s="103">
        <v>45968.488888888889</v>
      </c>
      <c r="N794" s="103">
        <v>45972.757638888892</v>
      </c>
      <c r="O794" s="40" t="s">
        <v>35</v>
      </c>
      <c r="P794" s="40" t="s">
        <v>35</v>
      </c>
      <c r="Q794" s="40" t="s">
        <v>1494</v>
      </c>
      <c r="R794" s="40" t="s">
        <v>1495</v>
      </c>
      <c r="S794" s="40" t="s">
        <v>11009</v>
      </c>
      <c r="T794" s="40" t="s">
        <v>1172</v>
      </c>
      <c r="U794" s="40">
        <v>48</v>
      </c>
      <c r="V794" s="40" t="str">
        <f>VLOOKUP(D794,TIPOLOGIA!A:F,5,0)</f>
        <v>PRINCIPAL</v>
      </c>
      <c r="W794" s="40" t="str">
        <f>VLOOKUP(D794,TIPOLOGIA!A:F,6,0)</f>
        <v>TERRESTRE</v>
      </c>
      <c r="X794" s="40" t="s">
        <v>1537</v>
      </c>
      <c r="Y794" s="40">
        <v>1</v>
      </c>
      <c r="Z794" s="51">
        <f>IF(T794="SOPORTE_TELEFÓNICO",'TARIFAS 2025'!$B$14,IF(V794="PRINCIPAL",'TARIFAS 2025'!$B$11,IF(V794="INTERMEDIA",'TARIFAS 2025'!$C$11,IF(V794="LEJANA",'TARIFAS 2025'!$D$11))))</f>
        <v>31419</v>
      </c>
      <c r="AA794" s="51">
        <f t="shared" si="12"/>
        <v>31419</v>
      </c>
      <c r="AB794" s="100"/>
      <c r="AC794" s="100"/>
      <c r="AD794" s="100"/>
      <c r="AE794" s="100"/>
      <c r="AF794" s="100"/>
      <c r="AG794" s="100"/>
      <c r="AH794" s="100"/>
      <c r="AI794" s="100"/>
      <c r="AJ794" s="100"/>
      <c r="AK794" s="100"/>
      <c r="AL794" s="100"/>
      <c r="AM794" s="100"/>
      <c r="AN794" s="100"/>
      <c r="AO794" s="100"/>
      <c r="AP794" s="100"/>
      <c r="AQ794" s="100"/>
      <c r="AR794" s="100"/>
      <c r="AS794" s="100"/>
      <c r="AT794" s="100"/>
      <c r="AU794" s="100"/>
      <c r="AV794" s="100"/>
      <c r="AW794" s="100"/>
      <c r="AX794" s="100"/>
      <c r="AY794" s="100"/>
      <c r="AZ794" s="100"/>
      <c r="BA794" s="100"/>
      <c r="BB794" s="100"/>
      <c r="BC794" s="100"/>
      <c r="BD794" s="100"/>
      <c r="BE794" s="100"/>
      <c r="BF794" s="100"/>
      <c r="BG794" s="100"/>
    </row>
    <row r="795" spans="1:59" s="85" customFormat="1" ht="15.6" x14ac:dyDescent="0.3">
      <c r="A795" s="40" t="s">
        <v>92</v>
      </c>
      <c r="B795" s="40" t="str">
        <f>VLOOKUP(A795,'CENTROS DE COSTOS'!A:D,2,0)</f>
        <v>0036-0002</v>
      </c>
      <c r="C795" s="40" t="str">
        <f>VLOOKUP(A795,'CENTROS DE COSTOS'!A:D,3,0)</f>
        <v>Wompi Eje Cafetero</v>
      </c>
      <c r="D795" s="40">
        <v>63001</v>
      </c>
      <c r="E795" s="40">
        <v>2992389</v>
      </c>
      <c r="F795" s="40">
        <v>51728</v>
      </c>
      <c r="G795" s="40" t="s">
        <v>33</v>
      </c>
      <c r="H795" s="40" t="s">
        <v>939</v>
      </c>
      <c r="I795" s="40" t="s">
        <v>122</v>
      </c>
      <c r="J795" s="40" t="s">
        <v>6868</v>
      </c>
      <c r="K795" s="40" t="s">
        <v>1170</v>
      </c>
      <c r="L795" s="40" t="s">
        <v>8747</v>
      </c>
      <c r="M795" s="103">
        <v>45968.693055555559</v>
      </c>
      <c r="N795" s="103">
        <v>45972.759027777778</v>
      </c>
      <c r="O795" s="40" t="s">
        <v>35</v>
      </c>
      <c r="P795" s="40" t="s">
        <v>35</v>
      </c>
      <c r="Q795" s="40" t="s">
        <v>1494</v>
      </c>
      <c r="R795" s="40" t="s">
        <v>1495</v>
      </c>
      <c r="S795" s="40" t="s">
        <v>11010</v>
      </c>
      <c r="T795" s="40" t="s">
        <v>1172</v>
      </c>
      <c r="U795" s="40">
        <v>48</v>
      </c>
      <c r="V795" s="40" t="str">
        <f>VLOOKUP(D795,TIPOLOGIA!A:F,5,0)</f>
        <v>INTERMEDIA</v>
      </c>
      <c r="W795" s="40" t="str">
        <f>VLOOKUP(D795,TIPOLOGIA!A:F,6,0)</f>
        <v>TERRESTRE</v>
      </c>
      <c r="X795" s="40" t="s">
        <v>1231</v>
      </c>
      <c r="Y795" s="40">
        <v>1</v>
      </c>
      <c r="Z795" s="51">
        <f>IF(T795="SOPORTE_TELEFÓNICO",'TARIFAS 2025'!$B$14,IF(V795="PRINCIPAL",'TARIFAS 2025'!$B$11,IF(V795="INTERMEDIA",'TARIFAS 2025'!$C$11,IF(V795="LEJANA",'TARIFAS 2025'!$D$11))))</f>
        <v>36351</v>
      </c>
      <c r="AA795" s="51">
        <f t="shared" si="12"/>
        <v>36351</v>
      </c>
      <c r="AB795" s="100"/>
      <c r="AC795" s="100"/>
      <c r="AD795" s="100"/>
      <c r="AE795" s="100"/>
      <c r="AF795" s="100"/>
      <c r="AG795" s="100"/>
      <c r="AH795" s="100"/>
      <c r="AI795" s="100"/>
      <c r="AJ795" s="100"/>
      <c r="AK795" s="100"/>
      <c r="AL795" s="100"/>
      <c r="AM795" s="100"/>
      <c r="AN795" s="100"/>
      <c r="AO795" s="100"/>
      <c r="AP795" s="100"/>
      <c r="AQ795" s="100"/>
      <c r="AR795" s="100"/>
      <c r="AS795" s="100"/>
      <c r="AT795" s="100"/>
      <c r="AU795" s="100"/>
      <c r="AV795" s="100"/>
      <c r="AW795" s="100"/>
      <c r="AX795" s="100"/>
      <c r="AY795" s="100"/>
      <c r="AZ795" s="100"/>
      <c r="BA795" s="100"/>
      <c r="BB795" s="100"/>
      <c r="BC795" s="100"/>
      <c r="BD795" s="100"/>
      <c r="BE795" s="100"/>
      <c r="BF795" s="100"/>
      <c r="BG795" s="100"/>
    </row>
    <row r="796" spans="1:59" s="85" customFormat="1" ht="15.6" x14ac:dyDescent="0.3">
      <c r="A796" s="40" t="s">
        <v>89</v>
      </c>
      <c r="B796" s="40" t="str">
        <f>VLOOKUP(A796,'CENTROS DE COSTOS'!A:D,2,0)</f>
        <v>0036-0001</v>
      </c>
      <c r="C796" s="40" t="str">
        <f>VLOOKUP(A796,'CENTROS DE COSTOS'!A:D,3,0)</f>
        <v>Wompi Costa</v>
      </c>
      <c r="D796" s="40">
        <v>23001</v>
      </c>
      <c r="E796" s="40">
        <v>2992073</v>
      </c>
      <c r="F796" s="40">
        <v>50769</v>
      </c>
      <c r="G796" s="40" t="s">
        <v>33</v>
      </c>
      <c r="H796" s="40" t="s">
        <v>276</v>
      </c>
      <c r="I796" s="40" t="s">
        <v>89</v>
      </c>
      <c r="J796" s="40" t="s">
        <v>1712</v>
      </c>
      <c r="K796" s="40" t="s">
        <v>1170</v>
      </c>
      <c r="L796" s="40" t="s">
        <v>8748</v>
      </c>
      <c r="M796" s="103">
        <v>45968.671527777777</v>
      </c>
      <c r="N796" s="103">
        <v>45972.761111111111</v>
      </c>
      <c r="O796" s="40" t="s">
        <v>35</v>
      </c>
      <c r="P796" s="40" t="s">
        <v>35</v>
      </c>
      <c r="Q796" s="40" t="s">
        <v>1494</v>
      </c>
      <c r="R796" s="40" t="s">
        <v>1495</v>
      </c>
      <c r="S796" s="40" t="s">
        <v>11011</v>
      </c>
      <c r="T796" s="40" t="s">
        <v>1172</v>
      </c>
      <c r="U796" s="40">
        <v>48</v>
      </c>
      <c r="V796" s="40" t="str">
        <f>VLOOKUP(D796,TIPOLOGIA!A:F,5,0)</f>
        <v>PRINCIPAL</v>
      </c>
      <c r="W796" s="40" t="str">
        <f>VLOOKUP(D796,TIPOLOGIA!A:F,6,0)</f>
        <v>TERRESTRE</v>
      </c>
      <c r="X796" s="40" t="s">
        <v>1506</v>
      </c>
      <c r="Y796" s="40">
        <v>1</v>
      </c>
      <c r="Z796" s="51">
        <f>IF(T796="SOPORTE_TELEFÓNICO",'TARIFAS 2025'!$B$14,IF(V796="PRINCIPAL",'TARIFAS 2025'!$B$11,IF(V796="INTERMEDIA",'TARIFAS 2025'!$C$11,IF(V796="LEJANA",'TARIFAS 2025'!$D$11))))</f>
        <v>31419</v>
      </c>
      <c r="AA796" s="51">
        <f t="shared" si="12"/>
        <v>31419</v>
      </c>
      <c r="AB796" s="100"/>
      <c r="AC796" s="100"/>
      <c r="AD796" s="100"/>
      <c r="AE796" s="100"/>
      <c r="AF796" s="100"/>
      <c r="AG796" s="100"/>
      <c r="AH796" s="100"/>
      <c r="AI796" s="100"/>
      <c r="AJ796" s="100"/>
      <c r="AK796" s="100"/>
      <c r="AL796" s="100"/>
      <c r="AM796" s="100"/>
      <c r="AN796" s="100"/>
      <c r="AO796" s="100"/>
      <c r="AP796" s="100"/>
      <c r="AQ796" s="100"/>
      <c r="AR796" s="100"/>
      <c r="AS796" s="100"/>
      <c r="AT796" s="100"/>
      <c r="AU796" s="100"/>
      <c r="AV796" s="100"/>
      <c r="AW796" s="100"/>
      <c r="AX796" s="100"/>
      <c r="AY796" s="100"/>
      <c r="AZ796" s="100"/>
      <c r="BA796" s="100"/>
      <c r="BB796" s="100"/>
      <c r="BC796" s="100"/>
      <c r="BD796" s="100"/>
      <c r="BE796" s="100"/>
      <c r="BF796" s="100"/>
      <c r="BG796" s="100"/>
    </row>
    <row r="797" spans="1:59" s="85" customFormat="1" ht="15.6" x14ac:dyDescent="0.3">
      <c r="A797" s="40" t="s">
        <v>96</v>
      </c>
      <c r="B797" s="40" t="str">
        <f>VLOOKUP(A797,'CENTROS DE COSTOS'!A:D,2,0)</f>
        <v>0036-0007</v>
      </c>
      <c r="C797" s="40" t="str">
        <f>VLOOKUP(A797,'CENTROS DE COSTOS'!A:D,3,0)</f>
        <v>Wompi Santander</v>
      </c>
      <c r="D797" s="40">
        <v>15001</v>
      </c>
      <c r="E797" s="40">
        <v>2989750</v>
      </c>
      <c r="F797" s="40">
        <v>74847</v>
      </c>
      <c r="G797" s="40" t="s">
        <v>33</v>
      </c>
      <c r="H797" s="40" t="s">
        <v>322</v>
      </c>
      <c r="I797" s="40" t="s">
        <v>96</v>
      </c>
      <c r="J797" s="40" t="s">
        <v>1462</v>
      </c>
      <c r="K797" s="40" t="s">
        <v>1170</v>
      </c>
      <c r="L797" s="40" t="s">
        <v>8749</v>
      </c>
      <c r="M797" s="103">
        <v>45968.463888888888</v>
      </c>
      <c r="N797" s="103">
        <v>45972.762499999997</v>
      </c>
      <c r="O797" s="40" t="s">
        <v>35</v>
      </c>
      <c r="P797" s="40" t="s">
        <v>35</v>
      </c>
      <c r="Q797" s="40" t="s">
        <v>1494</v>
      </c>
      <c r="R797" s="40" t="s">
        <v>1495</v>
      </c>
      <c r="S797" s="40" t="s">
        <v>11012</v>
      </c>
      <c r="T797" s="40" t="s">
        <v>1172</v>
      </c>
      <c r="U797" s="40">
        <v>32</v>
      </c>
      <c r="V797" s="40" t="str">
        <f>VLOOKUP(D797,TIPOLOGIA!A:F,5,0)</f>
        <v>PRINCIPAL</v>
      </c>
      <c r="W797" s="40" t="str">
        <f>VLOOKUP(D797,TIPOLOGIA!A:F,6,0)</f>
        <v>TERRESTRE</v>
      </c>
      <c r="X797" s="40" t="s">
        <v>1234</v>
      </c>
      <c r="Y797" s="40">
        <v>1</v>
      </c>
      <c r="Z797" s="51">
        <f>IF(T797="SOPORTE_TELEFÓNICO",'TARIFAS 2025'!$B$14,IF(V797="PRINCIPAL",'TARIFAS 2025'!$B$11,IF(V797="INTERMEDIA",'TARIFAS 2025'!$C$11,IF(V797="LEJANA",'TARIFAS 2025'!$D$11))))</f>
        <v>31419</v>
      </c>
      <c r="AA797" s="51">
        <f t="shared" si="12"/>
        <v>31419</v>
      </c>
      <c r="AB797" s="100"/>
      <c r="AC797" s="100"/>
      <c r="AD797" s="100"/>
      <c r="AE797" s="100"/>
      <c r="AF797" s="100"/>
      <c r="AG797" s="100"/>
      <c r="AH797" s="100"/>
      <c r="AI797" s="100"/>
      <c r="AJ797" s="100"/>
      <c r="AK797" s="100"/>
      <c r="AL797" s="100"/>
      <c r="AM797" s="100"/>
      <c r="AN797" s="100"/>
      <c r="AO797" s="100"/>
      <c r="AP797" s="100"/>
      <c r="AQ797" s="100"/>
      <c r="AR797" s="100"/>
      <c r="AS797" s="100"/>
      <c r="AT797" s="100"/>
      <c r="AU797" s="100"/>
      <c r="AV797" s="100"/>
      <c r="AW797" s="100"/>
      <c r="AX797" s="100"/>
      <c r="AY797" s="100"/>
      <c r="AZ797" s="100"/>
      <c r="BA797" s="100"/>
      <c r="BB797" s="100"/>
      <c r="BC797" s="100"/>
      <c r="BD797" s="100"/>
      <c r="BE797" s="100"/>
      <c r="BF797" s="100"/>
      <c r="BG797" s="100"/>
    </row>
    <row r="798" spans="1:59" s="85" customFormat="1" ht="15.6" x14ac:dyDescent="0.3">
      <c r="A798" s="40" t="s">
        <v>77</v>
      </c>
      <c r="B798" s="40" t="str">
        <f>VLOOKUP(A798,'CENTROS DE COSTOS'!A:D,2,0)</f>
        <v>0036-0003</v>
      </c>
      <c r="C798" s="40" t="str">
        <f>VLOOKUP(A798,'CENTROS DE COSTOS'!A:D,3,0)</f>
        <v>Wompi Suroccidente</v>
      </c>
      <c r="D798" s="40">
        <v>76001</v>
      </c>
      <c r="E798" s="40">
        <v>2992505</v>
      </c>
      <c r="F798" s="40">
        <v>22201</v>
      </c>
      <c r="G798" s="40" t="s">
        <v>33</v>
      </c>
      <c r="H798" s="40" t="s">
        <v>1101</v>
      </c>
      <c r="I798" s="40" t="s">
        <v>77</v>
      </c>
      <c r="J798" s="40" t="s">
        <v>6869</v>
      </c>
      <c r="K798" s="40" t="s">
        <v>1170</v>
      </c>
      <c r="L798" s="40" t="s">
        <v>8750</v>
      </c>
      <c r="M798" s="103">
        <v>45968.691666666673</v>
      </c>
      <c r="N798" s="103">
        <v>45972.763194444437</v>
      </c>
      <c r="O798" s="40" t="s">
        <v>35</v>
      </c>
      <c r="P798" s="40" t="s">
        <v>35</v>
      </c>
      <c r="Q798" s="40" t="s">
        <v>1494</v>
      </c>
      <c r="R798" s="40" t="s">
        <v>1495</v>
      </c>
      <c r="S798" s="40" t="s">
        <v>11013</v>
      </c>
      <c r="T798" s="40" t="s">
        <v>1172</v>
      </c>
      <c r="U798" s="40">
        <v>16</v>
      </c>
      <c r="V798" s="40" t="str">
        <f>VLOOKUP(D798,TIPOLOGIA!A:F,5,0)</f>
        <v>PRINCIPAL</v>
      </c>
      <c r="W798" s="40" t="str">
        <f>VLOOKUP(D798,TIPOLOGIA!A:F,6,0)</f>
        <v>TERRESTRE</v>
      </c>
      <c r="X798" s="40" t="s">
        <v>1221</v>
      </c>
      <c r="Y798" s="40">
        <v>1</v>
      </c>
      <c r="Z798" s="51">
        <f>IF(T798="SOPORTE_TELEFÓNICO",'TARIFAS 2025'!$B$14,IF(V798="PRINCIPAL",'TARIFAS 2025'!$B$11,IF(V798="INTERMEDIA",'TARIFAS 2025'!$C$11,IF(V798="LEJANA",'TARIFAS 2025'!$D$11))))</f>
        <v>31419</v>
      </c>
      <c r="AA798" s="51">
        <f t="shared" si="12"/>
        <v>31419</v>
      </c>
      <c r="AB798" s="100"/>
      <c r="AC798" s="100"/>
      <c r="AD798" s="100"/>
      <c r="AE798" s="100"/>
      <c r="AF798" s="100"/>
      <c r="AG798" s="100"/>
      <c r="AH798" s="100"/>
      <c r="AI798" s="100"/>
      <c r="AJ798" s="100"/>
      <c r="AK798" s="100"/>
      <c r="AL798" s="100"/>
      <c r="AM798" s="100"/>
      <c r="AN798" s="100"/>
      <c r="AO798" s="100"/>
      <c r="AP798" s="100"/>
      <c r="AQ798" s="100"/>
      <c r="AR798" s="100"/>
      <c r="AS798" s="100"/>
      <c r="AT798" s="100"/>
      <c r="AU798" s="100"/>
      <c r="AV798" s="100"/>
      <c r="AW798" s="100"/>
      <c r="AX798" s="100"/>
      <c r="AY798" s="100"/>
      <c r="AZ798" s="100"/>
      <c r="BA798" s="100"/>
      <c r="BB798" s="100"/>
      <c r="BC798" s="100"/>
      <c r="BD798" s="100"/>
      <c r="BE798" s="100"/>
      <c r="BF798" s="100"/>
      <c r="BG798" s="100"/>
    </row>
    <row r="799" spans="1:59" s="85" customFormat="1" ht="15.6" x14ac:dyDescent="0.3">
      <c r="A799" s="40" t="s">
        <v>74</v>
      </c>
      <c r="B799" s="40" t="str">
        <f>VLOOKUP(A799,'CENTROS DE COSTOS'!A:D,2,0)</f>
        <v>0036-0007</v>
      </c>
      <c r="C799" s="40" t="str">
        <f>VLOOKUP(A799,'CENTROS DE COSTOS'!A:D,3,0)</f>
        <v>Wompi Santander</v>
      </c>
      <c r="D799" s="40">
        <v>68001</v>
      </c>
      <c r="E799" s="40">
        <v>2989968</v>
      </c>
      <c r="F799" s="40">
        <v>38073</v>
      </c>
      <c r="G799" s="40" t="s">
        <v>33</v>
      </c>
      <c r="H799" s="40" t="s">
        <v>963</v>
      </c>
      <c r="I799" s="40" t="s">
        <v>74</v>
      </c>
      <c r="J799" s="40" t="s">
        <v>3229</v>
      </c>
      <c r="K799" s="40" t="s">
        <v>1170</v>
      </c>
      <c r="L799" s="40" t="s">
        <v>8751</v>
      </c>
      <c r="M799" s="103">
        <v>45968.46875</v>
      </c>
      <c r="N799" s="103">
        <v>45972.763888888891</v>
      </c>
      <c r="O799" s="40" t="s">
        <v>35</v>
      </c>
      <c r="P799" s="40" t="s">
        <v>35</v>
      </c>
      <c r="Q799" s="40" t="s">
        <v>1494</v>
      </c>
      <c r="R799" s="40" t="s">
        <v>1495</v>
      </c>
      <c r="S799" s="40" t="s">
        <v>11014</v>
      </c>
      <c r="T799" s="40" t="s">
        <v>1172</v>
      </c>
      <c r="U799" s="40">
        <v>32</v>
      </c>
      <c r="V799" s="40" t="str">
        <f>VLOOKUP(D799,TIPOLOGIA!A:F,5,0)</f>
        <v>PRINCIPAL</v>
      </c>
      <c r="W799" s="40" t="str">
        <f>VLOOKUP(D799,TIPOLOGIA!A:F,6,0)</f>
        <v>TERRESTRE</v>
      </c>
      <c r="X799" s="40" t="s">
        <v>1355</v>
      </c>
      <c r="Y799" s="40">
        <v>1</v>
      </c>
      <c r="Z799" s="51">
        <f>IF(T799="SOPORTE_TELEFÓNICO",'TARIFAS 2025'!$B$14,IF(V799="PRINCIPAL",'TARIFAS 2025'!$B$11,IF(V799="INTERMEDIA",'TARIFAS 2025'!$C$11,IF(V799="LEJANA",'TARIFAS 2025'!$D$11))))</f>
        <v>31419</v>
      </c>
      <c r="AA799" s="51">
        <f t="shared" si="12"/>
        <v>31419</v>
      </c>
      <c r="AB799" s="100"/>
      <c r="AC799" s="100"/>
      <c r="AD799" s="100"/>
      <c r="AE799" s="100"/>
      <c r="AF799" s="100"/>
      <c r="AG799" s="100"/>
      <c r="AH799" s="100"/>
      <c r="AI799" s="100"/>
      <c r="AJ799" s="100"/>
      <c r="AK799" s="100"/>
      <c r="AL799" s="100"/>
      <c r="AM799" s="100"/>
      <c r="AN799" s="100"/>
      <c r="AO799" s="100"/>
      <c r="AP799" s="100"/>
      <c r="AQ799" s="100"/>
      <c r="AR799" s="100"/>
      <c r="AS799" s="100"/>
      <c r="AT799" s="100"/>
      <c r="AU799" s="100"/>
      <c r="AV799" s="100"/>
      <c r="AW799" s="100"/>
      <c r="AX799" s="100"/>
      <c r="AY799" s="100"/>
      <c r="AZ799" s="100"/>
      <c r="BA799" s="100"/>
      <c r="BB799" s="100"/>
      <c r="BC799" s="100"/>
      <c r="BD799" s="100"/>
      <c r="BE799" s="100"/>
      <c r="BF799" s="100"/>
      <c r="BG799" s="100"/>
    </row>
    <row r="800" spans="1:59" s="85" customFormat="1" ht="15.6" x14ac:dyDescent="0.3">
      <c r="A800" s="40" t="s">
        <v>81</v>
      </c>
      <c r="B800" s="40" t="str">
        <f>VLOOKUP(A800,'CENTROS DE COSTOS'!A:D,2,0)</f>
        <v>0036-0007</v>
      </c>
      <c r="C800" s="40" t="str">
        <f>VLOOKUP(A800,'CENTROS DE COSTOS'!A:D,3,0)</f>
        <v>Wompi Santander</v>
      </c>
      <c r="D800" s="40">
        <v>54001</v>
      </c>
      <c r="E800" s="40">
        <v>2992524</v>
      </c>
      <c r="F800" s="40">
        <v>67824</v>
      </c>
      <c r="G800" s="40" t="s">
        <v>33</v>
      </c>
      <c r="H800" s="40" t="s">
        <v>891</v>
      </c>
      <c r="I800" s="40" t="s">
        <v>81</v>
      </c>
      <c r="J800" s="40" t="s">
        <v>6870</v>
      </c>
      <c r="K800" s="40" t="s">
        <v>1170</v>
      </c>
      <c r="L800" s="40" t="s">
        <v>8752</v>
      </c>
      <c r="M800" s="103">
        <v>45968.696527777778</v>
      </c>
      <c r="N800" s="103">
        <v>45972.76458333333</v>
      </c>
      <c r="O800" s="40" t="s">
        <v>35</v>
      </c>
      <c r="P800" s="40" t="s">
        <v>35</v>
      </c>
      <c r="Q800" s="40" t="s">
        <v>1494</v>
      </c>
      <c r="R800" s="40" t="s">
        <v>1495</v>
      </c>
      <c r="S800" s="40" t="s">
        <v>11015</v>
      </c>
      <c r="T800" s="40" t="s">
        <v>1172</v>
      </c>
      <c r="U800" s="40">
        <v>32</v>
      </c>
      <c r="V800" s="40" t="str">
        <f>VLOOKUP(D800,TIPOLOGIA!A:F,5,0)</f>
        <v>PRINCIPAL</v>
      </c>
      <c r="W800" s="40" t="str">
        <f>VLOOKUP(D800,TIPOLOGIA!A:F,6,0)</f>
        <v>TERRESTRE</v>
      </c>
      <c r="X800" s="40" t="s">
        <v>1205</v>
      </c>
      <c r="Y800" s="40">
        <v>1</v>
      </c>
      <c r="Z800" s="51">
        <f>IF(T800="SOPORTE_TELEFÓNICO",'TARIFAS 2025'!$B$14,IF(V800="PRINCIPAL",'TARIFAS 2025'!$B$11,IF(V800="INTERMEDIA",'TARIFAS 2025'!$C$11,IF(V800="LEJANA",'TARIFAS 2025'!$D$11))))</f>
        <v>31419</v>
      </c>
      <c r="AA800" s="51">
        <f t="shared" si="12"/>
        <v>31419</v>
      </c>
      <c r="AB800" s="100"/>
      <c r="AC800" s="100"/>
      <c r="AD800" s="100"/>
      <c r="AE800" s="100"/>
      <c r="AF800" s="100"/>
      <c r="AG800" s="100"/>
      <c r="AH800" s="100"/>
      <c r="AI800" s="100"/>
      <c r="AJ800" s="100"/>
      <c r="AK800" s="100"/>
      <c r="AL800" s="100"/>
      <c r="AM800" s="100"/>
      <c r="AN800" s="100"/>
      <c r="AO800" s="100"/>
      <c r="AP800" s="100"/>
      <c r="AQ800" s="100"/>
      <c r="AR800" s="100"/>
      <c r="AS800" s="100"/>
      <c r="AT800" s="100"/>
      <c r="AU800" s="100"/>
      <c r="AV800" s="100"/>
      <c r="AW800" s="100"/>
      <c r="AX800" s="100"/>
      <c r="AY800" s="100"/>
      <c r="AZ800" s="100"/>
      <c r="BA800" s="100"/>
      <c r="BB800" s="100"/>
      <c r="BC800" s="100"/>
      <c r="BD800" s="100"/>
      <c r="BE800" s="100"/>
      <c r="BF800" s="100"/>
      <c r="BG800" s="100"/>
    </row>
    <row r="801" spans="1:59" s="85" customFormat="1" ht="15.6" x14ac:dyDescent="0.3">
      <c r="A801" s="40" t="s">
        <v>92</v>
      </c>
      <c r="B801" s="40" t="str">
        <f>VLOOKUP(A801,'CENTROS DE COSTOS'!A:D,2,0)</f>
        <v>0036-0002</v>
      </c>
      <c r="C801" s="40" t="str">
        <f>VLOOKUP(A801,'CENTROS DE COSTOS'!A:D,3,0)</f>
        <v>Wompi Eje Cafetero</v>
      </c>
      <c r="D801" s="40">
        <v>63001</v>
      </c>
      <c r="E801" s="40">
        <v>2986844</v>
      </c>
      <c r="F801" s="40">
        <v>50841</v>
      </c>
      <c r="G801" s="40" t="s">
        <v>33</v>
      </c>
      <c r="H801" s="40" t="s">
        <v>939</v>
      </c>
      <c r="I801" s="40" t="s">
        <v>122</v>
      </c>
      <c r="J801" s="40" t="s">
        <v>1308</v>
      </c>
      <c r="K801" s="40" t="s">
        <v>1170</v>
      </c>
      <c r="L801" s="40" t="s">
        <v>8753</v>
      </c>
      <c r="M801" s="103">
        <v>45968.333333333343</v>
      </c>
      <c r="N801" s="103">
        <v>45972.765277777777</v>
      </c>
      <c r="O801" s="40" t="s">
        <v>35</v>
      </c>
      <c r="P801" s="40" t="s">
        <v>35</v>
      </c>
      <c r="Q801" s="40" t="s">
        <v>1494</v>
      </c>
      <c r="R801" s="40" t="s">
        <v>1495</v>
      </c>
      <c r="S801" s="40" t="s">
        <v>11016</v>
      </c>
      <c r="T801" s="40" t="s">
        <v>1172</v>
      </c>
      <c r="U801" s="40">
        <v>24</v>
      </c>
      <c r="V801" s="40" t="str">
        <f>VLOOKUP(D801,TIPOLOGIA!A:F,5,0)</f>
        <v>INTERMEDIA</v>
      </c>
      <c r="W801" s="40" t="str">
        <f>VLOOKUP(D801,TIPOLOGIA!A:F,6,0)</f>
        <v>TERRESTRE</v>
      </c>
      <c r="X801" s="40" t="s">
        <v>1231</v>
      </c>
      <c r="Y801" s="40">
        <v>1</v>
      </c>
      <c r="Z801" s="51">
        <f>IF(T801="SOPORTE_TELEFÓNICO",'TARIFAS 2025'!$B$14,IF(V801="PRINCIPAL",'TARIFAS 2025'!$B$11,IF(V801="INTERMEDIA",'TARIFAS 2025'!$C$11,IF(V801="LEJANA",'TARIFAS 2025'!$D$11))))</f>
        <v>36351</v>
      </c>
      <c r="AA801" s="51">
        <f t="shared" si="12"/>
        <v>36351</v>
      </c>
      <c r="AB801" s="100"/>
      <c r="AC801" s="100"/>
      <c r="AD801" s="100"/>
      <c r="AE801" s="100"/>
      <c r="AF801" s="100"/>
      <c r="AG801" s="100"/>
      <c r="AH801" s="100"/>
      <c r="AI801" s="100"/>
      <c r="AJ801" s="100"/>
      <c r="AK801" s="100"/>
      <c r="AL801" s="100"/>
      <c r="AM801" s="100"/>
      <c r="AN801" s="100"/>
      <c r="AO801" s="100"/>
      <c r="AP801" s="100"/>
      <c r="AQ801" s="100"/>
      <c r="AR801" s="100"/>
      <c r="AS801" s="100"/>
      <c r="AT801" s="100"/>
      <c r="AU801" s="100"/>
      <c r="AV801" s="100"/>
      <c r="AW801" s="100"/>
      <c r="AX801" s="100"/>
      <c r="AY801" s="100"/>
      <c r="AZ801" s="100"/>
      <c r="BA801" s="100"/>
      <c r="BB801" s="100"/>
      <c r="BC801" s="100"/>
      <c r="BD801" s="100"/>
      <c r="BE801" s="100"/>
      <c r="BF801" s="100"/>
      <c r="BG801" s="100"/>
    </row>
    <row r="802" spans="1:59" s="85" customFormat="1" ht="15.6" x14ac:dyDescent="0.3">
      <c r="A802" s="40" t="s">
        <v>71</v>
      </c>
      <c r="B802" s="40" t="str">
        <f>VLOOKUP(A802,'CENTROS DE COSTOS'!A:D,2,0)</f>
        <v>0036-0004</v>
      </c>
      <c r="C802" s="40" t="str">
        <f>VLOOKUP(A802,'CENTROS DE COSTOS'!A:D,3,0)</f>
        <v>Wompi Centro</v>
      </c>
      <c r="D802" s="40">
        <v>25290</v>
      </c>
      <c r="E802" s="40">
        <v>2990875</v>
      </c>
      <c r="F802" s="40">
        <v>47384</v>
      </c>
      <c r="G802" s="40" t="s">
        <v>33</v>
      </c>
      <c r="H802" s="40" t="s">
        <v>618</v>
      </c>
      <c r="I802" s="40" t="s">
        <v>652</v>
      </c>
      <c r="J802" s="40" t="s">
        <v>6871</v>
      </c>
      <c r="K802" s="40" t="s">
        <v>1170</v>
      </c>
      <c r="L802" s="40" t="s">
        <v>8754</v>
      </c>
      <c r="M802" s="103">
        <v>45968.567361111112</v>
      </c>
      <c r="N802" s="103">
        <v>45972.765972222223</v>
      </c>
      <c r="O802" s="40" t="s">
        <v>35</v>
      </c>
      <c r="P802" s="40" t="s">
        <v>35</v>
      </c>
      <c r="Q802" s="40" t="s">
        <v>1494</v>
      </c>
      <c r="R802" s="40" t="s">
        <v>1495</v>
      </c>
      <c r="S802" s="40" t="s">
        <v>11017</v>
      </c>
      <c r="T802" s="40" t="s">
        <v>1172</v>
      </c>
      <c r="U802" s="40">
        <v>56</v>
      </c>
      <c r="V802" s="40" t="str">
        <f>VLOOKUP(D802,TIPOLOGIA!A:F,5,0)</f>
        <v>INTERMEDIA</v>
      </c>
      <c r="W802" s="40" t="str">
        <f>VLOOKUP(D802,TIPOLOGIA!A:F,6,0)</f>
        <v>TERRESTRE</v>
      </c>
      <c r="X802" s="40" t="s">
        <v>1179</v>
      </c>
      <c r="Y802" s="40">
        <v>1</v>
      </c>
      <c r="Z802" s="51">
        <f>IF(T802="SOPORTE_TELEFÓNICO",'TARIFAS 2025'!$B$14,IF(V802="PRINCIPAL",'TARIFAS 2025'!$B$11,IF(V802="INTERMEDIA",'TARIFAS 2025'!$C$11,IF(V802="LEJANA",'TARIFAS 2025'!$D$11))))</f>
        <v>36351</v>
      </c>
      <c r="AA802" s="51">
        <f t="shared" si="12"/>
        <v>36351</v>
      </c>
      <c r="AB802" s="100"/>
      <c r="AC802" s="100"/>
      <c r="AD802" s="100"/>
      <c r="AE802" s="100"/>
      <c r="AF802" s="100"/>
      <c r="AG802" s="100"/>
      <c r="AH802" s="100"/>
      <c r="AI802" s="100"/>
      <c r="AJ802" s="100"/>
      <c r="AK802" s="100"/>
      <c r="AL802" s="100"/>
      <c r="AM802" s="100"/>
      <c r="AN802" s="100"/>
      <c r="AO802" s="100"/>
      <c r="AP802" s="100"/>
      <c r="AQ802" s="100"/>
      <c r="AR802" s="100"/>
      <c r="AS802" s="100"/>
      <c r="AT802" s="100"/>
      <c r="AU802" s="100"/>
      <c r="AV802" s="100"/>
      <c r="AW802" s="100"/>
      <c r="AX802" s="100"/>
      <c r="AY802" s="100"/>
      <c r="AZ802" s="100"/>
      <c r="BA802" s="100"/>
      <c r="BB802" s="100"/>
      <c r="BC802" s="100"/>
      <c r="BD802" s="100"/>
      <c r="BE802" s="100"/>
      <c r="BF802" s="100"/>
      <c r="BG802" s="100"/>
    </row>
    <row r="803" spans="1:59" s="85" customFormat="1" ht="15.6" x14ac:dyDescent="0.3">
      <c r="A803" s="40" t="s">
        <v>90</v>
      </c>
      <c r="B803" s="40" t="str">
        <f>VLOOKUP(A803,'CENTROS DE COSTOS'!A:D,2,0)</f>
        <v>0036-0006</v>
      </c>
      <c r="C803" s="40" t="str">
        <f>VLOOKUP(A803,'CENTROS DE COSTOS'!A:D,3,0)</f>
        <v>Wompi Oriente</v>
      </c>
      <c r="D803" s="40">
        <v>41797</v>
      </c>
      <c r="E803" s="40">
        <v>2989910</v>
      </c>
      <c r="F803" s="40">
        <v>34295</v>
      </c>
      <c r="G803" s="40" t="s">
        <v>33</v>
      </c>
      <c r="H803" s="40" t="s">
        <v>740</v>
      </c>
      <c r="I803" s="40" t="s">
        <v>770</v>
      </c>
      <c r="J803" s="40" t="s">
        <v>6872</v>
      </c>
      <c r="K803" s="40" t="s">
        <v>1170</v>
      </c>
      <c r="L803" s="40" t="s">
        <v>8755</v>
      </c>
      <c r="M803" s="103">
        <v>45968.460416666669</v>
      </c>
      <c r="N803" s="103">
        <v>45972.767361111109</v>
      </c>
      <c r="O803" s="40" t="s">
        <v>35</v>
      </c>
      <c r="P803" s="40" t="s">
        <v>35</v>
      </c>
      <c r="Q803" s="40" t="s">
        <v>1494</v>
      </c>
      <c r="R803" s="40" t="s">
        <v>1495</v>
      </c>
      <c r="S803" s="40" t="s">
        <v>11018</v>
      </c>
      <c r="T803" s="40" t="s">
        <v>1172</v>
      </c>
      <c r="U803" s="40">
        <v>24</v>
      </c>
      <c r="V803" s="40" t="str">
        <f>VLOOKUP(D803,TIPOLOGIA!A:F,5,0)</f>
        <v>INTERMEDIA</v>
      </c>
      <c r="W803" s="40" t="str">
        <f>VLOOKUP(D803,TIPOLOGIA!A:F,6,0)</f>
        <v>TERRESTRE</v>
      </c>
      <c r="X803" s="40" t="s">
        <v>1177</v>
      </c>
      <c r="Y803" s="40">
        <v>1</v>
      </c>
      <c r="Z803" s="51">
        <f>IF(T803="SOPORTE_TELEFÓNICO",'TARIFAS 2025'!$B$14,IF(V803="PRINCIPAL",'TARIFAS 2025'!$B$11,IF(V803="INTERMEDIA",'TARIFAS 2025'!$C$11,IF(V803="LEJANA",'TARIFAS 2025'!$D$11))))</f>
        <v>36351</v>
      </c>
      <c r="AA803" s="51">
        <f t="shared" si="12"/>
        <v>36351</v>
      </c>
      <c r="AB803" s="100"/>
      <c r="AC803" s="100"/>
      <c r="AD803" s="100"/>
      <c r="AE803" s="100"/>
      <c r="AF803" s="100"/>
      <c r="AG803" s="100"/>
      <c r="AH803" s="100"/>
      <c r="AI803" s="100"/>
      <c r="AJ803" s="100"/>
      <c r="AK803" s="100"/>
      <c r="AL803" s="100"/>
      <c r="AM803" s="100"/>
      <c r="AN803" s="100"/>
      <c r="AO803" s="100"/>
      <c r="AP803" s="100"/>
      <c r="AQ803" s="100"/>
      <c r="AR803" s="100"/>
      <c r="AS803" s="100"/>
      <c r="AT803" s="100"/>
      <c r="AU803" s="100"/>
      <c r="AV803" s="100"/>
      <c r="AW803" s="100"/>
      <c r="AX803" s="100"/>
      <c r="AY803" s="100"/>
      <c r="AZ803" s="100"/>
      <c r="BA803" s="100"/>
      <c r="BB803" s="100"/>
      <c r="BC803" s="100"/>
      <c r="BD803" s="100"/>
      <c r="BE803" s="100"/>
      <c r="BF803" s="100"/>
      <c r="BG803" s="100"/>
    </row>
    <row r="804" spans="1:59" s="85" customFormat="1" ht="15.6" x14ac:dyDescent="0.3">
      <c r="A804" s="40" t="s">
        <v>90</v>
      </c>
      <c r="B804" s="40" t="str">
        <f>VLOOKUP(A804,'CENTROS DE COSTOS'!A:D,2,0)</f>
        <v>0036-0006</v>
      </c>
      <c r="C804" s="40" t="str">
        <f>VLOOKUP(A804,'CENTROS DE COSTOS'!A:D,3,0)</f>
        <v>Wompi Oriente</v>
      </c>
      <c r="D804" s="40">
        <v>41001</v>
      </c>
      <c r="E804" s="40">
        <v>2990549</v>
      </c>
      <c r="F804" s="40">
        <v>70487</v>
      </c>
      <c r="G804" s="40" t="s">
        <v>33</v>
      </c>
      <c r="H804" s="40" t="s">
        <v>740</v>
      </c>
      <c r="I804" s="40" t="s">
        <v>90</v>
      </c>
      <c r="J804" s="40" t="s">
        <v>6873</v>
      </c>
      <c r="K804" s="40" t="s">
        <v>1170</v>
      </c>
      <c r="L804" s="40" t="s">
        <v>8756</v>
      </c>
      <c r="M804" s="103">
        <v>45968.509027777778</v>
      </c>
      <c r="N804" s="103">
        <v>45972.768055555563</v>
      </c>
      <c r="O804" s="40" t="s">
        <v>35</v>
      </c>
      <c r="P804" s="40" t="s">
        <v>35</v>
      </c>
      <c r="Q804" s="40" t="s">
        <v>1494</v>
      </c>
      <c r="R804" s="40" t="s">
        <v>1495</v>
      </c>
      <c r="S804" s="40" t="s">
        <v>11019</v>
      </c>
      <c r="T804" s="40" t="s">
        <v>1172</v>
      </c>
      <c r="U804" s="40">
        <v>16</v>
      </c>
      <c r="V804" s="40" t="str">
        <f>VLOOKUP(D804,TIPOLOGIA!A:F,5,0)</f>
        <v>PRINCIPAL</v>
      </c>
      <c r="W804" s="40" t="str">
        <f>VLOOKUP(D804,TIPOLOGIA!A:F,6,0)</f>
        <v>TERRESTRE</v>
      </c>
      <c r="X804" s="40" t="s">
        <v>1187</v>
      </c>
      <c r="Y804" s="40">
        <v>1</v>
      </c>
      <c r="Z804" s="51">
        <f>IF(T804="SOPORTE_TELEFÓNICO",'TARIFAS 2025'!$B$14,IF(V804="PRINCIPAL",'TARIFAS 2025'!$B$11,IF(V804="INTERMEDIA",'TARIFAS 2025'!$C$11,IF(V804="LEJANA",'TARIFAS 2025'!$D$11))))</f>
        <v>31419</v>
      </c>
      <c r="AA804" s="51">
        <f t="shared" si="12"/>
        <v>31419</v>
      </c>
      <c r="AB804" s="100"/>
      <c r="AC804" s="100"/>
      <c r="AD804" s="100"/>
      <c r="AE804" s="100"/>
      <c r="AF804" s="100"/>
      <c r="AG804" s="100"/>
      <c r="AH804" s="100"/>
      <c r="AI804" s="100"/>
      <c r="AJ804" s="100"/>
      <c r="AK804" s="100"/>
      <c r="AL804" s="100"/>
      <c r="AM804" s="100"/>
      <c r="AN804" s="100"/>
      <c r="AO804" s="100"/>
      <c r="AP804" s="100"/>
      <c r="AQ804" s="100"/>
      <c r="AR804" s="100"/>
      <c r="AS804" s="100"/>
      <c r="AT804" s="100"/>
      <c r="AU804" s="100"/>
      <c r="AV804" s="100"/>
      <c r="AW804" s="100"/>
      <c r="AX804" s="100"/>
      <c r="AY804" s="100"/>
      <c r="AZ804" s="100"/>
      <c r="BA804" s="100"/>
      <c r="BB804" s="100"/>
      <c r="BC804" s="100"/>
      <c r="BD804" s="100"/>
      <c r="BE804" s="100"/>
      <c r="BF804" s="100"/>
      <c r="BG804" s="100"/>
    </row>
    <row r="805" spans="1:59" s="85" customFormat="1" ht="15.6" x14ac:dyDescent="0.3">
      <c r="A805" s="40" t="s">
        <v>74</v>
      </c>
      <c r="B805" s="40" t="str">
        <f>VLOOKUP(A805,'CENTROS DE COSTOS'!A:D,2,0)</f>
        <v>0036-0007</v>
      </c>
      <c r="C805" s="40" t="str">
        <f>VLOOKUP(A805,'CENTROS DE COSTOS'!A:D,3,0)</f>
        <v>Wompi Santander</v>
      </c>
      <c r="D805" s="40">
        <v>68001</v>
      </c>
      <c r="E805" s="40">
        <v>2990713</v>
      </c>
      <c r="F805" s="40">
        <v>50260</v>
      </c>
      <c r="G805" s="40" t="s">
        <v>33</v>
      </c>
      <c r="H805" s="40" t="s">
        <v>963</v>
      </c>
      <c r="I805" s="40" t="s">
        <v>74</v>
      </c>
      <c r="J805" s="40" t="s">
        <v>6874</v>
      </c>
      <c r="K805" s="40" t="s">
        <v>1170</v>
      </c>
      <c r="L805" s="40" t="s">
        <v>8757</v>
      </c>
      <c r="M805" s="103">
        <v>45968.529861111107</v>
      </c>
      <c r="N805" s="103">
        <v>45972.771527777782</v>
      </c>
      <c r="O805" s="40" t="s">
        <v>35</v>
      </c>
      <c r="P805" s="40" t="s">
        <v>35</v>
      </c>
      <c r="Q805" s="40" t="s">
        <v>1494</v>
      </c>
      <c r="R805" s="40" t="s">
        <v>1495</v>
      </c>
      <c r="S805" s="40" t="s">
        <v>11020</v>
      </c>
      <c r="T805" s="40" t="s">
        <v>1172</v>
      </c>
      <c r="U805" s="40">
        <v>48</v>
      </c>
      <c r="V805" s="40" t="str">
        <f>VLOOKUP(D805,TIPOLOGIA!A:F,5,0)</f>
        <v>PRINCIPAL</v>
      </c>
      <c r="W805" s="40" t="str">
        <f>VLOOKUP(D805,TIPOLOGIA!A:F,6,0)</f>
        <v>TERRESTRE</v>
      </c>
      <c r="X805" s="40" t="s">
        <v>1355</v>
      </c>
      <c r="Y805" s="40">
        <v>1</v>
      </c>
      <c r="Z805" s="51">
        <f>IF(T805="SOPORTE_TELEFÓNICO",'TARIFAS 2025'!$B$14,IF(V805="PRINCIPAL",'TARIFAS 2025'!$B$11,IF(V805="INTERMEDIA",'TARIFAS 2025'!$C$11,IF(V805="LEJANA",'TARIFAS 2025'!$D$11))))</f>
        <v>31419</v>
      </c>
      <c r="AA805" s="51">
        <f t="shared" si="12"/>
        <v>31419</v>
      </c>
      <c r="AB805" s="100"/>
      <c r="AC805" s="100"/>
      <c r="AD805" s="100"/>
      <c r="AE805" s="100"/>
      <c r="AF805" s="100"/>
      <c r="AG805" s="100"/>
      <c r="AH805" s="100"/>
      <c r="AI805" s="100"/>
      <c r="AJ805" s="100"/>
      <c r="AK805" s="100"/>
      <c r="AL805" s="100"/>
      <c r="AM805" s="100"/>
      <c r="AN805" s="100"/>
      <c r="AO805" s="100"/>
      <c r="AP805" s="100"/>
      <c r="AQ805" s="100"/>
      <c r="AR805" s="100"/>
      <c r="AS805" s="100"/>
      <c r="AT805" s="100"/>
      <c r="AU805" s="100"/>
      <c r="AV805" s="100"/>
      <c r="AW805" s="100"/>
      <c r="AX805" s="100"/>
      <c r="AY805" s="100"/>
      <c r="AZ805" s="100"/>
      <c r="BA805" s="100"/>
      <c r="BB805" s="100"/>
      <c r="BC805" s="100"/>
      <c r="BD805" s="100"/>
      <c r="BE805" s="100"/>
      <c r="BF805" s="100"/>
      <c r="BG805" s="100"/>
    </row>
    <row r="806" spans="1:59" s="85" customFormat="1" ht="15.6" x14ac:dyDescent="0.3">
      <c r="A806" s="40" t="s">
        <v>90</v>
      </c>
      <c r="B806" s="40" t="str">
        <f>VLOOKUP(A806,'CENTROS DE COSTOS'!A:D,2,0)</f>
        <v>0036-0006</v>
      </c>
      <c r="C806" s="40" t="str">
        <f>VLOOKUP(A806,'CENTROS DE COSTOS'!A:D,3,0)</f>
        <v>Wompi Oriente</v>
      </c>
      <c r="D806" s="40">
        <v>41001</v>
      </c>
      <c r="E806" s="40">
        <v>2990572</v>
      </c>
      <c r="F806" s="40">
        <v>52526</v>
      </c>
      <c r="G806" s="40" t="s">
        <v>33</v>
      </c>
      <c r="H806" s="40" t="s">
        <v>740</v>
      </c>
      <c r="I806" s="40" t="s">
        <v>90</v>
      </c>
      <c r="J806" s="40" t="s">
        <v>6875</v>
      </c>
      <c r="K806" s="40" t="s">
        <v>1170</v>
      </c>
      <c r="L806" s="40" t="s">
        <v>8758</v>
      </c>
      <c r="M806" s="103">
        <v>45968.51666666667</v>
      </c>
      <c r="N806" s="103">
        <v>45972.772916666669</v>
      </c>
      <c r="O806" s="40" t="s">
        <v>35</v>
      </c>
      <c r="P806" s="40" t="s">
        <v>35</v>
      </c>
      <c r="Q806" s="40" t="s">
        <v>1494</v>
      </c>
      <c r="R806" s="40" t="s">
        <v>1495</v>
      </c>
      <c r="S806" s="40" t="s">
        <v>11021</v>
      </c>
      <c r="T806" s="40" t="s">
        <v>1172</v>
      </c>
      <c r="U806" s="40">
        <v>24</v>
      </c>
      <c r="V806" s="40" t="str">
        <f>VLOOKUP(D806,TIPOLOGIA!A:F,5,0)</f>
        <v>PRINCIPAL</v>
      </c>
      <c r="W806" s="40" t="str">
        <f>VLOOKUP(D806,TIPOLOGIA!A:F,6,0)</f>
        <v>TERRESTRE</v>
      </c>
      <c r="X806" s="40" t="s">
        <v>1187</v>
      </c>
      <c r="Y806" s="40">
        <v>1</v>
      </c>
      <c r="Z806" s="51">
        <f>IF(T806="SOPORTE_TELEFÓNICO",'TARIFAS 2025'!$B$14,IF(V806="PRINCIPAL",'TARIFAS 2025'!$B$11,IF(V806="INTERMEDIA",'TARIFAS 2025'!$C$11,IF(V806="LEJANA",'TARIFAS 2025'!$D$11))))</f>
        <v>31419</v>
      </c>
      <c r="AA806" s="51">
        <f t="shared" si="12"/>
        <v>31419</v>
      </c>
      <c r="AB806" s="100"/>
      <c r="AC806" s="100"/>
      <c r="AD806" s="100"/>
      <c r="AE806" s="100"/>
      <c r="AF806" s="100"/>
      <c r="AG806" s="100"/>
      <c r="AH806" s="100"/>
      <c r="AI806" s="100"/>
      <c r="AJ806" s="100"/>
      <c r="AK806" s="100"/>
      <c r="AL806" s="100"/>
      <c r="AM806" s="100"/>
      <c r="AN806" s="100"/>
      <c r="AO806" s="100"/>
      <c r="AP806" s="100"/>
      <c r="AQ806" s="100"/>
      <c r="AR806" s="100"/>
      <c r="AS806" s="100"/>
      <c r="AT806" s="100"/>
      <c r="AU806" s="100"/>
      <c r="AV806" s="100"/>
      <c r="AW806" s="100"/>
      <c r="AX806" s="100"/>
      <c r="AY806" s="100"/>
      <c r="AZ806" s="100"/>
      <c r="BA806" s="100"/>
      <c r="BB806" s="100"/>
      <c r="BC806" s="100"/>
      <c r="BD806" s="100"/>
      <c r="BE806" s="100"/>
      <c r="BF806" s="100"/>
      <c r="BG806" s="100"/>
    </row>
    <row r="807" spans="1:59" s="85" customFormat="1" ht="15.6" x14ac:dyDescent="0.3">
      <c r="A807" s="40" t="s">
        <v>77</v>
      </c>
      <c r="B807" s="40" t="str">
        <f>VLOOKUP(A807,'CENTROS DE COSTOS'!A:D,2,0)</f>
        <v>0036-0003</v>
      </c>
      <c r="C807" s="40" t="str">
        <f>VLOOKUP(A807,'CENTROS DE COSTOS'!A:D,3,0)</f>
        <v>Wompi Suroccidente</v>
      </c>
      <c r="D807" s="40">
        <v>76001</v>
      </c>
      <c r="E807" s="40">
        <v>2990371</v>
      </c>
      <c r="F807" s="40">
        <v>56432</v>
      </c>
      <c r="G807" s="40" t="s">
        <v>33</v>
      </c>
      <c r="H807" s="40" t="s">
        <v>1101</v>
      </c>
      <c r="I807" s="40" t="s">
        <v>77</v>
      </c>
      <c r="J807" s="40" t="s">
        <v>6876</v>
      </c>
      <c r="K807" s="40" t="s">
        <v>1170</v>
      </c>
      <c r="L807" s="40" t="s">
        <v>8759</v>
      </c>
      <c r="M807" s="103">
        <v>45968.515277777777</v>
      </c>
      <c r="N807" s="103">
        <v>45972.773611111108</v>
      </c>
      <c r="O807" s="40" t="s">
        <v>35</v>
      </c>
      <c r="P807" s="40" t="s">
        <v>35</v>
      </c>
      <c r="Q807" s="40" t="s">
        <v>1494</v>
      </c>
      <c r="R807" s="40" t="s">
        <v>1495</v>
      </c>
      <c r="S807" s="40" t="s">
        <v>11022</v>
      </c>
      <c r="T807" s="40" t="s">
        <v>1172</v>
      </c>
      <c r="U807" s="40">
        <v>64</v>
      </c>
      <c r="V807" s="40" t="str">
        <f>VLOOKUP(D807,TIPOLOGIA!A:F,5,0)</f>
        <v>PRINCIPAL</v>
      </c>
      <c r="W807" s="40" t="str">
        <f>VLOOKUP(D807,TIPOLOGIA!A:F,6,0)</f>
        <v>TERRESTRE</v>
      </c>
      <c r="X807" s="40" t="s">
        <v>1278</v>
      </c>
      <c r="Y807" s="40">
        <v>1</v>
      </c>
      <c r="Z807" s="51">
        <f>IF(T807="SOPORTE_TELEFÓNICO",'TARIFAS 2025'!$B$14,IF(V807="PRINCIPAL",'TARIFAS 2025'!$B$11,IF(V807="INTERMEDIA",'TARIFAS 2025'!$C$11,IF(V807="LEJANA",'TARIFAS 2025'!$D$11))))</f>
        <v>31419</v>
      </c>
      <c r="AA807" s="51">
        <f t="shared" si="12"/>
        <v>31419</v>
      </c>
      <c r="AB807" s="100"/>
      <c r="AC807" s="100"/>
      <c r="AD807" s="100"/>
      <c r="AE807" s="100"/>
      <c r="AF807" s="100"/>
      <c r="AG807" s="100"/>
      <c r="AH807" s="100"/>
      <c r="AI807" s="100"/>
      <c r="AJ807" s="100"/>
      <c r="AK807" s="100"/>
      <c r="AL807" s="100"/>
      <c r="AM807" s="100"/>
      <c r="AN807" s="100"/>
      <c r="AO807" s="100"/>
      <c r="AP807" s="100"/>
      <c r="AQ807" s="100"/>
      <c r="AR807" s="100"/>
      <c r="AS807" s="100"/>
      <c r="AT807" s="100"/>
      <c r="AU807" s="100"/>
      <c r="AV807" s="100"/>
      <c r="AW807" s="100"/>
      <c r="AX807" s="100"/>
      <c r="AY807" s="100"/>
      <c r="AZ807" s="100"/>
      <c r="BA807" s="100"/>
      <c r="BB807" s="100"/>
      <c r="BC807" s="100"/>
      <c r="BD807" s="100"/>
      <c r="BE807" s="100"/>
      <c r="BF807" s="100"/>
      <c r="BG807" s="100"/>
    </row>
    <row r="808" spans="1:59" s="85" customFormat="1" ht="15.6" x14ac:dyDescent="0.3">
      <c r="A808" s="40" t="s">
        <v>77</v>
      </c>
      <c r="B808" s="40" t="str">
        <f>VLOOKUP(A808,'CENTROS DE COSTOS'!A:D,2,0)</f>
        <v>0036-0003</v>
      </c>
      <c r="C808" s="40" t="str">
        <f>VLOOKUP(A808,'CENTROS DE COSTOS'!A:D,3,0)</f>
        <v>Wompi Suroccidente</v>
      </c>
      <c r="D808" s="40">
        <v>76364</v>
      </c>
      <c r="E808" s="40">
        <v>2984661</v>
      </c>
      <c r="F808" s="40">
        <v>76236</v>
      </c>
      <c r="G808" s="40" t="s">
        <v>33</v>
      </c>
      <c r="H808" s="40" t="s">
        <v>1101</v>
      </c>
      <c r="I808" s="40" t="s">
        <v>1119</v>
      </c>
      <c r="J808" s="40" t="s">
        <v>1377</v>
      </c>
      <c r="K808" s="40" t="s">
        <v>1170</v>
      </c>
      <c r="L808" s="40" t="s">
        <v>8760</v>
      </c>
      <c r="M808" s="103">
        <v>45967.537499999999</v>
      </c>
      <c r="N808" s="103">
        <v>45972.774305555547</v>
      </c>
      <c r="O808" s="40" t="s">
        <v>35</v>
      </c>
      <c r="P808" s="40" t="s">
        <v>35</v>
      </c>
      <c r="Q808" s="40" t="s">
        <v>1494</v>
      </c>
      <c r="R808" s="40" t="s">
        <v>1495</v>
      </c>
      <c r="S808" s="40" t="s">
        <v>11023</v>
      </c>
      <c r="T808" s="40" t="s">
        <v>1172</v>
      </c>
      <c r="U808" s="40">
        <v>48</v>
      </c>
      <c r="V808" s="40" t="str">
        <f>VLOOKUP(D808,TIPOLOGIA!A:F,5,0)</f>
        <v>INTERMEDIA</v>
      </c>
      <c r="W808" s="40" t="str">
        <f>VLOOKUP(D808,TIPOLOGIA!A:F,6,0)</f>
        <v>TERRESTRE</v>
      </c>
      <c r="X808" s="40" t="s">
        <v>1221</v>
      </c>
      <c r="Y808" s="40">
        <v>1</v>
      </c>
      <c r="Z808" s="51">
        <f>IF(T808="SOPORTE_TELEFÓNICO",'TARIFAS 2025'!$B$14,IF(V808="PRINCIPAL",'TARIFAS 2025'!$B$11,IF(V808="INTERMEDIA",'TARIFAS 2025'!$C$11,IF(V808="LEJANA",'TARIFAS 2025'!$D$11))))</f>
        <v>36351</v>
      </c>
      <c r="AA808" s="51">
        <f t="shared" si="12"/>
        <v>36351</v>
      </c>
      <c r="AB808" s="100"/>
      <c r="AC808" s="100"/>
      <c r="AD808" s="100"/>
      <c r="AE808" s="100"/>
      <c r="AF808" s="100"/>
      <c r="AG808" s="100"/>
      <c r="AH808" s="100"/>
      <c r="AI808" s="100"/>
      <c r="AJ808" s="100"/>
      <c r="AK808" s="100"/>
      <c r="AL808" s="100"/>
      <c r="AM808" s="100"/>
      <c r="AN808" s="100"/>
      <c r="AO808" s="100"/>
      <c r="AP808" s="100"/>
      <c r="AQ808" s="100"/>
      <c r="AR808" s="100"/>
      <c r="AS808" s="100"/>
      <c r="AT808" s="100"/>
      <c r="AU808" s="100"/>
      <c r="AV808" s="100"/>
      <c r="AW808" s="100"/>
      <c r="AX808" s="100"/>
      <c r="AY808" s="100"/>
      <c r="AZ808" s="100"/>
      <c r="BA808" s="100"/>
      <c r="BB808" s="100"/>
      <c r="BC808" s="100"/>
      <c r="BD808" s="100"/>
      <c r="BE808" s="100"/>
      <c r="BF808" s="100"/>
      <c r="BG808" s="100"/>
    </row>
    <row r="809" spans="1:59" s="85" customFormat="1" ht="15.6" x14ac:dyDescent="0.3">
      <c r="A809" s="40" t="s">
        <v>86</v>
      </c>
      <c r="B809" s="40" t="str">
        <f>VLOOKUP(A809,'CENTROS DE COSTOS'!A:D,2,0)</f>
        <v>0036-0002</v>
      </c>
      <c r="C809" s="40" t="str">
        <f>VLOOKUP(A809,'CENTROS DE COSTOS'!A:D,3,0)</f>
        <v>Wompi Eje Cafetero</v>
      </c>
      <c r="D809" s="40">
        <v>17001</v>
      </c>
      <c r="E809" s="40">
        <v>2986031</v>
      </c>
      <c r="F809" s="40">
        <v>51029</v>
      </c>
      <c r="G809" s="40" t="s">
        <v>33</v>
      </c>
      <c r="H809" s="40" t="s">
        <v>126</v>
      </c>
      <c r="I809" s="40" t="s">
        <v>86</v>
      </c>
      <c r="J809" s="40" t="s">
        <v>1449</v>
      </c>
      <c r="K809" s="40" t="s">
        <v>1170</v>
      </c>
      <c r="L809" s="40" t="s">
        <v>8761</v>
      </c>
      <c r="M809" s="103">
        <v>45967.644444444442</v>
      </c>
      <c r="N809" s="103">
        <v>45972.775000000001</v>
      </c>
      <c r="O809" s="40" t="s">
        <v>35</v>
      </c>
      <c r="P809" s="40" t="s">
        <v>35</v>
      </c>
      <c r="Q809" s="40" t="s">
        <v>1494</v>
      </c>
      <c r="R809" s="40" t="s">
        <v>1495</v>
      </c>
      <c r="S809" s="40" t="s">
        <v>11024</v>
      </c>
      <c r="T809" s="40" t="s">
        <v>1172</v>
      </c>
      <c r="U809" s="40">
        <v>64</v>
      </c>
      <c r="V809" s="40" t="str">
        <f>VLOOKUP(D809,TIPOLOGIA!A:F,5,0)</f>
        <v>PRINCIPAL</v>
      </c>
      <c r="W809" s="40" t="str">
        <f>VLOOKUP(D809,TIPOLOGIA!A:F,6,0)</f>
        <v>TERRESTRE</v>
      </c>
      <c r="X809" s="40" t="s">
        <v>1175</v>
      </c>
      <c r="Y809" s="40">
        <v>1</v>
      </c>
      <c r="Z809" s="51">
        <f>IF(T809="SOPORTE_TELEFÓNICO",'TARIFAS 2025'!$B$14,IF(V809="PRINCIPAL",'TARIFAS 2025'!$B$11,IF(V809="INTERMEDIA",'TARIFAS 2025'!$C$11,IF(V809="LEJANA",'TARIFAS 2025'!$D$11))))</f>
        <v>31419</v>
      </c>
      <c r="AA809" s="51">
        <f t="shared" si="12"/>
        <v>31419</v>
      </c>
      <c r="AB809" s="100"/>
      <c r="AC809" s="100"/>
      <c r="AD809" s="100"/>
      <c r="AE809" s="100"/>
      <c r="AF809" s="100"/>
      <c r="AG809" s="100"/>
      <c r="AH809" s="100"/>
      <c r="AI809" s="100"/>
      <c r="AJ809" s="100"/>
      <c r="AK809" s="100"/>
      <c r="AL809" s="100"/>
      <c r="AM809" s="100"/>
      <c r="AN809" s="100"/>
      <c r="AO809" s="100"/>
      <c r="AP809" s="100"/>
      <c r="AQ809" s="100"/>
      <c r="AR809" s="100"/>
      <c r="AS809" s="100"/>
      <c r="AT809" s="100"/>
      <c r="AU809" s="100"/>
      <c r="AV809" s="100"/>
      <c r="AW809" s="100"/>
      <c r="AX809" s="100"/>
      <c r="AY809" s="100"/>
      <c r="AZ809" s="100"/>
      <c r="BA809" s="100"/>
      <c r="BB809" s="100"/>
      <c r="BC809" s="100"/>
      <c r="BD809" s="100"/>
      <c r="BE809" s="100"/>
      <c r="BF809" s="100"/>
      <c r="BG809" s="100"/>
    </row>
    <row r="810" spans="1:59" s="85" customFormat="1" ht="15.6" x14ac:dyDescent="0.3">
      <c r="A810" s="40" t="s">
        <v>77</v>
      </c>
      <c r="B810" s="40" t="str">
        <f>VLOOKUP(A810,'CENTROS DE COSTOS'!A:D,2,0)</f>
        <v>0036-0003</v>
      </c>
      <c r="C810" s="40" t="str">
        <f>VLOOKUP(A810,'CENTROS DE COSTOS'!A:D,3,0)</f>
        <v>Wompi Suroccidente</v>
      </c>
      <c r="D810" s="40">
        <v>76130</v>
      </c>
      <c r="E810" s="40">
        <v>2983562</v>
      </c>
      <c r="F810" s="40">
        <v>76302</v>
      </c>
      <c r="G810" s="40" t="s">
        <v>33</v>
      </c>
      <c r="H810" s="40" t="s">
        <v>1101</v>
      </c>
      <c r="I810" s="40" t="s">
        <v>252</v>
      </c>
      <c r="J810" s="40" t="s">
        <v>6877</v>
      </c>
      <c r="K810" s="40" t="s">
        <v>1170</v>
      </c>
      <c r="L810" s="40" t="s">
        <v>8762</v>
      </c>
      <c r="M810" s="103">
        <v>45967.452777777777</v>
      </c>
      <c r="N810" s="103">
        <v>45972.776388888888</v>
      </c>
      <c r="O810" s="40" t="s">
        <v>35</v>
      </c>
      <c r="P810" s="40" t="s">
        <v>35</v>
      </c>
      <c r="Q810" s="40" t="s">
        <v>1494</v>
      </c>
      <c r="R810" s="40" t="s">
        <v>1495</v>
      </c>
      <c r="S810" s="40" t="s">
        <v>11025</v>
      </c>
      <c r="T810" s="40" t="s">
        <v>1172</v>
      </c>
      <c r="U810" s="40">
        <v>48</v>
      </c>
      <c r="V810" s="40" t="str">
        <f>VLOOKUP(D810,TIPOLOGIA!A:F,5,0)</f>
        <v>INTERMEDIA</v>
      </c>
      <c r="W810" s="40" t="str">
        <f>VLOOKUP(D810,TIPOLOGIA!A:F,6,0)</f>
        <v>TERRESTRE</v>
      </c>
      <c r="X810" s="40" t="s">
        <v>1261</v>
      </c>
      <c r="Y810" s="40">
        <v>1</v>
      </c>
      <c r="Z810" s="51">
        <f>IF(T810="SOPORTE_TELEFÓNICO",'TARIFAS 2025'!$B$14,IF(V810="PRINCIPAL",'TARIFAS 2025'!$B$11,IF(V810="INTERMEDIA",'TARIFAS 2025'!$C$11,IF(V810="LEJANA",'TARIFAS 2025'!$D$11))))</f>
        <v>36351</v>
      </c>
      <c r="AA810" s="51">
        <f t="shared" si="12"/>
        <v>36351</v>
      </c>
      <c r="AB810" s="100"/>
      <c r="AC810" s="100"/>
      <c r="AD810" s="100"/>
      <c r="AE810" s="100"/>
      <c r="AF810" s="100"/>
      <c r="AG810" s="100"/>
      <c r="AH810" s="100"/>
      <c r="AI810" s="100"/>
      <c r="AJ810" s="100"/>
      <c r="AK810" s="100"/>
      <c r="AL810" s="100"/>
      <c r="AM810" s="100"/>
      <c r="AN810" s="100"/>
      <c r="AO810" s="100"/>
      <c r="AP810" s="100"/>
      <c r="AQ810" s="100"/>
      <c r="AR810" s="100"/>
      <c r="AS810" s="100"/>
      <c r="AT810" s="100"/>
      <c r="AU810" s="100"/>
      <c r="AV810" s="100"/>
      <c r="AW810" s="100"/>
      <c r="AX810" s="100"/>
      <c r="AY810" s="100"/>
      <c r="AZ810" s="100"/>
      <c r="BA810" s="100"/>
      <c r="BB810" s="100"/>
      <c r="BC810" s="100"/>
      <c r="BD810" s="100"/>
      <c r="BE810" s="100"/>
      <c r="BF810" s="100"/>
      <c r="BG810" s="100"/>
    </row>
    <row r="811" spans="1:59" s="85" customFormat="1" ht="15.6" x14ac:dyDescent="0.3">
      <c r="A811" s="40" t="s">
        <v>90</v>
      </c>
      <c r="B811" s="40" t="str">
        <f>VLOOKUP(A811,'CENTROS DE COSTOS'!A:D,2,0)</f>
        <v>0036-0006</v>
      </c>
      <c r="C811" s="40" t="str">
        <f>VLOOKUP(A811,'CENTROS DE COSTOS'!A:D,3,0)</f>
        <v>Wompi Oriente</v>
      </c>
      <c r="D811" s="40">
        <v>41020</v>
      </c>
      <c r="E811" s="40">
        <v>2986117</v>
      </c>
      <c r="F811" s="40">
        <v>18141</v>
      </c>
      <c r="G811" s="40" t="s">
        <v>33</v>
      </c>
      <c r="H811" s="40" t="s">
        <v>740</v>
      </c>
      <c r="I811" s="40" t="s">
        <v>744</v>
      </c>
      <c r="J811" s="40" t="s">
        <v>6878</v>
      </c>
      <c r="K811" s="40" t="s">
        <v>1170</v>
      </c>
      <c r="L811" s="40" t="s">
        <v>8763</v>
      </c>
      <c r="M811" s="103">
        <v>45967.647916666669</v>
      </c>
      <c r="N811" s="103">
        <v>45972.777083333327</v>
      </c>
      <c r="O811" s="40" t="s">
        <v>35</v>
      </c>
      <c r="P811" s="40" t="s">
        <v>35</v>
      </c>
      <c r="Q811" s="40" t="s">
        <v>1494</v>
      </c>
      <c r="R811" s="40" t="s">
        <v>1495</v>
      </c>
      <c r="S811" s="40" t="s">
        <v>11026</v>
      </c>
      <c r="T811" s="40" t="s">
        <v>1172</v>
      </c>
      <c r="U811" s="40">
        <v>24</v>
      </c>
      <c r="V811" s="40" t="str">
        <f>VLOOKUP(D811,TIPOLOGIA!A:F,5,0)</f>
        <v>INTERMEDIA</v>
      </c>
      <c r="W811" s="40" t="str">
        <f>VLOOKUP(D811,TIPOLOGIA!A:F,6,0)</f>
        <v>TERRESTRE</v>
      </c>
      <c r="X811" s="40" t="s">
        <v>1214</v>
      </c>
      <c r="Y811" s="40">
        <v>1</v>
      </c>
      <c r="Z811" s="51">
        <f>IF(T811="SOPORTE_TELEFÓNICO",'TARIFAS 2025'!$B$14,IF(V811="PRINCIPAL",'TARIFAS 2025'!$B$11,IF(V811="INTERMEDIA",'TARIFAS 2025'!$C$11,IF(V811="LEJANA",'TARIFAS 2025'!$D$11))))</f>
        <v>36351</v>
      </c>
      <c r="AA811" s="51">
        <f t="shared" si="12"/>
        <v>36351</v>
      </c>
      <c r="AB811" s="100"/>
      <c r="AC811" s="100"/>
      <c r="AD811" s="100"/>
      <c r="AE811" s="100"/>
      <c r="AF811" s="100"/>
      <c r="AG811" s="100"/>
      <c r="AH811" s="100"/>
      <c r="AI811" s="100"/>
      <c r="AJ811" s="100"/>
      <c r="AK811" s="100"/>
      <c r="AL811" s="100"/>
      <c r="AM811" s="100"/>
      <c r="AN811" s="100"/>
      <c r="AO811" s="100"/>
      <c r="AP811" s="100"/>
      <c r="AQ811" s="100"/>
      <c r="AR811" s="100"/>
      <c r="AS811" s="100"/>
      <c r="AT811" s="100"/>
      <c r="AU811" s="100"/>
      <c r="AV811" s="100"/>
      <c r="AW811" s="100"/>
      <c r="AX811" s="100"/>
      <c r="AY811" s="100"/>
      <c r="AZ811" s="100"/>
      <c r="BA811" s="100"/>
      <c r="BB811" s="100"/>
      <c r="BC811" s="100"/>
      <c r="BD811" s="100"/>
      <c r="BE811" s="100"/>
      <c r="BF811" s="100"/>
      <c r="BG811" s="100"/>
    </row>
    <row r="812" spans="1:59" s="85" customFormat="1" ht="15.6" x14ac:dyDescent="0.3">
      <c r="A812" s="40" t="s">
        <v>92</v>
      </c>
      <c r="B812" s="40" t="str">
        <f>VLOOKUP(A812,'CENTROS DE COSTOS'!A:D,2,0)</f>
        <v>0036-0002</v>
      </c>
      <c r="C812" s="40" t="str">
        <f>VLOOKUP(A812,'CENTROS DE COSTOS'!A:D,3,0)</f>
        <v>Wompi Eje Cafetero</v>
      </c>
      <c r="D812" s="40">
        <v>63001</v>
      </c>
      <c r="E812" s="40">
        <v>2979792</v>
      </c>
      <c r="F812" s="40">
        <v>74221</v>
      </c>
      <c r="G812" s="40" t="s">
        <v>33</v>
      </c>
      <c r="H812" s="40" t="s">
        <v>939</v>
      </c>
      <c r="I812" s="40" t="s">
        <v>122</v>
      </c>
      <c r="J812" s="40" t="s">
        <v>6879</v>
      </c>
      <c r="K812" s="40" t="s">
        <v>1170</v>
      </c>
      <c r="L812" s="40" t="s">
        <v>8764</v>
      </c>
      <c r="M812" s="103">
        <v>45966.646527777782</v>
      </c>
      <c r="N812" s="103">
        <v>45972.777777777781</v>
      </c>
      <c r="O812" s="40" t="s">
        <v>35</v>
      </c>
      <c r="P812" s="40" t="s">
        <v>35</v>
      </c>
      <c r="Q812" s="40" t="s">
        <v>1494</v>
      </c>
      <c r="R812" s="40" t="s">
        <v>1495</v>
      </c>
      <c r="S812" s="40" t="s">
        <v>11027</v>
      </c>
      <c r="T812" s="40" t="s">
        <v>1172</v>
      </c>
      <c r="U812" s="40">
        <v>24</v>
      </c>
      <c r="V812" s="40" t="str">
        <f>VLOOKUP(D812,TIPOLOGIA!A:F,5,0)</f>
        <v>INTERMEDIA</v>
      </c>
      <c r="W812" s="40" t="str">
        <f>VLOOKUP(D812,TIPOLOGIA!A:F,6,0)</f>
        <v>TERRESTRE</v>
      </c>
      <c r="X812" s="40" t="s">
        <v>1231</v>
      </c>
      <c r="Y812" s="40">
        <v>1</v>
      </c>
      <c r="Z812" s="51">
        <f>IF(T812="SOPORTE_TELEFÓNICO",'TARIFAS 2025'!$B$14,IF(V812="PRINCIPAL",'TARIFAS 2025'!$B$11,IF(V812="INTERMEDIA",'TARIFAS 2025'!$C$11,IF(V812="LEJANA",'TARIFAS 2025'!$D$11))))</f>
        <v>36351</v>
      </c>
      <c r="AA812" s="51">
        <f t="shared" si="12"/>
        <v>36351</v>
      </c>
      <c r="AB812" s="100"/>
      <c r="AC812" s="100"/>
      <c r="AD812" s="100"/>
      <c r="AE812" s="100"/>
      <c r="AF812" s="100"/>
      <c r="AG812" s="100"/>
      <c r="AH812" s="100"/>
      <c r="AI812" s="100"/>
      <c r="AJ812" s="100"/>
      <c r="AK812" s="100"/>
      <c r="AL812" s="100"/>
      <c r="AM812" s="100"/>
      <c r="AN812" s="100"/>
      <c r="AO812" s="100"/>
      <c r="AP812" s="100"/>
      <c r="AQ812" s="100"/>
      <c r="AR812" s="100"/>
      <c r="AS812" s="100"/>
      <c r="AT812" s="100"/>
      <c r="AU812" s="100"/>
      <c r="AV812" s="100"/>
      <c r="AW812" s="100"/>
      <c r="AX812" s="100"/>
      <c r="AY812" s="100"/>
      <c r="AZ812" s="100"/>
      <c r="BA812" s="100"/>
      <c r="BB812" s="100"/>
      <c r="BC812" s="100"/>
      <c r="BD812" s="100"/>
      <c r="BE812" s="100"/>
      <c r="BF812" s="100"/>
      <c r="BG812" s="100"/>
    </row>
    <row r="813" spans="1:59" s="85" customFormat="1" ht="15.6" x14ac:dyDescent="0.3">
      <c r="A813" s="40" t="s">
        <v>96</v>
      </c>
      <c r="B813" s="40" t="str">
        <f>VLOOKUP(A813,'CENTROS DE COSTOS'!A:D,2,0)</f>
        <v>0036-0007</v>
      </c>
      <c r="C813" s="40" t="str">
        <f>VLOOKUP(A813,'CENTROS DE COSTOS'!A:D,3,0)</f>
        <v>Wompi Santander</v>
      </c>
      <c r="D813" s="40">
        <v>15001</v>
      </c>
      <c r="E813" s="40" t="s">
        <v>5094</v>
      </c>
      <c r="F813" s="40">
        <v>79799</v>
      </c>
      <c r="G813" s="40" t="s">
        <v>33</v>
      </c>
      <c r="H813" s="40" t="s">
        <v>322</v>
      </c>
      <c r="I813" s="40" t="s">
        <v>96</v>
      </c>
      <c r="J813" s="40" t="s">
        <v>6880</v>
      </c>
      <c r="K813" s="40" t="s">
        <v>1170</v>
      </c>
      <c r="L813" s="40" t="s">
        <v>8765</v>
      </c>
      <c r="M813" s="103">
        <v>45971.613194444442</v>
      </c>
      <c r="N813" s="103">
        <v>45973.356944444437</v>
      </c>
      <c r="O813" s="40" t="s">
        <v>35</v>
      </c>
      <c r="P813" s="40" t="s">
        <v>35</v>
      </c>
      <c r="Q813" s="40" t="s">
        <v>1494</v>
      </c>
      <c r="R813" s="40" t="s">
        <v>1495</v>
      </c>
      <c r="S813" s="40" t="s">
        <v>11028</v>
      </c>
      <c r="T813" s="40" t="s">
        <v>1172</v>
      </c>
      <c r="U813" s="40">
        <v>48</v>
      </c>
      <c r="V813" s="40" t="str">
        <f>VLOOKUP(D813,TIPOLOGIA!A:F,5,0)</f>
        <v>PRINCIPAL</v>
      </c>
      <c r="W813" s="40" t="str">
        <f>VLOOKUP(D813,TIPOLOGIA!A:F,6,0)</f>
        <v>TERRESTRE</v>
      </c>
      <c r="X813" s="40" t="s">
        <v>1184</v>
      </c>
      <c r="Y813" s="40">
        <v>1</v>
      </c>
      <c r="Z813" s="51">
        <f>IF(T813="SOPORTE_TELEFÓNICO",'TARIFAS 2025'!$B$14,IF(V813="PRINCIPAL",'TARIFAS 2025'!$B$11,IF(V813="INTERMEDIA",'TARIFAS 2025'!$C$11,IF(V813="LEJANA",'TARIFAS 2025'!$D$11))))</f>
        <v>31419</v>
      </c>
      <c r="AA813" s="51">
        <f t="shared" si="12"/>
        <v>31419</v>
      </c>
      <c r="AB813" s="100"/>
      <c r="AC813" s="100"/>
      <c r="AD813" s="100"/>
      <c r="AE813" s="100"/>
      <c r="AF813" s="100"/>
      <c r="AG813" s="100"/>
      <c r="AH813" s="100"/>
      <c r="AI813" s="100"/>
      <c r="AJ813" s="100"/>
      <c r="AK813" s="100"/>
      <c r="AL813" s="100"/>
      <c r="AM813" s="100"/>
      <c r="AN813" s="100"/>
      <c r="AO813" s="100"/>
      <c r="AP813" s="100"/>
      <c r="AQ813" s="100"/>
      <c r="AR813" s="100"/>
      <c r="AS813" s="100"/>
      <c r="AT813" s="100"/>
      <c r="AU813" s="100"/>
      <c r="AV813" s="100"/>
      <c r="AW813" s="100"/>
      <c r="AX813" s="100"/>
      <c r="AY813" s="100"/>
      <c r="AZ813" s="100"/>
      <c r="BA813" s="100"/>
      <c r="BB813" s="100"/>
      <c r="BC813" s="100"/>
      <c r="BD813" s="100"/>
      <c r="BE813" s="100"/>
      <c r="BF813" s="100"/>
      <c r="BG813" s="100"/>
    </row>
    <row r="814" spans="1:59" s="85" customFormat="1" ht="15.6" x14ac:dyDescent="0.3">
      <c r="A814" s="40" t="s">
        <v>97</v>
      </c>
      <c r="B814" s="40" t="str">
        <f>VLOOKUP(A814,'CENTROS DE COSTOS'!A:D,2,0)</f>
        <v>0036-0001</v>
      </c>
      <c r="C814" s="40" t="str">
        <f>VLOOKUP(A814,'CENTROS DE COSTOS'!A:D,3,0)</f>
        <v>Wompi Costa</v>
      </c>
      <c r="D814" s="40">
        <v>20621</v>
      </c>
      <c r="E814" s="40" t="s">
        <v>5095</v>
      </c>
      <c r="F814" s="40">
        <v>61191</v>
      </c>
      <c r="G814" s="40" t="s">
        <v>33</v>
      </c>
      <c r="H814" s="40" t="s">
        <v>536</v>
      </c>
      <c r="I814" s="40" t="s">
        <v>535</v>
      </c>
      <c r="J814" s="40" t="s">
        <v>6881</v>
      </c>
      <c r="K814" s="40" t="s">
        <v>1170</v>
      </c>
      <c r="L814" s="40" t="s">
        <v>8766</v>
      </c>
      <c r="M814" s="103">
        <v>45968.464583333327</v>
      </c>
      <c r="N814" s="103">
        <v>45973.356944444437</v>
      </c>
      <c r="O814" s="40" t="s">
        <v>35</v>
      </c>
      <c r="P814" s="40" t="s">
        <v>35</v>
      </c>
      <c r="Q814" s="40" t="s">
        <v>1756</v>
      </c>
      <c r="R814" s="40" t="s">
        <v>1853</v>
      </c>
      <c r="S814" s="40" t="s">
        <v>11029</v>
      </c>
      <c r="T814" s="40" t="s">
        <v>1254</v>
      </c>
      <c r="U814" s="40">
        <v>0</v>
      </c>
      <c r="V814" s="40" t="str">
        <f>VLOOKUP(D814,TIPOLOGIA!A:F,5,0)</f>
        <v>INTERMEDIA</v>
      </c>
      <c r="W814" s="40" t="str">
        <f>VLOOKUP(D814,TIPOLOGIA!A:F,6,0)</f>
        <v>TERRESTRE</v>
      </c>
      <c r="X814" s="40" t="s">
        <v>1675</v>
      </c>
      <c r="Y814" s="40">
        <v>1</v>
      </c>
      <c r="Z814" s="51">
        <f>IF(T814="SOPORTE_TELEFÓNICO",'TARIFAS 2025'!$B$14,IF(V814="PRINCIPAL",'TARIFAS 2025'!$B$11,IF(V814="INTERMEDIA",'TARIFAS 2025'!$C$11,IF(V814="LEJANA",'TARIFAS 2025'!$D$11))))</f>
        <v>22000</v>
      </c>
      <c r="AA814" s="51">
        <f t="shared" si="12"/>
        <v>22000</v>
      </c>
      <c r="AB814" s="100"/>
      <c r="AC814" s="100"/>
      <c r="AD814" s="100"/>
      <c r="AE814" s="100"/>
      <c r="AF814" s="100"/>
      <c r="AG814" s="100"/>
      <c r="AH814" s="100"/>
      <c r="AI814" s="100"/>
      <c r="AJ814" s="100"/>
      <c r="AK814" s="100"/>
      <c r="AL814" s="100"/>
      <c r="AM814" s="100"/>
      <c r="AN814" s="100"/>
      <c r="AO814" s="100"/>
      <c r="AP814" s="100"/>
      <c r="AQ814" s="100"/>
      <c r="AR814" s="100"/>
      <c r="AS814" s="100"/>
      <c r="AT814" s="100"/>
      <c r="AU814" s="100"/>
      <c r="AV814" s="100"/>
      <c r="AW814" s="100"/>
      <c r="AX814" s="100"/>
      <c r="AY814" s="100"/>
      <c r="AZ814" s="100"/>
      <c r="BA814" s="100"/>
      <c r="BB814" s="100"/>
      <c r="BC814" s="100"/>
      <c r="BD814" s="100"/>
      <c r="BE814" s="100"/>
      <c r="BF814" s="100"/>
      <c r="BG814" s="100"/>
    </row>
    <row r="815" spans="1:59" s="85" customFormat="1" ht="15.6" x14ac:dyDescent="0.3">
      <c r="A815" s="40" t="s">
        <v>96</v>
      </c>
      <c r="B815" s="40" t="str">
        <f>VLOOKUP(A815,'CENTROS DE COSTOS'!A:D,2,0)</f>
        <v>0036-0007</v>
      </c>
      <c r="C815" s="40" t="str">
        <f>VLOOKUP(A815,'CENTROS DE COSTOS'!A:D,3,0)</f>
        <v>Wompi Santander</v>
      </c>
      <c r="D815" s="40">
        <v>15837</v>
      </c>
      <c r="E815" s="40" t="s">
        <v>5096</v>
      </c>
      <c r="F815" s="40">
        <v>10084</v>
      </c>
      <c r="G815" s="40" t="s">
        <v>33</v>
      </c>
      <c r="H815" s="40" t="s">
        <v>322</v>
      </c>
      <c r="I815" s="40" t="s">
        <v>432</v>
      </c>
      <c r="J815" s="40" t="s">
        <v>1774</v>
      </c>
      <c r="K815" s="40" t="s">
        <v>1170</v>
      </c>
      <c r="L815" s="40" t="s">
        <v>8767</v>
      </c>
      <c r="M815" s="103">
        <v>45971.368055555547</v>
      </c>
      <c r="N815" s="103">
        <v>45973.388888888891</v>
      </c>
      <c r="O815" s="40" t="s">
        <v>35</v>
      </c>
      <c r="P815" s="40" t="s">
        <v>35</v>
      </c>
      <c r="Q815" s="40" t="s">
        <v>1494</v>
      </c>
      <c r="R815" s="40" t="s">
        <v>1495</v>
      </c>
      <c r="S815" s="40" t="s">
        <v>11030</v>
      </c>
      <c r="T815" s="40" t="s">
        <v>1497</v>
      </c>
      <c r="U815" s="40">
        <v>64</v>
      </c>
      <c r="V815" s="40" t="str">
        <f>VLOOKUP(D815,TIPOLOGIA!A:F,5,0)</f>
        <v>INTERMEDIA</v>
      </c>
      <c r="W815" s="40" t="str">
        <f>VLOOKUP(D815,TIPOLOGIA!A:F,6,0)</f>
        <v>TERRESTRE</v>
      </c>
      <c r="X815" s="40" t="s">
        <v>1675</v>
      </c>
      <c r="Y815" s="40">
        <v>1</v>
      </c>
      <c r="Z815" s="51">
        <f>IF(T815="SOPORTE_TELEFÓNICO",'TARIFAS 2025'!$B$14,IF(V815="PRINCIPAL",'TARIFAS 2025'!$B$11,IF(V815="INTERMEDIA",'TARIFAS 2025'!$C$11,IF(V815="LEJANA",'TARIFAS 2025'!$D$11))))</f>
        <v>36351</v>
      </c>
      <c r="AA815" s="51">
        <f t="shared" si="12"/>
        <v>36351</v>
      </c>
      <c r="AB815" s="100"/>
      <c r="AC815" s="100"/>
      <c r="AD815" s="100"/>
      <c r="AE815" s="100"/>
      <c r="AF815" s="100"/>
      <c r="AG815" s="100"/>
      <c r="AH815" s="100"/>
      <c r="AI815" s="100"/>
      <c r="AJ815" s="100"/>
      <c r="AK815" s="100"/>
      <c r="AL815" s="100"/>
      <c r="AM815" s="100"/>
      <c r="AN815" s="100"/>
      <c r="AO815" s="100"/>
      <c r="AP815" s="100"/>
      <c r="AQ815" s="100"/>
      <c r="AR815" s="100"/>
      <c r="AS815" s="100"/>
      <c r="AT815" s="100"/>
      <c r="AU815" s="100"/>
      <c r="AV815" s="100"/>
      <c r="AW815" s="100"/>
      <c r="AX815" s="100"/>
      <c r="AY815" s="100"/>
      <c r="AZ815" s="100"/>
      <c r="BA815" s="100"/>
      <c r="BB815" s="100"/>
      <c r="BC815" s="100"/>
      <c r="BD815" s="100"/>
      <c r="BE815" s="100"/>
      <c r="BF815" s="100"/>
      <c r="BG815" s="100"/>
    </row>
    <row r="816" spans="1:59" s="85" customFormat="1" ht="15.6" x14ac:dyDescent="0.3">
      <c r="A816" s="40" t="s">
        <v>96</v>
      </c>
      <c r="B816" s="40" t="str">
        <f>VLOOKUP(A816,'CENTROS DE COSTOS'!A:D,2,0)</f>
        <v>0036-0007</v>
      </c>
      <c r="C816" s="40" t="str">
        <f>VLOOKUP(A816,'CENTROS DE COSTOS'!A:D,3,0)</f>
        <v>Wompi Santander</v>
      </c>
      <c r="D816" s="40">
        <v>15238</v>
      </c>
      <c r="E816" s="40" t="s">
        <v>5097</v>
      </c>
      <c r="F816" s="40">
        <v>70243</v>
      </c>
      <c r="G816" s="40" t="s">
        <v>33</v>
      </c>
      <c r="H816" s="40" t="s">
        <v>322</v>
      </c>
      <c r="I816" s="40" t="s">
        <v>352</v>
      </c>
      <c r="J816" s="40" t="s">
        <v>6882</v>
      </c>
      <c r="K816" s="40" t="s">
        <v>1170</v>
      </c>
      <c r="L816" s="40" t="s">
        <v>8768</v>
      </c>
      <c r="M816" s="103">
        <v>45971.414583333331</v>
      </c>
      <c r="N816" s="103">
        <v>45973.388888888891</v>
      </c>
      <c r="O816" s="40" t="s">
        <v>35</v>
      </c>
      <c r="P816" s="40" t="s">
        <v>35</v>
      </c>
      <c r="Q816" s="40" t="s">
        <v>1494</v>
      </c>
      <c r="R816" s="40" t="s">
        <v>1495</v>
      </c>
      <c r="S816" s="40" t="s">
        <v>11031</v>
      </c>
      <c r="T816" s="40" t="s">
        <v>1497</v>
      </c>
      <c r="U816" s="40">
        <v>16</v>
      </c>
      <c r="V816" s="40" t="str">
        <f>VLOOKUP(D816,TIPOLOGIA!A:F,5,0)</f>
        <v>INTERMEDIA</v>
      </c>
      <c r="W816" s="40" t="str">
        <f>VLOOKUP(D816,TIPOLOGIA!A:F,6,0)</f>
        <v>TERRESTRE</v>
      </c>
      <c r="X816" s="40" t="s">
        <v>1675</v>
      </c>
      <c r="Y816" s="40">
        <v>1</v>
      </c>
      <c r="Z816" s="51">
        <f>IF(T816="SOPORTE_TELEFÓNICO",'TARIFAS 2025'!$B$14,IF(V816="PRINCIPAL",'TARIFAS 2025'!$B$11,IF(V816="INTERMEDIA",'TARIFAS 2025'!$C$11,IF(V816="LEJANA",'TARIFAS 2025'!$D$11))))</f>
        <v>36351</v>
      </c>
      <c r="AA816" s="51">
        <f t="shared" si="12"/>
        <v>36351</v>
      </c>
      <c r="AB816" s="100"/>
      <c r="AC816" s="100"/>
      <c r="AD816" s="100"/>
      <c r="AE816" s="100"/>
      <c r="AF816" s="100"/>
      <c r="AG816" s="100"/>
      <c r="AH816" s="100"/>
      <c r="AI816" s="100"/>
      <c r="AJ816" s="100"/>
      <c r="AK816" s="100"/>
      <c r="AL816" s="100"/>
      <c r="AM816" s="100"/>
      <c r="AN816" s="100"/>
      <c r="AO816" s="100"/>
      <c r="AP816" s="100"/>
      <c r="AQ816" s="100"/>
      <c r="AR816" s="100"/>
      <c r="AS816" s="100"/>
      <c r="AT816" s="100"/>
      <c r="AU816" s="100"/>
      <c r="AV816" s="100"/>
      <c r="AW816" s="100"/>
      <c r="AX816" s="100"/>
      <c r="AY816" s="100"/>
      <c r="AZ816" s="100"/>
      <c r="BA816" s="100"/>
      <c r="BB816" s="100"/>
      <c r="BC816" s="100"/>
      <c r="BD816" s="100"/>
      <c r="BE816" s="100"/>
      <c r="BF816" s="100"/>
      <c r="BG816" s="100"/>
    </row>
    <row r="817" spans="1:59" s="85" customFormat="1" ht="15.6" x14ac:dyDescent="0.3">
      <c r="A817" s="40" t="s">
        <v>96</v>
      </c>
      <c r="B817" s="40" t="str">
        <f>VLOOKUP(A817,'CENTROS DE COSTOS'!A:D,2,0)</f>
        <v>0036-0007</v>
      </c>
      <c r="C817" s="40" t="str">
        <f>VLOOKUP(A817,'CENTROS DE COSTOS'!A:D,3,0)</f>
        <v>Wompi Santander</v>
      </c>
      <c r="D817" s="40">
        <v>15322</v>
      </c>
      <c r="E817" s="40" t="s">
        <v>5098</v>
      </c>
      <c r="F817" s="40">
        <v>43325</v>
      </c>
      <c r="G817" s="40" t="s">
        <v>33</v>
      </c>
      <c r="H817" s="40" t="s">
        <v>322</v>
      </c>
      <c r="I817" s="40" t="s">
        <v>361</v>
      </c>
      <c r="J817" s="40" t="s">
        <v>1841</v>
      </c>
      <c r="K817" s="40" t="s">
        <v>1170</v>
      </c>
      <c r="L817" s="40" t="s">
        <v>8769</v>
      </c>
      <c r="M817" s="103">
        <v>45968.517361111109</v>
      </c>
      <c r="N817" s="103">
        <v>45973.38958333333</v>
      </c>
      <c r="O817" s="40" t="s">
        <v>35</v>
      </c>
      <c r="P817" s="40" t="s">
        <v>35</v>
      </c>
      <c r="Q817" s="40" t="s">
        <v>1494</v>
      </c>
      <c r="R817" s="40" t="s">
        <v>1495</v>
      </c>
      <c r="S817" s="40" t="s">
        <v>11032</v>
      </c>
      <c r="T817" s="40" t="s">
        <v>1497</v>
      </c>
      <c r="U817" s="40">
        <v>64</v>
      </c>
      <c r="V817" s="40" t="str">
        <f>VLOOKUP(D817,TIPOLOGIA!A:F,5,0)</f>
        <v>INTERMEDIA</v>
      </c>
      <c r="W817" s="40" t="str">
        <f>VLOOKUP(D817,TIPOLOGIA!A:F,6,0)</f>
        <v>TERRESTRE</v>
      </c>
      <c r="X817" s="40" t="s">
        <v>1802</v>
      </c>
      <c r="Y817" s="40">
        <v>1</v>
      </c>
      <c r="Z817" s="51">
        <f>IF(T817="SOPORTE_TELEFÓNICO",'TARIFAS 2025'!$B$14,IF(V817="PRINCIPAL",'TARIFAS 2025'!$B$11,IF(V817="INTERMEDIA",'TARIFAS 2025'!$C$11,IF(V817="LEJANA",'TARIFAS 2025'!$D$11))))</f>
        <v>36351</v>
      </c>
      <c r="AA817" s="51">
        <f t="shared" si="12"/>
        <v>36351</v>
      </c>
      <c r="AB817" s="100"/>
      <c r="AC817" s="100"/>
      <c r="AD817" s="100"/>
      <c r="AE817" s="100"/>
      <c r="AF817" s="100"/>
      <c r="AG817" s="100"/>
      <c r="AH817" s="100"/>
      <c r="AI817" s="100"/>
      <c r="AJ817" s="100"/>
      <c r="AK817" s="100"/>
      <c r="AL817" s="100"/>
      <c r="AM817" s="100"/>
      <c r="AN817" s="100"/>
      <c r="AO817" s="100"/>
      <c r="AP817" s="100"/>
      <c r="AQ817" s="100"/>
      <c r="AR817" s="100"/>
      <c r="AS817" s="100"/>
      <c r="AT817" s="100"/>
      <c r="AU817" s="100"/>
      <c r="AV817" s="100"/>
      <c r="AW817" s="100"/>
      <c r="AX817" s="100"/>
      <c r="AY817" s="100"/>
      <c r="AZ817" s="100"/>
      <c r="BA817" s="100"/>
      <c r="BB817" s="100"/>
      <c r="BC817" s="100"/>
      <c r="BD817" s="100"/>
      <c r="BE817" s="100"/>
      <c r="BF817" s="100"/>
      <c r="BG817" s="100"/>
    </row>
    <row r="818" spans="1:59" s="85" customFormat="1" ht="15.6" x14ac:dyDescent="0.3">
      <c r="A818" s="40" t="s">
        <v>71</v>
      </c>
      <c r="B818" s="40" t="str">
        <f>VLOOKUP(A818,'CENTROS DE COSTOS'!A:D,2,0)</f>
        <v>0036-0004</v>
      </c>
      <c r="C818" s="40" t="str">
        <f>VLOOKUP(A818,'CENTROS DE COSTOS'!A:D,3,0)</f>
        <v>Wompi Centro</v>
      </c>
      <c r="D818" s="40">
        <v>25486</v>
      </c>
      <c r="E818" s="40" t="s">
        <v>5099</v>
      </c>
      <c r="F818" s="40">
        <v>77411</v>
      </c>
      <c r="G818" s="40" t="s">
        <v>33</v>
      </c>
      <c r="H818" s="40" t="s">
        <v>618</v>
      </c>
      <c r="I818" s="40" t="s">
        <v>677</v>
      </c>
      <c r="J818" s="40" t="s">
        <v>1826</v>
      </c>
      <c r="K818" s="40" t="s">
        <v>1170</v>
      </c>
      <c r="L818" s="40" t="s">
        <v>8770</v>
      </c>
      <c r="M818" s="103">
        <v>45968.520833333343</v>
      </c>
      <c r="N818" s="103">
        <v>45973.390972222223</v>
      </c>
      <c r="O818" s="40" t="s">
        <v>35</v>
      </c>
      <c r="P818" s="40" t="s">
        <v>35</v>
      </c>
      <c r="Q818" s="40" t="s">
        <v>1494</v>
      </c>
      <c r="R818" s="40" t="s">
        <v>1495</v>
      </c>
      <c r="S818" s="40" t="s">
        <v>11033</v>
      </c>
      <c r="T818" s="40" t="s">
        <v>1497</v>
      </c>
      <c r="U818" s="40">
        <v>32</v>
      </c>
      <c r="V818" s="40" t="str">
        <f>VLOOKUP(D818,TIPOLOGIA!A:F,5,0)</f>
        <v>INTERMEDIA</v>
      </c>
      <c r="W818" s="40" t="str">
        <f>VLOOKUP(D818,TIPOLOGIA!A:F,6,0)</f>
        <v>TERRESTRE</v>
      </c>
      <c r="X818" s="40" t="s">
        <v>1549</v>
      </c>
      <c r="Y818" s="40">
        <v>1</v>
      </c>
      <c r="Z818" s="51">
        <f>IF(T818="SOPORTE_TELEFÓNICO",'TARIFAS 2025'!$B$14,IF(V818="PRINCIPAL",'TARIFAS 2025'!$B$11,IF(V818="INTERMEDIA",'TARIFAS 2025'!$C$11,IF(V818="LEJANA",'TARIFAS 2025'!$D$11))))</f>
        <v>36351</v>
      </c>
      <c r="AA818" s="51">
        <f t="shared" si="12"/>
        <v>36351</v>
      </c>
      <c r="AB818" s="100"/>
      <c r="AC818" s="100"/>
      <c r="AD818" s="100"/>
      <c r="AE818" s="100"/>
      <c r="AF818" s="100"/>
      <c r="AG818" s="100"/>
      <c r="AH818" s="100"/>
      <c r="AI818" s="100"/>
      <c r="AJ818" s="100"/>
      <c r="AK818" s="100"/>
      <c r="AL818" s="100"/>
      <c r="AM818" s="100"/>
      <c r="AN818" s="100"/>
      <c r="AO818" s="100"/>
      <c r="AP818" s="100"/>
      <c r="AQ818" s="100"/>
      <c r="AR818" s="100"/>
      <c r="AS818" s="100"/>
      <c r="AT818" s="100"/>
      <c r="AU818" s="100"/>
      <c r="AV818" s="100"/>
      <c r="AW818" s="100"/>
      <c r="AX818" s="100"/>
      <c r="AY818" s="100"/>
      <c r="AZ818" s="100"/>
      <c r="BA818" s="100"/>
      <c r="BB818" s="100"/>
      <c r="BC818" s="100"/>
      <c r="BD818" s="100"/>
      <c r="BE818" s="100"/>
      <c r="BF818" s="100"/>
      <c r="BG818" s="100"/>
    </row>
    <row r="819" spans="1:59" s="85" customFormat="1" ht="15.6" x14ac:dyDescent="0.3">
      <c r="A819" s="40" t="s">
        <v>96</v>
      </c>
      <c r="B819" s="40" t="str">
        <f>VLOOKUP(A819,'CENTROS DE COSTOS'!A:D,2,0)</f>
        <v>0036-0007</v>
      </c>
      <c r="C819" s="40" t="str">
        <f>VLOOKUP(A819,'CENTROS DE COSTOS'!A:D,3,0)</f>
        <v>Wompi Santander</v>
      </c>
      <c r="D819" s="40">
        <v>68861</v>
      </c>
      <c r="E819" s="40" t="s">
        <v>5100</v>
      </c>
      <c r="F819" s="40">
        <v>81614</v>
      </c>
      <c r="G819" s="40" t="s">
        <v>33</v>
      </c>
      <c r="H819" s="40" t="s">
        <v>963</v>
      </c>
      <c r="I819" s="40" t="s">
        <v>1031</v>
      </c>
      <c r="J819" s="40" t="s">
        <v>6883</v>
      </c>
      <c r="K819" s="40" t="s">
        <v>1170</v>
      </c>
      <c r="L819" s="40" t="s">
        <v>8771</v>
      </c>
      <c r="M819" s="103">
        <v>45966.621527777781</v>
      </c>
      <c r="N819" s="103">
        <v>45973.393750000003</v>
      </c>
      <c r="O819" s="40" t="s">
        <v>35</v>
      </c>
      <c r="P819" s="40" t="s">
        <v>35</v>
      </c>
      <c r="Q819" s="40" t="s">
        <v>1494</v>
      </c>
      <c r="R819" s="40" t="s">
        <v>1495</v>
      </c>
      <c r="S819" s="40" t="s">
        <v>11034</v>
      </c>
      <c r="T819" s="40" t="s">
        <v>1497</v>
      </c>
      <c r="U819" s="40">
        <v>16</v>
      </c>
      <c r="V819" s="40" t="str">
        <f>VLOOKUP(D819,TIPOLOGIA!A:F,5,0)</f>
        <v>INTERMEDIA</v>
      </c>
      <c r="W819" s="40" t="str">
        <f>VLOOKUP(D819,TIPOLOGIA!A:F,6,0)</f>
        <v>TERRESTRE</v>
      </c>
      <c r="X819" s="40" t="s">
        <v>1549</v>
      </c>
      <c r="Y819" s="40">
        <v>1</v>
      </c>
      <c r="Z819" s="51">
        <f>IF(T819="SOPORTE_TELEFÓNICO",'TARIFAS 2025'!$B$14,IF(V819="PRINCIPAL",'TARIFAS 2025'!$B$11,IF(V819="INTERMEDIA",'TARIFAS 2025'!$C$11,IF(V819="LEJANA",'TARIFAS 2025'!$D$11))))</f>
        <v>36351</v>
      </c>
      <c r="AA819" s="51">
        <f t="shared" si="12"/>
        <v>36351</v>
      </c>
      <c r="AB819" s="100"/>
      <c r="AC819" s="100"/>
      <c r="AD819" s="100"/>
      <c r="AE819" s="100"/>
      <c r="AF819" s="100"/>
      <c r="AG819" s="100"/>
      <c r="AH819" s="100"/>
      <c r="AI819" s="100"/>
      <c r="AJ819" s="100"/>
      <c r="AK819" s="100"/>
      <c r="AL819" s="100"/>
      <c r="AM819" s="100"/>
      <c r="AN819" s="100"/>
      <c r="AO819" s="100"/>
      <c r="AP819" s="100"/>
      <c r="AQ819" s="100"/>
      <c r="AR819" s="100"/>
      <c r="AS819" s="100"/>
      <c r="AT819" s="100"/>
      <c r="AU819" s="100"/>
      <c r="AV819" s="100"/>
      <c r="AW819" s="100"/>
      <c r="AX819" s="100"/>
      <c r="AY819" s="100"/>
      <c r="AZ819" s="100"/>
      <c r="BA819" s="100"/>
      <c r="BB819" s="100"/>
      <c r="BC819" s="100"/>
      <c r="BD819" s="100"/>
      <c r="BE819" s="100"/>
      <c r="BF819" s="100"/>
      <c r="BG819" s="100"/>
    </row>
    <row r="820" spans="1:59" s="85" customFormat="1" ht="15.6" x14ac:dyDescent="0.3">
      <c r="A820" s="40" t="s">
        <v>68</v>
      </c>
      <c r="B820" s="40" t="str">
        <f>VLOOKUP(A820,'CENTROS DE COSTOS'!A:D,2,0)</f>
        <v>0036-0001</v>
      </c>
      <c r="C820" s="40" t="str">
        <f>VLOOKUP(A820,'CENTROS DE COSTOS'!A:D,3,0)</f>
        <v>Wompi Costa</v>
      </c>
      <c r="D820" s="40">
        <v>8141</v>
      </c>
      <c r="E820" s="40" t="s">
        <v>5101</v>
      </c>
      <c r="F820" s="40">
        <v>63746</v>
      </c>
      <c r="G820" s="40" t="s">
        <v>33</v>
      </c>
      <c r="H820" s="40" t="s">
        <v>253</v>
      </c>
      <c r="I820" s="40" t="s">
        <v>252</v>
      </c>
      <c r="J820" s="40" t="s">
        <v>3189</v>
      </c>
      <c r="K820" s="40" t="s">
        <v>1170</v>
      </c>
      <c r="L820" s="40" t="s">
        <v>8772</v>
      </c>
      <c r="M820" s="103">
        <v>45968.359722222223</v>
      </c>
      <c r="N820" s="103">
        <v>45973.394444444442</v>
      </c>
      <c r="O820" s="40" t="s">
        <v>35</v>
      </c>
      <c r="P820" s="40" t="s">
        <v>35</v>
      </c>
      <c r="Q820" s="40" t="s">
        <v>1494</v>
      </c>
      <c r="R820" s="40" t="s">
        <v>1495</v>
      </c>
      <c r="S820" s="40" t="s">
        <v>11035</v>
      </c>
      <c r="T820" s="40" t="s">
        <v>1497</v>
      </c>
      <c r="U820" s="40">
        <v>40</v>
      </c>
      <c r="V820" s="40" t="str">
        <f>VLOOKUP(D820,TIPOLOGIA!A:F,5,0)</f>
        <v>INTERMEDIA</v>
      </c>
      <c r="W820" s="40" t="str">
        <f>VLOOKUP(D820,TIPOLOGIA!A:F,6,0)</f>
        <v>TERRESTRE</v>
      </c>
      <c r="X820" s="40" t="s">
        <v>1802</v>
      </c>
      <c r="Y820" s="40">
        <v>1</v>
      </c>
      <c r="Z820" s="51">
        <f>IF(T820="SOPORTE_TELEFÓNICO",'TARIFAS 2025'!$B$14,IF(V820="PRINCIPAL",'TARIFAS 2025'!$B$11,IF(V820="INTERMEDIA",'TARIFAS 2025'!$C$11,IF(V820="LEJANA",'TARIFAS 2025'!$D$11))))</f>
        <v>36351</v>
      </c>
      <c r="AA820" s="51">
        <f t="shared" si="12"/>
        <v>36351</v>
      </c>
      <c r="AB820" s="100"/>
      <c r="AC820" s="100"/>
      <c r="AD820" s="100"/>
      <c r="AE820" s="100"/>
      <c r="AF820" s="100"/>
      <c r="AG820" s="100"/>
      <c r="AH820" s="100"/>
      <c r="AI820" s="100"/>
      <c r="AJ820" s="100"/>
      <c r="AK820" s="100"/>
      <c r="AL820" s="100"/>
      <c r="AM820" s="100"/>
      <c r="AN820" s="100"/>
      <c r="AO820" s="100"/>
      <c r="AP820" s="100"/>
      <c r="AQ820" s="100"/>
      <c r="AR820" s="100"/>
      <c r="AS820" s="100"/>
      <c r="AT820" s="100"/>
      <c r="AU820" s="100"/>
      <c r="AV820" s="100"/>
      <c r="AW820" s="100"/>
      <c r="AX820" s="100"/>
      <c r="AY820" s="100"/>
      <c r="AZ820" s="100"/>
      <c r="BA820" s="100"/>
      <c r="BB820" s="100"/>
      <c r="BC820" s="100"/>
      <c r="BD820" s="100"/>
      <c r="BE820" s="100"/>
      <c r="BF820" s="100"/>
      <c r="BG820" s="100"/>
    </row>
    <row r="821" spans="1:59" s="85" customFormat="1" ht="15.6" x14ac:dyDescent="0.3">
      <c r="A821" s="40" t="s">
        <v>96</v>
      </c>
      <c r="B821" s="40" t="str">
        <f>VLOOKUP(A821,'CENTROS DE COSTOS'!A:D,2,0)</f>
        <v>0036-0007</v>
      </c>
      <c r="C821" s="40" t="str">
        <f>VLOOKUP(A821,'CENTROS DE COSTOS'!A:D,3,0)</f>
        <v>Wompi Santander</v>
      </c>
      <c r="D821" s="40">
        <v>15667</v>
      </c>
      <c r="E821" s="40" t="s">
        <v>5102</v>
      </c>
      <c r="F821" s="40">
        <v>54237</v>
      </c>
      <c r="G821" s="40" t="s">
        <v>33</v>
      </c>
      <c r="H821" s="40" t="s">
        <v>322</v>
      </c>
      <c r="I821" s="40" t="s">
        <v>399</v>
      </c>
      <c r="J821" s="40" t="s">
        <v>6884</v>
      </c>
      <c r="K821" s="40" t="s">
        <v>1170</v>
      </c>
      <c r="L821" s="40" t="s">
        <v>8773</v>
      </c>
      <c r="M821" s="103">
        <v>45967.417361111111</v>
      </c>
      <c r="N821" s="103">
        <v>45973.396527777782</v>
      </c>
      <c r="O821" s="40" t="s">
        <v>35</v>
      </c>
      <c r="P821" s="40" t="s">
        <v>35</v>
      </c>
      <c r="Q821" s="40" t="s">
        <v>1494</v>
      </c>
      <c r="R821" s="40" t="s">
        <v>1495</v>
      </c>
      <c r="S821" s="40" t="s">
        <v>11036</v>
      </c>
      <c r="T821" s="40" t="s">
        <v>1497</v>
      </c>
      <c r="U821" s="40">
        <v>56</v>
      </c>
      <c r="V821" s="40" t="str">
        <f>VLOOKUP(D821,TIPOLOGIA!A:F,5,0)</f>
        <v>LEJANA</v>
      </c>
      <c r="W821" s="40" t="str">
        <f>VLOOKUP(D821,TIPOLOGIA!A:F,6,0)</f>
        <v>TERRESTRE</v>
      </c>
      <c r="X821" s="40" t="s">
        <v>1802</v>
      </c>
      <c r="Y821" s="40">
        <v>1</v>
      </c>
      <c r="Z821" s="51">
        <f>IF(T821="SOPORTE_TELEFÓNICO",'TARIFAS 2025'!$B$14,IF(V821="PRINCIPAL",'TARIFAS 2025'!$B$11,IF(V821="INTERMEDIA",'TARIFAS 2025'!$C$11,IF(V821="LEJANA",'TARIFAS 2025'!$D$11))))</f>
        <v>40250</v>
      </c>
      <c r="AA821" s="51">
        <f t="shared" si="12"/>
        <v>40250</v>
      </c>
      <c r="AB821" s="100"/>
      <c r="AC821" s="100"/>
      <c r="AD821" s="100"/>
      <c r="AE821" s="100"/>
      <c r="AF821" s="100"/>
      <c r="AG821" s="100"/>
      <c r="AH821" s="100"/>
      <c r="AI821" s="100"/>
      <c r="AJ821" s="100"/>
      <c r="AK821" s="100"/>
      <c r="AL821" s="100"/>
      <c r="AM821" s="100"/>
      <c r="AN821" s="100"/>
      <c r="AO821" s="100"/>
      <c r="AP821" s="100"/>
      <c r="AQ821" s="100"/>
      <c r="AR821" s="100"/>
      <c r="AS821" s="100"/>
      <c r="AT821" s="100"/>
      <c r="AU821" s="100"/>
      <c r="AV821" s="100"/>
      <c r="AW821" s="100"/>
      <c r="AX821" s="100"/>
      <c r="AY821" s="100"/>
      <c r="AZ821" s="100"/>
      <c r="BA821" s="100"/>
      <c r="BB821" s="100"/>
      <c r="BC821" s="100"/>
      <c r="BD821" s="100"/>
      <c r="BE821" s="100"/>
      <c r="BF821" s="100"/>
      <c r="BG821" s="100"/>
    </row>
    <row r="822" spans="1:59" s="85" customFormat="1" ht="15.6" x14ac:dyDescent="0.3">
      <c r="A822" s="40" t="s">
        <v>85</v>
      </c>
      <c r="B822" s="40" t="str">
        <f>VLOOKUP(A822,'CENTROS DE COSTOS'!A:D,2,0)</f>
        <v>0036-0006</v>
      </c>
      <c r="C822" s="40" t="str">
        <f>VLOOKUP(A822,'CENTROS DE COSTOS'!A:D,3,0)</f>
        <v>Wompi Oriente</v>
      </c>
      <c r="D822" s="40">
        <v>73124</v>
      </c>
      <c r="E822" s="40" t="s">
        <v>5103</v>
      </c>
      <c r="F822" s="40">
        <v>41575</v>
      </c>
      <c r="G822" s="40" t="s">
        <v>33</v>
      </c>
      <c r="H822" s="40" t="s">
        <v>1056</v>
      </c>
      <c r="I822" s="40" t="s">
        <v>1063</v>
      </c>
      <c r="J822" s="40" t="s">
        <v>1292</v>
      </c>
      <c r="K822" s="40" t="s">
        <v>1170</v>
      </c>
      <c r="L822" s="40" t="s">
        <v>8774</v>
      </c>
      <c r="M822" s="103">
        <v>45967.380555555559</v>
      </c>
      <c r="N822" s="103">
        <v>45973.396527777782</v>
      </c>
      <c r="O822" s="40" t="s">
        <v>35</v>
      </c>
      <c r="P822" s="40" t="s">
        <v>35</v>
      </c>
      <c r="Q822" s="40" t="s">
        <v>1494</v>
      </c>
      <c r="R822" s="40" t="s">
        <v>1495</v>
      </c>
      <c r="S822" s="40" t="s">
        <v>11037</v>
      </c>
      <c r="T822" s="40" t="s">
        <v>1497</v>
      </c>
      <c r="U822" s="40">
        <v>24</v>
      </c>
      <c r="V822" s="40" t="str">
        <f>VLOOKUP(D822,TIPOLOGIA!A:F,5,0)</f>
        <v>INTERMEDIA</v>
      </c>
      <c r="W822" s="40" t="str">
        <f>VLOOKUP(D822,TIPOLOGIA!A:F,6,0)</f>
        <v>TERRESTRE</v>
      </c>
      <c r="X822" s="40" t="s">
        <v>1802</v>
      </c>
      <c r="Y822" s="40">
        <v>1</v>
      </c>
      <c r="Z822" s="51">
        <f>IF(T822="SOPORTE_TELEFÓNICO",'TARIFAS 2025'!$B$14,IF(V822="PRINCIPAL",'TARIFAS 2025'!$B$11,IF(V822="INTERMEDIA",'TARIFAS 2025'!$C$11,IF(V822="LEJANA",'TARIFAS 2025'!$D$11))))</f>
        <v>36351</v>
      </c>
      <c r="AA822" s="51">
        <f t="shared" si="12"/>
        <v>36351</v>
      </c>
      <c r="AB822" s="100"/>
      <c r="AC822" s="100"/>
      <c r="AD822" s="100"/>
      <c r="AE822" s="100"/>
      <c r="AF822" s="100"/>
      <c r="AG822" s="100"/>
      <c r="AH822" s="100"/>
      <c r="AI822" s="100"/>
      <c r="AJ822" s="100"/>
      <c r="AK822" s="100"/>
      <c r="AL822" s="100"/>
      <c r="AM822" s="100"/>
      <c r="AN822" s="100"/>
      <c r="AO822" s="100"/>
      <c r="AP822" s="100"/>
      <c r="AQ822" s="100"/>
      <c r="AR822" s="100"/>
      <c r="AS822" s="100"/>
      <c r="AT822" s="100"/>
      <c r="AU822" s="100"/>
      <c r="AV822" s="100"/>
      <c r="AW822" s="100"/>
      <c r="AX822" s="100"/>
      <c r="AY822" s="100"/>
      <c r="AZ822" s="100"/>
      <c r="BA822" s="100"/>
      <c r="BB822" s="100"/>
      <c r="BC822" s="100"/>
      <c r="BD822" s="100"/>
      <c r="BE822" s="100"/>
      <c r="BF822" s="100"/>
      <c r="BG822" s="100"/>
    </row>
    <row r="823" spans="1:59" s="85" customFormat="1" ht="15.6" x14ac:dyDescent="0.3">
      <c r="A823" s="40" t="s">
        <v>98</v>
      </c>
      <c r="B823" s="40" t="str">
        <f>VLOOKUP(A823,'CENTROS DE COSTOS'!A:D,2,0)</f>
        <v>0036-0006</v>
      </c>
      <c r="C823" s="40" t="str">
        <f>VLOOKUP(A823,'CENTROS DE COSTOS'!A:D,3,0)</f>
        <v>Wompi Oriente</v>
      </c>
      <c r="D823" s="40">
        <v>50251</v>
      </c>
      <c r="E823" s="40" t="s">
        <v>5104</v>
      </c>
      <c r="F823" s="40">
        <v>80601</v>
      </c>
      <c r="G823" s="40" t="s">
        <v>33</v>
      </c>
      <c r="H823" s="40" t="s">
        <v>814</v>
      </c>
      <c r="I823" s="40" t="s">
        <v>823</v>
      </c>
      <c r="J823" s="40" t="s">
        <v>6885</v>
      </c>
      <c r="K823" s="40" t="s">
        <v>1170</v>
      </c>
      <c r="L823" s="40" t="s">
        <v>8775</v>
      </c>
      <c r="M823" s="103">
        <v>45968.689583333333</v>
      </c>
      <c r="N823" s="103">
        <v>45973.4</v>
      </c>
      <c r="O823" s="40" t="s">
        <v>35</v>
      </c>
      <c r="P823" s="40" t="s">
        <v>35</v>
      </c>
      <c r="Q823" s="40" t="s">
        <v>1494</v>
      </c>
      <c r="R823" s="40" t="s">
        <v>1495</v>
      </c>
      <c r="S823" s="40" t="s">
        <v>11038</v>
      </c>
      <c r="T823" s="40" t="s">
        <v>1497</v>
      </c>
      <c r="U823" s="40">
        <v>8</v>
      </c>
      <c r="V823" s="40" t="str">
        <f>VLOOKUP(D823,TIPOLOGIA!A:F,5,0)</f>
        <v>INTERMEDIA</v>
      </c>
      <c r="W823" s="40" t="str">
        <f>VLOOKUP(D823,TIPOLOGIA!A:F,6,0)</f>
        <v>TERRESTRE</v>
      </c>
      <c r="X823" s="40" t="s">
        <v>1604</v>
      </c>
      <c r="Y823" s="40">
        <v>1</v>
      </c>
      <c r="Z823" s="51">
        <f>IF(T823="SOPORTE_TELEFÓNICO",'TARIFAS 2025'!$B$14,IF(V823="PRINCIPAL",'TARIFAS 2025'!$B$11,IF(V823="INTERMEDIA",'TARIFAS 2025'!$C$11,IF(V823="LEJANA",'TARIFAS 2025'!$D$11))))</f>
        <v>36351</v>
      </c>
      <c r="AA823" s="51">
        <f t="shared" si="12"/>
        <v>36351</v>
      </c>
      <c r="AB823" s="100"/>
      <c r="AC823" s="100"/>
      <c r="AD823" s="100"/>
      <c r="AE823" s="100"/>
      <c r="AF823" s="100"/>
      <c r="AG823" s="100"/>
      <c r="AH823" s="100"/>
      <c r="AI823" s="100"/>
      <c r="AJ823" s="100"/>
      <c r="AK823" s="100"/>
      <c r="AL823" s="100"/>
      <c r="AM823" s="100"/>
      <c r="AN823" s="100"/>
      <c r="AO823" s="100"/>
      <c r="AP823" s="100"/>
      <c r="AQ823" s="100"/>
      <c r="AR823" s="100"/>
      <c r="AS823" s="100"/>
      <c r="AT823" s="100"/>
      <c r="AU823" s="100"/>
      <c r="AV823" s="100"/>
      <c r="AW823" s="100"/>
      <c r="AX823" s="100"/>
      <c r="AY823" s="100"/>
      <c r="AZ823" s="100"/>
      <c r="BA823" s="100"/>
      <c r="BB823" s="100"/>
      <c r="BC823" s="100"/>
      <c r="BD823" s="100"/>
      <c r="BE823" s="100"/>
      <c r="BF823" s="100"/>
      <c r="BG823" s="100"/>
    </row>
    <row r="824" spans="1:59" s="85" customFormat="1" ht="15.6" x14ac:dyDescent="0.3">
      <c r="A824" s="40" t="s">
        <v>89</v>
      </c>
      <c r="B824" s="40" t="str">
        <f>VLOOKUP(A824,'CENTROS DE COSTOS'!A:D,2,0)</f>
        <v>0036-0001</v>
      </c>
      <c r="C824" s="40" t="str">
        <f>VLOOKUP(A824,'CENTROS DE COSTOS'!A:D,3,0)</f>
        <v>Wompi Costa</v>
      </c>
      <c r="D824" s="40">
        <v>23682</v>
      </c>
      <c r="E824" s="40" t="s">
        <v>5105</v>
      </c>
      <c r="F824" s="40">
        <v>75606</v>
      </c>
      <c r="G824" s="40" t="s">
        <v>33</v>
      </c>
      <c r="H824" s="40" t="s">
        <v>276</v>
      </c>
      <c r="I824" s="40" t="s">
        <v>1149</v>
      </c>
      <c r="J824" s="40" t="s">
        <v>6886</v>
      </c>
      <c r="K824" s="40" t="s">
        <v>1170</v>
      </c>
      <c r="L824" s="40" t="s">
        <v>8776</v>
      </c>
      <c r="M824" s="103">
        <v>45968.447916666657</v>
      </c>
      <c r="N824" s="103">
        <v>45973.4</v>
      </c>
      <c r="O824" s="40" t="s">
        <v>35</v>
      </c>
      <c r="P824" s="40" t="s">
        <v>35</v>
      </c>
      <c r="Q824" s="40" t="s">
        <v>1494</v>
      </c>
      <c r="R824" s="40" t="s">
        <v>1495</v>
      </c>
      <c r="S824" s="40" t="s">
        <v>11039</v>
      </c>
      <c r="T824" s="40" t="s">
        <v>1497</v>
      </c>
      <c r="U824" s="40">
        <v>48</v>
      </c>
      <c r="V824" s="40" t="str">
        <f>VLOOKUP(D824,TIPOLOGIA!A:F,5,0)</f>
        <v>LEJANA</v>
      </c>
      <c r="W824" s="40" t="str">
        <f>VLOOKUP(D824,TIPOLOGIA!A:F,6,0)</f>
        <v>TERRESTRE</v>
      </c>
      <c r="X824" s="40" t="s">
        <v>5085</v>
      </c>
      <c r="Y824" s="40">
        <v>1</v>
      </c>
      <c r="Z824" s="51">
        <f>IF(T824="SOPORTE_TELEFÓNICO",'TARIFAS 2025'!$B$14,IF(V824="PRINCIPAL",'TARIFAS 2025'!$B$11,IF(V824="INTERMEDIA",'TARIFAS 2025'!$C$11,IF(V824="LEJANA",'TARIFAS 2025'!$D$11))))</f>
        <v>40250</v>
      </c>
      <c r="AA824" s="51">
        <f t="shared" si="12"/>
        <v>40250</v>
      </c>
      <c r="AB824" s="100"/>
      <c r="AC824" s="100"/>
      <c r="AD824" s="100"/>
      <c r="AE824" s="100"/>
      <c r="AF824" s="100"/>
      <c r="AG824" s="100"/>
      <c r="AH824" s="100"/>
      <c r="AI824" s="100"/>
      <c r="AJ824" s="100"/>
      <c r="AK824" s="100"/>
      <c r="AL824" s="100"/>
      <c r="AM824" s="100"/>
      <c r="AN824" s="100"/>
      <c r="AO824" s="100"/>
      <c r="AP824" s="100"/>
      <c r="AQ824" s="100"/>
      <c r="AR824" s="100"/>
      <c r="AS824" s="100"/>
      <c r="AT824" s="100"/>
      <c r="AU824" s="100"/>
      <c r="AV824" s="100"/>
      <c r="AW824" s="100"/>
      <c r="AX824" s="100"/>
      <c r="AY824" s="100"/>
      <c r="AZ824" s="100"/>
      <c r="BA824" s="100"/>
      <c r="BB824" s="100"/>
      <c r="BC824" s="100"/>
      <c r="BD824" s="100"/>
      <c r="BE824" s="100"/>
      <c r="BF824" s="100"/>
      <c r="BG824" s="100"/>
    </row>
    <row r="825" spans="1:59" s="85" customFormat="1" ht="15.6" x14ac:dyDescent="0.3">
      <c r="A825" s="40" t="s">
        <v>96</v>
      </c>
      <c r="B825" s="40" t="str">
        <f>VLOOKUP(A825,'CENTROS DE COSTOS'!A:D,2,0)</f>
        <v>0036-0007</v>
      </c>
      <c r="C825" s="40" t="str">
        <f>VLOOKUP(A825,'CENTROS DE COSTOS'!A:D,3,0)</f>
        <v>Wompi Santander</v>
      </c>
      <c r="D825" s="40">
        <v>15667</v>
      </c>
      <c r="E825" s="40" t="s">
        <v>5106</v>
      </c>
      <c r="F825" s="40">
        <v>11413</v>
      </c>
      <c r="G825" s="40" t="s">
        <v>33</v>
      </c>
      <c r="H825" s="40" t="s">
        <v>322</v>
      </c>
      <c r="I825" s="40" t="s">
        <v>399</v>
      </c>
      <c r="J825" s="40" t="s">
        <v>6887</v>
      </c>
      <c r="K825" s="40" t="s">
        <v>1170</v>
      </c>
      <c r="L825" s="40" t="s">
        <v>8777</v>
      </c>
      <c r="M825" s="103">
        <v>45967.51666666667</v>
      </c>
      <c r="N825" s="103">
        <v>45973.400694444441</v>
      </c>
      <c r="O825" s="40" t="s">
        <v>35</v>
      </c>
      <c r="P825" s="40" t="s">
        <v>35</v>
      </c>
      <c r="Q825" s="40" t="s">
        <v>1494</v>
      </c>
      <c r="R825" s="40" t="s">
        <v>1495</v>
      </c>
      <c r="S825" s="40" t="s">
        <v>11040</v>
      </c>
      <c r="T825" s="40" t="s">
        <v>1497</v>
      </c>
      <c r="U825" s="40">
        <v>24</v>
      </c>
      <c r="V825" s="40" t="str">
        <f>VLOOKUP(D825,TIPOLOGIA!A:F,5,0)</f>
        <v>LEJANA</v>
      </c>
      <c r="W825" s="40" t="str">
        <f>VLOOKUP(D825,TIPOLOGIA!A:F,6,0)</f>
        <v>TERRESTRE</v>
      </c>
      <c r="X825" s="40" t="s">
        <v>1802</v>
      </c>
      <c r="Y825" s="40">
        <v>1</v>
      </c>
      <c r="Z825" s="51">
        <f>IF(T825="SOPORTE_TELEFÓNICO",'TARIFAS 2025'!$B$14,IF(V825="PRINCIPAL",'TARIFAS 2025'!$B$11,IF(V825="INTERMEDIA",'TARIFAS 2025'!$C$11,IF(V825="LEJANA",'TARIFAS 2025'!$D$11))))</f>
        <v>40250</v>
      </c>
      <c r="AA825" s="51">
        <f t="shared" si="12"/>
        <v>40250</v>
      </c>
      <c r="AB825" s="100"/>
      <c r="AC825" s="100"/>
      <c r="AD825" s="100"/>
      <c r="AE825" s="100"/>
      <c r="AF825" s="100"/>
      <c r="AG825" s="100"/>
      <c r="AH825" s="100"/>
      <c r="AI825" s="100"/>
      <c r="AJ825" s="100"/>
      <c r="AK825" s="100"/>
      <c r="AL825" s="100"/>
      <c r="AM825" s="100"/>
      <c r="AN825" s="100"/>
      <c r="AO825" s="100"/>
      <c r="AP825" s="100"/>
      <c r="AQ825" s="100"/>
      <c r="AR825" s="100"/>
      <c r="AS825" s="100"/>
      <c r="AT825" s="100"/>
      <c r="AU825" s="100"/>
      <c r="AV825" s="100"/>
      <c r="AW825" s="100"/>
      <c r="AX825" s="100"/>
      <c r="AY825" s="100"/>
      <c r="AZ825" s="100"/>
      <c r="BA825" s="100"/>
      <c r="BB825" s="100"/>
      <c r="BC825" s="100"/>
      <c r="BD825" s="100"/>
      <c r="BE825" s="100"/>
      <c r="BF825" s="100"/>
      <c r="BG825" s="100"/>
    </row>
    <row r="826" spans="1:59" s="85" customFormat="1" ht="15.6" x14ac:dyDescent="0.3">
      <c r="A826" s="40" t="s">
        <v>74</v>
      </c>
      <c r="B826" s="40" t="str">
        <f>VLOOKUP(A826,'CENTROS DE COSTOS'!A:D,2,0)</f>
        <v>0036-0007</v>
      </c>
      <c r="C826" s="40" t="str">
        <f>VLOOKUP(A826,'CENTROS DE COSTOS'!A:D,3,0)</f>
        <v>Wompi Santander</v>
      </c>
      <c r="D826" s="40">
        <v>68615</v>
      </c>
      <c r="E826" s="40" t="s">
        <v>5107</v>
      </c>
      <c r="F826" s="40">
        <v>45684</v>
      </c>
      <c r="G826" s="40" t="s">
        <v>33</v>
      </c>
      <c r="H826" s="40" t="s">
        <v>963</v>
      </c>
      <c r="I826" s="40" t="s">
        <v>134</v>
      </c>
      <c r="J826" s="40" t="s">
        <v>6888</v>
      </c>
      <c r="K826" s="40" t="s">
        <v>1170</v>
      </c>
      <c r="L826" s="40" t="s">
        <v>8778</v>
      </c>
      <c r="M826" s="103">
        <v>45971.333333333343</v>
      </c>
      <c r="N826" s="103">
        <v>45973.402083333327</v>
      </c>
      <c r="O826" s="40" t="s">
        <v>35</v>
      </c>
      <c r="P826" s="40" t="s">
        <v>35</v>
      </c>
      <c r="Q826" s="40" t="s">
        <v>1494</v>
      </c>
      <c r="R826" s="40" t="s">
        <v>1495</v>
      </c>
      <c r="S826" s="40" t="s">
        <v>11041</v>
      </c>
      <c r="T826" s="40" t="s">
        <v>1497</v>
      </c>
      <c r="U826" s="40">
        <v>16</v>
      </c>
      <c r="V826" s="40" t="str">
        <f>VLOOKUP(D826,TIPOLOGIA!A:F,5,0)</f>
        <v>INTERMEDIA</v>
      </c>
      <c r="W826" s="40" t="str">
        <f>VLOOKUP(D826,TIPOLOGIA!A:F,6,0)</f>
        <v>TERRESTRE</v>
      </c>
      <c r="X826" s="40" t="s">
        <v>1401</v>
      </c>
      <c r="Y826" s="40">
        <v>1</v>
      </c>
      <c r="Z826" s="51">
        <f>IF(T826="SOPORTE_TELEFÓNICO",'TARIFAS 2025'!$B$14,IF(V826="PRINCIPAL",'TARIFAS 2025'!$B$11,IF(V826="INTERMEDIA",'TARIFAS 2025'!$C$11,IF(V826="LEJANA",'TARIFAS 2025'!$D$11))))</f>
        <v>36351</v>
      </c>
      <c r="AA826" s="51">
        <f t="shared" si="12"/>
        <v>36351</v>
      </c>
      <c r="AB826" s="100"/>
      <c r="AC826" s="100"/>
      <c r="AD826" s="100"/>
      <c r="AE826" s="100"/>
      <c r="AF826" s="100"/>
      <c r="AG826" s="100"/>
      <c r="AH826" s="100"/>
      <c r="AI826" s="100"/>
      <c r="AJ826" s="100"/>
      <c r="AK826" s="100"/>
      <c r="AL826" s="100"/>
      <c r="AM826" s="100"/>
      <c r="AN826" s="100"/>
      <c r="AO826" s="100"/>
      <c r="AP826" s="100"/>
      <c r="AQ826" s="100"/>
      <c r="AR826" s="100"/>
      <c r="AS826" s="100"/>
      <c r="AT826" s="100"/>
      <c r="AU826" s="100"/>
      <c r="AV826" s="100"/>
      <c r="AW826" s="100"/>
      <c r="AX826" s="100"/>
      <c r="AY826" s="100"/>
      <c r="AZ826" s="100"/>
      <c r="BA826" s="100"/>
      <c r="BB826" s="100"/>
      <c r="BC826" s="100"/>
      <c r="BD826" s="100"/>
      <c r="BE826" s="100"/>
      <c r="BF826" s="100"/>
      <c r="BG826" s="100"/>
    </row>
    <row r="827" spans="1:59" s="85" customFormat="1" ht="15.6" x14ac:dyDescent="0.3">
      <c r="A827" s="40" t="s">
        <v>77</v>
      </c>
      <c r="B827" s="40" t="str">
        <f>VLOOKUP(A827,'CENTROS DE COSTOS'!A:D,2,0)</f>
        <v>0036-0003</v>
      </c>
      <c r="C827" s="40" t="str">
        <f>VLOOKUP(A827,'CENTROS DE COSTOS'!A:D,3,0)</f>
        <v>Wompi Suroccidente</v>
      </c>
      <c r="D827" s="40">
        <v>19585</v>
      </c>
      <c r="E827" s="40" t="s">
        <v>5108</v>
      </c>
      <c r="F827" s="40">
        <v>45350</v>
      </c>
      <c r="G827" s="40" t="s">
        <v>33</v>
      </c>
      <c r="H827" s="40" t="s">
        <v>498</v>
      </c>
      <c r="I827" s="40" t="s">
        <v>524</v>
      </c>
      <c r="J827" s="40" t="s">
        <v>6889</v>
      </c>
      <c r="K827" s="40" t="s">
        <v>1170</v>
      </c>
      <c r="L827" s="40" t="s">
        <v>8779</v>
      </c>
      <c r="M827" s="103">
        <v>45967.556944444441</v>
      </c>
      <c r="N827" s="103">
        <v>45973.406944444447</v>
      </c>
      <c r="O827" s="40" t="s">
        <v>35</v>
      </c>
      <c r="P827" s="40" t="s">
        <v>35</v>
      </c>
      <c r="Q827" s="40" t="s">
        <v>1494</v>
      </c>
      <c r="R827" s="40" t="s">
        <v>1495</v>
      </c>
      <c r="S827" s="40" t="s">
        <v>11042</v>
      </c>
      <c r="T827" s="40" t="s">
        <v>1497</v>
      </c>
      <c r="U827" s="40">
        <v>16</v>
      </c>
      <c r="V827" s="40" t="str">
        <f>VLOOKUP(D827,TIPOLOGIA!A:F,5,0)</f>
        <v>LEJANA</v>
      </c>
      <c r="W827" s="40" t="str">
        <f>VLOOKUP(D827,TIPOLOGIA!A:F,6,0)</f>
        <v>TERRESTRE</v>
      </c>
      <c r="X827" s="40" t="s">
        <v>1194</v>
      </c>
      <c r="Y827" s="40">
        <v>1</v>
      </c>
      <c r="Z827" s="51">
        <f>IF(T827="SOPORTE_TELEFÓNICO",'TARIFAS 2025'!$B$14,IF(V827="PRINCIPAL",'TARIFAS 2025'!$B$11,IF(V827="INTERMEDIA",'TARIFAS 2025'!$C$11,IF(V827="LEJANA",'TARIFAS 2025'!$D$11))))</f>
        <v>40250</v>
      </c>
      <c r="AA827" s="51">
        <f t="shared" si="12"/>
        <v>40250</v>
      </c>
      <c r="AB827" s="100"/>
      <c r="AC827" s="100"/>
      <c r="AD827" s="100"/>
      <c r="AE827" s="100"/>
      <c r="AF827" s="100"/>
      <c r="AG827" s="100"/>
      <c r="AH827" s="100"/>
      <c r="AI827" s="100"/>
      <c r="AJ827" s="100"/>
      <c r="AK827" s="100"/>
      <c r="AL827" s="100"/>
      <c r="AM827" s="100"/>
      <c r="AN827" s="100"/>
      <c r="AO827" s="100"/>
      <c r="AP827" s="100"/>
      <c r="AQ827" s="100"/>
      <c r="AR827" s="100"/>
      <c r="AS827" s="100"/>
      <c r="AT827" s="100"/>
      <c r="AU827" s="100"/>
      <c r="AV827" s="100"/>
      <c r="AW827" s="100"/>
      <c r="AX827" s="100"/>
      <c r="AY827" s="100"/>
      <c r="AZ827" s="100"/>
      <c r="BA827" s="100"/>
      <c r="BB827" s="100"/>
      <c r="BC827" s="100"/>
      <c r="BD827" s="100"/>
      <c r="BE827" s="100"/>
      <c r="BF827" s="100"/>
      <c r="BG827" s="100"/>
    </row>
    <row r="828" spans="1:59" s="85" customFormat="1" ht="15.6" x14ac:dyDescent="0.3">
      <c r="A828" s="40" t="s">
        <v>96</v>
      </c>
      <c r="B828" s="40" t="str">
        <f>VLOOKUP(A828,'CENTROS DE COSTOS'!A:D,2,0)</f>
        <v>0036-0007</v>
      </c>
      <c r="C828" s="40" t="str">
        <f>VLOOKUP(A828,'CENTROS DE COSTOS'!A:D,3,0)</f>
        <v>Wompi Santander</v>
      </c>
      <c r="D828" s="40">
        <v>15001</v>
      </c>
      <c r="E828" s="40" t="s">
        <v>5109</v>
      </c>
      <c r="F828" s="40">
        <v>74082</v>
      </c>
      <c r="G828" s="40" t="s">
        <v>33</v>
      </c>
      <c r="H828" s="40" t="s">
        <v>322</v>
      </c>
      <c r="I828" s="40" t="s">
        <v>96</v>
      </c>
      <c r="J828" s="40" t="s">
        <v>6890</v>
      </c>
      <c r="K828" s="40" t="s">
        <v>1170</v>
      </c>
      <c r="L828" s="40" t="s">
        <v>8780</v>
      </c>
      <c r="M828" s="103">
        <v>45972.54583333333</v>
      </c>
      <c r="N828" s="103">
        <v>45973.40902777778</v>
      </c>
      <c r="O828" s="40" t="s">
        <v>35</v>
      </c>
      <c r="P828" s="40" t="s">
        <v>35</v>
      </c>
      <c r="Q828" s="40" t="s">
        <v>1494</v>
      </c>
      <c r="R828" s="40" t="s">
        <v>1495</v>
      </c>
      <c r="S828" s="40" t="s">
        <v>11043</v>
      </c>
      <c r="T828" s="40" t="s">
        <v>1172</v>
      </c>
      <c r="U828" s="40">
        <v>32</v>
      </c>
      <c r="V828" s="40" t="str">
        <f>VLOOKUP(D828,TIPOLOGIA!A:F,5,0)</f>
        <v>PRINCIPAL</v>
      </c>
      <c r="W828" s="40" t="str">
        <f>VLOOKUP(D828,TIPOLOGIA!A:F,6,0)</f>
        <v>TERRESTRE</v>
      </c>
      <c r="X828" s="40" t="s">
        <v>1234</v>
      </c>
      <c r="Y828" s="40">
        <v>1</v>
      </c>
      <c r="Z828" s="51">
        <f>IF(T828="SOPORTE_TELEFÓNICO",'TARIFAS 2025'!$B$14,IF(V828="PRINCIPAL",'TARIFAS 2025'!$B$11,IF(V828="INTERMEDIA",'TARIFAS 2025'!$C$11,IF(V828="LEJANA",'TARIFAS 2025'!$D$11))))</f>
        <v>31419</v>
      </c>
      <c r="AA828" s="51">
        <f t="shared" si="12"/>
        <v>31419</v>
      </c>
      <c r="AB828" s="100"/>
      <c r="AC828" s="100"/>
      <c r="AD828" s="100"/>
      <c r="AE828" s="100"/>
      <c r="AF828" s="100"/>
      <c r="AG828" s="100"/>
      <c r="AH828" s="100"/>
      <c r="AI828" s="100"/>
      <c r="AJ828" s="100"/>
      <c r="AK828" s="100"/>
      <c r="AL828" s="100"/>
      <c r="AM828" s="100"/>
      <c r="AN828" s="100"/>
      <c r="AO828" s="100"/>
      <c r="AP828" s="100"/>
      <c r="AQ828" s="100"/>
      <c r="AR828" s="100"/>
      <c r="AS828" s="100"/>
      <c r="AT828" s="100"/>
      <c r="AU828" s="100"/>
      <c r="AV828" s="100"/>
      <c r="AW828" s="100"/>
      <c r="AX828" s="100"/>
      <c r="AY828" s="100"/>
      <c r="AZ828" s="100"/>
      <c r="BA828" s="100"/>
      <c r="BB828" s="100"/>
      <c r="BC828" s="100"/>
      <c r="BD828" s="100"/>
      <c r="BE828" s="100"/>
      <c r="BF828" s="100"/>
      <c r="BG828" s="100"/>
    </row>
    <row r="829" spans="1:59" s="85" customFormat="1" ht="15.6" x14ac:dyDescent="0.3">
      <c r="A829" s="40" t="s">
        <v>77</v>
      </c>
      <c r="B829" s="40" t="str">
        <f>VLOOKUP(A829,'CENTROS DE COSTOS'!A:D,2,0)</f>
        <v>0036-0003</v>
      </c>
      <c r="C829" s="40" t="str">
        <f>VLOOKUP(A829,'CENTROS DE COSTOS'!A:D,3,0)</f>
        <v>Wompi Suroccidente</v>
      </c>
      <c r="D829" s="40">
        <v>19585</v>
      </c>
      <c r="E829" s="40" t="s">
        <v>5110</v>
      </c>
      <c r="F829" s="40">
        <v>40348</v>
      </c>
      <c r="G829" s="40" t="s">
        <v>33</v>
      </c>
      <c r="H829" s="40" t="s">
        <v>498</v>
      </c>
      <c r="I829" s="40" t="s">
        <v>524</v>
      </c>
      <c r="J829" s="40" t="s">
        <v>6891</v>
      </c>
      <c r="K829" s="40" t="s">
        <v>1170</v>
      </c>
      <c r="L829" s="40" t="s">
        <v>8781</v>
      </c>
      <c r="M829" s="103">
        <v>45967.555555555547</v>
      </c>
      <c r="N829" s="103">
        <v>45973.40902777778</v>
      </c>
      <c r="O829" s="40" t="s">
        <v>35</v>
      </c>
      <c r="P829" s="40" t="s">
        <v>35</v>
      </c>
      <c r="Q829" s="40" t="s">
        <v>1494</v>
      </c>
      <c r="R829" s="40" t="s">
        <v>1495</v>
      </c>
      <c r="S829" s="40" t="s">
        <v>11044</v>
      </c>
      <c r="T829" s="40" t="s">
        <v>1497</v>
      </c>
      <c r="U829" s="40">
        <v>16</v>
      </c>
      <c r="V829" s="40" t="str">
        <f>VLOOKUP(D829,TIPOLOGIA!A:F,5,0)</f>
        <v>LEJANA</v>
      </c>
      <c r="W829" s="40" t="str">
        <f>VLOOKUP(D829,TIPOLOGIA!A:F,6,0)</f>
        <v>TERRESTRE</v>
      </c>
      <c r="X829" s="40" t="s">
        <v>1194</v>
      </c>
      <c r="Y829" s="40">
        <v>1</v>
      </c>
      <c r="Z829" s="51">
        <f>IF(T829="SOPORTE_TELEFÓNICO",'TARIFAS 2025'!$B$14,IF(V829="PRINCIPAL",'TARIFAS 2025'!$B$11,IF(V829="INTERMEDIA",'TARIFAS 2025'!$C$11,IF(V829="LEJANA",'TARIFAS 2025'!$D$11))))</f>
        <v>40250</v>
      </c>
      <c r="AA829" s="51">
        <f t="shared" si="12"/>
        <v>40250</v>
      </c>
      <c r="AB829" s="100"/>
      <c r="AC829" s="100"/>
      <c r="AD829" s="100"/>
      <c r="AE829" s="100"/>
      <c r="AF829" s="100"/>
      <c r="AG829" s="100"/>
      <c r="AH829" s="100"/>
      <c r="AI829" s="100"/>
      <c r="AJ829" s="100"/>
      <c r="AK829" s="100"/>
      <c r="AL829" s="100"/>
      <c r="AM829" s="100"/>
      <c r="AN829" s="100"/>
      <c r="AO829" s="100"/>
      <c r="AP829" s="100"/>
      <c r="AQ829" s="100"/>
      <c r="AR829" s="100"/>
      <c r="AS829" s="100"/>
      <c r="AT829" s="100"/>
      <c r="AU829" s="100"/>
      <c r="AV829" s="100"/>
      <c r="AW829" s="100"/>
      <c r="AX829" s="100"/>
      <c r="AY829" s="100"/>
      <c r="AZ829" s="100"/>
      <c r="BA829" s="100"/>
      <c r="BB829" s="100"/>
      <c r="BC829" s="100"/>
      <c r="BD829" s="100"/>
      <c r="BE829" s="100"/>
      <c r="BF829" s="100"/>
      <c r="BG829" s="100"/>
    </row>
    <row r="830" spans="1:59" s="85" customFormat="1" ht="15.6" x14ac:dyDescent="0.3">
      <c r="A830" s="40" t="s">
        <v>85</v>
      </c>
      <c r="B830" s="40" t="str">
        <f>VLOOKUP(A830,'CENTROS DE COSTOS'!A:D,2,0)</f>
        <v>0036-0006</v>
      </c>
      <c r="C830" s="40" t="str">
        <f>VLOOKUP(A830,'CENTROS DE COSTOS'!A:D,3,0)</f>
        <v>Wompi Oriente</v>
      </c>
      <c r="D830" s="40">
        <v>73268</v>
      </c>
      <c r="E830" s="40" t="s">
        <v>5111</v>
      </c>
      <c r="F830" s="40">
        <v>58564</v>
      </c>
      <c r="G830" s="40" t="s">
        <v>33</v>
      </c>
      <c r="H830" s="40" t="s">
        <v>1056</v>
      </c>
      <c r="I830" s="40" t="s">
        <v>1071</v>
      </c>
      <c r="J830" s="40" t="s">
        <v>6892</v>
      </c>
      <c r="K830" s="40" t="s">
        <v>1170</v>
      </c>
      <c r="L830" s="40" t="s">
        <v>8782</v>
      </c>
      <c r="M830" s="103">
        <v>45961.501388888893</v>
      </c>
      <c r="N830" s="103">
        <v>45973.413194444453</v>
      </c>
      <c r="O830" s="40" t="s">
        <v>35</v>
      </c>
      <c r="P830" s="40" t="s">
        <v>35</v>
      </c>
      <c r="Q830" s="40" t="s">
        <v>1494</v>
      </c>
      <c r="R830" s="40" t="s">
        <v>1495</v>
      </c>
      <c r="S830" s="40" t="s">
        <v>11045</v>
      </c>
      <c r="T830" s="40" t="s">
        <v>1497</v>
      </c>
      <c r="U830" s="40">
        <v>16</v>
      </c>
      <c r="V830" s="40" t="str">
        <f>VLOOKUP(D830,TIPOLOGIA!A:F,5,0)</f>
        <v>INTERMEDIA</v>
      </c>
      <c r="W830" s="40" t="str">
        <f>VLOOKUP(D830,TIPOLOGIA!A:F,6,0)</f>
        <v>TERRESTRE</v>
      </c>
      <c r="X830" s="40" t="s">
        <v>1777</v>
      </c>
      <c r="Y830" s="40">
        <v>1</v>
      </c>
      <c r="Z830" s="51">
        <f>IF(T830="SOPORTE_TELEFÓNICO",'TARIFAS 2025'!$B$14,IF(V830="PRINCIPAL",'TARIFAS 2025'!$B$11,IF(V830="INTERMEDIA",'TARIFAS 2025'!$C$11,IF(V830="LEJANA",'TARIFAS 2025'!$D$11))))</f>
        <v>36351</v>
      </c>
      <c r="AA830" s="51">
        <f t="shared" si="12"/>
        <v>36351</v>
      </c>
      <c r="AB830" s="100"/>
      <c r="AC830" s="100"/>
      <c r="AD830" s="100"/>
      <c r="AE830" s="100"/>
      <c r="AF830" s="100"/>
      <c r="AG830" s="100"/>
      <c r="AH830" s="100"/>
      <c r="AI830" s="100"/>
      <c r="AJ830" s="100"/>
      <c r="AK830" s="100"/>
      <c r="AL830" s="100"/>
      <c r="AM830" s="100"/>
      <c r="AN830" s="100"/>
      <c r="AO830" s="100"/>
      <c r="AP830" s="100"/>
      <c r="AQ830" s="100"/>
      <c r="AR830" s="100"/>
      <c r="AS830" s="100"/>
      <c r="AT830" s="100"/>
      <c r="AU830" s="100"/>
      <c r="AV830" s="100"/>
      <c r="AW830" s="100"/>
      <c r="AX830" s="100"/>
      <c r="AY830" s="100"/>
      <c r="AZ830" s="100"/>
      <c r="BA830" s="100"/>
      <c r="BB830" s="100"/>
      <c r="BC830" s="100"/>
      <c r="BD830" s="100"/>
      <c r="BE830" s="100"/>
      <c r="BF830" s="100"/>
      <c r="BG830" s="100"/>
    </row>
    <row r="831" spans="1:59" s="85" customFormat="1" ht="15.6" x14ac:dyDescent="0.3">
      <c r="A831" s="40" t="s">
        <v>68</v>
      </c>
      <c r="B831" s="40" t="str">
        <f>VLOOKUP(A831,'CENTROS DE COSTOS'!A:D,2,0)</f>
        <v>0036-0001</v>
      </c>
      <c r="C831" s="40" t="str">
        <f>VLOOKUP(A831,'CENTROS DE COSTOS'!A:D,3,0)</f>
        <v>Wompi Costa</v>
      </c>
      <c r="D831" s="40">
        <v>47745</v>
      </c>
      <c r="E831" s="40" t="s">
        <v>5112</v>
      </c>
      <c r="F831" s="40">
        <v>70249</v>
      </c>
      <c r="G831" s="40" t="s">
        <v>33</v>
      </c>
      <c r="H831" s="40" t="s">
        <v>787</v>
      </c>
      <c r="I831" s="40" t="s">
        <v>810</v>
      </c>
      <c r="J831" s="40" t="s">
        <v>6893</v>
      </c>
      <c r="K831" s="40" t="s">
        <v>1170</v>
      </c>
      <c r="L831" s="40" t="s">
        <v>8783</v>
      </c>
      <c r="M831" s="103">
        <v>45960.660416666673</v>
      </c>
      <c r="N831" s="103">
        <v>45973.413194444453</v>
      </c>
      <c r="O831" s="40" t="s">
        <v>35</v>
      </c>
      <c r="P831" s="40" t="s">
        <v>35</v>
      </c>
      <c r="Q831" s="40" t="s">
        <v>1494</v>
      </c>
      <c r="R831" s="40" t="s">
        <v>1495</v>
      </c>
      <c r="S831" s="40" t="s">
        <v>11046</v>
      </c>
      <c r="T831" s="40" t="s">
        <v>1497</v>
      </c>
      <c r="U831" s="40">
        <v>48</v>
      </c>
      <c r="V831" s="40" t="str">
        <f>VLOOKUP(D831,TIPOLOGIA!A:F,5,0)</f>
        <v>INTERMEDIA</v>
      </c>
      <c r="W831" s="40" t="str">
        <f>VLOOKUP(D831,TIPOLOGIA!A:F,6,0)</f>
        <v>TERRESTRE</v>
      </c>
      <c r="X831" s="40" t="s">
        <v>1777</v>
      </c>
      <c r="Y831" s="40">
        <v>1</v>
      </c>
      <c r="Z831" s="51">
        <f>IF(T831="SOPORTE_TELEFÓNICO",'TARIFAS 2025'!$B$14,IF(V831="PRINCIPAL",'TARIFAS 2025'!$B$11,IF(V831="INTERMEDIA",'TARIFAS 2025'!$C$11,IF(V831="LEJANA",'TARIFAS 2025'!$D$11))))</f>
        <v>36351</v>
      </c>
      <c r="AA831" s="51">
        <f t="shared" si="12"/>
        <v>36351</v>
      </c>
      <c r="AB831" s="100"/>
      <c r="AC831" s="100"/>
      <c r="AD831" s="100"/>
      <c r="AE831" s="100"/>
      <c r="AF831" s="100"/>
      <c r="AG831" s="100"/>
      <c r="AH831" s="100"/>
      <c r="AI831" s="100"/>
      <c r="AJ831" s="100"/>
      <c r="AK831" s="100"/>
      <c r="AL831" s="100"/>
      <c r="AM831" s="100"/>
      <c r="AN831" s="100"/>
      <c r="AO831" s="100"/>
      <c r="AP831" s="100"/>
      <c r="AQ831" s="100"/>
      <c r="AR831" s="100"/>
      <c r="AS831" s="100"/>
      <c r="AT831" s="100"/>
      <c r="AU831" s="100"/>
      <c r="AV831" s="100"/>
      <c r="AW831" s="100"/>
      <c r="AX831" s="100"/>
      <c r="AY831" s="100"/>
      <c r="AZ831" s="100"/>
      <c r="BA831" s="100"/>
      <c r="BB831" s="100"/>
      <c r="BC831" s="100"/>
      <c r="BD831" s="100"/>
      <c r="BE831" s="100"/>
      <c r="BF831" s="100"/>
      <c r="BG831" s="100"/>
    </row>
    <row r="832" spans="1:59" s="85" customFormat="1" ht="15.6" x14ac:dyDescent="0.3">
      <c r="A832" s="40" t="s">
        <v>91</v>
      </c>
      <c r="B832" s="40" t="str">
        <f>VLOOKUP(A832,'CENTROS DE COSTOS'!A:D,2,0)</f>
        <v>0036-0003</v>
      </c>
      <c r="C832" s="40" t="str">
        <f>VLOOKUP(A832,'CENTROS DE COSTOS'!A:D,3,0)</f>
        <v>Wompi Suroccidente</v>
      </c>
      <c r="D832" s="40">
        <v>52254</v>
      </c>
      <c r="E832" s="40" t="s">
        <v>5113</v>
      </c>
      <c r="F832" s="40">
        <v>73731</v>
      </c>
      <c r="G832" s="40" t="s">
        <v>33</v>
      </c>
      <c r="H832" s="40" t="s">
        <v>133</v>
      </c>
      <c r="I832" s="40" t="s">
        <v>853</v>
      </c>
      <c r="J832" s="40" t="s">
        <v>6894</v>
      </c>
      <c r="K832" s="40" t="s">
        <v>1170</v>
      </c>
      <c r="L832" s="40" t="s">
        <v>8784</v>
      </c>
      <c r="M832" s="103">
        <v>45960.601388888892</v>
      </c>
      <c r="N832" s="103">
        <v>45973.413888888892</v>
      </c>
      <c r="O832" s="40" t="s">
        <v>35</v>
      </c>
      <c r="P832" s="40" t="s">
        <v>35</v>
      </c>
      <c r="Q832" s="40" t="s">
        <v>1494</v>
      </c>
      <c r="R832" s="40" t="s">
        <v>1495</v>
      </c>
      <c r="S832" s="40" t="s">
        <v>11047</v>
      </c>
      <c r="T832" s="40" t="s">
        <v>1497</v>
      </c>
      <c r="U832" s="40">
        <v>32</v>
      </c>
      <c r="V832" s="40" t="str">
        <f>VLOOKUP(D832,TIPOLOGIA!A:F,5,0)</f>
        <v>INTERMEDIA</v>
      </c>
      <c r="W832" s="40" t="str">
        <f>VLOOKUP(D832,TIPOLOGIA!A:F,6,0)</f>
        <v>TERRESTRE</v>
      </c>
      <c r="X832" s="40" t="s">
        <v>1802</v>
      </c>
      <c r="Y832" s="40">
        <v>1</v>
      </c>
      <c r="Z832" s="51">
        <f>IF(T832="SOPORTE_TELEFÓNICO",'TARIFAS 2025'!$B$14,IF(V832="PRINCIPAL",'TARIFAS 2025'!$B$11,IF(V832="INTERMEDIA",'TARIFAS 2025'!$C$11,IF(V832="LEJANA",'TARIFAS 2025'!$D$11))))</f>
        <v>36351</v>
      </c>
      <c r="AA832" s="51">
        <f t="shared" si="12"/>
        <v>36351</v>
      </c>
      <c r="AB832" s="100"/>
      <c r="AC832" s="100"/>
      <c r="AD832" s="100"/>
      <c r="AE832" s="100"/>
      <c r="AF832" s="100"/>
      <c r="AG832" s="100"/>
      <c r="AH832" s="100"/>
      <c r="AI832" s="100"/>
      <c r="AJ832" s="100"/>
      <c r="AK832" s="100"/>
      <c r="AL832" s="100"/>
      <c r="AM832" s="100"/>
      <c r="AN832" s="100"/>
      <c r="AO832" s="100"/>
      <c r="AP832" s="100"/>
      <c r="AQ832" s="100"/>
      <c r="AR832" s="100"/>
      <c r="AS832" s="100"/>
      <c r="AT832" s="100"/>
      <c r="AU832" s="100"/>
      <c r="AV832" s="100"/>
      <c r="AW832" s="100"/>
      <c r="AX832" s="100"/>
      <c r="AY832" s="100"/>
      <c r="AZ832" s="100"/>
      <c r="BA832" s="100"/>
      <c r="BB832" s="100"/>
      <c r="BC832" s="100"/>
      <c r="BD832" s="100"/>
      <c r="BE832" s="100"/>
      <c r="BF832" s="100"/>
      <c r="BG832" s="100"/>
    </row>
    <row r="833" spans="1:59" s="85" customFormat="1" ht="15.6" x14ac:dyDescent="0.3">
      <c r="A833" s="40" t="s">
        <v>98</v>
      </c>
      <c r="B833" s="40" t="str">
        <f>VLOOKUP(A833,'CENTROS DE COSTOS'!A:D,2,0)</f>
        <v>0036-0006</v>
      </c>
      <c r="C833" s="40" t="str">
        <f>VLOOKUP(A833,'CENTROS DE COSTOS'!A:D,3,0)</f>
        <v>Wompi Oriente</v>
      </c>
      <c r="D833" s="40">
        <v>50313</v>
      </c>
      <c r="E833" s="40" t="s">
        <v>5114</v>
      </c>
      <c r="F833" s="40">
        <v>16169</v>
      </c>
      <c r="G833" s="40" t="s">
        <v>33</v>
      </c>
      <c r="H833" s="40" t="s">
        <v>814</v>
      </c>
      <c r="I833" s="40" t="s">
        <v>129</v>
      </c>
      <c r="J833" s="40" t="s">
        <v>6895</v>
      </c>
      <c r="K833" s="40" t="s">
        <v>1170</v>
      </c>
      <c r="L833" s="40" t="s">
        <v>8785</v>
      </c>
      <c r="M833" s="103">
        <v>45960.630555555559</v>
      </c>
      <c r="N833" s="103">
        <v>45973.414583333331</v>
      </c>
      <c r="O833" s="40" t="s">
        <v>35</v>
      </c>
      <c r="P833" s="40" t="s">
        <v>35</v>
      </c>
      <c r="Q833" s="40" t="s">
        <v>1494</v>
      </c>
      <c r="R833" s="40" t="s">
        <v>1495</v>
      </c>
      <c r="S833" s="40" t="s">
        <v>11048</v>
      </c>
      <c r="T833" s="40" t="s">
        <v>1497</v>
      </c>
      <c r="U833" s="40">
        <v>16</v>
      </c>
      <c r="V833" s="40" t="str">
        <f>VLOOKUP(D833,TIPOLOGIA!A:F,5,0)</f>
        <v>INTERMEDIA</v>
      </c>
      <c r="W833" s="40" t="str">
        <f>VLOOKUP(D833,TIPOLOGIA!A:F,6,0)</f>
        <v>TERRESTRE</v>
      </c>
      <c r="X833" s="40" t="s">
        <v>1802</v>
      </c>
      <c r="Y833" s="40">
        <v>1</v>
      </c>
      <c r="Z833" s="51">
        <f>IF(T833="SOPORTE_TELEFÓNICO",'TARIFAS 2025'!$B$14,IF(V833="PRINCIPAL",'TARIFAS 2025'!$B$11,IF(V833="INTERMEDIA",'TARIFAS 2025'!$C$11,IF(V833="LEJANA",'TARIFAS 2025'!$D$11))))</f>
        <v>36351</v>
      </c>
      <c r="AA833" s="51">
        <f t="shared" si="12"/>
        <v>36351</v>
      </c>
      <c r="AB833" s="100"/>
      <c r="AC833" s="100"/>
      <c r="AD833" s="100"/>
      <c r="AE833" s="100"/>
      <c r="AF833" s="100"/>
      <c r="AG833" s="100"/>
      <c r="AH833" s="100"/>
      <c r="AI833" s="100"/>
      <c r="AJ833" s="100"/>
      <c r="AK833" s="100"/>
      <c r="AL833" s="100"/>
      <c r="AM833" s="100"/>
      <c r="AN833" s="100"/>
      <c r="AO833" s="100"/>
      <c r="AP833" s="100"/>
      <c r="AQ833" s="100"/>
      <c r="AR833" s="100"/>
      <c r="AS833" s="100"/>
      <c r="AT833" s="100"/>
      <c r="AU833" s="100"/>
      <c r="AV833" s="100"/>
      <c r="AW833" s="100"/>
      <c r="AX833" s="100"/>
      <c r="AY833" s="100"/>
      <c r="AZ833" s="100"/>
      <c r="BA833" s="100"/>
      <c r="BB833" s="100"/>
      <c r="BC833" s="100"/>
      <c r="BD833" s="100"/>
      <c r="BE833" s="100"/>
      <c r="BF833" s="100"/>
      <c r="BG833" s="100"/>
    </row>
    <row r="834" spans="1:59" s="85" customFormat="1" ht="15.6" x14ac:dyDescent="0.3">
      <c r="A834" s="40" t="s">
        <v>92</v>
      </c>
      <c r="B834" s="40" t="str">
        <f>VLOOKUP(A834,'CENTROS DE COSTOS'!A:D,2,0)</f>
        <v>0036-0002</v>
      </c>
      <c r="C834" s="40" t="str">
        <f>VLOOKUP(A834,'CENTROS DE COSTOS'!A:D,3,0)</f>
        <v>Wompi Eje Cafetero</v>
      </c>
      <c r="D834" s="40">
        <v>76736</v>
      </c>
      <c r="E834" s="40" t="s">
        <v>5115</v>
      </c>
      <c r="F834" s="40">
        <v>67228</v>
      </c>
      <c r="G834" s="40" t="s">
        <v>33</v>
      </c>
      <c r="H834" s="40" t="s">
        <v>1101</v>
      </c>
      <c r="I834" s="40" t="s">
        <v>1126</v>
      </c>
      <c r="J834" s="40" t="s">
        <v>6896</v>
      </c>
      <c r="K834" s="40" t="s">
        <v>1170</v>
      </c>
      <c r="L834" s="40" t="s">
        <v>8786</v>
      </c>
      <c r="M834" s="103">
        <v>45960.333333333343</v>
      </c>
      <c r="N834" s="103">
        <v>45973.415277777778</v>
      </c>
      <c r="O834" s="40" t="s">
        <v>35</v>
      </c>
      <c r="P834" s="40" t="s">
        <v>35</v>
      </c>
      <c r="Q834" s="40" t="s">
        <v>1494</v>
      </c>
      <c r="R834" s="40" t="s">
        <v>1495</v>
      </c>
      <c r="S834" s="40" t="s">
        <v>11049</v>
      </c>
      <c r="T834" s="40" t="s">
        <v>1497</v>
      </c>
      <c r="U834" s="40">
        <v>48</v>
      </c>
      <c r="V834" s="40" t="str">
        <f>VLOOKUP(D834,TIPOLOGIA!A:F,5,0)</f>
        <v>INTERMEDIA</v>
      </c>
      <c r="W834" s="40" t="str">
        <f>VLOOKUP(D834,TIPOLOGIA!A:F,6,0)</f>
        <v>TERRESTRE</v>
      </c>
      <c r="X834" s="40" t="s">
        <v>1802</v>
      </c>
      <c r="Y834" s="40">
        <v>1</v>
      </c>
      <c r="Z834" s="51">
        <f>IF(T834="SOPORTE_TELEFÓNICO",'TARIFAS 2025'!$B$14,IF(V834="PRINCIPAL",'TARIFAS 2025'!$B$11,IF(V834="INTERMEDIA",'TARIFAS 2025'!$C$11,IF(V834="LEJANA",'TARIFAS 2025'!$D$11))))</f>
        <v>36351</v>
      </c>
      <c r="AA834" s="51">
        <f t="shared" si="12"/>
        <v>36351</v>
      </c>
      <c r="AB834" s="100"/>
      <c r="AC834" s="100"/>
      <c r="AD834" s="100"/>
      <c r="AE834" s="100"/>
      <c r="AF834" s="100"/>
      <c r="AG834" s="100"/>
      <c r="AH834" s="100"/>
      <c r="AI834" s="100"/>
      <c r="AJ834" s="100"/>
      <c r="AK834" s="100"/>
      <c r="AL834" s="100"/>
      <c r="AM834" s="100"/>
      <c r="AN834" s="100"/>
      <c r="AO834" s="100"/>
      <c r="AP834" s="100"/>
      <c r="AQ834" s="100"/>
      <c r="AR834" s="100"/>
      <c r="AS834" s="100"/>
      <c r="AT834" s="100"/>
      <c r="AU834" s="100"/>
      <c r="AV834" s="100"/>
      <c r="AW834" s="100"/>
      <c r="AX834" s="100"/>
      <c r="AY834" s="100"/>
      <c r="AZ834" s="100"/>
      <c r="BA834" s="100"/>
      <c r="BB834" s="100"/>
      <c r="BC834" s="100"/>
      <c r="BD834" s="100"/>
      <c r="BE834" s="100"/>
      <c r="BF834" s="100"/>
      <c r="BG834" s="100"/>
    </row>
    <row r="835" spans="1:59" s="85" customFormat="1" ht="15.6" x14ac:dyDescent="0.3">
      <c r="A835" s="40" t="s">
        <v>85</v>
      </c>
      <c r="B835" s="40" t="str">
        <f>VLOOKUP(A835,'CENTROS DE COSTOS'!A:D,2,0)</f>
        <v>0036-0006</v>
      </c>
      <c r="C835" s="40" t="str">
        <f>VLOOKUP(A835,'CENTROS DE COSTOS'!A:D,3,0)</f>
        <v>Wompi Oriente</v>
      </c>
      <c r="D835" s="40">
        <v>73268</v>
      </c>
      <c r="E835" s="40" t="s">
        <v>5116</v>
      </c>
      <c r="F835" s="40">
        <v>70853</v>
      </c>
      <c r="G835" s="40" t="s">
        <v>33</v>
      </c>
      <c r="H835" s="40" t="s">
        <v>1056</v>
      </c>
      <c r="I835" s="40" t="s">
        <v>1071</v>
      </c>
      <c r="J835" s="40" t="s">
        <v>6897</v>
      </c>
      <c r="K835" s="40" t="s">
        <v>1170</v>
      </c>
      <c r="L835" s="40" t="s">
        <v>8787</v>
      </c>
      <c r="M835" s="103">
        <v>45965.333333333343</v>
      </c>
      <c r="N835" s="103">
        <v>45973.415277777778</v>
      </c>
      <c r="O835" s="40" t="s">
        <v>35</v>
      </c>
      <c r="P835" s="40" t="s">
        <v>35</v>
      </c>
      <c r="Q835" s="40" t="s">
        <v>1494</v>
      </c>
      <c r="R835" s="40" t="s">
        <v>1495</v>
      </c>
      <c r="S835" s="40" t="s">
        <v>11050</v>
      </c>
      <c r="T835" s="40" t="s">
        <v>1497</v>
      </c>
      <c r="U835" s="40">
        <v>40</v>
      </c>
      <c r="V835" s="40" t="str">
        <f>VLOOKUP(D835,TIPOLOGIA!A:F,5,0)</f>
        <v>INTERMEDIA</v>
      </c>
      <c r="W835" s="40" t="str">
        <f>VLOOKUP(D835,TIPOLOGIA!A:F,6,0)</f>
        <v>TERRESTRE</v>
      </c>
      <c r="X835" s="40" t="s">
        <v>1802</v>
      </c>
      <c r="Y835" s="40">
        <v>1</v>
      </c>
      <c r="Z835" s="51">
        <f>IF(T835="SOPORTE_TELEFÓNICO",'TARIFAS 2025'!$B$14,IF(V835="PRINCIPAL",'TARIFAS 2025'!$B$11,IF(V835="INTERMEDIA",'TARIFAS 2025'!$C$11,IF(V835="LEJANA",'TARIFAS 2025'!$D$11))))</f>
        <v>36351</v>
      </c>
      <c r="AA835" s="51">
        <f t="shared" ref="AA835:AA898" si="13">Z835*Y835</f>
        <v>36351</v>
      </c>
      <c r="AB835" s="100"/>
      <c r="AC835" s="100"/>
      <c r="AD835" s="100"/>
      <c r="AE835" s="100"/>
      <c r="AF835" s="100"/>
      <c r="AG835" s="100"/>
      <c r="AH835" s="100"/>
      <c r="AI835" s="100"/>
      <c r="AJ835" s="100"/>
      <c r="AK835" s="100"/>
      <c r="AL835" s="100"/>
      <c r="AM835" s="100"/>
      <c r="AN835" s="100"/>
      <c r="AO835" s="100"/>
      <c r="AP835" s="100"/>
      <c r="AQ835" s="100"/>
      <c r="AR835" s="100"/>
      <c r="AS835" s="100"/>
      <c r="AT835" s="100"/>
      <c r="AU835" s="100"/>
      <c r="AV835" s="100"/>
      <c r="AW835" s="100"/>
      <c r="AX835" s="100"/>
      <c r="AY835" s="100"/>
      <c r="AZ835" s="100"/>
      <c r="BA835" s="100"/>
      <c r="BB835" s="100"/>
      <c r="BC835" s="100"/>
      <c r="BD835" s="100"/>
      <c r="BE835" s="100"/>
      <c r="BF835" s="100"/>
      <c r="BG835" s="100"/>
    </row>
    <row r="836" spans="1:59" s="85" customFormat="1" ht="15.6" x14ac:dyDescent="0.3">
      <c r="A836" s="40" t="s">
        <v>74</v>
      </c>
      <c r="B836" s="40" t="str">
        <f>VLOOKUP(A836,'CENTROS DE COSTOS'!A:D,2,0)</f>
        <v>0036-0007</v>
      </c>
      <c r="C836" s="40" t="str">
        <f>VLOOKUP(A836,'CENTROS DE COSTOS'!A:D,3,0)</f>
        <v>Wompi Santander</v>
      </c>
      <c r="D836" s="40">
        <v>68001</v>
      </c>
      <c r="E836" s="40" t="s">
        <v>5117</v>
      </c>
      <c r="F836" s="40">
        <v>51614</v>
      </c>
      <c r="G836" s="40" t="s">
        <v>33</v>
      </c>
      <c r="H836" s="40" t="s">
        <v>963</v>
      </c>
      <c r="I836" s="40" t="s">
        <v>74</v>
      </c>
      <c r="J836" s="40" t="s">
        <v>6898</v>
      </c>
      <c r="K836" s="40" t="s">
        <v>1170</v>
      </c>
      <c r="L836" s="40" t="s">
        <v>8788</v>
      </c>
      <c r="M836" s="103">
        <v>45973.333333333343</v>
      </c>
      <c r="N836" s="103">
        <v>45973.419444444437</v>
      </c>
      <c r="O836" s="40" t="s">
        <v>35</v>
      </c>
      <c r="P836" s="40" t="s">
        <v>35</v>
      </c>
      <c r="Q836" s="40" t="s">
        <v>1494</v>
      </c>
      <c r="R836" s="40" t="s">
        <v>1495</v>
      </c>
      <c r="S836" s="40" t="s">
        <v>11051</v>
      </c>
      <c r="T836" s="40" t="s">
        <v>1172</v>
      </c>
      <c r="U836" s="40">
        <v>32</v>
      </c>
      <c r="V836" s="40" t="str">
        <f>VLOOKUP(D836,TIPOLOGIA!A:F,5,0)</f>
        <v>PRINCIPAL</v>
      </c>
      <c r="W836" s="40" t="str">
        <f>VLOOKUP(D836,TIPOLOGIA!A:F,6,0)</f>
        <v>TERRESTRE</v>
      </c>
      <c r="X836" s="40" t="s">
        <v>1203</v>
      </c>
      <c r="Y836" s="40">
        <v>1</v>
      </c>
      <c r="Z836" s="51">
        <f>IF(T836="SOPORTE_TELEFÓNICO",'TARIFAS 2025'!$B$14,IF(V836="PRINCIPAL",'TARIFAS 2025'!$B$11,IF(V836="INTERMEDIA",'TARIFAS 2025'!$C$11,IF(V836="LEJANA",'TARIFAS 2025'!$D$11))))</f>
        <v>31419</v>
      </c>
      <c r="AA836" s="51">
        <f t="shared" si="13"/>
        <v>31419</v>
      </c>
      <c r="AB836" s="100"/>
      <c r="AC836" s="100"/>
      <c r="AD836" s="100"/>
      <c r="AE836" s="100"/>
      <c r="AF836" s="100"/>
      <c r="AG836" s="100"/>
      <c r="AH836" s="100"/>
      <c r="AI836" s="100"/>
      <c r="AJ836" s="100"/>
      <c r="AK836" s="100"/>
      <c r="AL836" s="100"/>
      <c r="AM836" s="100"/>
      <c r="AN836" s="100"/>
      <c r="AO836" s="100"/>
      <c r="AP836" s="100"/>
      <c r="AQ836" s="100"/>
      <c r="AR836" s="100"/>
      <c r="AS836" s="100"/>
      <c r="AT836" s="100"/>
      <c r="AU836" s="100"/>
      <c r="AV836" s="100"/>
      <c r="AW836" s="100"/>
      <c r="AX836" s="100"/>
      <c r="AY836" s="100"/>
      <c r="AZ836" s="100"/>
      <c r="BA836" s="100"/>
      <c r="BB836" s="100"/>
      <c r="BC836" s="100"/>
      <c r="BD836" s="100"/>
      <c r="BE836" s="100"/>
      <c r="BF836" s="100"/>
      <c r="BG836" s="100"/>
    </row>
    <row r="837" spans="1:59" s="85" customFormat="1" ht="15.6" x14ac:dyDescent="0.3">
      <c r="A837" s="40" t="s">
        <v>92</v>
      </c>
      <c r="B837" s="40" t="str">
        <f>VLOOKUP(A837,'CENTROS DE COSTOS'!A:D,2,0)</f>
        <v>0036-0002</v>
      </c>
      <c r="C837" s="40" t="str">
        <f>VLOOKUP(A837,'CENTROS DE COSTOS'!A:D,3,0)</f>
        <v>Wompi Eje Cafetero</v>
      </c>
      <c r="D837" s="40">
        <v>63001</v>
      </c>
      <c r="E837" s="40" t="s">
        <v>5118</v>
      </c>
      <c r="F837" s="40">
        <v>75677</v>
      </c>
      <c r="G837" s="40" t="s">
        <v>33</v>
      </c>
      <c r="H837" s="40" t="s">
        <v>939</v>
      </c>
      <c r="I837" s="40" t="s">
        <v>122</v>
      </c>
      <c r="J837" s="40" t="s">
        <v>1567</v>
      </c>
      <c r="K837" s="40" t="s">
        <v>1170</v>
      </c>
      <c r="L837" s="40" t="s">
        <v>8789</v>
      </c>
      <c r="M837" s="103">
        <v>45972.352777777778</v>
      </c>
      <c r="N837" s="103">
        <v>45973.42291666667</v>
      </c>
      <c r="O837" s="40" t="s">
        <v>35</v>
      </c>
      <c r="P837" s="40" t="s">
        <v>35</v>
      </c>
      <c r="Q837" s="40" t="s">
        <v>1494</v>
      </c>
      <c r="R837" s="40" t="s">
        <v>1495</v>
      </c>
      <c r="S837" s="40" t="s">
        <v>11052</v>
      </c>
      <c r="T837" s="40" t="s">
        <v>1172</v>
      </c>
      <c r="U837" s="40">
        <v>40</v>
      </c>
      <c r="V837" s="40" t="str">
        <f>VLOOKUP(D837,TIPOLOGIA!A:F,5,0)</f>
        <v>INTERMEDIA</v>
      </c>
      <c r="W837" s="40" t="str">
        <f>VLOOKUP(D837,TIPOLOGIA!A:F,6,0)</f>
        <v>TERRESTRE</v>
      </c>
      <c r="X837" s="40" t="s">
        <v>1231</v>
      </c>
      <c r="Y837" s="40">
        <v>1</v>
      </c>
      <c r="Z837" s="51">
        <f>IF(T837="SOPORTE_TELEFÓNICO",'TARIFAS 2025'!$B$14,IF(V837="PRINCIPAL",'TARIFAS 2025'!$B$11,IF(V837="INTERMEDIA",'TARIFAS 2025'!$C$11,IF(V837="LEJANA",'TARIFAS 2025'!$D$11))))</f>
        <v>36351</v>
      </c>
      <c r="AA837" s="51">
        <f t="shared" si="13"/>
        <v>36351</v>
      </c>
      <c r="AB837" s="100"/>
      <c r="AC837" s="100"/>
      <c r="AD837" s="100"/>
      <c r="AE837" s="100"/>
      <c r="AF837" s="100"/>
      <c r="AG837" s="100"/>
      <c r="AH837" s="100"/>
      <c r="AI837" s="100"/>
      <c r="AJ837" s="100"/>
      <c r="AK837" s="100"/>
      <c r="AL837" s="100"/>
      <c r="AM837" s="100"/>
      <c r="AN837" s="100"/>
      <c r="AO837" s="100"/>
      <c r="AP837" s="100"/>
      <c r="AQ837" s="100"/>
      <c r="AR837" s="100"/>
      <c r="AS837" s="100"/>
      <c r="AT837" s="100"/>
      <c r="AU837" s="100"/>
      <c r="AV837" s="100"/>
      <c r="AW837" s="100"/>
      <c r="AX837" s="100"/>
      <c r="AY837" s="100"/>
      <c r="AZ837" s="100"/>
      <c r="BA837" s="100"/>
      <c r="BB837" s="100"/>
      <c r="BC837" s="100"/>
      <c r="BD837" s="100"/>
      <c r="BE837" s="100"/>
      <c r="BF837" s="100"/>
      <c r="BG837" s="100"/>
    </row>
    <row r="838" spans="1:59" s="85" customFormat="1" ht="15.6" x14ac:dyDescent="0.3">
      <c r="A838" s="40" t="s">
        <v>92</v>
      </c>
      <c r="B838" s="40" t="str">
        <f>VLOOKUP(A838,'CENTROS DE COSTOS'!A:D,2,0)</f>
        <v>0036-0002</v>
      </c>
      <c r="C838" s="40" t="str">
        <f>VLOOKUP(A838,'CENTROS DE COSTOS'!A:D,3,0)</f>
        <v>Wompi Eje Cafetero</v>
      </c>
      <c r="D838" s="40">
        <v>76122</v>
      </c>
      <c r="E838" s="40" t="s">
        <v>5119</v>
      </c>
      <c r="F838" s="40">
        <v>14778</v>
      </c>
      <c r="G838" s="40" t="s">
        <v>33</v>
      </c>
      <c r="H838" s="40" t="s">
        <v>1101</v>
      </c>
      <c r="I838" s="40" t="s">
        <v>1107</v>
      </c>
      <c r="J838" s="40" t="s">
        <v>6899</v>
      </c>
      <c r="K838" s="40" t="s">
        <v>1170</v>
      </c>
      <c r="L838" s="40" t="s">
        <v>8790</v>
      </c>
      <c r="M838" s="103">
        <v>45967.661111111112</v>
      </c>
      <c r="N838" s="103">
        <v>45973.425000000003</v>
      </c>
      <c r="O838" s="40" t="s">
        <v>35</v>
      </c>
      <c r="P838" s="40" t="s">
        <v>35</v>
      </c>
      <c r="Q838" s="40" t="s">
        <v>1494</v>
      </c>
      <c r="R838" s="40" t="s">
        <v>1495</v>
      </c>
      <c r="S838" s="40" t="s">
        <v>11053</v>
      </c>
      <c r="T838" s="40" t="s">
        <v>1497</v>
      </c>
      <c r="U838" s="40">
        <v>64</v>
      </c>
      <c r="V838" s="40" t="str">
        <f>VLOOKUP(D838,TIPOLOGIA!A:F,5,0)</f>
        <v>INTERMEDIA</v>
      </c>
      <c r="W838" s="40" t="str">
        <f>VLOOKUP(D838,TIPOLOGIA!A:F,6,0)</f>
        <v>TERRESTRE</v>
      </c>
      <c r="X838" s="40" t="s">
        <v>1802</v>
      </c>
      <c r="Y838" s="40">
        <v>1</v>
      </c>
      <c r="Z838" s="51">
        <f>IF(T838="SOPORTE_TELEFÓNICO",'TARIFAS 2025'!$B$14,IF(V838="PRINCIPAL",'TARIFAS 2025'!$B$11,IF(V838="INTERMEDIA",'TARIFAS 2025'!$C$11,IF(V838="LEJANA",'TARIFAS 2025'!$D$11))))</f>
        <v>36351</v>
      </c>
      <c r="AA838" s="51">
        <f t="shared" si="13"/>
        <v>36351</v>
      </c>
      <c r="AB838" s="100"/>
      <c r="AC838" s="100"/>
      <c r="AD838" s="100"/>
      <c r="AE838" s="100"/>
      <c r="AF838" s="100"/>
      <c r="AG838" s="100"/>
      <c r="AH838" s="100"/>
      <c r="AI838" s="100"/>
      <c r="AJ838" s="100"/>
      <c r="AK838" s="100"/>
      <c r="AL838" s="100"/>
      <c r="AM838" s="100"/>
      <c r="AN838" s="100"/>
      <c r="AO838" s="100"/>
      <c r="AP838" s="100"/>
      <c r="AQ838" s="100"/>
      <c r="AR838" s="100"/>
      <c r="AS838" s="100"/>
      <c r="AT838" s="100"/>
      <c r="AU838" s="100"/>
      <c r="AV838" s="100"/>
      <c r="AW838" s="100"/>
      <c r="AX838" s="100"/>
      <c r="AY838" s="100"/>
      <c r="AZ838" s="100"/>
      <c r="BA838" s="100"/>
      <c r="BB838" s="100"/>
      <c r="BC838" s="100"/>
      <c r="BD838" s="100"/>
      <c r="BE838" s="100"/>
      <c r="BF838" s="100"/>
      <c r="BG838" s="100"/>
    </row>
    <row r="839" spans="1:59" s="85" customFormat="1" ht="15.6" x14ac:dyDescent="0.3">
      <c r="A839" s="40" t="s">
        <v>92</v>
      </c>
      <c r="B839" s="40" t="str">
        <f>VLOOKUP(A839,'CENTROS DE COSTOS'!A:D,2,0)</f>
        <v>0036-0002</v>
      </c>
      <c r="C839" s="40" t="str">
        <f>VLOOKUP(A839,'CENTROS DE COSTOS'!A:D,3,0)</f>
        <v>Wompi Eje Cafetero</v>
      </c>
      <c r="D839" s="40">
        <v>76122</v>
      </c>
      <c r="E839" s="40" t="s">
        <v>5120</v>
      </c>
      <c r="F839" s="40">
        <v>61000</v>
      </c>
      <c r="G839" s="40" t="s">
        <v>33</v>
      </c>
      <c r="H839" s="40" t="s">
        <v>1101</v>
      </c>
      <c r="I839" s="40" t="s">
        <v>1107</v>
      </c>
      <c r="J839" s="40" t="s">
        <v>6900</v>
      </c>
      <c r="K839" s="40" t="s">
        <v>1170</v>
      </c>
      <c r="L839" s="40" t="s">
        <v>8791</v>
      </c>
      <c r="M839" s="103">
        <v>45967.382638888892</v>
      </c>
      <c r="N839" s="103">
        <v>45973.426388888889</v>
      </c>
      <c r="O839" s="40" t="s">
        <v>35</v>
      </c>
      <c r="P839" s="40" t="s">
        <v>35</v>
      </c>
      <c r="Q839" s="40" t="s">
        <v>1494</v>
      </c>
      <c r="R839" s="40" t="s">
        <v>1495</v>
      </c>
      <c r="S839" s="40" t="s">
        <v>11054</v>
      </c>
      <c r="T839" s="40" t="s">
        <v>1497</v>
      </c>
      <c r="U839" s="40">
        <v>24</v>
      </c>
      <c r="V839" s="40" t="str">
        <f>VLOOKUP(D839,TIPOLOGIA!A:F,5,0)</f>
        <v>INTERMEDIA</v>
      </c>
      <c r="W839" s="40" t="str">
        <f>VLOOKUP(D839,TIPOLOGIA!A:F,6,0)</f>
        <v>TERRESTRE</v>
      </c>
      <c r="X839" s="40" t="s">
        <v>1802</v>
      </c>
      <c r="Y839" s="40">
        <v>1</v>
      </c>
      <c r="Z839" s="51">
        <f>IF(T839="SOPORTE_TELEFÓNICO",'TARIFAS 2025'!$B$14,IF(V839="PRINCIPAL",'TARIFAS 2025'!$B$11,IF(V839="INTERMEDIA",'TARIFAS 2025'!$C$11,IF(V839="LEJANA",'TARIFAS 2025'!$D$11))))</f>
        <v>36351</v>
      </c>
      <c r="AA839" s="51">
        <f t="shared" si="13"/>
        <v>36351</v>
      </c>
      <c r="AB839" s="100"/>
      <c r="AC839" s="100"/>
      <c r="AD839" s="100"/>
      <c r="AE839" s="100"/>
      <c r="AF839" s="100"/>
      <c r="AG839" s="100"/>
      <c r="AH839" s="100"/>
      <c r="AI839" s="100"/>
      <c r="AJ839" s="100"/>
      <c r="AK839" s="100"/>
      <c r="AL839" s="100"/>
      <c r="AM839" s="100"/>
      <c r="AN839" s="100"/>
      <c r="AO839" s="100"/>
      <c r="AP839" s="100"/>
      <c r="AQ839" s="100"/>
      <c r="AR839" s="100"/>
      <c r="AS839" s="100"/>
      <c r="AT839" s="100"/>
      <c r="AU839" s="100"/>
      <c r="AV839" s="100"/>
      <c r="AW839" s="100"/>
      <c r="AX839" s="100"/>
      <c r="AY839" s="100"/>
      <c r="AZ839" s="100"/>
      <c r="BA839" s="100"/>
      <c r="BB839" s="100"/>
      <c r="BC839" s="100"/>
      <c r="BD839" s="100"/>
      <c r="BE839" s="100"/>
      <c r="BF839" s="100"/>
      <c r="BG839" s="100"/>
    </row>
    <row r="840" spans="1:59" s="85" customFormat="1" ht="15.6" x14ac:dyDescent="0.3">
      <c r="A840" s="40" t="s">
        <v>88</v>
      </c>
      <c r="B840" s="40" t="str">
        <f>VLOOKUP(A840,'CENTROS DE COSTOS'!A:D,2,0)</f>
        <v>0036-0005</v>
      </c>
      <c r="C840" s="40" t="str">
        <f>VLOOKUP(A840,'CENTROS DE COSTOS'!A:D,3,0)</f>
        <v>Wompi Noroccidente</v>
      </c>
      <c r="D840" s="40">
        <v>5761</v>
      </c>
      <c r="E840" s="40" t="s">
        <v>5121</v>
      </c>
      <c r="F840" s="40">
        <v>23518</v>
      </c>
      <c r="G840" s="40" t="s">
        <v>33</v>
      </c>
      <c r="H840" s="40" t="s">
        <v>120</v>
      </c>
      <c r="I840" s="40" t="s">
        <v>229</v>
      </c>
      <c r="J840" s="40" t="s">
        <v>6901</v>
      </c>
      <c r="K840" s="40" t="s">
        <v>1170</v>
      </c>
      <c r="L840" s="40" t="s">
        <v>8792</v>
      </c>
      <c r="M840" s="103">
        <v>45967.333333333343</v>
      </c>
      <c r="N840" s="103">
        <v>45973.427083333343</v>
      </c>
      <c r="O840" s="40" t="s">
        <v>35</v>
      </c>
      <c r="P840" s="40" t="s">
        <v>35</v>
      </c>
      <c r="Q840" s="40" t="s">
        <v>1494</v>
      </c>
      <c r="R840" s="40" t="s">
        <v>1495</v>
      </c>
      <c r="S840" s="40" t="s">
        <v>11055</v>
      </c>
      <c r="T840" s="40" t="s">
        <v>1497</v>
      </c>
      <c r="U840" s="40">
        <v>24</v>
      </c>
      <c r="V840" s="40" t="str">
        <f>VLOOKUP(D840,TIPOLOGIA!A:F,5,0)</f>
        <v>INTERMEDIA</v>
      </c>
      <c r="W840" s="40" t="str">
        <f>VLOOKUP(D840,TIPOLOGIA!A:F,6,0)</f>
        <v>TERRESTRE</v>
      </c>
      <c r="X840" s="40" t="s">
        <v>12479</v>
      </c>
      <c r="Y840" s="40">
        <v>1</v>
      </c>
      <c r="Z840" s="51">
        <f>IF(T840="SOPORTE_TELEFÓNICO",'TARIFAS 2025'!$B$14,IF(V840="PRINCIPAL",'TARIFAS 2025'!$B$11,IF(V840="INTERMEDIA",'TARIFAS 2025'!$C$11,IF(V840="LEJANA",'TARIFAS 2025'!$D$11))))</f>
        <v>36351</v>
      </c>
      <c r="AA840" s="51">
        <f t="shared" si="13"/>
        <v>36351</v>
      </c>
      <c r="AB840" s="100"/>
      <c r="AC840" s="100"/>
      <c r="AD840" s="100"/>
      <c r="AE840" s="100"/>
      <c r="AF840" s="100"/>
      <c r="AG840" s="100"/>
      <c r="AH840" s="100"/>
      <c r="AI840" s="100"/>
      <c r="AJ840" s="100"/>
      <c r="AK840" s="100"/>
      <c r="AL840" s="100"/>
      <c r="AM840" s="100"/>
      <c r="AN840" s="100"/>
      <c r="AO840" s="100"/>
      <c r="AP840" s="100"/>
      <c r="AQ840" s="100"/>
      <c r="AR840" s="100"/>
      <c r="AS840" s="100"/>
      <c r="AT840" s="100"/>
      <c r="AU840" s="100"/>
      <c r="AV840" s="100"/>
      <c r="AW840" s="100"/>
      <c r="AX840" s="100"/>
      <c r="AY840" s="100"/>
      <c r="AZ840" s="100"/>
      <c r="BA840" s="100"/>
      <c r="BB840" s="100"/>
      <c r="BC840" s="100"/>
      <c r="BD840" s="100"/>
      <c r="BE840" s="100"/>
      <c r="BF840" s="100"/>
      <c r="BG840" s="100"/>
    </row>
    <row r="841" spans="1:59" s="85" customFormat="1" ht="15.6" x14ac:dyDescent="0.3">
      <c r="A841" s="40" t="s">
        <v>92</v>
      </c>
      <c r="B841" s="40" t="str">
        <f>VLOOKUP(A841,'CENTROS DE COSTOS'!A:D,2,0)</f>
        <v>0036-0002</v>
      </c>
      <c r="C841" s="40" t="str">
        <f>VLOOKUP(A841,'CENTROS DE COSTOS'!A:D,3,0)</f>
        <v>Wompi Eje Cafetero</v>
      </c>
      <c r="D841" s="40">
        <v>63130</v>
      </c>
      <c r="E841" s="40" t="s">
        <v>5122</v>
      </c>
      <c r="F841" s="40">
        <v>69053</v>
      </c>
      <c r="G841" s="40" t="s">
        <v>33</v>
      </c>
      <c r="H841" s="40" t="s">
        <v>939</v>
      </c>
      <c r="I841" s="40" t="s">
        <v>940</v>
      </c>
      <c r="J841" s="40" t="s">
        <v>6902</v>
      </c>
      <c r="K841" s="40" t="s">
        <v>1170</v>
      </c>
      <c r="L841" s="40" t="s">
        <v>8793</v>
      </c>
      <c r="M841" s="103">
        <v>45967.385416666657</v>
      </c>
      <c r="N841" s="103">
        <v>45973.428472222222</v>
      </c>
      <c r="O841" s="40" t="s">
        <v>35</v>
      </c>
      <c r="P841" s="40" t="s">
        <v>35</v>
      </c>
      <c r="Q841" s="40" t="s">
        <v>1494</v>
      </c>
      <c r="R841" s="40" t="s">
        <v>1495</v>
      </c>
      <c r="S841" s="40" t="s">
        <v>11056</v>
      </c>
      <c r="T841" s="40" t="s">
        <v>1497</v>
      </c>
      <c r="U841" s="40">
        <v>24</v>
      </c>
      <c r="V841" s="40" t="str">
        <f>VLOOKUP(D841,TIPOLOGIA!A:F,5,0)</f>
        <v>INTERMEDIA</v>
      </c>
      <c r="W841" s="40" t="str">
        <f>VLOOKUP(D841,TIPOLOGIA!A:F,6,0)</f>
        <v>TERRESTRE</v>
      </c>
      <c r="X841" s="40" t="s">
        <v>1802</v>
      </c>
      <c r="Y841" s="40">
        <v>1</v>
      </c>
      <c r="Z841" s="51">
        <f>IF(T841="SOPORTE_TELEFÓNICO",'TARIFAS 2025'!$B$14,IF(V841="PRINCIPAL",'TARIFAS 2025'!$B$11,IF(V841="INTERMEDIA",'TARIFAS 2025'!$C$11,IF(V841="LEJANA",'TARIFAS 2025'!$D$11))))</f>
        <v>36351</v>
      </c>
      <c r="AA841" s="51">
        <f t="shared" si="13"/>
        <v>36351</v>
      </c>
      <c r="AB841" s="100"/>
      <c r="AC841" s="100"/>
      <c r="AD841" s="100"/>
      <c r="AE841" s="100"/>
      <c r="AF841" s="100"/>
      <c r="AG841" s="100"/>
      <c r="AH841" s="100"/>
      <c r="AI841" s="100"/>
      <c r="AJ841" s="100"/>
      <c r="AK841" s="100"/>
      <c r="AL841" s="100"/>
      <c r="AM841" s="100"/>
      <c r="AN841" s="100"/>
      <c r="AO841" s="100"/>
      <c r="AP841" s="100"/>
      <c r="AQ841" s="100"/>
      <c r="AR841" s="100"/>
      <c r="AS841" s="100"/>
      <c r="AT841" s="100"/>
      <c r="AU841" s="100"/>
      <c r="AV841" s="100"/>
      <c r="AW841" s="100"/>
      <c r="AX841" s="100"/>
      <c r="AY841" s="100"/>
      <c r="AZ841" s="100"/>
      <c r="BA841" s="100"/>
      <c r="BB841" s="100"/>
      <c r="BC841" s="100"/>
      <c r="BD841" s="100"/>
      <c r="BE841" s="100"/>
      <c r="BF841" s="100"/>
      <c r="BG841" s="100"/>
    </row>
    <row r="842" spans="1:59" s="85" customFormat="1" ht="15.6" x14ac:dyDescent="0.3">
      <c r="A842" s="40" t="s">
        <v>92</v>
      </c>
      <c r="B842" s="40" t="str">
        <f>VLOOKUP(A842,'CENTROS DE COSTOS'!A:D,2,0)</f>
        <v>0036-0002</v>
      </c>
      <c r="C842" s="40" t="str">
        <f>VLOOKUP(A842,'CENTROS DE COSTOS'!A:D,3,0)</f>
        <v>Wompi Eje Cafetero</v>
      </c>
      <c r="D842" s="40">
        <v>66001</v>
      </c>
      <c r="E842" s="40" t="s">
        <v>5123</v>
      </c>
      <c r="F842" s="40">
        <v>52643</v>
      </c>
      <c r="G842" s="40" t="s">
        <v>33</v>
      </c>
      <c r="H842" s="40" t="s">
        <v>458</v>
      </c>
      <c r="I842" s="40" t="s">
        <v>92</v>
      </c>
      <c r="J842" s="40" t="s">
        <v>6903</v>
      </c>
      <c r="K842" s="40" t="s">
        <v>1170</v>
      </c>
      <c r="L842" s="40" t="s">
        <v>8794</v>
      </c>
      <c r="M842" s="103">
        <v>45972.484722222223</v>
      </c>
      <c r="N842" s="103">
        <v>45973.431250000001</v>
      </c>
      <c r="O842" s="40" t="s">
        <v>35</v>
      </c>
      <c r="P842" s="40" t="s">
        <v>35</v>
      </c>
      <c r="Q842" s="40" t="s">
        <v>1494</v>
      </c>
      <c r="R842" s="40" t="s">
        <v>1495</v>
      </c>
      <c r="S842" s="40" t="s">
        <v>11057</v>
      </c>
      <c r="T842" s="40" t="s">
        <v>1172</v>
      </c>
      <c r="U842" s="40">
        <v>24</v>
      </c>
      <c r="V842" s="40" t="str">
        <f>VLOOKUP(D842,TIPOLOGIA!A:F,5,0)</f>
        <v>PRINCIPAL</v>
      </c>
      <c r="W842" s="40" t="str">
        <f>VLOOKUP(D842,TIPOLOGIA!A:F,6,0)</f>
        <v>TERRESTRE</v>
      </c>
      <c r="X842" s="40" t="s">
        <v>1224</v>
      </c>
      <c r="Y842" s="40">
        <v>1</v>
      </c>
      <c r="Z842" s="51">
        <f>IF(T842="SOPORTE_TELEFÓNICO",'TARIFAS 2025'!$B$14,IF(V842="PRINCIPAL",'TARIFAS 2025'!$B$11,IF(V842="INTERMEDIA",'TARIFAS 2025'!$C$11,IF(V842="LEJANA",'TARIFAS 2025'!$D$11))))</f>
        <v>31419</v>
      </c>
      <c r="AA842" s="51">
        <f t="shared" si="13"/>
        <v>31419</v>
      </c>
      <c r="AB842" s="100"/>
      <c r="AC842" s="100"/>
      <c r="AD842" s="100"/>
      <c r="AE842" s="100"/>
      <c r="AF842" s="100"/>
      <c r="AG842" s="100"/>
      <c r="AH842" s="100"/>
      <c r="AI842" s="100"/>
      <c r="AJ842" s="100"/>
      <c r="AK842" s="100"/>
      <c r="AL842" s="100"/>
      <c r="AM842" s="100"/>
      <c r="AN842" s="100"/>
      <c r="AO842" s="100"/>
      <c r="AP842" s="100"/>
      <c r="AQ842" s="100"/>
      <c r="AR842" s="100"/>
      <c r="AS842" s="100"/>
      <c r="AT842" s="100"/>
      <c r="AU842" s="100"/>
      <c r="AV842" s="100"/>
      <c r="AW842" s="100"/>
      <c r="AX842" s="100"/>
      <c r="AY842" s="100"/>
      <c r="AZ842" s="100"/>
      <c r="BA842" s="100"/>
      <c r="BB842" s="100"/>
      <c r="BC842" s="100"/>
      <c r="BD842" s="100"/>
      <c r="BE842" s="100"/>
      <c r="BF842" s="100"/>
      <c r="BG842" s="100"/>
    </row>
    <row r="843" spans="1:59" s="85" customFormat="1" ht="15.6" x14ac:dyDescent="0.3">
      <c r="A843" s="40" t="s">
        <v>97</v>
      </c>
      <c r="B843" s="40" t="str">
        <f>VLOOKUP(A843,'CENTROS DE COSTOS'!A:D,2,0)</f>
        <v>0036-0001</v>
      </c>
      <c r="C843" s="40" t="str">
        <f>VLOOKUP(A843,'CENTROS DE COSTOS'!A:D,3,0)</f>
        <v>Wompi Costa</v>
      </c>
      <c r="D843" s="40">
        <v>20001</v>
      </c>
      <c r="E843" s="40" t="s">
        <v>5124</v>
      </c>
      <c r="F843" s="40">
        <v>79804</v>
      </c>
      <c r="G843" s="40" t="s">
        <v>33</v>
      </c>
      <c r="H843" s="40" t="s">
        <v>536</v>
      </c>
      <c r="I843" s="40" t="s">
        <v>97</v>
      </c>
      <c r="J843" s="40" t="s">
        <v>6904</v>
      </c>
      <c r="K843" s="40" t="s">
        <v>1170</v>
      </c>
      <c r="L843" s="40" t="s">
        <v>8795</v>
      </c>
      <c r="M843" s="103">
        <v>45972.543055555558</v>
      </c>
      <c r="N843" s="103">
        <v>45973.431944444441</v>
      </c>
      <c r="O843" s="40" t="s">
        <v>35</v>
      </c>
      <c r="P843" s="40" t="s">
        <v>35</v>
      </c>
      <c r="Q843" s="40" t="s">
        <v>1494</v>
      </c>
      <c r="R843" s="40" t="s">
        <v>1495</v>
      </c>
      <c r="S843" s="40" t="s">
        <v>11058</v>
      </c>
      <c r="T843" s="40" t="s">
        <v>1172</v>
      </c>
      <c r="U843" s="40">
        <v>40</v>
      </c>
      <c r="V843" s="40" t="str">
        <f>VLOOKUP(D843,TIPOLOGIA!A:F,5,0)</f>
        <v>PRINCIPAL</v>
      </c>
      <c r="W843" s="40" t="str">
        <f>VLOOKUP(D843,TIPOLOGIA!A:F,6,0)</f>
        <v>TERRESTRE</v>
      </c>
      <c r="X843" s="40" t="s">
        <v>1204</v>
      </c>
      <c r="Y843" s="40">
        <v>1</v>
      </c>
      <c r="Z843" s="51">
        <f>IF(T843="SOPORTE_TELEFÓNICO",'TARIFAS 2025'!$B$14,IF(V843="PRINCIPAL",'TARIFAS 2025'!$B$11,IF(V843="INTERMEDIA",'TARIFAS 2025'!$C$11,IF(V843="LEJANA",'TARIFAS 2025'!$D$11))))</f>
        <v>31419</v>
      </c>
      <c r="AA843" s="51">
        <f t="shared" si="13"/>
        <v>31419</v>
      </c>
      <c r="AB843" s="100"/>
      <c r="AC843" s="100"/>
      <c r="AD843" s="100"/>
      <c r="AE843" s="100"/>
      <c r="AF843" s="100"/>
      <c r="AG843" s="100"/>
      <c r="AH843" s="100"/>
      <c r="AI843" s="100"/>
      <c r="AJ843" s="100"/>
      <c r="AK843" s="100"/>
      <c r="AL843" s="100"/>
      <c r="AM843" s="100"/>
      <c r="AN843" s="100"/>
      <c r="AO843" s="100"/>
      <c r="AP843" s="100"/>
      <c r="AQ843" s="100"/>
      <c r="AR843" s="100"/>
      <c r="AS843" s="100"/>
      <c r="AT843" s="100"/>
      <c r="AU843" s="100"/>
      <c r="AV843" s="100"/>
      <c r="AW843" s="100"/>
      <c r="AX843" s="100"/>
      <c r="AY843" s="100"/>
      <c r="AZ843" s="100"/>
      <c r="BA843" s="100"/>
      <c r="BB843" s="100"/>
      <c r="BC843" s="100"/>
      <c r="BD843" s="100"/>
      <c r="BE843" s="100"/>
      <c r="BF843" s="100"/>
      <c r="BG843" s="100"/>
    </row>
    <row r="844" spans="1:59" s="85" customFormat="1" ht="15.6" x14ac:dyDescent="0.3">
      <c r="A844" s="40" t="s">
        <v>92</v>
      </c>
      <c r="B844" s="40" t="str">
        <f>VLOOKUP(A844,'CENTROS DE COSTOS'!A:D,2,0)</f>
        <v>0036-0002</v>
      </c>
      <c r="C844" s="40" t="str">
        <f>VLOOKUP(A844,'CENTROS DE COSTOS'!A:D,3,0)</f>
        <v>Wompi Eje Cafetero</v>
      </c>
      <c r="D844" s="40">
        <v>63001</v>
      </c>
      <c r="E844" s="40" t="s">
        <v>5125</v>
      </c>
      <c r="F844" s="40">
        <v>78409</v>
      </c>
      <c r="G844" s="40" t="s">
        <v>33</v>
      </c>
      <c r="H844" s="40" t="s">
        <v>939</v>
      </c>
      <c r="I844" s="40" t="s">
        <v>122</v>
      </c>
      <c r="J844" s="40" t="s">
        <v>6905</v>
      </c>
      <c r="K844" s="40" t="s">
        <v>1170</v>
      </c>
      <c r="L844" s="40" t="s">
        <v>8796</v>
      </c>
      <c r="M844" s="103">
        <v>45971.658333333333</v>
      </c>
      <c r="N844" s="103">
        <v>45973.442361111112</v>
      </c>
      <c r="O844" s="40" t="s">
        <v>35</v>
      </c>
      <c r="P844" s="40" t="s">
        <v>35</v>
      </c>
      <c r="Q844" s="40" t="s">
        <v>1494</v>
      </c>
      <c r="R844" s="40" t="s">
        <v>1495</v>
      </c>
      <c r="S844" s="40" t="s">
        <v>11059</v>
      </c>
      <c r="T844" s="40" t="s">
        <v>1172</v>
      </c>
      <c r="U844" s="40">
        <v>32</v>
      </c>
      <c r="V844" s="40" t="str">
        <f>VLOOKUP(D844,TIPOLOGIA!A:F,5,0)</f>
        <v>INTERMEDIA</v>
      </c>
      <c r="W844" s="40" t="str">
        <f>VLOOKUP(D844,TIPOLOGIA!A:F,6,0)</f>
        <v>TERRESTRE</v>
      </c>
      <c r="X844" s="40" t="s">
        <v>1231</v>
      </c>
      <c r="Y844" s="40">
        <v>1</v>
      </c>
      <c r="Z844" s="51">
        <f>IF(T844="SOPORTE_TELEFÓNICO",'TARIFAS 2025'!$B$14,IF(V844="PRINCIPAL",'TARIFAS 2025'!$B$11,IF(V844="INTERMEDIA",'TARIFAS 2025'!$C$11,IF(V844="LEJANA",'TARIFAS 2025'!$D$11))))</f>
        <v>36351</v>
      </c>
      <c r="AA844" s="51">
        <f t="shared" si="13"/>
        <v>36351</v>
      </c>
      <c r="AB844" s="100"/>
      <c r="AC844" s="100"/>
      <c r="AD844" s="100"/>
      <c r="AE844" s="100"/>
      <c r="AF844" s="100"/>
      <c r="AG844" s="100"/>
      <c r="AH844" s="100"/>
      <c r="AI844" s="100"/>
      <c r="AJ844" s="100"/>
      <c r="AK844" s="100"/>
      <c r="AL844" s="100"/>
      <c r="AM844" s="100"/>
      <c r="AN844" s="100"/>
      <c r="AO844" s="100"/>
      <c r="AP844" s="100"/>
      <c r="AQ844" s="100"/>
      <c r="AR844" s="100"/>
      <c r="AS844" s="100"/>
      <c r="AT844" s="100"/>
      <c r="AU844" s="100"/>
      <c r="AV844" s="100"/>
      <c r="AW844" s="100"/>
      <c r="AX844" s="100"/>
      <c r="AY844" s="100"/>
      <c r="AZ844" s="100"/>
      <c r="BA844" s="100"/>
      <c r="BB844" s="100"/>
      <c r="BC844" s="100"/>
      <c r="BD844" s="100"/>
      <c r="BE844" s="100"/>
      <c r="BF844" s="100"/>
      <c r="BG844" s="100"/>
    </row>
    <row r="845" spans="1:59" s="85" customFormat="1" ht="15.6" x14ac:dyDescent="0.3">
      <c r="A845" s="40" t="s">
        <v>80</v>
      </c>
      <c r="B845" s="40" t="str">
        <f>VLOOKUP(A845,'CENTROS DE COSTOS'!A:D,2,0)</f>
        <v>0036-0001</v>
      </c>
      <c r="C845" s="40" t="str">
        <f>VLOOKUP(A845,'CENTROS DE COSTOS'!A:D,3,0)</f>
        <v>Wompi Costa</v>
      </c>
      <c r="D845" s="40">
        <v>13001</v>
      </c>
      <c r="E845" s="40" t="s">
        <v>5126</v>
      </c>
      <c r="F845" s="40">
        <v>27333</v>
      </c>
      <c r="G845" s="40" t="s">
        <v>33</v>
      </c>
      <c r="H845" s="40" t="s">
        <v>275</v>
      </c>
      <c r="I845" s="40" t="s">
        <v>80</v>
      </c>
      <c r="J845" s="40" t="s">
        <v>3372</v>
      </c>
      <c r="K845" s="40" t="s">
        <v>1170</v>
      </c>
      <c r="L845" s="40" t="s">
        <v>8797</v>
      </c>
      <c r="M845" s="103">
        <v>45968.704861111109</v>
      </c>
      <c r="N845" s="103">
        <v>45973.472222222219</v>
      </c>
      <c r="O845" s="40" t="s">
        <v>35</v>
      </c>
      <c r="P845" s="40" t="s">
        <v>35</v>
      </c>
      <c r="Q845" s="40" t="s">
        <v>1494</v>
      </c>
      <c r="R845" s="40" t="s">
        <v>1495</v>
      </c>
      <c r="S845" s="40" t="s">
        <v>11060</v>
      </c>
      <c r="T845" s="40" t="s">
        <v>1172</v>
      </c>
      <c r="U845" s="40">
        <v>32</v>
      </c>
      <c r="V845" s="40" t="str">
        <f>VLOOKUP(D845,TIPOLOGIA!A:F,5,0)</f>
        <v>PRINCIPAL</v>
      </c>
      <c r="W845" s="40" t="str">
        <f>VLOOKUP(D845,TIPOLOGIA!A:F,6,0)</f>
        <v>TERRESTRE</v>
      </c>
      <c r="X845" s="40" t="s">
        <v>1228</v>
      </c>
      <c r="Y845" s="40">
        <v>1</v>
      </c>
      <c r="Z845" s="51">
        <f>IF(T845="SOPORTE_TELEFÓNICO",'TARIFAS 2025'!$B$14,IF(V845="PRINCIPAL",'TARIFAS 2025'!$B$11,IF(V845="INTERMEDIA",'TARIFAS 2025'!$C$11,IF(V845="LEJANA",'TARIFAS 2025'!$D$11))))</f>
        <v>31419</v>
      </c>
      <c r="AA845" s="51">
        <f t="shared" si="13"/>
        <v>31419</v>
      </c>
      <c r="AB845" s="100"/>
      <c r="AC845" s="100"/>
      <c r="AD845" s="100"/>
      <c r="AE845" s="100"/>
      <c r="AF845" s="100"/>
      <c r="AG845" s="100"/>
      <c r="AH845" s="100"/>
      <c r="AI845" s="100"/>
      <c r="AJ845" s="100"/>
      <c r="AK845" s="100"/>
      <c r="AL845" s="100"/>
      <c r="AM845" s="100"/>
      <c r="AN845" s="100"/>
      <c r="AO845" s="100"/>
      <c r="AP845" s="100"/>
      <c r="AQ845" s="100"/>
      <c r="AR845" s="100"/>
      <c r="AS845" s="100"/>
      <c r="AT845" s="100"/>
      <c r="AU845" s="100"/>
      <c r="AV845" s="100"/>
      <c r="AW845" s="100"/>
      <c r="AX845" s="100"/>
      <c r="AY845" s="100"/>
      <c r="AZ845" s="100"/>
      <c r="BA845" s="100"/>
      <c r="BB845" s="100"/>
      <c r="BC845" s="100"/>
      <c r="BD845" s="100"/>
      <c r="BE845" s="100"/>
      <c r="BF845" s="100"/>
      <c r="BG845" s="100"/>
    </row>
    <row r="846" spans="1:59" s="85" customFormat="1" ht="15.6" x14ac:dyDescent="0.3">
      <c r="A846" s="40" t="s">
        <v>77</v>
      </c>
      <c r="B846" s="40" t="str">
        <f>VLOOKUP(A846,'CENTROS DE COSTOS'!A:D,2,0)</f>
        <v>0036-0003</v>
      </c>
      <c r="C846" s="40" t="str">
        <f>VLOOKUP(A846,'CENTROS DE COSTOS'!A:D,3,0)</f>
        <v>Wompi Suroccidente</v>
      </c>
      <c r="D846" s="40">
        <v>76001</v>
      </c>
      <c r="E846" s="40" t="s">
        <v>5127</v>
      </c>
      <c r="F846" s="40">
        <v>79545</v>
      </c>
      <c r="G846" s="40" t="s">
        <v>33</v>
      </c>
      <c r="H846" s="40" t="s">
        <v>1101</v>
      </c>
      <c r="I846" s="40" t="s">
        <v>77</v>
      </c>
      <c r="J846" s="40" t="s">
        <v>1366</v>
      </c>
      <c r="K846" s="40" t="s">
        <v>1170</v>
      </c>
      <c r="L846" s="40" t="s">
        <v>8798</v>
      </c>
      <c r="M846" s="103">
        <v>45972.477083333331</v>
      </c>
      <c r="N846" s="103">
        <v>45973.478472222218</v>
      </c>
      <c r="O846" s="40" t="s">
        <v>35</v>
      </c>
      <c r="P846" s="40" t="s">
        <v>35</v>
      </c>
      <c r="Q846" s="40" t="s">
        <v>1494</v>
      </c>
      <c r="R846" s="40" t="s">
        <v>1495</v>
      </c>
      <c r="S846" s="40" t="s">
        <v>11061</v>
      </c>
      <c r="T846" s="40" t="s">
        <v>1172</v>
      </c>
      <c r="U846" s="40">
        <v>16</v>
      </c>
      <c r="V846" s="40" t="str">
        <f>VLOOKUP(D846,TIPOLOGIA!A:F,5,0)</f>
        <v>PRINCIPAL</v>
      </c>
      <c r="W846" s="40" t="str">
        <f>VLOOKUP(D846,TIPOLOGIA!A:F,6,0)</f>
        <v>TERRESTRE</v>
      </c>
      <c r="X846" s="40" t="s">
        <v>1673</v>
      </c>
      <c r="Y846" s="40">
        <v>1</v>
      </c>
      <c r="Z846" s="51">
        <f>IF(T846="SOPORTE_TELEFÓNICO",'TARIFAS 2025'!$B$14,IF(V846="PRINCIPAL",'TARIFAS 2025'!$B$11,IF(V846="INTERMEDIA",'TARIFAS 2025'!$C$11,IF(V846="LEJANA",'TARIFAS 2025'!$D$11))))</f>
        <v>31419</v>
      </c>
      <c r="AA846" s="51">
        <f t="shared" si="13"/>
        <v>31419</v>
      </c>
      <c r="AB846" s="100"/>
      <c r="AC846" s="100"/>
      <c r="AD846" s="100"/>
      <c r="AE846" s="100"/>
      <c r="AF846" s="100"/>
      <c r="AG846" s="100"/>
      <c r="AH846" s="100"/>
      <c r="AI846" s="100"/>
      <c r="AJ846" s="100"/>
      <c r="AK846" s="100"/>
      <c r="AL846" s="100"/>
      <c r="AM846" s="100"/>
      <c r="AN846" s="100"/>
      <c r="AO846" s="100"/>
      <c r="AP846" s="100"/>
      <c r="AQ846" s="100"/>
      <c r="AR846" s="100"/>
      <c r="AS846" s="100"/>
      <c r="AT846" s="100"/>
      <c r="AU846" s="100"/>
      <c r="AV846" s="100"/>
      <c r="AW846" s="100"/>
      <c r="AX846" s="100"/>
      <c r="AY846" s="100"/>
      <c r="AZ846" s="100"/>
      <c r="BA846" s="100"/>
      <c r="BB846" s="100"/>
      <c r="BC846" s="100"/>
      <c r="BD846" s="100"/>
      <c r="BE846" s="100"/>
      <c r="BF846" s="100"/>
      <c r="BG846" s="100"/>
    </row>
    <row r="847" spans="1:59" s="85" customFormat="1" ht="15.6" x14ac:dyDescent="0.3">
      <c r="A847" s="40" t="s">
        <v>71</v>
      </c>
      <c r="B847" s="40" t="str">
        <f>VLOOKUP(A847,'CENTROS DE COSTOS'!A:D,2,0)</f>
        <v>0036-0004</v>
      </c>
      <c r="C847" s="40" t="str">
        <f>VLOOKUP(A847,'CENTROS DE COSTOS'!A:D,3,0)</f>
        <v>Wompi Centro</v>
      </c>
      <c r="D847" s="40">
        <v>11001</v>
      </c>
      <c r="E847" s="40" t="s">
        <v>5128</v>
      </c>
      <c r="F847" s="40">
        <v>43228</v>
      </c>
      <c r="G847" s="40" t="s">
        <v>33</v>
      </c>
      <c r="H847" s="40" t="s">
        <v>618</v>
      </c>
      <c r="I847" s="40" t="s">
        <v>71</v>
      </c>
      <c r="J847" s="40" t="s">
        <v>6906</v>
      </c>
      <c r="K847" s="40" t="s">
        <v>1170</v>
      </c>
      <c r="L847" s="40" t="s">
        <v>8799</v>
      </c>
      <c r="M847" s="103">
        <v>45972.491666666669</v>
      </c>
      <c r="N847" s="103">
        <v>45973.481249999997</v>
      </c>
      <c r="O847" s="40" t="s">
        <v>35</v>
      </c>
      <c r="P847" s="40" t="s">
        <v>35</v>
      </c>
      <c r="Q847" s="40" t="s">
        <v>1494</v>
      </c>
      <c r="R847" s="40" t="s">
        <v>1495</v>
      </c>
      <c r="S847" s="40" t="s">
        <v>11062</v>
      </c>
      <c r="T847" s="40" t="s">
        <v>1172</v>
      </c>
      <c r="U847" s="40">
        <v>24</v>
      </c>
      <c r="V847" s="40" t="str">
        <f>VLOOKUP(D847,TIPOLOGIA!A:F,5,0)</f>
        <v>PRINCIPAL</v>
      </c>
      <c r="W847" s="40" t="str">
        <f>VLOOKUP(D847,TIPOLOGIA!A:F,6,0)</f>
        <v>TERRESTRE</v>
      </c>
      <c r="X847" s="40" t="s">
        <v>1208</v>
      </c>
      <c r="Y847" s="40">
        <v>1</v>
      </c>
      <c r="Z847" s="51">
        <f>IF(T847="SOPORTE_TELEFÓNICO",'TARIFAS 2025'!$B$14,IF(V847="PRINCIPAL",'TARIFAS 2025'!$B$11,IF(V847="INTERMEDIA",'TARIFAS 2025'!$C$11,IF(V847="LEJANA",'TARIFAS 2025'!$D$11))))</f>
        <v>31419</v>
      </c>
      <c r="AA847" s="51">
        <f t="shared" si="13"/>
        <v>31419</v>
      </c>
      <c r="AB847" s="100"/>
      <c r="AC847" s="100"/>
      <c r="AD847" s="100"/>
      <c r="AE847" s="100"/>
      <c r="AF847" s="100"/>
      <c r="AG847" s="100"/>
      <c r="AH847" s="100"/>
      <c r="AI847" s="100"/>
      <c r="AJ847" s="100"/>
      <c r="AK847" s="100"/>
      <c r="AL847" s="100"/>
      <c r="AM847" s="100"/>
      <c r="AN847" s="100"/>
      <c r="AO847" s="100"/>
      <c r="AP847" s="100"/>
      <c r="AQ847" s="100"/>
      <c r="AR847" s="100"/>
      <c r="AS847" s="100"/>
      <c r="AT847" s="100"/>
      <c r="AU847" s="100"/>
      <c r="AV847" s="100"/>
      <c r="AW847" s="100"/>
      <c r="AX847" s="100"/>
      <c r="AY847" s="100"/>
      <c r="AZ847" s="100"/>
      <c r="BA847" s="100"/>
      <c r="BB847" s="100"/>
      <c r="BC847" s="100"/>
      <c r="BD847" s="100"/>
      <c r="BE847" s="100"/>
      <c r="BF847" s="100"/>
      <c r="BG847" s="100"/>
    </row>
    <row r="848" spans="1:59" s="85" customFormat="1" ht="15.6" x14ac:dyDescent="0.3">
      <c r="A848" s="40" t="s">
        <v>88</v>
      </c>
      <c r="B848" s="40" t="str">
        <f>VLOOKUP(A848,'CENTROS DE COSTOS'!A:D,2,0)</f>
        <v>0036-0005</v>
      </c>
      <c r="C848" s="40" t="str">
        <f>VLOOKUP(A848,'CENTROS DE COSTOS'!A:D,3,0)</f>
        <v>Wompi Noroccidente</v>
      </c>
      <c r="D848" s="40">
        <v>5001</v>
      </c>
      <c r="E848" s="40" t="s">
        <v>5129</v>
      </c>
      <c r="F848" s="40">
        <v>68253</v>
      </c>
      <c r="G848" s="40" t="s">
        <v>33</v>
      </c>
      <c r="H848" s="40" t="s">
        <v>120</v>
      </c>
      <c r="I848" s="40" t="s">
        <v>88</v>
      </c>
      <c r="J848" s="40" t="s">
        <v>6907</v>
      </c>
      <c r="K848" s="40" t="s">
        <v>1170</v>
      </c>
      <c r="L848" s="40" t="s">
        <v>8800</v>
      </c>
      <c r="M848" s="103">
        <v>45971.333333333343</v>
      </c>
      <c r="N848" s="103">
        <v>45973.488194444442</v>
      </c>
      <c r="O848" s="40" t="s">
        <v>35</v>
      </c>
      <c r="P848" s="40" t="s">
        <v>35</v>
      </c>
      <c r="Q848" s="40" t="s">
        <v>1494</v>
      </c>
      <c r="R848" s="40" t="s">
        <v>1495</v>
      </c>
      <c r="S848" s="40" t="s">
        <v>11063</v>
      </c>
      <c r="T848" s="40" t="s">
        <v>1172</v>
      </c>
      <c r="U848" s="40">
        <v>64</v>
      </c>
      <c r="V848" s="40" t="str">
        <f>VLOOKUP(D848,TIPOLOGIA!A:F,5,0)</f>
        <v>PRINCIPAL</v>
      </c>
      <c r="W848" s="40" t="str">
        <f>VLOOKUP(D848,TIPOLOGIA!A:F,6,0)</f>
        <v>TERRESTRE</v>
      </c>
      <c r="X848" s="40" t="s">
        <v>1498</v>
      </c>
      <c r="Y848" s="40">
        <v>1</v>
      </c>
      <c r="Z848" s="51">
        <f>IF(T848="SOPORTE_TELEFÓNICO",'TARIFAS 2025'!$B$14,IF(V848="PRINCIPAL",'TARIFAS 2025'!$B$11,IF(V848="INTERMEDIA",'TARIFAS 2025'!$C$11,IF(V848="LEJANA",'TARIFAS 2025'!$D$11))))</f>
        <v>31419</v>
      </c>
      <c r="AA848" s="51">
        <f t="shared" si="13"/>
        <v>31419</v>
      </c>
      <c r="AB848" s="100"/>
      <c r="AC848" s="100"/>
      <c r="AD848" s="100"/>
      <c r="AE848" s="100"/>
      <c r="AF848" s="100"/>
      <c r="AG848" s="100"/>
      <c r="AH848" s="100"/>
      <c r="AI848" s="100"/>
      <c r="AJ848" s="100"/>
      <c r="AK848" s="100"/>
      <c r="AL848" s="100"/>
      <c r="AM848" s="100"/>
      <c r="AN848" s="100"/>
      <c r="AO848" s="100"/>
      <c r="AP848" s="100"/>
      <c r="AQ848" s="100"/>
      <c r="AR848" s="100"/>
      <c r="AS848" s="100"/>
      <c r="AT848" s="100"/>
      <c r="AU848" s="100"/>
      <c r="AV848" s="100"/>
      <c r="AW848" s="100"/>
      <c r="AX848" s="100"/>
      <c r="AY848" s="100"/>
      <c r="AZ848" s="100"/>
      <c r="BA848" s="100"/>
      <c r="BB848" s="100"/>
      <c r="BC848" s="100"/>
      <c r="BD848" s="100"/>
      <c r="BE848" s="100"/>
      <c r="BF848" s="100"/>
      <c r="BG848" s="100"/>
    </row>
    <row r="849" spans="1:59" s="85" customFormat="1" ht="15.6" x14ac:dyDescent="0.3">
      <c r="A849" s="40" t="s">
        <v>88</v>
      </c>
      <c r="B849" s="40" t="str">
        <f>VLOOKUP(A849,'CENTROS DE COSTOS'!A:D,2,0)</f>
        <v>0036-0005</v>
      </c>
      <c r="C849" s="40" t="str">
        <f>VLOOKUP(A849,'CENTROS DE COSTOS'!A:D,3,0)</f>
        <v>Wompi Noroccidente</v>
      </c>
      <c r="D849" s="40">
        <v>5088</v>
      </c>
      <c r="E849" s="40" t="s">
        <v>5130</v>
      </c>
      <c r="F849" s="40">
        <v>79582</v>
      </c>
      <c r="G849" s="40" t="s">
        <v>33</v>
      </c>
      <c r="H849" s="40" t="s">
        <v>120</v>
      </c>
      <c r="I849" s="40" t="s">
        <v>155</v>
      </c>
      <c r="J849" s="40" t="s">
        <v>6908</v>
      </c>
      <c r="K849" s="40" t="s">
        <v>1170</v>
      </c>
      <c r="L849" s="40" t="s">
        <v>8801</v>
      </c>
      <c r="M849" s="103">
        <v>45971.333333333343</v>
      </c>
      <c r="N849" s="103">
        <v>45973.488888888889</v>
      </c>
      <c r="O849" s="40" t="s">
        <v>35</v>
      </c>
      <c r="P849" s="40" t="s">
        <v>35</v>
      </c>
      <c r="Q849" s="40" t="s">
        <v>1494</v>
      </c>
      <c r="R849" s="40" t="s">
        <v>1495</v>
      </c>
      <c r="S849" s="40" t="s">
        <v>11064</v>
      </c>
      <c r="T849" s="40" t="s">
        <v>1172</v>
      </c>
      <c r="U849" s="40">
        <v>16</v>
      </c>
      <c r="V849" s="40" t="str">
        <f>VLOOKUP(D849,TIPOLOGIA!A:F,5,0)</f>
        <v>PRINCIPAL</v>
      </c>
      <c r="W849" s="40" t="str">
        <f>VLOOKUP(D849,TIPOLOGIA!A:F,6,0)</f>
        <v>TERRESTRE</v>
      </c>
      <c r="X849" s="40" t="s">
        <v>1498</v>
      </c>
      <c r="Y849" s="40">
        <v>1</v>
      </c>
      <c r="Z849" s="51">
        <f>IF(T849="SOPORTE_TELEFÓNICO",'TARIFAS 2025'!$B$14,IF(V849="PRINCIPAL",'TARIFAS 2025'!$B$11,IF(V849="INTERMEDIA",'TARIFAS 2025'!$C$11,IF(V849="LEJANA",'TARIFAS 2025'!$D$11))))</f>
        <v>31419</v>
      </c>
      <c r="AA849" s="51">
        <f t="shared" si="13"/>
        <v>31419</v>
      </c>
      <c r="AB849" s="100"/>
      <c r="AC849" s="100"/>
      <c r="AD849" s="100"/>
      <c r="AE849" s="100"/>
      <c r="AF849" s="100"/>
      <c r="AG849" s="100"/>
      <c r="AH849" s="100"/>
      <c r="AI849" s="100"/>
      <c r="AJ849" s="100"/>
      <c r="AK849" s="100"/>
      <c r="AL849" s="100"/>
      <c r="AM849" s="100"/>
      <c r="AN849" s="100"/>
      <c r="AO849" s="100"/>
      <c r="AP849" s="100"/>
      <c r="AQ849" s="100"/>
      <c r="AR849" s="100"/>
      <c r="AS849" s="100"/>
      <c r="AT849" s="100"/>
      <c r="AU849" s="100"/>
      <c r="AV849" s="100"/>
      <c r="AW849" s="100"/>
      <c r="AX849" s="100"/>
      <c r="AY849" s="100"/>
      <c r="AZ849" s="100"/>
      <c r="BA849" s="100"/>
      <c r="BB849" s="100"/>
      <c r="BC849" s="100"/>
      <c r="BD849" s="100"/>
      <c r="BE849" s="100"/>
      <c r="BF849" s="100"/>
      <c r="BG849" s="100"/>
    </row>
    <row r="850" spans="1:59" s="85" customFormat="1" ht="15.6" x14ac:dyDescent="0.3">
      <c r="A850" s="40" t="s">
        <v>88</v>
      </c>
      <c r="B850" s="40" t="str">
        <f>VLOOKUP(A850,'CENTROS DE COSTOS'!A:D,2,0)</f>
        <v>0036-0005</v>
      </c>
      <c r="C850" s="40" t="str">
        <f>VLOOKUP(A850,'CENTROS DE COSTOS'!A:D,3,0)</f>
        <v>Wompi Noroccidente</v>
      </c>
      <c r="D850" s="40">
        <v>5631</v>
      </c>
      <c r="E850" s="40" t="s">
        <v>5131</v>
      </c>
      <c r="F850" s="40">
        <v>40140</v>
      </c>
      <c r="G850" s="40" t="s">
        <v>33</v>
      </c>
      <c r="H850" s="40" t="s">
        <v>120</v>
      </c>
      <c r="I850" s="40" t="s">
        <v>214</v>
      </c>
      <c r="J850" s="40" t="s">
        <v>6909</v>
      </c>
      <c r="K850" s="40" t="s">
        <v>1170</v>
      </c>
      <c r="L850" s="40" t="s">
        <v>8802</v>
      </c>
      <c r="M850" s="103">
        <v>45971.333333333343</v>
      </c>
      <c r="N850" s="103">
        <v>45973.489583333343</v>
      </c>
      <c r="O850" s="40" t="s">
        <v>35</v>
      </c>
      <c r="P850" s="40" t="s">
        <v>35</v>
      </c>
      <c r="Q850" s="40" t="s">
        <v>1494</v>
      </c>
      <c r="R850" s="40" t="s">
        <v>1495</v>
      </c>
      <c r="S850" s="40" t="s">
        <v>11065</v>
      </c>
      <c r="T850" s="40" t="s">
        <v>1172</v>
      </c>
      <c r="U850" s="40">
        <v>48</v>
      </c>
      <c r="V850" s="40" t="str">
        <f>VLOOKUP(D850,TIPOLOGIA!A:F,5,0)</f>
        <v>PRINCIPAL</v>
      </c>
      <c r="W850" s="40" t="str">
        <f>VLOOKUP(D850,TIPOLOGIA!A:F,6,0)</f>
        <v>TERRESTRE</v>
      </c>
      <c r="X850" s="40" t="s">
        <v>1498</v>
      </c>
      <c r="Y850" s="40">
        <v>1</v>
      </c>
      <c r="Z850" s="51">
        <f>IF(T850="SOPORTE_TELEFÓNICO",'TARIFAS 2025'!$B$14,IF(V850="PRINCIPAL",'TARIFAS 2025'!$B$11,IF(V850="INTERMEDIA",'TARIFAS 2025'!$C$11,IF(V850="LEJANA",'TARIFAS 2025'!$D$11))))</f>
        <v>31419</v>
      </c>
      <c r="AA850" s="51">
        <f t="shared" si="13"/>
        <v>31419</v>
      </c>
      <c r="AB850" s="100"/>
      <c r="AC850" s="100"/>
      <c r="AD850" s="100"/>
      <c r="AE850" s="100"/>
      <c r="AF850" s="100"/>
      <c r="AG850" s="100"/>
      <c r="AH850" s="100"/>
      <c r="AI850" s="100"/>
      <c r="AJ850" s="100"/>
      <c r="AK850" s="100"/>
      <c r="AL850" s="100"/>
      <c r="AM850" s="100"/>
      <c r="AN850" s="100"/>
      <c r="AO850" s="100"/>
      <c r="AP850" s="100"/>
      <c r="AQ850" s="100"/>
      <c r="AR850" s="100"/>
      <c r="AS850" s="100"/>
      <c r="AT850" s="100"/>
      <c r="AU850" s="100"/>
      <c r="AV850" s="100"/>
      <c r="AW850" s="100"/>
      <c r="AX850" s="100"/>
      <c r="AY850" s="100"/>
      <c r="AZ850" s="100"/>
      <c r="BA850" s="100"/>
      <c r="BB850" s="100"/>
      <c r="BC850" s="100"/>
      <c r="BD850" s="100"/>
      <c r="BE850" s="100"/>
      <c r="BF850" s="100"/>
      <c r="BG850" s="100"/>
    </row>
    <row r="851" spans="1:59" s="85" customFormat="1" ht="15.6" x14ac:dyDescent="0.3">
      <c r="A851" s="40" t="s">
        <v>88</v>
      </c>
      <c r="B851" s="40" t="str">
        <f>VLOOKUP(A851,'CENTROS DE COSTOS'!A:D,2,0)</f>
        <v>0036-0005</v>
      </c>
      <c r="C851" s="40" t="str">
        <f>VLOOKUP(A851,'CENTROS DE COSTOS'!A:D,3,0)</f>
        <v>Wompi Noroccidente</v>
      </c>
      <c r="D851" s="40">
        <v>5088</v>
      </c>
      <c r="E851" s="40" t="s">
        <v>5132</v>
      </c>
      <c r="F851" s="40">
        <v>75938</v>
      </c>
      <c r="G851" s="40" t="s">
        <v>33</v>
      </c>
      <c r="H851" s="40" t="s">
        <v>120</v>
      </c>
      <c r="I851" s="40" t="s">
        <v>155</v>
      </c>
      <c r="J851" s="40" t="s">
        <v>3507</v>
      </c>
      <c r="K851" s="40" t="s">
        <v>1170</v>
      </c>
      <c r="L851" s="40" t="s">
        <v>8803</v>
      </c>
      <c r="M851" s="103">
        <v>45971.333333333343</v>
      </c>
      <c r="N851" s="103">
        <v>45973.490277777782</v>
      </c>
      <c r="O851" s="40" t="s">
        <v>35</v>
      </c>
      <c r="P851" s="40" t="s">
        <v>35</v>
      </c>
      <c r="Q851" s="40" t="s">
        <v>1494</v>
      </c>
      <c r="R851" s="40" t="s">
        <v>1495</v>
      </c>
      <c r="S851" s="40" t="s">
        <v>11066</v>
      </c>
      <c r="T851" s="40" t="s">
        <v>1172</v>
      </c>
      <c r="U851" s="40">
        <v>32</v>
      </c>
      <c r="V851" s="40" t="str">
        <f>VLOOKUP(D851,TIPOLOGIA!A:F,5,0)</f>
        <v>PRINCIPAL</v>
      </c>
      <c r="W851" s="40" t="str">
        <f>VLOOKUP(D851,TIPOLOGIA!A:F,6,0)</f>
        <v>TERRESTRE</v>
      </c>
      <c r="X851" s="40" t="s">
        <v>1498</v>
      </c>
      <c r="Y851" s="40">
        <v>1</v>
      </c>
      <c r="Z851" s="51">
        <f>IF(T851="SOPORTE_TELEFÓNICO",'TARIFAS 2025'!$B$14,IF(V851="PRINCIPAL",'TARIFAS 2025'!$B$11,IF(V851="INTERMEDIA",'TARIFAS 2025'!$C$11,IF(V851="LEJANA",'TARIFAS 2025'!$D$11))))</f>
        <v>31419</v>
      </c>
      <c r="AA851" s="51">
        <f t="shared" si="13"/>
        <v>31419</v>
      </c>
      <c r="AB851" s="100"/>
      <c r="AC851" s="100"/>
      <c r="AD851" s="100"/>
      <c r="AE851" s="100"/>
      <c r="AF851" s="100"/>
      <c r="AG851" s="100"/>
      <c r="AH851" s="100"/>
      <c r="AI851" s="100"/>
      <c r="AJ851" s="100"/>
      <c r="AK851" s="100"/>
      <c r="AL851" s="100"/>
      <c r="AM851" s="100"/>
      <c r="AN851" s="100"/>
      <c r="AO851" s="100"/>
      <c r="AP851" s="100"/>
      <c r="AQ851" s="100"/>
      <c r="AR851" s="100"/>
      <c r="AS851" s="100"/>
      <c r="AT851" s="100"/>
      <c r="AU851" s="100"/>
      <c r="AV851" s="100"/>
      <c r="AW851" s="100"/>
      <c r="AX851" s="100"/>
      <c r="AY851" s="100"/>
      <c r="AZ851" s="100"/>
      <c r="BA851" s="100"/>
      <c r="BB851" s="100"/>
      <c r="BC851" s="100"/>
      <c r="BD851" s="100"/>
      <c r="BE851" s="100"/>
      <c r="BF851" s="100"/>
      <c r="BG851" s="100"/>
    </row>
    <row r="852" spans="1:59" s="85" customFormat="1" ht="15.6" x14ac:dyDescent="0.3">
      <c r="A852" s="40" t="s">
        <v>88</v>
      </c>
      <c r="B852" s="40" t="str">
        <f>VLOOKUP(A852,'CENTROS DE COSTOS'!A:D,2,0)</f>
        <v>0036-0005</v>
      </c>
      <c r="C852" s="40" t="str">
        <f>VLOOKUP(A852,'CENTROS DE COSTOS'!A:D,3,0)</f>
        <v>Wompi Noroccidente</v>
      </c>
      <c r="D852" s="40">
        <v>5001</v>
      </c>
      <c r="E852" s="40" t="s">
        <v>5133</v>
      </c>
      <c r="F852" s="40">
        <v>69522</v>
      </c>
      <c r="G852" s="40" t="s">
        <v>33</v>
      </c>
      <c r="H852" s="40" t="s">
        <v>120</v>
      </c>
      <c r="I852" s="40" t="s">
        <v>88</v>
      </c>
      <c r="J852" s="40" t="s">
        <v>1362</v>
      </c>
      <c r="K852" s="40" t="s">
        <v>1170</v>
      </c>
      <c r="L852" s="40" t="s">
        <v>8804</v>
      </c>
      <c r="M852" s="103">
        <v>45971.333333333343</v>
      </c>
      <c r="N852" s="103">
        <v>45973.490972222222</v>
      </c>
      <c r="O852" s="40" t="s">
        <v>35</v>
      </c>
      <c r="P852" s="40" t="s">
        <v>35</v>
      </c>
      <c r="Q852" s="40" t="s">
        <v>1494</v>
      </c>
      <c r="R852" s="40" t="s">
        <v>1495</v>
      </c>
      <c r="S852" s="40" t="s">
        <v>11067</v>
      </c>
      <c r="T852" s="40" t="s">
        <v>1172</v>
      </c>
      <c r="U852" s="40">
        <v>32</v>
      </c>
      <c r="V852" s="40" t="str">
        <f>VLOOKUP(D852,TIPOLOGIA!A:F,5,0)</f>
        <v>PRINCIPAL</v>
      </c>
      <c r="W852" s="40" t="str">
        <f>VLOOKUP(D852,TIPOLOGIA!A:F,6,0)</f>
        <v>TERRESTRE</v>
      </c>
      <c r="X852" s="40" t="s">
        <v>1498</v>
      </c>
      <c r="Y852" s="40">
        <v>1</v>
      </c>
      <c r="Z852" s="51">
        <f>IF(T852="SOPORTE_TELEFÓNICO",'TARIFAS 2025'!$B$14,IF(V852="PRINCIPAL",'TARIFAS 2025'!$B$11,IF(V852="INTERMEDIA",'TARIFAS 2025'!$C$11,IF(V852="LEJANA",'TARIFAS 2025'!$D$11))))</f>
        <v>31419</v>
      </c>
      <c r="AA852" s="51">
        <f t="shared" si="13"/>
        <v>31419</v>
      </c>
      <c r="AB852" s="100"/>
      <c r="AC852" s="100"/>
      <c r="AD852" s="100"/>
      <c r="AE852" s="100"/>
      <c r="AF852" s="100"/>
      <c r="AG852" s="100"/>
      <c r="AH852" s="100"/>
      <c r="AI852" s="100"/>
      <c r="AJ852" s="100"/>
      <c r="AK852" s="100"/>
      <c r="AL852" s="100"/>
      <c r="AM852" s="100"/>
      <c r="AN852" s="100"/>
      <c r="AO852" s="100"/>
      <c r="AP852" s="100"/>
      <c r="AQ852" s="100"/>
      <c r="AR852" s="100"/>
      <c r="AS852" s="100"/>
      <c r="AT852" s="100"/>
      <c r="AU852" s="100"/>
      <c r="AV852" s="100"/>
      <c r="AW852" s="100"/>
      <c r="AX852" s="100"/>
      <c r="AY852" s="100"/>
      <c r="AZ852" s="100"/>
      <c r="BA852" s="100"/>
      <c r="BB852" s="100"/>
      <c r="BC852" s="100"/>
      <c r="BD852" s="100"/>
      <c r="BE852" s="100"/>
      <c r="BF852" s="100"/>
      <c r="BG852" s="100"/>
    </row>
    <row r="853" spans="1:59" s="85" customFormat="1" ht="15.6" x14ac:dyDescent="0.3">
      <c r="A853" s="40" t="s">
        <v>88</v>
      </c>
      <c r="B853" s="40" t="str">
        <f>VLOOKUP(A853,'CENTROS DE COSTOS'!A:D,2,0)</f>
        <v>0036-0005</v>
      </c>
      <c r="C853" s="40" t="str">
        <f>VLOOKUP(A853,'CENTROS DE COSTOS'!A:D,3,0)</f>
        <v>Wompi Noroccidente</v>
      </c>
      <c r="D853" s="40">
        <v>5001</v>
      </c>
      <c r="E853" s="40" t="s">
        <v>5134</v>
      </c>
      <c r="F853" s="40">
        <v>73785</v>
      </c>
      <c r="G853" s="40" t="s">
        <v>33</v>
      </c>
      <c r="H853" s="40" t="s">
        <v>120</v>
      </c>
      <c r="I853" s="40" t="s">
        <v>88</v>
      </c>
      <c r="J853" s="40" t="s">
        <v>6910</v>
      </c>
      <c r="K853" s="40" t="s">
        <v>1170</v>
      </c>
      <c r="L853" s="40" t="s">
        <v>8805</v>
      </c>
      <c r="M853" s="103">
        <v>45971.333333333343</v>
      </c>
      <c r="N853" s="103">
        <v>45973.492361111108</v>
      </c>
      <c r="O853" s="40" t="s">
        <v>35</v>
      </c>
      <c r="P853" s="40" t="s">
        <v>35</v>
      </c>
      <c r="Q853" s="40" t="s">
        <v>1494</v>
      </c>
      <c r="R853" s="40" t="s">
        <v>1495</v>
      </c>
      <c r="S853" s="40" t="s">
        <v>11068</v>
      </c>
      <c r="T853" s="40" t="s">
        <v>1172</v>
      </c>
      <c r="U853" s="40">
        <v>40</v>
      </c>
      <c r="V853" s="40" t="str">
        <f>VLOOKUP(D853,TIPOLOGIA!A:F,5,0)</f>
        <v>PRINCIPAL</v>
      </c>
      <c r="W853" s="40" t="str">
        <f>VLOOKUP(D853,TIPOLOGIA!A:F,6,0)</f>
        <v>TERRESTRE</v>
      </c>
      <c r="X853" s="40" t="s">
        <v>1498</v>
      </c>
      <c r="Y853" s="40">
        <v>1</v>
      </c>
      <c r="Z853" s="51">
        <f>IF(T853="SOPORTE_TELEFÓNICO",'TARIFAS 2025'!$B$14,IF(V853="PRINCIPAL",'TARIFAS 2025'!$B$11,IF(V853="INTERMEDIA",'TARIFAS 2025'!$C$11,IF(V853="LEJANA",'TARIFAS 2025'!$D$11))))</f>
        <v>31419</v>
      </c>
      <c r="AA853" s="51">
        <f t="shared" si="13"/>
        <v>31419</v>
      </c>
      <c r="AB853" s="100"/>
      <c r="AC853" s="100"/>
      <c r="AD853" s="100"/>
      <c r="AE853" s="100"/>
      <c r="AF853" s="100"/>
      <c r="AG853" s="100"/>
      <c r="AH853" s="100"/>
      <c r="AI853" s="100"/>
      <c r="AJ853" s="100"/>
      <c r="AK853" s="100"/>
      <c r="AL853" s="100"/>
      <c r="AM853" s="100"/>
      <c r="AN853" s="100"/>
      <c r="AO853" s="100"/>
      <c r="AP853" s="100"/>
      <c r="AQ853" s="100"/>
      <c r="AR853" s="100"/>
      <c r="AS853" s="100"/>
      <c r="AT853" s="100"/>
      <c r="AU853" s="100"/>
      <c r="AV853" s="100"/>
      <c r="AW853" s="100"/>
      <c r="AX853" s="100"/>
      <c r="AY853" s="100"/>
      <c r="AZ853" s="100"/>
      <c r="BA853" s="100"/>
      <c r="BB853" s="100"/>
      <c r="BC853" s="100"/>
      <c r="BD853" s="100"/>
      <c r="BE853" s="100"/>
      <c r="BF853" s="100"/>
      <c r="BG853" s="100"/>
    </row>
    <row r="854" spans="1:59" s="85" customFormat="1" ht="15.6" x14ac:dyDescent="0.3">
      <c r="A854" s="40" t="s">
        <v>88</v>
      </c>
      <c r="B854" s="40" t="str">
        <f>VLOOKUP(A854,'CENTROS DE COSTOS'!A:D,2,0)</f>
        <v>0036-0005</v>
      </c>
      <c r="C854" s="40" t="str">
        <f>VLOOKUP(A854,'CENTROS DE COSTOS'!A:D,3,0)</f>
        <v>Wompi Noroccidente</v>
      </c>
      <c r="D854" s="40">
        <v>5088</v>
      </c>
      <c r="E854" s="40" t="s">
        <v>5135</v>
      </c>
      <c r="F854" s="40">
        <v>48749</v>
      </c>
      <c r="G854" s="40" t="s">
        <v>33</v>
      </c>
      <c r="H854" s="40" t="s">
        <v>120</v>
      </c>
      <c r="I854" s="40" t="s">
        <v>155</v>
      </c>
      <c r="J854" s="40" t="s">
        <v>3255</v>
      </c>
      <c r="K854" s="40" t="s">
        <v>1170</v>
      </c>
      <c r="L854" s="40" t="s">
        <v>8806</v>
      </c>
      <c r="M854" s="103">
        <v>45971.333333333343</v>
      </c>
      <c r="N854" s="103">
        <v>45973.493055555547</v>
      </c>
      <c r="O854" s="40" t="s">
        <v>35</v>
      </c>
      <c r="P854" s="40" t="s">
        <v>35</v>
      </c>
      <c r="Q854" s="40" t="s">
        <v>1494</v>
      </c>
      <c r="R854" s="40" t="s">
        <v>1495</v>
      </c>
      <c r="S854" s="40" t="s">
        <v>11069</v>
      </c>
      <c r="T854" s="40" t="s">
        <v>1172</v>
      </c>
      <c r="U854" s="40">
        <v>64</v>
      </c>
      <c r="V854" s="40" t="str">
        <f>VLOOKUP(D854,TIPOLOGIA!A:F,5,0)</f>
        <v>PRINCIPAL</v>
      </c>
      <c r="W854" s="40" t="str">
        <f>VLOOKUP(D854,TIPOLOGIA!A:F,6,0)</f>
        <v>TERRESTRE</v>
      </c>
      <c r="X854" s="40" t="s">
        <v>1498</v>
      </c>
      <c r="Y854" s="40">
        <v>1</v>
      </c>
      <c r="Z854" s="51">
        <f>IF(T854="SOPORTE_TELEFÓNICO",'TARIFAS 2025'!$B$14,IF(V854="PRINCIPAL",'TARIFAS 2025'!$B$11,IF(V854="INTERMEDIA",'TARIFAS 2025'!$C$11,IF(V854="LEJANA",'TARIFAS 2025'!$D$11))))</f>
        <v>31419</v>
      </c>
      <c r="AA854" s="51">
        <f t="shared" si="13"/>
        <v>31419</v>
      </c>
      <c r="AB854" s="100"/>
      <c r="AC854" s="100"/>
      <c r="AD854" s="100"/>
      <c r="AE854" s="100"/>
      <c r="AF854" s="100"/>
      <c r="AG854" s="100"/>
      <c r="AH854" s="100"/>
      <c r="AI854" s="100"/>
      <c r="AJ854" s="100"/>
      <c r="AK854" s="100"/>
      <c r="AL854" s="100"/>
      <c r="AM854" s="100"/>
      <c r="AN854" s="100"/>
      <c r="AO854" s="100"/>
      <c r="AP854" s="100"/>
      <c r="AQ854" s="100"/>
      <c r="AR854" s="100"/>
      <c r="AS854" s="100"/>
      <c r="AT854" s="100"/>
      <c r="AU854" s="100"/>
      <c r="AV854" s="100"/>
      <c r="AW854" s="100"/>
      <c r="AX854" s="100"/>
      <c r="AY854" s="100"/>
      <c r="AZ854" s="100"/>
      <c r="BA854" s="100"/>
      <c r="BB854" s="100"/>
      <c r="BC854" s="100"/>
      <c r="BD854" s="100"/>
      <c r="BE854" s="100"/>
      <c r="BF854" s="100"/>
      <c r="BG854" s="100"/>
    </row>
    <row r="855" spans="1:59" s="85" customFormat="1" ht="15.6" x14ac:dyDescent="0.3">
      <c r="A855" s="40" t="s">
        <v>88</v>
      </c>
      <c r="B855" s="40" t="str">
        <f>VLOOKUP(A855,'CENTROS DE COSTOS'!A:D,2,0)</f>
        <v>0036-0005</v>
      </c>
      <c r="C855" s="40" t="str">
        <f>VLOOKUP(A855,'CENTROS DE COSTOS'!A:D,3,0)</f>
        <v>Wompi Noroccidente</v>
      </c>
      <c r="D855" s="40">
        <v>5001</v>
      </c>
      <c r="E855" s="40" t="s">
        <v>5136</v>
      </c>
      <c r="F855" s="40">
        <v>80986</v>
      </c>
      <c r="G855" s="40" t="s">
        <v>33</v>
      </c>
      <c r="H855" s="40" t="s">
        <v>120</v>
      </c>
      <c r="I855" s="40" t="s">
        <v>88</v>
      </c>
      <c r="J855" s="40" t="s">
        <v>1745</v>
      </c>
      <c r="K855" s="40" t="s">
        <v>1170</v>
      </c>
      <c r="L855" s="40" t="s">
        <v>8807</v>
      </c>
      <c r="M855" s="103">
        <v>45971.333333333343</v>
      </c>
      <c r="N855" s="103">
        <v>45973.493750000001</v>
      </c>
      <c r="O855" s="40" t="s">
        <v>35</v>
      </c>
      <c r="P855" s="40" t="s">
        <v>35</v>
      </c>
      <c r="Q855" s="40" t="s">
        <v>1494</v>
      </c>
      <c r="R855" s="40" t="s">
        <v>1495</v>
      </c>
      <c r="S855" s="40" t="s">
        <v>11070</v>
      </c>
      <c r="T855" s="40" t="s">
        <v>1172</v>
      </c>
      <c r="U855" s="40">
        <v>64</v>
      </c>
      <c r="V855" s="40" t="str">
        <f>VLOOKUP(D855,TIPOLOGIA!A:F,5,0)</f>
        <v>PRINCIPAL</v>
      </c>
      <c r="W855" s="40" t="str">
        <f>VLOOKUP(D855,TIPOLOGIA!A:F,6,0)</f>
        <v>TERRESTRE</v>
      </c>
      <c r="X855" s="40" t="s">
        <v>1498</v>
      </c>
      <c r="Y855" s="40">
        <v>1</v>
      </c>
      <c r="Z855" s="51">
        <f>IF(T855="SOPORTE_TELEFÓNICO",'TARIFAS 2025'!$B$14,IF(V855="PRINCIPAL",'TARIFAS 2025'!$B$11,IF(V855="INTERMEDIA",'TARIFAS 2025'!$C$11,IF(V855="LEJANA",'TARIFAS 2025'!$D$11))))</f>
        <v>31419</v>
      </c>
      <c r="AA855" s="51">
        <f t="shared" si="13"/>
        <v>31419</v>
      </c>
      <c r="AB855" s="100"/>
      <c r="AC855" s="100"/>
      <c r="AD855" s="100"/>
      <c r="AE855" s="100"/>
      <c r="AF855" s="100"/>
      <c r="AG855" s="100"/>
      <c r="AH855" s="100"/>
      <c r="AI855" s="100"/>
      <c r="AJ855" s="100"/>
      <c r="AK855" s="100"/>
      <c r="AL855" s="100"/>
      <c r="AM855" s="100"/>
      <c r="AN855" s="100"/>
      <c r="AO855" s="100"/>
      <c r="AP855" s="100"/>
      <c r="AQ855" s="100"/>
      <c r="AR855" s="100"/>
      <c r="AS855" s="100"/>
      <c r="AT855" s="100"/>
      <c r="AU855" s="100"/>
      <c r="AV855" s="100"/>
      <c r="AW855" s="100"/>
      <c r="AX855" s="100"/>
      <c r="AY855" s="100"/>
      <c r="AZ855" s="100"/>
      <c r="BA855" s="100"/>
      <c r="BB855" s="100"/>
      <c r="BC855" s="100"/>
      <c r="BD855" s="100"/>
      <c r="BE855" s="100"/>
      <c r="BF855" s="100"/>
      <c r="BG855" s="100"/>
    </row>
    <row r="856" spans="1:59" s="85" customFormat="1" ht="15.6" x14ac:dyDescent="0.3">
      <c r="A856" s="40" t="s">
        <v>88</v>
      </c>
      <c r="B856" s="40" t="str">
        <f>VLOOKUP(A856,'CENTROS DE COSTOS'!A:D,2,0)</f>
        <v>0036-0005</v>
      </c>
      <c r="C856" s="40" t="str">
        <f>VLOOKUP(A856,'CENTROS DE COSTOS'!A:D,3,0)</f>
        <v>Wompi Noroccidente</v>
      </c>
      <c r="D856" s="40">
        <v>5380</v>
      </c>
      <c r="E856" s="40" t="s">
        <v>5137</v>
      </c>
      <c r="F856" s="40">
        <v>20999</v>
      </c>
      <c r="G856" s="40" t="s">
        <v>33</v>
      </c>
      <c r="H856" s="40" t="s">
        <v>120</v>
      </c>
      <c r="I856" s="40" t="s">
        <v>194</v>
      </c>
      <c r="J856" s="40" t="s">
        <v>6911</v>
      </c>
      <c r="K856" s="40" t="s">
        <v>1170</v>
      </c>
      <c r="L856" s="40" t="s">
        <v>8808</v>
      </c>
      <c r="M856" s="103">
        <v>45971.333333333343</v>
      </c>
      <c r="N856" s="103">
        <v>45973.494444444441</v>
      </c>
      <c r="O856" s="40" t="s">
        <v>35</v>
      </c>
      <c r="P856" s="40" t="s">
        <v>35</v>
      </c>
      <c r="Q856" s="40" t="s">
        <v>1494</v>
      </c>
      <c r="R856" s="40" t="s">
        <v>1495</v>
      </c>
      <c r="S856" s="40" t="s">
        <v>11071</v>
      </c>
      <c r="T856" s="40" t="s">
        <v>1172</v>
      </c>
      <c r="U856" s="40">
        <v>32</v>
      </c>
      <c r="V856" s="40" t="str">
        <f>VLOOKUP(D856,TIPOLOGIA!A:F,5,0)</f>
        <v>PRINCIPAL</v>
      </c>
      <c r="W856" s="40" t="str">
        <f>VLOOKUP(D856,TIPOLOGIA!A:F,6,0)</f>
        <v>TERRESTRE</v>
      </c>
      <c r="X856" s="40" t="s">
        <v>1498</v>
      </c>
      <c r="Y856" s="40">
        <v>1</v>
      </c>
      <c r="Z856" s="51">
        <f>IF(T856="SOPORTE_TELEFÓNICO",'TARIFAS 2025'!$B$14,IF(V856="PRINCIPAL",'TARIFAS 2025'!$B$11,IF(V856="INTERMEDIA",'TARIFAS 2025'!$C$11,IF(V856="LEJANA",'TARIFAS 2025'!$D$11))))</f>
        <v>31419</v>
      </c>
      <c r="AA856" s="51">
        <f t="shared" si="13"/>
        <v>31419</v>
      </c>
      <c r="AB856" s="100"/>
      <c r="AC856" s="100"/>
      <c r="AD856" s="100"/>
      <c r="AE856" s="100"/>
      <c r="AF856" s="100"/>
      <c r="AG856" s="100"/>
      <c r="AH856" s="100"/>
      <c r="AI856" s="100"/>
      <c r="AJ856" s="100"/>
      <c r="AK856" s="100"/>
      <c r="AL856" s="100"/>
      <c r="AM856" s="100"/>
      <c r="AN856" s="100"/>
      <c r="AO856" s="100"/>
      <c r="AP856" s="100"/>
      <c r="AQ856" s="100"/>
      <c r="AR856" s="100"/>
      <c r="AS856" s="100"/>
      <c r="AT856" s="100"/>
      <c r="AU856" s="100"/>
      <c r="AV856" s="100"/>
      <c r="AW856" s="100"/>
      <c r="AX856" s="100"/>
      <c r="AY856" s="100"/>
      <c r="AZ856" s="100"/>
      <c r="BA856" s="100"/>
      <c r="BB856" s="100"/>
      <c r="BC856" s="100"/>
      <c r="BD856" s="100"/>
      <c r="BE856" s="100"/>
      <c r="BF856" s="100"/>
      <c r="BG856" s="100"/>
    </row>
    <row r="857" spans="1:59" s="85" customFormat="1" ht="15.6" x14ac:dyDescent="0.3">
      <c r="A857" s="40" t="s">
        <v>88</v>
      </c>
      <c r="B857" s="40" t="str">
        <f>VLOOKUP(A857,'CENTROS DE COSTOS'!A:D,2,0)</f>
        <v>0036-0005</v>
      </c>
      <c r="C857" s="40" t="str">
        <f>VLOOKUP(A857,'CENTROS DE COSTOS'!A:D,3,0)</f>
        <v>Wompi Noroccidente</v>
      </c>
      <c r="D857" s="40">
        <v>5001</v>
      </c>
      <c r="E857" s="40" t="s">
        <v>5138</v>
      </c>
      <c r="F857" s="40">
        <v>34265</v>
      </c>
      <c r="G857" s="40" t="s">
        <v>33</v>
      </c>
      <c r="H857" s="40" t="s">
        <v>120</v>
      </c>
      <c r="I857" s="40" t="s">
        <v>88</v>
      </c>
      <c r="J857" s="40" t="s">
        <v>6912</v>
      </c>
      <c r="K857" s="40" t="s">
        <v>1170</v>
      </c>
      <c r="L857" s="40" t="s">
        <v>8809</v>
      </c>
      <c r="M857" s="103">
        <v>45968.688888888893</v>
      </c>
      <c r="N857" s="103">
        <v>45973.494444444441</v>
      </c>
      <c r="O857" s="40" t="s">
        <v>35</v>
      </c>
      <c r="P857" s="40" t="s">
        <v>35</v>
      </c>
      <c r="Q857" s="40" t="s">
        <v>1494</v>
      </c>
      <c r="R857" s="40" t="s">
        <v>1495</v>
      </c>
      <c r="S857" s="40" t="s">
        <v>11072</v>
      </c>
      <c r="T857" s="40" t="s">
        <v>1172</v>
      </c>
      <c r="U857" s="40">
        <v>40</v>
      </c>
      <c r="V857" s="40" t="str">
        <f>VLOOKUP(D857,TIPOLOGIA!A:F,5,0)</f>
        <v>PRINCIPAL</v>
      </c>
      <c r="W857" s="40" t="str">
        <f>VLOOKUP(D857,TIPOLOGIA!A:F,6,0)</f>
        <v>TERRESTRE</v>
      </c>
      <c r="X857" s="40" t="s">
        <v>1498</v>
      </c>
      <c r="Y857" s="40">
        <v>1</v>
      </c>
      <c r="Z857" s="51">
        <f>IF(T857="SOPORTE_TELEFÓNICO",'TARIFAS 2025'!$B$14,IF(V857="PRINCIPAL",'TARIFAS 2025'!$B$11,IF(V857="INTERMEDIA",'TARIFAS 2025'!$C$11,IF(V857="LEJANA",'TARIFAS 2025'!$D$11))))</f>
        <v>31419</v>
      </c>
      <c r="AA857" s="51">
        <f t="shared" si="13"/>
        <v>31419</v>
      </c>
      <c r="AB857" s="100"/>
      <c r="AC857" s="100"/>
      <c r="AD857" s="100"/>
      <c r="AE857" s="100"/>
      <c r="AF857" s="100"/>
      <c r="AG857" s="100"/>
      <c r="AH857" s="100"/>
      <c r="AI857" s="100"/>
      <c r="AJ857" s="100"/>
      <c r="AK857" s="100"/>
      <c r="AL857" s="100"/>
      <c r="AM857" s="100"/>
      <c r="AN857" s="100"/>
      <c r="AO857" s="100"/>
      <c r="AP857" s="100"/>
      <c r="AQ857" s="100"/>
      <c r="AR857" s="100"/>
      <c r="AS857" s="100"/>
      <c r="AT857" s="100"/>
      <c r="AU857" s="100"/>
      <c r="AV857" s="100"/>
      <c r="AW857" s="100"/>
      <c r="AX857" s="100"/>
      <c r="AY857" s="100"/>
      <c r="AZ857" s="100"/>
      <c r="BA857" s="100"/>
      <c r="BB857" s="100"/>
      <c r="BC857" s="100"/>
      <c r="BD857" s="100"/>
      <c r="BE857" s="100"/>
      <c r="BF857" s="100"/>
      <c r="BG857" s="100"/>
    </row>
    <row r="858" spans="1:59" s="85" customFormat="1" ht="15.6" x14ac:dyDescent="0.3">
      <c r="A858" s="40" t="s">
        <v>65</v>
      </c>
      <c r="B858" s="40" t="str">
        <f>VLOOKUP(A858,'CENTROS DE COSTOS'!A:D,2,0)</f>
        <v>0036-0005</v>
      </c>
      <c r="C858" s="40" t="str">
        <f>VLOOKUP(A858,'CENTROS DE COSTOS'!A:D,3,0)</f>
        <v>Wompi Noroccidente</v>
      </c>
      <c r="D858" s="40">
        <v>5147</v>
      </c>
      <c r="E858" s="40" t="s">
        <v>5139</v>
      </c>
      <c r="F858" s="40">
        <v>62823</v>
      </c>
      <c r="G858" s="40" t="s">
        <v>33</v>
      </c>
      <c r="H858" s="40" t="s">
        <v>120</v>
      </c>
      <c r="I858" s="40" t="s">
        <v>165</v>
      </c>
      <c r="J858" s="40" t="s">
        <v>1721</v>
      </c>
      <c r="K858" s="40" t="s">
        <v>1170</v>
      </c>
      <c r="L858" s="40" t="s">
        <v>8810</v>
      </c>
      <c r="M858" s="103">
        <v>45971.606944444437</v>
      </c>
      <c r="N858" s="103">
        <v>45973.495138888888</v>
      </c>
      <c r="O858" s="40" t="s">
        <v>35</v>
      </c>
      <c r="P858" s="40" t="s">
        <v>35</v>
      </c>
      <c r="Q858" s="40" t="s">
        <v>1494</v>
      </c>
      <c r="R858" s="40" t="s">
        <v>1495</v>
      </c>
      <c r="S858" s="40" t="s">
        <v>11073</v>
      </c>
      <c r="T858" s="40" t="s">
        <v>1172</v>
      </c>
      <c r="U858" s="40">
        <v>48</v>
      </c>
      <c r="V858" s="40" t="str">
        <f>VLOOKUP(D858,TIPOLOGIA!A:F,5,0)</f>
        <v>PRINCIPAL</v>
      </c>
      <c r="W858" s="40" t="str">
        <f>VLOOKUP(D858,TIPOLOGIA!A:F,6,0)</f>
        <v>TERRESTRE</v>
      </c>
      <c r="X858" s="40" t="s">
        <v>1232</v>
      </c>
      <c r="Y858" s="40">
        <v>1</v>
      </c>
      <c r="Z858" s="51">
        <f>IF(T858="SOPORTE_TELEFÓNICO",'TARIFAS 2025'!$B$14,IF(V858="PRINCIPAL",'TARIFAS 2025'!$B$11,IF(V858="INTERMEDIA",'TARIFAS 2025'!$C$11,IF(V858="LEJANA",'TARIFAS 2025'!$D$11))))</f>
        <v>31419</v>
      </c>
      <c r="AA858" s="51">
        <f t="shared" si="13"/>
        <v>31419</v>
      </c>
      <c r="AB858" s="100"/>
      <c r="AC858" s="100"/>
      <c r="AD858" s="100"/>
      <c r="AE858" s="100"/>
      <c r="AF858" s="100"/>
      <c r="AG858" s="100"/>
      <c r="AH858" s="100"/>
      <c r="AI858" s="100"/>
      <c r="AJ858" s="100"/>
      <c r="AK858" s="100"/>
      <c r="AL858" s="100"/>
      <c r="AM858" s="100"/>
      <c r="AN858" s="100"/>
      <c r="AO858" s="100"/>
      <c r="AP858" s="100"/>
      <c r="AQ858" s="100"/>
      <c r="AR858" s="100"/>
      <c r="AS858" s="100"/>
      <c r="AT858" s="100"/>
      <c r="AU858" s="100"/>
      <c r="AV858" s="100"/>
      <c r="AW858" s="100"/>
      <c r="AX858" s="100"/>
      <c r="AY858" s="100"/>
      <c r="AZ858" s="100"/>
      <c r="BA858" s="100"/>
      <c r="BB858" s="100"/>
      <c r="BC858" s="100"/>
      <c r="BD858" s="100"/>
      <c r="BE858" s="100"/>
      <c r="BF858" s="100"/>
      <c r="BG858" s="100"/>
    </row>
    <row r="859" spans="1:59" s="85" customFormat="1" ht="15.6" x14ac:dyDescent="0.3">
      <c r="A859" s="40" t="s">
        <v>88</v>
      </c>
      <c r="B859" s="40" t="str">
        <f>VLOOKUP(A859,'CENTROS DE COSTOS'!A:D,2,0)</f>
        <v>0036-0005</v>
      </c>
      <c r="C859" s="40" t="str">
        <f>VLOOKUP(A859,'CENTROS DE COSTOS'!A:D,3,0)</f>
        <v>Wompi Noroccidente</v>
      </c>
      <c r="D859" s="40">
        <v>5001</v>
      </c>
      <c r="E859" s="40" t="s">
        <v>5140</v>
      </c>
      <c r="F859" s="40">
        <v>67191</v>
      </c>
      <c r="G859" s="40" t="s">
        <v>33</v>
      </c>
      <c r="H859" s="40" t="s">
        <v>120</v>
      </c>
      <c r="I859" s="40" t="s">
        <v>88</v>
      </c>
      <c r="J859" s="40" t="s">
        <v>6913</v>
      </c>
      <c r="K859" s="40" t="s">
        <v>1170</v>
      </c>
      <c r="L859" s="40" t="s">
        <v>8811</v>
      </c>
      <c r="M859" s="103">
        <v>45968.699305555558</v>
      </c>
      <c r="N859" s="103">
        <v>45973.495138888888</v>
      </c>
      <c r="O859" s="40" t="s">
        <v>35</v>
      </c>
      <c r="P859" s="40" t="s">
        <v>35</v>
      </c>
      <c r="Q859" s="40" t="s">
        <v>1494</v>
      </c>
      <c r="R859" s="40" t="s">
        <v>1495</v>
      </c>
      <c r="S859" s="40" t="s">
        <v>11074</v>
      </c>
      <c r="T859" s="40" t="s">
        <v>1172</v>
      </c>
      <c r="U859" s="40">
        <v>64</v>
      </c>
      <c r="V859" s="40" t="str">
        <f>VLOOKUP(D859,TIPOLOGIA!A:F,5,0)</f>
        <v>PRINCIPAL</v>
      </c>
      <c r="W859" s="40" t="str">
        <f>VLOOKUP(D859,TIPOLOGIA!A:F,6,0)</f>
        <v>TERRESTRE</v>
      </c>
      <c r="X859" s="40" t="s">
        <v>1498</v>
      </c>
      <c r="Y859" s="40">
        <v>1</v>
      </c>
      <c r="Z859" s="51">
        <f>IF(T859="SOPORTE_TELEFÓNICO",'TARIFAS 2025'!$B$14,IF(V859="PRINCIPAL",'TARIFAS 2025'!$B$11,IF(V859="INTERMEDIA",'TARIFAS 2025'!$C$11,IF(V859="LEJANA",'TARIFAS 2025'!$D$11))))</f>
        <v>31419</v>
      </c>
      <c r="AA859" s="51">
        <f t="shared" si="13"/>
        <v>31419</v>
      </c>
      <c r="AB859" s="100"/>
      <c r="AC859" s="100"/>
      <c r="AD859" s="100"/>
      <c r="AE859" s="100"/>
      <c r="AF859" s="100"/>
      <c r="AG859" s="100"/>
      <c r="AH859" s="100"/>
      <c r="AI859" s="100"/>
      <c r="AJ859" s="100"/>
      <c r="AK859" s="100"/>
      <c r="AL859" s="100"/>
      <c r="AM859" s="100"/>
      <c r="AN859" s="100"/>
      <c r="AO859" s="100"/>
      <c r="AP859" s="100"/>
      <c r="AQ859" s="100"/>
      <c r="AR859" s="100"/>
      <c r="AS859" s="100"/>
      <c r="AT859" s="100"/>
      <c r="AU859" s="100"/>
      <c r="AV859" s="100"/>
      <c r="AW859" s="100"/>
      <c r="AX859" s="100"/>
      <c r="AY859" s="100"/>
      <c r="AZ859" s="100"/>
      <c r="BA859" s="100"/>
      <c r="BB859" s="100"/>
      <c r="BC859" s="100"/>
      <c r="BD859" s="100"/>
      <c r="BE859" s="100"/>
      <c r="BF859" s="100"/>
      <c r="BG859" s="100"/>
    </row>
    <row r="860" spans="1:59" s="85" customFormat="1" ht="15.6" x14ac:dyDescent="0.3">
      <c r="A860" s="40" t="s">
        <v>88</v>
      </c>
      <c r="B860" s="40" t="str">
        <f>VLOOKUP(A860,'CENTROS DE COSTOS'!A:D,2,0)</f>
        <v>0036-0005</v>
      </c>
      <c r="C860" s="40" t="str">
        <f>VLOOKUP(A860,'CENTROS DE COSTOS'!A:D,3,0)</f>
        <v>Wompi Noroccidente</v>
      </c>
      <c r="D860" s="40">
        <v>5088</v>
      </c>
      <c r="E860" s="40" t="s">
        <v>5141</v>
      </c>
      <c r="F860" s="40">
        <v>57596</v>
      </c>
      <c r="G860" s="40" t="s">
        <v>33</v>
      </c>
      <c r="H860" s="40" t="s">
        <v>120</v>
      </c>
      <c r="I860" s="40" t="s">
        <v>155</v>
      </c>
      <c r="J860" s="40" t="s">
        <v>6914</v>
      </c>
      <c r="K860" s="40" t="s">
        <v>1170</v>
      </c>
      <c r="L860" s="40" t="s">
        <v>8812</v>
      </c>
      <c r="M860" s="103">
        <v>45968.694444444453</v>
      </c>
      <c r="N860" s="103">
        <v>45973.495833333327</v>
      </c>
      <c r="O860" s="40" t="s">
        <v>35</v>
      </c>
      <c r="P860" s="40" t="s">
        <v>35</v>
      </c>
      <c r="Q860" s="40" t="s">
        <v>1494</v>
      </c>
      <c r="R860" s="40" t="s">
        <v>1495</v>
      </c>
      <c r="S860" s="40" t="s">
        <v>11075</v>
      </c>
      <c r="T860" s="40" t="s">
        <v>1172</v>
      </c>
      <c r="U860" s="40">
        <v>64</v>
      </c>
      <c r="V860" s="40" t="str">
        <f>VLOOKUP(D860,TIPOLOGIA!A:F,5,0)</f>
        <v>PRINCIPAL</v>
      </c>
      <c r="W860" s="40" t="str">
        <f>VLOOKUP(D860,TIPOLOGIA!A:F,6,0)</f>
        <v>TERRESTRE</v>
      </c>
      <c r="X860" s="40" t="s">
        <v>1498</v>
      </c>
      <c r="Y860" s="40">
        <v>1</v>
      </c>
      <c r="Z860" s="51">
        <f>IF(T860="SOPORTE_TELEFÓNICO",'TARIFAS 2025'!$B$14,IF(V860="PRINCIPAL",'TARIFAS 2025'!$B$11,IF(V860="INTERMEDIA",'TARIFAS 2025'!$C$11,IF(V860="LEJANA",'TARIFAS 2025'!$D$11))))</f>
        <v>31419</v>
      </c>
      <c r="AA860" s="51">
        <f t="shared" si="13"/>
        <v>31419</v>
      </c>
      <c r="AB860" s="100"/>
      <c r="AC860" s="100"/>
      <c r="AD860" s="100"/>
      <c r="AE860" s="100"/>
      <c r="AF860" s="100"/>
      <c r="AG860" s="100"/>
      <c r="AH860" s="100"/>
      <c r="AI860" s="100"/>
      <c r="AJ860" s="100"/>
      <c r="AK860" s="100"/>
      <c r="AL860" s="100"/>
      <c r="AM860" s="100"/>
      <c r="AN860" s="100"/>
      <c r="AO860" s="100"/>
      <c r="AP860" s="100"/>
      <c r="AQ860" s="100"/>
      <c r="AR860" s="100"/>
      <c r="AS860" s="100"/>
      <c r="AT860" s="100"/>
      <c r="AU860" s="100"/>
      <c r="AV860" s="100"/>
      <c r="AW860" s="100"/>
      <c r="AX860" s="100"/>
      <c r="AY860" s="100"/>
      <c r="AZ860" s="100"/>
      <c r="BA860" s="100"/>
      <c r="BB860" s="100"/>
      <c r="BC860" s="100"/>
      <c r="BD860" s="100"/>
      <c r="BE860" s="100"/>
      <c r="BF860" s="100"/>
      <c r="BG860" s="100"/>
    </row>
    <row r="861" spans="1:59" s="85" customFormat="1" ht="15.6" x14ac:dyDescent="0.3">
      <c r="A861" s="40" t="s">
        <v>88</v>
      </c>
      <c r="B861" s="40" t="str">
        <f>VLOOKUP(A861,'CENTROS DE COSTOS'!A:D,2,0)</f>
        <v>0036-0005</v>
      </c>
      <c r="C861" s="40" t="str">
        <f>VLOOKUP(A861,'CENTROS DE COSTOS'!A:D,3,0)</f>
        <v>Wompi Noroccidente</v>
      </c>
      <c r="D861" s="40">
        <v>5001</v>
      </c>
      <c r="E861" s="40" t="s">
        <v>5142</v>
      </c>
      <c r="F861" s="40">
        <v>67885</v>
      </c>
      <c r="G861" s="40" t="s">
        <v>33</v>
      </c>
      <c r="H861" s="40" t="s">
        <v>120</v>
      </c>
      <c r="I861" s="40" t="s">
        <v>88</v>
      </c>
      <c r="J861" s="40" t="s">
        <v>6915</v>
      </c>
      <c r="K861" s="40" t="s">
        <v>1170</v>
      </c>
      <c r="L861" s="40" t="s">
        <v>8813</v>
      </c>
      <c r="M861" s="103">
        <v>45971.333333333343</v>
      </c>
      <c r="N861" s="103">
        <v>45973.496527777781</v>
      </c>
      <c r="O861" s="40" t="s">
        <v>35</v>
      </c>
      <c r="P861" s="40" t="s">
        <v>35</v>
      </c>
      <c r="Q861" s="40" t="s">
        <v>1494</v>
      </c>
      <c r="R861" s="40" t="s">
        <v>1495</v>
      </c>
      <c r="S861" s="40" t="s">
        <v>11076</v>
      </c>
      <c r="T861" s="40" t="s">
        <v>1172</v>
      </c>
      <c r="U861" s="40">
        <v>32</v>
      </c>
      <c r="V861" s="40" t="str">
        <f>VLOOKUP(D861,TIPOLOGIA!A:F,5,0)</f>
        <v>PRINCIPAL</v>
      </c>
      <c r="W861" s="40" t="str">
        <f>VLOOKUP(D861,TIPOLOGIA!A:F,6,0)</f>
        <v>TERRESTRE</v>
      </c>
      <c r="X861" s="40" t="s">
        <v>1498</v>
      </c>
      <c r="Y861" s="40">
        <v>1</v>
      </c>
      <c r="Z861" s="51">
        <f>IF(T861="SOPORTE_TELEFÓNICO",'TARIFAS 2025'!$B$14,IF(V861="PRINCIPAL",'TARIFAS 2025'!$B$11,IF(V861="INTERMEDIA",'TARIFAS 2025'!$C$11,IF(V861="LEJANA",'TARIFAS 2025'!$D$11))))</f>
        <v>31419</v>
      </c>
      <c r="AA861" s="51">
        <f t="shared" si="13"/>
        <v>31419</v>
      </c>
      <c r="AB861" s="100"/>
      <c r="AC861" s="100"/>
      <c r="AD861" s="100"/>
      <c r="AE861" s="100"/>
      <c r="AF861" s="100"/>
      <c r="AG861" s="100"/>
      <c r="AH861" s="100"/>
      <c r="AI861" s="100"/>
      <c r="AJ861" s="100"/>
      <c r="AK861" s="100"/>
      <c r="AL861" s="100"/>
      <c r="AM861" s="100"/>
      <c r="AN861" s="100"/>
      <c r="AO861" s="100"/>
      <c r="AP861" s="100"/>
      <c r="AQ861" s="100"/>
      <c r="AR861" s="100"/>
      <c r="AS861" s="100"/>
      <c r="AT861" s="100"/>
      <c r="AU861" s="100"/>
      <c r="AV861" s="100"/>
      <c r="AW861" s="100"/>
      <c r="AX861" s="100"/>
      <c r="AY861" s="100"/>
      <c r="AZ861" s="100"/>
      <c r="BA861" s="100"/>
      <c r="BB861" s="100"/>
      <c r="BC861" s="100"/>
      <c r="BD861" s="100"/>
      <c r="BE861" s="100"/>
      <c r="BF861" s="100"/>
      <c r="BG861" s="100"/>
    </row>
    <row r="862" spans="1:59" s="85" customFormat="1" ht="15.6" x14ac:dyDescent="0.3">
      <c r="A862" s="40" t="s">
        <v>71</v>
      </c>
      <c r="B862" s="40" t="str">
        <f>VLOOKUP(A862,'CENTROS DE COSTOS'!A:D,2,0)</f>
        <v>0036-0004</v>
      </c>
      <c r="C862" s="40" t="str">
        <f>VLOOKUP(A862,'CENTROS DE COSTOS'!A:D,3,0)</f>
        <v>Wompi Centro</v>
      </c>
      <c r="D862" s="40">
        <v>11001</v>
      </c>
      <c r="E862" s="40" t="s">
        <v>5143</v>
      </c>
      <c r="F862" s="40">
        <v>68176</v>
      </c>
      <c r="G862" s="40" t="s">
        <v>33</v>
      </c>
      <c r="H862" s="40" t="s">
        <v>618</v>
      </c>
      <c r="I862" s="40" t="s">
        <v>71</v>
      </c>
      <c r="J862" s="40" t="s">
        <v>6916</v>
      </c>
      <c r="K862" s="40" t="s">
        <v>1170</v>
      </c>
      <c r="L862" s="40" t="s">
        <v>8814</v>
      </c>
      <c r="M862" s="103">
        <v>45972.333333333343</v>
      </c>
      <c r="N862" s="103">
        <v>45973.496527777781</v>
      </c>
      <c r="O862" s="40" t="s">
        <v>35</v>
      </c>
      <c r="P862" s="40" t="s">
        <v>35</v>
      </c>
      <c r="Q862" s="40" t="s">
        <v>1494</v>
      </c>
      <c r="R862" s="40" t="s">
        <v>1495</v>
      </c>
      <c r="S862" s="40" t="s">
        <v>11062</v>
      </c>
      <c r="T862" s="40" t="s">
        <v>1172</v>
      </c>
      <c r="U862" s="40">
        <v>24</v>
      </c>
      <c r="V862" s="40" t="str">
        <f>VLOOKUP(D862,TIPOLOGIA!A:F,5,0)</f>
        <v>PRINCIPAL</v>
      </c>
      <c r="W862" s="40" t="str">
        <f>VLOOKUP(D862,TIPOLOGIA!A:F,6,0)</f>
        <v>TERRESTRE</v>
      </c>
      <c r="X862" s="40" t="s">
        <v>1208</v>
      </c>
      <c r="Y862" s="40">
        <v>1</v>
      </c>
      <c r="Z862" s="51">
        <f>IF(T862="SOPORTE_TELEFÓNICO",'TARIFAS 2025'!$B$14,IF(V862="PRINCIPAL",'TARIFAS 2025'!$B$11,IF(V862="INTERMEDIA",'TARIFAS 2025'!$C$11,IF(V862="LEJANA",'TARIFAS 2025'!$D$11))))</f>
        <v>31419</v>
      </c>
      <c r="AA862" s="51">
        <f t="shared" si="13"/>
        <v>31419</v>
      </c>
      <c r="AB862" s="100"/>
      <c r="AC862" s="100"/>
      <c r="AD862" s="100"/>
      <c r="AE862" s="100"/>
      <c r="AF862" s="100"/>
      <c r="AG862" s="100"/>
      <c r="AH862" s="100"/>
      <c r="AI862" s="100"/>
      <c r="AJ862" s="100"/>
      <c r="AK862" s="100"/>
      <c r="AL862" s="100"/>
      <c r="AM862" s="100"/>
      <c r="AN862" s="100"/>
      <c r="AO862" s="100"/>
      <c r="AP862" s="100"/>
      <c r="AQ862" s="100"/>
      <c r="AR862" s="100"/>
      <c r="AS862" s="100"/>
      <c r="AT862" s="100"/>
      <c r="AU862" s="100"/>
      <c r="AV862" s="100"/>
      <c r="AW862" s="100"/>
      <c r="AX862" s="100"/>
      <c r="AY862" s="100"/>
      <c r="AZ862" s="100"/>
      <c r="BA862" s="100"/>
      <c r="BB862" s="100"/>
      <c r="BC862" s="100"/>
      <c r="BD862" s="100"/>
      <c r="BE862" s="100"/>
      <c r="BF862" s="100"/>
      <c r="BG862" s="100"/>
    </row>
    <row r="863" spans="1:59" s="85" customFormat="1" ht="15.6" x14ac:dyDescent="0.3">
      <c r="A863" s="40" t="s">
        <v>88</v>
      </c>
      <c r="B863" s="40" t="str">
        <f>VLOOKUP(A863,'CENTROS DE COSTOS'!A:D,2,0)</f>
        <v>0036-0005</v>
      </c>
      <c r="C863" s="40" t="str">
        <f>VLOOKUP(A863,'CENTROS DE COSTOS'!A:D,3,0)</f>
        <v>Wompi Noroccidente</v>
      </c>
      <c r="D863" s="40">
        <v>5360</v>
      </c>
      <c r="E863" s="40" t="s">
        <v>5144</v>
      </c>
      <c r="F863" s="40">
        <v>71804</v>
      </c>
      <c r="G863" s="40" t="s">
        <v>33</v>
      </c>
      <c r="H863" s="40" t="s">
        <v>120</v>
      </c>
      <c r="I863" s="40" t="s">
        <v>190</v>
      </c>
      <c r="J863" s="40" t="s">
        <v>6917</v>
      </c>
      <c r="K863" s="40" t="s">
        <v>1170</v>
      </c>
      <c r="L863" s="40" t="s">
        <v>8815</v>
      </c>
      <c r="M863" s="103">
        <v>45968.463194444441</v>
      </c>
      <c r="N863" s="103">
        <v>45973.49722222222</v>
      </c>
      <c r="O863" s="40" t="s">
        <v>35</v>
      </c>
      <c r="P863" s="40" t="s">
        <v>35</v>
      </c>
      <c r="Q863" s="40" t="s">
        <v>1494</v>
      </c>
      <c r="R863" s="40" t="s">
        <v>1495</v>
      </c>
      <c r="S863" s="40" t="s">
        <v>11077</v>
      </c>
      <c r="T863" s="40" t="s">
        <v>1172</v>
      </c>
      <c r="U863" s="40">
        <v>24</v>
      </c>
      <c r="V863" s="40" t="str">
        <f>VLOOKUP(D863,TIPOLOGIA!A:F,5,0)</f>
        <v>PRINCIPAL</v>
      </c>
      <c r="W863" s="40" t="str">
        <f>VLOOKUP(D863,TIPOLOGIA!A:F,6,0)</f>
        <v>TERRESTRE</v>
      </c>
      <c r="X863" s="40" t="s">
        <v>1498</v>
      </c>
      <c r="Y863" s="40">
        <v>1</v>
      </c>
      <c r="Z863" s="51">
        <f>IF(T863="SOPORTE_TELEFÓNICO",'TARIFAS 2025'!$B$14,IF(V863="PRINCIPAL",'TARIFAS 2025'!$B$11,IF(V863="INTERMEDIA",'TARIFAS 2025'!$C$11,IF(V863="LEJANA",'TARIFAS 2025'!$D$11))))</f>
        <v>31419</v>
      </c>
      <c r="AA863" s="51">
        <f t="shared" si="13"/>
        <v>31419</v>
      </c>
      <c r="AB863" s="100"/>
      <c r="AC863" s="100"/>
      <c r="AD863" s="100"/>
      <c r="AE863" s="100"/>
      <c r="AF863" s="100"/>
      <c r="AG863" s="100"/>
      <c r="AH863" s="100"/>
      <c r="AI863" s="100"/>
      <c r="AJ863" s="100"/>
      <c r="AK863" s="100"/>
      <c r="AL863" s="100"/>
      <c r="AM863" s="100"/>
      <c r="AN863" s="100"/>
      <c r="AO863" s="100"/>
      <c r="AP863" s="100"/>
      <c r="AQ863" s="100"/>
      <c r="AR863" s="100"/>
      <c r="AS863" s="100"/>
      <c r="AT863" s="100"/>
      <c r="AU863" s="100"/>
      <c r="AV863" s="100"/>
      <c r="AW863" s="100"/>
      <c r="AX863" s="100"/>
      <c r="AY863" s="100"/>
      <c r="AZ863" s="100"/>
      <c r="BA863" s="100"/>
      <c r="BB863" s="100"/>
      <c r="BC863" s="100"/>
      <c r="BD863" s="100"/>
      <c r="BE863" s="100"/>
      <c r="BF863" s="100"/>
      <c r="BG863" s="100"/>
    </row>
    <row r="864" spans="1:59" s="85" customFormat="1" ht="15.6" x14ac:dyDescent="0.3">
      <c r="A864" s="40" t="s">
        <v>88</v>
      </c>
      <c r="B864" s="40" t="str">
        <f>VLOOKUP(A864,'CENTROS DE COSTOS'!A:D,2,0)</f>
        <v>0036-0005</v>
      </c>
      <c r="C864" s="40" t="str">
        <f>VLOOKUP(A864,'CENTROS DE COSTOS'!A:D,3,0)</f>
        <v>Wompi Noroccidente</v>
      </c>
      <c r="D864" s="40">
        <v>5001</v>
      </c>
      <c r="E864" s="40" t="s">
        <v>5145</v>
      </c>
      <c r="F864" s="40">
        <v>45522</v>
      </c>
      <c r="G864" s="40" t="s">
        <v>33</v>
      </c>
      <c r="H864" s="40" t="s">
        <v>120</v>
      </c>
      <c r="I864" s="40" t="s">
        <v>88</v>
      </c>
      <c r="J864" s="40" t="s">
        <v>3363</v>
      </c>
      <c r="K864" s="40" t="s">
        <v>1170</v>
      </c>
      <c r="L864" s="40" t="s">
        <v>8816</v>
      </c>
      <c r="M864" s="103">
        <v>45968.486111111109</v>
      </c>
      <c r="N864" s="103">
        <v>45973.497916666667</v>
      </c>
      <c r="O864" s="40" t="s">
        <v>35</v>
      </c>
      <c r="P864" s="40" t="s">
        <v>35</v>
      </c>
      <c r="Q864" s="40" t="s">
        <v>1494</v>
      </c>
      <c r="R864" s="40" t="s">
        <v>1495</v>
      </c>
      <c r="S864" s="40" t="s">
        <v>11078</v>
      </c>
      <c r="T864" s="40" t="s">
        <v>1172</v>
      </c>
      <c r="U864" s="40">
        <v>64</v>
      </c>
      <c r="V864" s="40" t="str">
        <f>VLOOKUP(D864,TIPOLOGIA!A:F,5,0)</f>
        <v>PRINCIPAL</v>
      </c>
      <c r="W864" s="40" t="str">
        <f>VLOOKUP(D864,TIPOLOGIA!A:F,6,0)</f>
        <v>TERRESTRE</v>
      </c>
      <c r="X864" s="40" t="s">
        <v>1498</v>
      </c>
      <c r="Y864" s="40">
        <v>1</v>
      </c>
      <c r="Z864" s="51">
        <f>IF(T864="SOPORTE_TELEFÓNICO",'TARIFAS 2025'!$B$14,IF(V864="PRINCIPAL",'TARIFAS 2025'!$B$11,IF(V864="INTERMEDIA",'TARIFAS 2025'!$C$11,IF(V864="LEJANA",'TARIFAS 2025'!$D$11))))</f>
        <v>31419</v>
      </c>
      <c r="AA864" s="51">
        <f t="shared" si="13"/>
        <v>31419</v>
      </c>
      <c r="AB864" s="100"/>
      <c r="AC864" s="100"/>
      <c r="AD864" s="100"/>
      <c r="AE864" s="100"/>
      <c r="AF864" s="100"/>
      <c r="AG864" s="100"/>
      <c r="AH864" s="100"/>
      <c r="AI864" s="100"/>
      <c r="AJ864" s="100"/>
      <c r="AK864" s="100"/>
      <c r="AL864" s="100"/>
      <c r="AM864" s="100"/>
      <c r="AN864" s="100"/>
      <c r="AO864" s="100"/>
      <c r="AP864" s="100"/>
      <c r="AQ864" s="100"/>
      <c r="AR864" s="100"/>
      <c r="AS864" s="100"/>
      <c r="AT864" s="100"/>
      <c r="AU864" s="100"/>
      <c r="AV864" s="100"/>
      <c r="AW864" s="100"/>
      <c r="AX864" s="100"/>
      <c r="AY864" s="100"/>
      <c r="AZ864" s="100"/>
      <c r="BA864" s="100"/>
      <c r="BB864" s="100"/>
      <c r="BC864" s="100"/>
      <c r="BD864" s="100"/>
      <c r="BE864" s="100"/>
      <c r="BF864" s="100"/>
      <c r="BG864" s="100"/>
    </row>
    <row r="865" spans="1:59" s="85" customFormat="1" ht="15.6" x14ac:dyDescent="0.3">
      <c r="A865" s="40" t="s">
        <v>88</v>
      </c>
      <c r="B865" s="40" t="str">
        <f>VLOOKUP(A865,'CENTROS DE COSTOS'!A:D,2,0)</f>
        <v>0036-0005</v>
      </c>
      <c r="C865" s="40" t="str">
        <f>VLOOKUP(A865,'CENTROS DE COSTOS'!A:D,3,0)</f>
        <v>Wompi Noroccidente</v>
      </c>
      <c r="D865" s="40">
        <v>5001</v>
      </c>
      <c r="E865" s="40" t="s">
        <v>5146</v>
      </c>
      <c r="F865" s="40">
        <v>74558</v>
      </c>
      <c r="G865" s="40" t="s">
        <v>33</v>
      </c>
      <c r="H865" s="40" t="s">
        <v>120</v>
      </c>
      <c r="I865" s="40" t="s">
        <v>88</v>
      </c>
      <c r="J865" s="40" t="s">
        <v>6918</v>
      </c>
      <c r="K865" s="40" t="s">
        <v>1170</v>
      </c>
      <c r="L865" s="40" t="s">
        <v>8817</v>
      </c>
      <c r="M865" s="103">
        <v>45968.50277777778</v>
      </c>
      <c r="N865" s="103">
        <v>45973.498611111107</v>
      </c>
      <c r="O865" s="40" t="s">
        <v>35</v>
      </c>
      <c r="P865" s="40" t="s">
        <v>35</v>
      </c>
      <c r="Q865" s="40" t="s">
        <v>1494</v>
      </c>
      <c r="R865" s="40" t="s">
        <v>1495</v>
      </c>
      <c r="S865" s="40" t="s">
        <v>11079</v>
      </c>
      <c r="T865" s="40" t="s">
        <v>1172</v>
      </c>
      <c r="U865" s="40">
        <v>40</v>
      </c>
      <c r="V865" s="40" t="str">
        <f>VLOOKUP(D865,TIPOLOGIA!A:F,5,0)</f>
        <v>PRINCIPAL</v>
      </c>
      <c r="W865" s="40" t="str">
        <f>VLOOKUP(D865,TIPOLOGIA!A:F,6,0)</f>
        <v>TERRESTRE</v>
      </c>
      <c r="X865" s="40" t="s">
        <v>1498</v>
      </c>
      <c r="Y865" s="40">
        <v>1</v>
      </c>
      <c r="Z865" s="51">
        <f>IF(T865="SOPORTE_TELEFÓNICO",'TARIFAS 2025'!$B$14,IF(V865="PRINCIPAL",'TARIFAS 2025'!$B$11,IF(V865="INTERMEDIA",'TARIFAS 2025'!$C$11,IF(V865="LEJANA",'TARIFAS 2025'!$D$11))))</f>
        <v>31419</v>
      </c>
      <c r="AA865" s="51">
        <f t="shared" si="13"/>
        <v>31419</v>
      </c>
      <c r="AB865" s="100"/>
      <c r="AC865" s="100"/>
      <c r="AD865" s="100"/>
      <c r="AE865" s="100"/>
      <c r="AF865" s="100"/>
      <c r="AG865" s="100"/>
      <c r="AH865" s="100"/>
      <c r="AI865" s="100"/>
      <c r="AJ865" s="100"/>
      <c r="AK865" s="100"/>
      <c r="AL865" s="100"/>
      <c r="AM865" s="100"/>
      <c r="AN865" s="100"/>
      <c r="AO865" s="100"/>
      <c r="AP865" s="100"/>
      <c r="AQ865" s="100"/>
      <c r="AR865" s="100"/>
      <c r="AS865" s="100"/>
      <c r="AT865" s="100"/>
      <c r="AU865" s="100"/>
      <c r="AV865" s="100"/>
      <c r="AW865" s="100"/>
      <c r="AX865" s="100"/>
      <c r="AY865" s="100"/>
      <c r="AZ865" s="100"/>
      <c r="BA865" s="100"/>
      <c r="BB865" s="100"/>
      <c r="BC865" s="100"/>
      <c r="BD865" s="100"/>
      <c r="BE865" s="100"/>
      <c r="BF865" s="100"/>
      <c r="BG865" s="100"/>
    </row>
    <row r="866" spans="1:59" s="85" customFormat="1" ht="15.6" x14ac:dyDescent="0.3">
      <c r="A866" s="40" t="s">
        <v>88</v>
      </c>
      <c r="B866" s="40" t="str">
        <f>VLOOKUP(A866,'CENTROS DE COSTOS'!A:D,2,0)</f>
        <v>0036-0005</v>
      </c>
      <c r="C866" s="40" t="str">
        <f>VLOOKUP(A866,'CENTROS DE COSTOS'!A:D,3,0)</f>
        <v>Wompi Noroccidente</v>
      </c>
      <c r="D866" s="40">
        <v>5631</v>
      </c>
      <c r="E866" s="40" t="s">
        <v>5147</v>
      </c>
      <c r="F866" s="40">
        <v>72825</v>
      </c>
      <c r="G866" s="40" t="s">
        <v>33</v>
      </c>
      <c r="H866" s="40" t="s">
        <v>120</v>
      </c>
      <c r="I866" s="40" t="s">
        <v>214</v>
      </c>
      <c r="J866" s="40" t="s">
        <v>6919</v>
      </c>
      <c r="K866" s="40" t="s">
        <v>1170</v>
      </c>
      <c r="L866" s="40" t="s">
        <v>8818</v>
      </c>
      <c r="M866" s="103">
        <v>45968.494444444441</v>
      </c>
      <c r="N866" s="103">
        <v>45973.498611111107</v>
      </c>
      <c r="O866" s="40" t="s">
        <v>35</v>
      </c>
      <c r="P866" s="40" t="s">
        <v>35</v>
      </c>
      <c r="Q866" s="40" t="s">
        <v>1494</v>
      </c>
      <c r="R866" s="40" t="s">
        <v>1495</v>
      </c>
      <c r="S866" s="40" t="s">
        <v>11080</v>
      </c>
      <c r="T866" s="40" t="s">
        <v>1172</v>
      </c>
      <c r="U866" s="40">
        <v>24</v>
      </c>
      <c r="V866" s="40" t="str">
        <f>VLOOKUP(D866,TIPOLOGIA!A:F,5,0)</f>
        <v>PRINCIPAL</v>
      </c>
      <c r="W866" s="40" t="str">
        <f>VLOOKUP(D866,TIPOLOGIA!A:F,6,0)</f>
        <v>TERRESTRE</v>
      </c>
      <c r="X866" s="40" t="s">
        <v>1498</v>
      </c>
      <c r="Y866" s="40">
        <v>1</v>
      </c>
      <c r="Z866" s="51">
        <f>IF(T866="SOPORTE_TELEFÓNICO",'TARIFAS 2025'!$B$14,IF(V866="PRINCIPAL",'TARIFAS 2025'!$B$11,IF(V866="INTERMEDIA",'TARIFAS 2025'!$C$11,IF(V866="LEJANA",'TARIFAS 2025'!$D$11))))</f>
        <v>31419</v>
      </c>
      <c r="AA866" s="51">
        <f t="shared" si="13"/>
        <v>31419</v>
      </c>
      <c r="AB866" s="100"/>
      <c r="AC866" s="100"/>
      <c r="AD866" s="100"/>
      <c r="AE866" s="100"/>
      <c r="AF866" s="100"/>
      <c r="AG866" s="100"/>
      <c r="AH866" s="100"/>
      <c r="AI866" s="100"/>
      <c r="AJ866" s="100"/>
      <c r="AK866" s="100"/>
      <c r="AL866" s="100"/>
      <c r="AM866" s="100"/>
      <c r="AN866" s="100"/>
      <c r="AO866" s="100"/>
      <c r="AP866" s="100"/>
      <c r="AQ866" s="100"/>
      <c r="AR866" s="100"/>
      <c r="AS866" s="100"/>
      <c r="AT866" s="100"/>
      <c r="AU866" s="100"/>
      <c r="AV866" s="100"/>
      <c r="AW866" s="100"/>
      <c r="AX866" s="100"/>
      <c r="AY866" s="100"/>
      <c r="AZ866" s="100"/>
      <c r="BA866" s="100"/>
      <c r="BB866" s="100"/>
      <c r="BC866" s="100"/>
      <c r="BD866" s="100"/>
      <c r="BE866" s="100"/>
      <c r="BF866" s="100"/>
      <c r="BG866" s="100"/>
    </row>
    <row r="867" spans="1:59" s="85" customFormat="1" ht="15.6" x14ac:dyDescent="0.3">
      <c r="A867" s="40" t="s">
        <v>88</v>
      </c>
      <c r="B867" s="40" t="str">
        <f>VLOOKUP(A867,'CENTROS DE COSTOS'!A:D,2,0)</f>
        <v>0036-0005</v>
      </c>
      <c r="C867" s="40" t="str">
        <f>VLOOKUP(A867,'CENTROS DE COSTOS'!A:D,3,0)</f>
        <v>Wompi Noroccidente</v>
      </c>
      <c r="D867" s="40">
        <v>5360</v>
      </c>
      <c r="E867" s="40" t="s">
        <v>5148</v>
      </c>
      <c r="F867" s="40">
        <v>12300</v>
      </c>
      <c r="G867" s="40" t="s">
        <v>33</v>
      </c>
      <c r="H867" s="40" t="s">
        <v>120</v>
      </c>
      <c r="I867" s="40" t="s">
        <v>190</v>
      </c>
      <c r="J867" s="40" t="s">
        <v>6920</v>
      </c>
      <c r="K867" s="40" t="s">
        <v>1170</v>
      </c>
      <c r="L867" s="40" t="s">
        <v>8819</v>
      </c>
      <c r="M867" s="103">
        <v>45968.456250000003</v>
      </c>
      <c r="N867" s="103">
        <v>45973.499305555553</v>
      </c>
      <c r="O867" s="40" t="s">
        <v>35</v>
      </c>
      <c r="P867" s="40" t="s">
        <v>35</v>
      </c>
      <c r="Q867" s="40" t="s">
        <v>1494</v>
      </c>
      <c r="R867" s="40" t="s">
        <v>1495</v>
      </c>
      <c r="S867" s="40" t="s">
        <v>11081</v>
      </c>
      <c r="T867" s="40" t="s">
        <v>1172</v>
      </c>
      <c r="U867" s="40">
        <v>16</v>
      </c>
      <c r="V867" s="40" t="str">
        <f>VLOOKUP(D867,TIPOLOGIA!A:F,5,0)</f>
        <v>PRINCIPAL</v>
      </c>
      <c r="W867" s="40" t="str">
        <f>VLOOKUP(D867,TIPOLOGIA!A:F,6,0)</f>
        <v>TERRESTRE</v>
      </c>
      <c r="X867" s="40" t="s">
        <v>1498</v>
      </c>
      <c r="Y867" s="40">
        <v>1</v>
      </c>
      <c r="Z867" s="51">
        <f>IF(T867="SOPORTE_TELEFÓNICO",'TARIFAS 2025'!$B$14,IF(V867="PRINCIPAL",'TARIFAS 2025'!$B$11,IF(V867="INTERMEDIA",'TARIFAS 2025'!$C$11,IF(V867="LEJANA",'TARIFAS 2025'!$D$11))))</f>
        <v>31419</v>
      </c>
      <c r="AA867" s="51">
        <f t="shared" si="13"/>
        <v>31419</v>
      </c>
      <c r="AB867" s="100"/>
      <c r="AC867" s="100"/>
      <c r="AD867" s="100"/>
      <c r="AE867" s="100"/>
      <c r="AF867" s="100"/>
      <c r="AG867" s="100"/>
      <c r="AH867" s="100"/>
      <c r="AI867" s="100"/>
      <c r="AJ867" s="100"/>
      <c r="AK867" s="100"/>
      <c r="AL867" s="100"/>
      <c r="AM867" s="100"/>
      <c r="AN867" s="100"/>
      <c r="AO867" s="100"/>
      <c r="AP867" s="100"/>
      <c r="AQ867" s="100"/>
      <c r="AR867" s="100"/>
      <c r="AS867" s="100"/>
      <c r="AT867" s="100"/>
      <c r="AU867" s="100"/>
      <c r="AV867" s="100"/>
      <c r="AW867" s="100"/>
      <c r="AX867" s="100"/>
      <c r="AY867" s="100"/>
      <c r="AZ867" s="100"/>
      <c r="BA867" s="100"/>
      <c r="BB867" s="100"/>
      <c r="BC867" s="100"/>
      <c r="BD867" s="100"/>
      <c r="BE867" s="100"/>
      <c r="BF867" s="100"/>
      <c r="BG867" s="100"/>
    </row>
    <row r="868" spans="1:59" s="85" customFormat="1" ht="15.6" x14ac:dyDescent="0.3">
      <c r="A868" s="40" t="s">
        <v>88</v>
      </c>
      <c r="B868" s="40" t="str">
        <f>VLOOKUP(A868,'CENTROS DE COSTOS'!A:D,2,0)</f>
        <v>0036-0005</v>
      </c>
      <c r="C868" s="40" t="str">
        <f>VLOOKUP(A868,'CENTROS DE COSTOS'!A:D,3,0)</f>
        <v>Wompi Noroccidente</v>
      </c>
      <c r="D868" s="40">
        <v>5001</v>
      </c>
      <c r="E868" s="40" t="s">
        <v>5149</v>
      </c>
      <c r="F868" s="40">
        <v>79167</v>
      </c>
      <c r="G868" s="40" t="s">
        <v>33</v>
      </c>
      <c r="H868" s="40" t="s">
        <v>120</v>
      </c>
      <c r="I868" s="40" t="s">
        <v>88</v>
      </c>
      <c r="J868" s="40" t="s">
        <v>6921</v>
      </c>
      <c r="K868" s="40" t="s">
        <v>1170</v>
      </c>
      <c r="L868" s="40" t="s">
        <v>8820</v>
      </c>
      <c r="M868" s="103">
        <v>45968.457638888889</v>
      </c>
      <c r="N868" s="103">
        <v>45973.5</v>
      </c>
      <c r="O868" s="40" t="s">
        <v>35</v>
      </c>
      <c r="P868" s="40" t="s">
        <v>35</v>
      </c>
      <c r="Q868" s="40" t="s">
        <v>1494</v>
      </c>
      <c r="R868" s="40" t="s">
        <v>1495</v>
      </c>
      <c r="S868" s="40" t="s">
        <v>11082</v>
      </c>
      <c r="T868" s="40" t="s">
        <v>1172</v>
      </c>
      <c r="U868" s="40">
        <v>24</v>
      </c>
      <c r="V868" s="40" t="str">
        <f>VLOOKUP(D868,TIPOLOGIA!A:F,5,0)</f>
        <v>PRINCIPAL</v>
      </c>
      <c r="W868" s="40" t="str">
        <f>VLOOKUP(D868,TIPOLOGIA!A:F,6,0)</f>
        <v>TERRESTRE</v>
      </c>
      <c r="X868" s="40" t="s">
        <v>1498</v>
      </c>
      <c r="Y868" s="40">
        <v>1</v>
      </c>
      <c r="Z868" s="51">
        <f>IF(T868="SOPORTE_TELEFÓNICO",'TARIFAS 2025'!$B$14,IF(V868="PRINCIPAL",'TARIFAS 2025'!$B$11,IF(V868="INTERMEDIA",'TARIFAS 2025'!$C$11,IF(V868="LEJANA",'TARIFAS 2025'!$D$11))))</f>
        <v>31419</v>
      </c>
      <c r="AA868" s="51">
        <f t="shared" si="13"/>
        <v>31419</v>
      </c>
      <c r="AB868" s="100"/>
      <c r="AC868" s="100"/>
      <c r="AD868" s="100"/>
      <c r="AE868" s="100"/>
      <c r="AF868" s="100"/>
      <c r="AG868" s="100"/>
      <c r="AH868" s="100"/>
      <c r="AI868" s="100"/>
      <c r="AJ868" s="100"/>
      <c r="AK868" s="100"/>
      <c r="AL868" s="100"/>
      <c r="AM868" s="100"/>
      <c r="AN868" s="100"/>
      <c r="AO868" s="100"/>
      <c r="AP868" s="100"/>
      <c r="AQ868" s="100"/>
      <c r="AR868" s="100"/>
      <c r="AS868" s="100"/>
      <c r="AT868" s="100"/>
      <c r="AU868" s="100"/>
      <c r="AV868" s="100"/>
      <c r="AW868" s="100"/>
      <c r="AX868" s="100"/>
      <c r="AY868" s="100"/>
      <c r="AZ868" s="100"/>
      <c r="BA868" s="100"/>
      <c r="BB868" s="100"/>
      <c r="BC868" s="100"/>
      <c r="BD868" s="100"/>
      <c r="BE868" s="100"/>
      <c r="BF868" s="100"/>
      <c r="BG868" s="100"/>
    </row>
    <row r="869" spans="1:59" s="85" customFormat="1" ht="15.6" x14ac:dyDescent="0.3">
      <c r="A869" s="40" t="s">
        <v>88</v>
      </c>
      <c r="B869" s="40" t="str">
        <f>VLOOKUP(A869,'CENTROS DE COSTOS'!A:D,2,0)</f>
        <v>0036-0005</v>
      </c>
      <c r="C869" s="40" t="str">
        <f>VLOOKUP(A869,'CENTROS DE COSTOS'!A:D,3,0)</f>
        <v>Wompi Noroccidente</v>
      </c>
      <c r="D869" s="40">
        <v>5088</v>
      </c>
      <c r="E869" s="40" t="s">
        <v>5150</v>
      </c>
      <c r="F869" s="40">
        <v>79425</v>
      </c>
      <c r="G869" s="40" t="s">
        <v>33</v>
      </c>
      <c r="H869" s="40" t="s">
        <v>120</v>
      </c>
      <c r="I869" s="40" t="s">
        <v>155</v>
      </c>
      <c r="J869" s="40" t="s">
        <v>3257</v>
      </c>
      <c r="K869" s="40" t="s">
        <v>1170</v>
      </c>
      <c r="L869" s="40" t="s">
        <v>8821</v>
      </c>
      <c r="M869" s="103">
        <v>45968.333333333343</v>
      </c>
      <c r="N869" s="103">
        <v>45973.500694444447</v>
      </c>
      <c r="O869" s="40" t="s">
        <v>35</v>
      </c>
      <c r="P869" s="40" t="s">
        <v>35</v>
      </c>
      <c r="Q869" s="40" t="s">
        <v>1494</v>
      </c>
      <c r="R869" s="40" t="s">
        <v>1495</v>
      </c>
      <c r="S869" s="40" t="s">
        <v>11083</v>
      </c>
      <c r="T869" s="40" t="s">
        <v>1172</v>
      </c>
      <c r="U869" s="40">
        <v>16</v>
      </c>
      <c r="V869" s="40" t="str">
        <f>VLOOKUP(D869,TIPOLOGIA!A:F,5,0)</f>
        <v>PRINCIPAL</v>
      </c>
      <c r="W869" s="40" t="str">
        <f>VLOOKUP(D869,TIPOLOGIA!A:F,6,0)</f>
        <v>TERRESTRE</v>
      </c>
      <c r="X869" s="40" t="s">
        <v>1498</v>
      </c>
      <c r="Y869" s="40">
        <v>1</v>
      </c>
      <c r="Z869" s="51">
        <f>IF(T869="SOPORTE_TELEFÓNICO",'TARIFAS 2025'!$B$14,IF(V869="PRINCIPAL",'TARIFAS 2025'!$B$11,IF(V869="INTERMEDIA",'TARIFAS 2025'!$C$11,IF(V869="LEJANA",'TARIFAS 2025'!$D$11))))</f>
        <v>31419</v>
      </c>
      <c r="AA869" s="51">
        <f t="shared" si="13"/>
        <v>31419</v>
      </c>
      <c r="AB869" s="100"/>
      <c r="AC869" s="100"/>
      <c r="AD869" s="100"/>
      <c r="AE869" s="100"/>
      <c r="AF869" s="100"/>
      <c r="AG869" s="100"/>
      <c r="AH869" s="100"/>
      <c r="AI869" s="100"/>
      <c r="AJ869" s="100"/>
      <c r="AK869" s="100"/>
      <c r="AL869" s="100"/>
      <c r="AM869" s="100"/>
      <c r="AN869" s="100"/>
      <c r="AO869" s="100"/>
      <c r="AP869" s="100"/>
      <c r="AQ869" s="100"/>
      <c r="AR869" s="100"/>
      <c r="AS869" s="100"/>
      <c r="AT869" s="100"/>
      <c r="AU869" s="100"/>
      <c r="AV869" s="100"/>
      <c r="AW869" s="100"/>
      <c r="AX869" s="100"/>
      <c r="AY869" s="100"/>
      <c r="AZ869" s="100"/>
      <c r="BA869" s="100"/>
      <c r="BB869" s="100"/>
      <c r="BC869" s="100"/>
      <c r="BD869" s="100"/>
      <c r="BE869" s="100"/>
      <c r="BF869" s="100"/>
      <c r="BG869" s="100"/>
    </row>
    <row r="870" spans="1:59" s="85" customFormat="1" ht="15.6" x14ac:dyDescent="0.3">
      <c r="A870" s="40" t="s">
        <v>88</v>
      </c>
      <c r="B870" s="40" t="str">
        <f>VLOOKUP(A870,'CENTROS DE COSTOS'!A:D,2,0)</f>
        <v>0036-0005</v>
      </c>
      <c r="C870" s="40" t="str">
        <f>VLOOKUP(A870,'CENTROS DE COSTOS'!A:D,3,0)</f>
        <v>Wompi Noroccidente</v>
      </c>
      <c r="D870" s="40">
        <v>5001</v>
      </c>
      <c r="E870" s="40" t="s">
        <v>5151</v>
      </c>
      <c r="F870" s="40">
        <v>13167</v>
      </c>
      <c r="G870" s="40" t="s">
        <v>33</v>
      </c>
      <c r="H870" s="40" t="s">
        <v>120</v>
      </c>
      <c r="I870" s="40" t="s">
        <v>88</v>
      </c>
      <c r="J870" s="40" t="s">
        <v>6922</v>
      </c>
      <c r="K870" s="40" t="s">
        <v>1170</v>
      </c>
      <c r="L870" s="40" t="s">
        <v>8822</v>
      </c>
      <c r="M870" s="103">
        <v>45968.388888888891</v>
      </c>
      <c r="N870" s="103">
        <v>45973.501388888893</v>
      </c>
      <c r="O870" s="40" t="s">
        <v>35</v>
      </c>
      <c r="P870" s="40" t="s">
        <v>35</v>
      </c>
      <c r="Q870" s="40" t="s">
        <v>1494</v>
      </c>
      <c r="R870" s="40" t="s">
        <v>1495</v>
      </c>
      <c r="S870" s="40" t="s">
        <v>11084</v>
      </c>
      <c r="T870" s="40" t="s">
        <v>1172</v>
      </c>
      <c r="U870" s="40">
        <v>48</v>
      </c>
      <c r="V870" s="40" t="str">
        <f>VLOOKUP(D870,TIPOLOGIA!A:F,5,0)</f>
        <v>PRINCIPAL</v>
      </c>
      <c r="W870" s="40" t="str">
        <f>VLOOKUP(D870,TIPOLOGIA!A:F,6,0)</f>
        <v>TERRESTRE</v>
      </c>
      <c r="X870" s="40" t="s">
        <v>1498</v>
      </c>
      <c r="Y870" s="40">
        <v>1</v>
      </c>
      <c r="Z870" s="51">
        <f>IF(T870="SOPORTE_TELEFÓNICO",'TARIFAS 2025'!$B$14,IF(V870="PRINCIPAL",'TARIFAS 2025'!$B$11,IF(V870="INTERMEDIA",'TARIFAS 2025'!$C$11,IF(V870="LEJANA",'TARIFAS 2025'!$D$11))))</f>
        <v>31419</v>
      </c>
      <c r="AA870" s="51">
        <f t="shared" si="13"/>
        <v>31419</v>
      </c>
      <c r="AB870" s="100"/>
      <c r="AC870" s="100"/>
      <c r="AD870" s="100"/>
      <c r="AE870" s="100"/>
      <c r="AF870" s="100"/>
      <c r="AG870" s="100"/>
      <c r="AH870" s="100"/>
      <c r="AI870" s="100"/>
      <c r="AJ870" s="100"/>
      <c r="AK870" s="100"/>
      <c r="AL870" s="100"/>
      <c r="AM870" s="100"/>
      <c r="AN870" s="100"/>
      <c r="AO870" s="100"/>
      <c r="AP870" s="100"/>
      <c r="AQ870" s="100"/>
      <c r="AR870" s="100"/>
      <c r="AS870" s="100"/>
      <c r="AT870" s="100"/>
      <c r="AU870" s="100"/>
      <c r="AV870" s="100"/>
      <c r="AW870" s="100"/>
      <c r="AX870" s="100"/>
      <c r="AY870" s="100"/>
      <c r="AZ870" s="100"/>
      <c r="BA870" s="100"/>
      <c r="BB870" s="100"/>
      <c r="BC870" s="100"/>
      <c r="BD870" s="100"/>
      <c r="BE870" s="100"/>
      <c r="BF870" s="100"/>
      <c r="BG870" s="100"/>
    </row>
    <row r="871" spans="1:59" s="85" customFormat="1" ht="15.6" x14ac:dyDescent="0.3">
      <c r="A871" s="40" t="s">
        <v>88</v>
      </c>
      <c r="B871" s="40" t="str">
        <f>VLOOKUP(A871,'CENTROS DE COSTOS'!A:D,2,0)</f>
        <v>0036-0005</v>
      </c>
      <c r="C871" s="40" t="str">
        <f>VLOOKUP(A871,'CENTROS DE COSTOS'!A:D,3,0)</f>
        <v>Wompi Noroccidente</v>
      </c>
      <c r="D871" s="40">
        <v>5001</v>
      </c>
      <c r="E871" s="40" t="s">
        <v>5152</v>
      </c>
      <c r="F871" s="40">
        <v>29381</v>
      </c>
      <c r="G871" s="40" t="s">
        <v>33</v>
      </c>
      <c r="H871" s="40" t="s">
        <v>120</v>
      </c>
      <c r="I871" s="40" t="s">
        <v>1269</v>
      </c>
      <c r="J871" s="40" t="s">
        <v>3096</v>
      </c>
      <c r="K871" s="40" t="s">
        <v>1170</v>
      </c>
      <c r="L871" s="40" t="s">
        <v>8823</v>
      </c>
      <c r="M871" s="103">
        <v>45968.378472222219</v>
      </c>
      <c r="N871" s="103">
        <v>45973.502083333333</v>
      </c>
      <c r="O871" s="40" t="s">
        <v>35</v>
      </c>
      <c r="P871" s="40" t="s">
        <v>35</v>
      </c>
      <c r="Q871" s="40" t="s">
        <v>1494</v>
      </c>
      <c r="R871" s="40" t="s">
        <v>1495</v>
      </c>
      <c r="S871" s="40" t="s">
        <v>11085</v>
      </c>
      <c r="T871" s="40" t="s">
        <v>1172</v>
      </c>
      <c r="U871" s="40">
        <v>48</v>
      </c>
      <c r="V871" s="40" t="str">
        <f>VLOOKUP(D871,TIPOLOGIA!A:F,5,0)</f>
        <v>PRINCIPAL</v>
      </c>
      <c r="W871" s="40" t="str">
        <f>VLOOKUP(D871,TIPOLOGIA!A:F,6,0)</f>
        <v>TERRESTRE</v>
      </c>
      <c r="X871" s="40" t="s">
        <v>1498</v>
      </c>
      <c r="Y871" s="40">
        <v>1</v>
      </c>
      <c r="Z871" s="51">
        <f>IF(T871="SOPORTE_TELEFÓNICO",'TARIFAS 2025'!$B$14,IF(V871="PRINCIPAL",'TARIFAS 2025'!$B$11,IF(V871="INTERMEDIA",'TARIFAS 2025'!$C$11,IF(V871="LEJANA",'TARIFAS 2025'!$D$11))))</f>
        <v>31419</v>
      </c>
      <c r="AA871" s="51">
        <f t="shared" si="13"/>
        <v>31419</v>
      </c>
      <c r="AB871" s="100"/>
      <c r="AC871" s="100"/>
      <c r="AD871" s="100"/>
      <c r="AE871" s="100"/>
      <c r="AF871" s="100"/>
      <c r="AG871" s="100"/>
      <c r="AH871" s="100"/>
      <c r="AI871" s="100"/>
      <c r="AJ871" s="100"/>
      <c r="AK871" s="100"/>
      <c r="AL871" s="100"/>
      <c r="AM871" s="100"/>
      <c r="AN871" s="100"/>
      <c r="AO871" s="100"/>
      <c r="AP871" s="100"/>
      <c r="AQ871" s="100"/>
      <c r="AR871" s="100"/>
      <c r="AS871" s="100"/>
      <c r="AT871" s="100"/>
      <c r="AU871" s="100"/>
      <c r="AV871" s="100"/>
      <c r="AW871" s="100"/>
      <c r="AX871" s="100"/>
      <c r="AY871" s="100"/>
      <c r="AZ871" s="100"/>
      <c r="BA871" s="100"/>
      <c r="BB871" s="100"/>
      <c r="BC871" s="100"/>
      <c r="BD871" s="100"/>
      <c r="BE871" s="100"/>
      <c r="BF871" s="100"/>
      <c r="BG871" s="100"/>
    </row>
    <row r="872" spans="1:59" s="85" customFormat="1" ht="15.6" x14ac:dyDescent="0.3">
      <c r="A872" s="40" t="s">
        <v>88</v>
      </c>
      <c r="B872" s="40" t="str">
        <f>VLOOKUP(A872,'CENTROS DE COSTOS'!A:D,2,0)</f>
        <v>0036-0005</v>
      </c>
      <c r="C872" s="40" t="str">
        <f>VLOOKUP(A872,'CENTROS DE COSTOS'!A:D,3,0)</f>
        <v>Wompi Noroccidente</v>
      </c>
      <c r="D872" s="40">
        <v>5001</v>
      </c>
      <c r="E872" s="40" t="s">
        <v>5153</v>
      </c>
      <c r="F872" s="40">
        <v>17698</v>
      </c>
      <c r="G872" s="40" t="s">
        <v>33</v>
      </c>
      <c r="H872" s="40" t="s">
        <v>120</v>
      </c>
      <c r="I872" s="40" t="s">
        <v>88</v>
      </c>
      <c r="J872" s="40" t="s">
        <v>6923</v>
      </c>
      <c r="K872" s="40" t="s">
        <v>1170</v>
      </c>
      <c r="L872" s="40" t="s">
        <v>8824</v>
      </c>
      <c r="M872" s="103">
        <v>45968.386111111111</v>
      </c>
      <c r="N872" s="103">
        <v>45973.50277777778</v>
      </c>
      <c r="O872" s="40" t="s">
        <v>35</v>
      </c>
      <c r="P872" s="40" t="s">
        <v>35</v>
      </c>
      <c r="Q872" s="40" t="s">
        <v>1494</v>
      </c>
      <c r="R872" s="40" t="s">
        <v>1495</v>
      </c>
      <c r="S872" s="40" t="s">
        <v>11086</v>
      </c>
      <c r="T872" s="40" t="s">
        <v>1172</v>
      </c>
      <c r="U872" s="40">
        <v>64</v>
      </c>
      <c r="V872" s="40" t="str">
        <f>VLOOKUP(D872,TIPOLOGIA!A:F,5,0)</f>
        <v>PRINCIPAL</v>
      </c>
      <c r="W872" s="40" t="str">
        <f>VLOOKUP(D872,TIPOLOGIA!A:F,6,0)</f>
        <v>TERRESTRE</v>
      </c>
      <c r="X872" s="40" t="s">
        <v>1498</v>
      </c>
      <c r="Y872" s="40">
        <v>1</v>
      </c>
      <c r="Z872" s="51">
        <f>IF(T872="SOPORTE_TELEFÓNICO",'TARIFAS 2025'!$B$14,IF(V872="PRINCIPAL",'TARIFAS 2025'!$B$11,IF(V872="INTERMEDIA",'TARIFAS 2025'!$C$11,IF(V872="LEJANA",'TARIFAS 2025'!$D$11))))</f>
        <v>31419</v>
      </c>
      <c r="AA872" s="51">
        <f t="shared" si="13"/>
        <v>31419</v>
      </c>
      <c r="AB872" s="100"/>
      <c r="AC872" s="100"/>
      <c r="AD872" s="100"/>
      <c r="AE872" s="100"/>
      <c r="AF872" s="100"/>
      <c r="AG872" s="100"/>
      <c r="AH872" s="100"/>
      <c r="AI872" s="100"/>
      <c r="AJ872" s="100"/>
      <c r="AK872" s="100"/>
      <c r="AL872" s="100"/>
      <c r="AM872" s="100"/>
      <c r="AN872" s="100"/>
      <c r="AO872" s="100"/>
      <c r="AP872" s="100"/>
      <c r="AQ872" s="100"/>
      <c r="AR872" s="100"/>
      <c r="AS872" s="100"/>
      <c r="AT872" s="100"/>
      <c r="AU872" s="100"/>
      <c r="AV872" s="100"/>
      <c r="AW872" s="100"/>
      <c r="AX872" s="100"/>
      <c r="AY872" s="100"/>
      <c r="AZ872" s="100"/>
      <c r="BA872" s="100"/>
      <c r="BB872" s="100"/>
      <c r="BC872" s="100"/>
      <c r="BD872" s="100"/>
      <c r="BE872" s="100"/>
      <c r="BF872" s="100"/>
      <c r="BG872" s="100"/>
    </row>
    <row r="873" spans="1:59" s="85" customFormat="1" ht="15.6" x14ac:dyDescent="0.3">
      <c r="A873" s="40" t="s">
        <v>88</v>
      </c>
      <c r="B873" s="40" t="str">
        <f>VLOOKUP(A873,'CENTROS DE COSTOS'!A:D,2,0)</f>
        <v>0036-0005</v>
      </c>
      <c r="C873" s="40" t="str">
        <f>VLOOKUP(A873,'CENTROS DE COSTOS'!A:D,3,0)</f>
        <v>Wompi Noroccidente</v>
      </c>
      <c r="D873" s="40">
        <v>5360</v>
      </c>
      <c r="E873" s="40" t="s">
        <v>5154</v>
      </c>
      <c r="F873" s="40">
        <v>35410</v>
      </c>
      <c r="G873" s="40" t="s">
        <v>33</v>
      </c>
      <c r="H873" s="40" t="s">
        <v>120</v>
      </c>
      <c r="I873" s="40" t="s">
        <v>190</v>
      </c>
      <c r="J873" s="40" t="s">
        <v>6924</v>
      </c>
      <c r="K873" s="40" t="s">
        <v>1170</v>
      </c>
      <c r="L873" s="40" t="s">
        <v>8825</v>
      </c>
      <c r="M873" s="103">
        <v>45968.413888888892</v>
      </c>
      <c r="N873" s="103">
        <v>45973.503472222219</v>
      </c>
      <c r="O873" s="40" t="s">
        <v>35</v>
      </c>
      <c r="P873" s="40" t="s">
        <v>35</v>
      </c>
      <c r="Q873" s="40" t="s">
        <v>1494</v>
      </c>
      <c r="R873" s="40" t="s">
        <v>1495</v>
      </c>
      <c r="S873" s="40" t="s">
        <v>11087</v>
      </c>
      <c r="T873" s="40" t="s">
        <v>1172</v>
      </c>
      <c r="U873" s="40">
        <v>64</v>
      </c>
      <c r="V873" s="40" t="str">
        <f>VLOOKUP(D873,TIPOLOGIA!A:F,5,0)</f>
        <v>PRINCIPAL</v>
      </c>
      <c r="W873" s="40" t="str">
        <f>VLOOKUP(D873,TIPOLOGIA!A:F,6,0)</f>
        <v>TERRESTRE</v>
      </c>
      <c r="X873" s="40" t="s">
        <v>1498</v>
      </c>
      <c r="Y873" s="40">
        <v>1</v>
      </c>
      <c r="Z873" s="51">
        <f>IF(T873="SOPORTE_TELEFÓNICO",'TARIFAS 2025'!$B$14,IF(V873="PRINCIPAL",'TARIFAS 2025'!$B$11,IF(V873="INTERMEDIA",'TARIFAS 2025'!$C$11,IF(V873="LEJANA",'TARIFAS 2025'!$D$11))))</f>
        <v>31419</v>
      </c>
      <c r="AA873" s="51">
        <f t="shared" si="13"/>
        <v>31419</v>
      </c>
      <c r="AB873" s="100"/>
      <c r="AC873" s="100"/>
      <c r="AD873" s="100"/>
      <c r="AE873" s="100"/>
      <c r="AF873" s="100"/>
      <c r="AG873" s="100"/>
      <c r="AH873" s="100"/>
      <c r="AI873" s="100"/>
      <c r="AJ873" s="100"/>
      <c r="AK873" s="100"/>
      <c r="AL873" s="100"/>
      <c r="AM873" s="100"/>
      <c r="AN873" s="100"/>
      <c r="AO873" s="100"/>
      <c r="AP873" s="100"/>
      <c r="AQ873" s="100"/>
      <c r="AR873" s="100"/>
      <c r="AS873" s="100"/>
      <c r="AT873" s="100"/>
      <c r="AU873" s="100"/>
      <c r="AV873" s="100"/>
      <c r="AW873" s="100"/>
      <c r="AX873" s="100"/>
      <c r="AY873" s="100"/>
      <c r="AZ873" s="100"/>
      <c r="BA873" s="100"/>
      <c r="BB873" s="100"/>
      <c r="BC873" s="100"/>
      <c r="BD873" s="100"/>
      <c r="BE873" s="100"/>
      <c r="BF873" s="100"/>
      <c r="BG873" s="100"/>
    </row>
    <row r="874" spans="1:59" s="85" customFormat="1" ht="15.6" x14ac:dyDescent="0.3">
      <c r="A874" s="40" t="s">
        <v>88</v>
      </c>
      <c r="B874" s="40" t="str">
        <f>VLOOKUP(A874,'CENTROS DE COSTOS'!A:D,2,0)</f>
        <v>0036-0005</v>
      </c>
      <c r="C874" s="40" t="str">
        <f>VLOOKUP(A874,'CENTROS DE COSTOS'!A:D,3,0)</f>
        <v>Wompi Noroccidente</v>
      </c>
      <c r="D874" s="40">
        <v>5001</v>
      </c>
      <c r="E874" s="40" t="s">
        <v>5155</v>
      </c>
      <c r="F874" s="40">
        <v>76332</v>
      </c>
      <c r="G874" s="40" t="s">
        <v>33</v>
      </c>
      <c r="H874" s="40" t="s">
        <v>120</v>
      </c>
      <c r="I874" s="40" t="s">
        <v>88</v>
      </c>
      <c r="J874" s="40" t="s">
        <v>6925</v>
      </c>
      <c r="K874" s="40" t="s">
        <v>1170</v>
      </c>
      <c r="L874" s="40" t="s">
        <v>8826</v>
      </c>
      <c r="M874" s="103">
        <v>45968.410416666673</v>
      </c>
      <c r="N874" s="103">
        <v>45973.503472222219</v>
      </c>
      <c r="O874" s="40" t="s">
        <v>35</v>
      </c>
      <c r="P874" s="40" t="s">
        <v>35</v>
      </c>
      <c r="Q874" s="40" t="s">
        <v>1494</v>
      </c>
      <c r="R874" s="40" t="s">
        <v>1495</v>
      </c>
      <c r="S874" s="40" t="s">
        <v>11088</v>
      </c>
      <c r="T874" s="40" t="s">
        <v>1172</v>
      </c>
      <c r="U874" s="40">
        <v>16</v>
      </c>
      <c r="V874" s="40" t="str">
        <f>VLOOKUP(D874,TIPOLOGIA!A:F,5,0)</f>
        <v>PRINCIPAL</v>
      </c>
      <c r="W874" s="40" t="str">
        <f>VLOOKUP(D874,TIPOLOGIA!A:F,6,0)</f>
        <v>TERRESTRE</v>
      </c>
      <c r="X874" s="40" t="s">
        <v>1498</v>
      </c>
      <c r="Y874" s="40">
        <v>1</v>
      </c>
      <c r="Z874" s="51">
        <f>IF(T874="SOPORTE_TELEFÓNICO",'TARIFAS 2025'!$B$14,IF(V874="PRINCIPAL",'TARIFAS 2025'!$B$11,IF(V874="INTERMEDIA",'TARIFAS 2025'!$C$11,IF(V874="LEJANA",'TARIFAS 2025'!$D$11))))</f>
        <v>31419</v>
      </c>
      <c r="AA874" s="51">
        <f t="shared" si="13"/>
        <v>31419</v>
      </c>
      <c r="AB874" s="100"/>
      <c r="AC874" s="100"/>
      <c r="AD874" s="100"/>
      <c r="AE874" s="100"/>
      <c r="AF874" s="100"/>
      <c r="AG874" s="100"/>
      <c r="AH874" s="100"/>
      <c r="AI874" s="100"/>
      <c r="AJ874" s="100"/>
      <c r="AK874" s="100"/>
      <c r="AL874" s="100"/>
      <c r="AM874" s="100"/>
      <c r="AN874" s="100"/>
      <c r="AO874" s="100"/>
      <c r="AP874" s="100"/>
      <c r="AQ874" s="100"/>
      <c r="AR874" s="100"/>
      <c r="AS874" s="100"/>
      <c r="AT874" s="100"/>
      <c r="AU874" s="100"/>
      <c r="AV874" s="100"/>
      <c r="AW874" s="100"/>
      <c r="AX874" s="100"/>
      <c r="AY874" s="100"/>
      <c r="AZ874" s="100"/>
      <c r="BA874" s="100"/>
      <c r="BB874" s="100"/>
      <c r="BC874" s="100"/>
      <c r="BD874" s="100"/>
      <c r="BE874" s="100"/>
      <c r="BF874" s="100"/>
      <c r="BG874" s="100"/>
    </row>
    <row r="875" spans="1:59" s="85" customFormat="1" ht="15.6" x14ac:dyDescent="0.3">
      <c r="A875" s="40" t="s">
        <v>77</v>
      </c>
      <c r="B875" s="40" t="str">
        <f>VLOOKUP(A875,'CENTROS DE COSTOS'!A:D,2,0)</f>
        <v>0036-0003</v>
      </c>
      <c r="C875" s="40" t="str">
        <f>VLOOKUP(A875,'CENTROS DE COSTOS'!A:D,3,0)</f>
        <v>Wompi Suroccidente</v>
      </c>
      <c r="D875" s="40">
        <v>76001</v>
      </c>
      <c r="E875" s="40" t="s">
        <v>5156</v>
      </c>
      <c r="F875" s="40">
        <v>49116</v>
      </c>
      <c r="G875" s="40" t="s">
        <v>33</v>
      </c>
      <c r="H875" s="40" t="s">
        <v>1101</v>
      </c>
      <c r="I875" s="40" t="s">
        <v>77</v>
      </c>
      <c r="J875" s="40" t="s">
        <v>1539</v>
      </c>
      <c r="K875" s="40" t="s">
        <v>1170</v>
      </c>
      <c r="L875" s="40" t="s">
        <v>8827</v>
      </c>
      <c r="M875" s="103">
        <v>45968.699305555558</v>
      </c>
      <c r="N875" s="103">
        <v>45973.512499999997</v>
      </c>
      <c r="O875" s="40" t="s">
        <v>35</v>
      </c>
      <c r="P875" s="40" t="s">
        <v>35</v>
      </c>
      <c r="Q875" s="40" t="s">
        <v>1494</v>
      </c>
      <c r="R875" s="40" t="s">
        <v>1495</v>
      </c>
      <c r="S875" s="40" t="s">
        <v>11089</v>
      </c>
      <c r="T875" s="40" t="s">
        <v>1172</v>
      </c>
      <c r="U875" s="40">
        <v>40</v>
      </c>
      <c r="V875" s="40" t="str">
        <f>VLOOKUP(D875,TIPOLOGIA!A:F,5,0)</f>
        <v>PRINCIPAL</v>
      </c>
      <c r="W875" s="40" t="str">
        <f>VLOOKUP(D875,TIPOLOGIA!A:F,6,0)</f>
        <v>TERRESTRE</v>
      </c>
      <c r="X875" s="40" t="s">
        <v>1221</v>
      </c>
      <c r="Y875" s="40">
        <v>1</v>
      </c>
      <c r="Z875" s="51">
        <f>IF(T875="SOPORTE_TELEFÓNICO",'TARIFAS 2025'!$B$14,IF(V875="PRINCIPAL",'TARIFAS 2025'!$B$11,IF(V875="INTERMEDIA",'TARIFAS 2025'!$C$11,IF(V875="LEJANA",'TARIFAS 2025'!$D$11))))</f>
        <v>31419</v>
      </c>
      <c r="AA875" s="51">
        <f t="shared" si="13"/>
        <v>31419</v>
      </c>
      <c r="AB875" s="100"/>
      <c r="AC875" s="100"/>
      <c r="AD875" s="100"/>
      <c r="AE875" s="100"/>
      <c r="AF875" s="100"/>
      <c r="AG875" s="100"/>
      <c r="AH875" s="100"/>
      <c r="AI875" s="100"/>
      <c r="AJ875" s="100"/>
      <c r="AK875" s="100"/>
      <c r="AL875" s="100"/>
      <c r="AM875" s="100"/>
      <c r="AN875" s="100"/>
      <c r="AO875" s="100"/>
      <c r="AP875" s="100"/>
      <c r="AQ875" s="100"/>
      <c r="AR875" s="100"/>
      <c r="AS875" s="100"/>
      <c r="AT875" s="100"/>
      <c r="AU875" s="100"/>
      <c r="AV875" s="100"/>
      <c r="AW875" s="100"/>
      <c r="AX875" s="100"/>
      <c r="AY875" s="100"/>
      <c r="AZ875" s="100"/>
      <c r="BA875" s="100"/>
      <c r="BB875" s="100"/>
      <c r="BC875" s="100"/>
      <c r="BD875" s="100"/>
      <c r="BE875" s="100"/>
      <c r="BF875" s="100"/>
      <c r="BG875" s="100"/>
    </row>
    <row r="876" spans="1:59" s="85" customFormat="1" ht="15.6" x14ac:dyDescent="0.3">
      <c r="A876" s="40" t="s">
        <v>81</v>
      </c>
      <c r="B876" s="40" t="str">
        <f>VLOOKUP(A876,'CENTROS DE COSTOS'!A:D,2,0)</f>
        <v>0036-0007</v>
      </c>
      <c r="C876" s="40" t="str">
        <f>VLOOKUP(A876,'CENTROS DE COSTOS'!A:D,3,0)</f>
        <v>Wompi Santander</v>
      </c>
      <c r="D876" s="40">
        <v>54001</v>
      </c>
      <c r="E876" s="40" t="s">
        <v>5157</v>
      </c>
      <c r="F876" s="40">
        <v>67823</v>
      </c>
      <c r="G876" s="40" t="s">
        <v>33</v>
      </c>
      <c r="H876" s="40" t="s">
        <v>891</v>
      </c>
      <c r="I876" s="40" t="s">
        <v>81</v>
      </c>
      <c r="J876" s="40" t="s">
        <v>6926</v>
      </c>
      <c r="K876" s="40" t="s">
        <v>1170</v>
      </c>
      <c r="L876" s="40" t="s">
        <v>8828</v>
      </c>
      <c r="M876" s="103">
        <v>45966.561805555553</v>
      </c>
      <c r="N876" s="103">
        <v>45973.543055555558</v>
      </c>
      <c r="O876" s="40" t="s">
        <v>35</v>
      </c>
      <c r="P876" s="40" t="s">
        <v>35</v>
      </c>
      <c r="Q876" s="40" t="s">
        <v>1494</v>
      </c>
      <c r="R876" s="40" t="s">
        <v>1495</v>
      </c>
      <c r="S876" s="40" t="s">
        <v>11090</v>
      </c>
      <c r="T876" s="40" t="s">
        <v>1172</v>
      </c>
      <c r="U876" s="40">
        <v>32</v>
      </c>
      <c r="V876" s="40" t="str">
        <f>VLOOKUP(D876,TIPOLOGIA!A:F,5,0)</f>
        <v>PRINCIPAL</v>
      </c>
      <c r="W876" s="40" t="str">
        <f>VLOOKUP(D876,TIPOLOGIA!A:F,6,0)</f>
        <v>TERRESTRE</v>
      </c>
      <c r="X876" s="40" t="s">
        <v>1188</v>
      </c>
      <c r="Y876" s="40">
        <v>1</v>
      </c>
      <c r="Z876" s="51">
        <f>IF(T876="SOPORTE_TELEFÓNICO",'TARIFAS 2025'!$B$14,IF(V876="PRINCIPAL",'TARIFAS 2025'!$B$11,IF(V876="INTERMEDIA",'TARIFAS 2025'!$C$11,IF(V876="LEJANA",'TARIFAS 2025'!$D$11))))</f>
        <v>31419</v>
      </c>
      <c r="AA876" s="51">
        <f t="shared" si="13"/>
        <v>31419</v>
      </c>
      <c r="AB876" s="100"/>
      <c r="AC876" s="100"/>
      <c r="AD876" s="100"/>
      <c r="AE876" s="100"/>
      <c r="AF876" s="100"/>
      <c r="AG876" s="100"/>
      <c r="AH876" s="100"/>
      <c r="AI876" s="100"/>
      <c r="AJ876" s="100"/>
      <c r="AK876" s="100"/>
      <c r="AL876" s="100"/>
      <c r="AM876" s="100"/>
      <c r="AN876" s="100"/>
      <c r="AO876" s="100"/>
      <c r="AP876" s="100"/>
      <c r="AQ876" s="100"/>
      <c r="AR876" s="100"/>
      <c r="AS876" s="100"/>
      <c r="AT876" s="100"/>
      <c r="AU876" s="100"/>
      <c r="AV876" s="100"/>
      <c r="AW876" s="100"/>
      <c r="AX876" s="100"/>
      <c r="AY876" s="100"/>
      <c r="AZ876" s="100"/>
      <c r="BA876" s="100"/>
      <c r="BB876" s="100"/>
      <c r="BC876" s="100"/>
      <c r="BD876" s="100"/>
      <c r="BE876" s="100"/>
      <c r="BF876" s="100"/>
      <c r="BG876" s="100"/>
    </row>
    <row r="877" spans="1:59" s="85" customFormat="1" ht="15.6" x14ac:dyDescent="0.3">
      <c r="A877" s="40" t="s">
        <v>71</v>
      </c>
      <c r="B877" s="40" t="str">
        <f>VLOOKUP(A877,'CENTROS DE COSTOS'!A:D,2,0)</f>
        <v>0036-0004</v>
      </c>
      <c r="C877" s="40" t="str">
        <f>VLOOKUP(A877,'CENTROS DE COSTOS'!A:D,3,0)</f>
        <v>Wompi Centro</v>
      </c>
      <c r="D877" s="40">
        <v>11001</v>
      </c>
      <c r="E877" s="40" t="s">
        <v>5158</v>
      </c>
      <c r="F877" s="40">
        <v>71418</v>
      </c>
      <c r="G877" s="40" t="s">
        <v>33</v>
      </c>
      <c r="H877" s="40" t="s">
        <v>618</v>
      </c>
      <c r="I877" s="40" t="s">
        <v>71</v>
      </c>
      <c r="J877" s="40" t="s">
        <v>6927</v>
      </c>
      <c r="K877" s="40" t="s">
        <v>1170</v>
      </c>
      <c r="L877" s="40" t="s">
        <v>8829</v>
      </c>
      <c r="M877" s="103">
        <v>45968.503472222219</v>
      </c>
      <c r="N877" s="103">
        <v>45973.550694444442</v>
      </c>
      <c r="O877" s="40" t="s">
        <v>35</v>
      </c>
      <c r="P877" s="40" t="s">
        <v>35</v>
      </c>
      <c r="Q877" s="40" t="s">
        <v>1494</v>
      </c>
      <c r="R877" s="40" t="s">
        <v>1495</v>
      </c>
      <c r="S877" s="40" t="s">
        <v>11091</v>
      </c>
      <c r="T877" s="40" t="s">
        <v>1172</v>
      </c>
      <c r="U877" s="40">
        <v>24</v>
      </c>
      <c r="V877" s="40" t="str">
        <f>VLOOKUP(D877,TIPOLOGIA!A:F,5,0)</f>
        <v>PRINCIPAL</v>
      </c>
      <c r="W877" s="40" t="str">
        <f>VLOOKUP(D877,TIPOLOGIA!A:F,6,0)</f>
        <v>TERRESTRE</v>
      </c>
      <c r="X877" s="40" t="s">
        <v>5086</v>
      </c>
      <c r="Y877" s="40">
        <v>1</v>
      </c>
      <c r="Z877" s="51">
        <f>IF(T877="SOPORTE_TELEFÓNICO",'TARIFAS 2025'!$B$14,IF(V877="PRINCIPAL",'TARIFAS 2025'!$B$11,IF(V877="INTERMEDIA",'TARIFAS 2025'!$C$11,IF(V877="LEJANA",'TARIFAS 2025'!$D$11))))</f>
        <v>31419</v>
      </c>
      <c r="AA877" s="51">
        <f t="shared" si="13"/>
        <v>31419</v>
      </c>
      <c r="AB877" s="100"/>
      <c r="AC877" s="100"/>
      <c r="AD877" s="100"/>
      <c r="AE877" s="100"/>
      <c r="AF877" s="100"/>
      <c r="AG877" s="100"/>
      <c r="AH877" s="100"/>
      <c r="AI877" s="100"/>
      <c r="AJ877" s="100"/>
      <c r="AK877" s="100"/>
      <c r="AL877" s="100"/>
      <c r="AM877" s="100"/>
      <c r="AN877" s="100"/>
      <c r="AO877" s="100"/>
      <c r="AP877" s="100"/>
      <c r="AQ877" s="100"/>
      <c r="AR877" s="100"/>
      <c r="AS877" s="100"/>
      <c r="AT877" s="100"/>
      <c r="AU877" s="100"/>
      <c r="AV877" s="100"/>
      <c r="AW877" s="100"/>
      <c r="AX877" s="100"/>
      <c r="AY877" s="100"/>
      <c r="AZ877" s="100"/>
      <c r="BA877" s="100"/>
      <c r="BB877" s="100"/>
      <c r="BC877" s="100"/>
      <c r="BD877" s="100"/>
      <c r="BE877" s="100"/>
      <c r="BF877" s="100"/>
      <c r="BG877" s="100"/>
    </row>
    <row r="878" spans="1:59" s="85" customFormat="1" ht="15.6" x14ac:dyDescent="0.3">
      <c r="A878" s="40" t="s">
        <v>71</v>
      </c>
      <c r="B878" s="40" t="str">
        <f>VLOOKUP(A878,'CENTROS DE COSTOS'!A:D,2,0)</f>
        <v>0036-0004</v>
      </c>
      <c r="C878" s="40" t="str">
        <f>VLOOKUP(A878,'CENTROS DE COSTOS'!A:D,3,0)</f>
        <v>Wompi Centro</v>
      </c>
      <c r="D878" s="40">
        <v>11001</v>
      </c>
      <c r="E878" s="40" t="s">
        <v>5159</v>
      </c>
      <c r="F878" s="40">
        <v>39525</v>
      </c>
      <c r="G878" s="40" t="s">
        <v>33</v>
      </c>
      <c r="H878" s="40" t="s">
        <v>618</v>
      </c>
      <c r="I878" s="40" t="s">
        <v>71</v>
      </c>
      <c r="J878" s="40" t="s">
        <v>3409</v>
      </c>
      <c r="K878" s="40" t="s">
        <v>1170</v>
      </c>
      <c r="L878" s="40" t="s">
        <v>8830</v>
      </c>
      <c r="M878" s="103">
        <v>45971.333333333343</v>
      </c>
      <c r="N878" s="103">
        <v>45973.553472222222</v>
      </c>
      <c r="O878" s="40" t="s">
        <v>35</v>
      </c>
      <c r="P878" s="40" t="s">
        <v>35</v>
      </c>
      <c r="Q878" s="40" t="s">
        <v>1494</v>
      </c>
      <c r="R878" s="40" t="s">
        <v>1495</v>
      </c>
      <c r="S878" s="40" t="s">
        <v>11092</v>
      </c>
      <c r="T878" s="40" t="s">
        <v>1172</v>
      </c>
      <c r="U878" s="40">
        <v>64</v>
      </c>
      <c r="V878" s="40" t="str">
        <f>VLOOKUP(D878,TIPOLOGIA!A:F,5,0)</f>
        <v>PRINCIPAL</v>
      </c>
      <c r="W878" s="40" t="str">
        <f>VLOOKUP(D878,TIPOLOGIA!A:F,6,0)</f>
        <v>TERRESTRE</v>
      </c>
      <c r="X878" s="40" t="s">
        <v>1216</v>
      </c>
      <c r="Y878" s="40">
        <v>1</v>
      </c>
      <c r="Z878" s="51">
        <f>IF(T878="SOPORTE_TELEFÓNICO",'TARIFAS 2025'!$B$14,IF(V878="PRINCIPAL",'TARIFAS 2025'!$B$11,IF(V878="INTERMEDIA",'TARIFAS 2025'!$C$11,IF(V878="LEJANA",'TARIFAS 2025'!$D$11))))</f>
        <v>31419</v>
      </c>
      <c r="AA878" s="51">
        <f t="shared" si="13"/>
        <v>31419</v>
      </c>
      <c r="AB878" s="100"/>
      <c r="AC878" s="100"/>
      <c r="AD878" s="100"/>
      <c r="AE878" s="100"/>
      <c r="AF878" s="100"/>
      <c r="AG878" s="100"/>
      <c r="AH878" s="100"/>
      <c r="AI878" s="100"/>
      <c r="AJ878" s="100"/>
      <c r="AK878" s="100"/>
      <c r="AL878" s="100"/>
      <c r="AM878" s="100"/>
      <c r="AN878" s="100"/>
      <c r="AO878" s="100"/>
      <c r="AP878" s="100"/>
      <c r="AQ878" s="100"/>
      <c r="AR878" s="100"/>
      <c r="AS878" s="100"/>
      <c r="AT878" s="100"/>
      <c r="AU878" s="100"/>
      <c r="AV878" s="100"/>
      <c r="AW878" s="100"/>
      <c r="AX878" s="100"/>
      <c r="AY878" s="100"/>
      <c r="AZ878" s="100"/>
      <c r="BA878" s="100"/>
      <c r="BB878" s="100"/>
      <c r="BC878" s="100"/>
      <c r="BD878" s="100"/>
      <c r="BE878" s="100"/>
      <c r="BF878" s="100"/>
      <c r="BG878" s="100"/>
    </row>
    <row r="879" spans="1:59" s="85" customFormat="1" ht="15.6" x14ac:dyDescent="0.3">
      <c r="A879" s="40" t="s">
        <v>71</v>
      </c>
      <c r="B879" s="40" t="str">
        <f>VLOOKUP(A879,'CENTROS DE COSTOS'!A:D,2,0)</f>
        <v>0036-0004</v>
      </c>
      <c r="C879" s="40" t="str">
        <f>VLOOKUP(A879,'CENTROS DE COSTOS'!A:D,3,0)</f>
        <v>Wompi Centro</v>
      </c>
      <c r="D879" s="40">
        <v>11001</v>
      </c>
      <c r="E879" s="40" t="s">
        <v>5160</v>
      </c>
      <c r="F879" s="40">
        <v>66112</v>
      </c>
      <c r="G879" s="40" t="s">
        <v>33</v>
      </c>
      <c r="H879" s="40" t="s">
        <v>618</v>
      </c>
      <c r="I879" s="40" t="s">
        <v>71</v>
      </c>
      <c r="J879" s="40" t="s">
        <v>6928</v>
      </c>
      <c r="K879" s="40" t="s">
        <v>1170</v>
      </c>
      <c r="L879" s="40" t="s">
        <v>8831</v>
      </c>
      <c r="M879" s="103">
        <v>45971.333333333343</v>
      </c>
      <c r="N879" s="103">
        <v>45973.555555555547</v>
      </c>
      <c r="O879" s="40" t="s">
        <v>35</v>
      </c>
      <c r="P879" s="40" t="s">
        <v>35</v>
      </c>
      <c r="Q879" s="40" t="s">
        <v>1494</v>
      </c>
      <c r="R879" s="40"/>
      <c r="S879" s="40" t="s">
        <v>11092</v>
      </c>
      <c r="T879" s="40" t="s">
        <v>1172</v>
      </c>
      <c r="U879" s="40">
        <v>32</v>
      </c>
      <c r="V879" s="40" t="str">
        <f>VLOOKUP(D879,TIPOLOGIA!A:F,5,0)</f>
        <v>PRINCIPAL</v>
      </c>
      <c r="W879" s="40" t="str">
        <f>VLOOKUP(D879,TIPOLOGIA!A:F,6,0)</f>
        <v>TERRESTRE</v>
      </c>
      <c r="X879" s="40" t="s">
        <v>1216</v>
      </c>
      <c r="Y879" s="40">
        <v>1</v>
      </c>
      <c r="Z879" s="51">
        <f>IF(T879="SOPORTE_TELEFÓNICO",'TARIFAS 2025'!$B$14,IF(V879="PRINCIPAL",'TARIFAS 2025'!$B$11,IF(V879="INTERMEDIA",'TARIFAS 2025'!$C$11,IF(V879="LEJANA",'TARIFAS 2025'!$D$11))))</f>
        <v>31419</v>
      </c>
      <c r="AA879" s="51">
        <f t="shared" si="13"/>
        <v>31419</v>
      </c>
      <c r="AB879" s="100"/>
      <c r="AC879" s="100"/>
      <c r="AD879" s="100"/>
      <c r="AE879" s="100"/>
      <c r="AF879" s="100"/>
      <c r="AG879" s="100"/>
      <c r="AH879" s="100"/>
      <c r="AI879" s="100"/>
      <c r="AJ879" s="100"/>
      <c r="AK879" s="100"/>
      <c r="AL879" s="100"/>
      <c r="AM879" s="100"/>
      <c r="AN879" s="100"/>
      <c r="AO879" s="100"/>
      <c r="AP879" s="100"/>
      <c r="AQ879" s="100"/>
      <c r="AR879" s="100"/>
      <c r="AS879" s="100"/>
      <c r="AT879" s="100"/>
      <c r="AU879" s="100"/>
      <c r="AV879" s="100"/>
      <c r="AW879" s="100"/>
      <c r="AX879" s="100"/>
      <c r="AY879" s="100"/>
      <c r="AZ879" s="100"/>
      <c r="BA879" s="100"/>
      <c r="BB879" s="100"/>
      <c r="BC879" s="100"/>
      <c r="BD879" s="100"/>
      <c r="BE879" s="100"/>
      <c r="BF879" s="100"/>
      <c r="BG879" s="100"/>
    </row>
    <row r="880" spans="1:59" s="85" customFormat="1" ht="15.6" x14ac:dyDescent="0.3">
      <c r="A880" s="40" t="s">
        <v>71</v>
      </c>
      <c r="B880" s="40" t="str">
        <f>VLOOKUP(A880,'CENTROS DE COSTOS'!A:D,2,0)</f>
        <v>0036-0004</v>
      </c>
      <c r="C880" s="40" t="str">
        <f>VLOOKUP(A880,'CENTROS DE COSTOS'!A:D,3,0)</f>
        <v>Wompi Centro</v>
      </c>
      <c r="D880" s="40">
        <v>11001</v>
      </c>
      <c r="E880" s="40" t="s">
        <v>5161</v>
      </c>
      <c r="F880" s="40">
        <v>38476</v>
      </c>
      <c r="G880" s="40" t="s">
        <v>33</v>
      </c>
      <c r="H880" s="40" t="s">
        <v>618</v>
      </c>
      <c r="I880" s="40" t="s">
        <v>71</v>
      </c>
      <c r="J880" s="40" t="s">
        <v>6929</v>
      </c>
      <c r="K880" s="40" t="s">
        <v>1170</v>
      </c>
      <c r="L880" s="40" t="s">
        <v>8832</v>
      </c>
      <c r="M880" s="103">
        <v>45971.333333333343</v>
      </c>
      <c r="N880" s="103">
        <v>45973.558333333327</v>
      </c>
      <c r="O880" s="40" t="s">
        <v>35</v>
      </c>
      <c r="P880" s="40" t="s">
        <v>35</v>
      </c>
      <c r="Q880" s="40" t="s">
        <v>1494</v>
      </c>
      <c r="R880" s="40" t="s">
        <v>1495</v>
      </c>
      <c r="S880" s="40" t="s">
        <v>11093</v>
      </c>
      <c r="T880" s="40" t="s">
        <v>1172</v>
      </c>
      <c r="U880" s="40">
        <v>32</v>
      </c>
      <c r="V880" s="40" t="str">
        <f>VLOOKUP(D880,TIPOLOGIA!A:F,5,0)</f>
        <v>PRINCIPAL</v>
      </c>
      <c r="W880" s="40" t="str">
        <f>VLOOKUP(D880,TIPOLOGIA!A:F,6,0)</f>
        <v>TERRESTRE</v>
      </c>
      <c r="X880" s="40" t="s">
        <v>1455</v>
      </c>
      <c r="Y880" s="40">
        <v>1</v>
      </c>
      <c r="Z880" s="51">
        <f>IF(T880="SOPORTE_TELEFÓNICO",'TARIFAS 2025'!$B$14,IF(V880="PRINCIPAL",'TARIFAS 2025'!$B$11,IF(V880="INTERMEDIA",'TARIFAS 2025'!$C$11,IF(V880="LEJANA",'TARIFAS 2025'!$D$11))))</f>
        <v>31419</v>
      </c>
      <c r="AA880" s="51">
        <f t="shared" si="13"/>
        <v>31419</v>
      </c>
      <c r="AB880" s="100"/>
      <c r="AC880" s="100"/>
      <c r="AD880" s="100"/>
      <c r="AE880" s="100"/>
      <c r="AF880" s="100"/>
      <c r="AG880" s="100"/>
      <c r="AH880" s="100"/>
      <c r="AI880" s="100"/>
      <c r="AJ880" s="100"/>
      <c r="AK880" s="100"/>
      <c r="AL880" s="100"/>
      <c r="AM880" s="100"/>
      <c r="AN880" s="100"/>
      <c r="AO880" s="100"/>
      <c r="AP880" s="100"/>
      <c r="AQ880" s="100"/>
      <c r="AR880" s="100"/>
      <c r="AS880" s="100"/>
      <c r="AT880" s="100"/>
      <c r="AU880" s="100"/>
      <c r="AV880" s="100"/>
      <c r="AW880" s="100"/>
      <c r="AX880" s="100"/>
      <c r="AY880" s="100"/>
      <c r="AZ880" s="100"/>
      <c r="BA880" s="100"/>
      <c r="BB880" s="100"/>
      <c r="BC880" s="100"/>
      <c r="BD880" s="100"/>
      <c r="BE880" s="100"/>
      <c r="BF880" s="100"/>
      <c r="BG880" s="100"/>
    </row>
    <row r="881" spans="1:59" s="85" customFormat="1" ht="15.6" x14ac:dyDescent="0.3">
      <c r="A881" s="40" t="s">
        <v>71</v>
      </c>
      <c r="B881" s="40" t="str">
        <f>VLOOKUP(A881,'CENTROS DE COSTOS'!A:D,2,0)</f>
        <v>0036-0004</v>
      </c>
      <c r="C881" s="40" t="str">
        <f>VLOOKUP(A881,'CENTROS DE COSTOS'!A:D,3,0)</f>
        <v>Wompi Centro</v>
      </c>
      <c r="D881" s="40">
        <v>11001</v>
      </c>
      <c r="E881" s="40" t="s">
        <v>5162</v>
      </c>
      <c r="F881" s="40">
        <v>47418</v>
      </c>
      <c r="G881" s="40" t="s">
        <v>33</v>
      </c>
      <c r="H881" s="40" t="s">
        <v>618</v>
      </c>
      <c r="I881" s="40" t="s">
        <v>71</v>
      </c>
      <c r="J881" s="40" t="s">
        <v>3439</v>
      </c>
      <c r="K881" s="40" t="s">
        <v>1170</v>
      </c>
      <c r="L881" s="40" t="s">
        <v>8833</v>
      </c>
      <c r="M881" s="103">
        <v>45971.333333333343</v>
      </c>
      <c r="N881" s="103">
        <v>45973.560416666667</v>
      </c>
      <c r="O881" s="40" t="s">
        <v>35</v>
      </c>
      <c r="P881" s="40" t="s">
        <v>35</v>
      </c>
      <c r="Q881" s="40" t="s">
        <v>1494</v>
      </c>
      <c r="R881" s="40" t="s">
        <v>1495</v>
      </c>
      <c r="S881" s="40" t="s">
        <v>11094</v>
      </c>
      <c r="T881" s="40" t="s">
        <v>1172</v>
      </c>
      <c r="U881" s="40">
        <v>16</v>
      </c>
      <c r="V881" s="40" t="str">
        <f>VLOOKUP(D881,TIPOLOGIA!A:F,5,0)</f>
        <v>PRINCIPAL</v>
      </c>
      <c r="W881" s="40" t="str">
        <f>VLOOKUP(D881,TIPOLOGIA!A:F,6,0)</f>
        <v>TERRESTRE</v>
      </c>
      <c r="X881" s="40" t="s">
        <v>5086</v>
      </c>
      <c r="Y881" s="40">
        <v>1</v>
      </c>
      <c r="Z881" s="51">
        <f>IF(T881="SOPORTE_TELEFÓNICO",'TARIFAS 2025'!$B$14,IF(V881="PRINCIPAL",'TARIFAS 2025'!$B$11,IF(V881="INTERMEDIA",'TARIFAS 2025'!$C$11,IF(V881="LEJANA",'TARIFAS 2025'!$D$11))))</f>
        <v>31419</v>
      </c>
      <c r="AA881" s="51">
        <f t="shared" si="13"/>
        <v>31419</v>
      </c>
      <c r="AB881" s="100"/>
      <c r="AC881" s="100"/>
      <c r="AD881" s="100"/>
      <c r="AE881" s="100"/>
      <c r="AF881" s="100"/>
      <c r="AG881" s="100"/>
      <c r="AH881" s="100"/>
      <c r="AI881" s="100"/>
      <c r="AJ881" s="100"/>
      <c r="AK881" s="100"/>
      <c r="AL881" s="100"/>
      <c r="AM881" s="100"/>
      <c r="AN881" s="100"/>
      <c r="AO881" s="100"/>
      <c r="AP881" s="100"/>
      <c r="AQ881" s="100"/>
      <c r="AR881" s="100"/>
      <c r="AS881" s="100"/>
      <c r="AT881" s="100"/>
      <c r="AU881" s="100"/>
      <c r="AV881" s="100"/>
      <c r="AW881" s="100"/>
      <c r="AX881" s="100"/>
      <c r="AY881" s="100"/>
      <c r="AZ881" s="100"/>
      <c r="BA881" s="100"/>
      <c r="BB881" s="100"/>
      <c r="BC881" s="100"/>
      <c r="BD881" s="100"/>
      <c r="BE881" s="100"/>
      <c r="BF881" s="100"/>
      <c r="BG881" s="100"/>
    </row>
    <row r="882" spans="1:59" s="85" customFormat="1" ht="15.6" x14ac:dyDescent="0.3">
      <c r="A882" s="40" t="s">
        <v>95</v>
      </c>
      <c r="B882" s="40" t="str">
        <f>VLOOKUP(A882,'CENTROS DE COSTOS'!A:D,2,0)</f>
        <v>0036-0001</v>
      </c>
      <c r="C882" s="40" t="str">
        <f>VLOOKUP(A882,'CENTROS DE COSTOS'!A:D,3,0)</f>
        <v>Wompi Costa</v>
      </c>
      <c r="D882" s="40">
        <v>70001</v>
      </c>
      <c r="E882" s="40" t="s">
        <v>5163</v>
      </c>
      <c r="F882" s="40">
        <v>47054</v>
      </c>
      <c r="G882" s="40" t="s">
        <v>33</v>
      </c>
      <c r="H882" s="40" t="s">
        <v>504</v>
      </c>
      <c r="I882" s="40" t="s">
        <v>95</v>
      </c>
      <c r="J882" s="40" t="s">
        <v>1520</v>
      </c>
      <c r="K882" s="40" t="s">
        <v>1170</v>
      </c>
      <c r="L882" s="40" t="s">
        <v>8834</v>
      </c>
      <c r="M882" s="103">
        <v>45971.67291666667</v>
      </c>
      <c r="N882" s="103">
        <v>45973.570138888892</v>
      </c>
      <c r="O882" s="40" t="s">
        <v>35</v>
      </c>
      <c r="P882" s="40" t="s">
        <v>35</v>
      </c>
      <c r="Q882" s="40" t="s">
        <v>1494</v>
      </c>
      <c r="R882" s="40" t="s">
        <v>1495</v>
      </c>
      <c r="S882" s="40" t="s">
        <v>11095</v>
      </c>
      <c r="T882" s="40" t="s">
        <v>1172</v>
      </c>
      <c r="U882" s="40">
        <v>24</v>
      </c>
      <c r="V882" s="40" t="str">
        <f>VLOOKUP(D882,TIPOLOGIA!A:F,5,0)</f>
        <v>PRINCIPAL</v>
      </c>
      <c r="W882" s="40" t="str">
        <f>VLOOKUP(D882,TIPOLOGIA!A:F,6,0)</f>
        <v>TERRESTRE</v>
      </c>
      <c r="X882" s="40" t="s">
        <v>1176</v>
      </c>
      <c r="Y882" s="40">
        <v>1</v>
      </c>
      <c r="Z882" s="51">
        <f>IF(T882="SOPORTE_TELEFÓNICO",'TARIFAS 2025'!$B$14,IF(V882="PRINCIPAL",'TARIFAS 2025'!$B$11,IF(V882="INTERMEDIA",'TARIFAS 2025'!$C$11,IF(V882="LEJANA",'TARIFAS 2025'!$D$11))))</f>
        <v>31419</v>
      </c>
      <c r="AA882" s="51">
        <f t="shared" si="13"/>
        <v>31419</v>
      </c>
      <c r="AB882" s="100"/>
      <c r="AC882" s="100"/>
      <c r="AD882" s="100"/>
      <c r="AE882" s="100"/>
      <c r="AF882" s="100"/>
      <c r="AG882" s="100"/>
      <c r="AH882" s="100"/>
      <c r="AI882" s="100"/>
      <c r="AJ882" s="100"/>
      <c r="AK882" s="100"/>
      <c r="AL882" s="100"/>
      <c r="AM882" s="100"/>
      <c r="AN882" s="100"/>
      <c r="AO882" s="100"/>
      <c r="AP882" s="100"/>
      <c r="AQ882" s="100"/>
      <c r="AR882" s="100"/>
      <c r="AS882" s="100"/>
      <c r="AT882" s="100"/>
      <c r="AU882" s="100"/>
      <c r="AV882" s="100"/>
      <c r="AW882" s="100"/>
      <c r="AX882" s="100"/>
      <c r="AY882" s="100"/>
      <c r="AZ882" s="100"/>
      <c r="BA882" s="100"/>
      <c r="BB882" s="100"/>
      <c r="BC882" s="100"/>
      <c r="BD882" s="100"/>
      <c r="BE882" s="100"/>
      <c r="BF882" s="100"/>
      <c r="BG882" s="100"/>
    </row>
    <row r="883" spans="1:59" s="85" customFormat="1" ht="15.6" x14ac:dyDescent="0.3">
      <c r="A883" s="40" t="s">
        <v>71</v>
      </c>
      <c r="B883" s="40" t="str">
        <f>VLOOKUP(A883,'CENTROS DE COSTOS'!A:D,2,0)</f>
        <v>0036-0004</v>
      </c>
      <c r="C883" s="40" t="str">
        <f>VLOOKUP(A883,'CENTROS DE COSTOS'!A:D,3,0)</f>
        <v>Wompi Centro</v>
      </c>
      <c r="D883" s="40">
        <v>11001</v>
      </c>
      <c r="E883" s="40" t="s">
        <v>5164</v>
      </c>
      <c r="F883" s="40">
        <v>45696</v>
      </c>
      <c r="G883" s="40" t="s">
        <v>33</v>
      </c>
      <c r="H883" s="40" t="s">
        <v>618</v>
      </c>
      <c r="I883" s="40" t="s">
        <v>71</v>
      </c>
      <c r="J883" s="40" t="s">
        <v>6930</v>
      </c>
      <c r="K883" s="40" t="s">
        <v>1170</v>
      </c>
      <c r="L883" s="40" t="s">
        <v>8835</v>
      </c>
      <c r="M883" s="103">
        <v>45972.333333333343</v>
      </c>
      <c r="N883" s="103">
        <v>45973.573611111111</v>
      </c>
      <c r="O883" s="40" t="s">
        <v>35</v>
      </c>
      <c r="P883" s="40" t="s">
        <v>35</v>
      </c>
      <c r="Q883" s="40" t="s">
        <v>1494</v>
      </c>
      <c r="R883" s="40" t="s">
        <v>1495</v>
      </c>
      <c r="S883" s="40" t="s">
        <v>11096</v>
      </c>
      <c r="T883" s="40" t="s">
        <v>1172</v>
      </c>
      <c r="U883" s="40">
        <v>16</v>
      </c>
      <c r="V883" s="40" t="str">
        <f>VLOOKUP(D883,TIPOLOGIA!A:F,5,0)</f>
        <v>PRINCIPAL</v>
      </c>
      <c r="W883" s="40" t="str">
        <f>VLOOKUP(D883,TIPOLOGIA!A:F,6,0)</f>
        <v>TERRESTRE</v>
      </c>
      <c r="X883" s="40" t="s">
        <v>5086</v>
      </c>
      <c r="Y883" s="40">
        <v>1</v>
      </c>
      <c r="Z883" s="51">
        <f>IF(T883="SOPORTE_TELEFÓNICO",'TARIFAS 2025'!$B$14,IF(V883="PRINCIPAL",'TARIFAS 2025'!$B$11,IF(V883="INTERMEDIA",'TARIFAS 2025'!$C$11,IF(V883="LEJANA",'TARIFAS 2025'!$D$11))))</f>
        <v>31419</v>
      </c>
      <c r="AA883" s="51">
        <f t="shared" si="13"/>
        <v>31419</v>
      </c>
      <c r="AB883" s="100"/>
      <c r="AC883" s="100"/>
      <c r="AD883" s="100"/>
      <c r="AE883" s="100"/>
      <c r="AF883" s="100"/>
      <c r="AG883" s="100"/>
      <c r="AH883" s="100"/>
      <c r="AI883" s="100"/>
      <c r="AJ883" s="100"/>
      <c r="AK883" s="100"/>
      <c r="AL883" s="100"/>
      <c r="AM883" s="100"/>
      <c r="AN883" s="100"/>
      <c r="AO883" s="100"/>
      <c r="AP883" s="100"/>
      <c r="AQ883" s="100"/>
      <c r="AR883" s="100"/>
      <c r="AS883" s="100"/>
      <c r="AT883" s="100"/>
      <c r="AU883" s="100"/>
      <c r="AV883" s="100"/>
      <c r="AW883" s="100"/>
      <c r="AX883" s="100"/>
      <c r="AY883" s="100"/>
      <c r="AZ883" s="100"/>
      <c r="BA883" s="100"/>
      <c r="BB883" s="100"/>
      <c r="BC883" s="100"/>
      <c r="BD883" s="100"/>
      <c r="BE883" s="100"/>
      <c r="BF883" s="100"/>
      <c r="BG883" s="100"/>
    </row>
    <row r="884" spans="1:59" s="85" customFormat="1" ht="15.6" x14ac:dyDescent="0.3">
      <c r="A884" s="40" t="s">
        <v>71</v>
      </c>
      <c r="B884" s="40" t="str">
        <f>VLOOKUP(A884,'CENTROS DE COSTOS'!A:D,2,0)</f>
        <v>0036-0004</v>
      </c>
      <c r="C884" s="40" t="str">
        <f>VLOOKUP(A884,'CENTROS DE COSTOS'!A:D,3,0)</f>
        <v>Wompi Centro</v>
      </c>
      <c r="D884" s="40">
        <v>25754</v>
      </c>
      <c r="E884" s="40" t="s">
        <v>5165</v>
      </c>
      <c r="F884" s="40">
        <v>75592</v>
      </c>
      <c r="G884" s="40" t="s">
        <v>33</v>
      </c>
      <c r="H884" s="40" t="s">
        <v>618</v>
      </c>
      <c r="I884" s="40" t="s">
        <v>698</v>
      </c>
      <c r="J884" s="40" t="s">
        <v>6931</v>
      </c>
      <c r="K884" s="40" t="s">
        <v>1170</v>
      </c>
      <c r="L884" s="40" t="s">
        <v>8836</v>
      </c>
      <c r="M884" s="103">
        <v>45972.370833333327</v>
      </c>
      <c r="N884" s="103">
        <v>45973.577777777777</v>
      </c>
      <c r="O884" s="40" t="s">
        <v>35</v>
      </c>
      <c r="P884" s="40" t="s">
        <v>35</v>
      </c>
      <c r="Q884" s="40" t="s">
        <v>1494</v>
      </c>
      <c r="R884" s="40" t="s">
        <v>1495</v>
      </c>
      <c r="S884" s="40" t="s">
        <v>11097</v>
      </c>
      <c r="T884" s="40" t="s">
        <v>1172</v>
      </c>
      <c r="U884" s="40">
        <v>24</v>
      </c>
      <c r="V884" s="40" t="str">
        <f>VLOOKUP(D884,TIPOLOGIA!A:F,5,0)</f>
        <v>PRINCIPAL</v>
      </c>
      <c r="W884" s="40" t="str">
        <f>VLOOKUP(D884,TIPOLOGIA!A:F,6,0)</f>
        <v>TERRESTRE</v>
      </c>
      <c r="X884" s="40" t="s">
        <v>1208</v>
      </c>
      <c r="Y884" s="40">
        <v>1</v>
      </c>
      <c r="Z884" s="51">
        <f>IF(T884="SOPORTE_TELEFÓNICO",'TARIFAS 2025'!$B$14,IF(V884="PRINCIPAL",'TARIFAS 2025'!$B$11,IF(V884="INTERMEDIA",'TARIFAS 2025'!$C$11,IF(V884="LEJANA",'TARIFAS 2025'!$D$11))))</f>
        <v>31419</v>
      </c>
      <c r="AA884" s="51">
        <f t="shared" si="13"/>
        <v>31419</v>
      </c>
      <c r="AB884" s="100"/>
      <c r="AC884" s="100"/>
      <c r="AD884" s="100"/>
      <c r="AE884" s="100"/>
      <c r="AF884" s="100"/>
      <c r="AG884" s="100"/>
      <c r="AH884" s="100"/>
      <c r="AI884" s="100"/>
      <c r="AJ884" s="100"/>
      <c r="AK884" s="100"/>
      <c r="AL884" s="100"/>
      <c r="AM884" s="100"/>
      <c r="AN884" s="100"/>
      <c r="AO884" s="100"/>
      <c r="AP884" s="100"/>
      <c r="AQ884" s="100"/>
      <c r="AR884" s="100"/>
      <c r="AS884" s="100"/>
      <c r="AT884" s="100"/>
      <c r="AU884" s="100"/>
      <c r="AV884" s="100"/>
      <c r="AW884" s="100"/>
      <c r="AX884" s="100"/>
      <c r="AY884" s="100"/>
      <c r="AZ884" s="100"/>
      <c r="BA884" s="100"/>
      <c r="BB884" s="100"/>
      <c r="BC884" s="100"/>
      <c r="BD884" s="100"/>
      <c r="BE884" s="100"/>
      <c r="BF884" s="100"/>
      <c r="BG884" s="100"/>
    </row>
    <row r="885" spans="1:59" s="85" customFormat="1" ht="15.6" x14ac:dyDescent="0.3">
      <c r="A885" s="40" t="s">
        <v>98</v>
      </c>
      <c r="B885" s="40" t="str">
        <f>VLOOKUP(A885,'CENTROS DE COSTOS'!A:D,2,0)</f>
        <v>0036-0006</v>
      </c>
      <c r="C885" s="40" t="str">
        <f>VLOOKUP(A885,'CENTROS DE COSTOS'!A:D,3,0)</f>
        <v>Wompi Oriente</v>
      </c>
      <c r="D885" s="40">
        <v>50001</v>
      </c>
      <c r="E885" s="40" t="s">
        <v>5166</v>
      </c>
      <c r="F885" s="40">
        <v>43186</v>
      </c>
      <c r="G885" s="40" t="s">
        <v>33</v>
      </c>
      <c r="H885" s="40" t="s">
        <v>814</v>
      </c>
      <c r="I885" s="40" t="s">
        <v>98</v>
      </c>
      <c r="J885" s="40" t="s">
        <v>1398</v>
      </c>
      <c r="K885" s="40" t="s">
        <v>1170</v>
      </c>
      <c r="L885" s="40" t="s">
        <v>8837</v>
      </c>
      <c r="M885" s="103">
        <v>45972.592361111107</v>
      </c>
      <c r="N885" s="103">
        <v>45973.586111111108</v>
      </c>
      <c r="O885" s="40" t="s">
        <v>35</v>
      </c>
      <c r="P885" s="40" t="s">
        <v>35</v>
      </c>
      <c r="Q885" s="40" t="s">
        <v>1494</v>
      </c>
      <c r="R885" s="40" t="s">
        <v>1495</v>
      </c>
      <c r="S885" s="40" t="s">
        <v>11098</v>
      </c>
      <c r="T885" s="40" t="s">
        <v>1172</v>
      </c>
      <c r="U885" s="40">
        <v>16</v>
      </c>
      <c r="V885" s="40" t="str">
        <f>VLOOKUP(D885,TIPOLOGIA!A:F,5,0)</f>
        <v>PRINCIPAL</v>
      </c>
      <c r="W885" s="40" t="str">
        <f>VLOOKUP(D885,TIPOLOGIA!A:F,6,0)</f>
        <v>TERRESTRE</v>
      </c>
      <c r="X885" s="40" t="s">
        <v>1373</v>
      </c>
      <c r="Y885" s="40">
        <v>1</v>
      </c>
      <c r="Z885" s="51">
        <f>IF(T885="SOPORTE_TELEFÓNICO",'TARIFAS 2025'!$B$14,IF(V885="PRINCIPAL",'TARIFAS 2025'!$B$11,IF(V885="INTERMEDIA",'TARIFAS 2025'!$C$11,IF(V885="LEJANA",'TARIFAS 2025'!$D$11))))</f>
        <v>31419</v>
      </c>
      <c r="AA885" s="51">
        <f t="shared" si="13"/>
        <v>31419</v>
      </c>
      <c r="AB885" s="100"/>
      <c r="AC885" s="100"/>
      <c r="AD885" s="100"/>
      <c r="AE885" s="100"/>
      <c r="AF885" s="100"/>
      <c r="AG885" s="100"/>
      <c r="AH885" s="100"/>
      <c r="AI885" s="100"/>
      <c r="AJ885" s="100"/>
      <c r="AK885" s="100"/>
      <c r="AL885" s="100"/>
      <c r="AM885" s="100"/>
      <c r="AN885" s="100"/>
      <c r="AO885" s="100"/>
      <c r="AP885" s="100"/>
      <c r="AQ885" s="100"/>
      <c r="AR885" s="100"/>
      <c r="AS885" s="100"/>
      <c r="AT885" s="100"/>
      <c r="AU885" s="100"/>
      <c r="AV885" s="100"/>
      <c r="AW885" s="100"/>
      <c r="AX885" s="100"/>
      <c r="AY885" s="100"/>
      <c r="AZ885" s="100"/>
      <c r="BA885" s="100"/>
      <c r="BB885" s="100"/>
      <c r="BC885" s="100"/>
      <c r="BD885" s="100"/>
      <c r="BE885" s="100"/>
      <c r="BF885" s="100"/>
      <c r="BG885" s="100"/>
    </row>
    <row r="886" spans="1:59" s="85" customFormat="1" ht="15.6" x14ac:dyDescent="0.3">
      <c r="A886" s="40" t="s">
        <v>77</v>
      </c>
      <c r="B886" s="40" t="str">
        <f>VLOOKUP(A886,'CENTROS DE COSTOS'!A:D,2,0)</f>
        <v>0036-0003</v>
      </c>
      <c r="C886" s="40" t="str">
        <f>VLOOKUP(A886,'CENTROS DE COSTOS'!A:D,3,0)</f>
        <v>Wompi Suroccidente</v>
      </c>
      <c r="D886" s="40">
        <v>76001</v>
      </c>
      <c r="E886" s="40" t="s">
        <v>5167</v>
      </c>
      <c r="F886" s="40">
        <v>62123</v>
      </c>
      <c r="G886" s="40" t="s">
        <v>33</v>
      </c>
      <c r="H886" s="40" t="s">
        <v>1101</v>
      </c>
      <c r="I886" s="40" t="s">
        <v>77</v>
      </c>
      <c r="J886" s="40" t="s">
        <v>6932</v>
      </c>
      <c r="K886" s="40" t="s">
        <v>1170</v>
      </c>
      <c r="L886" s="40" t="s">
        <v>8838</v>
      </c>
      <c r="M886" s="103">
        <v>45972.53402777778</v>
      </c>
      <c r="N886" s="103">
        <v>45973.595138888893</v>
      </c>
      <c r="O886" s="40" t="s">
        <v>35</v>
      </c>
      <c r="P886" s="40" t="s">
        <v>35</v>
      </c>
      <c r="Q886" s="40" t="s">
        <v>1494</v>
      </c>
      <c r="R886" s="40" t="s">
        <v>1495</v>
      </c>
      <c r="S886" s="40" t="s">
        <v>11099</v>
      </c>
      <c r="T886" s="40" t="s">
        <v>1172</v>
      </c>
      <c r="U886" s="40">
        <v>16</v>
      </c>
      <c r="V886" s="40" t="str">
        <f>VLOOKUP(D886,TIPOLOGIA!A:F,5,0)</f>
        <v>PRINCIPAL</v>
      </c>
      <c r="W886" s="40" t="str">
        <f>VLOOKUP(D886,TIPOLOGIA!A:F,6,0)</f>
        <v>TERRESTRE</v>
      </c>
      <c r="X886" s="40" t="s">
        <v>1221</v>
      </c>
      <c r="Y886" s="40">
        <v>1</v>
      </c>
      <c r="Z886" s="51">
        <f>IF(T886="SOPORTE_TELEFÓNICO",'TARIFAS 2025'!$B$14,IF(V886="PRINCIPAL",'TARIFAS 2025'!$B$11,IF(V886="INTERMEDIA",'TARIFAS 2025'!$C$11,IF(V886="LEJANA",'TARIFAS 2025'!$D$11))))</f>
        <v>31419</v>
      </c>
      <c r="AA886" s="51">
        <f t="shared" si="13"/>
        <v>31419</v>
      </c>
      <c r="AB886" s="100"/>
      <c r="AC886" s="100"/>
      <c r="AD886" s="100"/>
      <c r="AE886" s="100"/>
      <c r="AF886" s="100"/>
      <c r="AG886" s="100"/>
      <c r="AH886" s="100"/>
      <c r="AI886" s="100"/>
      <c r="AJ886" s="100"/>
      <c r="AK886" s="100"/>
      <c r="AL886" s="100"/>
      <c r="AM886" s="100"/>
      <c r="AN886" s="100"/>
      <c r="AO886" s="100"/>
      <c r="AP886" s="100"/>
      <c r="AQ886" s="100"/>
      <c r="AR886" s="100"/>
      <c r="AS886" s="100"/>
      <c r="AT886" s="100"/>
      <c r="AU886" s="100"/>
      <c r="AV886" s="100"/>
      <c r="AW886" s="100"/>
      <c r="AX886" s="100"/>
      <c r="AY886" s="100"/>
      <c r="AZ886" s="100"/>
      <c r="BA886" s="100"/>
      <c r="BB886" s="100"/>
      <c r="BC886" s="100"/>
      <c r="BD886" s="100"/>
      <c r="BE886" s="100"/>
      <c r="BF886" s="100"/>
      <c r="BG886" s="100"/>
    </row>
    <row r="887" spans="1:59" s="85" customFormat="1" ht="15.6" x14ac:dyDescent="0.3">
      <c r="A887" s="40" t="s">
        <v>77</v>
      </c>
      <c r="B887" s="40" t="str">
        <f>VLOOKUP(A887,'CENTROS DE COSTOS'!A:D,2,0)</f>
        <v>0036-0003</v>
      </c>
      <c r="C887" s="40" t="str">
        <f>VLOOKUP(A887,'CENTROS DE COSTOS'!A:D,3,0)</f>
        <v>Wompi Suroccidente</v>
      </c>
      <c r="D887" s="40">
        <v>76892</v>
      </c>
      <c r="E887" s="40" t="s">
        <v>5168</v>
      </c>
      <c r="F887" s="40">
        <v>28208</v>
      </c>
      <c r="G887" s="40" t="s">
        <v>33</v>
      </c>
      <c r="H887" s="40" t="s">
        <v>1101</v>
      </c>
      <c r="I887" s="40" t="s">
        <v>1134</v>
      </c>
      <c r="J887" s="40" t="s">
        <v>6933</v>
      </c>
      <c r="K887" s="40" t="s">
        <v>1170</v>
      </c>
      <c r="L887" s="40" t="s">
        <v>8839</v>
      </c>
      <c r="M887" s="103">
        <v>45972.490972222222</v>
      </c>
      <c r="N887" s="103">
        <v>45973.605555555558</v>
      </c>
      <c r="O887" s="40" t="s">
        <v>35</v>
      </c>
      <c r="P887" s="40" t="s">
        <v>35</v>
      </c>
      <c r="Q887" s="40" t="s">
        <v>1494</v>
      </c>
      <c r="R887" s="40" t="s">
        <v>1495</v>
      </c>
      <c r="S887" s="40" t="s">
        <v>11100</v>
      </c>
      <c r="T887" s="40" t="s">
        <v>1172</v>
      </c>
      <c r="U887" s="40">
        <v>32</v>
      </c>
      <c r="V887" s="40" t="str">
        <f>VLOOKUP(D887,TIPOLOGIA!A:F,5,0)</f>
        <v>PRINCIPAL</v>
      </c>
      <c r="W887" s="40" t="str">
        <f>VLOOKUP(D887,TIPOLOGIA!A:F,6,0)</f>
        <v>TERRESTRE</v>
      </c>
      <c r="X887" s="40" t="s">
        <v>1278</v>
      </c>
      <c r="Y887" s="40">
        <v>1</v>
      </c>
      <c r="Z887" s="51">
        <f>IF(T887="SOPORTE_TELEFÓNICO",'TARIFAS 2025'!$B$14,IF(V887="PRINCIPAL",'TARIFAS 2025'!$B$11,IF(V887="INTERMEDIA",'TARIFAS 2025'!$C$11,IF(V887="LEJANA",'TARIFAS 2025'!$D$11))))</f>
        <v>31419</v>
      </c>
      <c r="AA887" s="51">
        <f t="shared" si="13"/>
        <v>31419</v>
      </c>
      <c r="AB887" s="100"/>
      <c r="AC887" s="100"/>
      <c r="AD887" s="100"/>
      <c r="AE887" s="100"/>
      <c r="AF887" s="100"/>
      <c r="AG887" s="100"/>
      <c r="AH887" s="100"/>
      <c r="AI887" s="100"/>
      <c r="AJ887" s="100"/>
      <c r="AK887" s="100"/>
      <c r="AL887" s="100"/>
      <c r="AM887" s="100"/>
      <c r="AN887" s="100"/>
      <c r="AO887" s="100"/>
      <c r="AP887" s="100"/>
      <c r="AQ887" s="100"/>
      <c r="AR887" s="100"/>
      <c r="AS887" s="100"/>
      <c r="AT887" s="100"/>
      <c r="AU887" s="100"/>
      <c r="AV887" s="100"/>
      <c r="AW887" s="100"/>
      <c r="AX887" s="100"/>
      <c r="AY887" s="100"/>
      <c r="AZ887" s="100"/>
      <c r="BA887" s="100"/>
      <c r="BB887" s="100"/>
      <c r="BC887" s="100"/>
      <c r="BD887" s="100"/>
      <c r="BE887" s="100"/>
      <c r="BF887" s="100"/>
      <c r="BG887" s="100"/>
    </row>
    <row r="888" spans="1:59" s="85" customFormat="1" ht="15.6" x14ac:dyDescent="0.3">
      <c r="A888" s="40" t="s">
        <v>71</v>
      </c>
      <c r="B888" s="40" t="str">
        <f>VLOOKUP(A888,'CENTROS DE COSTOS'!A:D,2,0)</f>
        <v>0036-0004</v>
      </c>
      <c r="C888" s="40" t="str">
        <f>VLOOKUP(A888,'CENTROS DE COSTOS'!A:D,3,0)</f>
        <v>Wompi Centro</v>
      </c>
      <c r="D888" s="40">
        <v>25320</v>
      </c>
      <c r="E888" s="40" t="s">
        <v>5169</v>
      </c>
      <c r="F888" s="40">
        <v>62602</v>
      </c>
      <c r="G888" s="40" t="s">
        <v>33</v>
      </c>
      <c r="H888" s="40" t="s">
        <v>618</v>
      </c>
      <c r="I888" s="40" t="s">
        <v>659</v>
      </c>
      <c r="J888" s="40" t="s">
        <v>6934</v>
      </c>
      <c r="K888" s="40" t="s">
        <v>1170</v>
      </c>
      <c r="L888" s="40" t="s">
        <v>8840</v>
      </c>
      <c r="M888" s="103">
        <v>45968.373611111107</v>
      </c>
      <c r="N888" s="103">
        <v>45973.629166666673</v>
      </c>
      <c r="O888" s="40" t="s">
        <v>35</v>
      </c>
      <c r="P888" s="40" t="s">
        <v>35</v>
      </c>
      <c r="Q888" s="40" t="s">
        <v>1494</v>
      </c>
      <c r="R888" s="40" t="s">
        <v>1495</v>
      </c>
      <c r="S888" s="40" t="s">
        <v>11101</v>
      </c>
      <c r="T888" s="40" t="s">
        <v>1497</v>
      </c>
      <c r="U888" s="40">
        <v>16</v>
      </c>
      <c r="V888" s="40" t="str">
        <f>VLOOKUP(D888,TIPOLOGIA!A:F,5,0)</f>
        <v>LEJANA</v>
      </c>
      <c r="W888" s="40" t="str">
        <f>VLOOKUP(D888,TIPOLOGIA!A:F,6,0)</f>
        <v>TERRESTRE</v>
      </c>
      <c r="X888" s="40" t="s">
        <v>1675</v>
      </c>
      <c r="Y888" s="40">
        <v>1</v>
      </c>
      <c r="Z888" s="51">
        <f>IF(T888="SOPORTE_TELEFÓNICO",'TARIFAS 2025'!$B$14,IF(V888="PRINCIPAL",'TARIFAS 2025'!$B$11,IF(V888="INTERMEDIA",'TARIFAS 2025'!$C$11,IF(V888="LEJANA",'TARIFAS 2025'!$D$11))))</f>
        <v>40250</v>
      </c>
      <c r="AA888" s="51">
        <f t="shared" si="13"/>
        <v>40250</v>
      </c>
      <c r="AB888" s="100"/>
      <c r="AC888" s="100"/>
      <c r="AD888" s="100"/>
      <c r="AE888" s="100"/>
      <c r="AF888" s="100"/>
      <c r="AG888" s="100"/>
      <c r="AH888" s="100"/>
      <c r="AI888" s="100"/>
      <c r="AJ888" s="100"/>
      <c r="AK888" s="100"/>
      <c r="AL888" s="100"/>
      <c r="AM888" s="100"/>
      <c r="AN888" s="100"/>
      <c r="AO888" s="100"/>
      <c r="AP888" s="100"/>
      <c r="AQ888" s="100"/>
      <c r="AR888" s="100"/>
      <c r="AS888" s="100"/>
      <c r="AT888" s="100"/>
      <c r="AU888" s="100"/>
      <c r="AV888" s="100"/>
      <c r="AW888" s="100"/>
      <c r="AX888" s="100"/>
      <c r="AY888" s="100"/>
      <c r="AZ888" s="100"/>
      <c r="BA888" s="100"/>
      <c r="BB888" s="100"/>
      <c r="BC888" s="100"/>
      <c r="BD888" s="100"/>
      <c r="BE888" s="100"/>
      <c r="BF888" s="100"/>
      <c r="BG888" s="100"/>
    </row>
    <row r="889" spans="1:59" s="85" customFormat="1" ht="15.6" x14ac:dyDescent="0.3">
      <c r="A889" s="40" t="s">
        <v>89</v>
      </c>
      <c r="B889" s="40" t="str">
        <f>VLOOKUP(A889,'CENTROS DE COSTOS'!A:D,2,0)</f>
        <v>0036-0001</v>
      </c>
      <c r="C889" s="40" t="str">
        <f>VLOOKUP(A889,'CENTROS DE COSTOS'!A:D,3,0)</f>
        <v>Wompi Costa</v>
      </c>
      <c r="D889" s="40">
        <v>5154</v>
      </c>
      <c r="E889" s="40" t="s">
        <v>5170</v>
      </c>
      <c r="F889" s="40">
        <v>38649</v>
      </c>
      <c r="G889" s="40" t="s">
        <v>33</v>
      </c>
      <c r="H889" s="40" t="s">
        <v>120</v>
      </c>
      <c r="I889" s="40" t="s">
        <v>167</v>
      </c>
      <c r="J889" s="40" t="s">
        <v>6935</v>
      </c>
      <c r="K889" s="40" t="s">
        <v>1170</v>
      </c>
      <c r="L889" s="40" t="s">
        <v>8841</v>
      </c>
      <c r="M889" s="103">
        <v>45968.511111111111</v>
      </c>
      <c r="N889" s="103">
        <v>45973.629861111112</v>
      </c>
      <c r="O889" s="40" t="s">
        <v>35</v>
      </c>
      <c r="P889" s="40" t="s">
        <v>35</v>
      </c>
      <c r="Q889" s="40" t="s">
        <v>1494</v>
      </c>
      <c r="R889" s="40" t="s">
        <v>1495</v>
      </c>
      <c r="S889" s="40" t="s">
        <v>11102</v>
      </c>
      <c r="T889" s="40" t="s">
        <v>1497</v>
      </c>
      <c r="U889" s="40">
        <v>64</v>
      </c>
      <c r="V889" s="40" t="str">
        <f>VLOOKUP(D889,TIPOLOGIA!A:F,5,0)</f>
        <v>INTERMEDIA</v>
      </c>
      <c r="W889" s="40" t="str">
        <f>VLOOKUP(D889,TIPOLOGIA!A:F,6,0)</f>
        <v>TERRESTRE</v>
      </c>
      <c r="X889" s="40" t="s">
        <v>1802</v>
      </c>
      <c r="Y889" s="40">
        <v>1</v>
      </c>
      <c r="Z889" s="51">
        <f>IF(T889="SOPORTE_TELEFÓNICO",'TARIFAS 2025'!$B$14,IF(V889="PRINCIPAL",'TARIFAS 2025'!$B$11,IF(V889="INTERMEDIA",'TARIFAS 2025'!$C$11,IF(V889="LEJANA",'TARIFAS 2025'!$D$11))))</f>
        <v>36351</v>
      </c>
      <c r="AA889" s="51">
        <f t="shared" si="13"/>
        <v>36351</v>
      </c>
      <c r="AB889" s="100"/>
      <c r="AC889" s="100"/>
      <c r="AD889" s="100"/>
      <c r="AE889" s="100"/>
      <c r="AF889" s="100"/>
      <c r="AG889" s="100"/>
      <c r="AH889" s="100"/>
      <c r="AI889" s="100"/>
      <c r="AJ889" s="100"/>
      <c r="AK889" s="100"/>
      <c r="AL889" s="100"/>
      <c r="AM889" s="100"/>
      <c r="AN889" s="100"/>
      <c r="AO889" s="100"/>
      <c r="AP889" s="100"/>
      <c r="AQ889" s="100"/>
      <c r="AR889" s="100"/>
      <c r="AS889" s="100"/>
      <c r="AT889" s="100"/>
      <c r="AU889" s="100"/>
      <c r="AV889" s="100"/>
      <c r="AW889" s="100"/>
      <c r="AX889" s="100"/>
      <c r="AY889" s="100"/>
      <c r="AZ889" s="100"/>
      <c r="BA889" s="100"/>
      <c r="BB889" s="100"/>
      <c r="BC889" s="100"/>
      <c r="BD889" s="100"/>
      <c r="BE889" s="100"/>
      <c r="BF889" s="100"/>
      <c r="BG889" s="100"/>
    </row>
    <row r="890" spans="1:59" s="85" customFormat="1" ht="15.6" x14ac:dyDescent="0.3">
      <c r="A890" s="40" t="s">
        <v>90</v>
      </c>
      <c r="B890" s="40" t="str">
        <f>VLOOKUP(A890,'CENTROS DE COSTOS'!A:D,2,0)</f>
        <v>0036-0006</v>
      </c>
      <c r="C890" s="40" t="str">
        <f>VLOOKUP(A890,'CENTROS DE COSTOS'!A:D,3,0)</f>
        <v>Wompi Oriente</v>
      </c>
      <c r="D890" s="40">
        <v>18094</v>
      </c>
      <c r="E890" s="40" t="s">
        <v>5171</v>
      </c>
      <c r="F890" s="40">
        <v>13559</v>
      </c>
      <c r="G890" s="40" t="s">
        <v>33</v>
      </c>
      <c r="H890" s="40" t="s">
        <v>466</v>
      </c>
      <c r="I890" s="40" t="s">
        <v>468</v>
      </c>
      <c r="J890" s="40" t="s">
        <v>1471</v>
      </c>
      <c r="K890" s="40" t="s">
        <v>1170</v>
      </c>
      <c r="L890" s="40" t="s">
        <v>8842</v>
      </c>
      <c r="M890" s="103">
        <v>45971.333333333343</v>
      </c>
      <c r="N890" s="103">
        <v>45973.630555555559</v>
      </c>
      <c r="O890" s="40" t="s">
        <v>35</v>
      </c>
      <c r="P890" s="40" t="s">
        <v>35</v>
      </c>
      <c r="Q890" s="40" t="s">
        <v>1494</v>
      </c>
      <c r="R890" s="40" t="s">
        <v>1495</v>
      </c>
      <c r="S890" s="40" t="s">
        <v>11103</v>
      </c>
      <c r="T890" s="40" t="s">
        <v>1497</v>
      </c>
      <c r="U890" s="40">
        <v>64</v>
      </c>
      <c r="V890" s="40" t="str">
        <f>VLOOKUP(D890,TIPOLOGIA!A:F,5,0)</f>
        <v>LEJANA</v>
      </c>
      <c r="W890" s="40" t="str">
        <f>VLOOKUP(D890,TIPOLOGIA!A:F,6,0)</f>
        <v>TERRESTRE</v>
      </c>
      <c r="X890" s="40" t="s">
        <v>1675</v>
      </c>
      <c r="Y890" s="40">
        <v>1</v>
      </c>
      <c r="Z890" s="51">
        <f>IF(T890="SOPORTE_TELEFÓNICO",'TARIFAS 2025'!$B$14,IF(V890="PRINCIPAL",'TARIFAS 2025'!$B$11,IF(V890="INTERMEDIA",'TARIFAS 2025'!$C$11,IF(V890="LEJANA",'TARIFAS 2025'!$D$11))))</f>
        <v>40250</v>
      </c>
      <c r="AA890" s="51">
        <f t="shared" si="13"/>
        <v>40250</v>
      </c>
      <c r="AB890" s="100"/>
      <c r="AC890" s="100"/>
      <c r="AD890" s="100"/>
      <c r="AE890" s="100"/>
      <c r="AF890" s="100"/>
      <c r="AG890" s="100"/>
      <c r="AH890" s="100"/>
      <c r="AI890" s="100"/>
      <c r="AJ890" s="100"/>
      <c r="AK890" s="100"/>
      <c r="AL890" s="100"/>
      <c r="AM890" s="100"/>
      <c r="AN890" s="100"/>
      <c r="AO890" s="100"/>
      <c r="AP890" s="100"/>
      <c r="AQ890" s="100"/>
      <c r="AR890" s="100"/>
      <c r="AS890" s="100"/>
      <c r="AT890" s="100"/>
      <c r="AU890" s="100"/>
      <c r="AV890" s="100"/>
      <c r="AW890" s="100"/>
      <c r="AX890" s="100"/>
      <c r="AY890" s="100"/>
      <c r="AZ890" s="100"/>
      <c r="BA890" s="100"/>
      <c r="BB890" s="100"/>
      <c r="BC890" s="100"/>
      <c r="BD890" s="100"/>
      <c r="BE890" s="100"/>
      <c r="BF890" s="100"/>
      <c r="BG890" s="100"/>
    </row>
    <row r="891" spans="1:59" s="85" customFormat="1" ht="15.6" x14ac:dyDescent="0.3">
      <c r="A891" s="40" t="s">
        <v>89</v>
      </c>
      <c r="B891" s="40" t="str">
        <f>VLOOKUP(A891,'CENTROS DE COSTOS'!A:D,2,0)</f>
        <v>0036-0001</v>
      </c>
      <c r="C891" s="40" t="str">
        <f>VLOOKUP(A891,'CENTROS DE COSTOS'!A:D,3,0)</f>
        <v>Wompi Costa</v>
      </c>
      <c r="D891" s="40">
        <v>23464</v>
      </c>
      <c r="E891" s="40" t="s">
        <v>5172</v>
      </c>
      <c r="F891" s="40">
        <v>78087</v>
      </c>
      <c r="G891" s="40" t="s">
        <v>33</v>
      </c>
      <c r="H891" s="40" t="s">
        <v>276</v>
      </c>
      <c r="I891" s="40" t="s">
        <v>602</v>
      </c>
      <c r="J891" s="40" t="s">
        <v>6936</v>
      </c>
      <c r="K891" s="40" t="s">
        <v>1170</v>
      </c>
      <c r="L891" s="40" t="s">
        <v>8843</v>
      </c>
      <c r="M891" s="103">
        <v>45971.333333333343</v>
      </c>
      <c r="N891" s="103">
        <v>45973.630555555559</v>
      </c>
      <c r="O891" s="40" t="s">
        <v>35</v>
      </c>
      <c r="P891" s="40" t="s">
        <v>35</v>
      </c>
      <c r="Q891" s="40" t="s">
        <v>1494</v>
      </c>
      <c r="R891" s="40" t="s">
        <v>1495</v>
      </c>
      <c r="S891" s="40" t="s">
        <v>11104</v>
      </c>
      <c r="T891" s="40" t="s">
        <v>1497</v>
      </c>
      <c r="U891" s="40">
        <v>32</v>
      </c>
      <c r="V891" s="40" t="str">
        <f>VLOOKUP(D891,TIPOLOGIA!A:F,5,0)</f>
        <v>INTERMEDIA</v>
      </c>
      <c r="W891" s="40" t="str">
        <f>VLOOKUP(D891,TIPOLOGIA!A:F,6,0)</f>
        <v>TERRESTRE</v>
      </c>
      <c r="X891" s="40" t="s">
        <v>1802</v>
      </c>
      <c r="Y891" s="40">
        <v>1</v>
      </c>
      <c r="Z891" s="51">
        <f>IF(T891="SOPORTE_TELEFÓNICO",'TARIFAS 2025'!$B$14,IF(V891="PRINCIPAL",'TARIFAS 2025'!$B$11,IF(V891="INTERMEDIA",'TARIFAS 2025'!$C$11,IF(V891="LEJANA",'TARIFAS 2025'!$D$11))))</f>
        <v>36351</v>
      </c>
      <c r="AA891" s="51">
        <f t="shared" si="13"/>
        <v>36351</v>
      </c>
      <c r="AB891" s="100"/>
      <c r="AC891" s="100"/>
      <c r="AD891" s="100"/>
      <c r="AE891" s="100"/>
      <c r="AF891" s="100"/>
      <c r="AG891" s="100"/>
      <c r="AH891" s="100"/>
      <c r="AI891" s="100"/>
      <c r="AJ891" s="100"/>
      <c r="AK891" s="100"/>
      <c r="AL891" s="100"/>
      <c r="AM891" s="100"/>
      <c r="AN891" s="100"/>
      <c r="AO891" s="100"/>
      <c r="AP891" s="100"/>
      <c r="AQ891" s="100"/>
      <c r="AR891" s="100"/>
      <c r="AS891" s="100"/>
      <c r="AT891" s="100"/>
      <c r="AU891" s="100"/>
      <c r="AV891" s="100"/>
      <c r="AW891" s="100"/>
      <c r="AX891" s="100"/>
      <c r="AY891" s="100"/>
      <c r="AZ891" s="100"/>
      <c r="BA891" s="100"/>
      <c r="BB891" s="100"/>
      <c r="BC891" s="100"/>
      <c r="BD891" s="100"/>
      <c r="BE891" s="100"/>
      <c r="BF891" s="100"/>
      <c r="BG891" s="100"/>
    </row>
    <row r="892" spans="1:59" s="85" customFormat="1" ht="15.6" x14ac:dyDescent="0.3">
      <c r="A892" s="40" t="s">
        <v>85</v>
      </c>
      <c r="B892" s="40" t="str">
        <f>VLOOKUP(A892,'CENTROS DE COSTOS'!A:D,2,0)</f>
        <v>0036-0006</v>
      </c>
      <c r="C892" s="40" t="str">
        <f>VLOOKUP(A892,'CENTROS DE COSTOS'!A:D,3,0)</f>
        <v>Wompi Oriente</v>
      </c>
      <c r="D892" s="40">
        <v>73268</v>
      </c>
      <c r="E892" s="40" t="s">
        <v>5173</v>
      </c>
      <c r="F892" s="40">
        <v>60669</v>
      </c>
      <c r="G892" s="40" t="s">
        <v>33</v>
      </c>
      <c r="H892" s="40" t="s">
        <v>1056</v>
      </c>
      <c r="I892" s="40" t="s">
        <v>1071</v>
      </c>
      <c r="J892" s="40" t="s">
        <v>6937</v>
      </c>
      <c r="K892" s="40" t="s">
        <v>1170</v>
      </c>
      <c r="L892" s="40" t="s">
        <v>8844</v>
      </c>
      <c r="M892" s="103">
        <v>45971.436111111107</v>
      </c>
      <c r="N892" s="103">
        <v>45973.631249999999</v>
      </c>
      <c r="O892" s="40" t="s">
        <v>35</v>
      </c>
      <c r="P892" s="40" t="s">
        <v>35</v>
      </c>
      <c r="Q892" s="40" t="s">
        <v>1494</v>
      </c>
      <c r="R892" s="40" t="s">
        <v>1495</v>
      </c>
      <c r="S892" s="40" t="s">
        <v>11105</v>
      </c>
      <c r="T892" s="40" t="s">
        <v>1497</v>
      </c>
      <c r="U892" s="40">
        <v>64</v>
      </c>
      <c r="V892" s="40" t="str">
        <f>VLOOKUP(D892,TIPOLOGIA!A:F,5,0)</f>
        <v>INTERMEDIA</v>
      </c>
      <c r="W892" s="40" t="str">
        <f>VLOOKUP(D892,TIPOLOGIA!A:F,6,0)</f>
        <v>TERRESTRE</v>
      </c>
      <c r="X892" s="40" t="s">
        <v>1591</v>
      </c>
      <c r="Y892" s="40">
        <v>1</v>
      </c>
      <c r="Z892" s="51">
        <f>IF(T892="SOPORTE_TELEFÓNICO",'TARIFAS 2025'!$B$14,IF(V892="PRINCIPAL",'TARIFAS 2025'!$B$11,IF(V892="INTERMEDIA",'TARIFAS 2025'!$C$11,IF(V892="LEJANA",'TARIFAS 2025'!$D$11))))</f>
        <v>36351</v>
      </c>
      <c r="AA892" s="51">
        <f t="shared" si="13"/>
        <v>36351</v>
      </c>
      <c r="AB892" s="100"/>
      <c r="AC892" s="100"/>
      <c r="AD892" s="100"/>
      <c r="AE892" s="100"/>
      <c r="AF892" s="100"/>
      <c r="AG892" s="100"/>
      <c r="AH892" s="100"/>
      <c r="AI892" s="100"/>
      <c r="AJ892" s="100"/>
      <c r="AK892" s="100"/>
      <c r="AL892" s="100"/>
      <c r="AM892" s="100"/>
      <c r="AN892" s="100"/>
      <c r="AO892" s="100"/>
      <c r="AP892" s="100"/>
      <c r="AQ892" s="100"/>
      <c r="AR892" s="100"/>
      <c r="AS892" s="100"/>
      <c r="AT892" s="100"/>
      <c r="AU892" s="100"/>
      <c r="AV892" s="100"/>
      <c r="AW892" s="100"/>
      <c r="AX892" s="100"/>
      <c r="AY892" s="100"/>
      <c r="AZ892" s="100"/>
      <c r="BA892" s="100"/>
      <c r="BB892" s="100"/>
      <c r="BC892" s="100"/>
      <c r="BD892" s="100"/>
      <c r="BE892" s="100"/>
      <c r="BF892" s="100"/>
      <c r="BG892" s="100"/>
    </row>
    <row r="893" spans="1:59" s="85" customFormat="1" ht="15.6" x14ac:dyDescent="0.3">
      <c r="A893" s="40" t="s">
        <v>74</v>
      </c>
      <c r="B893" s="40" t="str">
        <f>VLOOKUP(A893,'CENTROS DE COSTOS'!A:D,2,0)</f>
        <v>0036-0007</v>
      </c>
      <c r="C893" s="40" t="str">
        <f>VLOOKUP(A893,'CENTROS DE COSTOS'!A:D,3,0)</f>
        <v>Wompi Santander</v>
      </c>
      <c r="D893" s="40">
        <v>68307</v>
      </c>
      <c r="E893" s="40" t="s">
        <v>5174</v>
      </c>
      <c r="F893" s="40">
        <v>71842</v>
      </c>
      <c r="G893" s="40" t="s">
        <v>33</v>
      </c>
      <c r="H893" s="40" t="s">
        <v>963</v>
      </c>
      <c r="I893" s="40" t="s">
        <v>990</v>
      </c>
      <c r="J893" s="40" t="s">
        <v>6938</v>
      </c>
      <c r="K893" s="40" t="s">
        <v>1170</v>
      </c>
      <c r="L893" s="40" t="s">
        <v>8845</v>
      </c>
      <c r="M893" s="103">
        <v>45973.333333333343</v>
      </c>
      <c r="N893" s="103">
        <v>45973.636805555558</v>
      </c>
      <c r="O893" s="40" t="s">
        <v>35</v>
      </c>
      <c r="P893" s="40" t="s">
        <v>35</v>
      </c>
      <c r="Q893" s="40" t="s">
        <v>1494</v>
      </c>
      <c r="R893" s="40" t="s">
        <v>1495</v>
      </c>
      <c r="S893" s="40" t="s">
        <v>11106</v>
      </c>
      <c r="T893" s="40" t="s">
        <v>1172</v>
      </c>
      <c r="U893" s="40">
        <v>56</v>
      </c>
      <c r="V893" s="40" t="str">
        <f>VLOOKUP(D893,TIPOLOGIA!A:F,5,0)</f>
        <v>PRINCIPAL</v>
      </c>
      <c r="W893" s="40" t="str">
        <f>VLOOKUP(D893,TIPOLOGIA!A:F,6,0)</f>
        <v>TERRESTRE</v>
      </c>
      <c r="X893" s="40" t="s">
        <v>1526</v>
      </c>
      <c r="Y893" s="40">
        <v>1</v>
      </c>
      <c r="Z893" s="51">
        <f>IF(T893="SOPORTE_TELEFÓNICO",'TARIFAS 2025'!$B$14,IF(V893="PRINCIPAL",'TARIFAS 2025'!$B$11,IF(V893="INTERMEDIA",'TARIFAS 2025'!$C$11,IF(V893="LEJANA",'TARIFAS 2025'!$D$11))))</f>
        <v>31419</v>
      </c>
      <c r="AA893" s="51">
        <f t="shared" si="13"/>
        <v>31419</v>
      </c>
      <c r="AB893" s="100"/>
      <c r="AC893" s="100"/>
      <c r="AD893" s="100"/>
      <c r="AE893" s="100"/>
      <c r="AF893" s="100"/>
      <c r="AG893" s="100"/>
      <c r="AH893" s="100"/>
      <c r="AI893" s="100"/>
      <c r="AJ893" s="100"/>
      <c r="AK893" s="100"/>
      <c r="AL893" s="100"/>
      <c r="AM893" s="100"/>
      <c r="AN893" s="100"/>
      <c r="AO893" s="100"/>
      <c r="AP893" s="100"/>
      <c r="AQ893" s="100"/>
      <c r="AR893" s="100"/>
      <c r="AS893" s="100"/>
      <c r="AT893" s="100"/>
      <c r="AU893" s="100"/>
      <c r="AV893" s="100"/>
      <c r="AW893" s="100"/>
      <c r="AX893" s="100"/>
      <c r="AY893" s="100"/>
      <c r="AZ893" s="100"/>
      <c r="BA893" s="100"/>
      <c r="BB893" s="100"/>
      <c r="BC893" s="100"/>
      <c r="BD893" s="100"/>
      <c r="BE893" s="100"/>
      <c r="BF893" s="100"/>
      <c r="BG893" s="100"/>
    </row>
    <row r="894" spans="1:59" s="85" customFormat="1" ht="15.6" x14ac:dyDescent="0.3">
      <c r="A894" s="40" t="s">
        <v>71</v>
      </c>
      <c r="B894" s="40" t="str">
        <f>VLOOKUP(A894,'CENTROS DE COSTOS'!A:D,2,0)</f>
        <v>0036-0004</v>
      </c>
      <c r="C894" s="40" t="str">
        <f>VLOOKUP(A894,'CENTROS DE COSTOS'!A:D,3,0)</f>
        <v>Wompi Centro</v>
      </c>
      <c r="D894" s="40">
        <v>25843</v>
      </c>
      <c r="E894" s="40" t="s">
        <v>5175</v>
      </c>
      <c r="F894" s="40">
        <v>16292</v>
      </c>
      <c r="G894" s="40" t="s">
        <v>33</v>
      </c>
      <c r="H894" s="40" t="s">
        <v>618</v>
      </c>
      <c r="I894" s="40" t="s">
        <v>720</v>
      </c>
      <c r="J894" s="40" t="s">
        <v>6939</v>
      </c>
      <c r="K894" s="40" t="s">
        <v>1170</v>
      </c>
      <c r="L894" s="40" t="s">
        <v>8846</v>
      </c>
      <c r="M894" s="103">
        <v>45971.685416666667</v>
      </c>
      <c r="N894" s="103">
        <v>45973.64166666667</v>
      </c>
      <c r="O894" s="40" t="s">
        <v>35</v>
      </c>
      <c r="P894" s="40" t="s">
        <v>35</v>
      </c>
      <c r="Q894" s="40" t="s">
        <v>1756</v>
      </c>
      <c r="R894" s="40" t="s">
        <v>1853</v>
      </c>
      <c r="S894" s="40" t="s">
        <v>11107</v>
      </c>
      <c r="T894" s="40" t="s">
        <v>1254</v>
      </c>
      <c r="U894" s="40">
        <v>0</v>
      </c>
      <c r="V894" s="40" t="str">
        <f>VLOOKUP(D894,TIPOLOGIA!A:F,5,0)</f>
        <v>INTERMEDIA</v>
      </c>
      <c r="W894" s="40" t="str">
        <f>VLOOKUP(D894,TIPOLOGIA!A:F,6,0)</f>
        <v>TERRESTRE</v>
      </c>
      <c r="X894" s="40" t="s">
        <v>1675</v>
      </c>
      <c r="Y894" s="40">
        <v>1</v>
      </c>
      <c r="Z894" s="51">
        <f>IF(T894="SOPORTE_TELEFÓNICO",'TARIFAS 2025'!$B$14,IF(V894="PRINCIPAL",'TARIFAS 2025'!$B$11,IF(V894="INTERMEDIA",'TARIFAS 2025'!$C$11,IF(V894="LEJANA",'TARIFAS 2025'!$D$11))))</f>
        <v>22000</v>
      </c>
      <c r="AA894" s="51">
        <f t="shared" si="13"/>
        <v>22000</v>
      </c>
      <c r="AB894" s="100"/>
      <c r="AC894" s="100"/>
      <c r="AD894" s="100"/>
      <c r="AE894" s="100"/>
      <c r="AF894" s="100"/>
      <c r="AG894" s="100"/>
      <c r="AH894" s="100"/>
      <c r="AI894" s="100"/>
      <c r="AJ894" s="100"/>
      <c r="AK894" s="100"/>
      <c r="AL894" s="100"/>
      <c r="AM894" s="100"/>
      <c r="AN894" s="100"/>
      <c r="AO894" s="100"/>
      <c r="AP894" s="100"/>
      <c r="AQ894" s="100"/>
      <c r="AR894" s="100"/>
      <c r="AS894" s="100"/>
      <c r="AT894" s="100"/>
      <c r="AU894" s="100"/>
      <c r="AV894" s="100"/>
      <c r="AW894" s="100"/>
      <c r="AX894" s="100"/>
      <c r="AY894" s="100"/>
      <c r="AZ894" s="100"/>
      <c r="BA894" s="100"/>
      <c r="BB894" s="100"/>
      <c r="BC894" s="100"/>
      <c r="BD894" s="100"/>
      <c r="BE894" s="100"/>
      <c r="BF894" s="100"/>
      <c r="BG894" s="100"/>
    </row>
    <row r="895" spans="1:59" s="85" customFormat="1" ht="15.6" x14ac:dyDescent="0.3">
      <c r="A895" s="40" t="s">
        <v>71</v>
      </c>
      <c r="B895" s="40" t="str">
        <f>VLOOKUP(A895,'CENTROS DE COSTOS'!A:D,2,0)</f>
        <v>0036-0004</v>
      </c>
      <c r="C895" s="40" t="str">
        <f>VLOOKUP(A895,'CENTROS DE COSTOS'!A:D,3,0)</f>
        <v>Wompi Centro</v>
      </c>
      <c r="D895" s="40">
        <v>11001</v>
      </c>
      <c r="E895" s="40" t="s">
        <v>5176</v>
      </c>
      <c r="F895" s="40">
        <v>60506</v>
      </c>
      <c r="G895" s="40" t="s">
        <v>33</v>
      </c>
      <c r="H895" s="40" t="s">
        <v>618</v>
      </c>
      <c r="I895" s="40" t="s">
        <v>71</v>
      </c>
      <c r="J895" s="40" t="s">
        <v>6940</v>
      </c>
      <c r="K895" s="40" t="s">
        <v>1170</v>
      </c>
      <c r="L895" s="40" t="s">
        <v>8847</v>
      </c>
      <c r="M895" s="103">
        <v>45973.333333333343</v>
      </c>
      <c r="N895" s="103">
        <v>45973.642361111109</v>
      </c>
      <c r="O895" s="40" t="s">
        <v>35</v>
      </c>
      <c r="P895" s="40" t="s">
        <v>35</v>
      </c>
      <c r="Q895" s="40" t="s">
        <v>1494</v>
      </c>
      <c r="R895" s="40" t="s">
        <v>1495</v>
      </c>
      <c r="S895" s="40" t="s">
        <v>11108</v>
      </c>
      <c r="T895" s="40" t="s">
        <v>1172</v>
      </c>
      <c r="U895" s="40">
        <v>16</v>
      </c>
      <c r="V895" s="40" t="str">
        <f>VLOOKUP(D895,TIPOLOGIA!A:F,5,0)</f>
        <v>PRINCIPAL</v>
      </c>
      <c r="W895" s="40" t="str">
        <f>VLOOKUP(D895,TIPOLOGIA!A:F,6,0)</f>
        <v>TERRESTRE</v>
      </c>
      <c r="X895" s="40" t="s">
        <v>1197</v>
      </c>
      <c r="Y895" s="40">
        <v>1</v>
      </c>
      <c r="Z895" s="51">
        <f>IF(T895="SOPORTE_TELEFÓNICO",'TARIFAS 2025'!$B$14,IF(V895="PRINCIPAL",'TARIFAS 2025'!$B$11,IF(V895="INTERMEDIA",'TARIFAS 2025'!$C$11,IF(V895="LEJANA",'TARIFAS 2025'!$D$11))))</f>
        <v>31419</v>
      </c>
      <c r="AA895" s="51">
        <f t="shared" si="13"/>
        <v>31419</v>
      </c>
      <c r="AB895" s="100"/>
      <c r="AC895" s="100"/>
      <c r="AD895" s="100"/>
      <c r="AE895" s="100"/>
      <c r="AF895" s="100"/>
      <c r="AG895" s="100"/>
      <c r="AH895" s="100"/>
      <c r="AI895" s="100"/>
      <c r="AJ895" s="100"/>
      <c r="AK895" s="100"/>
      <c r="AL895" s="100"/>
      <c r="AM895" s="100"/>
      <c r="AN895" s="100"/>
      <c r="AO895" s="100"/>
      <c r="AP895" s="100"/>
      <c r="AQ895" s="100"/>
      <c r="AR895" s="100"/>
      <c r="AS895" s="100"/>
      <c r="AT895" s="100"/>
      <c r="AU895" s="100"/>
      <c r="AV895" s="100"/>
      <c r="AW895" s="100"/>
      <c r="AX895" s="100"/>
      <c r="AY895" s="100"/>
      <c r="AZ895" s="100"/>
      <c r="BA895" s="100"/>
      <c r="BB895" s="100"/>
      <c r="BC895" s="100"/>
      <c r="BD895" s="100"/>
      <c r="BE895" s="100"/>
      <c r="BF895" s="100"/>
      <c r="BG895" s="100"/>
    </row>
    <row r="896" spans="1:59" s="85" customFormat="1" ht="15.6" x14ac:dyDescent="0.3">
      <c r="A896" s="40" t="s">
        <v>85</v>
      </c>
      <c r="B896" s="40" t="str">
        <f>VLOOKUP(A896,'CENTROS DE COSTOS'!A:D,2,0)</f>
        <v>0036-0006</v>
      </c>
      <c r="C896" s="40" t="str">
        <f>VLOOKUP(A896,'CENTROS DE COSTOS'!A:D,3,0)</f>
        <v>Wompi Oriente</v>
      </c>
      <c r="D896" s="40">
        <v>73001</v>
      </c>
      <c r="E896" s="40" t="s">
        <v>5177</v>
      </c>
      <c r="F896" s="40">
        <v>72072</v>
      </c>
      <c r="G896" s="40" t="s">
        <v>33</v>
      </c>
      <c r="H896" s="40" t="s">
        <v>1056</v>
      </c>
      <c r="I896" s="40" t="s">
        <v>85</v>
      </c>
      <c r="J896" s="40" t="s">
        <v>6941</v>
      </c>
      <c r="K896" s="40" t="s">
        <v>1170</v>
      </c>
      <c r="L896" s="40" t="s">
        <v>8848</v>
      </c>
      <c r="M896" s="103">
        <v>45972.551388888889</v>
      </c>
      <c r="N896" s="103">
        <v>45973.643750000003</v>
      </c>
      <c r="O896" s="40" t="s">
        <v>35</v>
      </c>
      <c r="P896" s="40" t="s">
        <v>35</v>
      </c>
      <c r="Q896" s="40" t="s">
        <v>1494</v>
      </c>
      <c r="R896" s="40" t="s">
        <v>1495</v>
      </c>
      <c r="S896" s="40" t="s">
        <v>11109</v>
      </c>
      <c r="T896" s="40" t="s">
        <v>1172</v>
      </c>
      <c r="U896" s="40">
        <v>16</v>
      </c>
      <c r="V896" s="40" t="str">
        <f>VLOOKUP(D896,TIPOLOGIA!A:F,5,0)</f>
        <v>PRINCIPAL</v>
      </c>
      <c r="W896" s="40" t="str">
        <f>VLOOKUP(D896,TIPOLOGIA!A:F,6,0)</f>
        <v>TERRESTRE</v>
      </c>
      <c r="X896" s="40" t="s">
        <v>1319</v>
      </c>
      <c r="Y896" s="40">
        <v>1</v>
      </c>
      <c r="Z896" s="51">
        <f>IF(T896="SOPORTE_TELEFÓNICO",'TARIFAS 2025'!$B$14,IF(V896="PRINCIPAL",'TARIFAS 2025'!$B$11,IF(V896="INTERMEDIA",'TARIFAS 2025'!$C$11,IF(V896="LEJANA",'TARIFAS 2025'!$D$11))))</f>
        <v>31419</v>
      </c>
      <c r="AA896" s="51">
        <f t="shared" si="13"/>
        <v>31419</v>
      </c>
      <c r="AB896" s="100"/>
      <c r="AC896" s="100"/>
      <c r="AD896" s="100"/>
      <c r="AE896" s="100"/>
      <c r="AF896" s="100"/>
      <c r="AG896" s="100"/>
      <c r="AH896" s="100"/>
      <c r="AI896" s="100"/>
      <c r="AJ896" s="100"/>
      <c r="AK896" s="100"/>
      <c r="AL896" s="100"/>
      <c r="AM896" s="100"/>
      <c r="AN896" s="100"/>
      <c r="AO896" s="100"/>
      <c r="AP896" s="100"/>
      <c r="AQ896" s="100"/>
      <c r="AR896" s="100"/>
      <c r="AS896" s="100"/>
      <c r="AT896" s="100"/>
      <c r="AU896" s="100"/>
      <c r="AV896" s="100"/>
      <c r="AW896" s="100"/>
      <c r="AX896" s="100"/>
      <c r="AY896" s="100"/>
      <c r="AZ896" s="100"/>
      <c r="BA896" s="100"/>
      <c r="BB896" s="100"/>
      <c r="BC896" s="100"/>
      <c r="BD896" s="100"/>
      <c r="BE896" s="100"/>
      <c r="BF896" s="100"/>
      <c r="BG896" s="100"/>
    </row>
    <row r="897" spans="1:59" s="85" customFormat="1" ht="15.6" x14ac:dyDescent="0.3">
      <c r="A897" s="40" t="s">
        <v>92</v>
      </c>
      <c r="B897" s="40" t="str">
        <f>VLOOKUP(A897,'CENTROS DE COSTOS'!A:D,2,0)</f>
        <v>0036-0002</v>
      </c>
      <c r="C897" s="40" t="str">
        <f>VLOOKUP(A897,'CENTROS DE COSTOS'!A:D,3,0)</f>
        <v>Wompi Eje Cafetero</v>
      </c>
      <c r="D897" s="40">
        <v>63001</v>
      </c>
      <c r="E897" s="40" t="s">
        <v>5178</v>
      </c>
      <c r="F897" s="40">
        <v>52799</v>
      </c>
      <c r="G897" s="40" t="s">
        <v>33</v>
      </c>
      <c r="H897" s="40" t="s">
        <v>939</v>
      </c>
      <c r="I897" s="40" t="s">
        <v>122</v>
      </c>
      <c r="J897" s="40" t="s">
        <v>6942</v>
      </c>
      <c r="K897" s="40" t="s">
        <v>1170</v>
      </c>
      <c r="L897" s="40" t="s">
        <v>8849</v>
      </c>
      <c r="M897" s="103">
        <v>45972.529166666667</v>
      </c>
      <c r="N897" s="103">
        <v>45973.643750000003</v>
      </c>
      <c r="O897" s="40" t="s">
        <v>35</v>
      </c>
      <c r="P897" s="40" t="s">
        <v>35</v>
      </c>
      <c r="Q897" s="40" t="s">
        <v>1494</v>
      </c>
      <c r="R897" s="40" t="s">
        <v>1495</v>
      </c>
      <c r="S897" s="40" t="s">
        <v>11110</v>
      </c>
      <c r="T897" s="40" t="s">
        <v>1172</v>
      </c>
      <c r="U897" s="40">
        <v>24</v>
      </c>
      <c r="V897" s="40" t="str">
        <f>VLOOKUP(D897,TIPOLOGIA!A:F,5,0)</f>
        <v>INTERMEDIA</v>
      </c>
      <c r="W897" s="40" t="str">
        <f>VLOOKUP(D897,TIPOLOGIA!A:F,6,0)</f>
        <v>TERRESTRE</v>
      </c>
      <c r="X897" s="40" t="s">
        <v>1231</v>
      </c>
      <c r="Y897" s="40">
        <v>1</v>
      </c>
      <c r="Z897" s="51">
        <f>IF(T897="SOPORTE_TELEFÓNICO",'TARIFAS 2025'!$B$14,IF(V897="PRINCIPAL",'TARIFAS 2025'!$B$11,IF(V897="INTERMEDIA",'TARIFAS 2025'!$C$11,IF(V897="LEJANA",'TARIFAS 2025'!$D$11))))</f>
        <v>36351</v>
      </c>
      <c r="AA897" s="51">
        <f t="shared" si="13"/>
        <v>36351</v>
      </c>
      <c r="AB897" s="100"/>
      <c r="AC897" s="100"/>
      <c r="AD897" s="100"/>
      <c r="AE897" s="100"/>
      <c r="AF897" s="100"/>
      <c r="AG897" s="100"/>
      <c r="AH897" s="100"/>
      <c r="AI897" s="100"/>
      <c r="AJ897" s="100"/>
      <c r="AK897" s="100"/>
      <c r="AL897" s="100"/>
      <c r="AM897" s="100"/>
      <c r="AN897" s="100"/>
      <c r="AO897" s="100"/>
      <c r="AP897" s="100"/>
      <c r="AQ897" s="100"/>
      <c r="AR897" s="100"/>
      <c r="AS897" s="100"/>
      <c r="AT897" s="100"/>
      <c r="AU897" s="100"/>
      <c r="AV897" s="100"/>
      <c r="AW897" s="100"/>
      <c r="AX897" s="100"/>
      <c r="AY897" s="100"/>
      <c r="AZ897" s="100"/>
      <c r="BA897" s="100"/>
      <c r="BB897" s="100"/>
      <c r="BC897" s="100"/>
      <c r="BD897" s="100"/>
      <c r="BE897" s="100"/>
      <c r="BF897" s="100"/>
      <c r="BG897" s="100"/>
    </row>
    <row r="898" spans="1:59" s="85" customFormat="1" ht="15.6" x14ac:dyDescent="0.3">
      <c r="A898" s="40" t="s">
        <v>85</v>
      </c>
      <c r="B898" s="40" t="str">
        <f>VLOOKUP(A898,'CENTROS DE COSTOS'!A:D,2,0)</f>
        <v>0036-0006</v>
      </c>
      <c r="C898" s="40" t="str">
        <f>VLOOKUP(A898,'CENTROS DE COSTOS'!A:D,3,0)</f>
        <v>Wompi Oriente</v>
      </c>
      <c r="D898" s="40">
        <v>73268</v>
      </c>
      <c r="E898" s="40" t="s">
        <v>5179</v>
      </c>
      <c r="F898" s="40">
        <v>70854</v>
      </c>
      <c r="G898" s="40" t="s">
        <v>33</v>
      </c>
      <c r="H898" s="40" t="s">
        <v>1056</v>
      </c>
      <c r="I898" s="40" t="s">
        <v>1071</v>
      </c>
      <c r="J898" s="40" t="s">
        <v>6943</v>
      </c>
      <c r="K898" s="40" t="s">
        <v>1170</v>
      </c>
      <c r="L898" s="40" t="s">
        <v>8850</v>
      </c>
      <c r="M898" s="103">
        <v>45961.333333333343</v>
      </c>
      <c r="N898" s="103">
        <v>45973.644444444442</v>
      </c>
      <c r="O898" s="40" t="s">
        <v>35</v>
      </c>
      <c r="P898" s="40" t="s">
        <v>35</v>
      </c>
      <c r="Q898" s="40" t="s">
        <v>1494</v>
      </c>
      <c r="R898" s="40" t="s">
        <v>1495</v>
      </c>
      <c r="S898" s="40" t="s">
        <v>11111</v>
      </c>
      <c r="T898" s="40" t="s">
        <v>1497</v>
      </c>
      <c r="U898" s="40">
        <v>32</v>
      </c>
      <c r="V898" s="40" t="str">
        <f>VLOOKUP(D898,TIPOLOGIA!A:F,5,0)</f>
        <v>INTERMEDIA</v>
      </c>
      <c r="W898" s="40" t="str">
        <f>VLOOKUP(D898,TIPOLOGIA!A:F,6,0)</f>
        <v>TERRESTRE</v>
      </c>
      <c r="X898" s="40" t="s">
        <v>1802</v>
      </c>
      <c r="Y898" s="40">
        <v>1</v>
      </c>
      <c r="Z898" s="51">
        <f>IF(T898="SOPORTE_TELEFÓNICO",'TARIFAS 2025'!$B$14,IF(V898="PRINCIPAL",'TARIFAS 2025'!$B$11,IF(V898="INTERMEDIA",'TARIFAS 2025'!$C$11,IF(V898="LEJANA",'TARIFAS 2025'!$D$11))))</f>
        <v>36351</v>
      </c>
      <c r="AA898" s="51">
        <f t="shared" si="13"/>
        <v>36351</v>
      </c>
      <c r="AB898" s="100"/>
      <c r="AC898" s="100"/>
      <c r="AD898" s="100"/>
      <c r="AE898" s="100"/>
      <c r="AF898" s="100"/>
      <c r="AG898" s="100"/>
      <c r="AH898" s="100"/>
      <c r="AI898" s="100"/>
      <c r="AJ898" s="100"/>
      <c r="AK898" s="100"/>
      <c r="AL898" s="100"/>
      <c r="AM898" s="100"/>
      <c r="AN898" s="100"/>
      <c r="AO898" s="100"/>
      <c r="AP898" s="100"/>
      <c r="AQ898" s="100"/>
      <c r="AR898" s="100"/>
      <c r="AS898" s="100"/>
      <c r="AT898" s="100"/>
      <c r="AU898" s="100"/>
      <c r="AV898" s="100"/>
      <c r="AW898" s="100"/>
      <c r="AX898" s="100"/>
      <c r="AY898" s="100"/>
      <c r="AZ898" s="100"/>
      <c r="BA898" s="100"/>
      <c r="BB898" s="100"/>
      <c r="BC898" s="100"/>
      <c r="BD898" s="100"/>
      <c r="BE898" s="100"/>
      <c r="BF898" s="100"/>
      <c r="BG898" s="100"/>
    </row>
    <row r="899" spans="1:59" s="85" customFormat="1" ht="15.6" x14ac:dyDescent="0.3">
      <c r="A899" s="40" t="s">
        <v>71</v>
      </c>
      <c r="B899" s="40" t="str">
        <f>VLOOKUP(A899,'CENTROS DE COSTOS'!A:D,2,0)</f>
        <v>0036-0004</v>
      </c>
      <c r="C899" s="40" t="str">
        <f>VLOOKUP(A899,'CENTROS DE COSTOS'!A:D,3,0)</f>
        <v>Wompi Centro</v>
      </c>
      <c r="D899" s="40">
        <v>11001</v>
      </c>
      <c r="E899" s="40" t="s">
        <v>5180</v>
      </c>
      <c r="F899" s="40">
        <v>77439</v>
      </c>
      <c r="G899" s="40" t="s">
        <v>33</v>
      </c>
      <c r="H899" s="40" t="s">
        <v>618</v>
      </c>
      <c r="I899" s="40" t="s">
        <v>71</v>
      </c>
      <c r="J899" s="40" t="s">
        <v>6944</v>
      </c>
      <c r="K899" s="40" t="s">
        <v>1170</v>
      </c>
      <c r="L899" s="40" t="s">
        <v>8851</v>
      </c>
      <c r="M899" s="103">
        <v>45972.539583333331</v>
      </c>
      <c r="N899" s="103">
        <v>45973.645138888889</v>
      </c>
      <c r="O899" s="40" t="s">
        <v>35</v>
      </c>
      <c r="P899" s="40" t="s">
        <v>35</v>
      </c>
      <c r="Q899" s="40" t="s">
        <v>1494</v>
      </c>
      <c r="R899" s="40" t="s">
        <v>1495</v>
      </c>
      <c r="S899" s="40" t="s">
        <v>11112</v>
      </c>
      <c r="T899" s="40" t="s">
        <v>1172</v>
      </c>
      <c r="U899" s="40">
        <v>48</v>
      </c>
      <c r="V899" s="40" t="str">
        <f>VLOOKUP(D899,TIPOLOGIA!A:F,5,0)</f>
        <v>PRINCIPAL</v>
      </c>
      <c r="W899" s="40" t="str">
        <f>VLOOKUP(D899,TIPOLOGIA!A:F,6,0)</f>
        <v>TERRESTRE</v>
      </c>
      <c r="X899" s="40" t="s">
        <v>1323</v>
      </c>
      <c r="Y899" s="40">
        <v>1</v>
      </c>
      <c r="Z899" s="51">
        <f>IF(T899="SOPORTE_TELEFÓNICO",'TARIFAS 2025'!$B$14,IF(V899="PRINCIPAL",'TARIFAS 2025'!$B$11,IF(V899="INTERMEDIA",'TARIFAS 2025'!$C$11,IF(V899="LEJANA",'TARIFAS 2025'!$D$11))))</f>
        <v>31419</v>
      </c>
      <c r="AA899" s="51">
        <f t="shared" ref="AA899:AA962" si="14">Z899*Y899</f>
        <v>31419</v>
      </c>
      <c r="AB899" s="100"/>
      <c r="AC899" s="100"/>
      <c r="AD899" s="100"/>
      <c r="AE899" s="100"/>
      <c r="AF899" s="100"/>
      <c r="AG899" s="100"/>
      <c r="AH899" s="100"/>
      <c r="AI899" s="100"/>
      <c r="AJ899" s="100"/>
      <c r="AK899" s="100"/>
      <c r="AL899" s="100"/>
      <c r="AM899" s="100"/>
      <c r="AN899" s="100"/>
      <c r="AO899" s="100"/>
      <c r="AP899" s="100"/>
      <c r="AQ899" s="100"/>
      <c r="AR899" s="100"/>
      <c r="AS899" s="100"/>
      <c r="AT899" s="100"/>
      <c r="AU899" s="100"/>
      <c r="AV899" s="100"/>
      <c r="AW899" s="100"/>
      <c r="AX899" s="100"/>
      <c r="AY899" s="100"/>
      <c r="AZ899" s="100"/>
      <c r="BA899" s="100"/>
      <c r="BB899" s="100"/>
      <c r="BC899" s="100"/>
      <c r="BD899" s="100"/>
      <c r="BE899" s="100"/>
      <c r="BF899" s="100"/>
      <c r="BG899" s="100"/>
    </row>
    <row r="900" spans="1:59" s="85" customFormat="1" ht="15.6" x14ac:dyDescent="0.3">
      <c r="A900" s="40" t="s">
        <v>89</v>
      </c>
      <c r="B900" s="40" t="str">
        <f>VLOOKUP(A900,'CENTROS DE COSTOS'!A:D,2,0)</f>
        <v>0036-0001</v>
      </c>
      <c r="C900" s="40" t="str">
        <f>VLOOKUP(A900,'CENTROS DE COSTOS'!A:D,3,0)</f>
        <v>Wompi Costa</v>
      </c>
      <c r="D900" s="40">
        <v>23162</v>
      </c>
      <c r="E900" s="40" t="s">
        <v>5181</v>
      </c>
      <c r="F900" s="40">
        <v>80359</v>
      </c>
      <c r="G900" s="40" t="s">
        <v>33</v>
      </c>
      <c r="H900" s="40" t="s">
        <v>276</v>
      </c>
      <c r="I900" s="40" t="s">
        <v>595</v>
      </c>
      <c r="J900" s="40" t="s">
        <v>1739</v>
      </c>
      <c r="K900" s="40" t="s">
        <v>1170</v>
      </c>
      <c r="L900" s="40" t="s">
        <v>8852</v>
      </c>
      <c r="M900" s="103">
        <v>45972.527777777781</v>
      </c>
      <c r="N900" s="103">
        <v>45973.645138888889</v>
      </c>
      <c r="O900" s="40" t="s">
        <v>35</v>
      </c>
      <c r="P900" s="40" t="s">
        <v>35</v>
      </c>
      <c r="Q900" s="40" t="s">
        <v>1494</v>
      </c>
      <c r="R900" s="40" t="s">
        <v>1495</v>
      </c>
      <c r="S900" s="40" t="s">
        <v>11113</v>
      </c>
      <c r="T900" s="40" t="s">
        <v>1172</v>
      </c>
      <c r="U900" s="40">
        <v>16</v>
      </c>
      <c r="V900" s="40" t="str">
        <f>VLOOKUP(D900,TIPOLOGIA!A:F,5,0)</f>
        <v>PRINCIPAL</v>
      </c>
      <c r="W900" s="40" t="str">
        <f>VLOOKUP(D900,TIPOLOGIA!A:F,6,0)</f>
        <v>TERRESTRE</v>
      </c>
      <c r="X900" s="40" t="s">
        <v>1414</v>
      </c>
      <c r="Y900" s="40">
        <v>1</v>
      </c>
      <c r="Z900" s="51">
        <f>IF(T900="SOPORTE_TELEFÓNICO",'TARIFAS 2025'!$B$14,IF(V900="PRINCIPAL",'TARIFAS 2025'!$B$11,IF(V900="INTERMEDIA",'TARIFAS 2025'!$C$11,IF(V900="LEJANA",'TARIFAS 2025'!$D$11))))</f>
        <v>31419</v>
      </c>
      <c r="AA900" s="51">
        <f t="shared" si="14"/>
        <v>31419</v>
      </c>
      <c r="AB900" s="100"/>
      <c r="AC900" s="100"/>
      <c r="AD900" s="100"/>
      <c r="AE900" s="100"/>
      <c r="AF900" s="100"/>
      <c r="AG900" s="100"/>
      <c r="AH900" s="100"/>
      <c r="AI900" s="100"/>
      <c r="AJ900" s="100"/>
      <c r="AK900" s="100"/>
      <c r="AL900" s="100"/>
      <c r="AM900" s="100"/>
      <c r="AN900" s="100"/>
      <c r="AO900" s="100"/>
      <c r="AP900" s="100"/>
      <c r="AQ900" s="100"/>
      <c r="AR900" s="100"/>
      <c r="AS900" s="100"/>
      <c r="AT900" s="100"/>
      <c r="AU900" s="100"/>
      <c r="AV900" s="100"/>
      <c r="AW900" s="100"/>
      <c r="AX900" s="100"/>
      <c r="AY900" s="100"/>
      <c r="AZ900" s="100"/>
      <c r="BA900" s="100"/>
      <c r="BB900" s="100"/>
      <c r="BC900" s="100"/>
      <c r="BD900" s="100"/>
      <c r="BE900" s="100"/>
      <c r="BF900" s="100"/>
      <c r="BG900" s="100"/>
    </row>
    <row r="901" spans="1:59" s="85" customFormat="1" ht="15.6" x14ac:dyDescent="0.3">
      <c r="A901" s="40" t="s">
        <v>68</v>
      </c>
      <c r="B901" s="40" t="str">
        <f>VLOOKUP(A901,'CENTROS DE COSTOS'!A:D,2,0)</f>
        <v>0036-0001</v>
      </c>
      <c r="C901" s="40" t="str">
        <f>VLOOKUP(A901,'CENTROS DE COSTOS'!A:D,3,0)</f>
        <v>Wompi Costa</v>
      </c>
      <c r="D901" s="40">
        <v>8638</v>
      </c>
      <c r="E901" s="40" t="s">
        <v>5182</v>
      </c>
      <c r="F901" s="40">
        <v>67730</v>
      </c>
      <c r="G901" s="40" t="s">
        <v>33</v>
      </c>
      <c r="H901" s="40" t="s">
        <v>253</v>
      </c>
      <c r="I901" s="40" t="s">
        <v>135</v>
      </c>
      <c r="J901" s="40" t="s">
        <v>6945</v>
      </c>
      <c r="K901" s="40" t="s">
        <v>1170</v>
      </c>
      <c r="L901" s="40" t="s">
        <v>8853</v>
      </c>
      <c r="M901" s="103">
        <v>45961.46875</v>
      </c>
      <c r="N901" s="103">
        <v>45973.645138888889</v>
      </c>
      <c r="O901" s="40" t="s">
        <v>35</v>
      </c>
      <c r="P901" s="40" t="s">
        <v>35</v>
      </c>
      <c r="Q901" s="40" t="s">
        <v>1494</v>
      </c>
      <c r="R901" s="40" t="s">
        <v>1495</v>
      </c>
      <c r="S901" s="40" t="s">
        <v>11114</v>
      </c>
      <c r="T901" s="40" t="s">
        <v>1497</v>
      </c>
      <c r="U901" s="40">
        <v>24</v>
      </c>
      <c r="V901" s="40" t="str">
        <f>VLOOKUP(D901,TIPOLOGIA!A:F,5,0)</f>
        <v>INTERMEDIA</v>
      </c>
      <c r="W901" s="40" t="str">
        <f>VLOOKUP(D901,TIPOLOGIA!A:F,6,0)</f>
        <v>TERRESTRE</v>
      </c>
      <c r="X901" s="40" t="s">
        <v>1777</v>
      </c>
      <c r="Y901" s="40">
        <v>1</v>
      </c>
      <c r="Z901" s="51">
        <f>IF(T901="SOPORTE_TELEFÓNICO",'TARIFAS 2025'!$B$14,IF(V901="PRINCIPAL",'TARIFAS 2025'!$B$11,IF(V901="INTERMEDIA",'TARIFAS 2025'!$C$11,IF(V901="LEJANA",'TARIFAS 2025'!$D$11))))</f>
        <v>36351</v>
      </c>
      <c r="AA901" s="51">
        <f t="shared" si="14"/>
        <v>36351</v>
      </c>
      <c r="AB901" s="100"/>
      <c r="AC901" s="100"/>
      <c r="AD901" s="100"/>
      <c r="AE901" s="100"/>
      <c r="AF901" s="100"/>
      <c r="AG901" s="100"/>
      <c r="AH901" s="100"/>
      <c r="AI901" s="100"/>
      <c r="AJ901" s="100"/>
      <c r="AK901" s="100"/>
      <c r="AL901" s="100"/>
      <c r="AM901" s="100"/>
      <c r="AN901" s="100"/>
      <c r="AO901" s="100"/>
      <c r="AP901" s="100"/>
      <c r="AQ901" s="100"/>
      <c r="AR901" s="100"/>
      <c r="AS901" s="100"/>
      <c r="AT901" s="100"/>
      <c r="AU901" s="100"/>
      <c r="AV901" s="100"/>
      <c r="AW901" s="100"/>
      <c r="AX901" s="100"/>
      <c r="AY901" s="100"/>
      <c r="AZ901" s="100"/>
      <c r="BA901" s="100"/>
      <c r="BB901" s="100"/>
      <c r="BC901" s="100"/>
      <c r="BD901" s="100"/>
      <c r="BE901" s="100"/>
      <c r="BF901" s="100"/>
      <c r="BG901" s="100"/>
    </row>
    <row r="902" spans="1:59" s="85" customFormat="1" ht="15.6" x14ac:dyDescent="0.3">
      <c r="A902" s="40" t="s">
        <v>85</v>
      </c>
      <c r="B902" s="40" t="str">
        <f>VLOOKUP(A902,'CENTROS DE COSTOS'!A:D,2,0)</f>
        <v>0036-0006</v>
      </c>
      <c r="C902" s="40" t="str">
        <f>VLOOKUP(A902,'CENTROS DE COSTOS'!A:D,3,0)</f>
        <v>Wompi Oriente</v>
      </c>
      <c r="D902" s="40">
        <v>73001</v>
      </c>
      <c r="E902" s="40" t="s">
        <v>5183</v>
      </c>
      <c r="F902" s="40">
        <v>71845</v>
      </c>
      <c r="G902" s="40" t="s">
        <v>33</v>
      </c>
      <c r="H902" s="40" t="s">
        <v>1056</v>
      </c>
      <c r="I902" s="40" t="s">
        <v>85</v>
      </c>
      <c r="J902" s="40" t="s">
        <v>6946</v>
      </c>
      <c r="K902" s="40" t="s">
        <v>1170</v>
      </c>
      <c r="L902" s="40" t="s">
        <v>8854</v>
      </c>
      <c r="M902" s="103">
        <v>45972.493750000001</v>
      </c>
      <c r="N902" s="103">
        <v>45973.646527777782</v>
      </c>
      <c r="O902" s="40" t="s">
        <v>35</v>
      </c>
      <c r="P902" s="40" t="s">
        <v>35</v>
      </c>
      <c r="Q902" s="40" t="s">
        <v>1494</v>
      </c>
      <c r="R902" s="40" t="s">
        <v>1495</v>
      </c>
      <c r="S902" s="40" t="s">
        <v>11115</v>
      </c>
      <c r="T902" s="40" t="s">
        <v>1172</v>
      </c>
      <c r="U902" s="40">
        <v>16</v>
      </c>
      <c r="V902" s="40" t="str">
        <f>VLOOKUP(D902,TIPOLOGIA!A:F,5,0)</f>
        <v>PRINCIPAL</v>
      </c>
      <c r="W902" s="40" t="str">
        <f>VLOOKUP(D902,TIPOLOGIA!A:F,6,0)</f>
        <v>TERRESTRE</v>
      </c>
      <c r="X902" s="40" t="s">
        <v>1319</v>
      </c>
      <c r="Y902" s="40">
        <v>1</v>
      </c>
      <c r="Z902" s="51">
        <f>IF(T902="SOPORTE_TELEFÓNICO",'TARIFAS 2025'!$B$14,IF(V902="PRINCIPAL",'TARIFAS 2025'!$B$11,IF(V902="INTERMEDIA",'TARIFAS 2025'!$C$11,IF(V902="LEJANA",'TARIFAS 2025'!$D$11))))</f>
        <v>31419</v>
      </c>
      <c r="AA902" s="51">
        <f t="shared" si="14"/>
        <v>31419</v>
      </c>
      <c r="AB902" s="100"/>
      <c r="AC902" s="100"/>
      <c r="AD902" s="100"/>
      <c r="AE902" s="100"/>
      <c r="AF902" s="100"/>
      <c r="AG902" s="100"/>
      <c r="AH902" s="100"/>
      <c r="AI902" s="100"/>
      <c r="AJ902" s="100"/>
      <c r="AK902" s="100"/>
      <c r="AL902" s="100"/>
      <c r="AM902" s="100"/>
      <c r="AN902" s="100"/>
      <c r="AO902" s="100"/>
      <c r="AP902" s="100"/>
      <c r="AQ902" s="100"/>
      <c r="AR902" s="100"/>
      <c r="AS902" s="100"/>
      <c r="AT902" s="100"/>
      <c r="AU902" s="100"/>
      <c r="AV902" s="100"/>
      <c r="AW902" s="100"/>
      <c r="AX902" s="100"/>
      <c r="AY902" s="100"/>
      <c r="AZ902" s="100"/>
      <c r="BA902" s="100"/>
      <c r="BB902" s="100"/>
      <c r="BC902" s="100"/>
      <c r="BD902" s="100"/>
      <c r="BE902" s="100"/>
      <c r="BF902" s="100"/>
      <c r="BG902" s="100"/>
    </row>
    <row r="903" spans="1:59" s="85" customFormat="1" ht="15.6" x14ac:dyDescent="0.3">
      <c r="A903" s="40" t="s">
        <v>96</v>
      </c>
      <c r="B903" s="40" t="str">
        <f>VLOOKUP(A903,'CENTROS DE COSTOS'!A:D,2,0)</f>
        <v>0036-0007</v>
      </c>
      <c r="C903" s="40" t="str">
        <f>VLOOKUP(A903,'CENTROS DE COSTOS'!A:D,3,0)</f>
        <v>Wompi Santander</v>
      </c>
      <c r="D903" s="40">
        <v>15001</v>
      </c>
      <c r="E903" s="40" t="s">
        <v>5184</v>
      </c>
      <c r="F903" s="40">
        <v>78573</v>
      </c>
      <c r="G903" s="40" t="s">
        <v>33</v>
      </c>
      <c r="H903" s="40" t="s">
        <v>322</v>
      </c>
      <c r="I903" s="40" t="s">
        <v>96</v>
      </c>
      <c r="J903" s="40" t="s">
        <v>6947</v>
      </c>
      <c r="K903" s="40" t="s">
        <v>1170</v>
      </c>
      <c r="L903" s="40" t="s">
        <v>8855</v>
      </c>
      <c r="M903" s="103">
        <v>45972.663888888892</v>
      </c>
      <c r="N903" s="103">
        <v>45973.661805555559</v>
      </c>
      <c r="O903" s="40" t="s">
        <v>35</v>
      </c>
      <c r="P903" s="40" t="s">
        <v>35</v>
      </c>
      <c r="Q903" s="40" t="s">
        <v>1494</v>
      </c>
      <c r="R903" s="40" t="s">
        <v>1495</v>
      </c>
      <c r="S903" s="40" t="s">
        <v>11116</v>
      </c>
      <c r="T903" s="40" t="s">
        <v>1172</v>
      </c>
      <c r="U903" s="40">
        <v>16</v>
      </c>
      <c r="V903" s="40" t="str">
        <f>VLOOKUP(D903,TIPOLOGIA!A:F,5,0)</f>
        <v>PRINCIPAL</v>
      </c>
      <c r="W903" s="40" t="str">
        <f>VLOOKUP(D903,TIPOLOGIA!A:F,6,0)</f>
        <v>TERRESTRE</v>
      </c>
      <c r="X903" s="40" t="s">
        <v>1234</v>
      </c>
      <c r="Y903" s="40">
        <v>1</v>
      </c>
      <c r="Z903" s="51">
        <f>IF(T903="SOPORTE_TELEFÓNICO",'TARIFAS 2025'!$B$14,IF(V903="PRINCIPAL",'TARIFAS 2025'!$B$11,IF(V903="INTERMEDIA",'TARIFAS 2025'!$C$11,IF(V903="LEJANA",'TARIFAS 2025'!$D$11))))</f>
        <v>31419</v>
      </c>
      <c r="AA903" s="51">
        <f t="shared" si="14"/>
        <v>31419</v>
      </c>
      <c r="AB903" s="100"/>
      <c r="AC903" s="100"/>
      <c r="AD903" s="100"/>
      <c r="AE903" s="100"/>
      <c r="AF903" s="100"/>
      <c r="AG903" s="100"/>
      <c r="AH903" s="100"/>
      <c r="AI903" s="100"/>
      <c r="AJ903" s="100"/>
      <c r="AK903" s="100"/>
      <c r="AL903" s="100"/>
      <c r="AM903" s="100"/>
      <c r="AN903" s="100"/>
      <c r="AO903" s="100"/>
      <c r="AP903" s="100"/>
      <c r="AQ903" s="100"/>
      <c r="AR903" s="100"/>
      <c r="AS903" s="100"/>
      <c r="AT903" s="100"/>
      <c r="AU903" s="100"/>
      <c r="AV903" s="100"/>
      <c r="AW903" s="100"/>
      <c r="AX903" s="100"/>
      <c r="AY903" s="100"/>
      <c r="AZ903" s="100"/>
      <c r="BA903" s="100"/>
      <c r="BB903" s="100"/>
      <c r="BC903" s="100"/>
      <c r="BD903" s="100"/>
      <c r="BE903" s="100"/>
      <c r="BF903" s="100"/>
      <c r="BG903" s="100"/>
    </row>
    <row r="904" spans="1:59" s="85" customFormat="1" ht="15.6" x14ac:dyDescent="0.3">
      <c r="A904" s="40" t="s">
        <v>85</v>
      </c>
      <c r="B904" s="40" t="str">
        <f>VLOOKUP(A904,'CENTROS DE COSTOS'!A:D,2,0)</f>
        <v>0036-0006</v>
      </c>
      <c r="C904" s="40" t="str">
        <f>VLOOKUP(A904,'CENTROS DE COSTOS'!A:D,3,0)</f>
        <v>Wompi Oriente</v>
      </c>
      <c r="D904" s="40">
        <v>73001</v>
      </c>
      <c r="E904" s="40" t="s">
        <v>5185</v>
      </c>
      <c r="F904" s="40">
        <v>77897</v>
      </c>
      <c r="G904" s="40" t="s">
        <v>33</v>
      </c>
      <c r="H904" s="40" t="s">
        <v>1056</v>
      </c>
      <c r="I904" s="40" t="s">
        <v>85</v>
      </c>
      <c r="J904" s="40" t="s">
        <v>6948</v>
      </c>
      <c r="K904" s="40" t="s">
        <v>1170</v>
      </c>
      <c r="L904" s="40" t="s">
        <v>8856</v>
      </c>
      <c r="M904" s="103">
        <v>45972.443749999999</v>
      </c>
      <c r="N904" s="103">
        <v>45973.663888888892</v>
      </c>
      <c r="O904" s="40" t="s">
        <v>35</v>
      </c>
      <c r="P904" s="40" t="s">
        <v>35</v>
      </c>
      <c r="Q904" s="40" t="s">
        <v>1494</v>
      </c>
      <c r="R904" s="40" t="s">
        <v>1495</v>
      </c>
      <c r="S904" s="40" t="s">
        <v>11117</v>
      </c>
      <c r="T904" s="40" t="s">
        <v>1172</v>
      </c>
      <c r="U904" s="40">
        <v>24</v>
      </c>
      <c r="V904" s="40" t="str">
        <f>VLOOKUP(D904,TIPOLOGIA!A:F,5,0)</f>
        <v>PRINCIPAL</v>
      </c>
      <c r="W904" s="40" t="str">
        <f>VLOOKUP(D904,TIPOLOGIA!A:F,6,0)</f>
        <v>TERRESTRE</v>
      </c>
      <c r="X904" s="40" t="s">
        <v>1319</v>
      </c>
      <c r="Y904" s="40">
        <v>1</v>
      </c>
      <c r="Z904" s="51">
        <f>IF(T904="SOPORTE_TELEFÓNICO",'TARIFAS 2025'!$B$14,IF(V904="PRINCIPAL",'TARIFAS 2025'!$B$11,IF(V904="INTERMEDIA",'TARIFAS 2025'!$C$11,IF(V904="LEJANA",'TARIFAS 2025'!$D$11))))</f>
        <v>31419</v>
      </c>
      <c r="AA904" s="51">
        <f t="shared" si="14"/>
        <v>31419</v>
      </c>
      <c r="AB904" s="100"/>
      <c r="AC904" s="100"/>
      <c r="AD904" s="100"/>
      <c r="AE904" s="100"/>
      <c r="AF904" s="100"/>
      <c r="AG904" s="100"/>
      <c r="AH904" s="100"/>
      <c r="AI904" s="100"/>
      <c r="AJ904" s="100"/>
      <c r="AK904" s="100"/>
      <c r="AL904" s="100"/>
      <c r="AM904" s="100"/>
      <c r="AN904" s="100"/>
      <c r="AO904" s="100"/>
      <c r="AP904" s="100"/>
      <c r="AQ904" s="100"/>
      <c r="AR904" s="100"/>
      <c r="AS904" s="100"/>
      <c r="AT904" s="100"/>
      <c r="AU904" s="100"/>
      <c r="AV904" s="100"/>
      <c r="AW904" s="100"/>
      <c r="AX904" s="100"/>
      <c r="AY904" s="100"/>
      <c r="AZ904" s="100"/>
      <c r="BA904" s="100"/>
      <c r="BB904" s="100"/>
      <c r="BC904" s="100"/>
      <c r="BD904" s="100"/>
      <c r="BE904" s="100"/>
      <c r="BF904" s="100"/>
      <c r="BG904" s="100"/>
    </row>
    <row r="905" spans="1:59" s="85" customFormat="1" ht="15.6" x14ac:dyDescent="0.3">
      <c r="A905" s="40" t="s">
        <v>91</v>
      </c>
      <c r="B905" s="40" t="str">
        <f>VLOOKUP(A905,'CENTROS DE COSTOS'!A:D,2,0)</f>
        <v>0036-0003</v>
      </c>
      <c r="C905" s="40" t="str">
        <f>VLOOKUP(A905,'CENTROS DE COSTOS'!A:D,3,0)</f>
        <v>Wompi Suroccidente</v>
      </c>
      <c r="D905" s="40">
        <v>52001</v>
      </c>
      <c r="E905" s="40" t="s">
        <v>5186</v>
      </c>
      <c r="F905" s="40">
        <v>18177</v>
      </c>
      <c r="G905" s="40" t="s">
        <v>33</v>
      </c>
      <c r="H905" s="40" t="s">
        <v>133</v>
      </c>
      <c r="I905" s="40" t="s">
        <v>91</v>
      </c>
      <c r="J905" s="40" t="s">
        <v>6949</v>
      </c>
      <c r="K905" s="40" t="s">
        <v>1170</v>
      </c>
      <c r="L905" s="40" t="s">
        <v>8857</v>
      </c>
      <c r="M905" s="103">
        <v>45968.686111111107</v>
      </c>
      <c r="N905" s="103">
        <v>45973.670138888891</v>
      </c>
      <c r="O905" s="40" t="s">
        <v>35</v>
      </c>
      <c r="P905" s="40" t="s">
        <v>35</v>
      </c>
      <c r="Q905" s="40" t="s">
        <v>1494</v>
      </c>
      <c r="R905" s="40" t="s">
        <v>1495</v>
      </c>
      <c r="S905" s="40" t="s">
        <v>11118</v>
      </c>
      <c r="T905" s="40" t="s">
        <v>1172</v>
      </c>
      <c r="U905" s="40">
        <v>8</v>
      </c>
      <c r="V905" s="40" t="str">
        <f>VLOOKUP(D905,TIPOLOGIA!A:F,5,0)</f>
        <v>PRINCIPAL</v>
      </c>
      <c r="W905" s="40" t="str">
        <f>VLOOKUP(D905,TIPOLOGIA!A:F,6,0)</f>
        <v>TERRESTRE</v>
      </c>
      <c r="X905" s="40" t="s">
        <v>1229</v>
      </c>
      <c r="Y905" s="40">
        <v>1</v>
      </c>
      <c r="Z905" s="51">
        <f>IF(T905="SOPORTE_TELEFÓNICO",'TARIFAS 2025'!$B$14,IF(V905="PRINCIPAL",'TARIFAS 2025'!$B$11,IF(V905="INTERMEDIA",'TARIFAS 2025'!$C$11,IF(V905="LEJANA",'TARIFAS 2025'!$D$11))))</f>
        <v>31419</v>
      </c>
      <c r="AA905" s="51">
        <f t="shared" si="14"/>
        <v>31419</v>
      </c>
      <c r="AB905" s="100"/>
      <c r="AC905" s="100"/>
      <c r="AD905" s="100"/>
      <c r="AE905" s="100"/>
      <c r="AF905" s="100"/>
      <c r="AG905" s="100"/>
      <c r="AH905" s="100"/>
      <c r="AI905" s="100"/>
      <c r="AJ905" s="100"/>
      <c r="AK905" s="100"/>
      <c r="AL905" s="100"/>
      <c r="AM905" s="100"/>
      <c r="AN905" s="100"/>
      <c r="AO905" s="100"/>
      <c r="AP905" s="100"/>
      <c r="AQ905" s="100"/>
      <c r="AR905" s="100"/>
      <c r="AS905" s="100"/>
      <c r="AT905" s="100"/>
      <c r="AU905" s="100"/>
      <c r="AV905" s="100"/>
      <c r="AW905" s="100"/>
      <c r="AX905" s="100"/>
      <c r="AY905" s="100"/>
      <c r="AZ905" s="100"/>
      <c r="BA905" s="100"/>
      <c r="BB905" s="100"/>
      <c r="BC905" s="100"/>
      <c r="BD905" s="100"/>
      <c r="BE905" s="100"/>
      <c r="BF905" s="100"/>
      <c r="BG905" s="100"/>
    </row>
    <row r="906" spans="1:59" s="85" customFormat="1" ht="15.6" x14ac:dyDescent="0.3">
      <c r="A906" s="40" t="s">
        <v>81</v>
      </c>
      <c r="B906" s="40" t="str">
        <f>VLOOKUP(A906,'CENTROS DE COSTOS'!A:D,2,0)</f>
        <v>0036-0007</v>
      </c>
      <c r="C906" s="40" t="str">
        <f>VLOOKUP(A906,'CENTROS DE COSTOS'!A:D,3,0)</f>
        <v>Wompi Santander</v>
      </c>
      <c r="D906" s="40">
        <v>54874</v>
      </c>
      <c r="E906" s="40" t="s">
        <v>5187</v>
      </c>
      <c r="F906" s="40">
        <v>46240</v>
      </c>
      <c r="G906" s="40" t="s">
        <v>33</v>
      </c>
      <c r="H906" s="40" t="s">
        <v>891</v>
      </c>
      <c r="I906" s="40" t="s">
        <v>927</v>
      </c>
      <c r="J906" s="40" t="s">
        <v>1432</v>
      </c>
      <c r="K906" s="40" t="s">
        <v>1170</v>
      </c>
      <c r="L906" s="40" t="s">
        <v>8858</v>
      </c>
      <c r="M906" s="103">
        <v>45973.333333333343</v>
      </c>
      <c r="N906" s="103">
        <v>45973.686805555553</v>
      </c>
      <c r="O906" s="40" t="s">
        <v>35</v>
      </c>
      <c r="P906" s="40" t="s">
        <v>35</v>
      </c>
      <c r="Q906" s="40" t="s">
        <v>1494</v>
      </c>
      <c r="R906" s="40" t="s">
        <v>1495</v>
      </c>
      <c r="S906" s="40" t="s">
        <v>11119</v>
      </c>
      <c r="T906" s="40" t="s">
        <v>1172</v>
      </c>
      <c r="U906" s="40">
        <v>56</v>
      </c>
      <c r="V906" s="40" t="str">
        <f>VLOOKUP(D906,TIPOLOGIA!A:F,5,0)</f>
        <v>PRINCIPAL</v>
      </c>
      <c r="W906" s="40" t="str">
        <f>VLOOKUP(D906,TIPOLOGIA!A:F,6,0)</f>
        <v>TERRESTRE</v>
      </c>
      <c r="X906" s="40" t="s">
        <v>1211</v>
      </c>
      <c r="Y906" s="40">
        <v>1</v>
      </c>
      <c r="Z906" s="51">
        <f>IF(T906="SOPORTE_TELEFÓNICO",'TARIFAS 2025'!$B$14,IF(V906="PRINCIPAL",'TARIFAS 2025'!$B$11,IF(V906="INTERMEDIA",'TARIFAS 2025'!$C$11,IF(V906="LEJANA",'TARIFAS 2025'!$D$11))))</f>
        <v>31419</v>
      </c>
      <c r="AA906" s="51">
        <f t="shared" si="14"/>
        <v>31419</v>
      </c>
      <c r="AB906" s="100"/>
      <c r="AC906" s="100"/>
      <c r="AD906" s="100"/>
      <c r="AE906" s="100"/>
      <c r="AF906" s="100"/>
      <c r="AG906" s="100"/>
      <c r="AH906" s="100"/>
      <c r="AI906" s="100"/>
      <c r="AJ906" s="100"/>
      <c r="AK906" s="100"/>
      <c r="AL906" s="100"/>
      <c r="AM906" s="100"/>
      <c r="AN906" s="100"/>
      <c r="AO906" s="100"/>
      <c r="AP906" s="100"/>
      <c r="AQ906" s="100"/>
      <c r="AR906" s="100"/>
      <c r="AS906" s="100"/>
      <c r="AT906" s="100"/>
      <c r="AU906" s="100"/>
      <c r="AV906" s="100"/>
      <c r="AW906" s="100"/>
      <c r="AX906" s="100"/>
      <c r="AY906" s="100"/>
      <c r="AZ906" s="100"/>
      <c r="BA906" s="100"/>
      <c r="BB906" s="100"/>
      <c r="BC906" s="100"/>
      <c r="BD906" s="100"/>
      <c r="BE906" s="100"/>
      <c r="BF906" s="100"/>
      <c r="BG906" s="100"/>
    </row>
    <row r="907" spans="1:59" s="85" customFormat="1" ht="15.6" x14ac:dyDescent="0.3">
      <c r="A907" s="40" t="s">
        <v>81</v>
      </c>
      <c r="B907" s="40" t="str">
        <f>VLOOKUP(A907,'CENTROS DE COSTOS'!A:D,2,0)</f>
        <v>0036-0007</v>
      </c>
      <c r="C907" s="40" t="str">
        <f>VLOOKUP(A907,'CENTROS DE COSTOS'!A:D,3,0)</f>
        <v>Wompi Santander</v>
      </c>
      <c r="D907" s="40">
        <v>54405</v>
      </c>
      <c r="E907" s="40" t="s">
        <v>5188</v>
      </c>
      <c r="F907" s="40">
        <v>72619</v>
      </c>
      <c r="G907" s="40" t="s">
        <v>33</v>
      </c>
      <c r="H907" s="40" t="s">
        <v>891</v>
      </c>
      <c r="I907" s="40" t="s">
        <v>913</v>
      </c>
      <c r="J907" s="40" t="s">
        <v>6950</v>
      </c>
      <c r="K907" s="40" t="s">
        <v>1170</v>
      </c>
      <c r="L907" s="40" t="s">
        <v>8859</v>
      </c>
      <c r="M907" s="103">
        <v>45973.333333333343</v>
      </c>
      <c r="N907" s="103">
        <v>45973.70416666667</v>
      </c>
      <c r="O907" s="40" t="s">
        <v>35</v>
      </c>
      <c r="P907" s="40" t="s">
        <v>35</v>
      </c>
      <c r="Q907" s="40" t="s">
        <v>1494</v>
      </c>
      <c r="R907" s="40" t="s">
        <v>1495</v>
      </c>
      <c r="S907" s="40" t="s">
        <v>11120</v>
      </c>
      <c r="T907" s="40" t="s">
        <v>1172</v>
      </c>
      <c r="U907" s="40">
        <v>24</v>
      </c>
      <c r="V907" s="40" t="str">
        <f>VLOOKUP(D907,TIPOLOGIA!A:F,5,0)</f>
        <v>PRINCIPAL</v>
      </c>
      <c r="W907" s="40" t="str">
        <f>VLOOKUP(D907,TIPOLOGIA!A:F,6,0)</f>
        <v>TERRESTRE</v>
      </c>
      <c r="X907" s="40" t="s">
        <v>1211</v>
      </c>
      <c r="Y907" s="40">
        <v>1</v>
      </c>
      <c r="Z907" s="51">
        <f>IF(T907="SOPORTE_TELEFÓNICO",'TARIFAS 2025'!$B$14,IF(V907="PRINCIPAL",'TARIFAS 2025'!$B$11,IF(V907="INTERMEDIA",'TARIFAS 2025'!$C$11,IF(V907="LEJANA",'TARIFAS 2025'!$D$11))))</f>
        <v>31419</v>
      </c>
      <c r="AA907" s="51">
        <f t="shared" si="14"/>
        <v>31419</v>
      </c>
      <c r="AB907" s="100"/>
      <c r="AC907" s="100"/>
      <c r="AD907" s="100"/>
      <c r="AE907" s="100"/>
      <c r="AF907" s="100"/>
      <c r="AG907" s="100"/>
      <c r="AH907" s="100"/>
      <c r="AI907" s="100"/>
      <c r="AJ907" s="100"/>
      <c r="AK907" s="100"/>
      <c r="AL907" s="100"/>
      <c r="AM907" s="100"/>
      <c r="AN907" s="100"/>
      <c r="AO907" s="100"/>
      <c r="AP907" s="100"/>
      <c r="AQ907" s="100"/>
      <c r="AR907" s="100"/>
      <c r="AS907" s="100"/>
      <c r="AT907" s="100"/>
      <c r="AU907" s="100"/>
      <c r="AV907" s="100"/>
      <c r="AW907" s="100"/>
      <c r="AX907" s="100"/>
      <c r="AY907" s="100"/>
      <c r="AZ907" s="100"/>
      <c r="BA907" s="100"/>
      <c r="BB907" s="100"/>
      <c r="BC907" s="100"/>
      <c r="BD907" s="100"/>
      <c r="BE907" s="100"/>
      <c r="BF907" s="100"/>
      <c r="BG907" s="100"/>
    </row>
    <row r="908" spans="1:59" s="85" customFormat="1" ht="15.6" x14ac:dyDescent="0.3">
      <c r="A908" s="40" t="s">
        <v>96</v>
      </c>
      <c r="B908" s="40" t="str">
        <f>VLOOKUP(A908,'CENTROS DE COSTOS'!A:D,2,0)</f>
        <v>0036-0007</v>
      </c>
      <c r="C908" s="40" t="str">
        <f>VLOOKUP(A908,'CENTROS DE COSTOS'!A:D,3,0)</f>
        <v>Wompi Santander</v>
      </c>
      <c r="D908" s="40">
        <v>68385</v>
      </c>
      <c r="E908" s="40" t="s">
        <v>5189</v>
      </c>
      <c r="F908" s="40">
        <v>79100</v>
      </c>
      <c r="G908" s="40" t="s">
        <v>33</v>
      </c>
      <c r="H908" s="40" t="s">
        <v>963</v>
      </c>
      <c r="I908" s="40" t="s">
        <v>999</v>
      </c>
      <c r="J908" s="40" t="s">
        <v>6951</v>
      </c>
      <c r="K908" s="40" t="s">
        <v>1170</v>
      </c>
      <c r="L908" s="40" t="s">
        <v>8860</v>
      </c>
      <c r="M908" s="103">
        <v>45967.333333333343</v>
      </c>
      <c r="N908" s="103">
        <v>45973.707638888889</v>
      </c>
      <c r="O908" s="40" t="s">
        <v>35</v>
      </c>
      <c r="P908" s="40" t="s">
        <v>35</v>
      </c>
      <c r="Q908" s="40" t="s">
        <v>1494</v>
      </c>
      <c r="R908" s="40" t="s">
        <v>1495</v>
      </c>
      <c r="S908" s="40" t="s">
        <v>11121</v>
      </c>
      <c r="T908" s="40" t="s">
        <v>1497</v>
      </c>
      <c r="U908" s="40">
        <v>16</v>
      </c>
      <c r="V908" s="40" t="str">
        <f>VLOOKUP(D908,TIPOLOGIA!A:F,5,0)</f>
        <v>LEJANA</v>
      </c>
      <c r="W908" s="40" t="str">
        <f>VLOOKUP(D908,TIPOLOGIA!A:F,6,0)</f>
        <v>TERRESTRE</v>
      </c>
      <c r="X908" s="40" t="s">
        <v>1802</v>
      </c>
      <c r="Y908" s="40">
        <v>1</v>
      </c>
      <c r="Z908" s="51">
        <f>IF(T908="SOPORTE_TELEFÓNICO",'TARIFAS 2025'!$B$14,IF(V908="PRINCIPAL",'TARIFAS 2025'!$B$11,IF(V908="INTERMEDIA",'TARIFAS 2025'!$C$11,IF(V908="LEJANA",'TARIFAS 2025'!$D$11))))</f>
        <v>40250</v>
      </c>
      <c r="AA908" s="51">
        <f t="shared" si="14"/>
        <v>40250</v>
      </c>
      <c r="AB908" s="100"/>
      <c r="AC908" s="100"/>
      <c r="AD908" s="100"/>
      <c r="AE908" s="100"/>
      <c r="AF908" s="100"/>
      <c r="AG908" s="100"/>
      <c r="AH908" s="100"/>
      <c r="AI908" s="100"/>
      <c r="AJ908" s="100"/>
      <c r="AK908" s="100"/>
      <c r="AL908" s="100"/>
      <c r="AM908" s="100"/>
      <c r="AN908" s="100"/>
      <c r="AO908" s="100"/>
      <c r="AP908" s="100"/>
      <c r="AQ908" s="100"/>
      <c r="AR908" s="100"/>
      <c r="AS908" s="100"/>
      <c r="AT908" s="100"/>
      <c r="AU908" s="100"/>
      <c r="AV908" s="100"/>
      <c r="AW908" s="100"/>
      <c r="AX908" s="100"/>
      <c r="AY908" s="100"/>
      <c r="AZ908" s="100"/>
      <c r="BA908" s="100"/>
      <c r="BB908" s="100"/>
      <c r="BC908" s="100"/>
      <c r="BD908" s="100"/>
      <c r="BE908" s="100"/>
      <c r="BF908" s="100"/>
      <c r="BG908" s="100"/>
    </row>
    <row r="909" spans="1:59" s="85" customFormat="1" ht="15.6" x14ac:dyDescent="0.3">
      <c r="A909" s="40" t="s">
        <v>92</v>
      </c>
      <c r="B909" s="40" t="str">
        <f>VLOOKUP(A909,'CENTROS DE COSTOS'!A:D,2,0)</f>
        <v>0036-0002</v>
      </c>
      <c r="C909" s="40" t="str">
        <f>VLOOKUP(A909,'CENTROS DE COSTOS'!A:D,3,0)</f>
        <v>Wompi Eje Cafetero</v>
      </c>
      <c r="D909" s="40">
        <v>66572</v>
      </c>
      <c r="E909" s="40" t="s">
        <v>5190</v>
      </c>
      <c r="F909" s="40">
        <v>32644</v>
      </c>
      <c r="G909" s="40" t="s">
        <v>33</v>
      </c>
      <c r="H909" s="40" t="s">
        <v>458</v>
      </c>
      <c r="I909" s="40" t="s">
        <v>957</v>
      </c>
      <c r="J909" s="40" t="s">
        <v>6952</v>
      </c>
      <c r="K909" s="40" t="s">
        <v>1170</v>
      </c>
      <c r="L909" s="40" t="s">
        <v>8861</v>
      </c>
      <c r="M909" s="103">
        <v>45967.461111111108</v>
      </c>
      <c r="N909" s="103">
        <v>45973.711805555547</v>
      </c>
      <c r="O909" s="40" t="s">
        <v>35</v>
      </c>
      <c r="P909" s="40" t="s">
        <v>35</v>
      </c>
      <c r="Q909" s="40" t="s">
        <v>1494</v>
      </c>
      <c r="R909" s="40" t="s">
        <v>1495</v>
      </c>
      <c r="S909" s="40" t="s">
        <v>11122</v>
      </c>
      <c r="T909" s="40" t="s">
        <v>1497</v>
      </c>
      <c r="U909" s="40">
        <v>56</v>
      </c>
      <c r="V909" s="40" t="str">
        <f>VLOOKUP(D909,TIPOLOGIA!A:F,5,0)</f>
        <v>INTERMEDIA</v>
      </c>
      <c r="W909" s="40" t="str">
        <f>VLOOKUP(D909,TIPOLOGIA!A:F,6,0)</f>
        <v>TERRESTRE</v>
      </c>
      <c r="X909" s="40" t="s">
        <v>1802</v>
      </c>
      <c r="Y909" s="40">
        <v>1</v>
      </c>
      <c r="Z909" s="51">
        <f>IF(T909="SOPORTE_TELEFÓNICO",'TARIFAS 2025'!$B$14,IF(V909="PRINCIPAL",'TARIFAS 2025'!$B$11,IF(V909="INTERMEDIA",'TARIFAS 2025'!$C$11,IF(V909="LEJANA",'TARIFAS 2025'!$D$11))))</f>
        <v>36351</v>
      </c>
      <c r="AA909" s="51">
        <f t="shared" si="14"/>
        <v>36351</v>
      </c>
      <c r="AB909" s="100"/>
      <c r="AC909" s="100"/>
      <c r="AD909" s="100"/>
      <c r="AE909" s="100"/>
      <c r="AF909" s="100"/>
      <c r="AG909" s="100"/>
      <c r="AH909" s="100"/>
      <c r="AI909" s="100"/>
      <c r="AJ909" s="100"/>
      <c r="AK909" s="100"/>
      <c r="AL909" s="100"/>
      <c r="AM909" s="100"/>
      <c r="AN909" s="100"/>
      <c r="AO909" s="100"/>
      <c r="AP909" s="100"/>
      <c r="AQ909" s="100"/>
      <c r="AR909" s="100"/>
      <c r="AS909" s="100"/>
      <c r="AT909" s="100"/>
      <c r="AU909" s="100"/>
      <c r="AV909" s="100"/>
      <c r="AW909" s="100"/>
      <c r="AX909" s="100"/>
      <c r="AY909" s="100"/>
      <c r="AZ909" s="100"/>
      <c r="BA909" s="100"/>
      <c r="BB909" s="100"/>
      <c r="BC909" s="100"/>
      <c r="BD909" s="100"/>
      <c r="BE909" s="100"/>
      <c r="BF909" s="100"/>
      <c r="BG909" s="100"/>
    </row>
    <row r="910" spans="1:59" s="85" customFormat="1" ht="15.6" x14ac:dyDescent="0.3">
      <c r="A910" s="40" t="s">
        <v>68</v>
      </c>
      <c r="B910" s="40" t="str">
        <f>VLOOKUP(A910,'CENTROS DE COSTOS'!A:D,2,0)</f>
        <v>0036-0001</v>
      </c>
      <c r="C910" s="40" t="str">
        <f>VLOOKUP(A910,'CENTROS DE COSTOS'!A:D,3,0)</f>
        <v>Wompi Costa</v>
      </c>
      <c r="D910" s="40">
        <v>8001</v>
      </c>
      <c r="E910" s="40" t="s">
        <v>5191</v>
      </c>
      <c r="F910" s="40">
        <v>59345</v>
      </c>
      <c r="G910" s="40" t="s">
        <v>33</v>
      </c>
      <c r="H910" s="40" t="s">
        <v>253</v>
      </c>
      <c r="I910" s="40" t="s">
        <v>68</v>
      </c>
      <c r="J910" s="40" t="s">
        <v>1552</v>
      </c>
      <c r="K910" s="40" t="s">
        <v>1170</v>
      </c>
      <c r="L910" s="40" t="s">
        <v>8862</v>
      </c>
      <c r="M910" s="103">
        <v>45971.333333333343</v>
      </c>
      <c r="N910" s="103">
        <v>45973.71875</v>
      </c>
      <c r="O910" s="40" t="s">
        <v>35</v>
      </c>
      <c r="P910" s="40" t="s">
        <v>35</v>
      </c>
      <c r="Q910" s="40" t="s">
        <v>1494</v>
      </c>
      <c r="R910" s="40" t="s">
        <v>1495</v>
      </c>
      <c r="S910" s="40" t="s">
        <v>11123</v>
      </c>
      <c r="T910" s="40" t="s">
        <v>1172</v>
      </c>
      <c r="U910" s="40">
        <v>56</v>
      </c>
      <c r="V910" s="40" t="str">
        <f>VLOOKUP(D910,TIPOLOGIA!A:F,5,0)</f>
        <v>PRINCIPAL</v>
      </c>
      <c r="W910" s="40" t="str">
        <f>VLOOKUP(D910,TIPOLOGIA!A:F,6,0)</f>
        <v>TERRESTRE</v>
      </c>
      <c r="X910" s="40" t="s">
        <v>1537</v>
      </c>
      <c r="Y910" s="40">
        <v>1</v>
      </c>
      <c r="Z910" s="51">
        <f>IF(T910="SOPORTE_TELEFÓNICO",'TARIFAS 2025'!$B$14,IF(V910="PRINCIPAL",'TARIFAS 2025'!$B$11,IF(V910="INTERMEDIA",'TARIFAS 2025'!$C$11,IF(V910="LEJANA",'TARIFAS 2025'!$D$11))))</f>
        <v>31419</v>
      </c>
      <c r="AA910" s="51">
        <f t="shared" si="14"/>
        <v>31419</v>
      </c>
      <c r="AB910" s="100"/>
      <c r="AC910" s="100"/>
      <c r="AD910" s="100"/>
      <c r="AE910" s="100"/>
      <c r="AF910" s="100"/>
      <c r="AG910" s="100"/>
      <c r="AH910" s="100"/>
      <c r="AI910" s="100"/>
      <c r="AJ910" s="100"/>
      <c r="AK910" s="100"/>
      <c r="AL910" s="100"/>
      <c r="AM910" s="100"/>
      <c r="AN910" s="100"/>
      <c r="AO910" s="100"/>
      <c r="AP910" s="100"/>
      <c r="AQ910" s="100"/>
      <c r="AR910" s="100"/>
      <c r="AS910" s="100"/>
      <c r="AT910" s="100"/>
      <c r="AU910" s="100"/>
      <c r="AV910" s="100"/>
      <c r="AW910" s="100"/>
      <c r="AX910" s="100"/>
      <c r="AY910" s="100"/>
      <c r="AZ910" s="100"/>
      <c r="BA910" s="100"/>
      <c r="BB910" s="100"/>
      <c r="BC910" s="100"/>
      <c r="BD910" s="100"/>
      <c r="BE910" s="100"/>
      <c r="BF910" s="100"/>
      <c r="BG910" s="100"/>
    </row>
    <row r="911" spans="1:59" s="85" customFormat="1" ht="15.6" x14ac:dyDescent="0.3">
      <c r="A911" s="40" t="s">
        <v>95</v>
      </c>
      <c r="B911" s="40" t="str">
        <f>VLOOKUP(A911,'CENTROS DE COSTOS'!A:D,2,0)</f>
        <v>0036-0001</v>
      </c>
      <c r="C911" s="40" t="str">
        <f>VLOOKUP(A911,'CENTROS DE COSTOS'!A:D,3,0)</f>
        <v>Wompi Costa</v>
      </c>
      <c r="D911" s="40">
        <v>70001</v>
      </c>
      <c r="E911" s="40" t="s">
        <v>5192</v>
      </c>
      <c r="F911" s="40">
        <v>47224</v>
      </c>
      <c r="G911" s="40" t="s">
        <v>33</v>
      </c>
      <c r="H911" s="40" t="s">
        <v>504</v>
      </c>
      <c r="I911" s="40" t="s">
        <v>95</v>
      </c>
      <c r="J911" s="40" t="s">
        <v>6953</v>
      </c>
      <c r="K911" s="40" t="s">
        <v>1170</v>
      </c>
      <c r="L911" s="40" t="s">
        <v>8863</v>
      </c>
      <c r="M911" s="103">
        <v>45967.55972222222</v>
      </c>
      <c r="N911" s="103">
        <v>45973.719444444447</v>
      </c>
      <c r="O911" s="40" t="s">
        <v>35</v>
      </c>
      <c r="P911" s="40" t="s">
        <v>35</v>
      </c>
      <c r="Q911" s="40" t="s">
        <v>1494</v>
      </c>
      <c r="R911" s="40" t="s">
        <v>1495</v>
      </c>
      <c r="S911" s="40" t="s">
        <v>11124</v>
      </c>
      <c r="T911" s="40" t="s">
        <v>1172</v>
      </c>
      <c r="U911" s="40">
        <v>48</v>
      </c>
      <c r="V911" s="40" t="str">
        <f>VLOOKUP(D911,TIPOLOGIA!A:F,5,0)</f>
        <v>PRINCIPAL</v>
      </c>
      <c r="W911" s="40" t="str">
        <f>VLOOKUP(D911,TIPOLOGIA!A:F,6,0)</f>
        <v>TERRESTRE</v>
      </c>
      <c r="X911" s="40" t="s">
        <v>1176</v>
      </c>
      <c r="Y911" s="40">
        <v>1</v>
      </c>
      <c r="Z911" s="51">
        <f>IF(T911="SOPORTE_TELEFÓNICO",'TARIFAS 2025'!$B$14,IF(V911="PRINCIPAL",'TARIFAS 2025'!$B$11,IF(V911="INTERMEDIA",'TARIFAS 2025'!$C$11,IF(V911="LEJANA",'TARIFAS 2025'!$D$11))))</f>
        <v>31419</v>
      </c>
      <c r="AA911" s="51">
        <f t="shared" si="14"/>
        <v>31419</v>
      </c>
      <c r="AB911" s="100"/>
      <c r="AC911" s="100"/>
      <c r="AD911" s="100"/>
      <c r="AE911" s="100"/>
      <c r="AF911" s="100"/>
      <c r="AG911" s="100"/>
      <c r="AH911" s="100"/>
      <c r="AI911" s="100"/>
      <c r="AJ911" s="100"/>
      <c r="AK911" s="100"/>
      <c r="AL911" s="100"/>
      <c r="AM911" s="100"/>
      <c r="AN911" s="100"/>
      <c r="AO911" s="100"/>
      <c r="AP911" s="100"/>
      <c r="AQ911" s="100"/>
      <c r="AR911" s="100"/>
      <c r="AS911" s="100"/>
      <c r="AT911" s="100"/>
      <c r="AU911" s="100"/>
      <c r="AV911" s="100"/>
      <c r="AW911" s="100"/>
      <c r="AX911" s="100"/>
      <c r="AY911" s="100"/>
      <c r="AZ911" s="100"/>
      <c r="BA911" s="100"/>
      <c r="BB911" s="100"/>
      <c r="BC911" s="100"/>
      <c r="BD911" s="100"/>
      <c r="BE911" s="100"/>
      <c r="BF911" s="100"/>
      <c r="BG911" s="100"/>
    </row>
    <row r="912" spans="1:59" s="85" customFormat="1" ht="15.6" x14ac:dyDescent="0.3">
      <c r="A912" s="40" t="s">
        <v>92</v>
      </c>
      <c r="B912" s="40" t="str">
        <f>VLOOKUP(A912,'CENTROS DE COSTOS'!A:D,2,0)</f>
        <v>0036-0002</v>
      </c>
      <c r="C912" s="40" t="str">
        <f>VLOOKUP(A912,'CENTROS DE COSTOS'!A:D,3,0)</f>
        <v>Wompi Eje Cafetero</v>
      </c>
      <c r="D912" s="40">
        <v>63111</v>
      </c>
      <c r="E912" s="40" t="s">
        <v>5193</v>
      </c>
      <c r="F912" s="40">
        <v>68070</v>
      </c>
      <c r="G912" s="40" t="s">
        <v>33</v>
      </c>
      <c r="H912" s="40" t="s">
        <v>939</v>
      </c>
      <c r="I912" s="40" t="s">
        <v>323</v>
      </c>
      <c r="J912" s="40" t="s">
        <v>1854</v>
      </c>
      <c r="K912" s="40" t="s">
        <v>1170</v>
      </c>
      <c r="L912" s="40" t="s">
        <v>8864</v>
      </c>
      <c r="M912" s="103">
        <v>45967.517361111109</v>
      </c>
      <c r="N912" s="103">
        <v>45973.719444444447</v>
      </c>
      <c r="O912" s="40" t="s">
        <v>35</v>
      </c>
      <c r="P912" s="40" t="s">
        <v>35</v>
      </c>
      <c r="Q912" s="40" t="s">
        <v>1494</v>
      </c>
      <c r="R912" s="40" t="s">
        <v>1495</v>
      </c>
      <c r="S912" s="40" t="s">
        <v>11125</v>
      </c>
      <c r="T912" s="40" t="s">
        <v>1497</v>
      </c>
      <c r="U912" s="40">
        <v>32</v>
      </c>
      <c r="V912" s="40" t="str">
        <f>VLOOKUP(D912,TIPOLOGIA!A:F,5,0)</f>
        <v>INTERMEDIA</v>
      </c>
      <c r="W912" s="40" t="str">
        <f>VLOOKUP(D912,TIPOLOGIA!A:F,6,0)</f>
        <v>TERRESTRE</v>
      </c>
      <c r="X912" s="40" t="s">
        <v>1802</v>
      </c>
      <c r="Y912" s="40">
        <v>1</v>
      </c>
      <c r="Z912" s="51">
        <f>IF(T912="SOPORTE_TELEFÓNICO",'TARIFAS 2025'!$B$14,IF(V912="PRINCIPAL",'TARIFAS 2025'!$B$11,IF(V912="INTERMEDIA",'TARIFAS 2025'!$C$11,IF(V912="LEJANA",'TARIFAS 2025'!$D$11))))</f>
        <v>36351</v>
      </c>
      <c r="AA912" s="51">
        <f t="shared" si="14"/>
        <v>36351</v>
      </c>
      <c r="AB912" s="100"/>
      <c r="AC912" s="100"/>
      <c r="AD912" s="100"/>
      <c r="AE912" s="100"/>
      <c r="AF912" s="100"/>
      <c r="AG912" s="100"/>
      <c r="AH912" s="100"/>
      <c r="AI912" s="100"/>
      <c r="AJ912" s="100"/>
      <c r="AK912" s="100"/>
      <c r="AL912" s="100"/>
      <c r="AM912" s="100"/>
      <c r="AN912" s="100"/>
      <c r="AO912" s="100"/>
      <c r="AP912" s="100"/>
      <c r="AQ912" s="100"/>
      <c r="AR912" s="100"/>
      <c r="AS912" s="100"/>
      <c r="AT912" s="100"/>
      <c r="AU912" s="100"/>
      <c r="AV912" s="100"/>
      <c r="AW912" s="100"/>
      <c r="AX912" s="100"/>
      <c r="AY912" s="100"/>
      <c r="AZ912" s="100"/>
      <c r="BA912" s="100"/>
      <c r="BB912" s="100"/>
      <c r="BC912" s="100"/>
      <c r="BD912" s="100"/>
      <c r="BE912" s="100"/>
      <c r="BF912" s="100"/>
      <c r="BG912" s="100"/>
    </row>
    <row r="913" spans="1:59" s="85" customFormat="1" ht="15.6" x14ac:dyDescent="0.3">
      <c r="A913" s="40" t="s">
        <v>95</v>
      </c>
      <c r="B913" s="40" t="str">
        <f>VLOOKUP(A913,'CENTROS DE COSTOS'!A:D,2,0)</f>
        <v>0036-0001</v>
      </c>
      <c r="C913" s="40" t="str">
        <f>VLOOKUP(A913,'CENTROS DE COSTOS'!A:D,3,0)</f>
        <v>Wompi Costa</v>
      </c>
      <c r="D913" s="40">
        <v>70001</v>
      </c>
      <c r="E913" s="40" t="s">
        <v>5194</v>
      </c>
      <c r="F913" s="40">
        <v>75347</v>
      </c>
      <c r="G913" s="40" t="s">
        <v>33</v>
      </c>
      <c r="H913" s="40" t="s">
        <v>504</v>
      </c>
      <c r="I913" s="40" t="s">
        <v>95</v>
      </c>
      <c r="J913" s="40" t="s">
        <v>6954</v>
      </c>
      <c r="K913" s="40" t="s">
        <v>1170</v>
      </c>
      <c r="L913" s="40" t="s">
        <v>8865</v>
      </c>
      <c r="M913" s="103">
        <v>45967.580555555563</v>
      </c>
      <c r="N913" s="103">
        <v>45973.720833333333</v>
      </c>
      <c r="O913" s="40" t="s">
        <v>35</v>
      </c>
      <c r="P913" s="40" t="s">
        <v>35</v>
      </c>
      <c r="Q913" s="40" t="s">
        <v>1494</v>
      </c>
      <c r="R913" s="40" t="s">
        <v>1495</v>
      </c>
      <c r="S913" s="40" t="s">
        <v>11126</v>
      </c>
      <c r="T913" s="40" t="s">
        <v>1172</v>
      </c>
      <c r="U913" s="40">
        <v>32</v>
      </c>
      <c r="V913" s="40" t="str">
        <f>VLOOKUP(D913,TIPOLOGIA!A:F,5,0)</f>
        <v>PRINCIPAL</v>
      </c>
      <c r="W913" s="40" t="str">
        <f>VLOOKUP(D913,TIPOLOGIA!A:F,6,0)</f>
        <v>TERRESTRE</v>
      </c>
      <c r="X913" s="40" t="s">
        <v>1176</v>
      </c>
      <c r="Y913" s="40">
        <v>1</v>
      </c>
      <c r="Z913" s="51">
        <f>IF(T913="SOPORTE_TELEFÓNICO",'TARIFAS 2025'!$B$14,IF(V913="PRINCIPAL",'TARIFAS 2025'!$B$11,IF(V913="INTERMEDIA",'TARIFAS 2025'!$C$11,IF(V913="LEJANA",'TARIFAS 2025'!$D$11))))</f>
        <v>31419</v>
      </c>
      <c r="AA913" s="51">
        <f t="shared" si="14"/>
        <v>31419</v>
      </c>
      <c r="AB913" s="100"/>
      <c r="AC913" s="100"/>
      <c r="AD913" s="100"/>
      <c r="AE913" s="100"/>
      <c r="AF913" s="100"/>
      <c r="AG913" s="100"/>
      <c r="AH913" s="100"/>
      <c r="AI913" s="100"/>
      <c r="AJ913" s="100"/>
      <c r="AK913" s="100"/>
      <c r="AL913" s="100"/>
      <c r="AM913" s="100"/>
      <c r="AN913" s="100"/>
      <c r="AO913" s="100"/>
      <c r="AP913" s="100"/>
      <c r="AQ913" s="100"/>
      <c r="AR913" s="100"/>
      <c r="AS913" s="100"/>
      <c r="AT913" s="100"/>
      <c r="AU913" s="100"/>
      <c r="AV913" s="100"/>
      <c r="AW913" s="100"/>
      <c r="AX913" s="100"/>
      <c r="AY913" s="100"/>
      <c r="AZ913" s="100"/>
      <c r="BA913" s="100"/>
      <c r="BB913" s="100"/>
      <c r="BC913" s="100"/>
      <c r="BD913" s="100"/>
      <c r="BE913" s="100"/>
      <c r="BF913" s="100"/>
      <c r="BG913" s="100"/>
    </row>
    <row r="914" spans="1:59" s="85" customFormat="1" ht="15.6" x14ac:dyDescent="0.3">
      <c r="A914" s="40" t="s">
        <v>95</v>
      </c>
      <c r="B914" s="40" t="str">
        <f>VLOOKUP(A914,'CENTROS DE COSTOS'!A:D,2,0)</f>
        <v>0036-0001</v>
      </c>
      <c r="C914" s="40" t="str">
        <f>VLOOKUP(A914,'CENTROS DE COSTOS'!A:D,3,0)</f>
        <v>Wompi Costa</v>
      </c>
      <c r="D914" s="40">
        <v>70001</v>
      </c>
      <c r="E914" s="40" t="s">
        <v>5195</v>
      </c>
      <c r="F914" s="40">
        <v>80966</v>
      </c>
      <c r="G914" s="40" t="s">
        <v>33</v>
      </c>
      <c r="H914" s="40" t="s">
        <v>504</v>
      </c>
      <c r="I914" s="40" t="s">
        <v>95</v>
      </c>
      <c r="J914" s="40" t="s">
        <v>6955</v>
      </c>
      <c r="K914" s="40" t="s">
        <v>1170</v>
      </c>
      <c r="L914" s="40" t="s">
        <v>8866</v>
      </c>
      <c r="M914" s="103">
        <v>45972.468055555553</v>
      </c>
      <c r="N914" s="103">
        <v>45973.758333333331</v>
      </c>
      <c r="O914" s="40" t="s">
        <v>35</v>
      </c>
      <c r="P914" s="40" t="s">
        <v>35</v>
      </c>
      <c r="Q914" s="40" t="s">
        <v>1494</v>
      </c>
      <c r="R914" s="40" t="s">
        <v>1495</v>
      </c>
      <c r="S914" s="40" t="s">
        <v>11127</v>
      </c>
      <c r="T914" s="40" t="s">
        <v>1172</v>
      </c>
      <c r="U914" s="40">
        <v>16</v>
      </c>
      <c r="V914" s="40" t="str">
        <f>VLOOKUP(D914,TIPOLOGIA!A:F,5,0)</f>
        <v>PRINCIPAL</v>
      </c>
      <c r="W914" s="40" t="str">
        <f>VLOOKUP(D914,TIPOLOGIA!A:F,6,0)</f>
        <v>TERRESTRE</v>
      </c>
      <c r="X914" s="40" t="s">
        <v>1176</v>
      </c>
      <c r="Y914" s="40">
        <v>1</v>
      </c>
      <c r="Z914" s="51">
        <f>IF(T914="SOPORTE_TELEFÓNICO",'TARIFAS 2025'!$B$14,IF(V914="PRINCIPAL",'TARIFAS 2025'!$B$11,IF(V914="INTERMEDIA",'TARIFAS 2025'!$C$11,IF(V914="LEJANA",'TARIFAS 2025'!$D$11))))</f>
        <v>31419</v>
      </c>
      <c r="AA914" s="51">
        <f t="shared" si="14"/>
        <v>31419</v>
      </c>
      <c r="AB914" s="100"/>
      <c r="AC914" s="100"/>
      <c r="AD914" s="100"/>
      <c r="AE914" s="100"/>
      <c r="AF914" s="100"/>
      <c r="AG914" s="100"/>
      <c r="AH914" s="100"/>
      <c r="AI914" s="100"/>
      <c r="AJ914" s="100"/>
      <c r="AK914" s="100"/>
      <c r="AL914" s="100"/>
      <c r="AM914" s="100"/>
      <c r="AN914" s="100"/>
      <c r="AO914" s="100"/>
      <c r="AP914" s="100"/>
      <c r="AQ914" s="100"/>
      <c r="AR914" s="100"/>
      <c r="AS914" s="100"/>
      <c r="AT914" s="100"/>
      <c r="AU914" s="100"/>
      <c r="AV914" s="100"/>
      <c r="AW914" s="100"/>
      <c r="AX914" s="100"/>
      <c r="AY914" s="100"/>
      <c r="AZ914" s="100"/>
      <c r="BA914" s="100"/>
      <c r="BB914" s="100"/>
      <c r="BC914" s="100"/>
      <c r="BD914" s="100"/>
      <c r="BE914" s="100"/>
      <c r="BF914" s="100"/>
      <c r="BG914" s="100"/>
    </row>
    <row r="915" spans="1:59" s="85" customFormat="1" ht="15.6" x14ac:dyDescent="0.3">
      <c r="A915" s="40" t="s">
        <v>77</v>
      </c>
      <c r="B915" s="40" t="str">
        <f>VLOOKUP(A915,'CENTROS DE COSTOS'!A:D,2,0)</f>
        <v>0036-0003</v>
      </c>
      <c r="C915" s="40" t="str">
        <f>VLOOKUP(A915,'CENTROS DE COSTOS'!A:D,3,0)</f>
        <v>Wompi Suroccidente</v>
      </c>
      <c r="D915" s="40">
        <v>19001</v>
      </c>
      <c r="E915" s="40">
        <v>2993447</v>
      </c>
      <c r="F915" s="40">
        <v>77693</v>
      </c>
      <c r="G915" s="40" t="s">
        <v>33</v>
      </c>
      <c r="H915" s="40" t="s">
        <v>498</v>
      </c>
      <c r="I915" s="40" t="s">
        <v>93</v>
      </c>
      <c r="J915" s="40" t="s">
        <v>6956</v>
      </c>
      <c r="K915" s="40" t="s">
        <v>1170</v>
      </c>
      <c r="L915" s="40" t="s">
        <v>8867</v>
      </c>
      <c r="M915" s="103">
        <v>45971.333333333343</v>
      </c>
      <c r="N915" s="103">
        <v>45973.839583333327</v>
      </c>
      <c r="O915" s="40" t="s">
        <v>35</v>
      </c>
      <c r="P915" s="40" t="s">
        <v>35</v>
      </c>
      <c r="Q915" s="40" t="s">
        <v>1494</v>
      </c>
      <c r="R915" s="40" t="s">
        <v>1495</v>
      </c>
      <c r="S915" s="40" t="s">
        <v>11128</v>
      </c>
      <c r="T915" s="40" t="s">
        <v>1497</v>
      </c>
      <c r="U915" s="40">
        <v>16</v>
      </c>
      <c r="V915" s="40" t="str">
        <f>VLOOKUP(D915,TIPOLOGIA!A:F,5,0)</f>
        <v>LEJANA</v>
      </c>
      <c r="W915" s="40" t="str">
        <f>VLOOKUP(D915,TIPOLOGIA!A:F,6,0)</f>
        <v>TERRESTRE</v>
      </c>
      <c r="X915" s="40" t="s">
        <v>1212</v>
      </c>
      <c r="Y915" s="40">
        <v>1</v>
      </c>
      <c r="Z915" s="51">
        <f>IF(T915="SOPORTE_TELEFÓNICO",'TARIFAS 2025'!$B$14,IF(V915="PRINCIPAL",'TARIFAS 2025'!$B$11,IF(V915="INTERMEDIA",'TARIFAS 2025'!$C$11,IF(V915="LEJANA",'TARIFAS 2025'!$D$11))))</f>
        <v>40250</v>
      </c>
      <c r="AA915" s="51">
        <f t="shared" si="14"/>
        <v>40250</v>
      </c>
      <c r="AB915" s="100"/>
      <c r="AC915" s="100"/>
      <c r="AD915" s="100"/>
      <c r="AE915" s="100"/>
      <c r="AF915" s="100"/>
      <c r="AG915" s="100"/>
      <c r="AH915" s="100"/>
      <c r="AI915" s="100"/>
      <c r="AJ915" s="100"/>
      <c r="AK915" s="100"/>
      <c r="AL915" s="100"/>
      <c r="AM915" s="100"/>
      <c r="AN915" s="100"/>
      <c r="AO915" s="100"/>
      <c r="AP915" s="100"/>
      <c r="AQ915" s="100"/>
      <c r="AR915" s="100"/>
      <c r="AS915" s="100"/>
      <c r="AT915" s="100"/>
      <c r="AU915" s="100"/>
      <c r="AV915" s="100"/>
      <c r="AW915" s="100"/>
      <c r="AX915" s="100"/>
      <c r="AY915" s="100"/>
      <c r="AZ915" s="100"/>
      <c r="BA915" s="100"/>
      <c r="BB915" s="100"/>
      <c r="BC915" s="100"/>
      <c r="BD915" s="100"/>
      <c r="BE915" s="100"/>
      <c r="BF915" s="100"/>
      <c r="BG915" s="100"/>
    </row>
    <row r="916" spans="1:59" s="85" customFormat="1" ht="15.6" x14ac:dyDescent="0.3">
      <c r="A916" s="40" t="s">
        <v>98</v>
      </c>
      <c r="B916" s="40" t="str">
        <f>VLOOKUP(A916,'CENTROS DE COSTOS'!A:D,2,0)</f>
        <v>0036-0006</v>
      </c>
      <c r="C916" s="40" t="str">
        <f>VLOOKUP(A916,'CENTROS DE COSTOS'!A:D,3,0)</f>
        <v>Wompi Oriente</v>
      </c>
      <c r="D916" s="40">
        <v>50001</v>
      </c>
      <c r="E916" s="40">
        <v>3003080</v>
      </c>
      <c r="F916" s="40">
        <v>57258</v>
      </c>
      <c r="G916" s="40" t="s">
        <v>33</v>
      </c>
      <c r="H916" s="40" t="s">
        <v>814</v>
      </c>
      <c r="I916" s="40" t="s">
        <v>98</v>
      </c>
      <c r="J916" s="40" t="s">
        <v>1442</v>
      </c>
      <c r="K916" s="40" t="s">
        <v>1170</v>
      </c>
      <c r="L916" s="40" t="s">
        <v>8868</v>
      </c>
      <c r="M916" s="103">
        <v>45972.530555555553</v>
      </c>
      <c r="N916" s="103">
        <v>45974.354861111111</v>
      </c>
      <c r="O916" s="40" t="s">
        <v>35</v>
      </c>
      <c r="P916" s="40" t="s">
        <v>35</v>
      </c>
      <c r="Q916" s="40" t="s">
        <v>1494</v>
      </c>
      <c r="R916" s="40" t="s">
        <v>1495</v>
      </c>
      <c r="S916" s="40" t="s">
        <v>11129</v>
      </c>
      <c r="T916" s="40" t="s">
        <v>1172</v>
      </c>
      <c r="U916" s="40">
        <v>16</v>
      </c>
      <c r="V916" s="40" t="str">
        <f>VLOOKUP(D916,TIPOLOGIA!A:F,5,0)</f>
        <v>PRINCIPAL</v>
      </c>
      <c r="W916" s="40" t="str">
        <f>VLOOKUP(D916,TIPOLOGIA!A:F,6,0)</f>
        <v>TERRESTRE</v>
      </c>
      <c r="X916" s="40" t="s">
        <v>1262</v>
      </c>
      <c r="Y916" s="40">
        <v>1</v>
      </c>
      <c r="Z916" s="51">
        <f>IF(T916="SOPORTE_TELEFÓNICO",'TARIFAS 2025'!$B$14,IF(V916="PRINCIPAL",'TARIFAS 2025'!$B$11,IF(V916="INTERMEDIA",'TARIFAS 2025'!$C$11,IF(V916="LEJANA",'TARIFAS 2025'!$D$11))))</f>
        <v>31419</v>
      </c>
      <c r="AA916" s="51">
        <f t="shared" si="14"/>
        <v>31419</v>
      </c>
      <c r="AB916" s="100"/>
      <c r="AC916" s="100"/>
      <c r="AD916" s="100"/>
      <c r="AE916" s="100"/>
      <c r="AF916" s="100"/>
      <c r="AG916" s="100"/>
      <c r="AH916" s="100"/>
      <c r="AI916" s="100"/>
      <c r="AJ916" s="100"/>
      <c r="AK916" s="100"/>
      <c r="AL916" s="100"/>
      <c r="AM916" s="100"/>
      <c r="AN916" s="100"/>
      <c r="AO916" s="100"/>
      <c r="AP916" s="100"/>
      <c r="AQ916" s="100"/>
      <c r="AR916" s="100"/>
      <c r="AS916" s="100"/>
      <c r="AT916" s="100"/>
      <c r="AU916" s="100"/>
      <c r="AV916" s="100"/>
      <c r="AW916" s="100"/>
      <c r="AX916" s="100"/>
      <c r="AY916" s="100"/>
      <c r="AZ916" s="100"/>
      <c r="BA916" s="100"/>
      <c r="BB916" s="100"/>
      <c r="BC916" s="100"/>
      <c r="BD916" s="100"/>
      <c r="BE916" s="100"/>
      <c r="BF916" s="100"/>
      <c r="BG916" s="100"/>
    </row>
    <row r="917" spans="1:59" s="85" customFormat="1" ht="15.6" x14ac:dyDescent="0.3">
      <c r="A917" s="40" t="s">
        <v>81</v>
      </c>
      <c r="B917" s="40" t="str">
        <f>VLOOKUP(A917,'CENTROS DE COSTOS'!A:D,2,0)</f>
        <v>0036-0007</v>
      </c>
      <c r="C917" s="40" t="str">
        <f>VLOOKUP(A917,'CENTROS DE COSTOS'!A:D,3,0)</f>
        <v>Wompi Santander</v>
      </c>
      <c r="D917" s="40">
        <v>54405</v>
      </c>
      <c r="E917" s="40" t="s">
        <v>5196</v>
      </c>
      <c r="F917" s="40">
        <v>23562</v>
      </c>
      <c r="G917" s="40" t="s">
        <v>33</v>
      </c>
      <c r="H917" s="40" t="s">
        <v>891</v>
      </c>
      <c r="I917" s="40" t="s">
        <v>913</v>
      </c>
      <c r="J917" s="40" t="s">
        <v>6957</v>
      </c>
      <c r="K917" s="40" t="s">
        <v>1170</v>
      </c>
      <c r="L917" s="40" t="s">
        <v>8869</v>
      </c>
      <c r="M917" s="103">
        <v>45973.537499999999</v>
      </c>
      <c r="N917" s="103">
        <v>45974.36041666667</v>
      </c>
      <c r="O917" s="40" t="s">
        <v>35</v>
      </c>
      <c r="P917" s="40" t="s">
        <v>35</v>
      </c>
      <c r="Q917" s="40" t="s">
        <v>1494</v>
      </c>
      <c r="R917" s="40" t="s">
        <v>1495</v>
      </c>
      <c r="S917" s="40" t="s">
        <v>11130</v>
      </c>
      <c r="T917" s="40" t="s">
        <v>1172</v>
      </c>
      <c r="U917" s="40">
        <v>32</v>
      </c>
      <c r="V917" s="40" t="str">
        <f>VLOOKUP(D917,TIPOLOGIA!A:F,5,0)</f>
        <v>PRINCIPAL</v>
      </c>
      <c r="W917" s="40" t="str">
        <f>VLOOKUP(D917,TIPOLOGIA!A:F,6,0)</f>
        <v>TERRESTRE</v>
      </c>
      <c r="X917" s="40" t="s">
        <v>1211</v>
      </c>
      <c r="Y917" s="40">
        <v>1</v>
      </c>
      <c r="Z917" s="51">
        <f>IF(T917="SOPORTE_TELEFÓNICO",'TARIFAS 2025'!$B$14,IF(V917="PRINCIPAL",'TARIFAS 2025'!$B$11,IF(V917="INTERMEDIA",'TARIFAS 2025'!$C$11,IF(V917="LEJANA",'TARIFAS 2025'!$D$11))))</f>
        <v>31419</v>
      </c>
      <c r="AA917" s="51">
        <f t="shared" si="14"/>
        <v>31419</v>
      </c>
      <c r="AB917" s="100"/>
      <c r="AC917" s="100"/>
      <c r="AD917" s="100"/>
      <c r="AE917" s="100"/>
      <c r="AF917" s="100"/>
      <c r="AG917" s="100"/>
      <c r="AH917" s="100"/>
      <c r="AI917" s="100"/>
      <c r="AJ917" s="100"/>
      <c r="AK917" s="100"/>
      <c r="AL917" s="100"/>
      <c r="AM917" s="100"/>
      <c r="AN917" s="100"/>
      <c r="AO917" s="100"/>
      <c r="AP917" s="100"/>
      <c r="AQ917" s="100"/>
      <c r="AR917" s="100"/>
      <c r="AS917" s="100"/>
      <c r="AT917" s="100"/>
      <c r="AU917" s="100"/>
      <c r="AV917" s="100"/>
      <c r="AW917" s="100"/>
      <c r="AX917" s="100"/>
      <c r="AY917" s="100"/>
      <c r="AZ917" s="100"/>
      <c r="BA917" s="100"/>
      <c r="BB917" s="100"/>
      <c r="BC917" s="100"/>
      <c r="BD917" s="100"/>
      <c r="BE917" s="100"/>
      <c r="BF917" s="100"/>
      <c r="BG917" s="100"/>
    </row>
    <row r="918" spans="1:59" s="85" customFormat="1" ht="15.6" x14ac:dyDescent="0.3">
      <c r="A918" s="40" t="s">
        <v>96</v>
      </c>
      <c r="B918" s="40" t="str">
        <f>VLOOKUP(A918,'CENTROS DE COSTOS'!A:D,2,0)</f>
        <v>0036-0007</v>
      </c>
      <c r="C918" s="40" t="str">
        <f>VLOOKUP(A918,'CENTROS DE COSTOS'!A:D,3,0)</f>
        <v>Wompi Santander</v>
      </c>
      <c r="D918" s="40">
        <v>15176</v>
      </c>
      <c r="E918" s="40" t="s">
        <v>5197</v>
      </c>
      <c r="F918" s="40">
        <v>46396</v>
      </c>
      <c r="G918" s="40" t="s">
        <v>33</v>
      </c>
      <c r="H918" s="40" t="s">
        <v>322</v>
      </c>
      <c r="I918" s="40" t="s">
        <v>338</v>
      </c>
      <c r="J918" s="40" t="s">
        <v>6366</v>
      </c>
      <c r="K918" s="40" t="s">
        <v>1170</v>
      </c>
      <c r="L918" s="40" t="s">
        <v>8870</v>
      </c>
      <c r="M918" s="103">
        <v>45971.418055555558</v>
      </c>
      <c r="N918" s="103">
        <v>45974.381249999999</v>
      </c>
      <c r="O918" s="40" t="s">
        <v>35</v>
      </c>
      <c r="P918" s="40" t="s">
        <v>35</v>
      </c>
      <c r="Q918" s="40" t="s">
        <v>1494</v>
      </c>
      <c r="R918" s="40" t="s">
        <v>1495</v>
      </c>
      <c r="S918" s="40" t="s">
        <v>11131</v>
      </c>
      <c r="T918" s="40" t="s">
        <v>1497</v>
      </c>
      <c r="U918" s="40">
        <v>24</v>
      </c>
      <c r="V918" s="40" t="str">
        <f>VLOOKUP(D918,TIPOLOGIA!A:F,5,0)</f>
        <v>LEJANA</v>
      </c>
      <c r="W918" s="40" t="str">
        <f>VLOOKUP(D918,TIPOLOGIA!A:F,6,0)</f>
        <v>TERRESTRE</v>
      </c>
      <c r="X918" s="40" t="s">
        <v>1675</v>
      </c>
      <c r="Y918" s="40">
        <v>1</v>
      </c>
      <c r="Z918" s="51">
        <f>IF(T918="SOPORTE_TELEFÓNICO",'TARIFAS 2025'!$B$14,IF(V918="PRINCIPAL",'TARIFAS 2025'!$B$11,IF(V918="INTERMEDIA",'TARIFAS 2025'!$C$11,IF(V918="LEJANA",'TARIFAS 2025'!$D$11))))</f>
        <v>40250</v>
      </c>
      <c r="AA918" s="51">
        <f t="shared" si="14"/>
        <v>40250</v>
      </c>
      <c r="AB918" s="100"/>
      <c r="AC918" s="100"/>
      <c r="AD918" s="100"/>
      <c r="AE918" s="100"/>
      <c r="AF918" s="100"/>
      <c r="AG918" s="100"/>
      <c r="AH918" s="100"/>
      <c r="AI918" s="100"/>
      <c r="AJ918" s="100"/>
      <c r="AK918" s="100"/>
      <c r="AL918" s="100"/>
      <c r="AM918" s="100"/>
      <c r="AN918" s="100"/>
      <c r="AO918" s="100"/>
      <c r="AP918" s="100"/>
      <c r="AQ918" s="100"/>
      <c r="AR918" s="100"/>
      <c r="AS918" s="100"/>
      <c r="AT918" s="100"/>
      <c r="AU918" s="100"/>
      <c r="AV918" s="100"/>
      <c r="AW918" s="100"/>
      <c r="AX918" s="100"/>
      <c r="AY918" s="100"/>
      <c r="AZ918" s="100"/>
      <c r="BA918" s="100"/>
      <c r="BB918" s="100"/>
      <c r="BC918" s="100"/>
      <c r="BD918" s="100"/>
      <c r="BE918" s="100"/>
      <c r="BF918" s="100"/>
      <c r="BG918" s="100"/>
    </row>
    <row r="919" spans="1:59" s="85" customFormat="1" ht="15.6" x14ac:dyDescent="0.3">
      <c r="A919" s="40" t="s">
        <v>91</v>
      </c>
      <c r="B919" s="40" t="str">
        <f>VLOOKUP(A919,'CENTROS DE COSTOS'!A:D,2,0)</f>
        <v>0036-0003</v>
      </c>
      <c r="C919" s="40" t="str">
        <f>VLOOKUP(A919,'CENTROS DE COSTOS'!A:D,3,0)</f>
        <v>Wompi Suroccidente</v>
      </c>
      <c r="D919" s="40">
        <v>52227</v>
      </c>
      <c r="E919" s="40" t="s">
        <v>5198</v>
      </c>
      <c r="F919" s="40">
        <v>72609</v>
      </c>
      <c r="G919" s="40" t="s">
        <v>33</v>
      </c>
      <c r="H919" s="40" t="s">
        <v>133</v>
      </c>
      <c r="I919" s="40" t="s">
        <v>850</v>
      </c>
      <c r="J919" s="40" t="s">
        <v>6958</v>
      </c>
      <c r="K919" s="40" t="s">
        <v>1170</v>
      </c>
      <c r="L919" s="40" t="s">
        <v>8871</v>
      </c>
      <c r="M919" s="103">
        <v>45971.333333333343</v>
      </c>
      <c r="N919" s="103">
        <v>45974.382638888892</v>
      </c>
      <c r="O919" s="40" t="s">
        <v>35</v>
      </c>
      <c r="P919" s="40" t="s">
        <v>35</v>
      </c>
      <c r="Q919" s="40" t="s">
        <v>1494</v>
      </c>
      <c r="R919" s="40" t="s">
        <v>1495</v>
      </c>
      <c r="S919" s="40" t="s">
        <v>11132</v>
      </c>
      <c r="T919" s="40" t="s">
        <v>1497</v>
      </c>
      <c r="U919" s="40">
        <v>32</v>
      </c>
      <c r="V919" s="40" t="str">
        <f>VLOOKUP(D919,TIPOLOGIA!A:F,5,0)</f>
        <v>LEJANA</v>
      </c>
      <c r="W919" s="40" t="str">
        <f>VLOOKUP(D919,TIPOLOGIA!A:F,6,0)</f>
        <v>TERRESTRE</v>
      </c>
      <c r="X919" s="40" t="s">
        <v>1802</v>
      </c>
      <c r="Y919" s="40">
        <v>1</v>
      </c>
      <c r="Z919" s="51">
        <f>IF(T919="SOPORTE_TELEFÓNICO",'TARIFAS 2025'!$B$14,IF(V919="PRINCIPAL",'TARIFAS 2025'!$B$11,IF(V919="INTERMEDIA",'TARIFAS 2025'!$C$11,IF(V919="LEJANA",'TARIFAS 2025'!$D$11))))</f>
        <v>40250</v>
      </c>
      <c r="AA919" s="51">
        <f t="shared" si="14"/>
        <v>40250</v>
      </c>
      <c r="AB919" s="100"/>
      <c r="AC919" s="100"/>
      <c r="AD919" s="100"/>
      <c r="AE919" s="100"/>
      <c r="AF919" s="100"/>
      <c r="AG919" s="100"/>
      <c r="AH919" s="100"/>
      <c r="AI919" s="100"/>
      <c r="AJ919" s="100"/>
      <c r="AK919" s="100"/>
      <c r="AL919" s="100"/>
      <c r="AM919" s="100"/>
      <c r="AN919" s="100"/>
      <c r="AO919" s="100"/>
      <c r="AP919" s="100"/>
      <c r="AQ919" s="100"/>
      <c r="AR919" s="100"/>
      <c r="AS919" s="100"/>
      <c r="AT919" s="100"/>
      <c r="AU919" s="100"/>
      <c r="AV919" s="100"/>
      <c r="AW919" s="100"/>
      <c r="AX919" s="100"/>
      <c r="AY919" s="100"/>
      <c r="AZ919" s="100"/>
      <c r="BA919" s="100"/>
      <c r="BB919" s="100"/>
      <c r="BC919" s="100"/>
      <c r="BD919" s="100"/>
      <c r="BE919" s="100"/>
      <c r="BF919" s="100"/>
      <c r="BG919" s="100"/>
    </row>
    <row r="920" spans="1:59" s="85" customFormat="1" ht="15.6" x14ac:dyDescent="0.3">
      <c r="A920" s="40" t="s">
        <v>74</v>
      </c>
      <c r="B920" s="40" t="str">
        <f>VLOOKUP(A920,'CENTROS DE COSTOS'!A:D,2,0)</f>
        <v>0036-0007</v>
      </c>
      <c r="C920" s="40" t="str">
        <f>VLOOKUP(A920,'CENTROS DE COSTOS'!A:D,3,0)</f>
        <v>Wompi Santander</v>
      </c>
      <c r="D920" s="40">
        <v>68001</v>
      </c>
      <c r="E920" s="40" t="s">
        <v>5199</v>
      </c>
      <c r="F920" s="40">
        <v>38506</v>
      </c>
      <c r="G920" s="40" t="s">
        <v>33</v>
      </c>
      <c r="H920" s="40" t="s">
        <v>963</v>
      </c>
      <c r="I920" s="40" t="s">
        <v>74</v>
      </c>
      <c r="J920" s="40" t="s">
        <v>1422</v>
      </c>
      <c r="K920" s="40" t="s">
        <v>1170</v>
      </c>
      <c r="L920" s="40" t="s">
        <v>8872</v>
      </c>
      <c r="M920" s="103">
        <v>45973.661111111112</v>
      </c>
      <c r="N920" s="103">
        <v>45974.383333333331</v>
      </c>
      <c r="O920" s="40" t="s">
        <v>35</v>
      </c>
      <c r="P920" s="40" t="s">
        <v>35</v>
      </c>
      <c r="Q920" s="40" t="s">
        <v>1494</v>
      </c>
      <c r="R920" s="40" t="s">
        <v>1495</v>
      </c>
      <c r="S920" s="40" t="s">
        <v>11133</v>
      </c>
      <c r="T920" s="40" t="s">
        <v>1172</v>
      </c>
      <c r="U920" s="40">
        <v>24</v>
      </c>
      <c r="V920" s="40" t="str">
        <f>VLOOKUP(D920,TIPOLOGIA!A:F,5,0)</f>
        <v>PRINCIPAL</v>
      </c>
      <c r="W920" s="40" t="str">
        <f>VLOOKUP(D920,TIPOLOGIA!A:F,6,0)</f>
        <v>TERRESTRE</v>
      </c>
      <c r="X920" s="40" t="s">
        <v>1203</v>
      </c>
      <c r="Y920" s="40">
        <v>1</v>
      </c>
      <c r="Z920" s="51">
        <f>IF(T920="SOPORTE_TELEFÓNICO",'TARIFAS 2025'!$B$14,IF(V920="PRINCIPAL",'TARIFAS 2025'!$B$11,IF(V920="INTERMEDIA",'TARIFAS 2025'!$C$11,IF(V920="LEJANA",'TARIFAS 2025'!$D$11))))</f>
        <v>31419</v>
      </c>
      <c r="AA920" s="51">
        <f t="shared" si="14"/>
        <v>31419</v>
      </c>
      <c r="AB920" s="100"/>
      <c r="AC920" s="100"/>
      <c r="AD920" s="100"/>
      <c r="AE920" s="100"/>
      <c r="AF920" s="100"/>
      <c r="AG920" s="100"/>
      <c r="AH920" s="100"/>
      <c r="AI920" s="100"/>
      <c r="AJ920" s="100"/>
      <c r="AK920" s="100"/>
      <c r="AL920" s="100"/>
      <c r="AM920" s="100"/>
      <c r="AN920" s="100"/>
      <c r="AO920" s="100"/>
      <c r="AP920" s="100"/>
      <c r="AQ920" s="100"/>
      <c r="AR920" s="100"/>
      <c r="AS920" s="100"/>
      <c r="AT920" s="100"/>
      <c r="AU920" s="100"/>
      <c r="AV920" s="100"/>
      <c r="AW920" s="100"/>
      <c r="AX920" s="100"/>
      <c r="AY920" s="100"/>
      <c r="AZ920" s="100"/>
      <c r="BA920" s="100"/>
      <c r="BB920" s="100"/>
      <c r="BC920" s="100"/>
      <c r="BD920" s="100"/>
      <c r="BE920" s="100"/>
      <c r="BF920" s="100"/>
      <c r="BG920" s="100"/>
    </row>
    <row r="921" spans="1:59" s="85" customFormat="1" ht="15.6" x14ac:dyDescent="0.3">
      <c r="A921" s="40" t="s">
        <v>90</v>
      </c>
      <c r="B921" s="40" t="str">
        <f>VLOOKUP(A921,'CENTROS DE COSTOS'!A:D,2,0)</f>
        <v>0036-0006</v>
      </c>
      <c r="C921" s="40" t="str">
        <f>VLOOKUP(A921,'CENTROS DE COSTOS'!A:D,3,0)</f>
        <v>Wompi Oriente</v>
      </c>
      <c r="D921" s="40">
        <v>41298</v>
      </c>
      <c r="E921" s="40" t="s">
        <v>5200</v>
      </c>
      <c r="F921" s="40">
        <v>65230</v>
      </c>
      <c r="G921" s="40" t="s">
        <v>33</v>
      </c>
      <c r="H921" s="40" t="s">
        <v>740</v>
      </c>
      <c r="I921" s="40" t="s">
        <v>750</v>
      </c>
      <c r="J921" s="40" t="s">
        <v>6959</v>
      </c>
      <c r="K921" s="40" t="s">
        <v>1170</v>
      </c>
      <c r="L921" s="40" t="s">
        <v>8873</v>
      </c>
      <c r="M921" s="103">
        <v>45971.333333333343</v>
      </c>
      <c r="N921" s="103">
        <v>45974.383333333331</v>
      </c>
      <c r="O921" s="40" t="s">
        <v>35</v>
      </c>
      <c r="P921" s="40" t="s">
        <v>35</v>
      </c>
      <c r="Q921" s="40" t="s">
        <v>1494</v>
      </c>
      <c r="R921" s="40" t="s">
        <v>1495</v>
      </c>
      <c r="S921" s="40" t="s">
        <v>11134</v>
      </c>
      <c r="T921" s="40" t="s">
        <v>1497</v>
      </c>
      <c r="U921" s="40">
        <v>48</v>
      </c>
      <c r="V921" s="40" t="str">
        <f>VLOOKUP(D921,TIPOLOGIA!A:F,5,0)</f>
        <v>LEJANA</v>
      </c>
      <c r="W921" s="40" t="str">
        <f>VLOOKUP(D921,TIPOLOGIA!A:F,6,0)</f>
        <v>TERRESTRE</v>
      </c>
      <c r="X921" s="40" t="s">
        <v>1591</v>
      </c>
      <c r="Y921" s="40">
        <v>1</v>
      </c>
      <c r="Z921" s="51">
        <f>IF(T921="SOPORTE_TELEFÓNICO",'TARIFAS 2025'!$B$14,IF(V921="PRINCIPAL",'TARIFAS 2025'!$B$11,IF(V921="INTERMEDIA",'TARIFAS 2025'!$C$11,IF(V921="LEJANA",'TARIFAS 2025'!$D$11))))</f>
        <v>40250</v>
      </c>
      <c r="AA921" s="51">
        <f t="shared" si="14"/>
        <v>40250</v>
      </c>
      <c r="AB921" s="100"/>
      <c r="AC921" s="100"/>
      <c r="AD921" s="100"/>
      <c r="AE921" s="100"/>
      <c r="AF921" s="100"/>
      <c r="AG921" s="100"/>
      <c r="AH921" s="100"/>
      <c r="AI921" s="100"/>
      <c r="AJ921" s="100"/>
      <c r="AK921" s="100"/>
      <c r="AL921" s="100"/>
      <c r="AM921" s="100"/>
      <c r="AN921" s="100"/>
      <c r="AO921" s="100"/>
      <c r="AP921" s="100"/>
      <c r="AQ921" s="100"/>
      <c r="AR921" s="100"/>
      <c r="AS921" s="100"/>
      <c r="AT921" s="100"/>
      <c r="AU921" s="100"/>
      <c r="AV921" s="100"/>
      <c r="AW921" s="100"/>
      <c r="AX921" s="100"/>
      <c r="AY921" s="100"/>
      <c r="AZ921" s="100"/>
      <c r="BA921" s="100"/>
      <c r="BB921" s="100"/>
      <c r="BC921" s="100"/>
      <c r="BD921" s="100"/>
      <c r="BE921" s="100"/>
      <c r="BF921" s="100"/>
      <c r="BG921" s="100"/>
    </row>
    <row r="922" spans="1:59" s="85" customFormat="1" ht="15.6" x14ac:dyDescent="0.3">
      <c r="A922" s="40" t="s">
        <v>77</v>
      </c>
      <c r="B922" s="40" t="str">
        <f>VLOOKUP(A922,'CENTROS DE COSTOS'!A:D,2,0)</f>
        <v>0036-0003</v>
      </c>
      <c r="C922" s="40" t="str">
        <f>VLOOKUP(A922,'CENTROS DE COSTOS'!A:D,3,0)</f>
        <v>Wompi Suroccidente</v>
      </c>
      <c r="D922" s="40">
        <v>76275</v>
      </c>
      <c r="E922" s="40" t="s">
        <v>5201</v>
      </c>
      <c r="F922" s="40">
        <v>42394</v>
      </c>
      <c r="G922" s="40" t="s">
        <v>33</v>
      </c>
      <c r="H922" s="40" t="s">
        <v>1101</v>
      </c>
      <c r="I922" s="40" t="s">
        <v>1115</v>
      </c>
      <c r="J922" s="40" t="s">
        <v>6960</v>
      </c>
      <c r="K922" s="40" t="s">
        <v>1170</v>
      </c>
      <c r="L922" s="40" t="s">
        <v>8874</v>
      </c>
      <c r="M922" s="103">
        <v>45971.333333333343</v>
      </c>
      <c r="N922" s="103">
        <v>45974.383333333331</v>
      </c>
      <c r="O922" s="40" t="s">
        <v>35</v>
      </c>
      <c r="P922" s="40" t="s">
        <v>35</v>
      </c>
      <c r="Q922" s="40" t="s">
        <v>1494</v>
      </c>
      <c r="R922" s="40" t="s">
        <v>1495</v>
      </c>
      <c r="S922" s="40" t="s">
        <v>11135</v>
      </c>
      <c r="T922" s="40" t="s">
        <v>1497</v>
      </c>
      <c r="U922" s="40">
        <v>56</v>
      </c>
      <c r="V922" s="40" t="str">
        <f>VLOOKUP(D922,TIPOLOGIA!A:F,5,0)</f>
        <v>INTERMEDIA</v>
      </c>
      <c r="W922" s="40" t="str">
        <f>VLOOKUP(D922,TIPOLOGIA!A:F,6,0)</f>
        <v>TERRESTRE</v>
      </c>
      <c r="X922" s="40" t="s">
        <v>1802</v>
      </c>
      <c r="Y922" s="40">
        <v>1</v>
      </c>
      <c r="Z922" s="51">
        <f>IF(T922="SOPORTE_TELEFÓNICO",'TARIFAS 2025'!$B$14,IF(V922="PRINCIPAL",'TARIFAS 2025'!$B$11,IF(V922="INTERMEDIA",'TARIFAS 2025'!$C$11,IF(V922="LEJANA",'TARIFAS 2025'!$D$11))))</f>
        <v>36351</v>
      </c>
      <c r="AA922" s="51">
        <f t="shared" si="14"/>
        <v>36351</v>
      </c>
      <c r="AB922" s="100"/>
      <c r="AC922" s="100"/>
      <c r="AD922" s="100"/>
      <c r="AE922" s="100"/>
      <c r="AF922" s="100"/>
      <c r="AG922" s="100"/>
      <c r="AH922" s="100"/>
      <c r="AI922" s="100"/>
      <c r="AJ922" s="100"/>
      <c r="AK922" s="100"/>
      <c r="AL922" s="100"/>
      <c r="AM922" s="100"/>
      <c r="AN922" s="100"/>
      <c r="AO922" s="100"/>
      <c r="AP922" s="100"/>
      <c r="AQ922" s="100"/>
      <c r="AR922" s="100"/>
      <c r="AS922" s="100"/>
      <c r="AT922" s="100"/>
      <c r="AU922" s="100"/>
      <c r="AV922" s="100"/>
      <c r="AW922" s="100"/>
      <c r="AX922" s="100"/>
      <c r="AY922" s="100"/>
      <c r="AZ922" s="100"/>
      <c r="BA922" s="100"/>
      <c r="BB922" s="100"/>
      <c r="BC922" s="100"/>
      <c r="BD922" s="100"/>
      <c r="BE922" s="100"/>
      <c r="BF922" s="100"/>
      <c r="BG922" s="100"/>
    </row>
    <row r="923" spans="1:59" s="85" customFormat="1" ht="15.6" x14ac:dyDescent="0.3">
      <c r="A923" s="40" t="s">
        <v>90</v>
      </c>
      <c r="B923" s="40" t="str">
        <f>VLOOKUP(A923,'CENTROS DE COSTOS'!A:D,2,0)</f>
        <v>0036-0006</v>
      </c>
      <c r="C923" s="40" t="str">
        <f>VLOOKUP(A923,'CENTROS DE COSTOS'!A:D,3,0)</f>
        <v>Wompi Oriente</v>
      </c>
      <c r="D923" s="40">
        <v>41298</v>
      </c>
      <c r="E923" s="40" t="s">
        <v>5202</v>
      </c>
      <c r="F923" s="40">
        <v>38241</v>
      </c>
      <c r="G923" s="40" t="s">
        <v>33</v>
      </c>
      <c r="H923" s="40" t="s">
        <v>740</v>
      </c>
      <c r="I923" s="40" t="s">
        <v>750</v>
      </c>
      <c r="J923" s="40" t="s">
        <v>3205</v>
      </c>
      <c r="K923" s="40" t="s">
        <v>1170</v>
      </c>
      <c r="L923" s="40" t="s">
        <v>8875</v>
      </c>
      <c r="M923" s="103">
        <v>45971.333333333343</v>
      </c>
      <c r="N923" s="103">
        <v>45974.384027777778</v>
      </c>
      <c r="O923" s="40" t="s">
        <v>35</v>
      </c>
      <c r="P923" s="40" t="s">
        <v>35</v>
      </c>
      <c r="Q923" s="40" t="s">
        <v>1494</v>
      </c>
      <c r="R923" s="40" t="s">
        <v>1495</v>
      </c>
      <c r="S923" s="40" t="s">
        <v>11136</v>
      </c>
      <c r="T923" s="40" t="s">
        <v>1497</v>
      </c>
      <c r="U923" s="40">
        <v>64</v>
      </c>
      <c r="V923" s="40" t="str">
        <f>VLOOKUP(D923,TIPOLOGIA!A:F,5,0)</f>
        <v>LEJANA</v>
      </c>
      <c r="W923" s="40" t="str">
        <f>VLOOKUP(D923,TIPOLOGIA!A:F,6,0)</f>
        <v>TERRESTRE</v>
      </c>
      <c r="X923" s="40" t="s">
        <v>1591</v>
      </c>
      <c r="Y923" s="40">
        <v>1</v>
      </c>
      <c r="Z923" s="51">
        <f>IF(T923="SOPORTE_TELEFÓNICO",'TARIFAS 2025'!$B$14,IF(V923="PRINCIPAL",'TARIFAS 2025'!$B$11,IF(V923="INTERMEDIA",'TARIFAS 2025'!$C$11,IF(V923="LEJANA",'TARIFAS 2025'!$D$11))))</f>
        <v>40250</v>
      </c>
      <c r="AA923" s="51">
        <f t="shared" si="14"/>
        <v>40250</v>
      </c>
      <c r="AB923" s="100"/>
      <c r="AC923" s="100"/>
      <c r="AD923" s="100"/>
      <c r="AE923" s="100"/>
      <c r="AF923" s="100"/>
      <c r="AG923" s="100"/>
      <c r="AH923" s="100"/>
      <c r="AI923" s="100"/>
      <c r="AJ923" s="100"/>
      <c r="AK923" s="100"/>
      <c r="AL923" s="100"/>
      <c r="AM923" s="100"/>
      <c r="AN923" s="100"/>
      <c r="AO923" s="100"/>
      <c r="AP923" s="100"/>
      <c r="AQ923" s="100"/>
      <c r="AR923" s="100"/>
      <c r="AS923" s="100"/>
      <c r="AT923" s="100"/>
      <c r="AU923" s="100"/>
      <c r="AV923" s="100"/>
      <c r="AW923" s="100"/>
      <c r="AX923" s="100"/>
      <c r="AY923" s="100"/>
      <c r="AZ923" s="100"/>
      <c r="BA923" s="100"/>
      <c r="BB923" s="100"/>
      <c r="BC923" s="100"/>
      <c r="BD923" s="100"/>
      <c r="BE923" s="100"/>
      <c r="BF923" s="100"/>
      <c r="BG923" s="100"/>
    </row>
    <row r="924" spans="1:59" s="85" customFormat="1" ht="15.6" x14ac:dyDescent="0.3">
      <c r="A924" s="40" t="s">
        <v>74</v>
      </c>
      <c r="B924" s="40" t="str">
        <f>VLOOKUP(A924,'CENTROS DE COSTOS'!A:D,2,0)</f>
        <v>0036-0007</v>
      </c>
      <c r="C924" s="40" t="str">
        <f>VLOOKUP(A924,'CENTROS DE COSTOS'!A:D,3,0)</f>
        <v>Wompi Santander</v>
      </c>
      <c r="D924" s="40">
        <v>68255</v>
      </c>
      <c r="E924" s="40" t="s">
        <v>5203</v>
      </c>
      <c r="F924" s="40">
        <v>39410</v>
      </c>
      <c r="G924" s="40" t="s">
        <v>33</v>
      </c>
      <c r="H924" s="40" t="s">
        <v>963</v>
      </c>
      <c r="I924" s="40" t="s">
        <v>983</v>
      </c>
      <c r="J924" s="40" t="s">
        <v>6961</v>
      </c>
      <c r="K924" s="40" t="s">
        <v>1170</v>
      </c>
      <c r="L924" s="40" t="s">
        <v>8876</v>
      </c>
      <c r="M924" s="103">
        <v>45968.670138888891</v>
      </c>
      <c r="N924" s="103">
        <v>45974.384027777778</v>
      </c>
      <c r="O924" s="40" t="s">
        <v>35</v>
      </c>
      <c r="P924" s="40" t="s">
        <v>35</v>
      </c>
      <c r="Q924" s="40" t="s">
        <v>1494</v>
      </c>
      <c r="R924" s="40" t="s">
        <v>1495</v>
      </c>
      <c r="S924" s="40" t="s">
        <v>11137</v>
      </c>
      <c r="T924" s="40" t="s">
        <v>1497</v>
      </c>
      <c r="U924" s="40">
        <v>64</v>
      </c>
      <c r="V924" s="40" t="str">
        <f>VLOOKUP(D924,TIPOLOGIA!A:F,5,0)</f>
        <v>INTERMEDIA</v>
      </c>
      <c r="W924" s="40" t="str">
        <f>VLOOKUP(D924,TIPOLOGIA!A:F,6,0)</f>
        <v>TERRESTRE</v>
      </c>
      <c r="X924" s="40" t="s">
        <v>1802</v>
      </c>
      <c r="Y924" s="40">
        <v>1</v>
      </c>
      <c r="Z924" s="51">
        <f>IF(T924="SOPORTE_TELEFÓNICO",'TARIFAS 2025'!$B$14,IF(V924="PRINCIPAL",'TARIFAS 2025'!$B$11,IF(V924="INTERMEDIA",'TARIFAS 2025'!$C$11,IF(V924="LEJANA",'TARIFAS 2025'!$D$11))))</f>
        <v>36351</v>
      </c>
      <c r="AA924" s="51">
        <f t="shared" si="14"/>
        <v>36351</v>
      </c>
      <c r="AB924" s="100"/>
      <c r="AC924" s="100"/>
      <c r="AD924" s="100"/>
      <c r="AE924" s="100"/>
      <c r="AF924" s="100"/>
      <c r="AG924" s="100"/>
      <c r="AH924" s="100"/>
      <c r="AI924" s="100"/>
      <c r="AJ924" s="100"/>
      <c r="AK924" s="100"/>
      <c r="AL924" s="100"/>
      <c r="AM924" s="100"/>
      <c r="AN924" s="100"/>
      <c r="AO924" s="100"/>
      <c r="AP924" s="100"/>
      <c r="AQ924" s="100"/>
      <c r="AR924" s="100"/>
      <c r="AS924" s="100"/>
      <c r="AT924" s="100"/>
      <c r="AU924" s="100"/>
      <c r="AV924" s="100"/>
      <c r="AW924" s="100"/>
      <c r="AX924" s="100"/>
      <c r="AY924" s="100"/>
      <c r="AZ924" s="100"/>
      <c r="BA924" s="100"/>
      <c r="BB924" s="100"/>
      <c r="BC924" s="100"/>
      <c r="BD924" s="100"/>
      <c r="BE924" s="100"/>
      <c r="BF924" s="100"/>
      <c r="BG924" s="100"/>
    </row>
    <row r="925" spans="1:59" s="85" customFormat="1" ht="15.6" x14ac:dyDescent="0.3">
      <c r="A925" s="40" t="s">
        <v>96</v>
      </c>
      <c r="B925" s="40" t="str">
        <f>VLOOKUP(A925,'CENTROS DE COSTOS'!A:D,2,0)</f>
        <v>0036-0007</v>
      </c>
      <c r="C925" s="40" t="str">
        <f>VLOOKUP(A925,'CENTROS DE COSTOS'!A:D,3,0)</f>
        <v>Wompi Santander</v>
      </c>
      <c r="D925" s="40">
        <v>15176</v>
      </c>
      <c r="E925" s="40" t="s">
        <v>5204</v>
      </c>
      <c r="F925" s="40">
        <v>22279</v>
      </c>
      <c r="G925" s="40" t="s">
        <v>33</v>
      </c>
      <c r="H925" s="40" t="s">
        <v>322</v>
      </c>
      <c r="I925" s="40" t="s">
        <v>338</v>
      </c>
      <c r="J925" s="40" t="s">
        <v>1790</v>
      </c>
      <c r="K925" s="40" t="s">
        <v>1170</v>
      </c>
      <c r="L925" s="40" t="s">
        <v>8877</v>
      </c>
      <c r="M925" s="103">
        <v>45971.689583333333</v>
      </c>
      <c r="N925" s="103">
        <v>45974.384722222218</v>
      </c>
      <c r="O925" s="40" t="s">
        <v>35</v>
      </c>
      <c r="P925" s="40" t="s">
        <v>35</v>
      </c>
      <c r="Q925" s="40" t="s">
        <v>1494</v>
      </c>
      <c r="R925" s="40" t="s">
        <v>1495</v>
      </c>
      <c r="S925" s="40" t="s">
        <v>11138</v>
      </c>
      <c r="T925" s="40" t="s">
        <v>1497</v>
      </c>
      <c r="U925" s="40">
        <v>64</v>
      </c>
      <c r="V925" s="40" t="str">
        <f>VLOOKUP(D925,TIPOLOGIA!A:F,5,0)</f>
        <v>LEJANA</v>
      </c>
      <c r="W925" s="40" t="str">
        <f>VLOOKUP(D925,TIPOLOGIA!A:F,6,0)</f>
        <v>TERRESTRE</v>
      </c>
      <c r="X925" s="40" t="s">
        <v>1749</v>
      </c>
      <c r="Y925" s="40">
        <v>1</v>
      </c>
      <c r="Z925" s="51">
        <f>IF(T925="SOPORTE_TELEFÓNICO",'TARIFAS 2025'!$B$14,IF(V925="PRINCIPAL",'TARIFAS 2025'!$B$11,IF(V925="INTERMEDIA",'TARIFAS 2025'!$C$11,IF(V925="LEJANA",'TARIFAS 2025'!$D$11))))</f>
        <v>40250</v>
      </c>
      <c r="AA925" s="51">
        <f t="shared" si="14"/>
        <v>40250</v>
      </c>
      <c r="AB925" s="100"/>
      <c r="AC925" s="100"/>
      <c r="AD925" s="100"/>
      <c r="AE925" s="100"/>
      <c r="AF925" s="100"/>
      <c r="AG925" s="100"/>
      <c r="AH925" s="100"/>
      <c r="AI925" s="100"/>
      <c r="AJ925" s="100"/>
      <c r="AK925" s="100"/>
      <c r="AL925" s="100"/>
      <c r="AM925" s="100"/>
      <c r="AN925" s="100"/>
      <c r="AO925" s="100"/>
      <c r="AP925" s="100"/>
      <c r="AQ925" s="100"/>
      <c r="AR925" s="100"/>
      <c r="AS925" s="100"/>
      <c r="AT925" s="100"/>
      <c r="AU925" s="100"/>
      <c r="AV925" s="100"/>
      <c r="AW925" s="100"/>
      <c r="AX925" s="100"/>
      <c r="AY925" s="100"/>
      <c r="AZ925" s="100"/>
      <c r="BA925" s="100"/>
      <c r="BB925" s="100"/>
      <c r="BC925" s="100"/>
      <c r="BD925" s="100"/>
      <c r="BE925" s="100"/>
      <c r="BF925" s="100"/>
      <c r="BG925" s="100"/>
    </row>
    <row r="926" spans="1:59" s="85" customFormat="1" ht="15.6" x14ac:dyDescent="0.3">
      <c r="A926" s="40" t="s">
        <v>74</v>
      </c>
      <c r="B926" s="40" t="str">
        <f>VLOOKUP(A926,'CENTROS DE COSTOS'!A:D,2,0)</f>
        <v>0036-0007</v>
      </c>
      <c r="C926" s="40" t="str">
        <f>VLOOKUP(A926,'CENTROS DE COSTOS'!A:D,3,0)</f>
        <v>Wompi Santander</v>
      </c>
      <c r="D926" s="40">
        <v>68575</v>
      </c>
      <c r="E926" s="40" t="s">
        <v>5205</v>
      </c>
      <c r="F926" s="40">
        <v>65262</v>
      </c>
      <c r="G926" s="40" t="s">
        <v>33</v>
      </c>
      <c r="H926" s="40" t="s">
        <v>963</v>
      </c>
      <c r="I926" s="40" t="s">
        <v>1017</v>
      </c>
      <c r="J926" s="40" t="s">
        <v>6962</v>
      </c>
      <c r="K926" s="40" t="s">
        <v>1170</v>
      </c>
      <c r="L926" s="40" t="s">
        <v>8878</v>
      </c>
      <c r="M926" s="103">
        <v>45968.686805555553</v>
      </c>
      <c r="N926" s="103">
        <v>45974.384722222218</v>
      </c>
      <c r="O926" s="40" t="s">
        <v>35</v>
      </c>
      <c r="P926" s="40" t="s">
        <v>35</v>
      </c>
      <c r="Q926" s="40" t="s">
        <v>1494</v>
      </c>
      <c r="R926" s="40" t="s">
        <v>1495</v>
      </c>
      <c r="S926" s="40" t="s">
        <v>11139</v>
      </c>
      <c r="T926" s="40" t="s">
        <v>1497</v>
      </c>
      <c r="U926" s="40">
        <v>64</v>
      </c>
      <c r="V926" s="40" t="str">
        <f>VLOOKUP(D926,TIPOLOGIA!A:F,5,0)</f>
        <v>LEJANA</v>
      </c>
      <c r="W926" s="40" t="str">
        <f>VLOOKUP(D926,TIPOLOGIA!A:F,6,0)</f>
        <v>TERRESTRE</v>
      </c>
      <c r="X926" s="40" t="s">
        <v>1802</v>
      </c>
      <c r="Y926" s="40">
        <v>1</v>
      </c>
      <c r="Z926" s="51">
        <f>IF(T926="SOPORTE_TELEFÓNICO",'TARIFAS 2025'!$B$14,IF(V926="PRINCIPAL",'TARIFAS 2025'!$B$11,IF(V926="INTERMEDIA",'TARIFAS 2025'!$C$11,IF(V926="LEJANA",'TARIFAS 2025'!$D$11))))</f>
        <v>40250</v>
      </c>
      <c r="AA926" s="51">
        <f t="shared" si="14"/>
        <v>40250</v>
      </c>
      <c r="AB926" s="100"/>
      <c r="AC926" s="100"/>
      <c r="AD926" s="100"/>
      <c r="AE926" s="100"/>
      <c r="AF926" s="100"/>
      <c r="AG926" s="100"/>
      <c r="AH926" s="100"/>
      <c r="AI926" s="100"/>
      <c r="AJ926" s="100"/>
      <c r="AK926" s="100"/>
      <c r="AL926" s="100"/>
      <c r="AM926" s="100"/>
      <c r="AN926" s="100"/>
      <c r="AO926" s="100"/>
      <c r="AP926" s="100"/>
      <c r="AQ926" s="100"/>
      <c r="AR926" s="100"/>
      <c r="AS926" s="100"/>
      <c r="AT926" s="100"/>
      <c r="AU926" s="100"/>
      <c r="AV926" s="100"/>
      <c r="AW926" s="100"/>
      <c r="AX926" s="100"/>
      <c r="AY926" s="100"/>
      <c r="AZ926" s="100"/>
      <c r="BA926" s="100"/>
      <c r="BB926" s="100"/>
      <c r="BC926" s="100"/>
      <c r="BD926" s="100"/>
      <c r="BE926" s="100"/>
      <c r="BF926" s="100"/>
      <c r="BG926" s="100"/>
    </row>
    <row r="927" spans="1:59" s="85" customFormat="1" ht="15.6" x14ac:dyDescent="0.3">
      <c r="A927" s="40" t="s">
        <v>71</v>
      </c>
      <c r="B927" s="40" t="str">
        <f>VLOOKUP(A927,'CENTROS DE COSTOS'!A:D,2,0)</f>
        <v>0036-0004</v>
      </c>
      <c r="C927" s="40" t="str">
        <f>VLOOKUP(A927,'CENTROS DE COSTOS'!A:D,3,0)</f>
        <v>Wompi Centro</v>
      </c>
      <c r="D927" s="40">
        <v>25843</v>
      </c>
      <c r="E927" s="40" t="s">
        <v>5206</v>
      </c>
      <c r="F927" s="40">
        <v>33730</v>
      </c>
      <c r="G927" s="40" t="s">
        <v>33</v>
      </c>
      <c r="H927" s="40" t="s">
        <v>618</v>
      </c>
      <c r="I927" s="40" t="s">
        <v>720</v>
      </c>
      <c r="J927" s="40" t="s">
        <v>6963</v>
      </c>
      <c r="K927" s="40" t="s">
        <v>1170</v>
      </c>
      <c r="L927" s="40" t="s">
        <v>8879</v>
      </c>
      <c r="M927" s="103">
        <v>45971.57916666667</v>
      </c>
      <c r="N927" s="103">
        <v>45974.385416666657</v>
      </c>
      <c r="O927" s="40" t="s">
        <v>35</v>
      </c>
      <c r="P927" s="40" t="s">
        <v>35</v>
      </c>
      <c r="Q927" s="40" t="s">
        <v>1494</v>
      </c>
      <c r="R927" s="40" t="s">
        <v>1495</v>
      </c>
      <c r="S927" s="40" t="s">
        <v>11140</v>
      </c>
      <c r="T927" s="40" t="s">
        <v>1497</v>
      </c>
      <c r="U927" s="40">
        <v>56</v>
      </c>
      <c r="V927" s="40" t="str">
        <f>VLOOKUP(D927,TIPOLOGIA!A:F,5,0)</f>
        <v>INTERMEDIA</v>
      </c>
      <c r="W927" s="40" t="str">
        <f>VLOOKUP(D927,TIPOLOGIA!A:F,6,0)</f>
        <v>TERRESTRE</v>
      </c>
      <c r="X927" s="40" t="s">
        <v>1749</v>
      </c>
      <c r="Y927" s="40">
        <v>1</v>
      </c>
      <c r="Z927" s="51">
        <f>IF(T927="SOPORTE_TELEFÓNICO",'TARIFAS 2025'!$B$14,IF(V927="PRINCIPAL",'TARIFAS 2025'!$B$11,IF(V927="INTERMEDIA",'TARIFAS 2025'!$C$11,IF(V927="LEJANA",'TARIFAS 2025'!$D$11))))</f>
        <v>36351</v>
      </c>
      <c r="AA927" s="51">
        <f t="shared" si="14"/>
        <v>36351</v>
      </c>
      <c r="AB927" s="100"/>
      <c r="AC927" s="100"/>
      <c r="AD927" s="100"/>
      <c r="AE927" s="100"/>
      <c r="AF927" s="100"/>
      <c r="AG927" s="100"/>
      <c r="AH927" s="100"/>
      <c r="AI927" s="100"/>
      <c r="AJ927" s="100"/>
      <c r="AK927" s="100"/>
      <c r="AL927" s="100"/>
      <c r="AM927" s="100"/>
      <c r="AN927" s="100"/>
      <c r="AO927" s="100"/>
      <c r="AP927" s="100"/>
      <c r="AQ927" s="100"/>
      <c r="AR927" s="100"/>
      <c r="AS927" s="100"/>
      <c r="AT927" s="100"/>
      <c r="AU927" s="100"/>
      <c r="AV927" s="100"/>
      <c r="AW927" s="100"/>
      <c r="AX927" s="100"/>
      <c r="AY927" s="100"/>
      <c r="AZ927" s="100"/>
      <c r="BA927" s="100"/>
      <c r="BB927" s="100"/>
      <c r="BC927" s="100"/>
      <c r="BD927" s="100"/>
      <c r="BE927" s="100"/>
      <c r="BF927" s="100"/>
      <c r="BG927" s="100"/>
    </row>
    <row r="928" spans="1:59" s="85" customFormat="1" ht="15.6" x14ac:dyDescent="0.3">
      <c r="A928" s="40" t="s">
        <v>71</v>
      </c>
      <c r="B928" s="40" t="str">
        <f>VLOOKUP(A928,'CENTROS DE COSTOS'!A:D,2,0)</f>
        <v>0036-0004</v>
      </c>
      <c r="C928" s="40" t="str">
        <f>VLOOKUP(A928,'CENTROS DE COSTOS'!A:D,3,0)</f>
        <v>Wompi Centro</v>
      </c>
      <c r="D928" s="40">
        <v>25843</v>
      </c>
      <c r="E928" s="40" t="s">
        <v>5207</v>
      </c>
      <c r="F928" s="40">
        <v>48106</v>
      </c>
      <c r="G928" s="40" t="s">
        <v>33</v>
      </c>
      <c r="H928" s="40" t="s">
        <v>618</v>
      </c>
      <c r="I928" s="40" t="s">
        <v>720</v>
      </c>
      <c r="J928" s="40" t="s">
        <v>6964</v>
      </c>
      <c r="K928" s="40" t="s">
        <v>1170</v>
      </c>
      <c r="L928" s="40" t="s">
        <v>8880</v>
      </c>
      <c r="M928" s="103">
        <v>45971.585416666669</v>
      </c>
      <c r="N928" s="103">
        <v>45974.386111111111</v>
      </c>
      <c r="O928" s="40" t="s">
        <v>35</v>
      </c>
      <c r="P928" s="40" t="s">
        <v>35</v>
      </c>
      <c r="Q928" s="40" t="s">
        <v>1494</v>
      </c>
      <c r="R928" s="40" t="s">
        <v>1495</v>
      </c>
      <c r="S928" s="40" t="s">
        <v>11141</v>
      </c>
      <c r="T928" s="40" t="s">
        <v>1497</v>
      </c>
      <c r="U928" s="40">
        <v>24</v>
      </c>
      <c r="V928" s="40" t="str">
        <f>VLOOKUP(D928,TIPOLOGIA!A:F,5,0)</f>
        <v>INTERMEDIA</v>
      </c>
      <c r="W928" s="40" t="str">
        <f>VLOOKUP(D928,TIPOLOGIA!A:F,6,0)</f>
        <v>TERRESTRE</v>
      </c>
      <c r="X928" s="40" t="s">
        <v>1749</v>
      </c>
      <c r="Y928" s="40">
        <v>1</v>
      </c>
      <c r="Z928" s="51">
        <f>IF(T928="SOPORTE_TELEFÓNICO",'TARIFAS 2025'!$B$14,IF(V928="PRINCIPAL",'TARIFAS 2025'!$B$11,IF(V928="INTERMEDIA",'TARIFAS 2025'!$C$11,IF(V928="LEJANA",'TARIFAS 2025'!$D$11))))</f>
        <v>36351</v>
      </c>
      <c r="AA928" s="51">
        <f t="shared" si="14"/>
        <v>36351</v>
      </c>
      <c r="AB928" s="100"/>
      <c r="AC928" s="100"/>
      <c r="AD928" s="100"/>
      <c r="AE928" s="100"/>
      <c r="AF928" s="100"/>
      <c r="AG928" s="100"/>
      <c r="AH928" s="100"/>
      <c r="AI928" s="100"/>
      <c r="AJ928" s="100"/>
      <c r="AK928" s="100"/>
      <c r="AL928" s="100"/>
      <c r="AM928" s="100"/>
      <c r="AN928" s="100"/>
      <c r="AO928" s="100"/>
      <c r="AP928" s="100"/>
      <c r="AQ928" s="100"/>
      <c r="AR928" s="100"/>
      <c r="AS928" s="100"/>
      <c r="AT928" s="100"/>
      <c r="AU928" s="100"/>
      <c r="AV928" s="100"/>
      <c r="AW928" s="100"/>
      <c r="AX928" s="100"/>
      <c r="AY928" s="100"/>
      <c r="AZ928" s="100"/>
      <c r="BA928" s="100"/>
      <c r="BB928" s="100"/>
      <c r="BC928" s="100"/>
      <c r="BD928" s="100"/>
      <c r="BE928" s="100"/>
      <c r="BF928" s="100"/>
      <c r="BG928" s="100"/>
    </row>
    <row r="929" spans="1:59" s="85" customFormat="1" ht="15.6" x14ac:dyDescent="0.3">
      <c r="A929" s="40" t="s">
        <v>91</v>
      </c>
      <c r="B929" s="40" t="str">
        <f>VLOOKUP(A929,'CENTROS DE COSTOS'!A:D,2,0)</f>
        <v>0036-0003</v>
      </c>
      <c r="C929" s="40" t="str">
        <f>VLOOKUP(A929,'CENTROS DE COSTOS'!A:D,3,0)</f>
        <v>Wompi Suroccidente</v>
      </c>
      <c r="D929" s="40">
        <v>52022</v>
      </c>
      <c r="E929" s="40" t="s">
        <v>5208</v>
      </c>
      <c r="F929" s="40">
        <v>51428</v>
      </c>
      <c r="G929" s="40" t="s">
        <v>33</v>
      </c>
      <c r="H929" s="40" t="s">
        <v>133</v>
      </c>
      <c r="I929" s="40" t="s">
        <v>841</v>
      </c>
      <c r="J929" s="40" t="s">
        <v>6965</v>
      </c>
      <c r="K929" s="40" t="s">
        <v>1170</v>
      </c>
      <c r="L929" s="40" t="s">
        <v>8881</v>
      </c>
      <c r="M929" s="103">
        <v>45961.333333333343</v>
      </c>
      <c r="N929" s="103">
        <v>45974.39166666667</v>
      </c>
      <c r="O929" s="40" t="s">
        <v>35</v>
      </c>
      <c r="P929" s="40" t="s">
        <v>35</v>
      </c>
      <c r="Q929" s="40" t="s">
        <v>1494</v>
      </c>
      <c r="R929" s="40" t="s">
        <v>1495</v>
      </c>
      <c r="S929" s="40" t="s">
        <v>11142</v>
      </c>
      <c r="T929" s="40" t="s">
        <v>1497</v>
      </c>
      <c r="U929" s="40">
        <v>32</v>
      </c>
      <c r="V929" s="40" t="str">
        <f>VLOOKUP(D929,TIPOLOGIA!A:F,5,0)</f>
        <v>INTERMEDIA</v>
      </c>
      <c r="W929" s="40" t="str">
        <f>VLOOKUP(D929,TIPOLOGIA!A:F,6,0)</f>
        <v>TERRESTRE</v>
      </c>
      <c r="X929" s="40" t="s">
        <v>1802</v>
      </c>
      <c r="Y929" s="40">
        <v>1</v>
      </c>
      <c r="Z929" s="51">
        <f>IF(T929="SOPORTE_TELEFÓNICO",'TARIFAS 2025'!$B$14,IF(V929="PRINCIPAL",'TARIFAS 2025'!$B$11,IF(V929="INTERMEDIA",'TARIFAS 2025'!$C$11,IF(V929="LEJANA",'TARIFAS 2025'!$D$11))))</f>
        <v>36351</v>
      </c>
      <c r="AA929" s="51">
        <f t="shared" si="14"/>
        <v>36351</v>
      </c>
      <c r="AB929" s="100"/>
      <c r="AC929" s="100"/>
      <c r="AD929" s="100"/>
      <c r="AE929" s="100"/>
      <c r="AF929" s="100"/>
      <c r="AG929" s="100"/>
      <c r="AH929" s="100"/>
      <c r="AI929" s="100"/>
      <c r="AJ929" s="100"/>
      <c r="AK929" s="100"/>
      <c r="AL929" s="100"/>
      <c r="AM929" s="100"/>
      <c r="AN929" s="100"/>
      <c r="AO929" s="100"/>
      <c r="AP929" s="100"/>
      <c r="AQ929" s="100"/>
      <c r="AR929" s="100"/>
      <c r="AS929" s="100"/>
      <c r="AT929" s="100"/>
      <c r="AU929" s="100"/>
      <c r="AV929" s="100"/>
      <c r="AW929" s="100"/>
      <c r="AX929" s="100"/>
      <c r="AY929" s="100"/>
      <c r="AZ929" s="100"/>
      <c r="BA929" s="100"/>
      <c r="BB929" s="100"/>
      <c r="BC929" s="100"/>
      <c r="BD929" s="100"/>
      <c r="BE929" s="100"/>
      <c r="BF929" s="100"/>
      <c r="BG929" s="100"/>
    </row>
    <row r="930" spans="1:59" s="85" customFormat="1" ht="15.6" x14ac:dyDescent="0.3">
      <c r="A930" s="40" t="s">
        <v>77</v>
      </c>
      <c r="B930" s="40" t="str">
        <f>VLOOKUP(A930,'CENTROS DE COSTOS'!A:D,2,0)</f>
        <v>0036-0003</v>
      </c>
      <c r="C930" s="40" t="str">
        <f>VLOOKUP(A930,'CENTROS DE COSTOS'!A:D,3,0)</f>
        <v>Wompi Suroccidente</v>
      </c>
      <c r="D930" s="40">
        <v>76130</v>
      </c>
      <c r="E930" s="40" t="s">
        <v>5209</v>
      </c>
      <c r="F930" s="40">
        <v>52434</v>
      </c>
      <c r="G930" s="40" t="s">
        <v>33</v>
      </c>
      <c r="H930" s="40" t="s">
        <v>1101</v>
      </c>
      <c r="I930" s="40" t="s">
        <v>252</v>
      </c>
      <c r="J930" s="40" t="s">
        <v>6374</v>
      </c>
      <c r="K930" s="40" t="s">
        <v>1170</v>
      </c>
      <c r="L930" s="40" t="s">
        <v>8882</v>
      </c>
      <c r="M930" s="103">
        <v>45965.662499999999</v>
      </c>
      <c r="N930" s="103">
        <v>45974.392361111109</v>
      </c>
      <c r="O930" s="40" t="s">
        <v>35</v>
      </c>
      <c r="P930" s="40" t="s">
        <v>35</v>
      </c>
      <c r="Q930" s="40" t="s">
        <v>1494</v>
      </c>
      <c r="R930" s="40" t="s">
        <v>1495</v>
      </c>
      <c r="S930" s="40" t="s">
        <v>11143</v>
      </c>
      <c r="T930" s="40" t="s">
        <v>1497</v>
      </c>
      <c r="U930" s="40">
        <v>32</v>
      </c>
      <c r="V930" s="40" t="str">
        <f>VLOOKUP(D930,TIPOLOGIA!A:F,5,0)</f>
        <v>INTERMEDIA</v>
      </c>
      <c r="W930" s="40" t="str">
        <f>VLOOKUP(D930,TIPOLOGIA!A:F,6,0)</f>
        <v>TERRESTRE</v>
      </c>
      <c r="X930" s="40" t="s">
        <v>1802</v>
      </c>
      <c r="Y930" s="40">
        <v>1</v>
      </c>
      <c r="Z930" s="51">
        <f>IF(T930="SOPORTE_TELEFÓNICO",'TARIFAS 2025'!$B$14,IF(V930="PRINCIPAL",'TARIFAS 2025'!$B$11,IF(V930="INTERMEDIA",'TARIFAS 2025'!$C$11,IF(V930="LEJANA",'TARIFAS 2025'!$D$11))))</f>
        <v>36351</v>
      </c>
      <c r="AA930" s="51">
        <f t="shared" si="14"/>
        <v>36351</v>
      </c>
      <c r="AB930" s="100"/>
      <c r="AC930" s="100"/>
      <c r="AD930" s="100"/>
      <c r="AE930" s="100"/>
      <c r="AF930" s="100"/>
      <c r="AG930" s="100"/>
      <c r="AH930" s="100"/>
      <c r="AI930" s="100"/>
      <c r="AJ930" s="100"/>
      <c r="AK930" s="100"/>
      <c r="AL930" s="100"/>
      <c r="AM930" s="100"/>
      <c r="AN930" s="100"/>
      <c r="AO930" s="100"/>
      <c r="AP930" s="100"/>
      <c r="AQ930" s="100"/>
      <c r="AR930" s="100"/>
      <c r="AS930" s="100"/>
      <c r="AT930" s="100"/>
      <c r="AU930" s="100"/>
      <c r="AV930" s="100"/>
      <c r="AW930" s="100"/>
      <c r="AX930" s="100"/>
      <c r="AY930" s="100"/>
      <c r="AZ930" s="100"/>
      <c r="BA930" s="100"/>
      <c r="BB930" s="100"/>
      <c r="BC930" s="100"/>
      <c r="BD930" s="100"/>
      <c r="BE930" s="100"/>
      <c r="BF930" s="100"/>
      <c r="BG930" s="100"/>
    </row>
    <row r="931" spans="1:59" s="85" customFormat="1" ht="15.6" x14ac:dyDescent="0.3">
      <c r="A931" s="40" t="s">
        <v>71</v>
      </c>
      <c r="B931" s="40" t="str">
        <f>VLOOKUP(A931,'CENTROS DE COSTOS'!A:D,2,0)</f>
        <v>0036-0004</v>
      </c>
      <c r="C931" s="40" t="str">
        <f>VLOOKUP(A931,'CENTROS DE COSTOS'!A:D,3,0)</f>
        <v>Wompi Centro</v>
      </c>
      <c r="D931" s="40">
        <v>25805</v>
      </c>
      <c r="E931" s="40" t="s">
        <v>5210</v>
      </c>
      <c r="F931" s="40">
        <v>10451</v>
      </c>
      <c r="G931" s="40" t="s">
        <v>33</v>
      </c>
      <c r="H931" s="40" t="s">
        <v>618</v>
      </c>
      <c r="I931" s="40" t="s">
        <v>709</v>
      </c>
      <c r="J931" s="40" t="s">
        <v>3192</v>
      </c>
      <c r="K931" s="40" t="s">
        <v>1170</v>
      </c>
      <c r="L931" s="40" t="s">
        <v>8883</v>
      </c>
      <c r="M931" s="103">
        <v>45965.40902777778</v>
      </c>
      <c r="N931" s="103">
        <v>45974.393055555563</v>
      </c>
      <c r="O931" s="40" t="s">
        <v>35</v>
      </c>
      <c r="P931" s="40" t="s">
        <v>35</v>
      </c>
      <c r="Q931" s="40" t="s">
        <v>1494</v>
      </c>
      <c r="R931" s="40" t="s">
        <v>1495</v>
      </c>
      <c r="S931" s="40" t="s">
        <v>11144</v>
      </c>
      <c r="T931" s="40" t="s">
        <v>1497</v>
      </c>
      <c r="U931" s="40">
        <v>24</v>
      </c>
      <c r="V931" s="40" t="str">
        <f>VLOOKUP(D931,TIPOLOGIA!A:F,5,0)</f>
        <v>INTERMEDIA</v>
      </c>
      <c r="W931" s="40" t="str">
        <f>VLOOKUP(D931,TIPOLOGIA!A:F,6,0)</f>
        <v>TERRESTRE</v>
      </c>
      <c r="X931" s="40" t="s">
        <v>1802</v>
      </c>
      <c r="Y931" s="40">
        <v>1</v>
      </c>
      <c r="Z931" s="51">
        <f>IF(T931="SOPORTE_TELEFÓNICO",'TARIFAS 2025'!$B$14,IF(V931="PRINCIPAL",'TARIFAS 2025'!$B$11,IF(V931="INTERMEDIA",'TARIFAS 2025'!$C$11,IF(V931="LEJANA",'TARIFAS 2025'!$D$11))))</f>
        <v>36351</v>
      </c>
      <c r="AA931" s="51">
        <f t="shared" si="14"/>
        <v>36351</v>
      </c>
      <c r="AB931" s="100"/>
      <c r="AC931" s="100"/>
      <c r="AD931" s="100"/>
      <c r="AE931" s="100"/>
      <c r="AF931" s="100"/>
      <c r="AG931" s="100"/>
      <c r="AH931" s="100"/>
      <c r="AI931" s="100"/>
      <c r="AJ931" s="100"/>
      <c r="AK931" s="100"/>
      <c r="AL931" s="100"/>
      <c r="AM931" s="100"/>
      <c r="AN931" s="100"/>
      <c r="AO931" s="100"/>
      <c r="AP931" s="100"/>
      <c r="AQ931" s="100"/>
      <c r="AR931" s="100"/>
      <c r="AS931" s="100"/>
      <c r="AT931" s="100"/>
      <c r="AU931" s="100"/>
      <c r="AV931" s="100"/>
      <c r="AW931" s="100"/>
      <c r="AX931" s="100"/>
      <c r="AY931" s="100"/>
      <c r="AZ931" s="100"/>
      <c r="BA931" s="100"/>
      <c r="BB931" s="100"/>
      <c r="BC931" s="100"/>
      <c r="BD931" s="100"/>
      <c r="BE931" s="100"/>
      <c r="BF931" s="100"/>
      <c r="BG931" s="100"/>
    </row>
    <row r="932" spans="1:59" s="85" customFormat="1" ht="15.6" x14ac:dyDescent="0.3">
      <c r="A932" s="40" t="s">
        <v>77</v>
      </c>
      <c r="B932" s="40" t="str">
        <f>VLOOKUP(A932,'CENTROS DE COSTOS'!A:D,2,0)</f>
        <v>0036-0003</v>
      </c>
      <c r="C932" s="40" t="str">
        <f>VLOOKUP(A932,'CENTROS DE COSTOS'!A:D,3,0)</f>
        <v>Wompi Suroccidente</v>
      </c>
      <c r="D932" s="40">
        <v>19100</v>
      </c>
      <c r="E932" s="40" t="s">
        <v>5211</v>
      </c>
      <c r="F932" s="40">
        <v>16010</v>
      </c>
      <c r="G932" s="40" t="s">
        <v>33</v>
      </c>
      <c r="H932" s="40" t="s">
        <v>498</v>
      </c>
      <c r="I932" s="40" t="s">
        <v>275</v>
      </c>
      <c r="J932" s="40" t="s">
        <v>6966</v>
      </c>
      <c r="K932" s="40" t="s">
        <v>1170</v>
      </c>
      <c r="L932" s="40" t="s">
        <v>8884</v>
      </c>
      <c r="M932" s="103">
        <v>45965.333333333343</v>
      </c>
      <c r="N932" s="103">
        <v>45974.393750000003</v>
      </c>
      <c r="O932" s="40" t="s">
        <v>35</v>
      </c>
      <c r="P932" s="40" t="s">
        <v>35</v>
      </c>
      <c r="Q932" s="40" t="s">
        <v>1494</v>
      </c>
      <c r="R932" s="40" t="s">
        <v>1495</v>
      </c>
      <c r="S932" s="40" t="s">
        <v>11145</v>
      </c>
      <c r="T932" s="40" t="s">
        <v>1497</v>
      </c>
      <c r="U932" s="40">
        <v>16</v>
      </c>
      <c r="V932" s="40" t="str">
        <f>VLOOKUP(D932,TIPOLOGIA!A:F,5,0)</f>
        <v>LEJANA</v>
      </c>
      <c r="W932" s="40" t="str">
        <f>VLOOKUP(D932,TIPOLOGIA!A:F,6,0)</f>
        <v>TERRESTRE</v>
      </c>
      <c r="X932" s="40" t="s">
        <v>1802</v>
      </c>
      <c r="Y932" s="40">
        <v>1</v>
      </c>
      <c r="Z932" s="51">
        <f>IF(T932="SOPORTE_TELEFÓNICO",'TARIFAS 2025'!$B$14,IF(V932="PRINCIPAL",'TARIFAS 2025'!$B$11,IF(V932="INTERMEDIA",'TARIFAS 2025'!$C$11,IF(V932="LEJANA",'TARIFAS 2025'!$D$11))))</f>
        <v>40250</v>
      </c>
      <c r="AA932" s="51">
        <f t="shared" si="14"/>
        <v>40250</v>
      </c>
      <c r="AB932" s="100"/>
      <c r="AC932" s="100"/>
      <c r="AD932" s="100"/>
      <c r="AE932" s="100"/>
      <c r="AF932" s="100"/>
      <c r="AG932" s="100"/>
      <c r="AH932" s="100"/>
      <c r="AI932" s="100"/>
      <c r="AJ932" s="100"/>
      <c r="AK932" s="100"/>
      <c r="AL932" s="100"/>
      <c r="AM932" s="100"/>
      <c r="AN932" s="100"/>
      <c r="AO932" s="100"/>
      <c r="AP932" s="100"/>
      <c r="AQ932" s="100"/>
      <c r="AR932" s="100"/>
      <c r="AS932" s="100"/>
      <c r="AT932" s="100"/>
      <c r="AU932" s="100"/>
      <c r="AV932" s="100"/>
      <c r="AW932" s="100"/>
      <c r="AX932" s="100"/>
      <c r="AY932" s="100"/>
      <c r="AZ932" s="100"/>
      <c r="BA932" s="100"/>
      <c r="BB932" s="100"/>
      <c r="BC932" s="100"/>
      <c r="BD932" s="100"/>
      <c r="BE932" s="100"/>
      <c r="BF932" s="100"/>
      <c r="BG932" s="100"/>
    </row>
    <row r="933" spans="1:59" s="85" customFormat="1" ht="15.6" x14ac:dyDescent="0.3">
      <c r="A933" s="40" t="s">
        <v>90</v>
      </c>
      <c r="B933" s="40" t="str">
        <f>VLOOKUP(A933,'CENTROS DE COSTOS'!A:D,2,0)</f>
        <v>0036-0006</v>
      </c>
      <c r="C933" s="40" t="str">
        <f>VLOOKUP(A933,'CENTROS DE COSTOS'!A:D,3,0)</f>
        <v>Wompi Oriente</v>
      </c>
      <c r="D933" s="40">
        <v>41001</v>
      </c>
      <c r="E933" s="40" t="s">
        <v>5212</v>
      </c>
      <c r="F933" s="40">
        <v>17597</v>
      </c>
      <c r="G933" s="40" t="s">
        <v>33</v>
      </c>
      <c r="H933" s="40" t="s">
        <v>740</v>
      </c>
      <c r="I933" s="40" t="s">
        <v>90</v>
      </c>
      <c r="J933" s="40" t="s">
        <v>3246</v>
      </c>
      <c r="K933" s="40" t="s">
        <v>1170</v>
      </c>
      <c r="L933" s="40" t="s">
        <v>8885</v>
      </c>
      <c r="M933" s="103">
        <v>45972.333333333343</v>
      </c>
      <c r="N933" s="103">
        <v>45974.405555555553</v>
      </c>
      <c r="O933" s="40" t="s">
        <v>35</v>
      </c>
      <c r="P933" s="40" t="s">
        <v>35</v>
      </c>
      <c r="Q933" s="40" t="s">
        <v>1494</v>
      </c>
      <c r="R933" s="40" t="s">
        <v>1495</v>
      </c>
      <c r="S933" s="40" t="s">
        <v>11146</v>
      </c>
      <c r="T933" s="40" t="s">
        <v>1172</v>
      </c>
      <c r="U933" s="40">
        <v>16</v>
      </c>
      <c r="V933" s="40" t="str">
        <f>VLOOKUP(D933,TIPOLOGIA!A:F,5,0)</f>
        <v>PRINCIPAL</v>
      </c>
      <c r="W933" s="40" t="str">
        <f>VLOOKUP(D933,TIPOLOGIA!A:F,6,0)</f>
        <v>TERRESTRE</v>
      </c>
      <c r="X933" s="40" t="s">
        <v>1214</v>
      </c>
      <c r="Y933" s="40">
        <v>1</v>
      </c>
      <c r="Z933" s="51">
        <f>IF(T933="SOPORTE_TELEFÓNICO",'TARIFAS 2025'!$B$14,IF(V933="PRINCIPAL",'TARIFAS 2025'!$B$11,IF(V933="INTERMEDIA",'TARIFAS 2025'!$C$11,IF(V933="LEJANA",'TARIFAS 2025'!$D$11))))</f>
        <v>31419</v>
      </c>
      <c r="AA933" s="51">
        <f t="shared" si="14"/>
        <v>31419</v>
      </c>
      <c r="AB933" s="100"/>
      <c r="AC933" s="100"/>
      <c r="AD933" s="100"/>
      <c r="AE933" s="100"/>
      <c r="AF933" s="100"/>
      <c r="AG933" s="100"/>
      <c r="AH933" s="100"/>
      <c r="AI933" s="100"/>
      <c r="AJ933" s="100"/>
      <c r="AK933" s="100"/>
      <c r="AL933" s="100"/>
      <c r="AM933" s="100"/>
      <c r="AN933" s="100"/>
      <c r="AO933" s="100"/>
      <c r="AP933" s="100"/>
      <c r="AQ933" s="100"/>
      <c r="AR933" s="100"/>
      <c r="AS933" s="100"/>
      <c r="AT933" s="100"/>
      <c r="AU933" s="100"/>
      <c r="AV933" s="100"/>
      <c r="AW933" s="100"/>
      <c r="AX933" s="100"/>
      <c r="AY933" s="100"/>
      <c r="AZ933" s="100"/>
      <c r="BA933" s="100"/>
      <c r="BB933" s="100"/>
      <c r="BC933" s="100"/>
      <c r="BD933" s="100"/>
      <c r="BE933" s="100"/>
      <c r="BF933" s="100"/>
      <c r="BG933" s="100"/>
    </row>
    <row r="934" spans="1:59" s="85" customFormat="1" ht="15.6" x14ac:dyDescent="0.3">
      <c r="A934" s="40" t="s">
        <v>74</v>
      </c>
      <c r="B934" s="40" t="str">
        <f>VLOOKUP(A934,'CENTROS DE COSTOS'!A:D,2,0)</f>
        <v>0036-0007</v>
      </c>
      <c r="C934" s="40" t="str">
        <f>VLOOKUP(A934,'CENTROS DE COSTOS'!A:D,3,0)</f>
        <v>Wompi Santander</v>
      </c>
      <c r="D934" s="40">
        <v>68001</v>
      </c>
      <c r="E934" s="40" t="s">
        <v>5213</v>
      </c>
      <c r="F934" s="40">
        <v>26299</v>
      </c>
      <c r="G934" s="40" t="s">
        <v>33</v>
      </c>
      <c r="H934" s="40" t="s">
        <v>963</v>
      </c>
      <c r="I934" s="40" t="s">
        <v>74</v>
      </c>
      <c r="J934" s="40" t="s">
        <v>6967</v>
      </c>
      <c r="K934" s="40" t="s">
        <v>1170</v>
      </c>
      <c r="L934" s="40" t="s">
        <v>8886</v>
      </c>
      <c r="M934" s="103">
        <v>45973.533333333333</v>
      </c>
      <c r="N934" s="103">
        <v>45974.406944444447</v>
      </c>
      <c r="O934" s="40" t="s">
        <v>35</v>
      </c>
      <c r="P934" s="40" t="s">
        <v>35</v>
      </c>
      <c r="Q934" s="40" t="s">
        <v>1494</v>
      </c>
      <c r="R934" s="40" t="s">
        <v>1495</v>
      </c>
      <c r="S934" s="40" t="s">
        <v>11147</v>
      </c>
      <c r="T934" s="40" t="s">
        <v>1172</v>
      </c>
      <c r="U934" s="40">
        <v>16</v>
      </c>
      <c r="V934" s="40" t="str">
        <f>VLOOKUP(D934,TIPOLOGIA!A:F,5,0)</f>
        <v>PRINCIPAL</v>
      </c>
      <c r="W934" s="40" t="str">
        <f>VLOOKUP(D934,TIPOLOGIA!A:F,6,0)</f>
        <v>TERRESTRE</v>
      </c>
      <c r="X934" s="40" t="s">
        <v>1401</v>
      </c>
      <c r="Y934" s="40">
        <v>1</v>
      </c>
      <c r="Z934" s="51">
        <f>IF(T934="SOPORTE_TELEFÓNICO",'TARIFAS 2025'!$B$14,IF(V934="PRINCIPAL",'TARIFAS 2025'!$B$11,IF(V934="INTERMEDIA",'TARIFAS 2025'!$C$11,IF(V934="LEJANA",'TARIFAS 2025'!$D$11))))</f>
        <v>31419</v>
      </c>
      <c r="AA934" s="51">
        <f t="shared" si="14"/>
        <v>31419</v>
      </c>
      <c r="AB934" s="100"/>
      <c r="AC934" s="100"/>
      <c r="AD934" s="100"/>
      <c r="AE934" s="100"/>
      <c r="AF934" s="100"/>
      <c r="AG934" s="100"/>
      <c r="AH934" s="100"/>
      <c r="AI934" s="100"/>
      <c r="AJ934" s="100"/>
      <c r="AK934" s="100"/>
      <c r="AL934" s="100"/>
      <c r="AM934" s="100"/>
      <c r="AN934" s="100"/>
      <c r="AO934" s="100"/>
      <c r="AP934" s="100"/>
      <c r="AQ934" s="100"/>
      <c r="AR934" s="100"/>
      <c r="AS934" s="100"/>
      <c r="AT934" s="100"/>
      <c r="AU934" s="100"/>
      <c r="AV934" s="100"/>
      <c r="AW934" s="100"/>
      <c r="AX934" s="100"/>
      <c r="AY934" s="100"/>
      <c r="AZ934" s="100"/>
      <c r="BA934" s="100"/>
      <c r="BB934" s="100"/>
      <c r="BC934" s="100"/>
      <c r="BD934" s="100"/>
      <c r="BE934" s="100"/>
      <c r="BF934" s="100"/>
      <c r="BG934" s="100"/>
    </row>
    <row r="935" spans="1:59" s="85" customFormat="1" ht="15.6" x14ac:dyDescent="0.3">
      <c r="A935" s="40" t="s">
        <v>97</v>
      </c>
      <c r="B935" s="40" t="str">
        <f>VLOOKUP(A935,'CENTROS DE COSTOS'!A:D,2,0)</f>
        <v>0036-0001</v>
      </c>
      <c r="C935" s="40" t="str">
        <f>VLOOKUP(A935,'CENTROS DE COSTOS'!A:D,3,0)</f>
        <v>Wompi Costa</v>
      </c>
      <c r="D935" s="40">
        <v>20001</v>
      </c>
      <c r="E935" s="40" t="s">
        <v>5214</v>
      </c>
      <c r="F935" s="40">
        <v>81452</v>
      </c>
      <c r="G935" s="40" t="s">
        <v>33</v>
      </c>
      <c r="H935" s="40" t="s">
        <v>536</v>
      </c>
      <c r="I935" s="40" t="s">
        <v>97</v>
      </c>
      <c r="J935" s="40" t="s">
        <v>6968</v>
      </c>
      <c r="K935" s="40" t="s">
        <v>1170</v>
      </c>
      <c r="L935" s="40" t="s">
        <v>8887</v>
      </c>
      <c r="M935" s="103">
        <v>45968.525694444441</v>
      </c>
      <c r="N935" s="103">
        <v>45974.412499999999</v>
      </c>
      <c r="O935" s="40" t="s">
        <v>35</v>
      </c>
      <c r="P935" s="40" t="s">
        <v>35</v>
      </c>
      <c r="Q935" s="40" t="s">
        <v>1494</v>
      </c>
      <c r="R935" s="40" t="s">
        <v>1495</v>
      </c>
      <c r="S935" s="40" t="s">
        <v>11148</v>
      </c>
      <c r="T935" s="40" t="s">
        <v>1172</v>
      </c>
      <c r="U935" s="40">
        <v>16</v>
      </c>
      <c r="V935" s="40" t="str">
        <f>VLOOKUP(D935,TIPOLOGIA!A:F,5,0)</f>
        <v>PRINCIPAL</v>
      </c>
      <c r="W935" s="40" t="str">
        <f>VLOOKUP(D935,TIPOLOGIA!A:F,6,0)</f>
        <v>TERRESTRE</v>
      </c>
      <c r="X935" s="40" t="s">
        <v>1210</v>
      </c>
      <c r="Y935" s="40">
        <v>1</v>
      </c>
      <c r="Z935" s="51">
        <f>IF(T935="SOPORTE_TELEFÓNICO",'TARIFAS 2025'!$B$14,IF(V935="PRINCIPAL",'TARIFAS 2025'!$B$11,IF(V935="INTERMEDIA",'TARIFAS 2025'!$C$11,IF(V935="LEJANA",'TARIFAS 2025'!$D$11))))</f>
        <v>31419</v>
      </c>
      <c r="AA935" s="51">
        <f t="shared" si="14"/>
        <v>31419</v>
      </c>
      <c r="AB935" s="100"/>
      <c r="AC935" s="100"/>
      <c r="AD935" s="100"/>
      <c r="AE935" s="100"/>
      <c r="AF935" s="100"/>
      <c r="AG935" s="100"/>
      <c r="AH935" s="100"/>
      <c r="AI935" s="100"/>
      <c r="AJ935" s="100"/>
      <c r="AK935" s="100"/>
      <c r="AL935" s="100"/>
      <c r="AM935" s="100"/>
      <c r="AN935" s="100"/>
      <c r="AO935" s="100"/>
      <c r="AP935" s="100"/>
      <c r="AQ935" s="100"/>
      <c r="AR935" s="100"/>
      <c r="AS935" s="100"/>
      <c r="AT935" s="100"/>
      <c r="AU935" s="100"/>
      <c r="AV935" s="100"/>
      <c r="AW935" s="100"/>
      <c r="AX935" s="100"/>
      <c r="AY935" s="100"/>
      <c r="AZ935" s="100"/>
      <c r="BA935" s="100"/>
      <c r="BB935" s="100"/>
      <c r="BC935" s="100"/>
      <c r="BD935" s="100"/>
      <c r="BE935" s="100"/>
      <c r="BF935" s="100"/>
      <c r="BG935" s="100"/>
    </row>
    <row r="936" spans="1:59" s="85" customFormat="1" ht="15.6" x14ac:dyDescent="0.3">
      <c r="A936" s="40" t="s">
        <v>92</v>
      </c>
      <c r="B936" s="40" t="str">
        <f>VLOOKUP(A936,'CENTROS DE COSTOS'!A:D,2,0)</f>
        <v>0036-0002</v>
      </c>
      <c r="C936" s="40" t="str">
        <f>VLOOKUP(A936,'CENTROS DE COSTOS'!A:D,3,0)</f>
        <v>Wompi Eje Cafetero</v>
      </c>
      <c r="D936" s="40">
        <v>66001</v>
      </c>
      <c r="E936" s="40" t="s">
        <v>5215</v>
      </c>
      <c r="F936" s="40">
        <v>75088</v>
      </c>
      <c r="G936" s="40" t="s">
        <v>33</v>
      </c>
      <c r="H936" s="40" t="s">
        <v>458</v>
      </c>
      <c r="I936" s="40" t="s">
        <v>92</v>
      </c>
      <c r="J936" s="40" t="s">
        <v>6969</v>
      </c>
      <c r="K936" s="40" t="s">
        <v>1170</v>
      </c>
      <c r="L936" s="40" t="s">
        <v>8888</v>
      </c>
      <c r="M936" s="103">
        <v>45973.38958333333</v>
      </c>
      <c r="N936" s="103">
        <v>45974.417361111111</v>
      </c>
      <c r="O936" s="40" t="s">
        <v>35</v>
      </c>
      <c r="P936" s="40" t="s">
        <v>35</v>
      </c>
      <c r="Q936" s="40" t="s">
        <v>1494</v>
      </c>
      <c r="R936" s="40" t="s">
        <v>1495</v>
      </c>
      <c r="S936" s="40" t="s">
        <v>11149</v>
      </c>
      <c r="T936" s="40" t="s">
        <v>1172</v>
      </c>
      <c r="U936" s="40">
        <v>16</v>
      </c>
      <c r="V936" s="40" t="str">
        <f>VLOOKUP(D936,TIPOLOGIA!A:F,5,0)</f>
        <v>PRINCIPAL</v>
      </c>
      <c r="W936" s="40" t="str">
        <f>VLOOKUP(D936,TIPOLOGIA!A:F,6,0)</f>
        <v>TERRESTRE</v>
      </c>
      <c r="X936" s="40" t="s">
        <v>1671</v>
      </c>
      <c r="Y936" s="40">
        <v>1</v>
      </c>
      <c r="Z936" s="51">
        <f>IF(T936="SOPORTE_TELEFÓNICO",'TARIFAS 2025'!$B$14,IF(V936="PRINCIPAL",'TARIFAS 2025'!$B$11,IF(V936="INTERMEDIA",'TARIFAS 2025'!$C$11,IF(V936="LEJANA",'TARIFAS 2025'!$D$11))))</f>
        <v>31419</v>
      </c>
      <c r="AA936" s="51">
        <f t="shared" si="14"/>
        <v>31419</v>
      </c>
      <c r="AB936" s="100"/>
      <c r="AC936" s="100"/>
      <c r="AD936" s="100"/>
      <c r="AE936" s="100"/>
      <c r="AF936" s="100"/>
      <c r="AG936" s="100"/>
      <c r="AH936" s="100"/>
      <c r="AI936" s="100"/>
      <c r="AJ936" s="100"/>
      <c r="AK936" s="100"/>
      <c r="AL936" s="100"/>
      <c r="AM936" s="100"/>
      <c r="AN936" s="100"/>
      <c r="AO936" s="100"/>
      <c r="AP936" s="100"/>
      <c r="AQ936" s="100"/>
      <c r="AR936" s="100"/>
      <c r="AS936" s="100"/>
      <c r="AT936" s="100"/>
      <c r="AU936" s="100"/>
      <c r="AV936" s="100"/>
      <c r="AW936" s="100"/>
      <c r="AX936" s="100"/>
      <c r="AY936" s="100"/>
      <c r="AZ936" s="100"/>
      <c r="BA936" s="100"/>
      <c r="BB936" s="100"/>
      <c r="BC936" s="100"/>
      <c r="BD936" s="100"/>
      <c r="BE936" s="100"/>
      <c r="BF936" s="100"/>
      <c r="BG936" s="100"/>
    </row>
    <row r="937" spans="1:59" s="85" customFormat="1" ht="15.6" x14ac:dyDescent="0.3">
      <c r="A937" s="40" t="s">
        <v>98</v>
      </c>
      <c r="B937" s="40" t="str">
        <f>VLOOKUP(A937,'CENTROS DE COSTOS'!A:D,2,0)</f>
        <v>0036-0006</v>
      </c>
      <c r="C937" s="40" t="str">
        <f>VLOOKUP(A937,'CENTROS DE COSTOS'!A:D,3,0)</f>
        <v>Wompi Oriente</v>
      </c>
      <c r="D937" s="40">
        <v>50680</v>
      </c>
      <c r="E937" s="40" t="s">
        <v>5216</v>
      </c>
      <c r="F937" s="40">
        <v>52720</v>
      </c>
      <c r="G937" s="40" t="s">
        <v>33</v>
      </c>
      <c r="H937" s="40" t="s">
        <v>814</v>
      </c>
      <c r="I937" s="40" t="s">
        <v>834</v>
      </c>
      <c r="J937" s="40" t="s">
        <v>6970</v>
      </c>
      <c r="K937" s="40" t="s">
        <v>1170</v>
      </c>
      <c r="L937" s="40" t="s">
        <v>8889</v>
      </c>
      <c r="M937" s="103">
        <v>45971.333333333343</v>
      </c>
      <c r="N937" s="103">
        <v>45974.428472222222</v>
      </c>
      <c r="O937" s="40" t="s">
        <v>35</v>
      </c>
      <c r="P937" s="40" t="s">
        <v>35</v>
      </c>
      <c r="Q937" s="40" t="s">
        <v>1494</v>
      </c>
      <c r="R937" s="40" t="s">
        <v>1495</v>
      </c>
      <c r="S937" s="40" t="s">
        <v>11150</v>
      </c>
      <c r="T937" s="40" t="s">
        <v>1497</v>
      </c>
      <c r="U937" s="40">
        <v>24</v>
      </c>
      <c r="V937" s="40" t="str">
        <f>VLOOKUP(D937,TIPOLOGIA!A:F,5,0)</f>
        <v>INTERMEDIA</v>
      </c>
      <c r="W937" s="40" t="str">
        <f>VLOOKUP(D937,TIPOLOGIA!A:F,6,0)</f>
        <v>TERRESTRE</v>
      </c>
      <c r="X937" s="40" t="s">
        <v>1373</v>
      </c>
      <c r="Y937" s="40">
        <v>1</v>
      </c>
      <c r="Z937" s="51">
        <f>IF(T937="SOPORTE_TELEFÓNICO",'TARIFAS 2025'!$B$14,IF(V937="PRINCIPAL",'TARIFAS 2025'!$B$11,IF(V937="INTERMEDIA",'TARIFAS 2025'!$C$11,IF(V937="LEJANA",'TARIFAS 2025'!$D$11))))</f>
        <v>36351</v>
      </c>
      <c r="AA937" s="51">
        <f t="shared" si="14"/>
        <v>36351</v>
      </c>
      <c r="AB937" s="100"/>
      <c r="AC937" s="100"/>
      <c r="AD937" s="100"/>
      <c r="AE937" s="100"/>
      <c r="AF937" s="100"/>
      <c r="AG937" s="100"/>
      <c r="AH937" s="100"/>
      <c r="AI937" s="100"/>
      <c r="AJ937" s="100"/>
      <c r="AK937" s="100"/>
      <c r="AL937" s="100"/>
      <c r="AM937" s="100"/>
      <c r="AN937" s="100"/>
      <c r="AO937" s="100"/>
      <c r="AP937" s="100"/>
      <c r="AQ937" s="100"/>
      <c r="AR937" s="100"/>
      <c r="AS937" s="100"/>
      <c r="AT937" s="100"/>
      <c r="AU937" s="100"/>
      <c r="AV937" s="100"/>
      <c r="AW937" s="100"/>
      <c r="AX937" s="100"/>
      <c r="AY937" s="100"/>
      <c r="AZ937" s="100"/>
      <c r="BA937" s="100"/>
      <c r="BB937" s="100"/>
      <c r="BC937" s="100"/>
      <c r="BD937" s="100"/>
      <c r="BE937" s="100"/>
      <c r="BF937" s="100"/>
      <c r="BG937" s="100"/>
    </row>
    <row r="938" spans="1:59" s="85" customFormat="1" ht="15.6" x14ac:dyDescent="0.3">
      <c r="A938" s="40" t="s">
        <v>74</v>
      </c>
      <c r="B938" s="40" t="str">
        <f>VLOOKUP(A938,'CENTROS DE COSTOS'!A:D,2,0)</f>
        <v>0036-0007</v>
      </c>
      <c r="C938" s="40" t="str">
        <f>VLOOKUP(A938,'CENTROS DE COSTOS'!A:D,3,0)</f>
        <v>Wompi Santander</v>
      </c>
      <c r="D938" s="40">
        <v>68307</v>
      </c>
      <c r="E938" s="40" t="s">
        <v>5217</v>
      </c>
      <c r="F938" s="40">
        <v>31909</v>
      </c>
      <c r="G938" s="40" t="s">
        <v>33</v>
      </c>
      <c r="H938" s="40" t="s">
        <v>963</v>
      </c>
      <c r="I938" s="40" t="s">
        <v>990</v>
      </c>
      <c r="J938" s="40" t="s">
        <v>1408</v>
      </c>
      <c r="K938" s="40" t="s">
        <v>1170</v>
      </c>
      <c r="L938" s="40" t="s">
        <v>8890</v>
      </c>
      <c r="M938" s="103">
        <v>45973.656944444447</v>
      </c>
      <c r="N938" s="103">
        <v>45974.434027777781</v>
      </c>
      <c r="O938" s="40" t="s">
        <v>35</v>
      </c>
      <c r="P938" s="40" t="s">
        <v>35</v>
      </c>
      <c r="Q938" s="40" t="s">
        <v>1494</v>
      </c>
      <c r="R938" s="40" t="s">
        <v>1495</v>
      </c>
      <c r="S938" s="40" t="s">
        <v>11151</v>
      </c>
      <c r="T938" s="40" t="s">
        <v>1172</v>
      </c>
      <c r="U938" s="40">
        <v>40</v>
      </c>
      <c r="V938" s="40" t="str">
        <f>VLOOKUP(D938,TIPOLOGIA!A:F,5,0)</f>
        <v>PRINCIPAL</v>
      </c>
      <c r="W938" s="40" t="str">
        <f>VLOOKUP(D938,TIPOLOGIA!A:F,6,0)</f>
        <v>TERRESTRE</v>
      </c>
      <c r="X938" s="40" t="s">
        <v>1526</v>
      </c>
      <c r="Y938" s="40">
        <v>1</v>
      </c>
      <c r="Z938" s="51">
        <f>IF(T938="SOPORTE_TELEFÓNICO",'TARIFAS 2025'!$B$14,IF(V938="PRINCIPAL",'TARIFAS 2025'!$B$11,IF(V938="INTERMEDIA",'TARIFAS 2025'!$C$11,IF(V938="LEJANA",'TARIFAS 2025'!$D$11))))</f>
        <v>31419</v>
      </c>
      <c r="AA938" s="51">
        <f t="shared" si="14"/>
        <v>31419</v>
      </c>
      <c r="AB938" s="100"/>
      <c r="AC938" s="100"/>
      <c r="AD938" s="100"/>
      <c r="AE938" s="100"/>
      <c r="AF938" s="100"/>
      <c r="AG938" s="100"/>
      <c r="AH938" s="100"/>
      <c r="AI938" s="100"/>
      <c r="AJ938" s="100"/>
      <c r="AK938" s="100"/>
      <c r="AL938" s="100"/>
      <c r="AM938" s="100"/>
      <c r="AN938" s="100"/>
      <c r="AO938" s="100"/>
      <c r="AP938" s="100"/>
      <c r="AQ938" s="100"/>
      <c r="AR938" s="100"/>
      <c r="AS938" s="100"/>
      <c r="AT938" s="100"/>
      <c r="AU938" s="100"/>
      <c r="AV938" s="100"/>
      <c r="AW938" s="100"/>
      <c r="AX938" s="100"/>
      <c r="AY938" s="100"/>
      <c r="AZ938" s="100"/>
      <c r="BA938" s="100"/>
      <c r="BB938" s="100"/>
      <c r="BC938" s="100"/>
      <c r="BD938" s="100"/>
      <c r="BE938" s="100"/>
      <c r="BF938" s="100"/>
      <c r="BG938" s="100"/>
    </row>
    <row r="939" spans="1:59" s="85" customFormat="1" ht="15.6" x14ac:dyDescent="0.3">
      <c r="A939" s="40" t="s">
        <v>86</v>
      </c>
      <c r="B939" s="40" t="str">
        <f>VLOOKUP(A939,'CENTROS DE COSTOS'!A:D,2,0)</f>
        <v>0036-0002</v>
      </c>
      <c r="C939" s="40" t="str">
        <f>VLOOKUP(A939,'CENTROS DE COSTOS'!A:D,3,0)</f>
        <v>Wompi Eje Cafetero</v>
      </c>
      <c r="D939" s="40">
        <v>17001</v>
      </c>
      <c r="E939" s="40" t="s">
        <v>5218</v>
      </c>
      <c r="F939" s="40">
        <v>38138</v>
      </c>
      <c r="G939" s="40" t="s">
        <v>33</v>
      </c>
      <c r="H939" s="40" t="s">
        <v>126</v>
      </c>
      <c r="I939" s="40" t="s">
        <v>86</v>
      </c>
      <c r="J939" s="40" t="s">
        <v>6971</v>
      </c>
      <c r="K939" s="40" t="s">
        <v>1170</v>
      </c>
      <c r="L939" s="40" t="s">
        <v>8891</v>
      </c>
      <c r="M939" s="103">
        <v>45971.381944444453</v>
      </c>
      <c r="N939" s="103">
        <v>45974.444444444453</v>
      </c>
      <c r="O939" s="40" t="s">
        <v>35</v>
      </c>
      <c r="P939" s="40" t="s">
        <v>35</v>
      </c>
      <c r="Q939" s="40" t="s">
        <v>1494</v>
      </c>
      <c r="R939" s="40" t="s">
        <v>1495</v>
      </c>
      <c r="S939" s="40" t="s">
        <v>11152</v>
      </c>
      <c r="T939" s="40" t="s">
        <v>1172</v>
      </c>
      <c r="U939" s="40">
        <v>32</v>
      </c>
      <c r="V939" s="40" t="str">
        <f>VLOOKUP(D939,TIPOLOGIA!A:F,5,0)</f>
        <v>PRINCIPAL</v>
      </c>
      <c r="W939" s="40" t="str">
        <f>VLOOKUP(D939,TIPOLOGIA!A:F,6,0)</f>
        <v>TERRESTRE</v>
      </c>
      <c r="X939" s="40" t="s">
        <v>1175</v>
      </c>
      <c r="Y939" s="40">
        <v>1</v>
      </c>
      <c r="Z939" s="51">
        <f>IF(T939="SOPORTE_TELEFÓNICO",'TARIFAS 2025'!$B$14,IF(V939="PRINCIPAL",'TARIFAS 2025'!$B$11,IF(V939="INTERMEDIA",'TARIFAS 2025'!$C$11,IF(V939="LEJANA",'TARIFAS 2025'!$D$11))))</f>
        <v>31419</v>
      </c>
      <c r="AA939" s="51">
        <f t="shared" si="14"/>
        <v>31419</v>
      </c>
      <c r="AB939" s="100"/>
      <c r="AC939" s="100"/>
      <c r="AD939" s="100"/>
      <c r="AE939" s="100"/>
      <c r="AF939" s="100"/>
      <c r="AG939" s="100"/>
      <c r="AH939" s="100"/>
      <c r="AI939" s="100"/>
      <c r="AJ939" s="100"/>
      <c r="AK939" s="100"/>
      <c r="AL939" s="100"/>
      <c r="AM939" s="100"/>
      <c r="AN939" s="100"/>
      <c r="AO939" s="100"/>
      <c r="AP939" s="100"/>
      <c r="AQ939" s="100"/>
      <c r="AR939" s="100"/>
      <c r="AS939" s="100"/>
      <c r="AT939" s="100"/>
      <c r="AU939" s="100"/>
      <c r="AV939" s="100"/>
      <c r="AW939" s="100"/>
      <c r="AX939" s="100"/>
      <c r="AY939" s="100"/>
      <c r="AZ939" s="100"/>
      <c r="BA939" s="100"/>
      <c r="BB939" s="100"/>
      <c r="BC939" s="100"/>
      <c r="BD939" s="100"/>
      <c r="BE939" s="100"/>
      <c r="BF939" s="100"/>
      <c r="BG939" s="100"/>
    </row>
    <row r="940" spans="1:59" s="85" customFormat="1" ht="15.6" x14ac:dyDescent="0.3">
      <c r="A940" s="40" t="s">
        <v>88</v>
      </c>
      <c r="B940" s="40" t="str">
        <f>VLOOKUP(A940,'CENTROS DE COSTOS'!A:D,2,0)</f>
        <v>0036-0005</v>
      </c>
      <c r="C940" s="40" t="str">
        <f>VLOOKUP(A940,'CENTROS DE COSTOS'!A:D,3,0)</f>
        <v>Wompi Noroccidente</v>
      </c>
      <c r="D940" s="40">
        <v>5686</v>
      </c>
      <c r="E940" s="40" t="s">
        <v>5219</v>
      </c>
      <c r="F940" s="40">
        <v>76309</v>
      </c>
      <c r="G940" s="40" t="s">
        <v>33</v>
      </c>
      <c r="H940" s="40" t="s">
        <v>120</v>
      </c>
      <c r="I940" s="40" t="s">
        <v>225</v>
      </c>
      <c r="J940" s="40" t="s">
        <v>6972</v>
      </c>
      <c r="K940" s="40" t="s">
        <v>1170</v>
      </c>
      <c r="L940" s="40" t="s">
        <v>8892</v>
      </c>
      <c r="M940" s="103">
        <v>45971.333333333343</v>
      </c>
      <c r="N940" s="103">
        <v>45974.444444444453</v>
      </c>
      <c r="O940" s="40" t="s">
        <v>35</v>
      </c>
      <c r="P940" s="40" t="s">
        <v>35</v>
      </c>
      <c r="Q940" s="40" t="s">
        <v>1494</v>
      </c>
      <c r="R940" s="40" t="s">
        <v>1495</v>
      </c>
      <c r="S940" s="40" t="s">
        <v>11153</v>
      </c>
      <c r="T940" s="40" t="s">
        <v>1497</v>
      </c>
      <c r="U940" s="40">
        <v>32</v>
      </c>
      <c r="V940" s="40" t="str">
        <f>VLOOKUP(D940,TIPOLOGIA!A:F,5,0)</f>
        <v>INTERMEDIA</v>
      </c>
      <c r="W940" s="40" t="str">
        <f>VLOOKUP(D940,TIPOLOGIA!A:F,6,0)</f>
        <v>TERRESTRE</v>
      </c>
      <c r="X940" s="40" t="s">
        <v>12479</v>
      </c>
      <c r="Y940" s="40">
        <v>1</v>
      </c>
      <c r="Z940" s="51">
        <f>IF(T940="SOPORTE_TELEFÓNICO",'TARIFAS 2025'!$B$14,IF(V940="PRINCIPAL",'TARIFAS 2025'!$B$11,IF(V940="INTERMEDIA",'TARIFAS 2025'!$C$11,IF(V940="LEJANA",'TARIFAS 2025'!$D$11))))</f>
        <v>36351</v>
      </c>
      <c r="AA940" s="51">
        <f t="shared" si="14"/>
        <v>36351</v>
      </c>
      <c r="AB940" s="100"/>
      <c r="AC940" s="100"/>
      <c r="AD940" s="100"/>
      <c r="AE940" s="100"/>
      <c r="AF940" s="100"/>
      <c r="AG940" s="100"/>
      <c r="AH940" s="100"/>
      <c r="AI940" s="100"/>
      <c r="AJ940" s="100"/>
      <c r="AK940" s="100"/>
      <c r="AL940" s="100"/>
      <c r="AM940" s="100"/>
      <c r="AN940" s="100"/>
      <c r="AO940" s="100"/>
      <c r="AP940" s="100"/>
      <c r="AQ940" s="100"/>
      <c r="AR940" s="100"/>
      <c r="AS940" s="100"/>
      <c r="AT940" s="100"/>
      <c r="AU940" s="100"/>
      <c r="AV940" s="100"/>
      <c r="AW940" s="100"/>
      <c r="AX940" s="100"/>
      <c r="AY940" s="100"/>
      <c r="AZ940" s="100"/>
      <c r="BA940" s="100"/>
      <c r="BB940" s="100"/>
      <c r="BC940" s="100"/>
      <c r="BD940" s="100"/>
      <c r="BE940" s="100"/>
      <c r="BF940" s="100"/>
      <c r="BG940" s="100"/>
    </row>
    <row r="941" spans="1:59" s="85" customFormat="1" ht="15.6" x14ac:dyDescent="0.3">
      <c r="A941" s="40" t="s">
        <v>88</v>
      </c>
      <c r="B941" s="40" t="str">
        <f>VLOOKUP(A941,'CENTROS DE COSTOS'!A:D,2,0)</f>
        <v>0036-0005</v>
      </c>
      <c r="C941" s="40" t="str">
        <f>VLOOKUP(A941,'CENTROS DE COSTOS'!A:D,3,0)</f>
        <v>Wompi Noroccidente</v>
      </c>
      <c r="D941" s="40">
        <v>5615</v>
      </c>
      <c r="E941" s="40" t="s">
        <v>5220</v>
      </c>
      <c r="F941" s="40">
        <v>42367</v>
      </c>
      <c r="G941" s="40" t="s">
        <v>33</v>
      </c>
      <c r="H941" s="40" t="s">
        <v>120</v>
      </c>
      <c r="I941" s="40" t="s">
        <v>134</v>
      </c>
      <c r="J941" s="40" t="s">
        <v>3248</v>
      </c>
      <c r="K941" s="40" t="s">
        <v>1170</v>
      </c>
      <c r="L941" s="40" t="s">
        <v>8893</v>
      </c>
      <c r="M941" s="103">
        <v>45972.411805555559</v>
      </c>
      <c r="N941" s="103">
        <v>45974.445138888892</v>
      </c>
      <c r="O941" s="40" t="s">
        <v>35</v>
      </c>
      <c r="P941" s="40" t="s">
        <v>35</v>
      </c>
      <c r="Q941" s="40" t="s">
        <v>1494</v>
      </c>
      <c r="R941" s="40" t="s">
        <v>1495</v>
      </c>
      <c r="S941" s="40" t="s">
        <v>11154</v>
      </c>
      <c r="T941" s="40" t="s">
        <v>1497</v>
      </c>
      <c r="U941" s="40">
        <v>32</v>
      </c>
      <c r="V941" s="40" t="str">
        <f>VLOOKUP(D941,TIPOLOGIA!A:F,5,0)</f>
        <v>INTERMEDIA</v>
      </c>
      <c r="W941" s="40" t="str">
        <f>VLOOKUP(D941,TIPOLOGIA!A:F,6,0)</f>
        <v>TERRESTRE</v>
      </c>
      <c r="X941" s="40" t="s">
        <v>12479</v>
      </c>
      <c r="Y941" s="40">
        <v>1</v>
      </c>
      <c r="Z941" s="51">
        <f>IF(T941="SOPORTE_TELEFÓNICO",'TARIFAS 2025'!$B$14,IF(V941="PRINCIPAL",'TARIFAS 2025'!$B$11,IF(V941="INTERMEDIA",'TARIFAS 2025'!$C$11,IF(V941="LEJANA",'TARIFAS 2025'!$D$11))))</f>
        <v>36351</v>
      </c>
      <c r="AA941" s="51">
        <f t="shared" si="14"/>
        <v>36351</v>
      </c>
      <c r="AB941" s="100"/>
      <c r="AC941" s="100"/>
      <c r="AD941" s="100"/>
      <c r="AE941" s="100"/>
      <c r="AF941" s="100"/>
      <c r="AG941" s="100"/>
      <c r="AH941" s="100"/>
      <c r="AI941" s="100"/>
      <c r="AJ941" s="100"/>
      <c r="AK941" s="100"/>
      <c r="AL941" s="100"/>
      <c r="AM941" s="100"/>
      <c r="AN941" s="100"/>
      <c r="AO941" s="100"/>
      <c r="AP941" s="100"/>
      <c r="AQ941" s="100"/>
      <c r="AR941" s="100"/>
      <c r="AS941" s="100"/>
      <c r="AT941" s="100"/>
      <c r="AU941" s="100"/>
      <c r="AV941" s="100"/>
      <c r="AW941" s="100"/>
      <c r="AX941" s="100"/>
      <c r="AY941" s="100"/>
      <c r="AZ941" s="100"/>
      <c r="BA941" s="100"/>
      <c r="BB941" s="100"/>
      <c r="BC941" s="100"/>
      <c r="BD941" s="100"/>
      <c r="BE941" s="100"/>
      <c r="BF941" s="100"/>
      <c r="BG941" s="100"/>
    </row>
    <row r="942" spans="1:59" s="85" customFormat="1" ht="15.6" x14ac:dyDescent="0.3">
      <c r="A942" s="40" t="s">
        <v>88</v>
      </c>
      <c r="B942" s="40" t="str">
        <f>VLOOKUP(A942,'CENTROS DE COSTOS'!A:D,2,0)</f>
        <v>0036-0005</v>
      </c>
      <c r="C942" s="40" t="str">
        <f>VLOOKUP(A942,'CENTROS DE COSTOS'!A:D,3,0)</f>
        <v>Wompi Noroccidente</v>
      </c>
      <c r="D942" s="40">
        <v>5440</v>
      </c>
      <c r="E942" s="40" t="s">
        <v>5221</v>
      </c>
      <c r="F942" s="40">
        <v>75639</v>
      </c>
      <c r="G942" s="40" t="s">
        <v>33</v>
      </c>
      <c r="H942" s="40" t="s">
        <v>120</v>
      </c>
      <c r="I942" s="40" t="s">
        <v>198</v>
      </c>
      <c r="J942" s="40" t="s">
        <v>1420</v>
      </c>
      <c r="K942" s="40" t="s">
        <v>1170</v>
      </c>
      <c r="L942" s="40" t="s">
        <v>8894</v>
      </c>
      <c r="M942" s="103">
        <v>45971.54791666667</v>
      </c>
      <c r="N942" s="103">
        <v>45974.445833333331</v>
      </c>
      <c r="O942" s="40" t="s">
        <v>35</v>
      </c>
      <c r="P942" s="40" t="s">
        <v>35</v>
      </c>
      <c r="Q942" s="40" t="s">
        <v>1494</v>
      </c>
      <c r="R942" s="40" t="s">
        <v>1495</v>
      </c>
      <c r="S942" s="40" t="s">
        <v>11155</v>
      </c>
      <c r="T942" s="40" t="s">
        <v>1497</v>
      </c>
      <c r="U942" s="40">
        <v>56</v>
      </c>
      <c r="V942" s="40" t="str">
        <f>VLOOKUP(D942,TIPOLOGIA!A:F,5,0)</f>
        <v>INTERMEDIA</v>
      </c>
      <c r="W942" s="40" t="str">
        <f>VLOOKUP(D942,TIPOLOGIA!A:F,6,0)</f>
        <v>TERRESTRE</v>
      </c>
      <c r="X942" s="40" t="s">
        <v>12479</v>
      </c>
      <c r="Y942" s="40">
        <v>1</v>
      </c>
      <c r="Z942" s="51">
        <f>IF(T942="SOPORTE_TELEFÓNICO",'TARIFAS 2025'!$B$14,IF(V942="PRINCIPAL",'TARIFAS 2025'!$B$11,IF(V942="INTERMEDIA",'TARIFAS 2025'!$C$11,IF(V942="LEJANA",'TARIFAS 2025'!$D$11))))</f>
        <v>36351</v>
      </c>
      <c r="AA942" s="51">
        <f t="shared" si="14"/>
        <v>36351</v>
      </c>
      <c r="AB942" s="100"/>
      <c r="AC942" s="100"/>
      <c r="AD942" s="100"/>
      <c r="AE942" s="100"/>
      <c r="AF942" s="100"/>
      <c r="AG942" s="100"/>
      <c r="AH942" s="100"/>
      <c r="AI942" s="100"/>
      <c r="AJ942" s="100"/>
      <c r="AK942" s="100"/>
      <c r="AL942" s="100"/>
      <c r="AM942" s="100"/>
      <c r="AN942" s="100"/>
      <c r="AO942" s="100"/>
      <c r="AP942" s="100"/>
      <c r="AQ942" s="100"/>
      <c r="AR942" s="100"/>
      <c r="AS942" s="100"/>
      <c r="AT942" s="100"/>
      <c r="AU942" s="100"/>
      <c r="AV942" s="100"/>
      <c r="AW942" s="100"/>
      <c r="AX942" s="100"/>
      <c r="AY942" s="100"/>
      <c r="AZ942" s="100"/>
      <c r="BA942" s="100"/>
      <c r="BB942" s="100"/>
      <c r="BC942" s="100"/>
      <c r="BD942" s="100"/>
      <c r="BE942" s="100"/>
      <c r="BF942" s="100"/>
      <c r="BG942" s="100"/>
    </row>
    <row r="943" spans="1:59" s="85" customFormat="1" ht="15.6" x14ac:dyDescent="0.3">
      <c r="A943" s="40" t="s">
        <v>88</v>
      </c>
      <c r="B943" s="40" t="str">
        <f>VLOOKUP(A943,'CENTROS DE COSTOS'!A:D,2,0)</f>
        <v>0036-0005</v>
      </c>
      <c r="C943" s="40" t="str">
        <f>VLOOKUP(A943,'CENTROS DE COSTOS'!A:D,3,0)</f>
        <v>Wompi Noroccidente</v>
      </c>
      <c r="D943" s="40">
        <v>5789</v>
      </c>
      <c r="E943" s="40" t="s">
        <v>5222</v>
      </c>
      <c r="F943" s="40">
        <v>58299</v>
      </c>
      <c r="G943" s="40" t="s">
        <v>33</v>
      </c>
      <c r="H943" s="40" t="s">
        <v>120</v>
      </c>
      <c r="I943" s="40" t="s">
        <v>230</v>
      </c>
      <c r="J943" s="40" t="s">
        <v>1681</v>
      </c>
      <c r="K943" s="40" t="s">
        <v>1170</v>
      </c>
      <c r="L943" s="40" t="s">
        <v>8895</v>
      </c>
      <c r="M943" s="103">
        <v>45971.333333333343</v>
      </c>
      <c r="N943" s="103">
        <v>45974.446527777778</v>
      </c>
      <c r="O943" s="40" t="s">
        <v>35</v>
      </c>
      <c r="P943" s="40" t="s">
        <v>35</v>
      </c>
      <c r="Q943" s="40" t="s">
        <v>1494</v>
      </c>
      <c r="R943" s="40" t="s">
        <v>1495</v>
      </c>
      <c r="S943" s="40" t="s">
        <v>11156</v>
      </c>
      <c r="T943" s="40" t="s">
        <v>1497</v>
      </c>
      <c r="U943" s="40">
        <v>64</v>
      </c>
      <c r="V943" s="40" t="str">
        <f>VLOOKUP(D943,TIPOLOGIA!A:F,5,0)</f>
        <v>LEJANA</v>
      </c>
      <c r="W943" s="40" t="str">
        <f>VLOOKUP(D943,TIPOLOGIA!A:F,6,0)</f>
        <v>TERRESTRE</v>
      </c>
      <c r="X943" s="40" t="s">
        <v>12479</v>
      </c>
      <c r="Y943" s="40">
        <v>1</v>
      </c>
      <c r="Z943" s="51">
        <f>IF(T943="SOPORTE_TELEFÓNICO",'TARIFAS 2025'!$B$14,IF(V943="PRINCIPAL",'TARIFAS 2025'!$B$11,IF(V943="INTERMEDIA",'TARIFAS 2025'!$C$11,IF(V943="LEJANA",'TARIFAS 2025'!$D$11))))</f>
        <v>40250</v>
      </c>
      <c r="AA943" s="51">
        <f t="shared" si="14"/>
        <v>40250</v>
      </c>
      <c r="AB943" s="100"/>
      <c r="AC943" s="100"/>
      <c r="AD943" s="100"/>
      <c r="AE943" s="100"/>
      <c r="AF943" s="100"/>
      <c r="AG943" s="100"/>
      <c r="AH943" s="100"/>
      <c r="AI943" s="100"/>
      <c r="AJ943" s="100"/>
      <c r="AK943" s="100"/>
      <c r="AL943" s="100"/>
      <c r="AM943" s="100"/>
      <c r="AN943" s="100"/>
      <c r="AO943" s="100"/>
      <c r="AP943" s="100"/>
      <c r="AQ943" s="100"/>
      <c r="AR943" s="100"/>
      <c r="AS943" s="100"/>
      <c r="AT943" s="100"/>
      <c r="AU943" s="100"/>
      <c r="AV943" s="100"/>
      <c r="AW943" s="100"/>
      <c r="AX943" s="100"/>
      <c r="AY943" s="100"/>
      <c r="AZ943" s="100"/>
      <c r="BA943" s="100"/>
      <c r="BB943" s="100"/>
      <c r="BC943" s="100"/>
      <c r="BD943" s="100"/>
      <c r="BE943" s="100"/>
      <c r="BF943" s="100"/>
      <c r="BG943" s="100"/>
    </row>
    <row r="944" spans="1:59" s="85" customFormat="1" ht="15.6" x14ac:dyDescent="0.3">
      <c r="A944" s="40" t="s">
        <v>97</v>
      </c>
      <c r="B944" s="40" t="str">
        <f>VLOOKUP(A944,'CENTROS DE COSTOS'!A:D,2,0)</f>
        <v>0036-0001</v>
      </c>
      <c r="C944" s="40" t="str">
        <f>VLOOKUP(A944,'CENTROS DE COSTOS'!A:D,3,0)</f>
        <v>Wompi Costa</v>
      </c>
      <c r="D944" s="40">
        <v>20001</v>
      </c>
      <c r="E944" s="40" t="s">
        <v>5223</v>
      </c>
      <c r="F944" s="40">
        <v>53474</v>
      </c>
      <c r="G944" s="40" t="s">
        <v>33</v>
      </c>
      <c r="H944" s="40" t="s">
        <v>536</v>
      </c>
      <c r="I944" s="40" t="s">
        <v>97</v>
      </c>
      <c r="J944" s="40" t="s">
        <v>6973</v>
      </c>
      <c r="K944" s="40" t="s">
        <v>1170</v>
      </c>
      <c r="L944" s="40" t="s">
        <v>8896</v>
      </c>
      <c r="M944" s="103">
        <v>45973.577777777777</v>
      </c>
      <c r="N944" s="103">
        <v>45974.446527777778</v>
      </c>
      <c r="O944" s="40" t="s">
        <v>35</v>
      </c>
      <c r="P944" s="40" t="s">
        <v>35</v>
      </c>
      <c r="Q944" s="40" t="s">
        <v>1494</v>
      </c>
      <c r="R944" s="40" t="s">
        <v>1495</v>
      </c>
      <c r="S944" s="40" t="s">
        <v>11157</v>
      </c>
      <c r="T944" s="40" t="s">
        <v>1172</v>
      </c>
      <c r="U944" s="40">
        <v>32</v>
      </c>
      <c r="V944" s="40" t="str">
        <f>VLOOKUP(D944,TIPOLOGIA!A:F,5,0)</f>
        <v>PRINCIPAL</v>
      </c>
      <c r="W944" s="40" t="str">
        <f>VLOOKUP(D944,TIPOLOGIA!A:F,6,0)</f>
        <v>TERRESTRE</v>
      </c>
      <c r="X944" s="40" t="s">
        <v>1204</v>
      </c>
      <c r="Y944" s="40">
        <v>1</v>
      </c>
      <c r="Z944" s="51">
        <f>IF(T944="SOPORTE_TELEFÓNICO",'TARIFAS 2025'!$B$14,IF(V944="PRINCIPAL",'TARIFAS 2025'!$B$11,IF(V944="INTERMEDIA",'TARIFAS 2025'!$C$11,IF(V944="LEJANA",'TARIFAS 2025'!$D$11))))</f>
        <v>31419</v>
      </c>
      <c r="AA944" s="51">
        <f t="shared" si="14"/>
        <v>31419</v>
      </c>
      <c r="AB944" s="100"/>
      <c r="AC944" s="100"/>
      <c r="AD944" s="100"/>
      <c r="AE944" s="100"/>
      <c r="AF944" s="100"/>
      <c r="AG944" s="100"/>
      <c r="AH944" s="100"/>
      <c r="AI944" s="100"/>
      <c r="AJ944" s="100"/>
      <c r="AK944" s="100"/>
      <c r="AL944" s="100"/>
      <c r="AM944" s="100"/>
      <c r="AN944" s="100"/>
      <c r="AO944" s="100"/>
      <c r="AP944" s="100"/>
      <c r="AQ944" s="100"/>
      <c r="AR944" s="100"/>
      <c r="AS944" s="100"/>
      <c r="AT944" s="100"/>
      <c r="AU944" s="100"/>
      <c r="AV944" s="100"/>
      <c r="AW944" s="100"/>
      <c r="AX944" s="100"/>
      <c r="AY944" s="100"/>
      <c r="AZ944" s="100"/>
      <c r="BA944" s="100"/>
      <c r="BB944" s="100"/>
      <c r="BC944" s="100"/>
      <c r="BD944" s="100"/>
      <c r="BE944" s="100"/>
      <c r="BF944" s="100"/>
      <c r="BG944" s="100"/>
    </row>
    <row r="945" spans="1:59" s="85" customFormat="1" ht="15.6" x14ac:dyDescent="0.3">
      <c r="A945" s="40" t="s">
        <v>88</v>
      </c>
      <c r="B945" s="40" t="str">
        <f>VLOOKUP(A945,'CENTROS DE COSTOS'!A:D,2,0)</f>
        <v>0036-0005</v>
      </c>
      <c r="C945" s="40" t="str">
        <f>VLOOKUP(A945,'CENTROS DE COSTOS'!A:D,3,0)</f>
        <v>Wompi Noroccidente</v>
      </c>
      <c r="D945" s="40">
        <v>5440</v>
      </c>
      <c r="E945" s="40" t="s">
        <v>5224</v>
      </c>
      <c r="F945" s="40">
        <v>67474</v>
      </c>
      <c r="G945" s="40" t="s">
        <v>33</v>
      </c>
      <c r="H945" s="40" t="s">
        <v>120</v>
      </c>
      <c r="I945" s="40" t="s">
        <v>198</v>
      </c>
      <c r="J945" s="40" t="s">
        <v>1667</v>
      </c>
      <c r="K945" s="40" t="s">
        <v>1170</v>
      </c>
      <c r="L945" s="40" t="s">
        <v>8897</v>
      </c>
      <c r="M945" s="103">
        <v>45968.7</v>
      </c>
      <c r="N945" s="103">
        <v>45974.447222222218</v>
      </c>
      <c r="O945" s="40" t="s">
        <v>35</v>
      </c>
      <c r="P945" s="40" t="s">
        <v>35</v>
      </c>
      <c r="Q945" s="40" t="s">
        <v>1494</v>
      </c>
      <c r="R945" s="40" t="s">
        <v>1495</v>
      </c>
      <c r="S945" s="40" t="s">
        <v>11158</v>
      </c>
      <c r="T945" s="40" t="s">
        <v>1497</v>
      </c>
      <c r="U945" s="40">
        <v>32</v>
      </c>
      <c r="V945" s="40" t="str">
        <f>VLOOKUP(D945,TIPOLOGIA!A:F,5,0)</f>
        <v>INTERMEDIA</v>
      </c>
      <c r="W945" s="40" t="str">
        <f>VLOOKUP(D945,TIPOLOGIA!A:F,6,0)</f>
        <v>TERRESTRE</v>
      </c>
      <c r="X945" s="40" t="s">
        <v>12479</v>
      </c>
      <c r="Y945" s="40">
        <v>1</v>
      </c>
      <c r="Z945" s="51">
        <f>IF(T945="SOPORTE_TELEFÓNICO",'TARIFAS 2025'!$B$14,IF(V945="PRINCIPAL",'TARIFAS 2025'!$B$11,IF(V945="INTERMEDIA",'TARIFAS 2025'!$C$11,IF(V945="LEJANA",'TARIFAS 2025'!$D$11))))</f>
        <v>36351</v>
      </c>
      <c r="AA945" s="51">
        <f t="shared" si="14"/>
        <v>36351</v>
      </c>
      <c r="AB945" s="100"/>
      <c r="AC945" s="100"/>
      <c r="AD945" s="100"/>
      <c r="AE945" s="100"/>
      <c r="AF945" s="100"/>
      <c r="AG945" s="100"/>
      <c r="AH945" s="100"/>
      <c r="AI945" s="100"/>
      <c r="AJ945" s="100"/>
      <c r="AK945" s="100"/>
      <c r="AL945" s="100"/>
      <c r="AM945" s="100"/>
      <c r="AN945" s="100"/>
      <c r="AO945" s="100"/>
      <c r="AP945" s="100"/>
      <c r="AQ945" s="100"/>
      <c r="AR945" s="100"/>
      <c r="AS945" s="100"/>
      <c r="AT945" s="100"/>
      <c r="AU945" s="100"/>
      <c r="AV945" s="100"/>
      <c r="AW945" s="100"/>
      <c r="AX945" s="100"/>
      <c r="AY945" s="100"/>
      <c r="AZ945" s="100"/>
      <c r="BA945" s="100"/>
      <c r="BB945" s="100"/>
      <c r="BC945" s="100"/>
      <c r="BD945" s="100"/>
      <c r="BE945" s="100"/>
      <c r="BF945" s="100"/>
      <c r="BG945" s="100"/>
    </row>
    <row r="946" spans="1:59" s="85" customFormat="1" ht="15.6" x14ac:dyDescent="0.3">
      <c r="A946" s="40" t="s">
        <v>88</v>
      </c>
      <c r="B946" s="40" t="str">
        <f>VLOOKUP(A946,'CENTROS DE COSTOS'!A:D,2,0)</f>
        <v>0036-0005</v>
      </c>
      <c r="C946" s="40" t="str">
        <f>VLOOKUP(A946,'CENTROS DE COSTOS'!A:D,3,0)</f>
        <v>Wompi Noroccidente</v>
      </c>
      <c r="D946" s="40">
        <v>5237</v>
      </c>
      <c r="E946" s="40" t="s">
        <v>5225</v>
      </c>
      <c r="F946" s="40">
        <v>81760</v>
      </c>
      <c r="G946" s="40" t="s">
        <v>33</v>
      </c>
      <c r="H946" s="40" t="s">
        <v>120</v>
      </c>
      <c r="I946" s="40" t="s">
        <v>174</v>
      </c>
      <c r="J946" s="40" t="s">
        <v>6974</v>
      </c>
      <c r="K946" s="40" t="s">
        <v>1170</v>
      </c>
      <c r="L946" s="40" t="s">
        <v>8898</v>
      </c>
      <c r="M946" s="103">
        <v>45968.333333333343</v>
      </c>
      <c r="N946" s="103">
        <v>45974.448611111111</v>
      </c>
      <c r="O946" s="40" t="s">
        <v>35</v>
      </c>
      <c r="P946" s="40" t="s">
        <v>35</v>
      </c>
      <c r="Q946" s="40" t="s">
        <v>1494</v>
      </c>
      <c r="R946" s="40" t="s">
        <v>1495</v>
      </c>
      <c r="S946" s="40" t="s">
        <v>11159</v>
      </c>
      <c r="T946" s="40" t="s">
        <v>1497</v>
      </c>
      <c r="U946" s="40">
        <v>8</v>
      </c>
      <c r="V946" s="40" t="str">
        <f>VLOOKUP(D946,TIPOLOGIA!A:F,5,0)</f>
        <v>INTERMEDIA</v>
      </c>
      <c r="W946" s="40" t="str">
        <f>VLOOKUP(D946,TIPOLOGIA!A:F,6,0)</f>
        <v>TERRESTRE</v>
      </c>
      <c r="X946" s="40" t="s">
        <v>12479</v>
      </c>
      <c r="Y946" s="40">
        <v>1</v>
      </c>
      <c r="Z946" s="51">
        <f>IF(T946="SOPORTE_TELEFÓNICO",'TARIFAS 2025'!$B$14,IF(V946="PRINCIPAL",'TARIFAS 2025'!$B$11,IF(V946="INTERMEDIA",'TARIFAS 2025'!$C$11,IF(V946="LEJANA",'TARIFAS 2025'!$D$11))))</f>
        <v>36351</v>
      </c>
      <c r="AA946" s="51">
        <f t="shared" si="14"/>
        <v>36351</v>
      </c>
      <c r="AB946" s="100"/>
      <c r="AC946" s="100"/>
      <c r="AD946" s="100"/>
      <c r="AE946" s="100"/>
      <c r="AF946" s="100"/>
      <c r="AG946" s="100"/>
      <c r="AH946" s="100"/>
      <c r="AI946" s="100"/>
      <c r="AJ946" s="100"/>
      <c r="AK946" s="100"/>
      <c r="AL946" s="100"/>
      <c r="AM946" s="100"/>
      <c r="AN946" s="100"/>
      <c r="AO946" s="100"/>
      <c r="AP946" s="100"/>
      <c r="AQ946" s="100"/>
      <c r="AR946" s="100"/>
      <c r="AS946" s="100"/>
      <c r="AT946" s="100"/>
      <c r="AU946" s="100"/>
      <c r="AV946" s="100"/>
      <c r="AW946" s="100"/>
      <c r="AX946" s="100"/>
      <c r="AY946" s="100"/>
      <c r="AZ946" s="100"/>
      <c r="BA946" s="100"/>
      <c r="BB946" s="100"/>
      <c r="BC946" s="100"/>
      <c r="BD946" s="100"/>
      <c r="BE946" s="100"/>
      <c r="BF946" s="100"/>
      <c r="BG946" s="100"/>
    </row>
    <row r="947" spans="1:59" s="85" customFormat="1" ht="15.6" x14ac:dyDescent="0.3">
      <c r="A947" s="40" t="s">
        <v>88</v>
      </c>
      <c r="B947" s="40" t="str">
        <f>VLOOKUP(A947,'CENTROS DE COSTOS'!A:D,2,0)</f>
        <v>0036-0005</v>
      </c>
      <c r="C947" s="40" t="str">
        <f>VLOOKUP(A947,'CENTROS DE COSTOS'!A:D,3,0)</f>
        <v>Wompi Noroccidente</v>
      </c>
      <c r="D947" s="40">
        <v>5190</v>
      </c>
      <c r="E947" s="40" t="s">
        <v>5226</v>
      </c>
      <c r="F947" s="40">
        <v>27117</v>
      </c>
      <c r="G947" s="40" t="s">
        <v>33</v>
      </c>
      <c r="H947" s="40" t="s">
        <v>120</v>
      </c>
      <c r="I947" s="40" t="s">
        <v>169</v>
      </c>
      <c r="J947" s="40" t="s">
        <v>1722</v>
      </c>
      <c r="K947" s="40" t="s">
        <v>1170</v>
      </c>
      <c r="L947" s="40" t="s">
        <v>8899</v>
      </c>
      <c r="M947" s="103">
        <v>45966.504166666673</v>
      </c>
      <c r="N947" s="103">
        <v>45974.449305555558</v>
      </c>
      <c r="O947" s="40" t="s">
        <v>35</v>
      </c>
      <c r="P947" s="40" t="s">
        <v>35</v>
      </c>
      <c r="Q947" s="40" t="s">
        <v>1494</v>
      </c>
      <c r="R947" s="40" t="s">
        <v>1495</v>
      </c>
      <c r="S947" s="40" t="s">
        <v>11160</v>
      </c>
      <c r="T947" s="40" t="s">
        <v>1497</v>
      </c>
      <c r="U947" s="40">
        <v>64</v>
      </c>
      <c r="V947" s="40" t="str">
        <f>VLOOKUP(D947,TIPOLOGIA!A:F,5,0)</f>
        <v>INTERMEDIA</v>
      </c>
      <c r="W947" s="40" t="str">
        <f>VLOOKUP(D947,TIPOLOGIA!A:F,6,0)</f>
        <v>TERRESTRE</v>
      </c>
      <c r="X947" s="40" t="s">
        <v>12479</v>
      </c>
      <c r="Y947" s="40">
        <v>1</v>
      </c>
      <c r="Z947" s="51">
        <f>IF(T947="SOPORTE_TELEFÓNICO",'TARIFAS 2025'!$B$14,IF(V947="PRINCIPAL",'TARIFAS 2025'!$B$11,IF(V947="INTERMEDIA",'TARIFAS 2025'!$C$11,IF(V947="LEJANA",'TARIFAS 2025'!$D$11))))</f>
        <v>36351</v>
      </c>
      <c r="AA947" s="51">
        <f t="shared" si="14"/>
        <v>36351</v>
      </c>
      <c r="AB947" s="100"/>
      <c r="AC947" s="100"/>
      <c r="AD947" s="100"/>
      <c r="AE947" s="100"/>
      <c r="AF947" s="100"/>
      <c r="AG947" s="100"/>
      <c r="AH947" s="100"/>
      <c r="AI947" s="100"/>
      <c r="AJ947" s="100"/>
      <c r="AK947" s="100"/>
      <c r="AL947" s="100"/>
      <c r="AM947" s="100"/>
      <c r="AN947" s="100"/>
      <c r="AO947" s="100"/>
      <c r="AP947" s="100"/>
      <c r="AQ947" s="100"/>
      <c r="AR947" s="100"/>
      <c r="AS947" s="100"/>
      <c r="AT947" s="100"/>
      <c r="AU947" s="100"/>
      <c r="AV947" s="100"/>
      <c r="AW947" s="100"/>
      <c r="AX947" s="100"/>
      <c r="AY947" s="100"/>
      <c r="AZ947" s="100"/>
      <c r="BA947" s="100"/>
      <c r="BB947" s="100"/>
      <c r="BC947" s="100"/>
      <c r="BD947" s="100"/>
      <c r="BE947" s="100"/>
      <c r="BF947" s="100"/>
      <c r="BG947" s="100"/>
    </row>
    <row r="948" spans="1:59" s="85" customFormat="1" ht="15.6" x14ac:dyDescent="0.3">
      <c r="A948" s="40" t="s">
        <v>74</v>
      </c>
      <c r="B948" s="40" t="str">
        <f>VLOOKUP(A948,'CENTROS DE COSTOS'!A:D,2,0)</f>
        <v>0036-0007</v>
      </c>
      <c r="C948" s="40" t="str">
        <f>VLOOKUP(A948,'CENTROS DE COSTOS'!A:D,3,0)</f>
        <v>Wompi Santander</v>
      </c>
      <c r="D948" s="40">
        <v>68001</v>
      </c>
      <c r="E948" s="40" t="s">
        <v>5227</v>
      </c>
      <c r="F948" s="40">
        <v>62408</v>
      </c>
      <c r="G948" s="40" t="s">
        <v>33</v>
      </c>
      <c r="H948" s="40" t="s">
        <v>963</v>
      </c>
      <c r="I948" s="40" t="s">
        <v>74</v>
      </c>
      <c r="J948" s="40" t="s">
        <v>6975</v>
      </c>
      <c r="K948" s="40" t="s">
        <v>1170</v>
      </c>
      <c r="L948" s="40" t="s">
        <v>8900</v>
      </c>
      <c r="M948" s="103">
        <v>45974.333333333343</v>
      </c>
      <c r="N948" s="103">
        <v>45974.456250000003</v>
      </c>
      <c r="O948" s="40" t="s">
        <v>35</v>
      </c>
      <c r="P948" s="40" t="s">
        <v>35</v>
      </c>
      <c r="Q948" s="40" t="s">
        <v>1494</v>
      </c>
      <c r="R948" s="40" t="s">
        <v>1495</v>
      </c>
      <c r="S948" s="40" t="s">
        <v>11161</v>
      </c>
      <c r="T948" s="40" t="s">
        <v>1172</v>
      </c>
      <c r="U948" s="40">
        <v>16</v>
      </c>
      <c r="V948" s="40" t="str">
        <f>VLOOKUP(D948,TIPOLOGIA!A:F,5,0)</f>
        <v>PRINCIPAL</v>
      </c>
      <c r="W948" s="40" t="str">
        <f>VLOOKUP(D948,TIPOLOGIA!A:F,6,0)</f>
        <v>TERRESTRE</v>
      </c>
      <c r="X948" s="40" t="s">
        <v>1192</v>
      </c>
      <c r="Y948" s="40">
        <v>1</v>
      </c>
      <c r="Z948" s="51">
        <f>IF(T948="SOPORTE_TELEFÓNICO",'TARIFAS 2025'!$B$14,IF(V948="PRINCIPAL",'TARIFAS 2025'!$B$11,IF(V948="INTERMEDIA",'TARIFAS 2025'!$C$11,IF(V948="LEJANA",'TARIFAS 2025'!$D$11))))</f>
        <v>31419</v>
      </c>
      <c r="AA948" s="51">
        <f t="shared" si="14"/>
        <v>31419</v>
      </c>
      <c r="AB948" s="100"/>
      <c r="AC948" s="100"/>
      <c r="AD948" s="100"/>
      <c r="AE948" s="100"/>
      <c r="AF948" s="100"/>
      <c r="AG948" s="100"/>
      <c r="AH948" s="100"/>
      <c r="AI948" s="100"/>
      <c r="AJ948" s="100"/>
      <c r="AK948" s="100"/>
      <c r="AL948" s="100"/>
      <c r="AM948" s="100"/>
      <c r="AN948" s="100"/>
      <c r="AO948" s="100"/>
      <c r="AP948" s="100"/>
      <c r="AQ948" s="100"/>
      <c r="AR948" s="100"/>
      <c r="AS948" s="100"/>
      <c r="AT948" s="100"/>
      <c r="AU948" s="100"/>
      <c r="AV948" s="100"/>
      <c r="AW948" s="100"/>
      <c r="AX948" s="100"/>
      <c r="AY948" s="100"/>
      <c r="AZ948" s="100"/>
      <c r="BA948" s="100"/>
      <c r="BB948" s="100"/>
      <c r="BC948" s="100"/>
      <c r="BD948" s="100"/>
      <c r="BE948" s="100"/>
      <c r="BF948" s="100"/>
      <c r="BG948" s="100"/>
    </row>
    <row r="949" spans="1:59" s="85" customFormat="1" ht="15.6" x14ac:dyDescent="0.3">
      <c r="A949" s="40" t="s">
        <v>85</v>
      </c>
      <c r="B949" s="40" t="str">
        <f>VLOOKUP(A949,'CENTROS DE COSTOS'!A:D,2,0)</f>
        <v>0036-0006</v>
      </c>
      <c r="C949" s="40" t="str">
        <f>VLOOKUP(A949,'CENTROS DE COSTOS'!A:D,3,0)</f>
        <v>Wompi Oriente</v>
      </c>
      <c r="D949" s="40">
        <v>73001</v>
      </c>
      <c r="E949" s="40" t="s">
        <v>5228</v>
      </c>
      <c r="F949" s="40">
        <v>43840</v>
      </c>
      <c r="G949" s="40" t="s">
        <v>33</v>
      </c>
      <c r="H949" s="40" t="s">
        <v>1056</v>
      </c>
      <c r="I949" s="40" t="s">
        <v>85</v>
      </c>
      <c r="J949" s="40" t="s">
        <v>6976</v>
      </c>
      <c r="K949" s="40" t="s">
        <v>1170</v>
      </c>
      <c r="L949" s="40" t="s">
        <v>8901</v>
      </c>
      <c r="M949" s="103">
        <v>45973.352777777778</v>
      </c>
      <c r="N949" s="103">
        <v>45974.457638888889</v>
      </c>
      <c r="O949" s="40" t="s">
        <v>35</v>
      </c>
      <c r="P949" s="40" t="s">
        <v>35</v>
      </c>
      <c r="Q949" s="40" t="s">
        <v>1494</v>
      </c>
      <c r="R949" s="40" t="s">
        <v>1495</v>
      </c>
      <c r="S949" s="40" t="s">
        <v>11162</v>
      </c>
      <c r="T949" s="40" t="s">
        <v>1172</v>
      </c>
      <c r="U949" s="40">
        <v>16</v>
      </c>
      <c r="V949" s="40" t="str">
        <f>VLOOKUP(D949,TIPOLOGIA!A:F,5,0)</f>
        <v>PRINCIPAL</v>
      </c>
      <c r="W949" s="40" t="str">
        <f>VLOOKUP(D949,TIPOLOGIA!A:F,6,0)</f>
        <v>TERRESTRE</v>
      </c>
      <c r="X949" s="40" t="s">
        <v>1319</v>
      </c>
      <c r="Y949" s="40">
        <v>1</v>
      </c>
      <c r="Z949" s="51">
        <f>IF(T949="SOPORTE_TELEFÓNICO",'TARIFAS 2025'!$B$14,IF(V949="PRINCIPAL",'TARIFAS 2025'!$B$11,IF(V949="INTERMEDIA",'TARIFAS 2025'!$C$11,IF(V949="LEJANA",'TARIFAS 2025'!$D$11))))</f>
        <v>31419</v>
      </c>
      <c r="AA949" s="51">
        <f t="shared" si="14"/>
        <v>31419</v>
      </c>
      <c r="AB949" s="100"/>
      <c r="AC949" s="100"/>
      <c r="AD949" s="100"/>
      <c r="AE949" s="100"/>
      <c r="AF949" s="100"/>
      <c r="AG949" s="100"/>
      <c r="AH949" s="100"/>
      <c r="AI949" s="100"/>
      <c r="AJ949" s="100"/>
      <c r="AK949" s="100"/>
      <c r="AL949" s="100"/>
      <c r="AM949" s="100"/>
      <c r="AN949" s="100"/>
      <c r="AO949" s="100"/>
      <c r="AP949" s="100"/>
      <c r="AQ949" s="100"/>
      <c r="AR949" s="100"/>
      <c r="AS949" s="100"/>
      <c r="AT949" s="100"/>
      <c r="AU949" s="100"/>
      <c r="AV949" s="100"/>
      <c r="AW949" s="100"/>
      <c r="AX949" s="100"/>
      <c r="AY949" s="100"/>
      <c r="AZ949" s="100"/>
      <c r="BA949" s="100"/>
      <c r="BB949" s="100"/>
      <c r="BC949" s="100"/>
      <c r="BD949" s="100"/>
      <c r="BE949" s="100"/>
      <c r="BF949" s="100"/>
      <c r="BG949" s="100"/>
    </row>
    <row r="950" spans="1:59" s="85" customFormat="1" ht="15.6" x14ac:dyDescent="0.3">
      <c r="A950" s="40" t="s">
        <v>68</v>
      </c>
      <c r="B950" s="40" t="str">
        <f>VLOOKUP(A950,'CENTROS DE COSTOS'!A:D,2,0)</f>
        <v>0036-0001</v>
      </c>
      <c r="C950" s="40" t="str">
        <f>VLOOKUP(A950,'CENTROS DE COSTOS'!A:D,3,0)</f>
        <v>Wompi Costa</v>
      </c>
      <c r="D950" s="40">
        <v>8758</v>
      </c>
      <c r="E950" s="40" t="s">
        <v>5229</v>
      </c>
      <c r="F950" s="40">
        <v>33104</v>
      </c>
      <c r="G950" s="40" t="s">
        <v>33</v>
      </c>
      <c r="H950" s="40" t="s">
        <v>253</v>
      </c>
      <c r="I950" s="40" t="s">
        <v>270</v>
      </c>
      <c r="J950" s="40" t="s">
        <v>3147</v>
      </c>
      <c r="K950" s="40" t="s">
        <v>1170</v>
      </c>
      <c r="L950" s="40" t="s">
        <v>8902</v>
      </c>
      <c r="M950" s="103">
        <v>45972.67083333333</v>
      </c>
      <c r="N950" s="103">
        <v>45974.459027777782</v>
      </c>
      <c r="O950" s="40" t="s">
        <v>35</v>
      </c>
      <c r="P950" s="40" t="s">
        <v>35</v>
      </c>
      <c r="Q950" s="40" t="s">
        <v>1494</v>
      </c>
      <c r="R950" s="40" t="s">
        <v>1495</v>
      </c>
      <c r="S950" s="40" t="s">
        <v>11163</v>
      </c>
      <c r="T950" s="40" t="s">
        <v>1172</v>
      </c>
      <c r="U950" s="40">
        <v>40</v>
      </c>
      <c r="V950" s="40" t="str">
        <f>VLOOKUP(D950,TIPOLOGIA!A:F,5,0)</f>
        <v>PRINCIPAL</v>
      </c>
      <c r="W950" s="40" t="str">
        <f>VLOOKUP(D950,TIPOLOGIA!A:F,6,0)</f>
        <v>TERRESTRE</v>
      </c>
      <c r="X950" s="40" t="s">
        <v>1470</v>
      </c>
      <c r="Y950" s="40">
        <v>1</v>
      </c>
      <c r="Z950" s="51">
        <f>IF(T950="SOPORTE_TELEFÓNICO",'TARIFAS 2025'!$B$14,IF(V950="PRINCIPAL",'TARIFAS 2025'!$B$11,IF(V950="INTERMEDIA",'TARIFAS 2025'!$C$11,IF(V950="LEJANA",'TARIFAS 2025'!$D$11))))</f>
        <v>31419</v>
      </c>
      <c r="AA950" s="51">
        <f t="shared" si="14"/>
        <v>31419</v>
      </c>
      <c r="AB950" s="100"/>
      <c r="AC950" s="100"/>
      <c r="AD950" s="100"/>
      <c r="AE950" s="100"/>
      <c r="AF950" s="100"/>
      <c r="AG950" s="100"/>
      <c r="AH950" s="100"/>
      <c r="AI950" s="100"/>
      <c r="AJ950" s="100"/>
      <c r="AK950" s="100"/>
      <c r="AL950" s="100"/>
      <c r="AM950" s="100"/>
      <c r="AN950" s="100"/>
      <c r="AO950" s="100"/>
      <c r="AP950" s="100"/>
      <c r="AQ950" s="100"/>
      <c r="AR950" s="100"/>
      <c r="AS950" s="100"/>
      <c r="AT950" s="100"/>
      <c r="AU950" s="100"/>
      <c r="AV950" s="100"/>
      <c r="AW950" s="100"/>
      <c r="AX950" s="100"/>
      <c r="AY950" s="100"/>
      <c r="AZ950" s="100"/>
      <c r="BA950" s="100"/>
      <c r="BB950" s="100"/>
      <c r="BC950" s="100"/>
      <c r="BD950" s="100"/>
      <c r="BE950" s="100"/>
      <c r="BF950" s="100"/>
      <c r="BG950" s="100"/>
    </row>
    <row r="951" spans="1:59" s="85" customFormat="1" ht="15.6" x14ac:dyDescent="0.3">
      <c r="A951" s="40" t="s">
        <v>74</v>
      </c>
      <c r="B951" s="40" t="str">
        <f>VLOOKUP(A951,'CENTROS DE COSTOS'!A:D,2,0)</f>
        <v>0036-0007</v>
      </c>
      <c r="C951" s="40" t="str">
        <f>VLOOKUP(A951,'CENTROS DE COSTOS'!A:D,3,0)</f>
        <v>Wompi Santander</v>
      </c>
      <c r="D951" s="40">
        <v>68307</v>
      </c>
      <c r="E951" s="40" t="s">
        <v>5230</v>
      </c>
      <c r="F951" s="40">
        <v>41444</v>
      </c>
      <c r="G951" s="40" t="s">
        <v>33</v>
      </c>
      <c r="H951" s="40" t="s">
        <v>963</v>
      </c>
      <c r="I951" s="40" t="s">
        <v>990</v>
      </c>
      <c r="J951" s="40" t="s">
        <v>6977</v>
      </c>
      <c r="K951" s="40" t="s">
        <v>1170</v>
      </c>
      <c r="L951" s="40" t="s">
        <v>8903</v>
      </c>
      <c r="M951" s="103">
        <v>45974.333333333343</v>
      </c>
      <c r="N951" s="103">
        <v>45974.464583333327</v>
      </c>
      <c r="O951" s="40" t="s">
        <v>35</v>
      </c>
      <c r="P951" s="40" t="s">
        <v>35</v>
      </c>
      <c r="Q951" s="40" t="s">
        <v>1494</v>
      </c>
      <c r="R951" s="40" t="s">
        <v>1495</v>
      </c>
      <c r="S951" s="40" t="s">
        <v>11164</v>
      </c>
      <c r="T951" s="40" t="s">
        <v>1172</v>
      </c>
      <c r="U951" s="40">
        <v>24</v>
      </c>
      <c r="V951" s="40" t="str">
        <f>VLOOKUP(D951,TIPOLOGIA!A:F,5,0)</f>
        <v>PRINCIPAL</v>
      </c>
      <c r="W951" s="40" t="str">
        <f>VLOOKUP(D951,TIPOLOGIA!A:F,6,0)</f>
        <v>TERRESTRE</v>
      </c>
      <c r="X951" s="40" t="s">
        <v>1526</v>
      </c>
      <c r="Y951" s="40">
        <v>1</v>
      </c>
      <c r="Z951" s="51">
        <f>IF(T951="SOPORTE_TELEFÓNICO",'TARIFAS 2025'!$B$14,IF(V951="PRINCIPAL",'TARIFAS 2025'!$B$11,IF(V951="INTERMEDIA",'TARIFAS 2025'!$C$11,IF(V951="LEJANA",'TARIFAS 2025'!$D$11))))</f>
        <v>31419</v>
      </c>
      <c r="AA951" s="51">
        <f t="shared" si="14"/>
        <v>31419</v>
      </c>
      <c r="AB951" s="100"/>
      <c r="AC951" s="100"/>
      <c r="AD951" s="100"/>
      <c r="AE951" s="100"/>
      <c r="AF951" s="100"/>
      <c r="AG951" s="100"/>
      <c r="AH951" s="100"/>
      <c r="AI951" s="100"/>
      <c r="AJ951" s="100"/>
      <c r="AK951" s="100"/>
      <c r="AL951" s="100"/>
      <c r="AM951" s="100"/>
      <c r="AN951" s="100"/>
      <c r="AO951" s="100"/>
      <c r="AP951" s="100"/>
      <c r="AQ951" s="100"/>
      <c r="AR951" s="100"/>
      <c r="AS951" s="100"/>
      <c r="AT951" s="100"/>
      <c r="AU951" s="100"/>
      <c r="AV951" s="100"/>
      <c r="AW951" s="100"/>
      <c r="AX951" s="100"/>
      <c r="AY951" s="100"/>
      <c r="AZ951" s="100"/>
      <c r="BA951" s="100"/>
      <c r="BB951" s="100"/>
      <c r="BC951" s="100"/>
      <c r="BD951" s="100"/>
      <c r="BE951" s="100"/>
      <c r="BF951" s="100"/>
      <c r="BG951" s="100"/>
    </row>
    <row r="952" spans="1:59" s="85" customFormat="1" ht="15.6" x14ac:dyDescent="0.3">
      <c r="A952" s="40" t="s">
        <v>77</v>
      </c>
      <c r="B952" s="40" t="str">
        <f>VLOOKUP(A952,'CENTROS DE COSTOS'!A:D,2,0)</f>
        <v>0036-0003</v>
      </c>
      <c r="C952" s="40" t="str">
        <f>VLOOKUP(A952,'CENTROS DE COSTOS'!A:D,3,0)</f>
        <v>Wompi Suroccidente</v>
      </c>
      <c r="D952" s="40">
        <v>19001</v>
      </c>
      <c r="E952" s="40" t="s">
        <v>5231</v>
      </c>
      <c r="F952" s="40">
        <v>71191</v>
      </c>
      <c r="G952" s="40" t="s">
        <v>33</v>
      </c>
      <c r="H952" s="40" t="s">
        <v>498</v>
      </c>
      <c r="I952" s="40" t="s">
        <v>93</v>
      </c>
      <c r="J952" s="40" t="s">
        <v>6978</v>
      </c>
      <c r="K952" s="40" t="s">
        <v>1170</v>
      </c>
      <c r="L952" s="40" t="s">
        <v>8904</v>
      </c>
      <c r="M952" s="103">
        <v>45971.501388888893</v>
      </c>
      <c r="N952" s="103">
        <v>45974.470138888893</v>
      </c>
      <c r="O952" s="40" t="s">
        <v>35</v>
      </c>
      <c r="P952" s="40" t="s">
        <v>35</v>
      </c>
      <c r="Q952" s="40" t="s">
        <v>1494</v>
      </c>
      <c r="R952" s="40" t="s">
        <v>1495</v>
      </c>
      <c r="S952" s="40" t="s">
        <v>11165</v>
      </c>
      <c r="T952" s="40" t="s">
        <v>1172</v>
      </c>
      <c r="U952" s="40">
        <v>32</v>
      </c>
      <c r="V952" s="40" t="str">
        <f>VLOOKUP(D952,TIPOLOGIA!A:F,5,0)</f>
        <v>LEJANA</v>
      </c>
      <c r="W952" s="40" t="str">
        <f>VLOOKUP(D952,TIPOLOGIA!A:F,6,0)</f>
        <v>TERRESTRE</v>
      </c>
      <c r="X952" s="40" t="s">
        <v>1194</v>
      </c>
      <c r="Y952" s="40">
        <v>1</v>
      </c>
      <c r="Z952" s="51">
        <f>IF(T952="SOPORTE_TELEFÓNICO",'TARIFAS 2025'!$B$14,IF(V952="PRINCIPAL",'TARIFAS 2025'!$B$11,IF(V952="INTERMEDIA",'TARIFAS 2025'!$C$11,IF(V952="LEJANA",'TARIFAS 2025'!$D$11))))</f>
        <v>40250</v>
      </c>
      <c r="AA952" s="51">
        <f t="shared" si="14"/>
        <v>40250</v>
      </c>
      <c r="AB952" s="100"/>
      <c r="AC952" s="100"/>
      <c r="AD952" s="100"/>
      <c r="AE952" s="100"/>
      <c r="AF952" s="100"/>
      <c r="AG952" s="100"/>
      <c r="AH952" s="100"/>
      <c r="AI952" s="100"/>
      <c r="AJ952" s="100"/>
      <c r="AK952" s="100"/>
      <c r="AL952" s="100"/>
      <c r="AM952" s="100"/>
      <c r="AN952" s="100"/>
      <c r="AO952" s="100"/>
      <c r="AP952" s="100"/>
      <c r="AQ952" s="100"/>
      <c r="AR952" s="100"/>
      <c r="AS952" s="100"/>
      <c r="AT952" s="100"/>
      <c r="AU952" s="100"/>
      <c r="AV952" s="100"/>
      <c r="AW952" s="100"/>
      <c r="AX952" s="100"/>
      <c r="AY952" s="100"/>
      <c r="AZ952" s="100"/>
      <c r="BA952" s="100"/>
      <c r="BB952" s="100"/>
      <c r="BC952" s="100"/>
      <c r="BD952" s="100"/>
      <c r="BE952" s="100"/>
      <c r="BF952" s="100"/>
      <c r="BG952" s="100"/>
    </row>
    <row r="953" spans="1:59" s="85" customFormat="1" ht="15.6" x14ac:dyDescent="0.3">
      <c r="A953" s="40" t="s">
        <v>74</v>
      </c>
      <c r="B953" s="40" t="str">
        <f>VLOOKUP(A953,'CENTROS DE COSTOS'!A:D,2,0)</f>
        <v>0036-0007</v>
      </c>
      <c r="C953" s="40" t="str">
        <f>VLOOKUP(A953,'CENTROS DE COSTOS'!A:D,3,0)</f>
        <v>Wompi Santander</v>
      </c>
      <c r="D953" s="40">
        <v>68001</v>
      </c>
      <c r="E953" s="40" t="s">
        <v>5232</v>
      </c>
      <c r="F953" s="40">
        <v>79878</v>
      </c>
      <c r="G953" s="40" t="s">
        <v>33</v>
      </c>
      <c r="H953" s="40" t="s">
        <v>963</v>
      </c>
      <c r="I953" s="40" t="s">
        <v>74</v>
      </c>
      <c r="J953" s="40" t="s">
        <v>1618</v>
      </c>
      <c r="K953" s="40" t="s">
        <v>1170</v>
      </c>
      <c r="L953" s="40" t="s">
        <v>8905</v>
      </c>
      <c r="M953" s="103">
        <v>45974.333333333343</v>
      </c>
      <c r="N953" s="103">
        <v>45974.473611111112</v>
      </c>
      <c r="O953" s="40" t="s">
        <v>35</v>
      </c>
      <c r="P953" s="40" t="s">
        <v>35</v>
      </c>
      <c r="Q953" s="40" t="s">
        <v>1494</v>
      </c>
      <c r="R953" s="40" t="s">
        <v>1495</v>
      </c>
      <c r="S953" s="40" t="s">
        <v>11166</v>
      </c>
      <c r="T953" s="40" t="s">
        <v>1172</v>
      </c>
      <c r="U953" s="40">
        <v>16</v>
      </c>
      <c r="V953" s="40" t="str">
        <f>VLOOKUP(D953,TIPOLOGIA!A:F,5,0)</f>
        <v>PRINCIPAL</v>
      </c>
      <c r="W953" s="40" t="str">
        <f>VLOOKUP(D953,TIPOLOGIA!A:F,6,0)</f>
        <v>TERRESTRE</v>
      </c>
      <c r="X953" s="40" t="s">
        <v>1192</v>
      </c>
      <c r="Y953" s="40">
        <v>1</v>
      </c>
      <c r="Z953" s="51">
        <f>IF(T953="SOPORTE_TELEFÓNICO",'TARIFAS 2025'!$B$14,IF(V953="PRINCIPAL",'TARIFAS 2025'!$B$11,IF(V953="INTERMEDIA",'TARIFAS 2025'!$C$11,IF(V953="LEJANA",'TARIFAS 2025'!$D$11))))</f>
        <v>31419</v>
      </c>
      <c r="AA953" s="51">
        <f t="shared" si="14"/>
        <v>31419</v>
      </c>
      <c r="AB953" s="100"/>
      <c r="AC953" s="100"/>
      <c r="AD953" s="100"/>
      <c r="AE953" s="100"/>
      <c r="AF953" s="100"/>
      <c r="AG953" s="100"/>
      <c r="AH953" s="100"/>
      <c r="AI953" s="100"/>
      <c r="AJ953" s="100"/>
      <c r="AK953" s="100"/>
      <c r="AL953" s="100"/>
      <c r="AM953" s="100"/>
      <c r="AN953" s="100"/>
      <c r="AO953" s="100"/>
      <c r="AP953" s="100"/>
      <c r="AQ953" s="100"/>
      <c r="AR953" s="100"/>
      <c r="AS953" s="100"/>
      <c r="AT953" s="100"/>
      <c r="AU953" s="100"/>
      <c r="AV953" s="100"/>
      <c r="AW953" s="100"/>
      <c r="AX953" s="100"/>
      <c r="AY953" s="100"/>
      <c r="AZ953" s="100"/>
      <c r="BA953" s="100"/>
      <c r="BB953" s="100"/>
      <c r="BC953" s="100"/>
      <c r="BD953" s="100"/>
      <c r="BE953" s="100"/>
      <c r="BF953" s="100"/>
      <c r="BG953" s="100"/>
    </row>
    <row r="954" spans="1:59" s="85" customFormat="1" ht="15.6" x14ac:dyDescent="0.3">
      <c r="A954" s="40" t="s">
        <v>77</v>
      </c>
      <c r="B954" s="40" t="str">
        <f>VLOOKUP(A954,'CENTROS DE COSTOS'!A:D,2,0)</f>
        <v>0036-0003</v>
      </c>
      <c r="C954" s="40" t="str">
        <f>VLOOKUP(A954,'CENTROS DE COSTOS'!A:D,3,0)</f>
        <v>Wompi Suroccidente</v>
      </c>
      <c r="D954" s="40">
        <v>76001</v>
      </c>
      <c r="E954" s="40" t="s">
        <v>5233</v>
      </c>
      <c r="F954" s="40">
        <v>75138</v>
      </c>
      <c r="G954" s="40" t="s">
        <v>33</v>
      </c>
      <c r="H954" s="40" t="s">
        <v>1101</v>
      </c>
      <c r="I954" s="40" t="s">
        <v>77</v>
      </c>
      <c r="J954" s="40" t="s">
        <v>3260</v>
      </c>
      <c r="K954" s="40" t="s">
        <v>1170</v>
      </c>
      <c r="L954" s="40" t="s">
        <v>8906</v>
      </c>
      <c r="M954" s="103">
        <v>45972.618750000001</v>
      </c>
      <c r="N954" s="103">
        <v>45974.474999999999</v>
      </c>
      <c r="O954" s="40" t="s">
        <v>35</v>
      </c>
      <c r="P954" s="40" t="s">
        <v>35</v>
      </c>
      <c r="Q954" s="40" t="s">
        <v>1494</v>
      </c>
      <c r="R954" s="40" t="s">
        <v>1495</v>
      </c>
      <c r="S954" s="40" t="s">
        <v>11167</v>
      </c>
      <c r="T954" s="40" t="s">
        <v>1172</v>
      </c>
      <c r="U954" s="40">
        <v>24</v>
      </c>
      <c r="V954" s="40" t="str">
        <f>VLOOKUP(D954,TIPOLOGIA!A:F,5,0)</f>
        <v>PRINCIPAL</v>
      </c>
      <c r="W954" s="40" t="str">
        <f>VLOOKUP(D954,TIPOLOGIA!A:F,6,0)</f>
        <v>TERRESTRE</v>
      </c>
      <c r="X954" s="40" t="s">
        <v>1235</v>
      </c>
      <c r="Y954" s="40">
        <v>1</v>
      </c>
      <c r="Z954" s="51">
        <f>IF(T954="SOPORTE_TELEFÓNICO",'TARIFAS 2025'!$B$14,IF(V954="PRINCIPAL",'TARIFAS 2025'!$B$11,IF(V954="INTERMEDIA",'TARIFAS 2025'!$C$11,IF(V954="LEJANA",'TARIFAS 2025'!$D$11))))</f>
        <v>31419</v>
      </c>
      <c r="AA954" s="51">
        <f t="shared" si="14"/>
        <v>31419</v>
      </c>
      <c r="AB954" s="100"/>
      <c r="AC954" s="100"/>
      <c r="AD954" s="100"/>
      <c r="AE954" s="100"/>
      <c r="AF954" s="100"/>
      <c r="AG954" s="100"/>
      <c r="AH954" s="100"/>
      <c r="AI954" s="100"/>
      <c r="AJ954" s="100"/>
      <c r="AK954" s="100"/>
      <c r="AL954" s="100"/>
      <c r="AM954" s="100"/>
      <c r="AN954" s="100"/>
      <c r="AO954" s="100"/>
      <c r="AP954" s="100"/>
      <c r="AQ954" s="100"/>
      <c r="AR954" s="100"/>
      <c r="AS954" s="100"/>
      <c r="AT954" s="100"/>
      <c r="AU954" s="100"/>
      <c r="AV954" s="100"/>
      <c r="AW954" s="100"/>
      <c r="AX954" s="100"/>
      <c r="AY954" s="100"/>
      <c r="AZ954" s="100"/>
      <c r="BA954" s="100"/>
      <c r="BB954" s="100"/>
      <c r="BC954" s="100"/>
      <c r="BD954" s="100"/>
      <c r="BE954" s="100"/>
      <c r="BF954" s="100"/>
      <c r="BG954" s="100"/>
    </row>
    <row r="955" spans="1:59" s="85" customFormat="1" ht="15.6" x14ac:dyDescent="0.3">
      <c r="A955" s="40" t="s">
        <v>71</v>
      </c>
      <c r="B955" s="40" t="str">
        <f>VLOOKUP(A955,'CENTROS DE COSTOS'!A:D,2,0)</f>
        <v>0036-0004</v>
      </c>
      <c r="C955" s="40" t="str">
        <f>VLOOKUP(A955,'CENTROS DE COSTOS'!A:D,3,0)</f>
        <v>Wompi Centro</v>
      </c>
      <c r="D955" s="40">
        <v>11001</v>
      </c>
      <c r="E955" s="40" t="s">
        <v>5234</v>
      </c>
      <c r="F955" s="40">
        <v>73750</v>
      </c>
      <c r="G955" s="40" t="s">
        <v>33</v>
      </c>
      <c r="H955" s="40" t="s">
        <v>618</v>
      </c>
      <c r="I955" s="40" t="s">
        <v>71</v>
      </c>
      <c r="J955" s="40" t="s">
        <v>6979</v>
      </c>
      <c r="K955" s="40" t="s">
        <v>1170</v>
      </c>
      <c r="L955" s="40" t="s">
        <v>8907</v>
      </c>
      <c r="M955" s="103">
        <v>45973.385416666657</v>
      </c>
      <c r="N955" s="103">
        <v>45974.476388888892</v>
      </c>
      <c r="O955" s="40" t="s">
        <v>35</v>
      </c>
      <c r="P955" s="40" t="s">
        <v>35</v>
      </c>
      <c r="Q955" s="40" t="s">
        <v>1494</v>
      </c>
      <c r="R955" s="40" t="s">
        <v>1495</v>
      </c>
      <c r="S955" s="40" t="s">
        <v>11168</v>
      </c>
      <c r="T955" s="40" t="s">
        <v>1172</v>
      </c>
      <c r="U955" s="40">
        <v>16</v>
      </c>
      <c r="V955" s="40" t="str">
        <f>VLOOKUP(D955,TIPOLOGIA!A:F,5,0)</f>
        <v>PRINCIPAL</v>
      </c>
      <c r="W955" s="40" t="str">
        <f>VLOOKUP(D955,TIPOLOGIA!A:F,6,0)</f>
        <v>TERRESTRE</v>
      </c>
      <c r="X955" s="40" t="s">
        <v>1197</v>
      </c>
      <c r="Y955" s="40">
        <v>1</v>
      </c>
      <c r="Z955" s="51">
        <f>IF(T955="SOPORTE_TELEFÓNICO",'TARIFAS 2025'!$B$14,IF(V955="PRINCIPAL",'TARIFAS 2025'!$B$11,IF(V955="INTERMEDIA",'TARIFAS 2025'!$C$11,IF(V955="LEJANA",'TARIFAS 2025'!$D$11))))</f>
        <v>31419</v>
      </c>
      <c r="AA955" s="51">
        <f t="shared" si="14"/>
        <v>31419</v>
      </c>
      <c r="AB955" s="100"/>
      <c r="AC955" s="100"/>
      <c r="AD955" s="100"/>
      <c r="AE955" s="100"/>
      <c r="AF955" s="100"/>
      <c r="AG955" s="100"/>
      <c r="AH955" s="100"/>
      <c r="AI955" s="100"/>
      <c r="AJ955" s="100"/>
      <c r="AK955" s="100"/>
      <c r="AL955" s="100"/>
      <c r="AM955" s="100"/>
      <c r="AN955" s="100"/>
      <c r="AO955" s="100"/>
      <c r="AP955" s="100"/>
      <c r="AQ955" s="100"/>
      <c r="AR955" s="100"/>
      <c r="AS955" s="100"/>
      <c r="AT955" s="100"/>
      <c r="AU955" s="100"/>
      <c r="AV955" s="100"/>
      <c r="AW955" s="100"/>
      <c r="AX955" s="100"/>
      <c r="AY955" s="100"/>
      <c r="AZ955" s="100"/>
      <c r="BA955" s="100"/>
      <c r="BB955" s="100"/>
      <c r="BC955" s="100"/>
      <c r="BD955" s="100"/>
      <c r="BE955" s="100"/>
      <c r="BF955" s="100"/>
      <c r="BG955" s="100"/>
    </row>
    <row r="956" spans="1:59" s="85" customFormat="1" ht="15.6" x14ac:dyDescent="0.3">
      <c r="A956" s="40" t="s">
        <v>94</v>
      </c>
      <c r="B956" s="40" t="str">
        <f>VLOOKUP(A956,'CENTROS DE COSTOS'!A:D,2,0)</f>
        <v>0036-0001</v>
      </c>
      <c r="C956" s="40" t="str">
        <f>VLOOKUP(A956,'CENTROS DE COSTOS'!A:D,3,0)</f>
        <v>Wompi Costa</v>
      </c>
      <c r="D956" s="40">
        <v>47001</v>
      </c>
      <c r="E956" s="40" t="s">
        <v>5235</v>
      </c>
      <c r="F956" s="40">
        <v>22795</v>
      </c>
      <c r="G956" s="40" t="s">
        <v>33</v>
      </c>
      <c r="H956" s="40" t="s">
        <v>787</v>
      </c>
      <c r="I956" s="40" t="s">
        <v>94</v>
      </c>
      <c r="J956" s="40" t="s">
        <v>6980</v>
      </c>
      <c r="K956" s="40" t="s">
        <v>1170</v>
      </c>
      <c r="L956" s="40" t="s">
        <v>8908</v>
      </c>
      <c r="M956" s="103">
        <v>45967.475694444453</v>
      </c>
      <c r="N956" s="103">
        <v>45974.477777777778</v>
      </c>
      <c r="O956" s="40" t="s">
        <v>35</v>
      </c>
      <c r="P956" s="40" t="s">
        <v>35</v>
      </c>
      <c r="Q956" s="40" t="s">
        <v>1494</v>
      </c>
      <c r="R956" s="40" t="s">
        <v>1495</v>
      </c>
      <c r="S956" s="40" t="s">
        <v>11169</v>
      </c>
      <c r="T956" s="40" t="s">
        <v>1172</v>
      </c>
      <c r="U956" s="40">
        <v>40</v>
      </c>
      <c r="V956" s="40" t="str">
        <f>VLOOKUP(D956,TIPOLOGIA!A:F,5,0)</f>
        <v>PRINCIPAL</v>
      </c>
      <c r="W956" s="40" t="str">
        <f>VLOOKUP(D956,TIPOLOGIA!A:F,6,0)</f>
        <v>TERRESTRE</v>
      </c>
      <c r="X956" s="40" t="s">
        <v>1286</v>
      </c>
      <c r="Y956" s="40">
        <v>1</v>
      </c>
      <c r="Z956" s="51">
        <f>IF(T956="SOPORTE_TELEFÓNICO",'TARIFAS 2025'!$B$14,IF(V956="PRINCIPAL",'TARIFAS 2025'!$B$11,IF(V956="INTERMEDIA",'TARIFAS 2025'!$C$11,IF(V956="LEJANA",'TARIFAS 2025'!$D$11))))</f>
        <v>31419</v>
      </c>
      <c r="AA956" s="51">
        <f t="shared" si="14"/>
        <v>31419</v>
      </c>
      <c r="AB956" s="100"/>
      <c r="AC956" s="100"/>
      <c r="AD956" s="100"/>
      <c r="AE956" s="100"/>
      <c r="AF956" s="100"/>
      <c r="AG956" s="100"/>
      <c r="AH956" s="100"/>
      <c r="AI956" s="100"/>
      <c r="AJ956" s="100"/>
      <c r="AK956" s="100"/>
      <c r="AL956" s="100"/>
      <c r="AM956" s="100"/>
      <c r="AN956" s="100"/>
      <c r="AO956" s="100"/>
      <c r="AP956" s="100"/>
      <c r="AQ956" s="100"/>
      <c r="AR956" s="100"/>
      <c r="AS956" s="100"/>
      <c r="AT956" s="100"/>
      <c r="AU956" s="100"/>
      <c r="AV956" s="100"/>
      <c r="AW956" s="100"/>
      <c r="AX956" s="100"/>
      <c r="AY956" s="100"/>
      <c r="AZ956" s="100"/>
      <c r="BA956" s="100"/>
      <c r="BB956" s="100"/>
      <c r="BC956" s="100"/>
      <c r="BD956" s="100"/>
      <c r="BE956" s="100"/>
      <c r="BF956" s="100"/>
      <c r="BG956" s="100"/>
    </row>
    <row r="957" spans="1:59" s="85" customFormat="1" ht="15.6" x14ac:dyDescent="0.3">
      <c r="A957" s="40" t="s">
        <v>71</v>
      </c>
      <c r="B957" s="40" t="str">
        <f>VLOOKUP(A957,'CENTROS DE COSTOS'!A:D,2,0)</f>
        <v>0036-0004</v>
      </c>
      <c r="C957" s="40" t="str">
        <f>VLOOKUP(A957,'CENTROS DE COSTOS'!A:D,3,0)</f>
        <v>Wompi Centro</v>
      </c>
      <c r="D957" s="40">
        <v>25473</v>
      </c>
      <c r="E957" s="40" t="s">
        <v>5236</v>
      </c>
      <c r="F957" s="40">
        <v>52225</v>
      </c>
      <c r="G957" s="40" t="s">
        <v>33</v>
      </c>
      <c r="H957" s="40" t="s">
        <v>618</v>
      </c>
      <c r="I957" s="40" t="s">
        <v>620</v>
      </c>
      <c r="J957" s="40" t="s">
        <v>1629</v>
      </c>
      <c r="K957" s="40" t="s">
        <v>1170</v>
      </c>
      <c r="L957" s="40" t="s">
        <v>8909</v>
      </c>
      <c r="M957" s="103">
        <v>45973.554166666669</v>
      </c>
      <c r="N957" s="103">
        <v>45974.482638888891</v>
      </c>
      <c r="O957" s="40" t="s">
        <v>35</v>
      </c>
      <c r="P957" s="40" t="s">
        <v>35</v>
      </c>
      <c r="Q957" s="40" t="s">
        <v>1494</v>
      </c>
      <c r="R957" s="40" t="s">
        <v>1495</v>
      </c>
      <c r="S957" s="40" t="s">
        <v>11170</v>
      </c>
      <c r="T957" s="40" t="s">
        <v>1172</v>
      </c>
      <c r="U957" s="40">
        <v>64</v>
      </c>
      <c r="V957" s="40" t="str">
        <f>VLOOKUP(D957,TIPOLOGIA!A:F,5,0)</f>
        <v>PRINCIPAL</v>
      </c>
      <c r="W957" s="40" t="str">
        <f>VLOOKUP(D957,TIPOLOGIA!A:F,6,0)</f>
        <v>TERRESTRE</v>
      </c>
      <c r="X957" s="40" t="s">
        <v>1323</v>
      </c>
      <c r="Y957" s="40">
        <v>1</v>
      </c>
      <c r="Z957" s="51">
        <f>IF(T957="SOPORTE_TELEFÓNICO",'TARIFAS 2025'!$B$14,IF(V957="PRINCIPAL",'TARIFAS 2025'!$B$11,IF(V957="INTERMEDIA",'TARIFAS 2025'!$C$11,IF(V957="LEJANA",'TARIFAS 2025'!$D$11))))</f>
        <v>31419</v>
      </c>
      <c r="AA957" s="51">
        <f t="shared" si="14"/>
        <v>31419</v>
      </c>
      <c r="AB957" s="100"/>
      <c r="AC957" s="100"/>
      <c r="AD957" s="100"/>
      <c r="AE957" s="100"/>
      <c r="AF957" s="100"/>
      <c r="AG957" s="100"/>
      <c r="AH957" s="100"/>
      <c r="AI957" s="100"/>
      <c r="AJ957" s="100"/>
      <c r="AK957" s="100"/>
      <c r="AL957" s="100"/>
      <c r="AM957" s="100"/>
      <c r="AN957" s="100"/>
      <c r="AO957" s="100"/>
      <c r="AP957" s="100"/>
      <c r="AQ957" s="100"/>
      <c r="AR957" s="100"/>
      <c r="AS957" s="100"/>
      <c r="AT957" s="100"/>
      <c r="AU957" s="100"/>
      <c r="AV957" s="100"/>
      <c r="AW957" s="100"/>
      <c r="AX957" s="100"/>
      <c r="AY957" s="100"/>
      <c r="AZ957" s="100"/>
      <c r="BA957" s="100"/>
      <c r="BB957" s="100"/>
      <c r="BC957" s="100"/>
      <c r="BD957" s="100"/>
      <c r="BE957" s="100"/>
      <c r="BF957" s="100"/>
      <c r="BG957" s="100"/>
    </row>
    <row r="958" spans="1:59" s="85" customFormat="1" ht="15.6" x14ac:dyDescent="0.3">
      <c r="A958" s="40" t="s">
        <v>85</v>
      </c>
      <c r="B958" s="40" t="str">
        <f>VLOOKUP(A958,'CENTROS DE COSTOS'!A:D,2,0)</f>
        <v>0036-0006</v>
      </c>
      <c r="C958" s="40" t="str">
        <f>VLOOKUP(A958,'CENTROS DE COSTOS'!A:D,3,0)</f>
        <v>Wompi Oriente</v>
      </c>
      <c r="D958" s="40">
        <v>73001</v>
      </c>
      <c r="E958" s="40" t="s">
        <v>5237</v>
      </c>
      <c r="F958" s="40">
        <v>80273</v>
      </c>
      <c r="G958" s="40" t="s">
        <v>33</v>
      </c>
      <c r="H958" s="40" t="s">
        <v>1056</v>
      </c>
      <c r="I958" s="40" t="s">
        <v>85</v>
      </c>
      <c r="J958" s="40" t="s">
        <v>1600</v>
      </c>
      <c r="K958" s="40" t="s">
        <v>1170</v>
      </c>
      <c r="L958" s="40" t="s">
        <v>8910</v>
      </c>
      <c r="M958" s="103">
        <v>45972.679166666669</v>
      </c>
      <c r="N958" s="103">
        <v>45974.486805555563</v>
      </c>
      <c r="O958" s="40" t="s">
        <v>35</v>
      </c>
      <c r="P958" s="40" t="s">
        <v>35</v>
      </c>
      <c r="Q958" s="40" t="s">
        <v>1494</v>
      </c>
      <c r="R958" s="40" t="s">
        <v>1495</v>
      </c>
      <c r="S958" s="40" t="s">
        <v>11171</v>
      </c>
      <c r="T958" s="40" t="s">
        <v>1172</v>
      </c>
      <c r="U958" s="40">
        <v>16</v>
      </c>
      <c r="V958" s="40" t="str">
        <f>VLOOKUP(D958,TIPOLOGIA!A:F,5,0)</f>
        <v>PRINCIPAL</v>
      </c>
      <c r="W958" s="40" t="str">
        <f>VLOOKUP(D958,TIPOLOGIA!A:F,6,0)</f>
        <v>TERRESTRE</v>
      </c>
      <c r="X958" s="40" t="s">
        <v>1319</v>
      </c>
      <c r="Y958" s="40">
        <v>1</v>
      </c>
      <c r="Z958" s="51">
        <f>IF(T958="SOPORTE_TELEFÓNICO",'TARIFAS 2025'!$B$14,IF(V958="PRINCIPAL",'TARIFAS 2025'!$B$11,IF(V958="INTERMEDIA",'TARIFAS 2025'!$C$11,IF(V958="LEJANA",'TARIFAS 2025'!$D$11))))</f>
        <v>31419</v>
      </c>
      <c r="AA958" s="51">
        <f t="shared" si="14"/>
        <v>31419</v>
      </c>
      <c r="AB958" s="100"/>
      <c r="AC958" s="100"/>
      <c r="AD958" s="100"/>
      <c r="AE958" s="100"/>
      <c r="AF958" s="100"/>
      <c r="AG958" s="100"/>
      <c r="AH958" s="100"/>
      <c r="AI958" s="100"/>
      <c r="AJ958" s="100"/>
      <c r="AK958" s="100"/>
      <c r="AL958" s="100"/>
      <c r="AM958" s="100"/>
      <c r="AN958" s="100"/>
      <c r="AO958" s="100"/>
      <c r="AP958" s="100"/>
      <c r="AQ958" s="100"/>
      <c r="AR958" s="100"/>
      <c r="AS958" s="100"/>
      <c r="AT958" s="100"/>
      <c r="AU958" s="100"/>
      <c r="AV958" s="100"/>
      <c r="AW958" s="100"/>
      <c r="AX958" s="100"/>
      <c r="AY958" s="100"/>
      <c r="AZ958" s="100"/>
      <c r="BA958" s="100"/>
      <c r="BB958" s="100"/>
      <c r="BC958" s="100"/>
      <c r="BD958" s="100"/>
      <c r="BE958" s="100"/>
      <c r="BF958" s="100"/>
      <c r="BG958" s="100"/>
    </row>
    <row r="959" spans="1:59" s="85" customFormat="1" ht="15.6" x14ac:dyDescent="0.3">
      <c r="A959" s="40" t="s">
        <v>81</v>
      </c>
      <c r="B959" s="40" t="str">
        <f>VLOOKUP(A959,'CENTROS DE COSTOS'!A:D,2,0)</f>
        <v>0036-0007</v>
      </c>
      <c r="C959" s="40" t="str">
        <f>VLOOKUP(A959,'CENTROS DE COSTOS'!A:D,3,0)</f>
        <v>Wompi Santander</v>
      </c>
      <c r="D959" s="40">
        <v>54001</v>
      </c>
      <c r="E959" s="40" t="s">
        <v>5238</v>
      </c>
      <c r="F959" s="40">
        <v>74282</v>
      </c>
      <c r="G959" s="40" t="s">
        <v>33</v>
      </c>
      <c r="H959" s="40" t="s">
        <v>891</v>
      </c>
      <c r="I959" s="40" t="s">
        <v>81</v>
      </c>
      <c r="J959" s="40" t="s">
        <v>6981</v>
      </c>
      <c r="K959" s="40" t="s">
        <v>1170</v>
      </c>
      <c r="L959" s="40" t="s">
        <v>8911</v>
      </c>
      <c r="M959" s="103">
        <v>45968.42083333333</v>
      </c>
      <c r="N959" s="103">
        <v>45974.490277777782</v>
      </c>
      <c r="O959" s="40" t="s">
        <v>35</v>
      </c>
      <c r="P959" s="40" t="s">
        <v>35</v>
      </c>
      <c r="Q959" s="40" t="s">
        <v>1494</v>
      </c>
      <c r="R959" s="40" t="s">
        <v>1495</v>
      </c>
      <c r="S959" s="40" t="s">
        <v>11172</v>
      </c>
      <c r="T959" s="40" t="s">
        <v>1172</v>
      </c>
      <c r="U959" s="40">
        <v>48</v>
      </c>
      <c r="V959" s="40" t="str">
        <f>VLOOKUP(D959,TIPOLOGIA!A:F,5,0)</f>
        <v>PRINCIPAL</v>
      </c>
      <c r="W959" s="40" t="str">
        <f>VLOOKUP(D959,TIPOLOGIA!A:F,6,0)</f>
        <v>TERRESTRE</v>
      </c>
      <c r="X959" s="40" t="s">
        <v>1188</v>
      </c>
      <c r="Y959" s="40">
        <v>1</v>
      </c>
      <c r="Z959" s="51">
        <f>IF(T959="SOPORTE_TELEFÓNICO",'TARIFAS 2025'!$B$14,IF(V959="PRINCIPAL",'TARIFAS 2025'!$B$11,IF(V959="INTERMEDIA",'TARIFAS 2025'!$C$11,IF(V959="LEJANA",'TARIFAS 2025'!$D$11))))</f>
        <v>31419</v>
      </c>
      <c r="AA959" s="51">
        <f t="shared" si="14"/>
        <v>31419</v>
      </c>
      <c r="AB959" s="100"/>
      <c r="AC959" s="100"/>
      <c r="AD959" s="100"/>
      <c r="AE959" s="100"/>
      <c r="AF959" s="100"/>
      <c r="AG959" s="100"/>
      <c r="AH959" s="100"/>
      <c r="AI959" s="100"/>
      <c r="AJ959" s="100"/>
      <c r="AK959" s="100"/>
      <c r="AL959" s="100"/>
      <c r="AM959" s="100"/>
      <c r="AN959" s="100"/>
      <c r="AO959" s="100"/>
      <c r="AP959" s="100"/>
      <c r="AQ959" s="100"/>
      <c r="AR959" s="100"/>
      <c r="AS959" s="100"/>
      <c r="AT959" s="100"/>
      <c r="AU959" s="100"/>
      <c r="AV959" s="100"/>
      <c r="AW959" s="100"/>
      <c r="AX959" s="100"/>
      <c r="AY959" s="100"/>
      <c r="AZ959" s="100"/>
      <c r="BA959" s="100"/>
      <c r="BB959" s="100"/>
      <c r="BC959" s="100"/>
      <c r="BD959" s="100"/>
      <c r="BE959" s="100"/>
      <c r="BF959" s="100"/>
      <c r="BG959" s="100"/>
    </row>
    <row r="960" spans="1:59" s="85" customFormat="1" ht="15.6" x14ac:dyDescent="0.3">
      <c r="A960" s="40" t="s">
        <v>86</v>
      </c>
      <c r="B960" s="40" t="str">
        <f>VLOOKUP(A960,'CENTROS DE COSTOS'!A:D,2,0)</f>
        <v>0036-0002</v>
      </c>
      <c r="C960" s="40" t="str">
        <f>VLOOKUP(A960,'CENTROS DE COSTOS'!A:D,3,0)</f>
        <v>Wompi Eje Cafetero</v>
      </c>
      <c r="D960" s="40">
        <v>17001</v>
      </c>
      <c r="E960" s="40" t="s">
        <v>5239</v>
      </c>
      <c r="F960" s="40">
        <v>69022</v>
      </c>
      <c r="G960" s="40" t="s">
        <v>33</v>
      </c>
      <c r="H960" s="40" t="s">
        <v>126</v>
      </c>
      <c r="I960" s="40" t="s">
        <v>86</v>
      </c>
      <c r="J960" s="40" t="s">
        <v>6982</v>
      </c>
      <c r="K960" s="40" t="s">
        <v>1170</v>
      </c>
      <c r="L960" s="40" t="s">
        <v>8912</v>
      </c>
      <c r="M960" s="103">
        <v>45971.551388888889</v>
      </c>
      <c r="N960" s="103">
        <v>45974.492361111108</v>
      </c>
      <c r="O960" s="40" t="s">
        <v>35</v>
      </c>
      <c r="P960" s="40" t="s">
        <v>35</v>
      </c>
      <c r="Q960" s="40" t="s">
        <v>1494</v>
      </c>
      <c r="R960" s="40" t="s">
        <v>1495</v>
      </c>
      <c r="S960" s="40" t="s">
        <v>11173</v>
      </c>
      <c r="T960" s="40" t="s">
        <v>1172</v>
      </c>
      <c r="U960" s="40">
        <v>24</v>
      </c>
      <c r="V960" s="40" t="str">
        <f>VLOOKUP(D960,TIPOLOGIA!A:F,5,0)</f>
        <v>PRINCIPAL</v>
      </c>
      <c r="W960" s="40" t="str">
        <f>VLOOKUP(D960,TIPOLOGIA!A:F,6,0)</f>
        <v>TERRESTRE</v>
      </c>
      <c r="X960" s="40" t="s">
        <v>1175</v>
      </c>
      <c r="Y960" s="40">
        <v>1</v>
      </c>
      <c r="Z960" s="51">
        <f>IF(T960="SOPORTE_TELEFÓNICO",'TARIFAS 2025'!$B$14,IF(V960="PRINCIPAL",'TARIFAS 2025'!$B$11,IF(V960="INTERMEDIA",'TARIFAS 2025'!$C$11,IF(V960="LEJANA",'TARIFAS 2025'!$D$11))))</f>
        <v>31419</v>
      </c>
      <c r="AA960" s="51">
        <f t="shared" si="14"/>
        <v>31419</v>
      </c>
      <c r="AB960" s="100"/>
      <c r="AC960" s="100"/>
      <c r="AD960" s="100"/>
      <c r="AE960" s="100"/>
      <c r="AF960" s="100"/>
      <c r="AG960" s="100"/>
      <c r="AH960" s="100"/>
      <c r="AI960" s="100"/>
      <c r="AJ960" s="100"/>
      <c r="AK960" s="100"/>
      <c r="AL960" s="100"/>
      <c r="AM960" s="100"/>
      <c r="AN960" s="100"/>
      <c r="AO960" s="100"/>
      <c r="AP960" s="100"/>
      <c r="AQ960" s="100"/>
      <c r="AR960" s="100"/>
      <c r="AS960" s="100"/>
      <c r="AT960" s="100"/>
      <c r="AU960" s="100"/>
      <c r="AV960" s="100"/>
      <c r="AW960" s="100"/>
      <c r="AX960" s="100"/>
      <c r="AY960" s="100"/>
      <c r="AZ960" s="100"/>
      <c r="BA960" s="100"/>
      <c r="BB960" s="100"/>
      <c r="BC960" s="100"/>
      <c r="BD960" s="100"/>
      <c r="BE960" s="100"/>
      <c r="BF960" s="100"/>
      <c r="BG960" s="100"/>
    </row>
    <row r="961" spans="1:59" s="85" customFormat="1" ht="15.6" x14ac:dyDescent="0.3">
      <c r="A961" s="40" t="s">
        <v>77</v>
      </c>
      <c r="B961" s="40" t="str">
        <f>VLOOKUP(A961,'CENTROS DE COSTOS'!A:D,2,0)</f>
        <v>0036-0003</v>
      </c>
      <c r="C961" s="40" t="str">
        <f>VLOOKUP(A961,'CENTROS DE COSTOS'!A:D,3,0)</f>
        <v>Wompi Suroccidente</v>
      </c>
      <c r="D961" s="40">
        <v>76001</v>
      </c>
      <c r="E961" s="40" t="s">
        <v>5240</v>
      </c>
      <c r="F961" s="40">
        <v>80441</v>
      </c>
      <c r="G961" s="40" t="s">
        <v>33</v>
      </c>
      <c r="H961" s="40" t="s">
        <v>1101</v>
      </c>
      <c r="I961" s="40" t="s">
        <v>77</v>
      </c>
      <c r="J961" s="40" t="s">
        <v>1479</v>
      </c>
      <c r="K961" s="40" t="s">
        <v>1170</v>
      </c>
      <c r="L961" s="40" t="s">
        <v>8913</v>
      </c>
      <c r="M961" s="103">
        <v>45973.427083333343</v>
      </c>
      <c r="N961" s="103">
        <v>45974.49722222222</v>
      </c>
      <c r="O961" s="40" t="s">
        <v>35</v>
      </c>
      <c r="P961" s="40" t="s">
        <v>35</v>
      </c>
      <c r="Q961" s="40" t="s">
        <v>1494</v>
      </c>
      <c r="R961" s="40" t="s">
        <v>1495</v>
      </c>
      <c r="S961" s="40" t="s">
        <v>11174</v>
      </c>
      <c r="T961" s="40" t="s">
        <v>1172</v>
      </c>
      <c r="U961" s="40">
        <v>16</v>
      </c>
      <c r="V961" s="40" t="str">
        <f>VLOOKUP(D961,TIPOLOGIA!A:F,5,0)</f>
        <v>PRINCIPAL</v>
      </c>
      <c r="W961" s="40" t="str">
        <f>VLOOKUP(D961,TIPOLOGIA!A:F,6,0)</f>
        <v>TERRESTRE</v>
      </c>
      <c r="X961" s="40" t="s">
        <v>1173</v>
      </c>
      <c r="Y961" s="40">
        <v>1</v>
      </c>
      <c r="Z961" s="51">
        <f>IF(T961="SOPORTE_TELEFÓNICO",'TARIFAS 2025'!$B$14,IF(V961="PRINCIPAL",'TARIFAS 2025'!$B$11,IF(V961="INTERMEDIA",'TARIFAS 2025'!$C$11,IF(V961="LEJANA",'TARIFAS 2025'!$D$11))))</f>
        <v>31419</v>
      </c>
      <c r="AA961" s="51">
        <f t="shared" si="14"/>
        <v>31419</v>
      </c>
      <c r="AB961" s="100"/>
      <c r="AC961" s="100"/>
      <c r="AD961" s="100"/>
      <c r="AE961" s="100"/>
      <c r="AF961" s="100"/>
      <c r="AG961" s="100"/>
      <c r="AH961" s="100"/>
      <c r="AI961" s="100"/>
      <c r="AJ961" s="100"/>
      <c r="AK961" s="100"/>
      <c r="AL961" s="100"/>
      <c r="AM961" s="100"/>
      <c r="AN961" s="100"/>
      <c r="AO961" s="100"/>
      <c r="AP961" s="100"/>
      <c r="AQ961" s="100"/>
      <c r="AR961" s="100"/>
      <c r="AS961" s="100"/>
      <c r="AT961" s="100"/>
      <c r="AU961" s="100"/>
      <c r="AV961" s="100"/>
      <c r="AW961" s="100"/>
      <c r="AX961" s="100"/>
      <c r="AY961" s="100"/>
      <c r="AZ961" s="100"/>
      <c r="BA961" s="100"/>
      <c r="BB961" s="100"/>
      <c r="BC961" s="100"/>
      <c r="BD961" s="100"/>
      <c r="BE961" s="100"/>
      <c r="BF961" s="100"/>
      <c r="BG961" s="100"/>
    </row>
    <row r="962" spans="1:59" s="85" customFormat="1" ht="15.6" x14ac:dyDescent="0.3">
      <c r="A962" s="40" t="s">
        <v>88</v>
      </c>
      <c r="B962" s="40" t="str">
        <f>VLOOKUP(A962,'CENTROS DE COSTOS'!A:D,2,0)</f>
        <v>0036-0005</v>
      </c>
      <c r="C962" s="40" t="str">
        <f>VLOOKUP(A962,'CENTROS DE COSTOS'!A:D,3,0)</f>
        <v>Wompi Noroccidente</v>
      </c>
      <c r="D962" s="40">
        <v>5266</v>
      </c>
      <c r="E962" s="40" t="s">
        <v>5241</v>
      </c>
      <c r="F962" s="40">
        <v>23625</v>
      </c>
      <c r="G962" s="40" t="s">
        <v>33</v>
      </c>
      <c r="H962" s="40" t="s">
        <v>120</v>
      </c>
      <c r="I962" s="40" t="s">
        <v>180</v>
      </c>
      <c r="J962" s="40" t="s">
        <v>6983</v>
      </c>
      <c r="K962" s="40" t="s">
        <v>1170</v>
      </c>
      <c r="L962" s="40" t="s">
        <v>8914</v>
      </c>
      <c r="M962" s="103">
        <v>45972.333333333343</v>
      </c>
      <c r="N962" s="103">
        <v>45974.498611111107</v>
      </c>
      <c r="O962" s="40" t="s">
        <v>35</v>
      </c>
      <c r="P962" s="40" t="s">
        <v>35</v>
      </c>
      <c r="Q962" s="40" t="s">
        <v>1494</v>
      </c>
      <c r="R962" s="40" t="s">
        <v>1495</v>
      </c>
      <c r="S962" s="40" t="s">
        <v>11175</v>
      </c>
      <c r="T962" s="40" t="s">
        <v>1172</v>
      </c>
      <c r="U962" s="40">
        <v>32</v>
      </c>
      <c r="V962" s="40" t="str">
        <f>VLOOKUP(D962,TIPOLOGIA!A:F,5,0)</f>
        <v>PRINCIPAL</v>
      </c>
      <c r="W962" s="40" t="str">
        <f>VLOOKUP(D962,TIPOLOGIA!A:F,6,0)</f>
        <v>TERRESTRE</v>
      </c>
      <c r="X962" s="40" t="s">
        <v>1498</v>
      </c>
      <c r="Y962" s="40">
        <v>1</v>
      </c>
      <c r="Z962" s="51">
        <f>IF(T962="SOPORTE_TELEFÓNICO",'TARIFAS 2025'!$B$14,IF(V962="PRINCIPAL",'TARIFAS 2025'!$B$11,IF(V962="INTERMEDIA",'TARIFAS 2025'!$C$11,IF(V962="LEJANA",'TARIFAS 2025'!$D$11))))</f>
        <v>31419</v>
      </c>
      <c r="AA962" s="51">
        <f t="shared" si="14"/>
        <v>31419</v>
      </c>
      <c r="AB962" s="100"/>
      <c r="AC962" s="100"/>
      <c r="AD962" s="100"/>
      <c r="AE962" s="100"/>
      <c r="AF962" s="100"/>
      <c r="AG962" s="100"/>
      <c r="AH962" s="100"/>
      <c r="AI962" s="100"/>
      <c r="AJ962" s="100"/>
      <c r="AK962" s="100"/>
      <c r="AL962" s="100"/>
      <c r="AM962" s="100"/>
      <c r="AN962" s="100"/>
      <c r="AO962" s="100"/>
      <c r="AP962" s="100"/>
      <c r="AQ962" s="100"/>
      <c r="AR962" s="100"/>
      <c r="AS962" s="100"/>
      <c r="AT962" s="100"/>
      <c r="AU962" s="100"/>
      <c r="AV962" s="100"/>
      <c r="AW962" s="100"/>
      <c r="AX962" s="100"/>
      <c r="AY962" s="100"/>
      <c r="AZ962" s="100"/>
      <c r="BA962" s="100"/>
      <c r="BB962" s="100"/>
      <c r="BC962" s="100"/>
      <c r="BD962" s="100"/>
      <c r="BE962" s="100"/>
      <c r="BF962" s="100"/>
      <c r="BG962" s="100"/>
    </row>
    <row r="963" spans="1:59" s="85" customFormat="1" ht="15.6" x14ac:dyDescent="0.3">
      <c r="A963" s="40" t="s">
        <v>77</v>
      </c>
      <c r="B963" s="40" t="str">
        <f>VLOOKUP(A963,'CENTROS DE COSTOS'!A:D,2,0)</f>
        <v>0036-0003</v>
      </c>
      <c r="C963" s="40" t="str">
        <f>VLOOKUP(A963,'CENTROS DE COSTOS'!A:D,3,0)</f>
        <v>Wompi Suroccidente</v>
      </c>
      <c r="D963" s="40">
        <v>76520</v>
      </c>
      <c r="E963" s="40" t="s">
        <v>5242</v>
      </c>
      <c r="F963" s="40">
        <v>51967</v>
      </c>
      <c r="G963" s="40" t="s">
        <v>33</v>
      </c>
      <c r="H963" s="40" t="s">
        <v>1101</v>
      </c>
      <c r="I963" s="40" t="s">
        <v>1122</v>
      </c>
      <c r="J963" s="40" t="s">
        <v>6984</v>
      </c>
      <c r="K963" s="40" t="s">
        <v>1170</v>
      </c>
      <c r="L963" s="40" t="s">
        <v>8915</v>
      </c>
      <c r="M963" s="103">
        <v>45972.686805555553</v>
      </c>
      <c r="N963" s="103">
        <v>45974.499305555553</v>
      </c>
      <c r="O963" s="40" t="s">
        <v>35</v>
      </c>
      <c r="P963" s="40" t="s">
        <v>35</v>
      </c>
      <c r="Q963" s="40" t="s">
        <v>1494</v>
      </c>
      <c r="R963" s="40" t="s">
        <v>1495</v>
      </c>
      <c r="S963" s="40" t="s">
        <v>11176</v>
      </c>
      <c r="T963" s="40" t="s">
        <v>1172</v>
      </c>
      <c r="U963" s="40">
        <v>32</v>
      </c>
      <c r="V963" s="40" t="str">
        <f>VLOOKUP(D963,TIPOLOGIA!A:F,5,0)</f>
        <v>PRINCIPAL</v>
      </c>
      <c r="W963" s="40" t="str">
        <f>VLOOKUP(D963,TIPOLOGIA!A:F,6,0)</f>
        <v>TERRESTRE</v>
      </c>
      <c r="X963" s="40" t="s">
        <v>1342</v>
      </c>
      <c r="Y963" s="40">
        <v>1</v>
      </c>
      <c r="Z963" s="51">
        <f>IF(T963="SOPORTE_TELEFÓNICO",'TARIFAS 2025'!$B$14,IF(V963="PRINCIPAL",'TARIFAS 2025'!$B$11,IF(V963="INTERMEDIA",'TARIFAS 2025'!$C$11,IF(V963="LEJANA",'TARIFAS 2025'!$D$11))))</f>
        <v>31419</v>
      </c>
      <c r="AA963" s="51">
        <f t="shared" ref="AA963:AA1026" si="15">Z963*Y963</f>
        <v>31419</v>
      </c>
      <c r="AB963" s="100"/>
      <c r="AC963" s="100"/>
      <c r="AD963" s="100"/>
      <c r="AE963" s="100"/>
      <c r="AF963" s="100"/>
      <c r="AG963" s="100"/>
      <c r="AH963" s="100"/>
      <c r="AI963" s="100"/>
      <c r="AJ963" s="100"/>
      <c r="AK963" s="100"/>
      <c r="AL963" s="100"/>
      <c r="AM963" s="100"/>
      <c r="AN963" s="100"/>
      <c r="AO963" s="100"/>
      <c r="AP963" s="100"/>
      <c r="AQ963" s="100"/>
      <c r="AR963" s="100"/>
      <c r="AS963" s="100"/>
      <c r="AT963" s="100"/>
      <c r="AU963" s="100"/>
      <c r="AV963" s="100"/>
      <c r="AW963" s="100"/>
      <c r="AX963" s="100"/>
      <c r="AY963" s="100"/>
      <c r="AZ963" s="100"/>
      <c r="BA963" s="100"/>
      <c r="BB963" s="100"/>
      <c r="BC963" s="100"/>
      <c r="BD963" s="100"/>
      <c r="BE963" s="100"/>
      <c r="BF963" s="100"/>
      <c r="BG963" s="100"/>
    </row>
    <row r="964" spans="1:59" s="85" customFormat="1" ht="15.6" x14ac:dyDescent="0.3">
      <c r="A964" s="40" t="s">
        <v>88</v>
      </c>
      <c r="B964" s="40" t="str">
        <f>VLOOKUP(A964,'CENTROS DE COSTOS'!A:D,2,0)</f>
        <v>0036-0005</v>
      </c>
      <c r="C964" s="40" t="str">
        <f>VLOOKUP(A964,'CENTROS DE COSTOS'!A:D,3,0)</f>
        <v>Wompi Noroccidente</v>
      </c>
      <c r="D964" s="40">
        <v>5360</v>
      </c>
      <c r="E964" s="40" t="s">
        <v>5243</v>
      </c>
      <c r="F964" s="40">
        <v>68718</v>
      </c>
      <c r="G964" s="40" t="s">
        <v>33</v>
      </c>
      <c r="H964" s="40" t="s">
        <v>120</v>
      </c>
      <c r="I964" s="40" t="s">
        <v>190</v>
      </c>
      <c r="J964" s="40" t="s">
        <v>6985</v>
      </c>
      <c r="K964" s="40" t="s">
        <v>1170</v>
      </c>
      <c r="L964" s="40" t="s">
        <v>8916</v>
      </c>
      <c r="M964" s="103">
        <v>45971.611111111109</v>
      </c>
      <c r="N964" s="103">
        <v>45974.499305555553</v>
      </c>
      <c r="O964" s="40" t="s">
        <v>35</v>
      </c>
      <c r="P964" s="40" t="s">
        <v>35</v>
      </c>
      <c r="Q964" s="40" t="s">
        <v>1494</v>
      </c>
      <c r="R964" s="40" t="s">
        <v>1495</v>
      </c>
      <c r="S964" s="40" t="s">
        <v>11177</v>
      </c>
      <c r="T964" s="40" t="s">
        <v>1172</v>
      </c>
      <c r="U964" s="40">
        <v>24</v>
      </c>
      <c r="V964" s="40" t="str">
        <f>VLOOKUP(D964,TIPOLOGIA!A:F,5,0)</f>
        <v>PRINCIPAL</v>
      </c>
      <c r="W964" s="40" t="str">
        <f>VLOOKUP(D964,TIPOLOGIA!A:F,6,0)</f>
        <v>TERRESTRE</v>
      </c>
      <c r="X964" s="40" t="s">
        <v>1498</v>
      </c>
      <c r="Y964" s="40">
        <v>1</v>
      </c>
      <c r="Z964" s="51">
        <f>IF(T964="SOPORTE_TELEFÓNICO",'TARIFAS 2025'!$B$14,IF(V964="PRINCIPAL",'TARIFAS 2025'!$B$11,IF(V964="INTERMEDIA",'TARIFAS 2025'!$C$11,IF(V964="LEJANA",'TARIFAS 2025'!$D$11))))</f>
        <v>31419</v>
      </c>
      <c r="AA964" s="51">
        <f t="shared" si="15"/>
        <v>31419</v>
      </c>
      <c r="AB964" s="100"/>
      <c r="AC964" s="100"/>
      <c r="AD964" s="100"/>
      <c r="AE964" s="100"/>
      <c r="AF964" s="100"/>
      <c r="AG964" s="100"/>
      <c r="AH964" s="100"/>
      <c r="AI964" s="100"/>
      <c r="AJ964" s="100"/>
      <c r="AK964" s="100"/>
      <c r="AL964" s="100"/>
      <c r="AM964" s="100"/>
      <c r="AN964" s="100"/>
      <c r="AO964" s="100"/>
      <c r="AP964" s="100"/>
      <c r="AQ964" s="100"/>
      <c r="AR964" s="100"/>
      <c r="AS964" s="100"/>
      <c r="AT964" s="100"/>
      <c r="AU964" s="100"/>
      <c r="AV964" s="100"/>
      <c r="AW964" s="100"/>
      <c r="AX964" s="100"/>
      <c r="AY964" s="100"/>
      <c r="AZ964" s="100"/>
      <c r="BA964" s="100"/>
      <c r="BB964" s="100"/>
      <c r="BC964" s="100"/>
      <c r="BD964" s="100"/>
      <c r="BE964" s="100"/>
      <c r="BF964" s="100"/>
      <c r="BG964" s="100"/>
    </row>
    <row r="965" spans="1:59" s="85" customFormat="1" ht="15.6" x14ac:dyDescent="0.3">
      <c r="A965" s="40" t="s">
        <v>88</v>
      </c>
      <c r="B965" s="40" t="str">
        <f>VLOOKUP(A965,'CENTROS DE COSTOS'!A:D,2,0)</f>
        <v>0036-0005</v>
      </c>
      <c r="C965" s="40" t="str">
        <f>VLOOKUP(A965,'CENTROS DE COSTOS'!A:D,3,0)</f>
        <v>Wompi Noroccidente</v>
      </c>
      <c r="D965" s="40">
        <v>5001</v>
      </c>
      <c r="E965" s="40" t="s">
        <v>5244</v>
      </c>
      <c r="F965" s="40">
        <v>40843</v>
      </c>
      <c r="G965" s="40" t="s">
        <v>33</v>
      </c>
      <c r="H965" s="40" t="s">
        <v>120</v>
      </c>
      <c r="I965" s="40" t="s">
        <v>88</v>
      </c>
      <c r="J965" s="40" t="s">
        <v>1565</v>
      </c>
      <c r="K965" s="40" t="s">
        <v>1170</v>
      </c>
      <c r="L965" s="40" t="s">
        <v>8917</v>
      </c>
      <c r="M965" s="103">
        <v>45971.537499999999</v>
      </c>
      <c r="N965" s="103">
        <v>45974.5</v>
      </c>
      <c r="O965" s="40" t="s">
        <v>35</v>
      </c>
      <c r="P965" s="40" t="s">
        <v>35</v>
      </c>
      <c r="Q965" s="40" t="s">
        <v>1494</v>
      </c>
      <c r="R965" s="40" t="s">
        <v>1495</v>
      </c>
      <c r="S965" s="40" t="s">
        <v>11178</v>
      </c>
      <c r="T965" s="40" t="s">
        <v>1172</v>
      </c>
      <c r="U965" s="40">
        <v>40</v>
      </c>
      <c r="V965" s="40" t="str">
        <f>VLOOKUP(D965,TIPOLOGIA!A:F,5,0)</f>
        <v>PRINCIPAL</v>
      </c>
      <c r="W965" s="40" t="str">
        <f>VLOOKUP(D965,TIPOLOGIA!A:F,6,0)</f>
        <v>TERRESTRE</v>
      </c>
      <c r="X965" s="40" t="s">
        <v>1498</v>
      </c>
      <c r="Y965" s="40">
        <v>1</v>
      </c>
      <c r="Z965" s="51">
        <f>IF(T965="SOPORTE_TELEFÓNICO",'TARIFAS 2025'!$B$14,IF(V965="PRINCIPAL",'TARIFAS 2025'!$B$11,IF(V965="INTERMEDIA",'TARIFAS 2025'!$C$11,IF(V965="LEJANA",'TARIFAS 2025'!$D$11))))</f>
        <v>31419</v>
      </c>
      <c r="AA965" s="51">
        <f t="shared" si="15"/>
        <v>31419</v>
      </c>
      <c r="AB965" s="100"/>
      <c r="AC965" s="100"/>
      <c r="AD965" s="100"/>
      <c r="AE965" s="100"/>
      <c r="AF965" s="100"/>
      <c r="AG965" s="100"/>
      <c r="AH965" s="100"/>
      <c r="AI965" s="100"/>
      <c r="AJ965" s="100"/>
      <c r="AK965" s="100"/>
      <c r="AL965" s="100"/>
      <c r="AM965" s="100"/>
      <c r="AN965" s="100"/>
      <c r="AO965" s="100"/>
      <c r="AP965" s="100"/>
      <c r="AQ965" s="100"/>
      <c r="AR965" s="100"/>
      <c r="AS965" s="100"/>
      <c r="AT965" s="100"/>
      <c r="AU965" s="100"/>
      <c r="AV965" s="100"/>
      <c r="AW965" s="100"/>
      <c r="AX965" s="100"/>
      <c r="AY965" s="100"/>
      <c r="AZ965" s="100"/>
      <c r="BA965" s="100"/>
      <c r="BB965" s="100"/>
      <c r="BC965" s="100"/>
      <c r="BD965" s="100"/>
      <c r="BE965" s="100"/>
      <c r="BF965" s="100"/>
      <c r="BG965" s="100"/>
    </row>
    <row r="966" spans="1:59" s="85" customFormat="1" ht="15.6" x14ac:dyDescent="0.3">
      <c r="A966" s="40" t="s">
        <v>71</v>
      </c>
      <c r="B966" s="40" t="str">
        <f>VLOOKUP(A966,'CENTROS DE COSTOS'!A:D,2,0)</f>
        <v>0036-0004</v>
      </c>
      <c r="C966" s="40" t="str">
        <f>VLOOKUP(A966,'CENTROS DE COSTOS'!A:D,3,0)</f>
        <v>Wompi Centro</v>
      </c>
      <c r="D966" s="40">
        <v>11001</v>
      </c>
      <c r="E966" s="40" t="s">
        <v>5245</v>
      </c>
      <c r="F966" s="40">
        <v>35055</v>
      </c>
      <c r="G966" s="40" t="s">
        <v>33</v>
      </c>
      <c r="H966" s="40" t="s">
        <v>618</v>
      </c>
      <c r="I966" s="40" t="s">
        <v>71</v>
      </c>
      <c r="J966" s="40" t="s">
        <v>6986</v>
      </c>
      <c r="K966" s="40" t="s">
        <v>1170</v>
      </c>
      <c r="L966" s="40" t="s">
        <v>8918</v>
      </c>
      <c r="M966" s="103">
        <v>45973.684027777781</v>
      </c>
      <c r="N966" s="103">
        <v>45974.500694444447</v>
      </c>
      <c r="O966" s="40" t="s">
        <v>35</v>
      </c>
      <c r="P966" s="40" t="s">
        <v>35</v>
      </c>
      <c r="Q966" s="40" t="s">
        <v>1494</v>
      </c>
      <c r="R966" s="40" t="s">
        <v>1495</v>
      </c>
      <c r="S966" s="40" t="s">
        <v>11179</v>
      </c>
      <c r="T966" s="40" t="s">
        <v>1172</v>
      </c>
      <c r="U966" s="40">
        <v>48</v>
      </c>
      <c r="V966" s="40" t="str">
        <f>VLOOKUP(D966,TIPOLOGIA!A:F,5,0)</f>
        <v>PRINCIPAL</v>
      </c>
      <c r="W966" s="40" t="str">
        <f>VLOOKUP(D966,TIPOLOGIA!A:F,6,0)</f>
        <v>TERRESTRE</v>
      </c>
      <c r="X966" s="40" t="s">
        <v>1323</v>
      </c>
      <c r="Y966" s="40">
        <v>1</v>
      </c>
      <c r="Z966" s="51">
        <f>IF(T966="SOPORTE_TELEFÓNICO",'TARIFAS 2025'!$B$14,IF(V966="PRINCIPAL",'TARIFAS 2025'!$B$11,IF(V966="INTERMEDIA",'TARIFAS 2025'!$C$11,IF(V966="LEJANA",'TARIFAS 2025'!$D$11))))</f>
        <v>31419</v>
      </c>
      <c r="AA966" s="51">
        <f t="shared" si="15"/>
        <v>31419</v>
      </c>
      <c r="AB966" s="100"/>
      <c r="AC966" s="100"/>
      <c r="AD966" s="100"/>
      <c r="AE966" s="100"/>
      <c r="AF966" s="100"/>
      <c r="AG966" s="100"/>
      <c r="AH966" s="100"/>
      <c r="AI966" s="100"/>
      <c r="AJ966" s="100"/>
      <c r="AK966" s="100"/>
      <c r="AL966" s="100"/>
      <c r="AM966" s="100"/>
      <c r="AN966" s="100"/>
      <c r="AO966" s="100"/>
      <c r="AP966" s="100"/>
      <c r="AQ966" s="100"/>
      <c r="AR966" s="100"/>
      <c r="AS966" s="100"/>
      <c r="AT966" s="100"/>
      <c r="AU966" s="100"/>
      <c r="AV966" s="100"/>
      <c r="AW966" s="100"/>
      <c r="AX966" s="100"/>
      <c r="AY966" s="100"/>
      <c r="AZ966" s="100"/>
      <c r="BA966" s="100"/>
      <c r="BB966" s="100"/>
      <c r="BC966" s="100"/>
      <c r="BD966" s="100"/>
      <c r="BE966" s="100"/>
      <c r="BF966" s="100"/>
      <c r="BG966" s="100"/>
    </row>
    <row r="967" spans="1:59" s="85" customFormat="1" ht="15.6" x14ac:dyDescent="0.3">
      <c r="A967" s="40" t="s">
        <v>88</v>
      </c>
      <c r="B967" s="40" t="str">
        <f>VLOOKUP(A967,'CENTROS DE COSTOS'!A:D,2,0)</f>
        <v>0036-0005</v>
      </c>
      <c r="C967" s="40" t="str">
        <f>VLOOKUP(A967,'CENTROS DE COSTOS'!A:D,3,0)</f>
        <v>Wompi Noroccidente</v>
      </c>
      <c r="D967" s="40">
        <v>5266</v>
      </c>
      <c r="E967" s="40" t="s">
        <v>5246</v>
      </c>
      <c r="F967" s="40">
        <v>62372</v>
      </c>
      <c r="G967" s="40" t="s">
        <v>33</v>
      </c>
      <c r="H967" s="40" t="s">
        <v>120</v>
      </c>
      <c r="I967" s="40" t="s">
        <v>180</v>
      </c>
      <c r="J967" s="40" t="s">
        <v>6987</v>
      </c>
      <c r="K967" s="40" t="s">
        <v>1170</v>
      </c>
      <c r="L967" s="40" t="s">
        <v>8919</v>
      </c>
      <c r="M967" s="103">
        <v>45971.492361111108</v>
      </c>
      <c r="N967" s="103">
        <v>45974.501388888893</v>
      </c>
      <c r="O967" s="40" t="s">
        <v>35</v>
      </c>
      <c r="P967" s="40" t="s">
        <v>35</v>
      </c>
      <c r="Q967" s="40" t="s">
        <v>1494</v>
      </c>
      <c r="R967" s="40" t="s">
        <v>1495</v>
      </c>
      <c r="S967" s="40" t="s">
        <v>11180</v>
      </c>
      <c r="T967" s="40" t="s">
        <v>1172</v>
      </c>
      <c r="U967" s="40">
        <v>32</v>
      </c>
      <c r="V967" s="40" t="str">
        <f>VLOOKUP(D967,TIPOLOGIA!A:F,5,0)</f>
        <v>PRINCIPAL</v>
      </c>
      <c r="W967" s="40" t="str">
        <f>VLOOKUP(D967,TIPOLOGIA!A:F,6,0)</f>
        <v>TERRESTRE</v>
      </c>
      <c r="X967" s="40" t="s">
        <v>1498</v>
      </c>
      <c r="Y967" s="40">
        <v>1</v>
      </c>
      <c r="Z967" s="51">
        <f>IF(T967="SOPORTE_TELEFÓNICO",'TARIFAS 2025'!$B$14,IF(V967="PRINCIPAL",'TARIFAS 2025'!$B$11,IF(V967="INTERMEDIA",'TARIFAS 2025'!$C$11,IF(V967="LEJANA",'TARIFAS 2025'!$D$11))))</f>
        <v>31419</v>
      </c>
      <c r="AA967" s="51">
        <f t="shared" si="15"/>
        <v>31419</v>
      </c>
      <c r="AB967" s="100"/>
      <c r="AC967" s="100"/>
      <c r="AD967" s="100"/>
      <c r="AE967" s="100"/>
      <c r="AF967" s="100"/>
      <c r="AG967" s="100"/>
      <c r="AH967" s="100"/>
      <c r="AI967" s="100"/>
      <c r="AJ967" s="100"/>
      <c r="AK967" s="100"/>
      <c r="AL967" s="100"/>
      <c r="AM967" s="100"/>
      <c r="AN967" s="100"/>
      <c r="AO967" s="100"/>
      <c r="AP967" s="100"/>
      <c r="AQ967" s="100"/>
      <c r="AR967" s="100"/>
      <c r="AS967" s="100"/>
      <c r="AT967" s="100"/>
      <c r="AU967" s="100"/>
      <c r="AV967" s="100"/>
      <c r="AW967" s="100"/>
      <c r="AX967" s="100"/>
      <c r="AY967" s="100"/>
      <c r="AZ967" s="100"/>
      <c r="BA967" s="100"/>
      <c r="BB967" s="100"/>
      <c r="BC967" s="100"/>
      <c r="BD967" s="100"/>
      <c r="BE967" s="100"/>
      <c r="BF967" s="100"/>
      <c r="BG967" s="100"/>
    </row>
    <row r="968" spans="1:59" s="85" customFormat="1" ht="15.6" x14ac:dyDescent="0.3">
      <c r="A968" s="40" t="s">
        <v>71</v>
      </c>
      <c r="B968" s="40" t="str">
        <f>VLOOKUP(A968,'CENTROS DE COSTOS'!A:D,2,0)</f>
        <v>0036-0004</v>
      </c>
      <c r="C968" s="40" t="str">
        <f>VLOOKUP(A968,'CENTROS DE COSTOS'!A:D,3,0)</f>
        <v>Wompi Centro</v>
      </c>
      <c r="D968" s="40">
        <v>11001</v>
      </c>
      <c r="E968" s="40" t="s">
        <v>5247</v>
      </c>
      <c r="F968" s="40">
        <v>27914</v>
      </c>
      <c r="G968" s="40" t="s">
        <v>33</v>
      </c>
      <c r="H968" s="40" t="s">
        <v>618</v>
      </c>
      <c r="I968" s="40" t="s">
        <v>71</v>
      </c>
      <c r="J968" s="40" t="s">
        <v>6988</v>
      </c>
      <c r="K968" s="40" t="s">
        <v>1170</v>
      </c>
      <c r="L968" s="40" t="s">
        <v>8920</v>
      </c>
      <c r="M968" s="103">
        <v>45972.664583333331</v>
      </c>
      <c r="N968" s="103">
        <v>45974.502083333333</v>
      </c>
      <c r="O968" s="40" t="s">
        <v>35</v>
      </c>
      <c r="P968" s="40" t="s">
        <v>35</v>
      </c>
      <c r="Q968" s="40" t="s">
        <v>1494</v>
      </c>
      <c r="R968" s="40" t="s">
        <v>1495</v>
      </c>
      <c r="S968" s="40" t="s">
        <v>11181</v>
      </c>
      <c r="T968" s="40" t="s">
        <v>1172</v>
      </c>
      <c r="U968" s="40">
        <v>32</v>
      </c>
      <c r="V968" s="40" t="str">
        <f>VLOOKUP(D968,TIPOLOGIA!A:F,5,0)</f>
        <v>PRINCIPAL</v>
      </c>
      <c r="W968" s="40" t="str">
        <f>VLOOKUP(D968,TIPOLOGIA!A:F,6,0)</f>
        <v>TERRESTRE</v>
      </c>
      <c r="X968" s="40" t="s">
        <v>1197</v>
      </c>
      <c r="Y968" s="40">
        <v>1</v>
      </c>
      <c r="Z968" s="51">
        <f>IF(T968="SOPORTE_TELEFÓNICO",'TARIFAS 2025'!$B$14,IF(V968="PRINCIPAL",'TARIFAS 2025'!$B$11,IF(V968="INTERMEDIA",'TARIFAS 2025'!$C$11,IF(V968="LEJANA",'TARIFAS 2025'!$D$11))))</f>
        <v>31419</v>
      </c>
      <c r="AA968" s="51">
        <f t="shared" si="15"/>
        <v>31419</v>
      </c>
      <c r="AB968" s="100"/>
      <c r="AC968" s="100"/>
      <c r="AD968" s="100"/>
      <c r="AE968" s="100"/>
      <c r="AF968" s="100"/>
      <c r="AG968" s="100"/>
      <c r="AH968" s="100"/>
      <c r="AI968" s="100"/>
      <c r="AJ968" s="100"/>
      <c r="AK968" s="100"/>
      <c r="AL968" s="100"/>
      <c r="AM968" s="100"/>
      <c r="AN968" s="100"/>
      <c r="AO968" s="100"/>
      <c r="AP968" s="100"/>
      <c r="AQ968" s="100"/>
      <c r="AR968" s="100"/>
      <c r="AS968" s="100"/>
      <c r="AT968" s="100"/>
      <c r="AU968" s="100"/>
      <c r="AV968" s="100"/>
      <c r="AW968" s="100"/>
      <c r="AX968" s="100"/>
      <c r="AY968" s="100"/>
      <c r="AZ968" s="100"/>
      <c r="BA968" s="100"/>
      <c r="BB968" s="100"/>
      <c r="BC968" s="100"/>
      <c r="BD968" s="100"/>
      <c r="BE968" s="100"/>
      <c r="BF968" s="100"/>
      <c r="BG968" s="100"/>
    </row>
    <row r="969" spans="1:59" s="85" customFormat="1" ht="15.6" x14ac:dyDescent="0.3">
      <c r="A969" s="40" t="s">
        <v>88</v>
      </c>
      <c r="B969" s="40" t="str">
        <f>VLOOKUP(A969,'CENTROS DE COSTOS'!A:D,2,0)</f>
        <v>0036-0005</v>
      </c>
      <c r="C969" s="40" t="str">
        <f>VLOOKUP(A969,'CENTROS DE COSTOS'!A:D,3,0)</f>
        <v>Wompi Noroccidente</v>
      </c>
      <c r="D969" s="40">
        <v>5088</v>
      </c>
      <c r="E969" s="40" t="s">
        <v>5248</v>
      </c>
      <c r="F969" s="40">
        <v>77756</v>
      </c>
      <c r="G969" s="40" t="s">
        <v>33</v>
      </c>
      <c r="H969" s="40" t="s">
        <v>120</v>
      </c>
      <c r="I969" s="40" t="s">
        <v>155</v>
      </c>
      <c r="J969" s="40" t="s">
        <v>6989</v>
      </c>
      <c r="K969" s="40" t="s">
        <v>1170</v>
      </c>
      <c r="L969" s="40" t="s">
        <v>8921</v>
      </c>
      <c r="M969" s="103">
        <v>45971.484722222223</v>
      </c>
      <c r="N969" s="103">
        <v>45974.502083333333</v>
      </c>
      <c r="O969" s="40" t="s">
        <v>35</v>
      </c>
      <c r="P969" s="40" t="s">
        <v>35</v>
      </c>
      <c r="Q969" s="40" t="s">
        <v>1494</v>
      </c>
      <c r="R969" s="40" t="s">
        <v>1495</v>
      </c>
      <c r="S969" s="40" t="s">
        <v>11182</v>
      </c>
      <c r="T969" s="40" t="s">
        <v>1172</v>
      </c>
      <c r="U969" s="40">
        <v>32</v>
      </c>
      <c r="V969" s="40" t="str">
        <f>VLOOKUP(D969,TIPOLOGIA!A:F,5,0)</f>
        <v>PRINCIPAL</v>
      </c>
      <c r="W969" s="40" t="str">
        <f>VLOOKUP(D969,TIPOLOGIA!A:F,6,0)</f>
        <v>TERRESTRE</v>
      </c>
      <c r="X969" s="40" t="s">
        <v>1498</v>
      </c>
      <c r="Y969" s="40">
        <v>1</v>
      </c>
      <c r="Z969" s="51">
        <f>IF(T969="SOPORTE_TELEFÓNICO",'TARIFAS 2025'!$B$14,IF(V969="PRINCIPAL",'TARIFAS 2025'!$B$11,IF(V969="INTERMEDIA",'TARIFAS 2025'!$C$11,IF(V969="LEJANA",'TARIFAS 2025'!$D$11))))</f>
        <v>31419</v>
      </c>
      <c r="AA969" s="51">
        <f t="shared" si="15"/>
        <v>31419</v>
      </c>
      <c r="AB969" s="100"/>
      <c r="AC969" s="100"/>
      <c r="AD969" s="100"/>
      <c r="AE969" s="100"/>
      <c r="AF969" s="100"/>
      <c r="AG969" s="100"/>
      <c r="AH969" s="100"/>
      <c r="AI969" s="100"/>
      <c r="AJ969" s="100"/>
      <c r="AK969" s="100"/>
      <c r="AL969" s="100"/>
      <c r="AM969" s="100"/>
      <c r="AN969" s="100"/>
      <c r="AO969" s="100"/>
      <c r="AP969" s="100"/>
      <c r="AQ969" s="100"/>
      <c r="AR969" s="100"/>
      <c r="AS969" s="100"/>
      <c r="AT969" s="100"/>
      <c r="AU969" s="100"/>
      <c r="AV969" s="100"/>
      <c r="AW969" s="100"/>
      <c r="AX969" s="100"/>
      <c r="AY969" s="100"/>
      <c r="AZ969" s="100"/>
      <c r="BA969" s="100"/>
      <c r="BB969" s="100"/>
      <c r="BC969" s="100"/>
      <c r="BD969" s="100"/>
      <c r="BE969" s="100"/>
      <c r="BF969" s="100"/>
      <c r="BG969" s="100"/>
    </row>
    <row r="970" spans="1:59" s="85" customFormat="1" ht="15.6" x14ac:dyDescent="0.3">
      <c r="A970" s="40" t="s">
        <v>88</v>
      </c>
      <c r="B970" s="40" t="str">
        <f>VLOOKUP(A970,'CENTROS DE COSTOS'!A:D,2,0)</f>
        <v>0036-0005</v>
      </c>
      <c r="C970" s="40" t="str">
        <f>VLOOKUP(A970,'CENTROS DE COSTOS'!A:D,3,0)</f>
        <v>Wompi Noroccidente</v>
      </c>
      <c r="D970" s="40">
        <v>5001</v>
      </c>
      <c r="E970" s="40" t="s">
        <v>5249</v>
      </c>
      <c r="F970" s="40">
        <v>15500</v>
      </c>
      <c r="G970" s="40" t="s">
        <v>33</v>
      </c>
      <c r="H970" s="40" t="s">
        <v>120</v>
      </c>
      <c r="I970" s="40" t="s">
        <v>88</v>
      </c>
      <c r="J970" s="40" t="s">
        <v>6990</v>
      </c>
      <c r="K970" s="40" t="s">
        <v>1170</v>
      </c>
      <c r="L970" s="40" t="s">
        <v>8922</v>
      </c>
      <c r="M970" s="103">
        <v>45971.477777777778</v>
      </c>
      <c r="N970" s="103">
        <v>45974.503472222219</v>
      </c>
      <c r="O970" s="40" t="s">
        <v>35</v>
      </c>
      <c r="P970" s="40" t="s">
        <v>35</v>
      </c>
      <c r="Q970" s="40" t="s">
        <v>1494</v>
      </c>
      <c r="R970" s="40" t="s">
        <v>1495</v>
      </c>
      <c r="S970" s="40" t="s">
        <v>11183</v>
      </c>
      <c r="T970" s="40" t="s">
        <v>1172</v>
      </c>
      <c r="U970" s="40">
        <v>40</v>
      </c>
      <c r="V970" s="40" t="str">
        <f>VLOOKUP(D970,TIPOLOGIA!A:F,5,0)</f>
        <v>PRINCIPAL</v>
      </c>
      <c r="W970" s="40" t="str">
        <f>VLOOKUP(D970,TIPOLOGIA!A:F,6,0)</f>
        <v>TERRESTRE</v>
      </c>
      <c r="X970" s="40" t="s">
        <v>1498</v>
      </c>
      <c r="Y970" s="40">
        <v>1</v>
      </c>
      <c r="Z970" s="51">
        <f>IF(T970="SOPORTE_TELEFÓNICO",'TARIFAS 2025'!$B$14,IF(V970="PRINCIPAL",'TARIFAS 2025'!$B$11,IF(V970="INTERMEDIA",'TARIFAS 2025'!$C$11,IF(V970="LEJANA",'TARIFAS 2025'!$D$11))))</f>
        <v>31419</v>
      </c>
      <c r="AA970" s="51">
        <f t="shared" si="15"/>
        <v>31419</v>
      </c>
      <c r="AB970" s="100"/>
      <c r="AC970" s="100"/>
      <c r="AD970" s="100"/>
      <c r="AE970" s="100"/>
      <c r="AF970" s="100"/>
      <c r="AG970" s="100"/>
      <c r="AH970" s="100"/>
      <c r="AI970" s="100"/>
      <c r="AJ970" s="100"/>
      <c r="AK970" s="100"/>
      <c r="AL970" s="100"/>
      <c r="AM970" s="100"/>
      <c r="AN970" s="100"/>
      <c r="AO970" s="100"/>
      <c r="AP970" s="100"/>
      <c r="AQ970" s="100"/>
      <c r="AR970" s="100"/>
      <c r="AS970" s="100"/>
      <c r="AT970" s="100"/>
      <c r="AU970" s="100"/>
      <c r="AV970" s="100"/>
      <c r="AW970" s="100"/>
      <c r="AX970" s="100"/>
      <c r="AY970" s="100"/>
      <c r="AZ970" s="100"/>
      <c r="BA970" s="100"/>
      <c r="BB970" s="100"/>
      <c r="BC970" s="100"/>
      <c r="BD970" s="100"/>
      <c r="BE970" s="100"/>
      <c r="BF970" s="100"/>
      <c r="BG970" s="100"/>
    </row>
    <row r="971" spans="1:59" s="85" customFormat="1" ht="15.6" x14ac:dyDescent="0.3">
      <c r="A971" s="40" t="s">
        <v>81</v>
      </c>
      <c r="B971" s="40" t="str">
        <f>VLOOKUP(A971,'CENTROS DE COSTOS'!A:D,2,0)</f>
        <v>0036-0007</v>
      </c>
      <c r="C971" s="40" t="str">
        <f>VLOOKUP(A971,'CENTROS DE COSTOS'!A:D,3,0)</f>
        <v>Wompi Santander</v>
      </c>
      <c r="D971" s="40">
        <v>54001</v>
      </c>
      <c r="E971" s="40" t="s">
        <v>5250</v>
      </c>
      <c r="F971" s="40">
        <v>33150</v>
      </c>
      <c r="G971" s="40" t="s">
        <v>33</v>
      </c>
      <c r="H971" s="40" t="s">
        <v>891</v>
      </c>
      <c r="I971" s="40" t="s">
        <v>81</v>
      </c>
      <c r="J971" s="40" t="s">
        <v>6991</v>
      </c>
      <c r="K971" s="40" t="s">
        <v>1170</v>
      </c>
      <c r="L971" s="40" t="s">
        <v>8923</v>
      </c>
      <c r="M971" s="103">
        <v>45966.475694444453</v>
      </c>
      <c r="N971" s="103">
        <v>45974.504166666673</v>
      </c>
      <c r="O971" s="40" t="s">
        <v>35</v>
      </c>
      <c r="P971" s="40" t="s">
        <v>35</v>
      </c>
      <c r="Q971" s="40" t="s">
        <v>1494</v>
      </c>
      <c r="R971" s="40" t="s">
        <v>1495</v>
      </c>
      <c r="S971" s="40" t="s">
        <v>11184</v>
      </c>
      <c r="T971" s="40" t="s">
        <v>1172</v>
      </c>
      <c r="U971" s="40">
        <v>40</v>
      </c>
      <c r="V971" s="40" t="str">
        <f>VLOOKUP(D971,TIPOLOGIA!A:F,5,0)</f>
        <v>PRINCIPAL</v>
      </c>
      <c r="W971" s="40" t="str">
        <f>VLOOKUP(D971,TIPOLOGIA!A:F,6,0)</f>
        <v>TERRESTRE</v>
      </c>
      <c r="X971" s="40" t="s">
        <v>1188</v>
      </c>
      <c r="Y971" s="40">
        <v>1</v>
      </c>
      <c r="Z971" s="51">
        <f>IF(T971="SOPORTE_TELEFÓNICO",'TARIFAS 2025'!$B$14,IF(V971="PRINCIPAL",'TARIFAS 2025'!$B$11,IF(V971="INTERMEDIA",'TARIFAS 2025'!$C$11,IF(V971="LEJANA",'TARIFAS 2025'!$D$11))))</f>
        <v>31419</v>
      </c>
      <c r="AA971" s="51">
        <f t="shared" si="15"/>
        <v>31419</v>
      </c>
      <c r="AB971" s="100"/>
      <c r="AC971" s="100"/>
      <c r="AD971" s="100"/>
      <c r="AE971" s="100"/>
      <c r="AF971" s="100"/>
      <c r="AG971" s="100"/>
      <c r="AH971" s="100"/>
      <c r="AI971" s="100"/>
      <c r="AJ971" s="100"/>
      <c r="AK971" s="100"/>
      <c r="AL971" s="100"/>
      <c r="AM971" s="100"/>
      <c r="AN971" s="100"/>
      <c r="AO971" s="100"/>
      <c r="AP971" s="100"/>
      <c r="AQ971" s="100"/>
      <c r="AR971" s="100"/>
      <c r="AS971" s="100"/>
      <c r="AT971" s="100"/>
      <c r="AU971" s="100"/>
      <c r="AV971" s="100"/>
      <c r="AW971" s="100"/>
      <c r="AX971" s="100"/>
      <c r="AY971" s="100"/>
      <c r="AZ971" s="100"/>
      <c r="BA971" s="100"/>
      <c r="BB971" s="100"/>
      <c r="BC971" s="100"/>
      <c r="BD971" s="100"/>
      <c r="BE971" s="100"/>
      <c r="BF971" s="100"/>
      <c r="BG971" s="100"/>
    </row>
    <row r="972" spans="1:59" s="85" customFormat="1" ht="15.6" x14ac:dyDescent="0.3">
      <c r="A972" s="40" t="s">
        <v>88</v>
      </c>
      <c r="B972" s="40" t="str">
        <f>VLOOKUP(A972,'CENTROS DE COSTOS'!A:D,2,0)</f>
        <v>0036-0005</v>
      </c>
      <c r="C972" s="40" t="str">
        <f>VLOOKUP(A972,'CENTROS DE COSTOS'!A:D,3,0)</f>
        <v>Wompi Noroccidente</v>
      </c>
      <c r="D972" s="40">
        <v>5088</v>
      </c>
      <c r="E972" s="40" t="s">
        <v>5251</v>
      </c>
      <c r="F972" s="40">
        <v>79583</v>
      </c>
      <c r="G972" s="40" t="s">
        <v>33</v>
      </c>
      <c r="H972" s="40" t="s">
        <v>120</v>
      </c>
      <c r="I972" s="40" t="s">
        <v>155</v>
      </c>
      <c r="J972" s="40" t="s">
        <v>6992</v>
      </c>
      <c r="K972" s="40" t="s">
        <v>1170</v>
      </c>
      <c r="L972" s="40" t="s">
        <v>8924</v>
      </c>
      <c r="M972" s="103">
        <v>45971.441666666673</v>
      </c>
      <c r="N972" s="103">
        <v>45974.504166666673</v>
      </c>
      <c r="O972" s="40" t="s">
        <v>35</v>
      </c>
      <c r="P972" s="40" t="s">
        <v>35</v>
      </c>
      <c r="Q972" s="40" t="s">
        <v>1494</v>
      </c>
      <c r="R972" s="40" t="s">
        <v>1495</v>
      </c>
      <c r="S972" s="40" t="s">
        <v>11185</v>
      </c>
      <c r="T972" s="40" t="s">
        <v>1172</v>
      </c>
      <c r="U972" s="40">
        <v>16</v>
      </c>
      <c r="V972" s="40" t="str">
        <f>VLOOKUP(D972,TIPOLOGIA!A:F,5,0)</f>
        <v>PRINCIPAL</v>
      </c>
      <c r="W972" s="40" t="str">
        <f>VLOOKUP(D972,TIPOLOGIA!A:F,6,0)</f>
        <v>TERRESTRE</v>
      </c>
      <c r="X972" s="40" t="s">
        <v>1498</v>
      </c>
      <c r="Y972" s="40">
        <v>1</v>
      </c>
      <c r="Z972" s="51">
        <f>IF(T972="SOPORTE_TELEFÓNICO",'TARIFAS 2025'!$B$14,IF(V972="PRINCIPAL",'TARIFAS 2025'!$B$11,IF(V972="INTERMEDIA",'TARIFAS 2025'!$C$11,IF(V972="LEJANA",'TARIFAS 2025'!$D$11))))</f>
        <v>31419</v>
      </c>
      <c r="AA972" s="51">
        <f t="shared" si="15"/>
        <v>31419</v>
      </c>
      <c r="AB972" s="100"/>
      <c r="AC972" s="100"/>
      <c r="AD972" s="100"/>
      <c r="AE972" s="100"/>
      <c r="AF972" s="100"/>
      <c r="AG972" s="100"/>
      <c r="AH972" s="100"/>
      <c r="AI972" s="100"/>
      <c r="AJ972" s="100"/>
      <c r="AK972" s="100"/>
      <c r="AL972" s="100"/>
      <c r="AM972" s="100"/>
      <c r="AN972" s="100"/>
      <c r="AO972" s="100"/>
      <c r="AP972" s="100"/>
      <c r="AQ972" s="100"/>
      <c r="AR972" s="100"/>
      <c r="AS972" s="100"/>
      <c r="AT972" s="100"/>
      <c r="AU972" s="100"/>
      <c r="AV972" s="100"/>
      <c r="AW972" s="100"/>
      <c r="AX972" s="100"/>
      <c r="AY972" s="100"/>
      <c r="AZ972" s="100"/>
      <c r="BA972" s="100"/>
      <c r="BB972" s="100"/>
      <c r="BC972" s="100"/>
      <c r="BD972" s="100"/>
      <c r="BE972" s="100"/>
      <c r="BF972" s="100"/>
      <c r="BG972" s="100"/>
    </row>
    <row r="973" spans="1:59" s="85" customFormat="1" ht="15.6" x14ac:dyDescent="0.3">
      <c r="A973" s="40" t="s">
        <v>88</v>
      </c>
      <c r="B973" s="40" t="str">
        <f>VLOOKUP(A973,'CENTROS DE COSTOS'!A:D,2,0)</f>
        <v>0036-0005</v>
      </c>
      <c r="C973" s="40" t="str">
        <f>VLOOKUP(A973,'CENTROS DE COSTOS'!A:D,3,0)</f>
        <v>Wompi Noroccidente</v>
      </c>
      <c r="D973" s="40">
        <v>5001</v>
      </c>
      <c r="E973" s="40" t="s">
        <v>5252</v>
      </c>
      <c r="F973" s="40">
        <v>68506</v>
      </c>
      <c r="G973" s="40" t="s">
        <v>33</v>
      </c>
      <c r="H973" s="40" t="s">
        <v>120</v>
      </c>
      <c r="I973" s="40" t="s">
        <v>88</v>
      </c>
      <c r="J973" s="40" t="s">
        <v>6993</v>
      </c>
      <c r="K973" s="40" t="s">
        <v>1170</v>
      </c>
      <c r="L973" s="40" t="s">
        <v>8925</v>
      </c>
      <c r="M973" s="103">
        <v>45971.420138888891</v>
      </c>
      <c r="N973" s="103">
        <v>45974.504861111112</v>
      </c>
      <c r="O973" s="40" t="s">
        <v>35</v>
      </c>
      <c r="P973" s="40" t="s">
        <v>35</v>
      </c>
      <c r="Q973" s="40" t="s">
        <v>1494</v>
      </c>
      <c r="R973" s="40" t="s">
        <v>1495</v>
      </c>
      <c r="S973" s="40" t="s">
        <v>11186</v>
      </c>
      <c r="T973" s="40" t="s">
        <v>1172</v>
      </c>
      <c r="U973" s="40">
        <v>64</v>
      </c>
      <c r="V973" s="40" t="str">
        <f>VLOOKUP(D973,TIPOLOGIA!A:F,5,0)</f>
        <v>PRINCIPAL</v>
      </c>
      <c r="W973" s="40" t="str">
        <f>VLOOKUP(D973,TIPOLOGIA!A:F,6,0)</f>
        <v>TERRESTRE</v>
      </c>
      <c r="X973" s="40" t="s">
        <v>1498</v>
      </c>
      <c r="Y973" s="40">
        <v>1</v>
      </c>
      <c r="Z973" s="51">
        <f>IF(T973="SOPORTE_TELEFÓNICO",'TARIFAS 2025'!$B$14,IF(V973="PRINCIPAL",'TARIFAS 2025'!$B$11,IF(V973="INTERMEDIA",'TARIFAS 2025'!$C$11,IF(V973="LEJANA",'TARIFAS 2025'!$D$11))))</f>
        <v>31419</v>
      </c>
      <c r="AA973" s="51">
        <f t="shared" si="15"/>
        <v>31419</v>
      </c>
      <c r="AB973" s="100"/>
      <c r="AC973" s="100"/>
      <c r="AD973" s="100"/>
      <c r="AE973" s="100"/>
      <c r="AF973" s="100"/>
      <c r="AG973" s="100"/>
      <c r="AH973" s="100"/>
      <c r="AI973" s="100"/>
      <c r="AJ973" s="100"/>
      <c r="AK973" s="100"/>
      <c r="AL973" s="100"/>
      <c r="AM973" s="100"/>
      <c r="AN973" s="100"/>
      <c r="AO973" s="100"/>
      <c r="AP973" s="100"/>
      <c r="AQ973" s="100"/>
      <c r="AR973" s="100"/>
      <c r="AS973" s="100"/>
      <c r="AT973" s="100"/>
      <c r="AU973" s="100"/>
      <c r="AV973" s="100"/>
      <c r="AW973" s="100"/>
      <c r="AX973" s="100"/>
      <c r="AY973" s="100"/>
      <c r="AZ973" s="100"/>
      <c r="BA973" s="100"/>
      <c r="BB973" s="100"/>
      <c r="BC973" s="100"/>
      <c r="BD973" s="100"/>
      <c r="BE973" s="100"/>
      <c r="BF973" s="100"/>
      <c r="BG973" s="100"/>
    </row>
    <row r="974" spans="1:59" s="85" customFormat="1" ht="15.6" x14ac:dyDescent="0.3">
      <c r="A974" s="40" t="s">
        <v>88</v>
      </c>
      <c r="B974" s="40" t="str">
        <f>VLOOKUP(A974,'CENTROS DE COSTOS'!A:D,2,0)</f>
        <v>0036-0005</v>
      </c>
      <c r="C974" s="40" t="str">
        <f>VLOOKUP(A974,'CENTROS DE COSTOS'!A:D,3,0)</f>
        <v>Wompi Noroccidente</v>
      </c>
      <c r="D974" s="40">
        <v>5360</v>
      </c>
      <c r="E974" s="40" t="s">
        <v>5253</v>
      </c>
      <c r="F974" s="40">
        <v>57195</v>
      </c>
      <c r="G974" s="40" t="s">
        <v>33</v>
      </c>
      <c r="H974" s="40" t="s">
        <v>120</v>
      </c>
      <c r="I974" s="40" t="s">
        <v>190</v>
      </c>
      <c r="J974" s="40" t="s">
        <v>3317</v>
      </c>
      <c r="K974" s="40" t="s">
        <v>1170</v>
      </c>
      <c r="L974" s="40" t="s">
        <v>8926</v>
      </c>
      <c r="M974" s="103">
        <v>45968.578472222223</v>
      </c>
      <c r="N974" s="103">
        <v>45974.505555555559</v>
      </c>
      <c r="O974" s="40" t="s">
        <v>35</v>
      </c>
      <c r="P974" s="40" t="s">
        <v>35</v>
      </c>
      <c r="Q974" s="40" t="s">
        <v>1494</v>
      </c>
      <c r="R974" s="40" t="s">
        <v>1495</v>
      </c>
      <c r="S974" s="40" t="s">
        <v>11187</v>
      </c>
      <c r="T974" s="40" t="s">
        <v>1172</v>
      </c>
      <c r="U974" s="40">
        <v>64</v>
      </c>
      <c r="V974" s="40" t="str">
        <f>VLOOKUP(D974,TIPOLOGIA!A:F,5,0)</f>
        <v>PRINCIPAL</v>
      </c>
      <c r="W974" s="40" t="str">
        <f>VLOOKUP(D974,TIPOLOGIA!A:F,6,0)</f>
        <v>TERRESTRE</v>
      </c>
      <c r="X974" s="40" t="s">
        <v>1498</v>
      </c>
      <c r="Y974" s="40">
        <v>1</v>
      </c>
      <c r="Z974" s="51">
        <f>IF(T974="SOPORTE_TELEFÓNICO",'TARIFAS 2025'!$B$14,IF(V974="PRINCIPAL",'TARIFAS 2025'!$B$11,IF(V974="INTERMEDIA",'TARIFAS 2025'!$C$11,IF(V974="LEJANA",'TARIFAS 2025'!$D$11))))</f>
        <v>31419</v>
      </c>
      <c r="AA974" s="51">
        <f t="shared" si="15"/>
        <v>31419</v>
      </c>
      <c r="AB974" s="100"/>
      <c r="AC974" s="100"/>
      <c r="AD974" s="100"/>
      <c r="AE974" s="100"/>
      <c r="AF974" s="100"/>
      <c r="AG974" s="100"/>
      <c r="AH974" s="100"/>
      <c r="AI974" s="100"/>
      <c r="AJ974" s="100"/>
      <c r="AK974" s="100"/>
      <c r="AL974" s="100"/>
      <c r="AM974" s="100"/>
      <c r="AN974" s="100"/>
      <c r="AO974" s="100"/>
      <c r="AP974" s="100"/>
      <c r="AQ974" s="100"/>
      <c r="AR974" s="100"/>
      <c r="AS974" s="100"/>
      <c r="AT974" s="100"/>
      <c r="AU974" s="100"/>
      <c r="AV974" s="100"/>
      <c r="AW974" s="100"/>
      <c r="AX974" s="100"/>
      <c r="AY974" s="100"/>
      <c r="AZ974" s="100"/>
      <c r="BA974" s="100"/>
      <c r="BB974" s="100"/>
      <c r="BC974" s="100"/>
      <c r="BD974" s="100"/>
      <c r="BE974" s="100"/>
      <c r="BF974" s="100"/>
      <c r="BG974" s="100"/>
    </row>
    <row r="975" spans="1:59" s="85" customFormat="1" ht="15.6" x14ac:dyDescent="0.3">
      <c r="A975" s="40" t="s">
        <v>88</v>
      </c>
      <c r="B975" s="40" t="str">
        <f>VLOOKUP(A975,'CENTROS DE COSTOS'!A:D,2,0)</f>
        <v>0036-0005</v>
      </c>
      <c r="C975" s="40" t="str">
        <f>VLOOKUP(A975,'CENTROS DE COSTOS'!A:D,3,0)</f>
        <v>Wompi Noroccidente</v>
      </c>
      <c r="D975" s="40">
        <v>5001</v>
      </c>
      <c r="E975" s="40" t="s">
        <v>5254</v>
      </c>
      <c r="F975" s="40">
        <v>78170</v>
      </c>
      <c r="G975" s="40" t="s">
        <v>33</v>
      </c>
      <c r="H975" s="40" t="s">
        <v>120</v>
      </c>
      <c r="I975" s="40" t="s">
        <v>88</v>
      </c>
      <c r="J975" s="40" t="s">
        <v>6994</v>
      </c>
      <c r="K975" s="40" t="s">
        <v>1170</v>
      </c>
      <c r="L975" s="40" t="s">
        <v>8927</v>
      </c>
      <c r="M975" s="103">
        <v>45968.474305555559</v>
      </c>
      <c r="N975" s="103">
        <v>45974.506249999999</v>
      </c>
      <c r="O975" s="40" t="s">
        <v>35</v>
      </c>
      <c r="P975" s="40" t="s">
        <v>35</v>
      </c>
      <c r="Q975" s="40" t="s">
        <v>1494</v>
      </c>
      <c r="R975" s="40" t="s">
        <v>1495</v>
      </c>
      <c r="S975" s="40" t="s">
        <v>11188</v>
      </c>
      <c r="T975" s="40" t="s">
        <v>1172</v>
      </c>
      <c r="U975" s="40">
        <v>24</v>
      </c>
      <c r="V975" s="40" t="str">
        <f>VLOOKUP(D975,TIPOLOGIA!A:F,5,0)</f>
        <v>PRINCIPAL</v>
      </c>
      <c r="W975" s="40" t="str">
        <f>VLOOKUP(D975,TIPOLOGIA!A:F,6,0)</f>
        <v>TERRESTRE</v>
      </c>
      <c r="X975" s="40" t="s">
        <v>1498</v>
      </c>
      <c r="Y975" s="40">
        <v>1</v>
      </c>
      <c r="Z975" s="51">
        <f>IF(T975="SOPORTE_TELEFÓNICO",'TARIFAS 2025'!$B$14,IF(V975="PRINCIPAL",'TARIFAS 2025'!$B$11,IF(V975="INTERMEDIA",'TARIFAS 2025'!$C$11,IF(V975="LEJANA",'TARIFAS 2025'!$D$11))))</f>
        <v>31419</v>
      </c>
      <c r="AA975" s="51">
        <f t="shared" si="15"/>
        <v>31419</v>
      </c>
      <c r="AB975" s="100"/>
      <c r="AC975" s="100"/>
      <c r="AD975" s="100"/>
      <c r="AE975" s="100"/>
      <c r="AF975" s="100"/>
      <c r="AG975" s="100"/>
      <c r="AH975" s="100"/>
      <c r="AI975" s="100"/>
      <c r="AJ975" s="100"/>
      <c r="AK975" s="100"/>
      <c r="AL975" s="100"/>
      <c r="AM975" s="100"/>
      <c r="AN975" s="100"/>
      <c r="AO975" s="100"/>
      <c r="AP975" s="100"/>
      <c r="AQ975" s="100"/>
      <c r="AR975" s="100"/>
      <c r="AS975" s="100"/>
      <c r="AT975" s="100"/>
      <c r="AU975" s="100"/>
      <c r="AV975" s="100"/>
      <c r="AW975" s="100"/>
      <c r="AX975" s="100"/>
      <c r="AY975" s="100"/>
      <c r="AZ975" s="100"/>
      <c r="BA975" s="100"/>
      <c r="BB975" s="100"/>
      <c r="BC975" s="100"/>
      <c r="BD975" s="100"/>
      <c r="BE975" s="100"/>
      <c r="BF975" s="100"/>
      <c r="BG975" s="100"/>
    </row>
    <row r="976" spans="1:59" s="85" customFormat="1" ht="15.6" x14ac:dyDescent="0.3">
      <c r="A976" s="40" t="s">
        <v>86</v>
      </c>
      <c r="B976" s="40" t="str">
        <f>VLOOKUP(A976,'CENTROS DE COSTOS'!A:D,2,0)</f>
        <v>0036-0002</v>
      </c>
      <c r="C976" s="40" t="str">
        <f>VLOOKUP(A976,'CENTROS DE COSTOS'!A:D,3,0)</f>
        <v>Wompi Eje Cafetero</v>
      </c>
      <c r="D976" s="40">
        <v>17001</v>
      </c>
      <c r="E976" s="40" t="s">
        <v>5255</v>
      </c>
      <c r="F976" s="40">
        <v>22893</v>
      </c>
      <c r="G976" s="40" t="s">
        <v>33</v>
      </c>
      <c r="H976" s="40" t="s">
        <v>126</v>
      </c>
      <c r="I976" s="40" t="s">
        <v>86</v>
      </c>
      <c r="J976" s="40" t="s">
        <v>6995</v>
      </c>
      <c r="K976" s="40" t="s">
        <v>1170</v>
      </c>
      <c r="L976" s="40" t="s">
        <v>8928</v>
      </c>
      <c r="M976" s="103">
        <v>45973.362500000003</v>
      </c>
      <c r="N976" s="103">
        <v>45974.51458333333</v>
      </c>
      <c r="O976" s="40" t="s">
        <v>35</v>
      </c>
      <c r="P976" s="40" t="s">
        <v>35</v>
      </c>
      <c r="Q976" s="40" t="s">
        <v>1494</v>
      </c>
      <c r="R976" s="40" t="s">
        <v>1495</v>
      </c>
      <c r="S976" s="40" t="s">
        <v>11189</v>
      </c>
      <c r="T976" s="40" t="s">
        <v>1172</v>
      </c>
      <c r="U976" s="40">
        <v>16</v>
      </c>
      <c r="V976" s="40" t="str">
        <f>VLOOKUP(D976,TIPOLOGIA!A:F,5,0)</f>
        <v>PRINCIPAL</v>
      </c>
      <c r="W976" s="40" t="str">
        <f>VLOOKUP(D976,TIPOLOGIA!A:F,6,0)</f>
        <v>TERRESTRE</v>
      </c>
      <c r="X976" s="40" t="s">
        <v>1175</v>
      </c>
      <c r="Y976" s="40">
        <v>1</v>
      </c>
      <c r="Z976" s="51">
        <f>IF(T976="SOPORTE_TELEFÓNICO",'TARIFAS 2025'!$B$14,IF(V976="PRINCIPAL",'TARIFAS 2025'!$B$11,IF(V976="INTERMEDIA",'TARIFAS 2025'!$C$11,IF(V976="LEJANA",'TARIFAS 2025'!$D$11))))</f>
        <v>31419</v>
      </c>
      <c r="AA976" s="51">
        <f t="shared" si="15"/>
        <v>31419</v>
      </c>
      <c r="AB976" s="100"/>
      <c r="AC976" s="100"/>
      <c r="AD976" s="100"/>
      <c r="AE976" s="100"/>
      <c r="AF976" s="100"/>
      <c r="AG976" s="100"/>
      <c r="AH976" s="100"/>
      <c r="AI976" s="100"/>
      <c r="AJ976" s="100"/>
      <c r="AK976" s="100"/>
      <c r="AL976" s="100"/>
      <c r="AM976" s="100"/>
      <c r="AN976" s="100"/>
      <c r="AO976" s="100"/>
      <c r="AP976" s="100"/>
      <c r="AQ976" s="100"/>
      <c r="AR976" s="100"/>
      <c r="AS976" s="100"/>
      <c r="AT976" s="100"/>
      <c r="AU976" s="100"/>
      <c r="AV976" s="100"/>
      <c r="AW976" s="100"/>
      <c r="AX976" s="100"/>
      <c r="AY976" s="100"/>
      <c r="AZ976" s="100"/>
      <c r="BA976" s="100"/>
      <c r="BB976" s="100"/>
      <c r="BC976" s="100"/>
      <c r="BD976" s="100"/>
      <c r="BE976" s="100"/>
      <c r="BF976" s="100"/>
      <c r="BG976" s="100"/>
    </row>
    <row r="977" spans="1:59" s="85" customFormat="1" ht="15.6" x14ac:dyDescent="0.3">
      <c r="A977" s="40" t="s">
        <v>81</v>
      </c>
      <c r="B977" s="40" t="str">
        <f>VLOOKUP(A977,'CENTROS DE COSTOS'!A:D,2,0)</f>
        <v>0036-0007</v>
      </c>
      <c r="C977" s="40" t="str">
        <f>VLOOKUP(A977,'CENTROS DE COSTOS'!A:D,3,0)</f>
        <v>Wompi Santander</v>
      </c>
      <c r="D977" s="40">
        <v>54001</v>
      </c>
      <c r="E977" s="40" t="s">
        <v>5256</v>
      </c>
      <c r="F977" s="40">
        <v>78345</v>
      </c>
      <c r="G977" s="40" t="s">
        <v>33</v>
      </c>
      <c r="H977" s="40" t="s">
        <v>891</v>
      </c>
      <c r="I977" s="40" t="s">
        <v>81</v>
      </c>
      <c r="J977" s="40" t="s">
        <v>6996</v>
      </c>
      <c r="K977" s="40" t="s">
        <v>1170</v>
      </c>
      <c r="L977" s="40" t="s">
        <v>8929</v>
      </c>
      <c r="M977" s="103">
        <v>45971.677083333343</v>
      </c>
      <c r="N977" s="103">
        <v>45974.518750000003</v>
      </c>
      <c r="O977" s="40" t="s">
        <v>35</v>
      </c>
      <c r="P977" s="40" t="s">
        <v>35</v>
      </c>
      <c r="Q977" s="40" t="s">
        <v>1494</v>
      </c>
      <c r="R977" s="40" t="s">
        <v>1495</v>
      </c>
      <c r="S977" s="40" t="s">
        <v>11190</v>
      </c>
      <c r="T977" s="40" t="s">
        <v>1172</v>
      </c>
      <c r="U977" s="40">
        <v>16</v>
      </c>
      <c r="V977" s="40" t="str">
        <f>VLOOKUP(D977,TIPOLOGIA!A:F,5,0)</f>
        <v>PRINCIPAL</v>
      </c>
      <c r="W977" s="40" t="str">
        <f>VLOOKUP(D977,TIPOLOGIA!A:F,6,0)</f>
        <v>TERRESTRE</v>
      </c>
      <c r="X977" s="40" t="s">
        <v>1211</v>
      </c>
      <c r="Y977" s="40">
        <v>1</v>
      </c>
      <c r="Z977" s="51">
        <f>IF(T977="SOPORTE_TELEFÓNICO",'TARIFAS 2025'!$B$14,IF(V977="PRINCIPAL",'TARIFAS 2025'!$B$11,IF(V977="INTERMEDIA",'TARIFAS 2025'!$C$11,IF(V977="LEJANA",'TARIFAS 2025'!$D$11))))</f>
        <v>31419</v>
      </c>
      <c r="AA977" s="51">
        <f t="shared" si="15"/>
        <v>31419</v>
      </c>
      <c r="AB977" s="100"/>
      <c r="AC977" s="100"/>
      <c r="AD977" s="100"/>
      <c r="AE977" s="100"/>
      <c r="AF977" s="100"/>
      <c r="AG977" s="100"/>
      <c r="AH977" s="100"/>
      <c r="AI977" s="100"/>
      <c r="AJ977" s="100"/>
      <c r="AK977" s="100"/>
      <c r="AL977" s="100"/>
      <c r="AM977" s="100"/>
      <c r="AN977" s="100"/>
      <c r="AO977" s="100"/>
      <c r="AP977" s="100"/>
      <c r="AQ977" s="100"/>
      <c r="AR977" s="100"/>
      <c r="AS977" s="100"/>
      <c r="AT977" s="100"/>
      <c r="AU977" s="100"/>
      <c r="AV977" s="100"/>
      <c r="AW977" s="100"/>
      <c r="AX977" s="100"/>
      <c r="AY977" s="100"/>
      <c r="AZ977" s="100"/>
      <c r="BA977" s="100"/>
      <c r="BB977" s="100"/>
      <c r="BC977" s="100"/>
      <c r="BD977" s="100"/>
      <c r="BE977" s="100"/>
      <c r="BF977" s="100"/>
      <c r="BG977" s="100"/>
    </row>
    <row r="978" spans="1:59" s="85" customFormat="1" ht="15.6" x14ac:dyDescent="0.3">
      <c r="A978" s="40" t="s">
        <v>86</v>
      </c>
      <c r="B978" s="40" t="str">
        <f>VLOOKUP(A978,'CENTROS DE COSTOS'!A:D,2,0)</f>
        <v>0036-0002</v>
      </c>
      <c r="C978" s="40" t="str">
        <f>VLOOKUP(A978,'CENTROS DE COSTOS'!A:D,3,0)</f>
        <v>Wompi Eje Cafetero</v>
      </c>
      <c r="D978" s="40">
        <v>17001</v>
      </c>
      <c r="E978" s="40" t="s">
        <v>5257</v>
      </c>
      <c r="F978" s="40">
        <v>77901</v>
      </c>
      <c r="G978" s="40" t="s">
        <v>33</v>
      </c>
      <c r="H978" s="40" t="s">
        <v>126</v>
      </c>
      <c r="I978" s="40" t="s">
        <v>86</v>
      </c>
      <c r="J978" s="40" t="s">
        <v>6997</v>
      </c>
      <c r="K978" s="40" t="s">
        <v>1170</v>
      </c>
      <c r="L978" s="40" t="s">
        <v>8930</v>
      </c>
      <c r="M978" s="103">
        <v>45972.413888888892</v>
      </c>
      <c r="N978" s="103">
        <v>45974.525000000001</v>
      </c>
      <c r="O978" s="40" t="s">
        <v>35</v>
      </c>
      <c r="P978" s="40" t="s">
        <v>35</v>
      </c>
      <c r="Q978" s="40" t="s">
        <v>1494</v>
      </c>
      <c r="R978" s="40" t="s">
        <v>1495</v>
      </c>
      <c r="S978" s="40" t="s">
        <v>11191</v>
      </c>
      <c r="T978" s="40" t="s">
        <v>1172</v>
      </c>
      <c r="U978" s="40">
        <v>24</v>
      </c>
      <c r="V978" s="40" t="str">
        <f>VLOOKUP(D978,TIPOLOGIA!A:F,5,0)</f>
        <v>PRINCIPAL</v>
      </c>
      <c r="W978" s="40" t="str">
        <f>VLOOKUP(D978,TIPOLOGIA!A:F,6,0)</f>
        <v>TERRESTRE</v>
      </c>
      <c r="X978" s="40" t="s">
        <v>1175</v>
      </c>
      <c r="Y978" s="40">
        <v>1</v>
      </c>
      <c r="Z978" s="51">
        <f>IF(T978="SOPORTE_TELEFÓNICO",'TARIFAS 2025'!$B$14,IF(V978="PRINCIPAL",'TARIFAS 2025'!$B$11,IF(V978="INTERMEDIA",'TARIFAS 2025'!$C$11,IF(V978="LEJANA",'TARIFAS 2025'!$D$11))))</f>
        <v>31419</v>
      </c>
      <c r="AA978" s="51">
        <f t="shared" si="15"/>
        <v>31419</v>
      </c>
      <c r="AB978" s="100"/>
      <c r="AC978" s="100"/>
      <c r="AD978" s="100"/>
      <c r="AE978" s="100"/>
      <c r="AF978" s="100"/>
      <c r="AG978" s="100"/>
      <c r="AH978" s="100"/>
      <c r="AI978" s="100"/>
      <c r="AJ978" s="100"/>
      <c r="AK978" s="100"/>
      <c r="AL978" s="100"/>
      <c r="AM978" s="100"/>
      <c r="AN978" s="100"/>
      <c r="AO978" s="100"/>
      <c r="AP978" s="100"/>
      <c r="AQ978" s="100"/>
      <c r="AR978" s="100"/>
      <c r="AS978" s="100"/>
      <c r="AT978" s="100"/>
      <c r="AU978" s="100"/>
      <c r="AV978" s="100"/>
      <c r="AW978" s="100"/>
      <c r="AX978" s="100"/>
      <c r="AY978" s="100"/>
      <c r="AZ978" s="100"/>
      <c r="BA978" s="100"/>
      <c r="BB978" s="100"/>
      <c r="BC978" s="100"/>
      <c r="BD978" s="100"/>
      <c r="BE978" s="100"/>
      <c r="BF978" s="100"/>
      <c r="BG978" s="100"/>
    </row>
    <row r="979" spans="1:59" s="85" customFormat="1" ht="15.6" x14ac:dyDescent="0.3">
      <c r="A979" s="40" t="s">
        <v>97</v>
      </c>
      <c r="B979" s="40" t="str">
        <f>VLOOKUP(A979,'CENTROS DE COSTOS'!A:D,2,0)</f>
        <v>0036-0001</v>
      </c>
      <c r="C979" s="40" t="str">
        <f>VLOOKUP(A979,'CENTROS DE COSTOS'!A:D,3,0)</f>
        <v>Wompi Costa</v>
      </c>
      <c r="D979" s="40">
        <v>20001</v>
      </c>
      <c r="E979" s="40" t="s">
        <v>5258</v>
      </c>
      <c r="F979" s="40">
        <v>81792</v>
      </c>
      <c r="G979" s="40" t="s">
        <v>33</v>
      </c>
      <c r="H979" s="40" t="s">
        <v>536</v>
      </c>
      <c r="I979" s="40" t="s">
        <v>97</v>
      </c>
      <c r="J979" s="40" t="s">
        <v>6998</v>
      </c>
      <c r="K979" s="40" t="s">
        <v>1170</v>
      </c>
      <c r="L979" s="40" t="s">
        <v>8931</v>
      </c>
      <c r="M979" s="103">
        <v>45972.676388888889</v>
      </c>
      <c r="N979" s="103">
        <v>45974.525694444441</v>
      </c>
      <c r="O979" s="40" t="s">
        <v>35</v>
      </c>
      <c r="P979" s="40" t="s">
        <v>35</v>
      </c>
      <c r="Q979" s="40" t="s">
        <v>1494</v>
      </c>
      <c r="R979" s="40" t="s">
        <v>1495</v>
      </c>
      <c r="S979" s="40" t="s">
        <v>11192</v>
      </c>
      <c r="T979" s="40" t="s">
        <v>1172</v>
      </c>
      <c r="U979" s="40">
        <v>16</v>
      </c>
      <c r="V979" s="40" t="str">
        <f>VLOOKUP(D979,TIPOLOGIA!A:F,5,0)</f>
        <v>PRINCIPAL</v>
      </c>
      <c r="W979" s="40" t="str">
        <f>VLOOKUP(D979,TIPOLOGIA!A:F,6,0)</f>
        <v>TERRESTRE</v>
      </c>
      <c r="X979" s="40" t="s">
        <v>1204</v>
      </c>
      <c r="Y979" s="40">
        <v>1</v>
      </c>
      <c r="Z979" s="51">
        <f>IF(T979="SOPORTE_TELEFÓNICO",'TARIFAS 2025'!$B$14,IF(V979="PRINCIPAL",'TARIFAS 2025'!$B$11,IF(V979="INTERMEDIA",'TARIFAS 2025'!$C$11,IF(V979="LEJANA",'TARIFAS 2025'!$D$11))))</f>
        <v>31419</v>
      </c>
      <c r="AA979" s="51">
        <f t="shared" si="15"/>
        <v>31419</v>
      </c>
      <c r="AB979" s="100"/>
      <c r="AC979" s="100"/>
      <c r="AD979" s="100"/>
      <c r="AE979" s="100"/>
      <c r="AF979" s="100"/>
      <c r="AG979" s="100"/>
      <c r="AH979" s="100"/>
      <c r="AI979" s="100"/>
      <c r="AJ979" s="100"/>
      <c r="AK979" s="100"/>
      <c r="AL979" s="100"/>
      <c r="AM979" s="100"/>
      <c r="AN979" s="100"/>
      <c r="AO979" s="100"/>
      <c r="AP979" s="100"/>
      <c r="AQ979" s="100"/>
      <c r="AR979" s="100"/>
      <c r="AS979" s="100"/>
      <c r="AT979" s="100"/>
      <c r="AU979" s="100"/>
      <c r="AV979" s="100"/>
      <c r="AW979" s="100"/>
      <c r="AX979" s="100"/>
      <c r="AY979" s="100"/>
      <c r="AZ979" s="100"/>
      <c r="BA979" s="100"/>
      <c r="BB979" s="100"/>
      <c r="BC979" s="100"/>
      <c r="BD979" s="100"/>
      <c r="BE979" s="100"/>
      <c r="BF979" s="100"/>
      <c r="BG979" s="100"/>
    </row>
    <row r="980" spans="1:59" s="85" customFormat="1" ht="15.6" x14ac:dyDescent="0.3">
      <c r="A980" s="40" t="s">
        <v>77</v>
      </c>
      <c r="B980" s="40" t="str">
        <f>VLOOKUP(A980,'CENTROS DE COSTOS'!A:D,2,0)</f>
        <v>0036-0003</v>
      </c>
      <c r="C980" s="40" t="str">
        <f>VLOOKUP(A980,'CENTROS DE COSTOS'!A:D,3,0)</f>
        <v>Wompi Suroccidente</v>
      </c>
      <c r="D980" s="40">
        <v>19001</v>
      </c>
      <c r="E980" s="40" t="s">
        <v>5259</v>
      </c>
      <c r="F980" s="40">
        <v>79197</v>
      </c>
      <c r="G980" s="40" t="s">
        <v>33</v>
      </c>
      <c r="H980" s="40" t="s">
        <v>498</v>
      </c>
      <c r="I980" s="40" t="s">
        <v>93</v>
      </c>
      <c r="J980" s="40" t="s">
        <v>6999</v>
      </c>
      <c r="K980" s="40" t="s">
        <v>1170</v>
      </c>
      <c r="L980" s="40" t="s">
        <v>8932</v>
      </c>
      <c r="M980" s="103">
        <v>45973.390972222223</v>
      </c>
      <c r="N980" s="103">
        <v>45974.52847222222</v>
      </c>
      <c r="O980" s="40" t="s">
        <v>35</v>
      </c>
      <c r="P980" s="40" t="s">
        <v>35</v>
      </c>
      <c r="Q980" s="40" t="s">
        <v>1494</v>
      </c>
      <c r="R980" s="40" t="s">
        <v>1495</v>
      </c>
      <c r="S980" s="40" t="s">
        <v>11193</v>
      </c>
      <c r="T980" s="40" t="s">
        <v>1172</v>
      </c>
      <c r="U980" s="40">
        <v>32</v>
      </c>
      <c r="V980" s="40" t="str">
        <f>VLOOKUP(D980,TIPOLOGIA!A:F,5,0)</f>
        <v>LEJANA</v>
      </c>
      <c r="W980" s="40" t="str">
        <f>VLOOKUP(D980,TIPOLOGIA!A:F,6,0)</f>
        <v>TERRESTRE</v>
      </c>
      <c r="X980" s="40" t="s">
        <v>1194</v>
      </c>
      <c r="Y980" s="40">
        <v>1</v>
      </c>
      <c r="Z980" s="51">
        <f>IF(T980="SOPORTE_TELEFÓNICO",'TARIFAS 2025'!$B$14,IF(V980="PRINCIPAL",'TARIFAS 2025'!$B$11,IF(V980="INTERMEDIA",'TARIFAS 2025'!$C$11,IF(V980="LEJANA",'TARIFAS 2025'!$D$11))))</f>
        <v>40250</v>
      </c>
      <c r="AA980" s="51">
        <f t="shared" si="15"/>
        <v>40250</v>
      </c>
      <c r="AB980" s="100"/>
      <c r="AC980" s="100"/>
      <c r="AD980" s="100"/>
      <c r="AE980" s="100"/>
      <c r="AF980" s="100"/>
      <c r="AG980" s="100"/>
      <c r="AH980" s="100"/>
      <c r="AI980" s="100"/>
      <c r="AJ980" s="100"/>
      <c r="AK980" s="100"/>
      <c r="AL980" s="100"/>
      <c r="AM980" s="100"/>
      <c r="AN980" s="100"/>
      <c r="AO980" s="100"/>
      <c r="AP980" s="100"/>
      <c r="AQ980" s="100"/>
      <c r="AR980" s="100"/>
      <c r="AS980" s="100"/>
      <c r="AT980" s="100"/>
      <c r="AU980" s="100"/>
      <c r="AV980" s="100"/>
      <c r="AW980" s="100"/>
      <c r="AX980" s="100"/>
      <c r="AY980" s="100"/>
      <c r="AZ980" s="100"/>
      <c r="BA980" s="100"/>
      <c r="BB980" s="100"/>
      <c r="BC980" s="100"/>
      <c r="BD980" s="100"/>
      <c r="BE980" s="100"/>
      <c r="BF980" s="100"/>
      <c r="BG980" s="100"/>
    </row>
    <row r="981" spans="1:59" s="85" customFormat="1" ht="15.6" x14ac:dyDescent="0.3">
      <c r="A981" s="40" t="s">
        <v>71</v>
      </c>
      <c r="B981" s="40" t="str">
        <f>VLOOKUP(A981,'CENTROS DE COSTOS'!A:D,2,0)</f>
        <v>0036-0004</v>
      </c>
      <c r="C981" s="40" t="str">
        <f>VLOOKUP(A981,'CENTROS DE COSTOS'!A:D,3,0)</f>
        <v>Wompi Centro</v>
      </c>
      <c r="D981" s="40">
        <v>11001</v>
      </c>
      <c r="E981" s="40" t="s">
        <v>5260</v>
      </c>
      <c r="F981" s="40">
        <v>79600</v>
      </c>
      <c r="G981" s="40" t="s">
        <v>33</v>
      </c>
      <c r="H981" s="40" t="s">
        <v>618</v>
      </c>
      <c r="I981" s="40" t="s">
        <v>71</v>
      </c>
      <c r="J981" s="40" t="s">
        <v>7000</v>
      </c>
      <c r="K981" s="40" t="s">
        <v>1170</v>
      </c>
      <c r="L981" s="40" t="s">
        <v>8933</v>
      </c>
      <c r="M981" s="103">
        <v>45973.573611111111</v>
      </c>
      <c r="N981" s="103">
        <v>45974.529861111107</v>
      </c>
      <c r="O981" s="40" t="s">
        <v>35</v>
      </c>
      <c r="P981" s="40" t="s">
        <v>35</v>
      </c>
      <c r="Q981" s="40" t="s">
        <v>1494</v>
      </c>
      <c r="R981" s="40" t="s">
        <v>1495</v>
      </c>
      <c r="S981" s="40" t="s">
        <v>11194</v>
      </c>
      <c r="T981" s="40" t="s">
        <v>1172</v>
      </c>
      <c r="U981" s="40">
        <v>8</v>
      </c>
      <c r="V981" s="40" t="str">
        <f>VLOOKUP(D981,TIPOLOGIA!A:F,5,0)</f>
        <v>PRINCIPAL</v>
      </c>
      <c r="W981" s="40" t="str">
        <f>VLOOKUP(D981,TIPOLOGIA!A:F,6,0)</f>
        <v>TERRESTRE</v>
      </c>
      <c r="X981" s="40" t="s">
        <v>1197</v>
      </c>
      <c r="Y981" s="40">
        <v>1</v>
      </c>
      <c r="Z981" s="51">
        <f>IF(T981="SOPORTE_TELEFÓNICO",'TARIFAS 2025'!$B$14,IF(V981="PRINCIPAL",'TARIFAS 2025'!$B$11,IF(V981="INTERMEDIA",'TARIFAS 2025'!$C$11,IF(V981="LEJANA",'TARIFAS 2025'!$D$11))))</f>
        <v>31419</v>
      </c>
      <c r="AA981" s="51">
        <f t="shared" si="15"/>
        <v>31419</v>
      </c>
      <c r="AB981" s="100"/>
      <c r="AC981" s="100"/>
      <c r="AD981" s="100"/>
      <c r="AE981" s="100"/>
      <c r="AF981" s="100"/>
      <c r="AG981" s="100"/>
      <c r="AH981" s="100"/>
      <c r="AI981" s="100"/>
      <c r="AJ981" s="100"/>
      <c r="AK981" s="100"/>
      <c r="AL981" s="100"/>
      <c r="AM981" s="100"/>
      <c r="AN981" s="100"/>
      <c r="AO981" s="100"/>
      <c r="AP981" s="100"/>
      <c r="AQ981" s="100"/>
      <c r="AR981" s="100"/>
      <c r="AS981" s="100"/>
      <c r="AT981" s="100"/>
      <c r="AU981" s="100"/>
      <c r="AV981" s="100"/>
      <c r="AW981" s="100"/>
      <c r="AX981" s="100"/>
      <c r="AY981" s="100"/>
      <c r="AZ981" s="100"/>
      <c r="BA981" s="100"/>
      <c r="BB981" s="100"/>
      <c r="BC981" s="100"/>
      <c r="BD981" s="100"/>
      <c r="BE981" s="100"/>
      <c r="BF981" s="100"/>
      <c r="BG981" s="100"/>
    </row>
    <row r="982" spans="1:59" s="85" customFormat="1" ht="15.6" x14ac:dyDescent="0.3">
      <c r="A982" s="40" t="s">
        <v>85</v>
      </c>
      <c r="B982" s="40" t="str">
        <f>VLOOKUP(A982,'CENTROS DE COSTOS'!A:D,2,0)</f>
        <v>0036-0006</v>
      </c>
      <c r="C982" s="40" t="str">
        <f>VLOOKUP(A982,'CENTROS DE COSTOS'!A:D,3,0)</f>
        <v>Wompi Oriente</v>
      </c>
      <c r="D982" s="40">
        <v>17380</v>
      </c>
      <c r="E982" s="40" t="s">
        <v>5261</v>
      </c>
      <c r="F982" s="40">
        <v>27134</v>
      </c>
      <c r="G982" s="40" t="s">
        <v>33</v>
      </c>
      <c r="H982" s="40" t="s">
        <v>126</v>
      </c>
      <c r="I982" s="40" t="s">
        <v>448</v>
      </c>
      <c r="J982" s="40" t="s">
        <v>3136</v>
      </c>
      <c r="K982" s="40" t="s">
        <v>1170</v>
      </c>
      <c r="L982" s="40" t="s">
        <v>8934</v>
      </c>
      <c r="M982" s="103">
        <v>45971.339583333327</v>
      </c>
      <c r="N982" s="103">
        <v>45974.536111111112</v>
      </c>
      <c r="O982" s="40" t="s">
        <v>35</v>
      </c>
      <c r="P982" s="40" t="s">
        <v>35</v>
      </c>
      <c r="Q982" s="40" t="s">
        <v>1494</v>
      </c>
      <c r="R982" s="40" t="s">
        <v>1495</v>
      </c>
      <c r="S982" s="40" t="s">
        <v>11195</v>
      </c>
      <c r="T982" s="40" t="s">
        <v>1497</v>
      </c>
      <c r="U982" s="40">
        <v>64</v>
      </c>
      <c r="V982" s="40" t="str">
        <f>VLOOKUP(D982,TIPOLOGIA!A:F,5,0)</f>
        <v>LEJANA</v>
      </c>
      <c r="W982" s="40" t="str">
        <f>VLOOKUP(D982,TIPOLOGIA!A:F,6,0)</f>
        <v>TERRESTRE</v>
      </c>
      <c r="X982" s="40" t="s">
        <v>1749</v>
      </c>
      <c r="Y982" s="40">
        <v>1</v>
      </c>
      <c r="Z982" s="51">
        <f>IF(T982="SOPORTE_TELEFÓNICO",'TARIFAS 2025'!$B$14,IF(V982="PRINCIPAL",'TARIFAS 2025'!$B$11,IF(V982="INTERMEDIA",'TARIFAS 2025'!$C$11,IF(V982="LEJANA",'TARIFAS 2025'!$D$11))))</f>
        <v>40250</v>
      </c>
      <c r="AA982" s="51">
        <f t="shared" si="15"/>
        <v>40250</v>
      </c>
      <c r="AB982" s="100"/>
      <c r="AC982" s="100"/>
      <c r="AD982" s="100"/>
      <c r="AE982" s="100"/>
      <c r="AF982" s="100"/>
      <c r="AG982" s="100"/>
      <c r="AH982" s="100"/>
      <c r="AI982" s="100"/>
      <c r="AJ982" s="100"/>
      <c r="AK982" s="100"/>
      <c r="AL982" s="100"/>
      <c r="AM982" s="100"/>
      <c r="AN982" s="100"/>
      <c r="AO982" s="100"/>
      <c r="AP982" s="100"/>
      <c r="AQ982" s="100"/>
      <c r="AR982" s="100"/>
      <c r="AS982" s="100"/>
      <c r="AT982" s="100"/>
      <c r="AU982" s="100"/>
      <c r="AV982" s="100"/>
      <c r="AW982" s="100"/>
      <c r="AX982" s="100"/>
      <c r="AY982" s="100"/>
      <c r="AZ982" s="100"/>
      <c r="BA982" s="100"/>
      <c r="BB982" s="100"/>
      <c r="BC982" s="100"/>
      <c r="BD982" s="100"/>
      <c r="BE982" s="100"/>
      <c r="BF982" s="100"/>
      <c r="BG982" s="100"/>
    </row>
    <row r="983" spans="1:59" s="85" customFormat="1" ht="15.6" x14ac:dyDescent="0.3">
      <c r="A983" s="40" t="s">
        <v>96</v>
      </c>
      <c r="B983" s="40" t="str">
        <f>VLOOKUP(A983,'CENTROS DE COSTOS'!A:D,2,0)</f>
        <v>0036-0007</v>
      </c>
      <c r="C983" s="40" t="str">
        <f>VLOOKUP(A983,'CENTROS DE COSTOS'!A:D,3,0)</f>
        <v>Wompi Santander</v>
      </c>
      <c r="D983" s="40">
        <v>15097</v>
      </c>
      <c r="E983" s="40" t="s">
        <v>5262</v>
      </c>
      <c r="F983" s="40">
        <v>32317</v>
      </c>
      <c r="G983" s="40" t="s">
        <v>33</v>
      </c>
      <c r="H983" s="40" t="s">
        <v>322</v>
      </c>
      <c r="I983" s="40" t="s">
        <v>333</v>
      </c>
      <c r="J983" s="40" t="s">
        <v>7001</v>
      </c>
      <c r="K983" s="40" t="s">
        <v>1170</v>
      </c>
      <c r="L983" s="40" t="s">
        <v>8935</v>
      </c>
      <c r="M983" s="103">
        <v>45971.333333333343</v>
      </c>
      <c r="N983" s="103">
        <v>45974.536805555559</v>
      </c>
      <c r="O983" s="40" t="s">
        <v>35</v>
      </c>
      <c r="P983" s="40" t="s">
        <v>35</v>
      </c>
      <c r="Q983" s="40" t="s">
        <v>1494</v>
      </c>
      <c r="R983" s="40" t="s">
        <v>1495</v>
      </c>
      <c r="S983" s="40" t="s">
        <v>11196</v>
      </c>
      <c r="T983" s="40" t="s">
        <v>1497</v>
      </c>
      <c r="U983" s="40">
        <v>16</v>
      </c>
      <c r="V983" s="40" t="str">
        <f>VLOOKUP(D983,TIPOLOGIA!A:F,5,0)</f>
        <v>LEJANA</v>
      </c>
      <c r="W983" s="40" t="str">
        <f>VLOOKUP(D983,TIPOLOGIA!A:F,6,0)</f>
        <v>TERRESTRE</v>
      </c>
      <c r="X983" s="40" t="s">
        <v>1675</v>
      </c>
      <c r="Y983" s="40">
        <v>1</v>
      </c>
      <c r="Z983" s="51">
        <f>IF(T983="SOPORTE_TELEFÓNICO",'TARIFAS 2025'!$B$14,IF(V983="PRINCIPAL",'TARIFAS 2025'!$B$11,IF(V983="INTERMEDIA",'TARIFAS 2025'!$C$11,IF(V983="LEJANA",'TARIFAS 2025'!$D$11))))</f>
        <v>40250</v>
      </c>
      <c r="AA983" s="51">
        <f t="shared" si="15"/>
        <v>40250</v>
      </c>
      <c r="AB983" s="100"/>
      <c r="AC983" s="100"/>
      <c r="AD983" s="100"/>
      <c r="AE983" s="100"/>
      <c r="AF983" s="100"/>
      <c r="AG983" s="100"/>
      <c r="AH983" s="100"/>
      <c r="AI983" s="100"/>
      <c r="AJ983" s="100"/>
      <c r="AK983" s="100"/>
      <c r="AL983" s="100"/>
      <c r="AM983" s="100"/>
      <c r="AN983" s="100"/>
      <c r="AO983" s="100"/>
      <c r="AP983" s="100"/>
      <c r="AQ983" s="100"/>
      <c r="AR983" s="100"/>
      <c r="AS983" s="100"/>
      <c r="AT983" s="100"/>
      <c r="AU983" s="100"/>
      <c r="AV983" s="100"/>
      <c r="AW983" s="100"/>
      <c r="AX983" s="100"/>
      <c r="AY983" s="100"/>
      <c r="AZ983" s="100"/>
      <c r="BA983" s="100"/>
      <c r="BB983" s="100"/>
      <c r="BC983" s="100"/>
      <c r="BD983" s="100"/>
      <c r="BE983" s="100"/>
      <c r="BF983" s="100"/>
      <c r="BG983" s="100"/>
    </row>
    <row r="984" spans="1:59" s="85" customFormat="1" ht="15.6" x14ac:dyDescent="0.3">
      <c r="A984" s="40" t="s">
        <v>77</v>
      </c>
      <c r="B984" s="40" t="str">
        <f>VLOOKUP(A984,'CENTROS DE COSTOS'!A:D,2,0)</f>
        <v>0036-0003</v>
      </c>
      <c r="C984" s="40" t="str">
        <f>VLOOKUP(A984,'CENTROS DE COSTOS'!A:D,3,0)</f>
        <v>Wompi Suroccidente</v>
      </c>
      <c r="D984" s="40">
        <v>19821</v>
      </c>
      <c r="E984" s="40" t="s">
        <v>5263</v>
      </c>
      <c r="F984" s="40">
        <v>81298</v>
      </c>
      <c r="G984" s="40" t="s">
        <v>33</v>
      </c>
      <c r="H984" s="40" t="s">
        <v>498</v>
      </c>
      <c r="I984" s="40" t="s">
        <v>532</v>
      </c>
      <c r="J984" s="40" t="s">
        <v>1738</v>
      </c>
      <c r="K984" s="40" t="s">
        <v>1170</v>
      </c>
      <c r="L984" s="40" t="s">
        <v>8936</v>
      </c>
      <c r="M984" s="103">
        <v>45967.600694444453</v>
      </c>
      <c r="N984" s="103">
        <v>45974.565972222219</v>
      </c>
      <c r="O984" s="40" t="s">
        <v>35</v>
      </c>
      <c r="P984" s="40" t="s">
        <v>35</v>
      </c>
      <c r="Q984" s="40" t="s">
        <v>1494</v>
      </c>
      <c r="R984" s="40" t="s">
        <v>1495</v>
      </c>
      <c r="S984" s="40" t="s">
        <v>11197</v>
      </c>
      <c r="T984" s="40" t="s">
        <v>1172</v>
      </c>
      <c r="U984" s="40">
        <v>0</v>
      </c>
      <c r="V984" s="40" t="str">
        <f>VLOOKUP(D984,TIPOLOGIA!A:F,5,0)</f>
        <v>LEJANA</v>
      </c>
      <c r="W984" s="40" t="str">
        <f>VLOOKUP(D984,TIPOLOGIA!A:F,6,0)</f>
        <v>TERRESTRE</v>
      </c>
      <c r="X984" s="40" t="s">
        <v>1290</v>
      </c>
      <c r="Y984" s="40">
        <v>1</v>
      </c>
      <c r="Z984" s="51">
        <f>IF(T984="SOPORTE_TELEFÓNICO",'TARIFAS 2025'!$B$14,IF(V984="PRINCIPAL",'TARIFAS 2025'!$B$11,IF(V984="INTERMEDIA",'TARIFAS 2025'!$C$11,IF(V984="LEJANA",'TARIFAS 2025'!$D$11))))</f>
        <v>40250</v>
      </c>
      <c r="AA984" s="51">
        <f t="shared" si="15"/>
        <v>40250</v>
      </c>
      <c r="AB984" s="100"/>
      <c r="AC984" s="100"/>
      <c r="AD984" s="100"/>
      <c r="AE984" s="100"/>
      <c r="AF984" s="100"/>
      <c r="AG984" s="100"/>
      <c r="AH984" s="100"/>
      <c r="AI984" s="100"/>
      <c r="AJ984" s="100"/>
      <c r="AK984" s="100"/>
      <c r="AL984" s="100"/>
      <c r="AM984" s="100"/>
      <c r="AN984" s="100"/>
      <c r="AO984" s="100"/>
      <c r="AP984" s="100"/>
      <c r="AQ984" s="100"/>
      <c r="AR984" s="100"/>
      <c r="AS984" s="100"/>
      <c r="AT984" s="100"/>
      <c r="AU984" s="100"/>
      <c r="AV984" s="100"/>
      <c r="AW984" s="100"/>
      <c r="AX984" s="100"/>
      <c r="AY984" s="100"/>
      <c r="AZ984" s="100"/>
      <c r="BA984" s="100"/>
      <c r="BB984" s="100"/>
      <c r="BC984" s="100"/>
      <c r="BD984" s="100"/>
      <c r="BE984" s="100"/>
      <c r="BF984" s="100"/>
      <c r="BG984" s="100"/>
    </row>
    <row r="985" spans="1:59" s="85" customFormat="1" ht="15.6" x14ac:dyDescent="0.3">
      <c r="A985" s="40" t="s">
        <v>77</v>
      </c>
      <c r="B985" s="40" t="str">
        <f>VLOOKUP(A985,'CENTROS DE COSTOS'!A:D,2,0)</f>
        <v>0036-0003</v>
      </c>
      <c r="C985" s="40" t="str">
        <f>VLOOKUP(A985,'CENTROS DE COSTOS'!A:D,3,0)</f>
        <v>Wompi Suroccidente</v>
      </c>
      <c r="D985" s="40">
        <v>76001</v>
      </c>
      <c r="E985" s="40" t="s">
        <v>5264</v>
      </c>
      <c r="F985" s="40">
        <v>79290</v>
      </c>
      <c r="G985" s="40" t="s">
        <v>33</v>
      </c>
      <c r="H985" s="40" t="s">
        <v>1101</v>
      </c>
      <c r="I985" s="40" t="s">
        <v>77</v>
      </c>
      <c r="J985" s="40" t="s">
        <v>7002</v>
      </c>
      <c r="K985" s="40" t="s">
        <v>1170</v>
      </c>
      <c r="L985" s="40" t="s">
        <v>8937</v>
      </c>
      <c r="M985" s="103">
        <v>45968.69027777778</v>
      </c>
      <c r="N985" s="103">
        <v>45974.577777777777</v>
      </c>
      <c r="O985" s="40" t="s">
        <v>35</v>
      </c>
      <c r="P985" s="40" t="s">
        <v>35</v>
      </c>
      <c r="Q985" s="40" t="s">
        <v>1494</v>
      </c>
      <c r="R985" s="40" t="s">
        <v>1495</v>
      </c>
      <c r="S985" s="40" t="s">
        <v>11198</v>
      </c>
      <c r="T985" s="40" t="s">
        <v>1172</v>
      </c>
      <c r="U985" s="40">
        <v>16</v>
      </c>
      <c r="V985" s="40" t="str">
        <f>VLOOKUP(D985,TIPOLOGIA!A:F,5,0)</f>
        <v>PRINCIPAL</v>
      </c>
      <c r="W985" s="40" t="str">
        <f>VLOOKUP(D985,TIPOLOGIA!A:F,6,0)</f>
        <v>TERRESTRE</v>
      </c>
      <c r="X985" s="40" t="s">
        <v>1235</v>
      </c>
      <c r="Y985" s="40">
        <v>1</v>
      </c>
      <c r="Z985" s="51">
        <f>IF(T985="SOPORTE_TELEFÓNICO",'TARIFAS 2025'!$B$14,IF(V985="PRINCIPAL",'TARIFAS 2025'!$B$11,IF(V985="INTERMEDIA",'TARIFAS 2025'!$C$11,IF(V985="LEJANA",'TARIFAS 2025'!$D$11))))</f>
        <v>31419</v>
      </c>
      <c r="AA985" s="51">
        <f t="shared" si="15"/>
        <v>31419</v>
      </c>
      <c r="AB985" s="100"/>
      <c r="AC985" s="100"/>
      <c r="AD985" s="100"/>
      <c r="AE985" s="100"/>
      <c r="AF985" s="100"/>
      <c r="AG985" s="100"/>
      <c r="AH985" s="100"/>
      <c r="AI985" s="100"/>
      <c r="AJ985" s="100"/>
      <c r="AK985" s="100"/>
      <c r="AL985" s="100"/>
      <c r="AM985" s="100"/>
      <c r="AN985" s="100"/>
      <c r="AO985" s="100"/>
      <c r="AP985" s="100"/>
      <c r="AQ985" s="100"/>
      <c r="AR985" s="100"/>
      <c r="AS985" s="100"/>
      <c r="AT985" s="100"/>
      <c r="AU985" s="100"/>
      <c r="AV985" s="100"/>
      <c r="AW985" s="100"/>
      <c r="AX985" s="100"/>
      <c r="AY985" s="100"/>
      <c r="AZ985" s="100"/>
      <c r="BA985" s="100"/>
      <c r="BB985" s="100"/>
      <c r="BC985" s="100"/>
      <c r="BD985" s="100"/>
      <c r="BE985" s="100"/>
      <c r="BF985" s="100"/>
      <c r="BG985" s="100"/>
    </row>
    <row r="986" spans="1:59" s="85" customFormat="1" ht="15.6" x14ac:dyDescent="0.3">
      <c r="A986" s="40" t="s">
        <v>77</v>
      </c>
      <c r="B986" s="40" t="str">
        <f>VLOOKUP(A986,'CENTROS DE COSTOS'!A:D,2,0)</f>
        <v>0036-0003</v>
      </c>
      <c r="C986" s="40" t="str">
        <f>VLOOKUP(A986,'CENTROS DE COSTOS'!A:D,3,0)</f>
        <v>Wompi Suroccidente</v>
      </c>
      <c r="D986" s="40">
        <v>76001</v>
      </c>
      <c r="E986" s="40" t="s">
        <v>5265</v>
      </c>
      <c r="F986" s="40">
        <v>60132</v>
      </c>
      <c r="G986" s="40" t="s">
        <v>33</v>
      </c>
      <c r="H986" s="40" t="s">
        <v>1101</v>
      </c>
      <c r="I986" s="40" t="s">
        <v>77</v>
      </c>
      <c r="J986" s="40" t="s">
        <v>7003</v>
      </c>
      <c r="K986" s="40" t="s">
        <v>1170</v>
      </c>
      <c r="L986" s="40" t="s">
        <v>8938</v>
      </c>
      <c r="M986" s="103">
        <v>45973.414583333331</v>
      </c>
      <c r="N986" s="103">
        <v>45974.57916666667</v>
      </c>
      <c r="O986" s="40" t="s">
        <v>35</v>
      </c>
      <c r="P986" s="40" t="s">
        <v>35</v>
      </c>
      <c r="Q986" s="40" t="s">
        <v>1494</v>
      </c>
      <c r="R986" s="40" t="s">
        <v>1495</v>
      </c>
      <c r="S986" s="40" t="s">
        <v>11199</v>
      </c>
      <c r="T986" s="40" t="s">
        <v>1172</v>
      </c>
      <c r="U986" s="40">
        <v>40</v>
      </c>
      <c r="V986" s="40" t="str">
        <f>VLOOKUP(D986,TIPOLOGIA!A:F,5,0)</f>
        <v>PRINCIPAL</v>
      </c>
      <c r="W986" s="40" t="str">
        <f>VLOOKUP(D986,TIPOLOGIA!A:F,6,0)</f>
        <v>TERRESTRE</v>
      </c>
      <c r="X986" s="40" t="s">
        <v>1221</v>
      </c>
      <c r="Y986" s="40">
        <v>1</v>
      </c>
      <c r="Z986" s="51">
        <f>IF(T986="SOPORTE_TELEFÓNICO",'TARIFAS 2025'!$B$14,IF(V986="PRINCIPAL",'TARIFAS 2025'!$B$11,IF(V986="INTERMEDIA",'TARIFAS 2025'!$C$11,IF(V986="LEJANA",'TARIFAS 2025'!$D$11))))</f>
        <v>31419</v>
      </c>
      <c r="AA986" s="51">
        <f t="shared" si="15"/>
        <v>31419</v>
      </c>
      <c r="AB986" s="100"/>
      <c r="AC986" s="100"/>
      <c r="AD986" s="100"/>
      <c r="AE986" s="100"/>
      <c r="AF986" s="100"/>
      <c r="AG986" s="100"/>
      <c r="AH986" s="100"/>
      <c r="AI986" s="100"/>
      <c r="AJ986" s="100"/>
      <c r="AK986" s="100"/>
      <c r="AL986" s="100"/>
      <c r="AM986" s="100"/>
      <c r="AN986" s="100"/>
      <c r="AO986" s="100"/>
      <c r="AP986" s="100"/>
      <c r="AQ986" s="100"/>
      <c r="AR986" s="100"/>
      <c r="AS986" s="100"/>
      <c r="AT986" s="100"/>
      <c r="AU986" s="100"/>
      <c r="AV986" s="100"/>
      <c r="AW986" s="100"/>
      <c r="AX986" s="100"/>
      <c r="AY986" s="100"/>
      <c r="AZ986" s="100"/>
      <c r="BA986" s="100"/>
      <c r="BB986" s="100"/>
      <c r="BC986" s="100"/>
      <c r="BD986" s="100"/>
      <c r="BE986" s="100"/>
      <c r="BF986" s="100"/>
      <c r="BG986" s="100"/>
    </row>
    <row r="987" spans="1:59" s="85" customFormat="1" ht="15.6" x14ac:dyDescent="0.3">
      <c r="A987" s="40" t="s">
        <v>86</v>
      </c>
      <c r="B987" s="40" t="str">
        <f>VLOOKUP(A987,'CENTROS DE COSTOS'!A:D,2,0)</f>
        <v>0036-0002</v>
      </c>
      <c r="C987" s="40" t="str">
        <f>VLOOKUP(A987,'CENTROS DE COSTOS'!A:D,3,0)</f>
        <v>Wompi Eje Cafetero</v>
      </c>
      <c r="D987" s="40">
        <v>17001</v>
      </c>
      <c r="E987" s="40" t="s">
        <v>5266</v>
      </c>
      <c r="F987" s="40">
        <v>79105</v>
      </c>
      <c r="G987" s="40" t="s">
        <v>33</v>
      </c>
      <c r="H987" s="40" t="s">
        <v>126</v>
      </c>
      <c r="I987" s="40" t="s">
        <v>86</v>
      </c>
      <c r="J987" s="40" t="s">
        <v>7004</v>
      </c>
      <c r="K987" s="40" t="s">
        <v>1170</v>
      </c>
      <c r="L987" s="40" t="s">
        <v>8939</v>
      </c>
      <c r="M987" s="103">
        <v>45971.586805555547</v>
      </c>
      <c r="N987" s="103">
        <v>45974.57916666667</v>
      </c>
      <c r="O987" s="40" t="s">
        <v>35</v>
      </c>
      <c r="P987" s="40" t="s">
        <v>35</v>
      </c>
      <c r="Q987" s="40" t="s">
        <v>1494</v>
      </c>
      <c r="R987" s="40" t="s">
        <v>1495</v>
      </c>
      <c r="S987" s="40" t="s">
        <v>11173</v>
      </c>
      <c r="T987" s="40" t="s">
        <v>1172</v>
      </c>
      <c r="U987" s="40">
        <v>24</v>
      </c>
      <c r="V987" s="40" t="str">
        <f>VLOOKUP(D987,TIPOLOGIA!A:F,5,0)</f>
        <v>PRINCIPAL</v>
      </c>
      <c r="W987" s="40" t="str">
        <f>VLOOKUP(D987,TIPOLOGIA!A:F,6,0)</f>
        <v>TERRESTRE</v>
      </c>
      <c r="X987" s="40" t="s">
        <v>1175</v>
      </c>
      <c r="Y987" s="40">
        <v>1</v>
      </c>
      <c r="Z987" s="51">
        <f>IF(T987="SOPORTE_TELEFÓNICO",'TARIFAS 2025'!$B$14,IF(V987="PRINCIPAL",'TARIFAS 2025'!$B$11,IF(V987="INTERMEDIA",'TARIFAS 2025'!$C$11,IF(V987="LEJANA",'TARIFAS 2025'!$D$11))))</f>
        <v>31419</v>
      </c>
      <c r="AA987" s="51">
        <f t="shared" si="15"/>
        <v>31419</v>
      </c>
      <c r="AB987" s="100"/>
      <c r="AC987" s="100"/>
      <c r="AD987" s="100"/>
      <c r="AE987" s="100"/>
      <c r="AF987" s="100"/>
      <c r="AG987" s="100"/>
      <c r="AH987" s="100"/>
      <c r="AI987" s="100"/>
      <c r="AJ987" s="100"/>
      <c r="AK987" s="100"/>
      <c r="AL987" s="100"/>
      <c r="AM987" s="100"/>
      <c r="AN987" s="100"/>
      <c r="AO987" s="100"/>
      <c r="AP987" s="100"/>
      <c r="AQ987" s="100"/>
      <c r="AR987" s="100"/>
      <c r="AS987" s="100"/>
      <c r="AT987" s="100"/>
      <c r="AU987" s="100"/>
      <c r="AV987" s="100"/>
      <c r="AW987" s="100"/>
      <c r="AX987" s="100"/>
      <c r="AY987" s="100"/>
      <c r="AZ987" s="100"/>
      <c r="BA987" s="100"/>
      <c r="BB987" s="100"/>
      <c r="BC987" s="100"/>
      <c r="BD987" s="100"/>
      <c r="BE987" s="100"/>
      <c r="BF987" s="100"/>
      <c r="BG987" s="100"/>
    </row>
    <row r="988" spans="1:59" s="85" customFormat="1" ht="15.6" x14ac:dyDescent="0.3">
      <c r="A988" s="40" t="s">
        <v>77</v>
      </c>
      <c r="B988" s="40" t="str">
        <f>VLOOKUP(A988,'CENTROS DE COSTOS'!A:D,2,0)</f>
        <v>0036-0003</v>
      </c>
      <c r="C988" s="40" t="str">
        <f>VLOOKUP(A988,'CENTROS DE COSTOS'!A:D,3,0)</f>
        <v>Wompi Suroccidente</v>
      </c>
      <c r="D988" s="40">
        <v>76001</v>
      </c>
      <c r="E988" s="40" t="s">
        <v>5267</v>
      </c>
      <c r="F988" s="40">
        <v>71411</v>
      </c>
      <c r="G988" s="40" t="s">
        <v>33</v>
      </c>
      <c r="H988" s="40" t="s">
        <v>1101</v>
      </c>
      <c r="I988" s="40" t="s">
        <v>77</v>
      </c>
      <c r="J988" s="40" t="s">
        <v>6261</v>
      </c>
      <c r="K988" s="40" t="s">
        <v>1170</v>
      </c>
      <c r="L988" s="40" t="s">
        <v>8940</v>
      </c>
      <c r="M988" s="103">
        <v>45973.333333333343</v>
      </c>
      <c r="N988" s="103">
        <v>45974.581944444442</v>
      </c>
      <c r="O988" s="40" t="s">
        <v>35</v>
      </c>
      <c r="P988" s="40" t="s">
        <v>35</v>
      </c>
      <c r="Q988" s="40" t="s">
        <v>1494</v>
      </c>
      <c r="R988" s="40" t="s">
        <v>1495</v>
      </c>
      <c r="S988" s="40" t="s">
        <v>11200</v>
      </c>
      <c r="T988" s="40" t="s">
        <v>1172</v>
      </c>
      <c r="U988" s="40">
        <v>40</v>
      </c>
      <c r="V988" s="40" t="str">
        <f>VLOOKUP(D988,TIPOLOGIA!A:F,5,0)</f>
        <v>PRINCIPAL</v>
      </c>
      <c r="W988" s="40" t="str">
        <f>VLOOKUP(D988,TIPOLOGIA!A:F,6,0)</f>
        <v>TERRESTRE</v>
      </c>
      <c r="X988" s="40" t="s">
        <v>1173</v>
      </c>
      <c r="Y988" s="40">
        <v>1</v>
      </c>
      <c r="Z988" s="51">
        <f>IF(T988="SOPORTE_TELEFÓNICO",'TARIFAS 2025'!$B$14,IF(V988="PRINCIPAL",'TARIFAS 2025'!$B$11,IF(V988="INTERMEDIA",'TARIFAS 2025'!$C$11,IF(V988="LEJANA",'TARIFAS 2025'!$D$11))))</f>
        <v>31419</v>
      </c>
      <c r="AA988" s="51">
        <f t="shared" si="15"/>
        <v>31419</v>
      </c>
      <c r="AB988" s="100"/>
      <c r="AC988" s="100"/>
      <c r="AD988" s="100"/>
      <c r="AE988" s="100"/>
      <c r="AF988" s="100"/>
      <c r="AG988" s="100"/>
      <c r="AH988" s="100"/>
      <c r="AI988" s="100"/>
      <c r="AJ988" s="100"/>
      <c r="AK988" s="100"/>
      <c r="AL988" s="100"/>
      <c r="AM988" s="100"/>
      <c r="AN988" s="100"/>
      <c r="AO988" s="100"/>
      <c r="AP988" s="100"/>
      <c r="AQ988" s="100"/>
      <c r="AR988" s="100"/>
      <c r="AS988" s="100"/>
      <c r="AT988" s="100"/>
      <c r="AU988" s="100"/>
      <c r="AV988" s="100"/>
      <c r="AW988" s="100"/>
      <c r="AX988" s="100"/>
      <c r="AY988" s="100"/>
      <c r="AZ988" s="100"/>
      <c r="BA988" s="100"/>
      <c r="BB988" s="100"/>
      <c r="BC988" s="100"/>
      <c r="BD988" s="100"/>
      <c r="BE988" s="100"/>
      <c r="BF988" s="100"/>
      <c r="BG988" s="100"/>
    </row>
    <row r="989" spans="1:59" s="85" customFormat="1" ht="15.6" x14ac:dyDescent="0.3">
      <c r="A989" s="40" t="s">
        <v>77</v>
      </c>
      <c r="B989" s="40" t="str">
        <f>VLOOKUP(A989,'CENTROS DE COSTOS'!A:D,2,0)</f>
        <v>0036-0003</v>
      </c>
      <c r="C989" s="40" t="str">
        <f>VLOOKUP(A989,'CENTROS DE COSTOS'!A:D,3,0)</f>
        <v>Wompi Suroccidente</v>
      </c>
      <c r="D989" s="40">
        <v>76001</v>
      </c>
      <c r="E989" s="40" t="s">
        <v>5268</v>
      </c>
      <c r="F989" s="40">
        <v>78508</v>
      </c>
      <c r="G989" s="40" t="s">
        <v>33</v>
      </c>
      <c r="H989" s="40" t="s">
        <v>1101</v>
      </c>
      <c r="I989" s="40" t="s">
        <v>77</v>
      </c>
      <c r="J989" s="40" t="s">
        <v>7005</v>
      </c>
      <c r="K989" s="40" t="s">
        <v>1170</v>
      </c>
      <c r="L989" s="40" t="s">
        <v>8941</v>
      </c>
      <c r="M989" s="103">
        <v>45973.482638888891</v>
      </c>
      <c r="N989" s="103">
        <v>45974.584027777782</v>
      </c>
      <c r="O989" s="40" t="s">
        <v>35</v>
      </c>
      <c r="P989" s="40" t="s">
        <v>35</v>
      </c>
      <c r="Q989" s="40" t="s">
        <v>1494</v>
      </c>
      <c r="R989" s="40" t="s">
        <v>1495</v>
      </c>
      <c r="S989" s="40" t="s">
        <v>11201</v>
      </c>
      <c r="T989" s="40" t="s">
        <v>1172</v>
      </c>
      <c r="U989" s="40">
        <v>24</v>
      </c>
      <c r="V989" s="40" t="str">
        <f>VLOOKUP(D989,TIPOLOGIA!A:F,5,0)</f>
        <v>PRINCIPAL</v>
      </c>
      <c r="W989" s="40" t="str">
        <f>VLOOKUP(D989,TIPOLOGIA!A:F,6,0)</f>
        <v>TERRESTRE</v>
      </c>
      <c r="X989" s="40" t="s">
        <v>1221</v>
      </c>
      <c r="Y989" s="40">
        <v>1</v>
      </c>
      <c r="Z989" s="51">
        <f>IF(T989="SOPORTE_TELEFÓNICO",'TARIFAS 2025'!$B$14,IF(V989="PRINCIPAL",'TARIFAS 2025'!$B$11,IF(V989="INTERMEDIA",'TARIFAS 2025'!$C$11,IF(V989="LEJANA",'TARIFAS 2025'!$D$11))))</f>
        <v>31419</v>
      </c>
      <c r="AA989" s="51">
        <f t="shared" si="15"/>
        <v>31419</v>
      </c>
      <c r="AB989" s="100"/>
      <c r="AC989" s="100"/>
      <c r="AD989" s="100"/>
      <c r="AE989" s="100"/>
      <c r="AF989" s="100"/>
      <c r="AG989" s="100"/>
      <c r="AH989" s="100"/>
      <c r="AI989" s="100"/>
      <c r="AJ989" s="100"/>
      <c r="AK989" s="100"/>
      <c r="AL989" s="100"/>
      <c r="AM989" s="100"/>
      <c r="AN989" s="100"/>
      <c r="AO989" s="100"/>
      <c r="AP989" s="100"/>
      <c r="AQ989" s="100"/>
      <c r="AR989" s="100"/>
      <c r="AS989" s="100"/>
      <c r="AT989" s="100"/>
      <c r="AU989" s="100"/>
      <c r="AV989" s="100"/>
      <c r="AW989" s="100"/>
      <c r="AX989" s="100"/>
      <c r="AY989" s="100"/>
      <c r="AZ989" s="100"/>
      <c r="BA989" s="100"/>
      <c r="BB989" s="100"/>
      <c r="BC989" s="100"/>
      <c r="BD989" s="100"/>
      <c r="BE989" s="100"/>
      <c r="BF989" s="100"/>
      <c r="BG989" s="100"/>
    </row>
    <row r="990" spans="1:59" s="85" customFormat="1" ht="15.6" x14ac:dyDescent="0.3">
      <c r="A990" s="40" t="s">
        <v>92</v>
      </c>
      <c r="B990" s="40" t="str">
        <f>VLOOKUP(A990,'CENTROS DE COSTOS'!A:D,2,0)</f>
        <v>0036-0002</v>
      </c>
      <c r="C990" s="40" t="str">
        <f>VLOOKUP(A990,'CENTROS DE COSTOS'!A:D,3,0)</f>
        <v>Wompi Eje Cafetero</v>
      </c>
      <c r="D990" s="40">
        <v>76147</v>
      </c>
      <c r="E990" s="40" t="s">
        <v>5269</v>
      </c>
      <c r="F990" s="40">
        <v>64485</v>
      </c>
      <c r="G990" s="40" t="s">
        <v>33</v>
      </c>
      <c r="H990" s="40" t="s">
        <v>1101</v>
      </c>
      <c r="I990" s="40" t="s">
        <v>1109</v>
      </c>
      <c r="J990" s="40" t="s">
        <v>7006</v>
      </c>
      <c r="K990" s="40" t="s">
        <v>1170</v>
      </c>
      <c r="L990" s="40" t="s">
        <v>8942</v>
      </c>
      <c r="M990" s="103">
        <v>45972.479861111111</v>
      </c>
      <c r="N990" s="103">
        <v>45974.586111111108</v>
      </c>
      <c r="O990" s="40" t="s">
        <v>35</v>
      </c>
      <c r="P990" s="40" t="s">
        <v>35</v>
      </c>
      <c r="Q990" s="40" t="s">
        <v>1494</v>
      </c>
      <c r="R990" s="40" t="s">
        <v>1495</v>
      </c>
      <c r="S990" s="40" t="s">
        <v>11202</v>
      </c>
      <c r="T990" s="40" t="s">
        <v>1172</v>
      </c>
      <c r="U990" s="40">
        <v>32</v>
      </c>
      <c r="V990" s="40" t="str">
        <f>VLOOKUP(D990,TIPOLOGIA!A:F,5,0)</f>
        <v>PRINCIPAL</v>
      </c>
      <c r="W990" s="40" t="str">
        <f>VLOOKUP(D990,TIPOLOGIA!A:F,6,0)</f>
        <v>TERRESTRE</v>
      </c>
      <c r="X990" s="40" t="s">
        <v>1224</v>
      </c>
      <c r="Y990" s="40">
        <v>1</v>
      </c>
      <c r="Z990" s="51">
        <f>IF(T990="SOPORTE_TELEFÓNICO",'TARIFAS 2025'!$B$14,IF(V990="PRINCIPAL",'TARIFAS 2025'!$B$11,IF(V990="INTERMEDIA",'TARIFAS 2025'!$C$11,IF(V990="LEJANA",'TARIFAS 2025'!$D$11))))</f>
        <v>31419</v>
      </c>
      <c r="AA990" s="51">
        <f t="shared" si="15"/>
        <v>31419</v>
      </c>
      <c r="AB990" s="100"/>
      <c r="AC990" s="100"/>
      <c r="AD990" s="100"/>
      <c r="AE990" s="100"/>
      <c r="AF990" s="100"/>
      <c r="AG990" s="100"/>
      <c r="AH990" s="100"/>
      <c r="AI990" s="100"/>
      <c r="AJ990" s="100"/>
      <c r="AK990" s="100"/>
      <c r="AL990" s="100"/>
      <c r="AM990" s="100"/>
      <c r="AN990" s="100"/>
      <c r="AO990" s="100"/>
      <c r="AP990" s="100"/>
      <c r="AQ990" s="100"/>
      <c r="AR990" s="100"/>
      <c r="AS990" s="100"/>
      <c r="AT990" s="100"/>
      <c r="AU990" s="100"/>
      <c r="AV990" s="100"/>
      <c r="AW990" s="100"/>
      <c r="AX990" s="100"/>
      <c r="AY990" s="100"/>
      <c r="AZ990" s="100"/>
      <c r="BA990" s="100"/>
      <c r="BB990" s="100"/>
      <c r="BC990" s="100"/>
      <c r="BD990" s="100"/>
      <c r="BE990" s="100"/>
      <c r="BF990" s="100"/>
      <c r="BG990" s="100"/>
    </row>
    <row r="991" spans="1:59" s="85" customFormat="1" ht="15.6" x14ac:dyDescent="0.3">
      <c r="A991" s="40" t="s">
        <v>98</v>
      </c>
      <c r="B991" s="40" t="str">
        <f>VLOOKUP(A991,'CENTROS DE COSTOS'!A:D,2,0)</f>
        <v>0036-0006</v>
      </c>
      <c r="C991" s="40" t="str">
        <f>VLOOKUP(A991,'CENTROS DE COSTOS'!A:D,3,0)</f>
        <v>Wompi Oriente</v>
      </c>
      <c r="D991" s="40">
        <v>50001</v>
      </c>
      <c r="E991" s="40" t="s">
        <v>5270</v>
      </c>
      <c r="F991" s="40">
        <v>81161</v>
      </c>
      <c r="G991" s="40" t="s">
        <v>33</v>
      </c>
      <c r="H991" s="40" t="s">
        <v>814</v>
      </c>
      <c r="I991" s="40" t="s">
        <v>98</v>
      </c>
      <c r="J991" s="40" t="s">
        <v>7007</v>
      </c>
      <c r="K991" s="40" t="s">
        <v>1170</v>
      </c>
      <c r="L991" s="40" t="s">
        <v>8943</v>
      </c>
      <c r="M991" s="103">
        <v>45974.355555555558</v>
      </c>
      <c r="N991" s="103">
        <v>45974.59097222222</v>
      </c>
      <c r="O991" s="40" t="s">
        <v>35</v>
      </c>
      <c r="P991" s="40" t="s">
        <v>35</v>
      </c>
      <c r="Q991" s="40" t="s">
        <v>1494</v>
      </c>
      <c r="R991" s="40" t="s">
        <v>1495</v>
      </c>
      <c r="S991" s="40" t="s">
        <v>11203</v>
      </c>
      <c r="T991" s="40" t="s">
        <v>1172</v>
      </c>
      <c r="U991" s="40">
        <v>16</v>
      </c>
      <c r="V991" s="40" t="str">
        <f>VLOOKUP(D991,TIPOLOGIA!A:F,5,0)</f>
        <v>PRINCIPAL</v>
      </c>
      <c r="W991" s="40" t="str">
        <f>VLOOKUP(D991,TIPOLOGIA!A:F,6,0)</f>
        <v>TERRESTRE</v>
      </c>
      <c r="X991" s="40" t="s">
        <v>1289</v>
      </c>
      <c r="Y991" s="40">
        <v>1</v>
      </c>
      <c r="Z991" s="51">
        <f>IF(T991="SOPORTE_TELEFÓNICO",'TARIFAS 2025'!$B$14,IF(V991="PRINCIPAL",'TARIFAS 2025'!$B$11,IF(V991="INTERMEDIA",'TARIFAS 2025'!$C$11,IF(V991="LEJANA",'TARIFAS 2025'!$D$11))))</f>
        <v>31419</v>
      </c>
      <c r="AA991" s="51">
        <f t="shared" si="15"/>
        <v>31419</v>
      </c>
      <c r="AB991" s="100"/>
      <c r="AC991" s="100"/>
      <c r="AD991" s="100"/>
      <c r="AE991" s="100"/>
      <c r="AF991" s="100"/>
      <c r="AG991" s="100"/>
      <c r="AH991" s="100"/>
      <c r="AI991" s="100"/>
      <c r="AJ991" s="100"/>
      <c r="AK991" s="100"/>
      <c r="AL991" s="100"/>
      <c r="AM991" s="100"/>
      <c r="AN991" s="100"/>
      <c r="AO991" s="100"/>
      <c r="AP991" s="100"/>
      <c r="AQ991" s="100"/>
      <c r="AR991" s="100"/>
      <c r="AS991" s="100"/>
      <c r="AT991" s="100"/>
      <c r="AU991" s="100"/>
      <c r="AV991" s="100"/>
      <c r="AW991" s="100"/>
      <c r="AX991" s="100"/>
      <c r="AY991" s="100"/>
      <c r="AZ991" s="100"/>
      <c r="BA991" s="100"/>
      <c r="BB991" s="100"/>
      <c r="BC991" s="100"/>
      <c r="BD991" s="100"/>
      <c r="BE991" s="100"/>
      <c r="BF991" s="100"/>
      <c r="BG991" s="100"/>
    </row>
    <row r="992" spans="1:59" s="85" customFormat="1" ht="15.6" x14ac:dyDescent="0.3">
      <c r="A992" s="40" t="s">
        <v>77</v>
      </c>
      <c r="B992" s="40" t="str">
        <f>VLOOKUP(A992,'CENTROS DE COSTOS'!A:D,2,0)</f>
        <v>0036-0003</v>
      </c>
      <c r="C992" s="40" t="str">
        <f>VLOOKUP(A992,'CENTROS DE COSTOS'!A:D,3,0)</f>
        <v>Wompi Suroccidente</v>
      </c>
      <c r="D992" s="40">
        <v>19001</v>
      </c>
      <c r="E992" s="40" t="s">
        <v>5271</v>
      </c>
      <c r="F992" s="40">
        <v>78015</v>
      </c>
      <c r="G992" s="40" t="s">
        <v>33</v>
      </c>
      <c r="H992" s="40" t="s">
        <v>498</v>
      </c>
      <c r="I992" s="40" t="s">
        <v>93</v>
      </c>
      <c r="J992" s="40" t="s">
        <v>7008</v>
      </c>
      <c r="K992" s="40" t="s">
        <v>1170</v>
      </c>
      <c r="L992" s="40" t="s">
        <v>8944</v>
      </c>
      <c r="M992" s="103">
        <v>45971.333333333343</v>
      </c>
      <c r="N992" s="103">
        <v>45974.595833333333</v>
      </c>
      <c r="O992" s="40" t="s">
        <v>35</v>
      </c>
      <c r="P992" s="40" t="s">
        <v>35</v>
      </c>
      <c r="Q992" s="40" t="s">
        <v>1494</v>
      </c>
      <c r="R992" s="40" t="s">
        <v>1495</v>
      </c>
      <c r="S992" s="40" t="s">
        <v>11204</v>
      </c>
      <c r="T992" s="40" t="s">
        <v>1172</v>
      </c>
      <c r="U992" s="40">
        <v>40</v>
      </c>
      <c r="V992" s="40" t="str">
        <f>VLOOKUP(D992,TIPOLOGIA!A:F,5,0)</f>
        <v>LEJANA</v>
      </c>
      <c r="W992" s="40" t="str">
        <f>VLOOKUP(D992,TIPOLOGIA!A:F,6,0)</f>
        <v>TERRESTRE</v>
      </c>
      <c r="X992" s="40" t="s">
        <v>1194</v>
      </c>
      <c r="Y992" s="40">
        <v>1</v>
      </c>
      <c r="Z992" s="51">
        <f>IF(T992="SOPORTE_TELEFÓNICO",'TARIFAS 2025'!$B$14,IF(V992="PRINCIPAL",'TARIFAS 2025'!$B$11,IF(V992="INTERMEDIA",'TARIFAS 2025'!$C$11,IF(V992="LEJANA",'TARIFAS 2025'!$D$11))))</f>
        <v>40250</v>
      </c>
      <c r="AA992" s="51">
        <f t="shared" si="15"/>
        <v>40250</v>
      </c>
      <c r="AB992" s="100"/>
      <c r="AC992" s="100"/>
      <c r="AD992" s="100"/>
      <c r="AE992" s="100"/>
      <c r="AF992" s="100"/>
      <c r="AG992" s="100"/>
      <c r="AH992" s="100"/>
      <c r="AI992" s="100"/>
      <c r="AJ992" s="100"/>
      <c r="AK992" s="100"/>
      <c r="AL992" s="100"/>
      <c r="AM992" s="100"/>
      <c r="AN992" s="100"/>
      <c r="AO992" s="100"/>
      <c r="AP992" s="100"/>
      <c r="AQ992" s="100"/>
      <c r="AR992" s="100"/>
      <c r="AS992" s="100"/>
      <c r="AT992" s="100"/>
      <c r="AU992" s="100"/>
      <c r="AV992" s="100"/>
      <c r="AW992" s="100"/>
      <c r="AX992" s="100"/>
      <c r="AY992" s="100"/>
      <c r="AZ992" s="100"/>
      <c r="BA992" s="100"/>
      <c r="BB992" s="100"/>
      <c r="BC992" s="100"/>
      <c r="BD992" s="100"/>
      <c r="BE992" s="100"/>
      <c r="BF992" s="100"/>
      <c r="BG992" s="100"/>
    </row>
    <row r="993" spans="1:59" s="85" customFormat="1" ht="15.6" x14ac:dyDescent="0.3">
      <c r="A993" s="40" t="s">
        <v>77</v>
      </c>
      <c r="B993" s="40" t="str">
        <f>VLOOKUP(A993,'CENTROS DE COSTOS'!A:D,2,0)</f>
        <v>0036-0003</v>
      </c>
      <c r="C993" s="40" t="str">
        <f>VLOOKUP(A993,'CENTROS DE COSTOS'!A:D,3,0)</f>
        <v>Wompi Suroccidente</v>
      </c>
      <c r="D993" s="40">
        <v>76001</v>
      </c>
      <c r="E993" s="40" t="s">
        <v>5272</v>
      </c>
      <c r="F993" s="40">
        <v>23123</v>
      </c>
      <c r="G993" s="40" t="s">
        <v>33</v>
      </c>
      <c r="H993" s="40" t="s">
        <v>1101</v>
      </c>
      <c r="I993" s="40" t="s">
        <v>77</v>
      </c>
      <c r="J993" s="40" t="s">
        <v>7009</v>
      </c>
      <c r="K993" s="40" t="s">
        <v>1170</v>
      </c>
      <c r="L993" s="40" t="s">
        <v>8945</v>
      </c>
      <c r="M993" s="103">
        <v>45972.468055555553</v>
      </c>
      <c r="N993" s="103">
        <v>45974.599305555559</v>
      </c>
      <c r="O993" s="40" t="s">
        <v>35</v>
      </c>
      <c r="P993" s="40" t="s">
        <v>35</v>
      </c>
      <c r="Q993" s="40" t="s">
        <v>1494</v>
      </c>
      <c r="R993" s="40" t="s">
        <v>1495</v>
      </c>
      <c r="S993" s="40" t="s">
        <v>11205</v>
      </c>
      <c r="T993" s="40" t="s">
        <v>1172</v>
      </c>
      <c r="U993" s="40">
        <v>64</v>
      </c>
      <c r="V993" s="40" t="str">
        <f>VLOOKUP(D993,TIPOLOGIA!A:F,5,0)</f>
        <v>PRINCIPAL</v>
      </c>
      <c r="W993" s="40" t="str">
        <f>VLOOKUP(D993,TIPOLOGIA!A:F,6,0)</f>
        <v>TERRESTRE</v>
      </c>
      <c r="X993" s="40" t="s">
        <v>1215</v>
      </c>
      <c r="Y993" s="40">
        <v>1</v>
      </c>
      <c r="Z993" s="51">
        <f>IF(T993="SOPORTE_TELEFÓNICO",'TARIFAS 2025'!$B$14,IF(V993="PRINCIPAL",'TARIFAS 2025'!$B$11,IF(V993="INTERMEDIA",'TARIFAS 2025'!$C$11,IF(V993="LEJANA",'TARIFAS 2025'!$D$11))))</f>
        <v>31419</v>
      </c>
      <c r="AA993" s="51">
        <f t="shared" si="15"/>
        <v>31419</v>
      </c>
      <c r="AB993" s="100"/>
      <c r="AC993" s="100"/>
      <c r="AD993" s="100"/>
      <c r="AE993" s="100"/>
      <c r="AF993" s="100"/>
      <c r="AG993" s="100"/>
      <c r="AH993" s="100"/>
      <c r="AI993" s="100"/>
      <c r="AJ993" s="100"/>
      <c r="AK993" s="100"/>
      <c r="AL993" s="100"/>
      <c r="AM993" s="100"/>
      <c r="AN993" s="100"/>
      <c r="AO993" s="100"/>
      <c r="AP993" s="100"/>
      <c r="AQ993" s="100"/>
      <c r="AR993" s="100"/>
      <c r="AS993" s="100"/>
      <c r="AT993" s="100"/>
      <c r="AU993" s="100"/>
      <c r="AV993" s="100"/>
      <c r="AW993" s="100"/>
      <c r="AX993" s="100"/>
      <c r="AY993" s="100"/>
      <c r="AZ993" s="100"/>
      <c r="BA993" s="100"/>
      <c r="BB993" s="100"/>
      <c r="BC993" s="100"/>
      <c r="BD993" s="100"/>
      <c r="BE993" s="100"/>
      <c r="BF993" s="100"/>
      <c r="BG993" s="100"/>
    </row>
    <row r="994" spans="1:59" s="85" customFormat="1" ht="15.6" x14ac:dyDescent="0.3">
      <c r="A994" s="40" t="s">
        <v>77</v>
      </c>
      <c r="B994" s="40" t="str">
        <f>VLOOKUP(A994,'CENTROS DE COSTOS'!A:D,2,0)</f>
        <v>0036-0003</v>
      </c>
      <c r="C994" s="40" t="str">
        <f>VLOOKUP(A994,'CENTROS DE COSTOS'!A:D,3,0)</f>
        <v>Wompi Suroccidente</v>
      </c>
      <c r="D994" s="40">
        <v>19001</v>
      </c>
      <c r="E994" s="40" t="s">
        <v>5273</v>
      </c>
      <c r="F994" s="40">
        <v>72844</v>
      </c>
      <c r="G994" s="40" t="s">
        <v>33</v>
      </c>
      <c r="H994" s="40" t="s">
        <v>498</v>
      </c>
      <c r="I994" s="40" t="s">
        <v>93</v>
      </c>
      <c r="J994" s="40" t="s">
        <v>7010</v>
      </c>
      <c r="K994" s="40" t="s">
        <v>1170</v>
      </c>
      <c r="L994" s="40" t="s">
        <v>8946</v>
      </c>
      <c r="M994" s="103">
        <v>45967.395138888889</v>
      </c>
      <c r="N994" s="103">
        <v>45974.615277777782</v>
      </c>
      <c r="O994" s="40" t="s">
        <v>35</v>
      </c>
      <c r="P994" s="40" t="s">
        <v>35</v>
      </c>
      <c r="Q994" s="40" t="s">
        <v>1494</v>
      </c>
      <c r="R994" s="40" t="s">
        <v>1495</v>
      </c>
      <c r="S994" s="40" t="s">
        <v>11206</v>
      </c>
      <c r="T994" s="40" t="s">
        <v>1172</v>
      </c>
      <c r="U994" s="40">
        <v>24</v>
      </c>
      <c r="V994" s="40" t="str">
        <f>VLOOKUP(D994,TIPOLOGIA!A:F,5,0)</f>
        <v>LEJANA</v>
      </c>
      <c r="W994" s="40" t="str">
        <f>VLOOKUP(D994,TIPOLOGIA!A:F,6,0)</f>
        <v>TERRESTRE</v>
      </c>
      <c r="X994" s="40" t="s">
        <v>1806</v>
      </c>
      <c r="Y994" s="40">
        <v>1</v>
      </c>
      <c r="Z994" s="51">
        <f>IF(T994="SOPORTE_TELEFÓNICO",'TARIFAS 2025'!$B$14,IF(V994="PRINCIPAL",'TARIFAS 2025'!$B$11,IF(V994="INTERMEDIA",'TARIFAS 2025'!$C$11,IF(V994="LEJANA",'TARIFAS 2025'!$D$11))))</f>
        <v>40250</v>
      </c>
      <c r="AA994" s="51">
        <f t="shared" si="15"/>
        <v>40250</v>
      </c>
      <c r="AB994" s="100"/>
      <c r="AC994" s="100"/>
      <c r="AD994" s="100"/>
      <c r="AE994" s="100"/>
      <c r="AF994" s="100"/>
      <c r="AG994" s="100"/>
      <c r="AH994" s="100"/>
      <c r="AI994" s="100"/>
      <c r="AJ994" s="100"/>
      <c r="AK994" s="100"/>
      <c r="AL994" s="100"/>
      <c r="AM994" s="100"/>
      <c r="AN994" s="100"/>
      <c r="AO994" s="100"/>
      <c r="AP994" s="100"/>
      <c r="AQ994" s="100"/>
      <c r="AR994" s="100"/>
      <c r="AS994" s="100"/>
      <c r="AT994" s="100"/>
      <c r="AU994" s="100"/>
      <c r="AV994" s="100"/>
      <c r="AW994" s="100"/>
      <c r="AX994" s="100"/>
      <c r="AY994" s="100"/>
      <c r="AZ994" s="100"/>
      <c r="BA994" s="100"/>
      <c r="BB994" s="100"/>
      <c r="BC994" s="100"/>
      <c r="BD994" s="100"/>
      <c r="BE994" s="100"/>
      <c r="BF994" s="100"/>
      <c r="BG994" s="100"/>
    </row>
    <row r="995" spans="1:59" s="85" customFormat="1" ht="15.6" x14ac:dyDescent="0.3">
      <c r="A995" s="40" t="s">
        <v>71</v>
      </c>
      <c r="B995" s="40" t="str">
        <f>VLOOKUP(A995,'CENTROS DE COSTOS'!A:D,2,0)</f>
        <v>0036-0004</v>
      </c>
      <c r="C995" s="40" t="str">
        <f>VLOOKUP(A995,'CENTROS DE COSTOS'!A:D,3,0)</f>
        <v>Wompi Centro</v>
      </c>
      <c r="D995" s="40">
        <v>11001</v>
      </c>
      <c r="E995" s="40" t="s">
        <v>5274</v>
      </c>
      <c r="F995" s="40">
        <v>68852</v>
      </c>
      <c r="G995" s="40" t="s">
        <v>33</v>
      </c>
      <c r="H995" s="40" t="s">
        <v>618</v>
      </c>
      <c r="I995" s="40" t="s">
        <v>71</v>
      </c>
      <c r="J995" s="40" t="s">
        <v>7011</v>
      </c>
      <c r="K995" s="40" t="s">
        <v>1170</v>
      </c>
      <c r="L995" s="40" t="s">
        <v>8947</v>
      </c>
      <c r="M995" s="103">
        <v>45973.702777777777</v>
      </c>
      <c r="N995" s="103">
        <v>45974.618750000001</v>
      </c>
      <c r="O995" s="40" t="s">
        <v>35</v>
      </c>
      <c r="P995" s="40" t="s">
        <v>35</v>
      </c>
      <c r="Q995" s="40" t="s">
        <v>1517</v>
      </c>
      <c r="R995" s="40" t="s">
        <v>1518</v>
      </c>
      <c r="S995" s="40" t="s">
        <v>11207</v>
      </c>
      <c r="T995" s="40" t="s">
        <v>1172</v>
      </c>
      <c r="U995" s="40"/>
      <c r="V995" s="40" t="str">
        <f>VLOOKUP(D995,TIPOLOGIA!A:F,5,0)</f>
        <v>PRINCIPAL</v>
      </c>
      <c r="W995" s="40" t="str">
        <f>VLOOKUP(D995,TIPOLOGIA!A:F,6,0)</f>
        <v>TERRESTRE</v>
      </c>
      <c r="X995" s="40" t="s">
        <v>1632</v>
      </c>
      <c r="Y995" s="40">
        <v>1</v>
      </c>
      <c r="Z995" s="51">
        <f>IF(T995="SOPORTE_TELEFÓNICO",'TARIFAS 2025'!$B$14,IF(V995="PRINCIPAL",'TARIFAS 2025'!$B$11,IF(V995="INTERMEDIA",'TARIFAS 2025'!$C$11,IF(V995="LEJANA",'TARIFAS 2025'!$D$11))))</f>
        <v>31419</v>
      </c>
      <c r="AA995" s="51">
        <f t="shared" si="15"/>
        <v>31419</v>
      </c>
      <c r="AB995" s="100"/>
      <c r="AC995" s="100"/>
      <c r="AD995" s="100"/>
      <c r="AE995" s="100"/>
      <c r="AF995" s="100"/>
      <c r="AG995" s="100"/>
      <c r="AH995" s="100"/>
      <c r="AI995" s="100"/>
      <c r="AJ995" s="100"/>
      <c r="AK995" s="100"/>
      <c r="AL995" s="100"/>
      <c r="AM995" s="100"/>
      <c r="AN995" s="100"/>
      <c r="AO995" s="100"/>
      <c r="AP995" s="100"/>
      <c r="AQ995" s="100"/>
      <c r="AR995" s="100"/>
      <c r="AS995" s="100"/>
      <c r="AT995" s="100"/>
      <c r="AU995" s="100"/>
      <c r="AV995" s="100"/>
      <c r="AW995" s="100"/>
      <c r="AX995" s="100"/>
      <c r="AY995" s="100"/>
      <c r="AZ995" s="100"/>
      <c r="BA995" s="100"/>
      <c r="BB995" s="100"/>
      <c r="BC995" s="100"/>
      <c r="BD995" s="100"/>
      <c r="BE995" s="100"/>
      <c r="BF995" s="100"/>
      <c r="BG995" s="100"/>
    </row>
    <row r="996" spans="1:59" s="85" customFormat="1" ht="15.6" x14ac:dyDescent="0.3">
      <c r="A996" s="40" t="s">
        <v>94</v>
      </c>
      <c r="B996" s="40" t="str">
        <f>VLOOKUP(A996,'CENTROS DE COSTOS'!A:D,2,0)</f>
        <v>0036-0001</v>
      </c>
      <c r="C996" s="40" t="str">
        <f>VLOOKUP(A996,'CENTROS DE COSTOS'!A:D,3,0)</f>
        <v>Wompi Costa</v>
      </c>
      <c r="D996" s="40">
        <v>47001</v>
      </c>
      <c r="E996" s="40" t="s">
        <v>5275</v>
      </c>
      <c r="F996" s="40">
        <v>60190</v>
      </c>
      <c r="G996" s="40" t="s">
        <v>33</v>
      </c>
      <c r="H996" s="40" t="s">
        <v>787</v>
      </c>
      <c r="I996" s="40" t="s">
        <v>94</v>
      </c>
      <c r="J996" s="40" t="s">
        <v>1439</v>
      </c>
      <c r="K996" s="40" t="s">
        <v>1170</v>
      </c>
      <c r="L996" s="40" t="s">
        <v>8948</v>
      </c>
      <c r="M996" s="103">
        <v>45974.341666666667</v>
      </c>
      <c r="N996" s="103">
        <v>45974.62777777778</v>
      </c>
      <c r="O996" s="40" t="s">
        <v>35</v>
      </c>
      <c r="P996" s="40" t="s">
        <v>35</v>
      </c>
      <c r="Q996" s="40" t="s">
        <v>1494</v>
      </c>
      <c r="R996" s="40" t="s">
        <v>1495</v>
      </c>
      <c r="S996" s="40" t="s">
        <v>11208</v>
      </c>
      <c r="T996" s="40" t="s">
        <v>1172</v>
      </c>
      <c r="U996" s="40">
        <v>32</v>
      </c>
      <c r="V996" s="40" t="str">
        <f>VLOOKUP(D996,TIPOLOGIA!A:F,5,0)</f>
        <v>PRINCIPAL</v>
      </c>
      <c r="W996" s="40" t="str">
        <f>VLOOKUP(D996,TIPOLOGIA!A:F,6,0)</f>
        <v>TERRESTRE</v>
      </c>
      <c r="X996" s="40" t="s">
        <v>1286</v>
      </c>
      <c r="Y996" s="40">
        <v>1</v>
      </c>
      <c r="Z996" s="51">
        <f>IF(T996="SOPORTE_TELEFÓNICO",'TARIFAS 2025'!$B$14,IF(V996="PRINCIPAL",'TARIFAS 2025'!$B$11,IF(V996="INTERMEDIA",'TARIFAS 2025'!$C$11,IF(V996="LEJANA",'TARIFAS 2025'!$D$11))))</f>
        <v>31419</v>
      </c>
      <c r="AA996" s="51">
        <f t="shared" si="15"/>
        <v>31419</v>
      </c>
      <c r="AB996" s="100"/>
      <c r="AC996" s="100"/>
      <c r="AD996" s="100"/>
      <c r="AE996" s="100"/>
      <c r="AF996" s="100"/>
      <c r="AG996" s="100"/>
      <c r="AH996" s="100"/>
      <c r="AI996" s="100"/>
      <c r="AJ996" s="100"/>
      <c r="AK996" s="100"/>
      <c r="AL996" s="100"/>
      <c r="AM996" s="100"/>
      <c r="AN996" s="100"/>
      <c r="AO996" s="100"/>
      <c r="AP996" s="100"/>
      <c r="AQ996" s="100"/>
      <c r="AR996" s="100"/>
      <c r="AS996" s="100"/>
      <c r="AT996" s="100"/>
      <c r="AU996" s="100"/>
      <c r="AV996" s="100"/>
      <c r="AW996" s="100"/>
      <c r="AX996" s="100"/>
      <c r="AY996" s="100"/>
      <c r="AZ996" s="100"/>
      <c r="BA996" s="100"/>
      <c r="BB996" s="100"/>
      <c r="BC996" s="100"/>
      <c r="BD996" s="100"/>
      <c r="BE996" s="100"/>
      <c r="BF996" s="100"/>
      <c r="BG996" s="100"/>
    </row>
    <row r="997" spans="1:59" s="85" customFormat="1" ht="15.6" x14ac:dyDescent="0.3">
      <c r="A997" s="40" t="s">
        <v>71</v>
      </c>
      <c r="B997" s="40" t="str">
        <f>VLOOKUP(A997,'CENTROS DE COSTOS'!A:D,2,0)</f>
        <v>0036-0004</v>
      </c>
      <c r="C997" s="40" t="str">
        <f>VLOOKUP(A997,'CENTROS DE COSTOS'!A:D,3,0)</f>
        <v>Wompi Centro</v>
      </c>
      <c r="D997" s="40">
        <v>11001</v>
      </c>
      <c r="E997" s="40" t="s">
        <v>5276</v>
      </c>
      <c r="F997" s="40">
        <v>58978</v>
      </c>
      <c r="G997" s="40" t="s">
        <v>33</v>
      </c>
      <c r="H997" s="40" t="s">
        <v>618</v>
      </c>
      <c r="I997" s="40" t="s">
        <v>71</v>
      </c>
      <c r="J997" s="40" t="s">
        <v>7012</v>
      </c>
      <c r="K997" s="40" t="s">
        <v>1170</v>
      </c>
      <c r="L997" s="40" t="s">
        <v>8949</v>
      </c>
      <c r="M997" s="103">
        <v>45972.661805555559</v>
      </c>
      <c r="N997" s="103">
        <v>45974.632638888892</v>
      </c>
      <c r="O997" s="40" t="s">
        <v>35</v>
      </c>
      <c r="P997" s="40" t="s">
        <v>35</v>
      </c>
      <c r="Q997" s="40" t="s">
        <v>1494</v>
      </c>
      <c r="R997" s="40" t="s">
        <v>1495</v>
      </c>
      <c r="S997" s="40" t="s">
        <v>11209</v>
      </c>
      <c r="T997" s="40" t="s">
        <v>1172</v>
      </c>
      <c r="U997" s="40">
        <v>48</v>
      </c>
      <c r="V997" s="40" t="str">
        <f>VLOOKUP(D997,TIPOLOGIA!A:F,5,0)</f>
        <v>PRINCIPAL</v>
      </c>
      <c r="W997" s="40" t="str">
        <f>VLOOKUP(D997,TIPOLOGIA!A:F,6,0)</f>
        <v>TERRESTRE</v>
      </c>
      <c r="X997" s="40" t="s">
        <v>1455</v>
      </c>
      <c r="Y997" s="40">
        <v>1</v>
      </c>
      <c r="Z997" s="51">
        <f>IF(T997="SOPORTE_TELEFÓNICO",'TARIFAS 2025'!$B$14,IF(V997="PRINCIPAL",'TARIFAS 2025'!$B$11,IF(V997="INTERMEDIA",'TARIFAS 2025'!$C$11,IF(V997="LEJANA",'TARIFAS 2025'!$D$11))))</f>
        <v>31419</v>
      </c>
      <c r="AA997" s="51">
        <f t="shared" si="15"/>
        <v>31419</v>
      </c>
      <c r="AB997" s="100"/>
      <c r="AC997" s="100"/>
      <c r="AD997" s="100"/>
      <c r="AE997" s="100"/>
      <c r="AF997" s="100"/>
      <c r="AG997" s="100"/>
      <c r="AH997" s="100"/>
      <c r="AI997" s="100"/>
      <c r="AJ997" s="100"/>
      <c r="AK997" s="100"/>
      <c r="AL997" s="100"/>
      <c r="AM997" s="100"/>
      <c r="AN997" s="100"/>
      <c r="AO997" s="100"/>
      <c r="AP997" s="100"/>
      <c r="AQ997" s="100"/>
      <c r="AR997" s="100"/>
      <c r="AS997" s="100"/>
      <c r="AT997" s="100"/>
      <c r="AU997" s="100"/>
      <c r="AV997" s="100"/>
      <c r="AW997" s="100"/>
      <c r="AX997" s="100"/>
      <c r="AY997" s="100"/>
      <c r="AZ997" s="100"/>
      <c r="BA997" s="100"/>
      <c r="BB997" s="100"/>
      <c r="BC997" s="100"/>
      <c r="BD997" s="100"/>
      <c r="BE997" s="100"/>
      <c r="BF997" s="100"/>
      <c r="BG997" s="100"/>
    </row>
    <row r="998" spans="1:59" s="85" customFormat="1" ht="15.6" x14ac:dyDescent="0.3">
      <c r="A998" s="40" t="s">
        <v>68</v>
      </c>
      <c r="B998" s="40" t="str">
        <f>VLOOKUP(A998,'CENTROS DE COSTOS'!A:D,2,0)</f>
        <v>0036-0001</v>
      </c>
      <c r="C998" s="40" t="str">
        <f>VLOOKUP(A998,'CENTROS DE COSTOS'!A:D,3,0)</f>
        <v>Wompi Costa</v>
      </c>
      <c r="D998" s="40">
        <v>8758</v>
      </c>
      <c r="E998" s="40" t="s">
        <v>5277</v>
      </c>
      <c r="F998" s="40">
        <v>78114</v>
      </c>
      <c r="G998" s="40" t="s">
        <v>33</v>
      </c>
      <c r="H998" s="40" t="s">
        <v>253</v>
      </c>
      <c r="I998" s="40" t="s">
        <v>270</v>
      </c>
      <c r="J998" s="40" t="s">
        <v>7013</v>
      </c>
      <c r="K998" s="40" t="s">
        <v>1170</v>
      </c>
      <c r="L998" s="40" t="s">
        <v>8950</v>
      </c>
      <c r="M998" s="103">
        <v>45973.333333333343</v>
      </c>
      <c r="N998" s="103">
        <v>45974.636111111111</v>
      </c>
      <c r="O998" s="40" t="s">
        <v>35</v>
      </c>
      <c r="P998" s="40" t="s">
        <v>35</v>
      </c>
      <c r="Q998" s="40" t="s">
        <v>1494</v>
      </c>
      <c r="R998" s="40" t="s">
        <v>1495</v>
      </c>
      <c r="S998" s="40" t="s">
        <v>11210</v>
      </c>
      <c r="T998" s="40" t="s">
        <v>1172</v>
      </c>
      <c r="U998" s="40">
        <v>48</v>
      </c>
      <c r="V998" s="40" t="str">
        <f>VLOOKUP(D998,TIPOLOGIA!A:F,5,0)</f>
        <v>PRINCIPAL</v>
      </c>
      <c r="W998" s="40" t="str">
        <f>VLOOKUP(D998,TIPOLOGIA!A:F,6,0)</f>
        <v>TERRESTRE</v>
      </c>
      <c r="X998" s="40" t="s">
        <v>1537</v>
      </c>
      <c r="Y998" s="40">
        <v>1</v>
      </c>
      <c r="Z998" s="51">
        <f>IF(T998="SOPORTE_TELEFÓNICO",'TARIFAS 2025'!$B$14,IF(V998="PRINCIPAL",'TARIFAS 2025'!$B$11,IF(V998="INTERMEDIA",'TARIFAS 2025'!$C$11,IF(V998="LEJANA",'TARIFAS 2025'!$D$11))))</f>
        <v>31419</v>
      </c>
      <c r="AA998" s="51">
        <f t="shared" si="15"/>
        <v>31419</v>
      </c>
      <c r="AB998" s="100"/>
      <c r="AC998" s="100"/>
      <c r="AD998" s="100"/>
      <c r="AE998" s="100"/>
      <c r="AF998" s="100"/>
      <c r="AG998" s="100"/>
      <c r="AH998" s="100"/>
      <c r="AI998" s="100"/>
      <c r="AJ998" s="100"/>
      <c r="AK998" s="100"/>
      <c r="AL998" s="100"/>
      <c r="AM998" s="100"/>
      <c r="AN998" s="100"/>
      <c r="AO998" s="100"/>
      <c r="AP998" s="100"/>
      <c r="AQ998" s="100"/>
      <c r="AR998" s="100"/>
      <c r="AS998" s="100"/>
      <c r="AT998" s="100"/>
      <c r="AU998" s="100"/>
      <c r="AV998" s="100"/>
      <c r="AW998" s="100"/>
      <c r="AX998" s="100"/>
      <c r="AY998" s="100"/>
      <c r="AZ998" s="100"/>
      <c r="BA998" s="100"/>
      <c r="BB998" s="100"/>
      <c r="BC998" s="100"/>
      <c r="BD998" s="100"/>
      <c r="BE998" s="100"/>
      <c r="BF998" s="100"/>
      <c r="BG998" s="100"/>
    </row>
    <row r="999" spans="1:59" s="85" customFormat="1" ht="15.6" x14ac:dyDescent="0.3">
      <c r="A999" s="40" t="s">
        <v>94</v>
      </c>
      <c r="B999" s="40" t="str">
        <f>VLOOKUP(A999,'CENTROS DE COSTOS'!A:D,2,0)</f>
        <v>0036-0001</v>
      </c>
      <c r="C999" s="40" t="str">
        <f>VLOOKUP(A999,'CENTROS DE COSTOS'!A:D,3,0)</f>
        <v>Wompi Costa</v>
      </c>
      <c r="D999" s="40">
        <v>47001</v>
      </c>
      <c r="E999" s="40" t="s">
        <v>5278</v>
      </c>
      <c r="F999" s="40">
        <v>75270</v>
      </c>
      <c r="G999" s="40" t="s">
        <v>33</v>
      </c>
      <c r="H999" s="40" t="s">
        <v>787</v>
      </c>
      <c r="I999" s="40" t="s">
        <v>94</v>
      </c>
      <c r="J999" s="40" t="s">
        <v>7014</v>
      </c>
      <c r="K999" s="40" t="s">
        <v>1170</v>
      </c>
      <c r="L999" s="40" t="s">
        <v>8951</v>
      </c>
      <c r="M999" s="103">
        <v>45973.447916666657</v>
      </c>
      <c r="N999" s="103">
        <v>45974.655555555553</v>
      </c>
      <c r="O999" s="40" t="s">
        <v>35</v>
      </c>
      <c r="P999" s="40" t="s">
        <v>35</v>
      </c>
      <c r="Q999" s="40" t="s">
        <v>1494</v>
      </c>
      <c r="R999" s="40" t="s">
        <v>1495</v>
      </c>
      <c r="S999" s="40" t="s">
        <v>11211</v>
      </c>
      <c r="T999" s="40" t="s">
        <v>1172</v>
      </c>
      <c r="U999" s="40">
        <v>40</v>
      </c>
      <c r="V999" s="40" t="str">
        <f>VLOOKUP(D999,TIPOLOGIA!A:F,5,0)</f>
        <v>PRINCIPAL</v>
      </c>
      <c r="W999" s="40" t="str">
        <f>VLOOKUP(D999,TIPOLOGIA!A:F,6,0)</f>
        <v>TERRESTRE</v>
      </c>
      <c r="X999" s="40" t="s">
        <v>1286</v>
      </c>
      <c r="Y999" s="40">
        <v>1</v>
      </c>
      <c r="Z999" s="51">
        <f>IF(T999="SOPORTE_TELEFÓNICO",'TARIFAS 2025'!$B$14,IF(V999="PRINCIPAL",'TARIFAS 2025'!$B$11,IF(V999="INTERMEDIA",'TARIFAS 2025'!$C$11,IF(V999="LEJANA",'TARIFAS 2025'!$D$11))))</f>
        <v>31419</v>
      </c>
      <c r="AA999" s="51">
        <f t="shared" si="15"/>
        <v>31419</v>
      </c>
      <c r="AB999" s="100"/>
      <c r="AC999" s="100"/>
      <c r="AD999" s="100"/>
      <c r="AE999" s="100"/>
      <c r="AF999" s="100"/>
      <c r="AG999" s="100"/>
      <c r="AH999" s="100"/>
      <c r="AI999" s="100"/>
      <c r="AJ999" s="100"/>
      <c r="AK999" s="100"/>
      <c r="AL999" s="100"/>
      <c r="AM999" s="100"/>
      <c r="AN999" s="100"/>
      <c r="AO999" s="100"/>
      <c r="AP999" s="100"/>
      <c r="AQ999" s="100"/>
      <c r="AR999" s="100"/>
      <c r="AS999" s="100"/>
      <c r="AT999" s="100"/>
      <c r="AU999" s="100"/>
      <c r="AV999" s="100"/>
      <c r="AW999" s="100"/>
      <c r="AX999" s="100"/>
      <c r="AY999" s="100"/>
      <c r="AZ999" s="100"/>
      <c r="BA999" s="100"/>
      <c r="BB999" s="100"/>
      <c r="BC999" s="100"/>
      <c r="BD999" s="100"/>
      <c r="BE999" s="100"/>
      <c r="BF999" s="100"/>
      <c r="BG999" s="100"/>
    </row>
    <row r="1000" spans="1:59" s="85" customFormat="1" ht="15.6" x14ac:dyDescent="0.3">
      <c r="A1000" s="40" t="s">
        <v>81</v>
      </c>
      <c r="B1000" s="40" t="str">
        <f>VLOOKUP(A1000,'CENTROS DE COSTOS'!A:D,2,0)</f>
        <v>0036-0007</v>
      </c>
      <c r="C1000" s="40" t="str">
        <f>VLOOKUP(A1000,'CENTROS DE COSTOS'!A:D,3,0)</f>
        <v>Wompi Santander</v>
      </c>
      <c r="D1000" s="40">
        <v>54001</v>
      </c>
      <c r="E1000" s="40" t="s">
        <v>5279</v>
      </c>
      <c r="F1000" s="40">
        <v>79062</v>
      </c>
      <c r="G1000" s="40" t="s">
        <v>33</v>
      </c>
      <c r="H1000" s="40" t="s">
        <v>891</v>
      </c>
      <c r="I1000" s="40" t="s">
        <v>81</v>
      </c>
      <c r="J1000" s="40" t="s">
        <v>7015</v>
      </c>
      <c r="K1000" s="40" t="s">
        <v>1170</v>
      </c>
      <c r="L1000" s="40" t="s">
        <v>8952</v>
      </c>
      <c r="M1000" s="103">
        <v>45973.682638888888</v>
      </c>
      <c r="N1000" s="103">
        <v>45974.657638888893</v>
      </c>
      <c r="O1000" s="40" t="s">
        <v>35</v>
      </c>
      <c r="P1000" s="40" t="s">
        <v>35</v>
      </c>
      <c r="Q1000" s="40" t="s">
        <v>1494</v>
      </c>
      <c r="R1000" s="40" t="s">
        <v>1495</v>
      </c>
      <c r="S1000" s="40" t="s">
        <v>11212</v>
      </c>
      <c r="T1000" s="40" t="s">
        <v>1172</v>
      </c>
      <c r="U1000" s="40">
        <v>16</v>
      </c>
      <c r="V1000" s="40" t="str">
        <f>VLOOKUP(D1000,TIPOLOGIA!A:F,5,0)</f>
        <v>PRINCIPAL</v>
      </c>
      <c r="W1000" s="40" t="str">
        <f>VLOOKUP(D1000,TIPOLOGIA!A:F,6,0)</f>
        <v>TERRESTRE</v>
      </c>
      <c r="X1000" s="40" t="s">
        <v>1313</v>
      </c>
      <c r="Y1000" s="40">
        <v>1</v>
      </c>
      <c r="Z1000" s="51">
        <f>IF(T1000="SOPORTE_TELEFÓNICO",'TARIFAS 2025'!$B$14,IF(V1000="PRINCIPAL",'TARIFAS 2025'!$B$11,IF(V1000="INTERMEDIA",'TARIFAS 2025'!$C$11,IF(V1000="LEJANA",'TARIFAS 2025'!$D$11))))</f>
        <v>31419</v>
      </c>
      <c r="AA1000" s="51">
        <f t="shared" si="15"/>
        <v>31419</v>
      </c>
      <c r="AB1000" s="100"/>
      <c r="AC1000" s="100"/>
      <c r="AD1000" s="100"/>
      <c r="AE1000" s="100"/>
      <c r="AF1000" s="100"/>
      <c r="AG1000" s="100"/>
      <c r="AH1000" s="100"/>
      <c r="AI1000" s="100"/>
      <c r="AJ1000" s="100"/>
      <c r="AK1000" s="100"/>
      <c r="AL1000" s="100"/>
      <c r="AM1000" s="100"/>
      <c r="AN1000" s="100"/>
      <c r="AO1000" s="100"/>
      <c r="AP1000" s="100"/>
      <c r="AQ1000" s="100"/>
      <c r="AR1000" s="100"/>
      <c r="AS1000" s="100"/>
      <c r="AT1000" s="100"/>
      <c r="AU1000" s="100"/>
      <c r="AV1000" s="100"/>
      <c r="AW1000" s="100"/>
      <c r="AX1000" s="100"/>
      <c r="AY1000" s="100"/>
      <c r="AZ1000" s="100"/>
      <c r="BA1000" s="100"/>
      <c r="BB1000" s="100"/>
      <c r="BC1000" s="100"/>
      <c r="BD1000" s="100"/>
      <c r="BE1000" s="100"/>
      <c r="BF1000" s="100"/>
      <c r="BG1000" s="100"/>
    </row>
    <row r="1001" spans="1:59" s="85" customFormat="1" ht="15.6" x14ac:dyDescent="0.3">
      <c r="A1001" s="40" t="s">
        <v>71</v>
      </c>
      <c r="B1001" s="40" t="str">
        <f>VLOOKUP(A1001,'CENTROS DE COSTOS'!A:D,2,0)</f>
        <v>0036-0004</v>
      </c>
      <c r="C1001" s="40" t="str">
        <f>VLOOKUP(A1001,'CENTROS DE COSTOS'!A:D,3,0)</f>
        <v>Wompi Centro</v>
      </c>
      <c r="D1001" s="40">
        <v>25290</v>
      </c>
      <c r="E1001" s="40">
        <v>3006046</v>
      </c>
      <c r="F1001" s="40">
        <v>80149</v>
      </c>
      <c r="G1001" s="40" t="s">
        <v>33</v>
      </c>
      <c r="H1001" s="40" t="s">
        <v>618</v>
      </c>
      <c r="I1001" s="40" t="s">
        <v>652</v>
      </c>
      <c r="J1001" s="40" t="s">
        <v>7016</v>
      </c>
      <c r="K1001" s="40" t="s">
        <v>1170</v>
      </c>
      <c r="L1001" s="40" t="s">
        <v>8953</v>
      </c>
      <c r="M1001" s="103">
        <v>45973.333333333343</v>
      </c>
      <c r="N1001" s="103">
        <v>45974.657638888893</v>
      </c>
      <c r="O1001" s="40" t="s">
        <v>35</v>
      </c>
      <c r="P1001" s="40" t="s">
        <v>35</v>
      </c>
      <c r="Q1001" s="40" t="s">
        <v>1494</v>
      </c>
      <c r="R1001" s="40" t="s">
        <v>1495</v>
      </c>
      <c r="S1001" s="40" t="s">
        <v>11213</v>
      </c>
      <c r="T1001" s="40" t="s">
        <v>1497</v>
      </c>
      <c r="U1001" s="40">
        <v>32</v>
      </c>
      <c r="V1001" s="40" t="str">
        <f>VLOOKUP(D1001,TIPOLOGIA!A:F,5,0)</f>
        <v>INTERMEDIA</v>
      </c>
      <c r="W1001" s="40" t="str">
        <f>VLOOKUP(D1001,TIPOLOGIA!A:F,6,0)</f>
        <v>TERRESTRE</v>
      </c>
      <c r="X1001" s="40" t="s">
        <v>1675</v>
      </c>
      <c r="Y1001" s="40">
        <v>1</v>
      </c>
      <c r="Z1001" s="51">
        <f>IF(T1001="SOPORTE_TELEFÓNICO",'TARIFAS 2025'!$B$14,IF(V1001="PRINCIPAL",'TARIFAS 2025'!$B$11,IF(V1001="INTERMEDIA",'TARIFAS 2025'!$C$11,IF(V1001="LEJANA",'TARIFAS 2025'!$D$11))))</f>
        <v>36351</v>
      </c>
      <c r="AA1001" s="51">
        <f t="shared" si="15"/>
        <v>36351</v>
      </c>
      <c r="AB1001" s="100"/>
      <c r="AC1001" s="100"/>
      <c r="AD1001" s="100"/>
      <c r="AE1001" s="100"/>
      <c r="AF1001" s="100"/>
      <c r="AG1001" s="100"/>
      <c r="AH1001" s="100"/>
      <c r="AI1001" s="100"/>
      <c r="AJ1001" s="100"/>
      <c r="AK1001" s="100"/>
      <c r="AL1001" s="100"/>
      <c r="AM1001" s="100"/>
      <c r="AN1001" s="100"/>
      <c r="AO1001" s="100"/>
      <c r="AP1001" s="100"/>
      <c r="AQ1001" s="100"/>
      <c r="AR1001" s="100"/>
      <c r="AS1001" s="100"/>
      <c r="AT1001" s="100"/>
      <c r="AU1001" s="100"/>
      <c r="AV1001" s="100"/>
      <c r="AW1001" s="100"/>
      <c r="AX1001" s="100"/>
      <c r="AY1001" s="100"/>
      <c r="AZ1001" s="100"/>
      <c r="BA1001" s="100"/>
      <c r="BB1001" s="100"/>
      <c r="BC1001" s="100"/>
      <c r="BD1001" s="100"/>
      <c r="BE1001" s="100"/>
      <c r="BF1001" s="100"/>
      <c r="BG1001" s="100"/>
    </row>
    <row r="1002" spans="1:59" s="85" customFormat="1" ht="15.6" x14ac:dyDescent="0.3">
      <c r="A1002" s="40" t="s">
        <v>71</v>
      </c>
      <c r="B1002" s="40" t="str">
        <f>VLOOKUP(A1002,'CENTROS DE COSTOS'!A:D,2,0)</f>
        <v>0036-0004</v>
      </c>
      <c r="C1002" s="40" t="str">
        <f>VLOOKUP(A1002,'CENTROS DE COSTOS'!A:D,3,0)</f>
        <v>Wompi Centro</v>
      </c>
      <c r="D1002" s="40">
        <v>25286</v>
      </c>
      <c r="E1002" s="40">
        <v>3006033</v>
      </c>
      <c r="F1002" s="40">
        <v>81076</v>
      </c>
      <c r="G1002" s="40" t="s">
        <v>33</v>
      </c>
      <c r="H1002" s="40" t="s">
        <v>618</v>
      </c>
      <c r="I1002" s="40" t="s">
        <v>650</v>
      </c>
      <c r="J1002" s="40" t="s">
        <v>7017</v>
      </c>
      <c r="K1002" s="40" t="s">
        <v>1170</v>
      </c>
      <c r="L1002" s="40" t="s">
        <v>8954</v>
      </c>
      <c r="M1002" s="103">
        <v>45973.333333333343</v>
      </c>
      <c r="N1002" s="103">
        <v>45974.661111111112</v>
      </c>
      <c r="O1002" s="40" t="s">
        <v>35</v>
      </c>
      <c r="P1002" s="40" t="s">
        <v>35</v>
      </c>
      <c r="Q1002" s="40" t="s">
        <v>1494</v>
      </c>
      <c r="R1002" s="40" t="s">
        <v>1495</v>
      </c>
      <c r="S1002" s="40" t="s">
        <v>11214</v>
      </c>
      <c r="T1002" s="40" t="s">
        <v>1497</v>
      </c>
      <c r="U1002" s="40">
        <v>24</v>
      </c>
      <c r="V1002" s="40" t="str">
        <f>VLOOKUP(D1002,TIPOLOGIA!A:F,5,0)</f>
        <v>INTERMEDIA</v>
      </c>
      <c r="W1002" s="40" t="str">
        <f>VLOOKUP(D1002,TIPOLOGIA!A:F,6,0)</f>
        <v>TERRESTRE</v>
      </c>
      <c r="X1002" s="40" t="s">
        <v>1675</v>
      </c>
      <c r="Y1002" s="40">
        <v>1</v>
      </c>
      <c r="Z1002" s="51">
        <f>IF(T1002="SOPORTE_TELEFÓNICO",'TARIFAS 2025'!$B$14,IF(V1002="PRINCIPAL",'TARIFAS 2025'!$B$11,IF(V1002="INTERMEDIA",'TARIFAS 2025'!$C$11,IF(V1002="LEJANA",'TARIFAS 2025'!$D$11))))</f>
        <v>36351</v>
      </c>
      <c r="AA1002" s="51">
        <f t="shared" si="15"/>
        <v>36351</v>
      </c>
      <c r="AB1002" s="100"/>
      <c r="AC1002" s="100"/>
      <c r="AD1002" s="100"/>
      <c r="AE1002" s="100"/>
      <c r="AF1002" s="100"/>
      <c r="AG1002" s="100"/>
      <c r="AH1002" s="100"/>
      <c r="AI1002" s="100"/>
      <c r="AJ1002" s="100"/>
      <c r="AK1002" s="100"/>
      <c r="AL1002" s="100"/>
      <c r="AM1002" s="100"/>
      <c r="AN1002" s="100"/>
      <c r="AO1002" s="100"/>
      <c r="AP1002" s="100"/>
      <c r="AQ1002" s="100"/>
      <c r="AR1002" s="100"/>
      <c r="AS1002" s="100"/>
      <c r="AT1002" s="100"/>
      <c r="AU1002" s="100"/>
      <c r="AV1002" s="100"/>
      <c r="AW1002" s="100"/>
      <c r="AX1002" s="100"/>
      <c r="AY1002" s="100"/>
      <c r="AZ1002" s="100"/>
      <c r="BA1002" s="100"/>
      <c r="BB1002" s="100"/>
      <c r="BC1002" s="100"/>
      <c r="BD1002" s="100"/>
      <c r="BE1002" s="100"/>
      <c r="BF1002" s="100"/>
      <c r="BG1002" s="100"/>
    </row>
    <row r="1003" spans="1:59" s="85" customFormat="1" ht="15.6" x14ac:dyDescent="0.3">
      <c r="A1003" s="40" t="s">
        <v>81</v>
      </c>
      <c r="B1003" s="40" t="str">
        <f>VLOOKUP(A1003,'CENTROS DE COSTOS'!A:D,2,0)</f>
        <v>0036-0007</v>
      </c>
      <c r="C1003" s="40" t="str">
        <f>VLOOKUP(A1003,'CENTROS DE COSTOS'!A:D,3,0)</f>
        <v>Wompi Santander</v>
      </c>
      <c r="D1003" s="40">
        <v>54001</v>
      </c>
      <c r="E1003" s="40" t="s">
        <v>5280</v>
      </c>
      <c r="F1003" s="40">
        <v>79765</v>
      </c>
      <c r="G1003" s="40" t="s">
        <v>33</v>
      </c>
      <c r="H1003" s="40" t="s">
        <v>891</v>
      </c>
      <c r="I1003" s="40" t="s">
        <v>81</v>
      </c>
      <c r="J1003" s="40" t="s">
        <v>7018</v>
      </c>
      <c r="K1003" s="40" t="s">
        <v>1170</v>
      </c>
      <c r="L1003" s="40" t="s">
        <v>8955</v>
      </c>
      <c r="M1003" s="103">
        <v>45968.404166666667</v>
      </c>
      <c r="N1003" s="103">
        <v>45974.661805555559</v>
      </c>
      <c r="O1003" s="40" t="s">
        <v>35</v>
      </c>
      <c r="P1003" s="40" t="s">
        <v>35</v>
      </c>
      <c r="Q1003" s="40" t="s">
        <v>1494</v>
      </c>
      <c r="R1003" s="40" t="s">
        <v>1495</v>
      </c>
      <c r="S1003" s="40" t="s">
        <v>11215</v>
      </c>
      <c r="T1003" s="40" t="s">
        <v>1172</v>
      </c>
      <c r="U1003" s="40">
        <v>8</v>
      </c>
      <c r="V1003" s="40" t="str">
        <f>VLOOKUP(D1003,TIPOLOGIA!A:F,5,0)</f>
        <v>PRINCIPAL</v>
      </c>
      <c r="W1003" s="40" t="str">
        <f>VLOOKUP(D1003,TIPOLOGIA!A:F,6,0)</f>
        <v>TERRESTRE</v>
      </c>
      <c r="X1003" s="40" t="s">
        <v>1313</v>
      </c>
      <c r="Y1003" s="40">
        <v>1</v>
      </c>
      <c r="Z1003" s="51">
        <f>IF(T1003="SOPORTE_TELEFÓNICO",'TARIFAS 2025'!$B$14,IF(V1003="PRINCIPAL",'TARIFAS 2025'!$B$11,IF(V1003="INTERMEDIA",'TARIFAS 2025'!$C$11,IF(V1003="LEJANA",'TARIFAS 2025'!$D$11))))</f>
        <v>31419</v>
      </c>
      <c r="AA1003" s="51">
        <f t="shared" si="15"/>
        <v>31419</v>
      </c>
      <c r="AB1003" s="100"/>
      <c r="AC1003" s="100"/>
      <c r="AD1003" s="100"/>
      <c r="AE1003" s="100"/>
      <c r="AF1003" s="100"/>
      <c r="AG1003" s="100"/>
      <c r="AH1003" s="100"/>
      <c r="AI1003" s="100"/>
      <c r="AJ1003" s="100"/>
      <c r="AK1003" s="100"/>
      <c r="AL1003" s="100"/>
      <c r="AM1003" s="100"/>
      <c r="AN1003" s="100"/>
      <c r="AO1003" s="100"/>
      <c r="AP1003" s="100"/>
      <c r="AQ1003" s="100"/>
      <c r="AR1003" s="100"/>
      <c r="AS1003" s="100"/>
      <c r="AT1003" s="100"/>
      <c r="AU1003" s="100"/>
      <c r="AV1003" s="100"/>
      <c r="AW1003" s="100"/>
      <c r="AX1003" s="100"/>
      <c r="AY1003" s="100"/>
      <c r="AZ1003" s="100"/>
      <c r="BA1003" s="100"/>
      <c r="BB1003" s="100"/>
      <c r="BC1003" s="100"/>
      <c r="BD1003" s="100"/>
      <c r="BE1003" s="100"/>
      <c r="BF1003" s="100"/>
      <c r="BG1003" s="100"/>
    </row>
    <row r="1004" spans="1:59" s="85" customFormat="1" ht="15.6" x14ac:dyDescent="0.3">
      <c r="A1004" s="40" t="s">
        <v>71</v>
      </c>
      <c r="B1004" s="40" t="str">
        <f>VLOOKUP(A1004,'CENTROS DE COSTOS'!A:D,2,0)</f>
        <v>0036-0004</v>
      </c>
      <c r="C1004" s="40" t="str">
        <f>VLOOKUP(A1004,'CENTROS DE COSTOS'!A:D,3,0)</f>
        <v>Wompi Centro</v>
      </c>
      <c r="D1004" s="40">
        <v>25286</v>
      </c>
      <c r="E1004" s="40">
        <v>3008680</v>
      </c>
      <c r="F1004" s="40">
        <v>15348</v>
      </c>
      <c r="G1004" s="40" t="s">
        <v>33</v>
      </c>
      <c r="H1004" s="40" t="s">
        <v>618</v>
      </c>
      <c r="I1004" s="40" t="s">
        <v>650</v>
      </c>
      <c r="J1004" s="40" t="s">
        <v>1788</v>
      </c>
      <c r="K1004" s="40" t="s">
        <v>1170</v>
      </c>
      <c r="L1004" s="40" t="s">
        <v>8956</v>
      </c>
      <c r="M1004" s="103">
        <v>45973.481249999997</v>
      </c>
      <c r="N1004" s="103">
        <v>45974.662499999999</v>
      </c>
      <c r="O1004" s="40" t="s">
        <v>35</v>
      </c>
      <c r="P1004" s="40" t="s">
        <v>35</v>
      </c>
      <c r="Q1004" s="40" t="s">
        <v>1494</v>
      </c>
      <c r="R1004" s="40" t="s">
        <v>1495</v>
      </c>
      <c r="S1004" s="40" t="s">
        <v>11216</v>
      </c>
      <c r="T1004" s="40" t="s">
        <v>1497</v>
      </c>
      <c r="U1004" s="40">
        <v>64</v>
      </c>
      <c r="V1004" s="40" t="str">
        <f>VLOOKUP(D1004,TIPOLOGIA!A:F,5,0)</f>
        <v>INTERMEDIA</v>
      </c>
      <c r="W1004" s="40" t="str">
        <f>VLOOKUP(D1004,TIPOLOGIA!A:F,6,0)</f>
        <v>TERRESTRE</v>
      </c>
      <c r="X1004" s="40" t="s">
        <v>1675</v>
      </c>
      <c r="Y1004" s="40">
        <v>1</v>
      </c>
      <c r="Z1004" s="51">
        <f>IF(T1004="SOPORTE_TELEFÓNICO",'TARIFAS 2025'!$B$14,IF(V1004="PRINCIPAL",'TARIFAS 2025'!$B$11,IF(V1004="INTERMEDIA",'TARIFAS 2025'!$C$11,IF(V1004="LEJANA",'TARIFAS 2025'!$D$11))))</f>
        <v>36351</v>
      </c>
      <c r="AA1004" s="51">
        <f t="shared" si="15"/>
        <v>36351</v>
      </c>
      <c r="AB1004" s="100"/>
      <c r="AC1004" s="100"/>
      <c r="AD1004" s="100"/>
      <c r="AE1004" s="100"/>
      <c r="AF1004" s="100"/>
      <c r="AG1004" s="100"/>
      <c r="AH1004" s="100"/>
      <c r="AI1004" s="100"/>
      <c r="AJ1004" s="100"/>
      <c r="AK1004" s="100"/>
      <c r="AL1004" s="100"/>
      <c r="AM1004" s="100"/>
      <c r="AN1004" s="100"/>
      <c r="AO1004" s="100"/>
      <c r="AP1004" s="100"/>
      <c r="AQ1004" s="100"/>
      <c r="AR1004" s="100"/>
      <c r="AS1004" s="100"/>
      <c r="AT1004" s="100"/>
      <c r="AU1004" s="100"/>
      <c r="AV1004" s="100"/>
      <c r="AW1004" s="100"/>
      <c r="AX1004" s="100"/>
      <c r="AY1004" s="100"/>
      <c r="AZ1004" s="100"/>
      <c r="BA1004" s="100"/>
      <c r="BB1004" s="100"/>
      <c r="BC1004" s="100"/>
      <c r="BD1004" s="100"/>
      <c r="BE1004" s="100"/>
      <c r="BF1004" s="100"/>
      <c r="BG1004" s="100"/>
    </row>
    <row r="1005" spans="1:59" s="85" customFormat="1" ht="15.6" x14ac:dyDescent="0.3">
      <c r="A1005" s="40" t="s">
        <v>85</v>
      </c>
      <c r="B1005" s="40" t="str">
        <f>VLOOKUP(A1005,'CENTROS DE COSTOS'!A:D,2,0)</f>
        <v>0036-0006</v>
      </c>
      <c r="C1005" s="40" t="str">
        <f>VLOOKUP(A1005,'CENTROS DE COSTOS'!A:D,3,0)</f>
        <v>Wompi Oriente</v>
      </c>
      <c r="D1005" s="40">
        <v>17380</v>
      </c>
      <c r="E1005" s="40">
        <v>2999134</v>
      </c>
      <c r="F1005" s="40">
        <v>74735</v>
      </c>
      <c r="G1005" s="40" t="s">
        <v>33</v>
      </c>
      <c r="H1005" s="40" t="s">
        <v>126</v>
      </c>
      <c r="I1005" s="40" t="s">
        <v>448</v>
      </c>
      <c r="J1005" s="40" t="s">
        <v>3254</v>
      </c>
      <c r="K1005" s="40" t="s">
        <v>1170</v>
      </c>
      <c r="L1005" s="40" t="s">
        <v>8957</v>
      </c>
      <c r="M1005" s="103">
        <v>45972.333333333343</v>
      </c>
      <c r="N1005" s="103">
        <v>45974.663194444453</v>
      </c>
      <c r="O1005" s="40" t="s">
        <v>35</v>
      </c>
      <c r="P1005" s="40" t="s">
        <v>35</v>
      </c>
      <c r="Q1005" s="40" t="s">
        <v>1494</v>
      </c>
      <c r="R1005" s="40" t="s">
        <v>1495</v>
      </c>
      <c r="S1005" s="40" t="s">
        <v>11217</v>
      </c>
      <c r="T1005" s="40" t="s">
        <v>1497</v>
      </c>
      <c r="U1005" s="40">
        <v>16</v>
      </c>
      <c r="V1005" s="40" t="str">
        <f>VLOOKUP(D1005,TIPOLOGIA!A:F,5,0)</f>
        <v>LEJANA</v>
      </c>
      <c r="W1005" s="40" t="str">
        <f>VLOOKUP(D1005,TIPOLOGIA!A:F,6,0)</f>
        <v>TERRESTRE</v>
      </c>
      <c r="X1005" s="40" t="s">
        <v>1675</v>
      </c>
      <c r="Y1005" s="40">
        <v>1</v>
      </c>
      <c r="Z1005" s="51">
        <f>IF(T1005="SOPORTE_TELEFÓNICO",'TARIFAS 2025'!$B$14,IF(V1005="PRINCIPAL",'TARIFAS 2025'!$B$11,IF(V1005="INTERMEDIA",'TARIFAS 2025'!$C$11,IF(V1005="LEJANA",'TARIFAS 2025'!$D$11))))</f>
        <v>40250</v>
      </c>
      <c r="AA1005" s="51">
        <f t="shared" si="15"/>
        <v>40250</v>
      </c>
      <c r="AB1005" s="100"/>
      <c r="AC1005" s="100"/>
      <c r="AD1005" s="100"/>
      <c r="AE1005" s="100"/>
      <c r="AF1005" s="100"/>
      <c r="AG1005" s="100"/>
      <c r="AH1005" s="100"/>
      <c r="AI1005" s="100"/>
      <c r="AJ1005" s="100"/>
      <c r="AK1005" s="100"/>
      <c r="AL1005" s="100"/>
      <c r="AM1005" s="100"/>
      <c r="AN1005" s="100"/>
      <c r="AO1005" s="100"/>
      <c r="AP1005" s="100"/>
      <c r="AQ1005" s="100"/>
      <c r="AR1005" s="100"/>
      <c r="AS1005" s="100"/>
      <c r="AT1005" s="100"/>
      <c r="AU1005" s="100"/>
      <c r="AV1005" s="100"/>
      <c r="AW1005" s="100"/>
      <c r="AX1005" s="100"/>
      <c r="AY1005" s="100"/>
      <c r="AZ1005" s="100"/>
      <c r="BA1005" s="100"/>
      <c r="BB1005" s="100"/>
      <c r="BC1005" s="100"/>
      <c r="BD1005" s="100"/>
      <c r="BE1005" s="100"/>
      <c r="BF1005" s="100"/>
      <c r="BG1005" s="100"/>
    </row>
    <row r="1006" spans="1:59" s="85" customFormat="1" ht="15.6" x14ac:dyDescent="0.3">
      <c r="A1006" s="40" t="s">
        <v>85</v>
      </c>
      <c r="B1006" s="40" t="str">
        <f>VLOOKUP(A1006,'CENTROS DE COSTOS'!A:D,2,0)</f>
        <v>0036-0006</v>
      </c>
      <c r="C1006" s="40" t="str">
        <f>VLOOKUP(A1006,'CENTROS DE COSTOS'!A:D,3,0)</f>
        <v>Wompi Oriente</v>
      </c>
      <c r="D1006" s="40">
        <v>73268</v>
      </c>
      <c r="E1006" s="40">
        <v>3002189</v>
      </c>
      <c r="F1006" s="40">
        <v>59721</v>
      </c>
      <c r="G1006" s="40" t="s">
        <v>33</v>
      </c>
      <c r="H1006" s="40" t="s">
        <v>1056</v>
      </c>
      <c r="I1006" s="40" t="s">
        <v>1071</v>
      </c>
      <c r="J1006" s="40" t="s">
        <v>7019</v>
      </c>
      <c r="K1006" s="40" t="s">
        <v>1170</v>
      </c>
      <c r="L1006" s="40" t="s">
        <v>8958</v>
      </c>
      <c r="M1006" s="103">
        <v>45972.45416666667</v>
      </c>
      <c r="N1006" s="103">
        <v>45974.663888888892</v>
      </c>
      <c r="O1006" s="40" t="s">
        <v>35</v>
      </c>
      <c r="P1006" s="40" t="s">
        <v>35</v>
      </c>
      <c r="Q1006" s="40" t="s">
        <v>1494</v>
      </c>
      <c r="R1006" s="40" t="s">
        <v>1495</v>
      </c>
      <c r="S1006" s="40" t="s">
        <v>11218</v>
      </c>
      <c r="T1006" s="40" t="s">
        <v>1497</v>
      </c>
      <c r="U1006" s="40">
        <v>32</v>
      </c>
      <c r="V1006" s="40" t="str">
        <f>VLOOKUP(D1006,TIPOLOGIA!A:F,5,0)</f>
        <v>INTERMEDIA</v>
      </c>
      <c r="W1006" s="40" t="str">
        <f>VLOOKUP(D1006,TIPOLOGIA!A:F,6,0)</f>
        <v>TERRESTRE</v>
      </c>
      <c r="X1006" s="40" t="s">
        <v>1675</v>
      </c>
      <c r="Y1006" s="40">
        <v>1</v>
      </c>
      <c r="Z1006" s="51">
        <f>IF(T1006="SOPORTE_TELEFÓNICO",'TARIFAS 2025'!$B$14,IF(V1006="PRINCIPAL",'TARIFAS 2025'!$B$11,IF(V1006="INTERMEDIA",'TARIFAS 2025'!$C$11,IF(V1006="LEJANA",'TARIFAS 2025'!$D$11))))</f>
        <v>36351</v>
      </c>
      <c r="AA1006" s="51">
        <f t="shared" si="15"/>
        <v>36351</v>
      </c>
      <c r="AB1006" s="100"/>
      <c r="AC1006" s="100"/>
      <c r="AD1006" s="100"/>
      <c r="AE1006" s="100"/>
      <c r="AF1006" s="100"/>
      <c r="AG1006" s="100"/>
      <c r="AH1006" s="100"/>
      <c r="AI1006" s="100"/>
      <c r="AJ1006" s="100"/>
      <c r="AK1006" s="100"/>
      <c r="AL1006" s="100"/>
      <c r="AM1006" s="100"/>
      <c r="AN1006" s="100"/>
      <c r="AO1006" s="100"/>
      <c r="AP1006" s="100"/>
      <c r="AQ1006" s="100"/>
      <c r="AR1006" s="100"/>
      <c r="AS1006" s="100"/>
      <c r="AT1006" s="100"/>
      <c r="AU1006" s="100"/>
      <c r="AV1006" s="100"/>
      <c r="AW1006" s="100"/>
      <c r="AX1006" s="100"/>
      <c r="AY1006" s="100"/>
      <c r="AZ1006" s="100"/>
      <c r="BA1006" s="100"/>
      <c r="BB1006" s="100"/>
      <c r="BC1006" s="100"/>
      <c r="BD1006" s="100"/>
      <c r="BE1006" s="100"/>
      <c r="BF1006" s="100"/>
      <c r="BG1006" s="100"/>
    </row>
    <row r="1007" spans="1:59" s="85" customFormat="1" ht="15.6" x14ac:dyDescent="0.3">
      <c r="A1007" s="40" t="s">
        <v>96</v>
      </c>
      <c r="B1007" s="40" t="str">
        <f>VLOOKUP(A1007,'CENTROS DE COSTOS'!A:D,2,0)</f>
        <v>0036-0007</v>
      </c>
      <c r="C1007" s="40" t="str">
        <f>VLOOKUP(A1007,'CENTROS DE COSTOS'!A:D,3,0)</f>
        <v>Wompi Santander</v>
      </c>
      <c r="D1007" s="40">
        <v>15176</v>
      </c>
      <c r="E1007" s="40">
        <v>3003235</v>
      </c>
      <c r="F1007" s="40">
        <v>24895</v>
      </c>
      <c r="G1007" s="40" t="s">
        <v>33</v>
      </c>
      <c r="H1007" s="40" t="s">
        <v>322</v>
      </c>
      <c r="I1007" s="40" t="s">
        <v>338</v>
      </c>
      <c r="J1007" s="40" t="s">
        <v>7020</v>
      </c>
      <c r="K1007" s="40" t="s">
        <v>1170</v>
      </c>
      <c r="L1007" s="40" t="s">
        <v>8959</v>
      </c>
      <c r="M1007" s="103">
        <v>45972.53402777778</v>
      </c>
      <c r="N1007" s="103">
        <v>45974.665277777778</v>
      </c>
      <c r="O1007" s="40" t="s">
        <v>35</v>
      </c>
      <c r="P1007" s="40" t="s">
        <v>35</v>
      </c>
      <c r="Q1007" s="40" t="s">
        <v>1494</v>
      </c>
      <c r="R1007" s="40" t="s">
        <v>1495</v>
      </c>
      <c r="S1007" s="40" t="s">
        <v>11219</v>
      </c>
      <c r="T1007" s="40" t="s">
        <v>1497</v>
      </c>
      <c r="U1007" s="40">
        <v>16</v>
      </c>
      <c r="V1007" s="40" t="str">
        <f>VLOOKUP(D1007,TIPOLOGIA!A:F,5,0)</f>
        <v>LEJANA</v>
      </c>
      <c r="W1007" s="40" t="str">
        <f>VLOOKUP(D1007,TIPOLOGIA!A:F,6,0)</f>
        <v>TERRESTRE</v>
      </c>
      <c r="X1007" s="40" t="s">
        <v>1749</v>
      </c>
      <c r="Y1007" s="40">
        <v>1</v>
      </c>
      <c r="Z1007" s="51">
        <f>IF(T1007="SOPORTE_TELEFÓNICO",'TARIFAS 2025'!$B$14,IF(V1007="PRINCIPAL",'TARIFAS 2025'!$B$11,IF(V1007="INTERMEDIA",'TARIFAS 2025'!$C$11,IF(V1007="LEJANA",'TARIFAS 2025'!$D$11))))</f>
        <v>40250</v>
      </c>
      <c r="AA1007" s="51">
        <f t="shared" si="15"/>
        <v>40250</v>
      </c>
      <c r="AB1007" s="100"/>
      <c r="AC1007" s="100"/>
      <c r="AD1007" s="100"/>
      <c r="AE1007" s="100"/>
      <c r="AF1007" s="100"/>
      <c r="AG1007" s="100"/>
      <c r="AH1007" s="100"/>
      <c r="AI1007" s="100"/>
      <c r="AJ1007" s="100"/>
      <c r="AK1007" s="100"/>
      <c r="AL1007" s="100"/>
      <c r="AM1007" s="100"/>
      <c r="AN1007" s="100"/>
      <c r="AO1007" s="100"/>
      <c r="AP1007" s="100"/>
      <c r="AQ1007" s="100"/>
      <c r="AR1007" s="100"/>
      <c r="AS1007" s="100"/>
      <c r="AT1007" s="100"/>
      <c r="AU1007" s="100"/>
      <c r="AV1007" s="100"/>
      <c r="AW1007" s="100"/>
      <c r="AX1007" s="100"/>
      <c r="AY1007" s="100"/>
      <c r="AZ1007" s="100"/>
      <c r="BA1007" s="100"/>
      <c r="BB1007" s="100"/>
      <c r="BC1007" s="100"/>
      <c r="BD1007" s="100"/>
      <c r="BE1007" s="100"/>
      <c r="BF1007" s="100"/>
      <c r="BG1007" s="100"/>
    </row>
    <row r="1008" spans="1:59" s="85" customFormat="1" ht="15.6" x14ac:dyDescent="0.3">
      <c r="A1008" s="40" t="s">
        <v>71</v>
      </c>
      <c r="B1008" s="40" t="str">
        <f>VLOOKUP(A1008,'CENTROS DE COSTOS'!A:D,2,0)</f>
        <v>0036-0004</v>
      </c>
      <c r="C1008" s="40" t="str">
        <f>VLOOKUP(A1008,'CENTROS DE COSTOS'!A:D,3,0)</f>
        <v>Wompi Centro</v>
      </c>
      <c r="D1008" s="40">
        <v>25645</v>
      </c>
      <c r="E1008" s="40">
        <v>3004997</v>
      </c>
      <c r="F1008" s="40">
        <v>12019</v>
      </c>
      <c r="G1008" s="40" t="s">
        <v>33</v>
      </c>
      <c r="H1008" s="40" t="s">
        <v>618</v>
      </c>
      <c r="I1008" s="40" t="s">
        <v>691</v>
      </c>
      <c r="J1008" s="40" t="s">
        <v>7021</v>
      </c>
      <c r="K1008" s="40" t="s">
        <v>1170</v>
      </c>
      <c r="L1008" s="40" t="s">
        <v>8960</v>
      </c>
      <c r="M1008" s="103">
        <v>45972.67291666667</v>
      </c>
      <c r="N1008" s="103">
        <v>45974.665972222218</v>
      </c>
      <c r="O1008" s="40" t="s">
        <v>35</v>
      </c>
      <c r="P1008" s="40" t="s">
        <v>35</v>
      </c>
      <c r="Q1008" s="40" t="s">
        <v>1494</v>
      </c>
      <c r="R1008" s="40" t="s">
        <v>1495</v>
      </c>
      <c r="S1008" s="40" t="s">
        <v>11220</v>
      </c>
      <c r="T1008" s="40" t="s">
        <v>1497</v>
      </c>
      <c r="U1008" s="40">
        <v>48</v>
      </c>
      <c r="V1008" s="40" t="str">
        <f>VLOOKUP(D1008,TIPOLOGIA!A:F,5,0)</f>
        <v>INTERMEDIA</v>
      </c>
      <c r="W1008" s="40" t="str">
        <f>VLOOKUP(D1008,TIPOLOGIA!A:F,6,0)</f>
        <v>TERRESTRE</v>
      </c>
      <c r="X1008" s="40" t="s">
        <v>1749</v>
      </c>
      <c r="Y1008" s="40">
        <v>1</v>
      </c>
      <c r="Z1008" s="51">
        <f>IF(T1008="SOPORTE_TELEFÓNICO",'TARIFAS 2025'!$B$14,IF(V1008="PRINCIPAL",'TARIFAS 2025'!$B$11,IF(V1008="INTERMEDIA",'TARIFAS 2025'!$C$11,IF(V1008="LEJANA",'TARIFAS 2025'!$D$11))))</f>
        <v>36351</v>
      </c>
      <c r="AA1008" s="51">
        <f t="shared" si="15"/>
        <v>36351</v>
      </c>
      <c r="AB1008" s="100"/>
      <c r="AC1008" s="100"/>
      <c r="AD1008" s="100"/>
      <c r="AE1008" s="100"/>
      <c r="AF1008" s="100"/>
      <c r="AG1008" s="100"/>
      <c r="AH1008" s="100"/>
      <c r="AI1008" s="100"/>
      <c r="AJ1008" s="100"/>
      <c r="AK1008" s="100"/>
      <c r="AL1008" s="100"/>
      <c r="AM1008" s="100"/>
      <c r="AN1008" s="100"/>
      <c r="AO1008" s="100"/>
      <c r="AP1008" s="100"/>
      <c r="AQ1008" s="100"/>
      <c r="AR1008" s="100"/>
      <c r="AS1008" s="100"/>
      <c r="AT1008" s="100"/>
      <c r="AU1008" s="100"/>
      <c r="AV1008" s="100"/>
      <c r="AW1008" s="100"/>
      <c r="AX1008" s="100"/>
      <c r="AY1008" s="100"/>
      <c r="AZ1008" s="100"/>
      <c r="BA1008" s="100"/>
      <c r="BB1008" s="100"/>
      <c r="BC1008" s="100"/>
      <c r="BD1008" s="100"/>
      <c r="BE1008" s="100"/>
      <c r="BF1008" s="100"/>
      <c r="BG1008" s="100"/>
    </row>
    <row r="1009" spans="1:59" s="85" customFormat="1" ht="15.6" x14ac:dyDescent="0.3">
      <c r="A1009" s="40" t="s">
        <v>71</v>
      </c>
      <c r="B1009" s="40" t="str">
        <f>VLOOKUP(A1009,'CENTROS DE COSTOS'!A:D,2,0)</f>
        <v>0036-0004</v>
      </c>
      <c r="C1009" s="40" t="str">
        <f>VLOOKUP(A1009,'CENTROS DE COSTOS'!A:D,3,0)</f>
        <v>Wompi Centro</v>
      </c>
      <c r="D1009" s="40">
        <v>25430</v>
      </c>
      <c r="E1009" s="40">
        <v>3001777</v>
      </c>
      <c r="F1009" s="40">
        <v>77614</v>
      </c>
      <c r="G1009" s="40" t="s">
        <v>33</v>
      </c>
      <c r="H1009" s="40" t="s">
        <v>618</v>
      </c>
      <c r="I1009" s="40" t="s">
        <v>674</v>
      </c>
      <c r="J1009" s="40" t="s">
        <v>7022</v>
      </c>
      <c r="K1009" s="40" t="s">
        <v>1170</v>
      </c>
      <c r="L1009" s="40" t="s">
        <v>8961</v>
      </c>
      <c r="M1009" s="103">
        <v>45972.438194444447</v>
      </c>
      <c r="N1009" s="103">
        <v>45974.667361111111</v>
      </c>
      <c r="O1009" s="40" t="s">
        <v>35</v>
      </c>
      <c r="P1009" s="40" t="s">
        <v>35</v>
      </c>
      <c r="Q1009" s="40" t="s">
        <v>1494</v>
      </c>
      <c r="R1009" s="40" t="s">
        <v>1495</v>
      </c>
      <c r="S1009" s="40" t="s">
        <v>11221</v>
      </c>
      <c r="T1009" s="40" t="s">
        <v>1497</v>
      </c>
      <c r="U1009" s="40">
        <v>16</v>
      </c>
      <c r="V1009" s="40" t="str">
        <f>VLOOKUP(D1009,TIPOLOGIA!A:F,5,0)</f>
        <v>INTERMEDIA</v>
      </c>
      <c r="W1009" s="40" t="str">
        <f>VLOOKUP(D1009,TIPOLOGIA!A:F,6,0)</f>
        <v>TERRESTRE</v>
      </c>
      <c r="X1009" s="40" t="s">
        <v>1749</v>
      </c>
      <c r="Y1009" s="40">
        <v>1</v>
      </c>
      <c r="Z1009" s="51">
        <f>IF(T1009="SOPORTE_TELEFÓNICO",'TARIFAS 2025'!$B$14,IF(V1009="PRINCIPAL",'TARIFAS 2025'!$B$11,IF(V1009="INTERMEDIA",'TARIFAS 2025'!$C$11,IF(V1009="LEJANA",'TARIFAS 2025'!$D$11))))</f>
        <v>36351</v>
      </c>
      <c r="AA1009" s="51">
        <f t="shared" si="15"/>
        <v>36351</v>
      </c>
      <c r="AB1009" s="100"/>
      <c r="AC1009" s="100"/>
      <c r="AD1009" s="100"/>
      <c r="AE1009" s="100"/>
      <c r="AF1009" s="100"/>
      <c r="AG1009" s="100"/>
      <c r="AH1009" s="100"/>
      <c r="AI1009" s="100"/>
      <c r="AJ1009" s="100"/>
      <c r="AK1009" s="100"/>
      <c r="AL1009" s="100"/>
      <c r="AM1009" s="100"/>
      <c r="AN1009" s="100"/>
      <c r="AO1009" s="100"/>
      <c r="AP1009" s="100"/>
      <c r="AQ1009" s="100"/>
      <c r="AR1009" s="100"/>
      <c r="AS1009" s="100"/>
      <c r="AT1009" s="100"/>
      <c r="AU1009" s="100"/>
      <c r="AV1009" s="100"/>
      <c r="AW1009" s="100"/>
      <c r="AX1009" s="100"/>
      <c r="AY1009" s="100"/>
      <c r="AZ1009" s="100"/>
      <c r="BA1009" s="100"/>
      <c r="BB1009" s="100"/>
      <c r="BC1009" s="100"/>
      <c r="BD1009" s="100"/>
      <c r="BE1009" s="100"/>
      <c r="BF1009" s="100"/>
      <c r="BG1009" s="100"/>
    </row>
    <row r="1010" spans="1:59" s="85" customFormat="1" ht="15.6" x14ac:dyDescent="0.3">
      <c r="A1010" s="40" t="s">
        <v>96</v>
      </c>
      <c r="B1010" s="40" t="str">
        <f>VLOOKUP(A1010,'CENTROS DE COSTOS'!A:D,2,0)</f>
        <v>0036-0007</v>
      </c>
      <c r="C1010" s="40" t="str">
        <f>VLOOKUP(A1010,'CENTROS DE COSTOS'!A:D,3,0)</f>
        <v>Wompi Santander</v>
      </c>
      <c r="D1010" s="40">
        <v>15176</v>
      </c>
      <c r="E1010" s="40">
        <v>2998963</v>
      </c>
      <c r="F1010" s="40">
        <v>57843</v>
      </c>
      <c r="G1010" s="40" t="s">
        <v>33</v>
      </c>
      <c r="H1010" s="40" t="s">
        <v>322</v>
      </c>
      <c r="I1010" s="40" t="s">
        <v>338</v>
      </c>
      <c r="J1010" s="40" t="s">
        <v>7023</v>
      </c>
      <c r="K1010" s="40" t="s">
        <v>1170</v>
      </c>
      <c r="L1010" s="40" t="s">
        <v>8962</v>
      </c>
      <c r="M1010" s="103">
        <v>45971.695138888892</v>
      </c>
      <c r="N1010" s="103">
        <v>45974.668055555558</v>
      </c>
      <c r="O1010" s="40" t="s">
        <v>35</v>
      </c>
      <c r="P1010" s="40" t="s">
        <v>35</v>
      </c>
      <c r="Q1010" s="40" t="s">
        <v>1494</v>
      </c>
      <c r="R1010" s="40" t="s">
        <v>1495</v>
      </c>
      <c r="S1010" s="40" t="s">
        <v>11222</v>
      </c>
      <c r="T1010" s="40" t="s">
        <v>1497</v>
      </c>
      <c r="U1010" s="40">
        <v>32</v>
      </c>
      <c r="V1010" s="40" t="str">
        <f>VLOOKUP(D1010,TIPOLOGIA!A:F,5,0)</f>
        <v>LEJANA</v>
      </c>
      <c r="W1010" s="40" t="str">
        <f>VLOOKUP(D1010,TIPOLOGIA!A:F,6,0)</f>
        <v>TERRESTRE</v>
      </c>
      <c r="X1010" s="40" t="s">
        <v>1675</v>
      </c>
      <c r="Y1010" s="40">
        <v>1</v>
      </c>
      <c r="Z1010" s="51">
        <f>IF(T1010="SOPORTE_TELEFÓNICO",'TARIFAS 2025'!$B$14,IF(V1010="PRINCIPAL",'TARIFAS 2025'!$B$11,IF(V1010="INTERMEDIA",'TARIFAS 2025'!$C$11,IF(V1010="LEJANA",'TARIFAS 2025'!$D$11))))</f>
        <v>40250</v>
      </c>
      <c r="AA1010" s="51">
        <f t="shared" si="15"/>
        <v>40250</v>
      </c>
      <c r="AB1010" s="100"/>
      <c r="AC1010" s="100"/>
      <c r="AD1010" s="100"/>
      <c r="AE1010" s="100"/>
      <c r="AF1010" s="100"/>
      <c r="AG1010" s="100"/>
      <c r="AH1010" s="100"/>
      <c r="AI1010" s="100"/>
      <c r="AJ1010" s="100"/>
      <c r="AK1010" s="100"/>
      <c r="AL1010" s="100"/>
      <c r="AM1010" s="100"/>
      <c r="AN1010" s="100"/>
      <c r="AO1010" s="100"/>
      <c r="AP1010" s="100"/>
      <c r="AQ1010" s="100"/>
      <c r="AR1010" s="100"/>
      <c r="AS1010" s="100"/>
      <c r="AT1010" s="100"/>
      <c r="AU1010" s="100"/>
      <c r="AV1010" s="100"/>
      <c r="AW1010" s="100"/>
      <c r="AX1010" s="100"/>
      <c r="AY1010" s="100"/>
      <c r="AZ1010" s="100"/>
      <c r="BA1010" s="100"/>
      <c r="BB1010" s="100"/>
      <c r="BC1010" s="100"/>
      <c r="BD1010" s="100"/>
      <c r="BE1010" s="100"/>
      <c r="BF1010" s="100"/>
      <c r="BG1010" s="100"/>
    </row>
    <row r="1011" spans="1:59" s="85" customFormat="1" ht="15.6" x14ac:dyDescent="0.3">
      <c r="A1011" s="40" t="s">
        <v>71</v>
      </c>
      <c r="B1011" s="40" t="str">
        <f>VLOOKUP(A1011,'CENTROS DE COSTOS'!A:D,2,0)</f>
        <v>0036-0004</v>
      </c>
      <c r="C1011" s="40" t="str">
        <f>VLOOKUP(A1011,'CENTROS DE COSTOS'!A:D,3,0)</f>
        <v>Wompi Centro</v>
      </c>
      <c r="D1011" s="40">
        <v>25290</v>
      </c>
      <c r="E1011" s="40">
        <v>2992101</v>
      </c>
      <c r="F1011" s="40">
        <v>62692</v>
      </c>
      <c r="G1011" s="40" t="s">
        <v>33</v>
      </c>
      <c r="H1011" s="40" t="s">
        <v>618</v>
      </c>
      <c r="I1011" s="40" t="s">
        <v>652</v>
      </c>
      <c r="J1011" s="40" t="s">
        <v>7024</v>
      </c>
      <c r="K1011" s="40" t="s">
        <v>1170</v>
      </c>
      <c r="L1011" s="40" t="s">
        <v>8963</v>
      </c>
      <c r="M1011" s="103">
        <v>45968.661805555559</v>
      </c>
      <c r="N1011" s="103">
        <v>45974.669444444437</v>
      </c>
      <c r="O1011" s="40" t="s">
        <v>35</v>
      </c>
      <c r="P1011" s="40" t="s">
        <v>35</v>
      </c>
      <c r="Q1011" s="40" t="s">
        <v>1494</v>
      </c>
      <c r="R1011" s="40" t="s">
        <v>1495</v>
      </c>
      <c r="S1011" s="40" t="s">
        <v>11223</v>
      </c>
      <c r="T1011" s="40" t="s">
        <v>1497</v>
      </c>
      <c r="U1011" s="40">
        <v>32</v>
      </c>
      <c r="V1011" s="40" t="str">
        <f>VLOOKUP(D1011,TIPOLOGIA!A:F,5,0)</f>
        <v>INTERMEDIA</v>
      </c>
      <c r="W1011" s="40" t="str">
        <f>VLOOKUP(D1011,TIPOLOGIA!A:F,6,0)</f>
        <v>TERRESTRE</v>
      </c>
      <c r="X1011" s="40" t="s">
        <v>1675</v>
      </c>
      <c r="Y1011" s="40">
        <v>1</v>
      </c>
      <c r="Z1011" s="51">
        <f>IF(T1011="SOPORTE_TELEFÓNICO",'TARIFAS 2025'!$B$14,IF(V1011="PRINCIPAL",'TARIFAS 2025'!$B$11,IF(V1011="INTERMEDIA",'TARIFAS 2025'!$C$11,IF(V1011="LEJANA",'TARIFAS 2025'!$D$11))))</f>
        <v>36351</v>
      </c>
      <c r="AA1011" s="51">
        <f t="shared" si="15"/>
        <v>36351</v>
      </c>
      <c r="AB1011" s="100"/>
      <c r="AC1011" s="100"/>
      <c r="AD1011" s="100"/>
      <c r="AE1011" s="100"/>
      <c r="AF1011" s="100"/>
      <c r="AG1011" s="100"/>
      <c r="AH1011" s="100"/>
      <c r="AI1011" s="100"/>
      <c r="AJ1011" s="100"/>
      <c r="AK1011" s="100"/>
      <c r="AL1011" s="100"/>
      <c r="AM1011" s="100"/>
      <c r="AN1011" s="100"/>
      <c r="AO1011" s="100"/>
      <c r="AP1011" s="100"/>
      <c r="AQ1011" s="100"/>
      <c r="AR1011" s="100"/>
      <c r="AS1011" s="100"/>
      <c r="AT1011" s="100"/>
      <c r="AU1011" s="100"/>
      <c r="AV1011" s="100"/>
      <c r="AW1011" s="100"/>
      <c r="AX1011" s="100"/>
      <c r="AY1011" s="100"/>
      <c r="AZ1011" s="100"/>
      <c r="BA1011" s="100"/>
      <c r="BB1011" s="100"/>
      <c r="BC1011" s="100"/>
      <c r="BD1011" s="100"/>
      <c r="BE1011" s="100"/>
      <c r="BF1011" s="100"/>
      <c r="BG1011" s="100"/>
    </row>
    <row r="1012" spans="1:59" s="85" customFormat="1" ht="15.6" x14ac:dyDescent="0.3">
      <c r="A1012" s="40" t="s">
        <v>89</v>
      </c>
      <c r="B1012" s="40" t="str">
        <f>VLOOKUP(A1012,'CENTROS DE COSTOS'!A:D,2,0)</f>
        <v>0036-0001</v>
      </c>
      <c r="C1012" s="40" t="str">
        <f>VLOOKUP(A1012,'CENTROS DE COSTOS'!A:D,3,0)</f>
        <v>Wompi Costa</v>
      </c>
      <c r="D1012" s="40">
        <v>23807</v>
      </c>
      <c r="E1012" s="40">
        <v>2993563</v>
      </c>
      <c r="F1012" s="40">
        <v>10947</v>
      </c>
      <c r="G1012" s="40" t="s">
        <v>33</v>
      </c>
      <c r="H1012" s="40" t="s">
        <v>276</v>
      </c>
      <c r="I1012" s="40" t="s">
        <v>615</v>
      </c>
      <c r="J1012" s="40" t="s">
        <v>7025</v>
      </c>
      <c r="K1012" s="40" t="s">
        <v>1170</v>
      </c>
      <c r="L1012" s="40" t="s">
        <v>8964</v>
      </c>
      <c r="M1012" s="103">
        <v>45971.333333333343</v>
      </c>
      <c r="N1012" s="103">
        <v>45974.670138888891</v>
      </c>
      <c r="O1012" s="40" t="s">
        <v>35</v>
      </c>
      <c r="P1012" s="40" t="s">
        <v>35</v>
      </c>
      <c r="Q1012" s="40" t="s">
        <v>1494</v>
      </c>
      <c r="R1012" s="40" t="s">
        <v>1495</v>
      </c>
      <c r="S1012" s="40" t="s">
        <v>11224</v>
      </c>
      <c r="T1012" s="40" t="s">
        <v>1497</v>
      </c>
      <c r="U1012" s="40">
        <v>64</v>
      </c>
      <c r="V1012" s="40" t="str">
        <f>VLOOKUP(D1012,TIPOLOGIA!A:F,5,0)</f>
        <v>LEJANA</v>
      </c>
      <c r="W1012" s="40" t="str">
        <f>VLOOKUP(D1012,TIPOLOGIA!A:F,6,0)</f>
        <v>TERRESTRE</v>
      </c>
      <c r="X1012" s="40" t="s">
        <v>1675</v>
      </c>
      <c r="Y1012" s="40">
        <v>1</v>
      </c>
      <c r="Z1012" s="51">
        <f>IF(T1012="SOPORTE_TELEFÓNICO",'TARIFAS 2025'!$B$14,IF(V1012="PRINCIPAL",'TARIFAS 2025'!$B$11,IF(V1012="INTERMEDIA",'TARIFAS 2025'!$C$11,IF(V1012="LEJANA",'TARIFAS 2025'!$D$11))))</f>
        <v>40250</v>
      </c>
      <c r="AA1012" s="51">
        <f t="shared" si="15"/>
        <v>40250</v>
      </c>
      <c r="AB1012" s="100"/>
      <c r="AC1012" s="100"/>
      <c r="AD1012" s="100"/>
      <c r="AE1012" s="100"/>
      <c r="AF1012" s="100"/>
      <c r="AG1012" s="100"/>
      <c r="AH1012" s="100"/>
      <c r="AI1012" s="100"/>
      <c r="AJ1012" s="100"/>
      <c r="AK1012" s="100"/>
      <c r="AL1012" s="100"/>
      <c r="AM1012" s="100"/>
      <c r="AN1012" s="100"/>
      <c r="AO1012" s="100"/>
      <c r="AP1012" s="100"/>
      <c r="AQ1012" s="100"/>
      <c r="AR1012" s="100"/>
      <c r="AS1012" s="100"/>
      <c r="AT1012" s="100"/>
      <c r="AU1012" s="100"/>
      <c r="AV1012" s="100"/>
      <c r="AW1012" s="100"/>
      <c r="AX1012" s="100"/>
      <c r="AY1012" s="100"/>
      <c r="AZ1012" s="100"/>
      <c r="BA1012" s="100"/>
      <c r="BB1012" s="100"/>
      <c r="BC1012" s="100"/>
      <c r="BD1012" s="100"/>
      <c r="BE1012" s="100"/>
      <c r="BF1012" s="100"/>
      <c r="BG1012" s="100"/>
    </row>
    <row r="1013" spans="1:59" s="85" customFormat="1" ht="15.6" x14ac:dyDescent="0.3">
      <c r="A1013" s="40" t="s">
        <v>89</v>
      </c>
      <c r="B1013" s="40" t="str">
        <f>VLOOKUP(A1013,'CENTROS DE COSTOS'!A:D,2,0)</f>
        <v>0036-0001</v>
      </c>
      <c r="C1013" s="40" t="str">
        <f>VLOOKUP(A1013,'CENTROS DE COSTOS'!A:D,3,0)</f>
        <v>Wompi Costa</v>
      </c>
      <c r="D1013" s="40">
        <v>23660</v>
      </c>
      <c r="E1013" s="40" t="s">
        <v>5281</v>
      </c>
      <c r="F1013" s="40">
        <v>36867</v>
      </c>
      <c r="G1013" s="40" t="s">
        <v>33</v>
      </c>
      <c r="H1013" s="40" t="s">
        <v>276</v>
      </c>
      <c r="I1013" s="40" t="s">
        <v>610</v>
      </c>
      <c r="J1013" s="40" t="s">
        <v>7026</v>
      </c>
      <c r="K1013" s="40" t="s">
        <v>1170</v>
      </c>
      <c r="L1013" s="40" t="s">
        <v>8965</v>
      </c>
      <c r="M1013" s="103">
        <v>45936.399305555547</v>
      </c>
      <c r="N1013" s="103">
        <v>45974.671527777777</v>
      </c>
      <c r="O1013" s="40" t="s">
        <v>35</v>
      </c>
      <c r="P1013" s="40" t="s">
        <v>35</v>
      </c>
      <c r="Q1013" s="40" t="s">
        <v>1494</v>
      </c>
      <c r="R1013" s="40" t="s">
        <v>1495</v>
      </c>
      <c r="S1013" s="40" t="s">
        <v>11225</v>
      </c>
      <c r="T1013" s="40" t="s">
        <v>1497</v>
      </c>
      <c r="U1013" s="40">
        <v>56</v>
      </c>
      <c r="V1013" s="40" t="str">
        <f>VLOOKUP(D1013,TIPOLOGIA!A:F,5,0)</f>
        <v>INTERMEDIA</v>
      </c>
      <c r="W1013" s="40" t="str">
        <f>VLOOKUP(D1013,TIPOLOGIA!A:F,6,0)</f>
        <v>TERRESTRE</v>
      </c>
      <c r="X1013" s="40" t="s">
        <v>1591</v>
      </c>
      <c r="Y1013" s="40">
        <v>1</v>
      </c>
      <c r="Z1013" s="51">
        <f>IF(T1013="SOPORTE_TELEFÓNICO",'TARIFAS 2025'!$B$14,IF(V1013="PRINCIPAL",'TARIFAS 2025'!$B$11,IF(V1013="INTERMEDIA",'TARIFAS 2025'!$C$11,IF(V1013="LEJANA",'TARIFAS 2025'!$D$11))))</f>
        <v>36351</v>
      </c>
      <c r="AA1013" s="51">
        <f t="shared" si="15"/>
        <v>36351</v>
      </c>
      <c r="AB1013" s="100"/>
      <c r="AC1013" s="100"/>
      <c r="AD1013" s="100"/>
      <c r="AE1013" s="100"/>
      <c r="AF1013" s="100"/>
      <c r="AG1013" s="100"/>
      <c r="AH1013" s="100"/>
      <c r="AI1013" s="100"/>
      <c r="AJ1013" s="100"/>
      <c r="AK1013" s="100"/>
      <c r="AL1013" s="100"/>
      <c r="AM1013" s="100"/>
      <c r="AN1013" s="100"/>
      <c r="AO1013" s="100"/>
      <c r="AP1013" s="100"/>
      <c r="AQ1013" s="100"/>
      <c r="AR1013" s="100"/>
      <c r="AS1013" s="100"/>
      <c r="AT1013" s="100"/>
      <c r="AU1013" s="100"/>
      <c r="AV1013" s="100"/>
      <c r="AW1013" s="100"/>
      <c r="AX1013" s="100"/>
      <c r="AY1013" s="100"/>
      <c r="AZ1013" s="100"/>
      <c r="BA1013" s="100"/>
      <c r="BB1013" s="100"/>
      <c r="BC1013" s="100"/>
      <c r="BD1013" s="100"/>
      <c r="BE1013" s="100"/>
      <c r="BF1013" s="100"/>
      <c r="BG1013" s="100"/>
    </row>
    <row r="1014" spans="1:59" s="85" customFormat="1" ht="15.6" x14ac:dyDescent="0.3">
      <c r="A1014" s="40" t="s">
        <v>89</v>
      </c>
      <c r="B1014" s="40" t="str">
        <f>VLOOKUP(A1014,'CENTROS DE COSTOS'!A:D,2,0)</f>
        <v>0036-0001</v>
      </c>
      <c r="C1014" s="40" t="str">
        <f>VLOOKUP(A1014,'CENTROS DE COSTOS'!A:D,3,0)</f>
        <v>Wompi Costa</v>
      </c>
      <c r="D1014" s="40">
        <v>23001</v>
      </c>
      <c r="E1014" s="40" t="s">
        <v>5282</v>
      </c>
      <c r="F1014" s="40">
        <v>64422</v>
      </c>
      <c r="G1014" s="40" t="s">
        <v>33</v>
      </c>
      <c r="H1014" s="40" t="s">
        <v>276</v>
      </c>
      <c r="I1014" s="40" t="s">
        <v>89</v>
      </c>
      <c r="J1014" s="40" t="s">
        <v>1350</v>
      </c>
      <c r="K1014" s="40" t="s">
        <v>1170</v>
      </c>
      <c r="L1014" s="40" t="s">
        <v>8966</v>
      </c>
      <c r="M1014" s="103">
        <v>45973.432638888888</v>
      </c>
      <c r="N1014" s="103">
        <v>45974.738194444442</v>
      </c>
      <c r="O1014" s="40" t="s">
        <v>35</v>
      </c>
      <c r="P1014" s="40" t="s">
        <v>35</v>
      </c>
      <c r="Q1014" s="40" t="s">
        <v>1494</v>
      </c>
      <c r="R1014" s="40" t="s">
        <v>1495</v>
      </c>
      <c r="S1014" s="40" t="s">
        <v>11226</v>
      </c>
      <c r="T1014" s="40" t="s">
        <v>1172</v>
      </c>
      <c r="U1014" s="40">
        <v>64</v>
      </c>
      <c r="V1014" s="40" t="str">
        <f>VLOOKUP(D1014,TIPOLOGIA!A:F,5,0)</f>
        <v>PRINCIPAL</v>
      </c>
      <c r="W1014" s="40" t="str">
        <f>VLOOKUP(D1014,TIPOLOGIA!A:F,6,0)</f>
        <v>TERRESTRE</v>
      </c>
      <c r="X1014" s="40" t="s">
        <v>1506</v>
      </c>
      <c r="Y1014" s="40">
        <v>1</v>
      </c>
      <c r="Z1014" s="51">
        <f>IF(T1014="SOPORTE_TELEFÓNICO",'TARIFAS 2025'!$B$14,IF(V1014="PRINCIPAL",'TARIFAS 2025'!$B$11,IF(V1014="INTERMEDIA",'TARIFAS 2025'!$C$11,IF(V1014="LEJANA",'TARIFAS 2025'!$D$11))))</f>
        <v>31419</v>
      </c>
      <c r="AA1014" s="51">
        <f t="shared" si="15"/>
        <v>31419</v>
      </c>
      <c r="AB1014" s="100"/>
      <c r="AC1014" s="100"/>
      <c r="AD1014" s="100"/>
      <c r="AE1014" s="100"/>
      <c r="AF1014" s="100"/>
      <c r="AG1014" s="100"/>
      <c r="AH1014" s="100"/>
      <c r="AI1014" s="100"/>
      <c r="AJ1014" s="100"/>
      <c r="AK1014" s="100"/>
      <c r="AL1014" s="100"/>
      <c r="AM1014" s="100"/>
      <c r="AN1014" s="100"/>
      <c r="AO1014" s="100"/>
      <c r="AP1014" s="100"/>
      <c r="AQ1014" s="100"/>
      <c r="AR1014" s="100"/>
      <c r="AS1014" s="100"/>
      <c r="AT1014" s="100"/>
      <c r="AU1014" s="100"/>
      <c r="AV1014" s="100"/>
      <c r="AW1014" s="100"/>
      <c r="AX1014" s="100"/>
      <c r="AY1014" s="100"/>
      <c r="AZ1014" s="100"/>
      <c r="BA1014" s="100"/>
      <c r="BB1014" s="100"/>
      <c r="BC1014" s="100"/>
      <c r="BD1014" s="100"/>
      <c r="BE1014" s="100"/>
      <c r="BF1014" s="100"/>
      <c r="BG1014" s="100"/>
    </row>
    <row r="1015" spans="1:59" s="85" customFormat="1" ht="15.6" x14ac:dyDescent="0.3">
      <c r="A1015" s="40" t="s">
        <v>92</v>
      </c>
      <c r="B1015" s="40" t="str">
        <f>VLOOKUP(A1015,'CENTROS DE COSTOS'!A:D,2,0)</f>
        <v>0036-0002</v>
      </c>
      <c r="C1015" s="40" t="str">
        <f>VLOOKUP(A1015,'CENTROS DE COSTOS'!A:D,3,0)</f>
        <v>Wompi Eje Cafetero</v>
      </c>
      <c r="D1015" s="40">
        <v>76122</v>
      </c>
      <c r="E1015" s="40" t="s">
        <v>5283</v>
      </c>
      <c r="F1015" s="40">
        <v>33765</v>
      </c>
      <c r="G1015" s="40" t="s">
        <v>33</v>
      </c>
      <c r="H1015" s="40" t="s">
        <v>1101</v>
      </c>
      <c r="I1015" s="40" t="s">
        <v>1107</v>
      </c>
      <c r="J1015" s="40" t="s">
        <v>1659</v>
      </c>
      <c r="K1015" s="40" t="s">
        <v>1170</v>
      </c>
      <c r="L1015" s="40" t="s">
        <v>8967</v>
      </c>
      <c r="M1015" s="103">
        <v>45973.333333333343</v>
      </c>
      <c r="N1015" s="103">
        <v>45974.738888888889</v>
      </c>
      <c r="O1015" s="40" t="s">
        <v>35</v>
      </c>
      <c r="P1015" s="40" t="s">
        <v>35</v>
      </c>
      <c r="Q1015" s="40" t="s">
        <v>1494</v>
      </c>
      <c r="R1015" s="40" t="s">
        <v>1495</v>
      </c>
      <c r="S1015" s="40" t="s">
        <v>11227</v>
      </c>
      <c r="T1015" s="40" t="s">
        <v>1172</v>
      </c>
      <c r="U1015" s="40">
        <v>64</v>
      </c>
      <c r="V1015" s="40" t="str">
        <f>VLOOKUP(D1015,TIPOLOGIA!A:F,5,0)</f>
        <v>INTERMEDIA</v>
      </c>
      <c r="W1015" s="40" t="str">
        <f>VLOOKUP(D1015,TIPOLOGIA!A:F,6,0)</f>
        <v>TERRESTRE</v>
      </c>
      <c r="X1015" s="40" t="s">
        <v>1231</v>
      </c>
      <c r="Y1015" s="40">
        <v>1</v>
      </c>
      <c r="Z1015" s="51">
        <f>IF(T1015="SOPORTE_TELEFÓNICO",'TARIFAS 2025'!$B$14,IF(V1015="PRINCIPAL",'TARIFAS 2025'!$B$11,IF(V1015="INTERMEDIA",'TARIFAS 2025'!$C$11,IF(V1015="LEJANA",'TARIFAS 2025'!$D$11))))</f>
        <v>36351</v>
      </c>
      <c r="AA1015" s="51">
        <f t="shared" si="15"/>
        <v>36351</v>
      </c>
      <c r="AB1015" s="100"/>
      <c r="AC1015" s="100"/>
      <c r="AD1015" s="100"/>
      <c r="AE1015" s="100"/>
      <c r="AF1015" s="100"/>
      <c r="AG1015" s="100"/>
      <c r="AH1015" s="100"/>
      <c r="AI1015" s="100"/>
      <c r="AJ1015" s="100"/>
      <c r="AK1015" s="100"/>
      <c r="AL1015" s="100"/>
      <c r="AM1015" s="100"/>
      <c r="AN1015" s="100"/>
      <c r="AO1015" s="100"/>
      <c r="AP1015" s="100"/>
      <c r="AQ1015" s="100"/>
      <c r="AR1015" s="100"/>
      <c r="AS1015" s="100"/>
      <c r="AT1015" s="100"/>
      <c r="AU1015" s="100"/>
      <c r="AV1015" s="100"/>
      <c r="AW1015" s="100"/>
      <c r="AX1015" s="100"/>
      <c r="AY1015" s="100"/>
      <c r="AZ1015" s="100"/>
      <c r="BA1015" s="100"/>
      <c r="BB1015" s="100"/>
      <c r="BC1015" s="100"/>
      <c r="BD1015" s="100"/>
      <c r="BE1015" s="100"/>
      <c r="BF1015" s="100"/>
      <c r="BG1015" s="100"/>
    </row>
    <row r="1016" spans="1:59" s="85" customFormat="1" ht="15.6" x14ac:dyDescent="0.3">
      <c r="A1016" s="40" t="s">
        <v>90</v>
      </c>
      <c r="B1016" s="40" t="str">
        <f>VLOOKUP(A1016,'CENTROS DE COSTOS'!A:D,2,0)</f>
        <v>0036-0006</v>
      </c>
      <c r="C1016" s="40" t="str">
        <f>VLOOKUP(A1016,'CENTROS DE COSTOS'!A:D,3,0)</f>
        <v>Wompi Oriente</v>
      </c>
      <c r="D1016" s="40">
        <v>41001</v>
      </c>
      <c r="E1016" s="40" t="s">
        <v>5284</v>
      </c>
      <c r="F1016" s="40">
        <v>61839</v>
      </c>
      <c r="G1016" s="40" t="s">
        <v>33</v>
      </c>
      <c r="H1016" s="40" t="s">
        <v>740</v>
      </c>
      <c r="I1016" s="40" t="s">
        <v>90</v>
      </c>
      <c r="J1016" s="40" t="s">
        <v>7027</v>
      </c>
      <c r="K1016" s="40" t="s">
        <v>1170</v>
      </c>
      <c r="L1016" s="40" t="s">
        <v>8968</v>
      </c>
      <c r="M1016" s="103">
        <v>45973.475694444453</v>
      </c>
      <c r="N1016" s="103">
        <v>45974.740277777782</v>
      </c>
      <c r="O1016" s="40" t="s">
        <v>35</v>
      </c>
      <c r="P1016" s="40" t="s">
        <v>35</v>
      </c>
      <c r="Q1016" s="40" t="s">
        <v>1517</v>
      </c>
      <c r="R1016" s="40" t="s">
        <v>10250</v>
      </c>
      <c r="S1016" s="40" t="s">
        <v>11228</v>
      </c>
      <c r="T1016" s="40" t="s">
        <v>1172</v>
      </c>
      <c r="U1016" s="40"/>
      <c r="V1016" s="40" t="str">
        <f>VLOOKUP(D1016,TIPOLOGIA!A:F,5,0)</f>
        <v>PRINCIPAL</v>
      </c>
      <c r="W1016" s="40" t="str">
        <f>VLOOKUP(D1016,TIPOLOGIA!A:F,6,0)</f>
        <v>TERRESTRE</v>
      </c>
      <c r="X1016" s="40" t="s">
        <v>1187</v>
      </c>
      <c r="Y1016" s="40">
        <v>1</v>
      </c>
      <c r="Z1016" s="51">
        <f>IF(T1016="SOPORTE_TELEFÓNICO",'TARIFAS 2025'!$B$14,IF(V1016="PRINCIPAL",'TARIFAS 2025'!$B$11,IF(V1016="INTERMEDIA",'TARIFAS 2025'!$C$11,IF(V1016="LEJANA",'TARIFAS 2025'!$D$11))))</f>
        <v>31419</v>
      </c>
      <c r="AA1016" s="51">
        <f t="shared" si="15"/>
        <v>31419</v>
      </c>
      <c r="AB1016" s="100"/>
      <c r="AC1016" s="100"/>
      <c r="AD1016" s="100"/>
      <c r="AE1016" s="100"/>
      <c r="AF1016" s="100"/>
      <c r="AG1016" s="100"/>
      <c r="AH1016" s="100"/>
      <c r="AI1016" s="100"/>
      <c r="AJ1016" s="100"/>
      <c r="AK1016" s="100"/>
      <c r="AL1016" s="100"/>
      <c r="AM1016" s="100"/>
      <c r="AN1016" s="100"/>
      <c r="AO1016" s="100"/>
      <c r="AP1016" s="100"/>
      <c r="AQ1016" s="100"/>
      <c r="AR1016" s="100"/>
      <c r="AS1016" s="100"/>
      <c r="AT1016" s="100"/>
      <c r="AU1016" s="100"/>
      <c r="AV1016" s="100"/>
      <c r="AW1016" s="100"/>
      <c r="AX1016" s="100"/>
      <c r="AY1016" s="100"/>
      <c r="AZ1016" s="100"/>
      <c r="BA1016" s="100"/>
      <c r="BB1016" s="100"/>
      <c r="BC1016" s="100"/>
      <c r="BD1016" s="100"/>
      <c r="BE1016" s="100"/>
      <c r="BF1016" s="100"/>
      <c r="BG1016" s="100"/>
    </row>
    <row r="1017" spans="1:59" s="85" customFormat="1" ht="15.6" x14ac:dyDescent="0.3">
      <c r="A1017" s="40" t="s">
        <v>74</v>
      </c>
      <c r="B1017" s="40" t="str">
        <f>VLOOKUP(A1017,'CENTROS DE COSTOS'!A:D,2,0)</f>
        <v>0036-0007</v>
      </c>
      <c r="C1017" s="40" t="str">
        <f>VLOOKUP(A1017,'CENTROS DE COSTOS'!A:D,3,0)</f>
        <v>Wompi Santander</v>
      </c>
      <c r="D1017" s="40">
        <v>68001</v>
      </c>
      <c r="E1017" s="40" t="s">
        <v>5285</v>
      </c>
      <c r="F1017" s="40">
        <v>66429</v>
      </c>
      <c r="G1017" s="40" t="s">
        <v>33</v>
      </c>
      <c r="H1017" s="40" t="s">
        <v>963</v>
      </c>
      <c r="I1017" s="40" t="s">
        <v>74</v>
      </c>
      <c r="J1017" s="40" t="s">
        <v>1607</v>
      </c>
      <c r="K1017" s="40" t="s">
        <v>1170</v>
      </c>
      <c r="L1017" s="40" t="s">
        <v>8969</v>
      </c>
      <c r="M1017" s="103">
        <v>45974.496527777781</v>
      </c>
      <c r="N1017" s="103">
        <v>45975.362500000003</v>
      </c>
      <c r="O1017" s="40" t="s">
        <v>35</v>
      </c>
      <c r="P1017" s="40" t="s">
        <v>35</v>
      </c>
      <c r="Q1017" s="40" t="s">
        <v>1494</v>
      </c>
      <c r="R1017" s="40" t="s">
        <v>1495</v>
      </c>
      <c r="S1017" s="40" t="s">
        <v>11229</v>
      </c>
      <c r="T1017" s="40" t="s">
        <v>1172</v>
      </c>
      <c r="U1017" s="40">
        <v>48</v>
      </c>
      <c r="V1017" s="40" t="str">
        <f>VLOOKUP(D1017,TIPOLOGIA!A:F,5,0)</f>
        <v>PRINCIPAL</v>
      </c>
      <c r="W1017" s="40" t="str">
        <f>VLOOKUP(D1017,TIPOLOGIA!A:F,6,0)</f>
        <v>TERRESTRE</v>
      </c>
      <c r="X1017" s="40" t="s">
        <v>1393</v>
      </c>
      <c r="Y1017" s="40">
        <v>1</v>
      </c>
      <c r="Z1017" s="51">
        <f>IF(T1017="SOPORTE_TELEFÓNICO",'TARIFAS 2025'!$B$14,IF(V1017="PRINCIPAL",'TARIFAS 2025'!$B$11,IF(V1017="INTERMEDIA",'TARIFAS 2025'!$C$11,IF(V1017="LEJANA",'TARIFAS 2025'!$D$11))))</f>
        <v>31419</v>
      </c>
      <c r="AA1017" s="51">
        <f t="shared" si="15"/>
        <v>31419</v>
      </c>
      <c r="AB1017" s="100"/>
      <c r="AC1017" s="100"/>
      <c r="AD1017" s="100"/>
      <c r="AE1017" s="100"/>
      <c r="AF1017" s="100"/>
      <c r="AG1017" s="100"/>
      <c r="AH1017" s="100"/>
      <c r="AI1017" s="100"/>
      <c r="AJ1017" s="100"/>
      <c r="AK1017" s="100"/>
      <c r="AL1017" s="100"/>
      <c r="AM1017" s="100"/>
      <c r="AN1017" s="100"/>
      <c r="AO1017" s="100"/>
      <c r="AP1017" s="100"/>
      <c r="AQ1017" s="100"/>
      <c r="AR1017" s="100"/>
      <c r="AS1017" s="100"/>
      <c r="AT1017" s="100"/>
      <c r="AU1017" s="100"/>
      <c r="AV1017" s="100"/>
      <c r="AW1017" s="100"/>
      <c r="AX1017" s="100"/>
      <c r="AY1017" s="100"/>
      <c r="AZ1017" s="100"/>
      <c r="BA1017" s="100"/>
      <c r="BB1017" s="100"/>
      <c r="BC1017" s="100"/>
      <c r="BD1017" s="100"/>
      <c r="BE1017" s="100"/>
      <c r="BF1017" s="100"/>
      <c r="BG1017" s="100"/>
    </row>
    <row r="1018" spans="1:59" s="85" customFormat="1" ht="15.6" x14ac:dyDescent="0.3">
      <c r="A1018" s="40" t="s">
        <v>88</v>
      </c>
      <c r="B1018" s="40" t="str">
        <f>VLOOKUP(A1018,'CENTROS DE COSTOS'!A:D,2,0)</f>
        <v>0036-0005</v>
      </c>
      <c r="C1018" s="40" t="str">
        <f>VLOOKUP(A1018,'CENTROS DE COSTOS'!A:D,3,0)</f>
        <v>Wompi Noroccidente</v>
      </c>
      <c r="D1018" s="40">
        <v>5001</v>
      </c>
      <c r="E1018" s="40" t="s">
        <v>5286</v>
      </c>
      <c r="F1018" s="40">
        <v>74710</v>
      </c>
      <c r="G1018" s="40" t="s">
        <v>33</v>
      </c>
      <c r="H1018" s="40" t="s">
        <v>120</v>
      </c>
      <c r="I1018" s="40" t="s">
        <v>88</v>
      </c>
      <c r="J1018" s="40" t="s">
        <v>7028</v>
      </c>
      <c r="K1018" s="40" t="s">
        <v>1170</v>
      </c>
      <c r="L1018" s="40" t="s">
        <v>8970</v>
      </c>
      <c r="M1018" s="103">
        <v>45972.529861111107</v>
      </c>
      <c r="N1018" s="103">
        <v>45975.379166666673</v>
      </c>
      <c r="O1018" s="40" t="s">
        <v>35</v>
      </c>
      <c r="P1018" s="40" t="s">
        <v>35</v>
      </c>
      <c r="Q1018" s="40" t="s">
        <v>1494</v>
      </c>
      <c r="R1018" s="40" t="s">
        <v>1495</v>
      </c>
      <c r="S1018" s="40" t="s">
        <v>11230</v>
      </c>
      <c r="T1018" s="40" t="s">
        <v>1172</v>
      </c>
      <c r="U1018" s="40">
        <v>56</v>
      </c>
      <c r="V1018" s="40" t="str">
        <f>VLOOKUP(D1018,TIPOLOGIA!A:F,5,0)</f>
        <v>PRINCIPAL</v>
      </c>
      <c r="W1018" s="40" t="str">
        <f>VLOOKUP(D1018,TIPOLOGIA!A:F,6,0)</f>
        <v>TERRESTRE</v>
      </c>
      <c r="X1018" s="40" t="s">
        <v>1498</v>
      </c>
      <c r="Y1018" s="40">
        <v>1</v>
      </c>
      <c r="Z1018" s="51">
        <f>IF(T1018="SOPORTE_TELEFÓNICO",'TARIFAS 2025'!$B$14,IF(V1018="PRINCIPAL",'TARIFAS 2025'!$B$11,IF(V1018="INTERMEDIA",'TARIFAS 2025'!$C$11,IF(V1018="LEJANA",'TARIFAS 2025'!$D$11))))</f>
        <v>31419</v>
      </c>
      <c r="AA1018" s="51">
        <f t="shared" si="15"/>
        <v>31419</v>
      </c>
      <c r="AB1018" s="100"/>
      <c r="AC1018" s="100"/>
      <c r="AD1018" s="100"/>
      <c r="AE1018" s="100"/>
      <c r="AF1018" s="100"/>
      <c r="AG1018" s="100"/>
      <c r="AH1018" s="100"/>
      <c r="AI1018" s="100"/>
      <c r="AJ1018" s="100"/>
      <c r="AK1018" s="100"/>
      <c r="AL1018" s="100"/>
      <c r="AM1018" s="100"/>
      <c r="AN1018" s="100"/>
      <c r="AO1018" s="100"/>
      <c r="AP1018" s="100"/>
      <c r="AQ1018" s="100"/>
      <c r="AR1018" s="100"/>
      <c r="AS1018" s="100"/>
      <c r="AT1018" s="100"/>
      <c r="AU1018" s="100"/>
      <c r="AV1018" s="100"/>
      <c r="AW1018" s="100"/>
      <c r="AX1018" s="100"/>
      <c r="AY1018" s="100"/>
      <c r="AZ1018" s="100"/>
      <c r="BA1018" s="100"/>
      <c r="BB1018" s="100"/>
      <c r="BC1018" s="100"/>
      <c r="BD1018" s="100"/>
      <c r="BE1018" s="100"/>
      <c r="BF1018" s="100"/>
      <c r="BG1018" s="100"/>
    </row>
    <row r="1019" spans="1:59" s="85" customFormat="1" ht="15.6" x14ac:dyDescent="0.3">
      <c r="A1019" s="40" t="s">
        <v>88</v>
      </c>
      <c r="B1019" s="40" t="str">
        <f>VLOOKUP(A1019,'CENTROS DE COSTOS'!A:D,2,0)</f>
        <v>0036-0005</v>
      </c>
      <c r="C1019" s="40" t="str">
        <f>VLOOKUP(A1019,'CENTROS DE COSTOS'!A:D,3,0)</f>
        <v>Wompi Noroccidente</v>
      </c>
      <c r="D1019" s="40">
        <v>5001</v>
      </c>
      <c r="E1019" s="40" t="s">
        <v>5287</v>
      </c>
      <c r="F1019" s="40">
        <v>13155</v>
      </c>
      <c r="G1019" s="40" t="s">
        <v>33</v>
      </c>
      <c r="H1019" s="40" t="s">
        <v>120</v>
      </c>
      <c r="I1019" s="40" t="s">
        <v>88</v>
      </c>
      <c r="J1019" s="40" t="s">
        <v>1572</v>
      </c>
      <c r="K1019" s="40" t="s">
        <v>1170</v>
      </c>
      <c r="L1019" s="40" t="s">
        <v>8971</v>
      </c>
      <c r="M1019" s="103">
        <v>45972.533333333333</v>
      </c>
      <c r="N1019" s="103">
        <v>45975.379861111112</v>
      </c>
      <c r="O1019" s="40" t="s">
        <v>35</v>
      </c>
      <c r="P1019" s="40" t="s">
        <v>35</v>
      </c>
      <c r="Q1019" s="40" t="s">
        <v>1494</v>
      </c>
      <c r="R1019" s="40" t="s">
        <v>1495</v>
      </c>
      <c r="S1019" s="40" t="s">
        <v>11231</v>
      </c>
      <c r="T1019" s="40" t="s">
        <v>1172</v>
      </c>
      <c r="U1019" s="40">
        <v>64</v>
      </c>
      <c r="V1019" s="40" t="str">
        <f>VLOOKUP(D1019,TIPOLOGIA!A:F,5,0)</f>
        <v>PRINCIPAL</v>
      </c>
      <c r="W1019" s="40" t="str">
        <f>VLOOKUP(D1019,TIPOLOGIA!A:F,6,0)</f>
        <v>TERRESTRE</v>
      </c>
      <c r="X1019" s="40" t="s">
        <v>1498</v>
      </c>
      <c r="Y1019" s="40">
        <v>1</v>
      </c>
      <c r="Z1019" s="51">
        <f>IF(T1019="SOPORTE_TELEFÓNICO",'TARIFAS 2025'!$B$14,IF(V1019="PRINCIPAL",'TARIFAS 2025'!$B$11,IF(V1019="INTERMEDIA",'TARIFAS 2025'!$C$11,IF(V1019="LEJANA",'TARIFAS 2025'!$D$11))))</f>
        <v>31419</v>
      </c>
      <c r="AA1019" s="51">
        <f t="shared" si="15"/>
        <v>31419</v>
      </c>
      <c r="AB1019" s="100"/>
      <c r="AC1019" s="100"/>
      <c r="AD1019" s="100"/>
      <c r="AE1019" s="100"/>
      <c r="AF1019" s="100"/>
      <c r="AG1019" s="100"/>
      <c r="AH1019" s="100"/>
      <c r="AI1019" s="100"/>
      <c r="AJ1019" s="100"/>
      <c r="AK1019" s="100"/>
      <c r="AL1019" s="100"/>
      <c r="AM1019" s="100"/>
      <c r="AN1019" s="100"/>
      <c r="AO1019" s="100"/>
      <c r="AP1019" s="100"/>
      <c r="AQ1019" s="100"/>
      <c r="AR1019" s="100"/>
      <c r="AS1019" s="100"/>
      <c r="AT1019" s="100"/>
      <c r="AU1019" s="100"/>
      <c r="AV1019" s="100"/>
      <c r="AW1019" s="100"/>
      <c r="AX1019" s="100"/>
      <c r="AY1019" s="100"/>
      <c r="AZ1019" s="100"/>
      <c r="BA1019" s="100"/>
      <c r="BB1019" s="100"/>
      <c r="BC1019" s="100"/>
      <c r="BD1019" s="100"/>
      <c r="BE1019" s="100"/>
      <c r="BF1019" s="100"/>
      <c r="BG1019" s="100"/>
    </row>
    <row r="1020" spans="1:59" s="85" customFormat="1" ht="15.6" x14ac:dyDescent="0.3">
      <c r="A1020" s="40" t="s">
        <v>88</v>
      </c>
      <c r="B1020" s="40" t="str">
        <f>VLOOKUP(A1020,'CENTROS DE COSTOS'!A:D,2,0)</f>
        <v>0036-0005</v>
      </c>
      <c r="C1020" s="40" t="str">
        <f>VLOOKUP(A1020,'CENTROS DE COSTOS'!A:D,3,0)</f>
        <v>Wompi Noroccidente</v>
      </c>
      <c r="D1020" s="40">
        <v>5001</v>
      </c>
      <c r="E1020" s="40" t="s">
        <v>5288</v>
      </c>
      <c r="F1020" s="40">
        <v>42356</v>
      </c>
      <c r="G1020" s="40" t="s">
        <v>33</v>
      </c>
      <c r="H1020" s="40" t="s">
        <v>120</v>
      </c>
      <c r="I1020" s="40" t="s">
        <v>88</v>
      </c>
      <c r="J1020" s="40" t="s">
        <v>7029</v>
      </c>
      <c r="K1020" s="40" t="s">
        <v>1170</v>
      </c>
      <c r="L1020" s="40" t="s">
        <v>8972</v>
      </c>
      <c r="M1020" s="103">
        <v>45972.473611111112</v>
      </c>
      <c r="N1020" s="103">
        <v>45975.380555555559</v>
      </c>
      <c r="O1020" s="40" t="s">
        <v>35</v>
      </c>
      <c r="P1020" s="40" t="s">
        <v>35</v>
      </c>
      <c r="Q1020" s="40" t="s">
        <v>1494</v>
      </c>
      <c r="R1020" s="40" t="s">
        <v>1495</v>
      </c>
      <c r="S1020" s="40" t="s">
        <v>11232</v>
      </c>
      <c r="T1020" s="40" t="s">
        <v>1172</v>
      </c>
      <c r="U1020" s="40">
        <v>64</v>
      </c>
      <c r="V1020" s="40" t="str">
        <f>VLOOKUP(D1020,TIPOLOGIA!A:F,5,0)</f>
        <v>PRINCIPAL</v>
      </c>
      <c r="W1020" s="40" t="str">
        <f>VLOOKUP(D1020,TIPOLOGIA!A:F,6,0)</f>
        <v>TERRESTRE</v>
      </c>
      <c r="X1020" s="40" t="s">
        <v>1498</v>
      </c>
      <c r="Y1020" s="40">
        <v>1</v>
      </c>
      <c r="Z1020" s="51">
        <f>IF(T1020="SOPORTE_TELEFÓNICO",'TARIFAS 2025'!$B$14,IF(V1020="PRINCIPAL",'TARIFAS 2025'!$B$11,IF(V1020="INTERMEDIA",'TARIFAS 2025'!$C$11,IF(V1020="LEJANA",'TARIFAS 2025'!$D$11))))</f>
        <v>31419</v>
      </c>
      <c r="AA1020" s="51">
        <f t="shared" si="15"/>
        <v>31419</v>
      </c>
      <c r="AB1020" s="100"/>
      <c r="AC1020" s="100"/>
      <c r="AD1020" s="100"/>
      <c r="AE1020" s="100"/>
      <c r="AF1020" s="100"/>
      <c r="AG1020" s="100"/>
      <c r="AH1020" s="100"/>
      <c r="AI1020" s="100"/>
      <c r="AJ1020" s="100"/>
      <c r="AK1020" s="100"/>
      <c r="AL1020" s="100"/>
      <c r="AM1020" s="100"/>
      <c r="AN1020" s="100"/>
      <c r="AO1020" s="100"/>
      <c r="AP1020" s="100"/>
      <c r="AQ1020" s="100"/>
      <c r="AR1020" s="100"/>
      <c r="AS1020" s="100"/>
      <c r="AT1020" s="100"/>
      <c r="AU1020" s="100"/>
      <c r="AV1020" s="100"/>
      <c r="AW1020" s="100"/>
      <c r="AX1020" s="100"/>
      <c r="AY1020" s="100"/>
      <c r="AZ1020" s="100"/>
      <c r="BA1020" s="100"/>
      <c r="BB1020" s="100"/>
      <c r="BC1020" s="100"/>
      <c r="BD1020" s="100"/>
      <c r="BE1020" s="100"/>
      <c r="BF1020" s="100"/>
      <c r="BG1020" s="100"/>
    </row>
    <row r="1021" spans="1:59" s="85" customFormat="1" ht="15.6" x14ac:dyDescent="0.3">
      <c r="A1021" s="40" t="s">
        <v>88</v>
      </c>
      <c r="B1021" s="40" t="str">
        <f>VLOOKUP(A1021,'CENTROS DE COSTOS'!A:D,2,0)</f>
        <v>0036-0005</v>
      </c>
      <c r="C1021" s="40" t="str">
        <f>VLOOKUP(A1021,'CENTROS DE COSTOS'!A:D,3,0)</f>
        <v>Wompi Noroccidente</v>
      </c>
      <c r="D1021" s="40">
        <v>5001</v>
      </c>
      <c r="E1021" s="40" t="s">
        <v>5289</v>
      </c>
      <c r="F1021" s="40">
        <v>23336</v>
      </c>
      <c r="G1021" s="40" t="s">
        <v>33</v>
      </c>
      <c r="H1021" s="40" t="s">
        <v>120</v>
      </c>
      <c r="I1021" s="40" t="s">
        <v>88</v>
      </c>
      <c r="J1021" s="40" t="s">
        <v>7030</v>
      </c>
      <c r="K1021" s="40" t="s">
        <v>1170</v>
      </c>
      <c r="L1021" s="40" t="s">
        <v>8973</v>
      </c>
      <c r="M1021" s="103">
        <v>45972.480555555558</v>
      </c>
      <c r="N1021" s="103">
        <v>45975.381249999999</v>
      </c>
      <c r="O1021" s="40" t="s">
        <v>35</v>
      </c>
      <c r="P1021" s="40" t="s">
        <v>35</v>
      </c>
      <c r="Q1021" s="40" t="s">
        <v>1494</v>
      </c>
      <c r="R1021" s="40" t="s">
        <v>1495</v>
      </c>
      <c r="S1021" s="40" t="s">
        <v>11233</v>
      </c>
      <c r="T1021" s="40" t="s">
        <v>1172</v>
      </c>
      <c r="U1021" s="40">
        <v>56</v>
      </c>
      <c r="V1021" s="40" t="str">
        <f>VLOOKUP(D1021,TIPOLOGIA!A:F,5,0)</f>
        <v>PRINCIPAL</v>
      </c>
      <c r="W1021" s="40" t="str">
        <f>VLOOKUP(D1021,TIPOLOGIA!A:F,6,0)</f>
        <v>TERRESTRE</v>
      </c>
      <c r="X1021" s="40" t="s">
        <v>1498</v>
      </c>
      <c r="Y1021" s="40">
        <v>1</v>
      </c>
      <c r="Z1021" s="51">
        <f>IF(T1021="SOPORTE_TELEFÓNICO",'TARIFAS 2025'!$B$14,IF(V1021="PRINCIPAL",'TARIFAS 2025'!$B$11,IF(V1021="INTERMEDIA",'TARIFAS 2025'!$C$11,IF(V1021="LEJANA",'TARIFAS 2025'!$D$11))))</f>
        <v>31419</v>
      </c>
      <c r="AA1021" s="51">
        <f t="shared" si="15"/>
        <v>31419</v>
      </c>
      <c r="AB1021" s="100"/>
      <c r="AC1021" s="100"/>
      <c r="AD1021" s="100"/>
      <c r="AE1021" s="100"/>
      <c r="AF1021" s="100"/>
      <c r="AG1021" s="100"/>
      <c r="AH1021" s="100"/>
      <c r="AI1021" s="100"/>
      <c r="AJ1021" s="100"/>
      <c r="AK1021" s="100"/>
      <c r="AL1021" s="100"/>
      <c r="AM1021" s="100"/>
      <c r="AN1021" s="100"/>
      <c r="AO1021" s="100"/>
      <c r="AP1021" s="100"/>
      <c r="AQ1021" s="100"/>
      <c r="AR1021" s="100"/>
      <c r="AS1021" s="100"/>
      <c r="AT1021" s="100"/>
      <c r="AU1021" s="100"/>
      <c r="AV1021" s="100"/>
      <c r="AW1021" s="100"/>
      <c r="AX1021" s="100"/>
      <c r="AY1021" s="100"/>
      <c r="AZ1021" s="100"/>
      <c r="BA1021" s="100"/>
      <c r="BB1021" s="100"/>
      <c r="BC1021" s="100"/>
      <c r="BD1021" s="100"/>
      <c r="BE1021" s="100"/>
      <c r="BF1021" s="100"/>
      <c r="BG1021" s="100"/>
    </row>
    <row r="1022" spans="1:59" s="85" customFormat="1" ht="15.6" x14ac:dyDescent="0.3">
      <c r="A1022" s="40" t="s">
        <v>88</v>
      </c>
      <c r="B1022" s="40" t="str">
        <f>VLOOKUP(A1022,'CENTROS DE COSTOS'!A:D,2,0)</f>
        <v>0036-0005</v>
      </c>
      <c r="C1022" s="40" t="str">
        <f>VLOOKUP(A1022,'CENTROS DE COSTOS'!A:D,3,0)</f>
        <v>Wompi Noroccidente</v>
      </c>
      <c r="D1022" s="40">
        <v>5360</v>
      </c>
      <c r="E1022" s="40" t="s">
        <v>5290</v>
      </c>
      <c r="F1022" s="40">
        <v>62661</v>
      </c>
      <c r="G1022" s="40" t="s">
        <v>33</v>
      </c>
      <c r="H1022" s="40" t="s">
        <v>120</v>
      </c>
      <c r="I1022" s="40" t="s">
        <v>190</v>
      </c>
      <c r="J1022" s="40" t="s">
        <v>7031</v>
      </c>
      <c r="K1022" s="40" t="s">
        <v>1170</v>
      </c>
      <c r="L1022" s="40" t="s">
        <v>8974</v>
      </c>
      <c r="M1022" s="103">
        <v>45972.370138888888</v>
      </c>
      <c r="N1022" s="103">
        <v>45975.381249999999</v>
      </c>
      <c r="O1022" s="40" t="s">
        <v>35</v>
      </c>
      <c r="P1022" s="40" t="s">
        <v>35</v>
      </c>
      <c r="Q1022" s="40" t="s">
        <v>1494</v>
      </c>
      <c r="R1022" s="40" t="s">
        <v>1495</v>
      </c>
      <c r="S1022" s="40" t="s">
        <v>11234</v>
      </c>
      <c r="T1022" s="40" t="s">
        <v>1172</v>
      </c>
      <c r="U1022" s="40">
        <v>64</v>
      </c>
      <c r="V1022" s="40" t="str">
        <f>VLOOKUP(D1022,TIPOLOGIA!A:F,5,0)</f>
        <v>PRINCIPAL</v>
      </c>
      <c r="W1022" s="40" t="str">
        <f>VLOOKUP(D1022,TIPOLOGIA!A:F,6,0)</f>
        <v>TERRESTRE</v>
      </c>
      <c r="X1022" s="40" t="s">
        <v>1498</v>
      </c>
      <c r="Y1022" s="40">
        <v>1</v>
      </c>
      <c r="Z1022" s="51">
        <f>IF(T1022="SOPORTE_TELEFÓNICO",'TARIFAS 2025'!$B$14,IF(V1022="PRINCIPAL",'TARIFAS 2025'!$B$11,IF(V1022="INTERMEDIA",'TARIFAS 2025'!$C$11,IF(V1022="LEJANA",'TARIFAS 2025'!$D$11))))</f>
        <v>31419</v>
      </c>
      <c r="AA1022" s="51">
        <f t="shared" si="15"/>
        <v>31419</v>
      </c>
      <c r="AB1022" s="100"/>
      <c r="AC1022" s="100"/>
      <c r="AD1022" s="100"/>
      <c r="AE1022" s="100"/>
      <c r="AF1022" s="100"/>
      <c r="AG1022" s="100"/>
      <c r="AH1022" s="100"/>
      <c r="AI1022" s="100"/>
      <c r="AJ1022" s="100"/>
      <c r="AK1022" s="100"/>
      <c r="AL1022" s="100"/>
      <c r="AM1022" s="100"/>
      <c r="AN1022" s="100"/>
      <c r="AO1022" s="100"/>
      <c r="AP1022" s="100"/>
      <c r="AQ1022" s="100"/>
      <c r="AR1022" s="100"/>
      <c r="AS1022" s="100"/>
      <c r="AT1022" s="100"/>
      <c r="AU1022" s="100"/>
      <c r="AV1022" s="100"/>
      <c r="AW1022" s="100"/>
      <c r="AX1022" s="100"/>
      <c r="AY1022" s="100"/>
      <c r="AZ1022" s="100"/>
      <c r="BA1022" s="100"/>
      <c r="BB1022" s="100"/>
      <c r="BC1022" s="100"/>
      <c r="BD1022" s="100"/>
      <c r="BE1022" s="100"/>
      <c r="BF1022" s="100"/>
      <c r="BG1022" s="100"/>
    </row>
    <row r="1023" spans="1:59" s="85" customFormat="1" ht="15.6" x14ac:dyDescent="0.3">
      <c r="A1023" s="40" t="s">
        <v>88</v>
      </c>
      <c r="B1023" s="40" t="str">
        <f>VLOOKUP(A1023,'CENTROS DE COSTOS'!A:D,2,0)</f>
        <v>0036-0005</v>
      </c>
      <c r="C1023" s="40" t="str">
        <f>VLOOKUP(A1023,'CENTROS DE COSTOS'!A:D,3,0)</f>
        <v>Wompi Noroccidente</v>
      </c>
      <c r="D1023" s="40">
        <v>5001</v>
      </c>
      <c r="E1023" s="40" t="s">
        <v>5291</v>
      </c>
      <c r="F1023" s="40">
        <v>80086</v>
      </c>
      <c r="G1023" s="40" t="s">
        <v>33</v>
      </c>
      <c r="H1023" s="40" t="s">
        <v>120</v>
      </c>
      <c r="I1023" s="40" t="s">
        <v>1269</v>
      </c>
      <c r="J1023" s="40" t="s">
        <v>7032</v>
      </c>
      <c r="K1023" s="40" t="s">
        <v>1170</v>
      </c>
      <c r="L1023" s="40" t="s">
        <v>8975</v>
      </c>
      <c r="M1023" s="103">
        <v>45972.373611111107</v>
      </c>
      <c r="N1023" s="103">
        <v>45975.381944444453</v>
      </c>
      <c r="O1023" s="40" t="s">
        <v>35</v>
      </c>
      <c r="P1023" s="40" t="s">
        <v>35</v>
      </c>
      <c r="Q1023" s="40" t="s">
        <v>1494</v>
      </c>
      <c r="R1023" s="40" t="s">
        <v>1495</v>
      </c>
      <c r="S1023" s="40" t="s">
        <v>11235</v>
      </c>
      <c r="T1023" s="40" t="s">
        <v>1172</v>
      </c>
      <c r="U1023" s="40">
        <v>16</v>
      </c>
      <c r="V1023" s="40" t="str">
        <f>VLOOKUP(D1023,TIPOLOGIA!A:F,5,0)</f>
        <v>PRINCIPAL</v>
      </c>
      <c r="W1023" s="40" t="str">
        <f>VLOOKUP(D1023,TIPOLOGIA!A:F,6,0)</f>
        <v>TERRESTRE</v>
      </c>
      <c r="X1023" s="40" t="s">
        <v>1498</v>
      </c>
      <c r="Y1023" s="40">
        <v>1</v>
      </c>
      <c r="Z1023" s="51">
        <f>IF(T1023="SOPORTE_TELEFÓNICO",'TARIFAS 2025'!$B$14,IF(V1023="PRINCIPAL",'TARIFAS 2025'!$B$11,IF(V1023="INTERMEDIA",'TARIFAS 2025'!$C$11,IF(V1023="LEJANA",'TARIFAS 2025'!$D$11))))</f>
        <v>31419</v>
      </c>
      <c r="AA1023" s="51">
        <f t="shared" si="15"/>
        <v>31419</v>
      </c>
      <c r="AB1023" s="100"/>
      <c r="AC1023" s="100"/>
      <c r="AD1023" s="100"/>
      <c r="AE1023" s="100"/>
      <c r="AF1023" s="100"/>
      <c r="AG1023" s="100"/>
      <c r="AH1023" s="100"/>
      <c r="AI1023" s="100"/>
      <c r="AJ1023" s="100"/>
      <c r="AK1023" s="100"/>
      <c r="AL1023" s="100"/>
      <c r="AM1023" s="100"/>
      <c r="AN1023" s="100"/>
      <c r="AO1023" s="100"/>
      <c r="AP1023" s="100"/>
      <c r="AQ1023" s="100"/>
      <c r="AR1023" s="100"/>
      <c r="AS1023" s="100"/>
      <c r="AT1023" s="100"/>
      <c r="AU1023" s="100"/>
      <c r="AV1023" s="100"/>
      <c r="AW1023" s="100"/>
      <c r="AX1023" s="100"/>
      <c r="AY1023" s="100"/>
      <c r="AZ1023" s="100"/>
      <c r="BA1023" s="100"/>
      <c r="BB1023" s="100"/>
      <c r="BC1023" s="100"/>
      <c r="BD1023" s="100"/>
      <c r="BE1023" s="100"/>
      <c r="BF1023" s="100"/>
      <c r="BG1023" s="100"/>
    </row>
    <row r="1024" spans="1:59" s="85" customFormat="1" ht="15.6" x14ac:dyDescent="0.3">
      <c r="A1024" s="40" t="s">
        <v>88</v>
      </c>
      <c r="B1024" s="40" t="str">
        <f>VLOOKUP(A1024,'CENTROS DE COSTOS'!A:D,2,0)</f>
        <v>0036-0005</v>
      </c>
      <c r="C1024" s="40" t="str">
        <f>VLOOKUP(A1024,'CENTROS DE COSTOS'!A:D,3,0)</f>
        <v>Wompi Noroccidente</v>
      </c>
      <c r="D1024" s="40">
        <v>5088</v>
      </c>
      <c r="E1024" s="40" t="s">
        <v>5292</v>
      </c>
      <c r="F1024" s="40">
        <v>71082</v>
      </c>
      <c r="G1024" s="40" t="s">
        <v>33</v>
      </c>
      <c r="H1024" s="40" t="s">
        <v>120</v>
      </c>
      <c r="I1024" s="40" t="s">
        <v>155</v>
      </c>
      <c r="J1024" s="40" t="s">
        <v>7033</v>
      </c>
      <c r="K1024" s="40" t="s">
        <v>1170</v>
      </c>
      <c r="L1024" s="40" t="s">
        <v>8976</v>
      </c>
      <c r="M1024" s="103">
        <v>45972.333333333343</v>
      </c>
      <c r="N1024" s="103">
        <v>45975.382638888892</v>
      </c>
      <c r="O1024" s="40" t="s">
        <v>35</v>
      </c>
      <c r="P1024" s="40" t="s">
        <v>35</v>
      </c>
      <c r="Q1024" s="40" t="s">
        <v>1494</v>
      </c>
      <c r="R1024" s="40" t="s">
        <v>1495</v>
      </c>
      <c r="S1024" s="40" t="s">
        <v>11236</v>
      </c>
      <c r="T1024" s="40" t="s">
        <v>1172</v>
      </c>
      <c r="U1024" s="40">
        <v>56</v>
      </c>
      <c r="V1024" s="40" t="str">
        <f>VLOOKUP(D1024,TIPOLOGIA!A:F,5,0)</f>
        <v>PRINCIPAL</v>
      </c>
      <c r="W1024" s="40" t="str">
        <f>VLOOKUP(D1024,TIPOLOGIA!A:F,6,0)</f>
        <v>TERRESTRE</v>
      </c>
      <c r="X1024" s="40" t="s">
        <v>1498</v>
      </c>
      <c r="Y1024" s="40">
        <v>1</v>
      </c>
      <c r="Z1024" s="51">
        <f>IF(T1024="SOPORTE_TELEFÓNICO",'TARIFAS 2025'!$B$14,IF(V1024="PRINCIPAL",'TARIFAS 2025'!$B$11,IF(V1024="INTERMEDIA",'TARIFAS 2025'!$C$11,IF(V1024="LEJANA",'TARIFAS 2025'!$D$11))))</f>
        <v>31419</v>
      </c>
      <c r="AA1024" s="51">
        <f t="shared" si="15"/>
        <v>31419</v>
      </c>
      <c r="AB1024" s="100"/>
      <c r="AC1024" s="100"/>
      <c r="AD1024" s="100"/>
      <c r="AE1024" s="100"/>
      <c r="AF1024" s="100"/>
      <c r="AG1024" s="100"/>
      <c r="AH1024" s="100"/>
      <c r="AI1024" s="100"/>
      <c r="AJ1024" s="100"/>
      <c r="AK1024" s="100"/>
      <c r="AL1024" s="100"/>
      <c r="AM1024" s="100"/>
      <c r="AN1024" s="100"/>
      <c r="AO1024" s="100"/>
      <c r="AP1024" s="100"/>
      <c r="AQ1024" s="100"/>
      <c r="AR1024" s="100"/>
      <c r="AS1024" s="100"/>
      <c r="AT1024" s="100"/>
      <c r="AU1024" s="100"/>
      <c r="AV1024" s="100"/>
      <c r="AW1024" s="100"/>
      <c r="AX1024" s="100"/>
      <c r="AY1024" s="100"/>
      <c r="AZ1024" s="100"/>
      <c r="BA1024" s="100"/>
      <c r="BB1024" s="100"/>
      <c r="BC1024" s="100"/>
      <c r="BD1024" s="100"/>
      <c r="BE1024" s="100"/>
      <c r="BF1024" s="100"/>
      <c r="BG1024" s="100"/>
    </row>
    <row r="1025" spans="1:59" s="85" customFormat="1" ht="15.6" x14ac:dyDescent="0.3">
      <c r="A1025" s="40" t="s">
        <v>88</v>
      </c>
      <c r="B1025" s="40" t="str">
        <f>VLOOKUP(A1025,'CENTROS DE COSTOS'!A:D,2,0)</f>
        <v>0036-0005</v>
      </c>
      <c r="C1025" s="40" t="str">
        <f>VLOOKUP(A1025,'CENTROS DE COSTOS'!A:D,3,0)</f>
        <v>Wompi Noroccidente</v>
      </c>
      <c r="D1025" s="40">
        <v>5001</v>
      </c>
      <c r="E1025" s="40" t="s">
        <v>5293</v>
      </c>
      <c r="F1025" s="40">
        <v>16329</v>
      </c>
      <c r="G1025" s="40" t="s">
        <v>33</v>
      </c>
      <c r="H1025" s="40" t="s">
        <v>120</v>
      </c>
      <c r="I1025" s="40" t="s">
        <v>88</v>
      </c>
      <c r="J1025" s="40" t="s">
        <v>7034</v>
      </c>
      <c r="K1025" s="40" t="s">
        <v>1170</v>
      </c>
      <c r="L1025" s="40" t="s">
        <v>8977</v>
      </c>
      <c r="M1025" s="103">
        <v>45971.55</v>
      </c>
      <c r="N1025" s="103">
        <v>45975.384027777778</v>
      </c>
      <c r="O1025" s="40" t="s">
        <v>35</v>
      </c>
      <c r="P1025" s="40" t="s">
        <v>35</v>
      </c>
      <c r="Q1025" s="40" t="s">
        <v>1494</v>
      </c>
      <c r="R1025" s="40" t="s">
        <v>1495</v>
      </c>
      <c r="S1025" s="40" t="s">
        <v>11237</v>
      </c>
      <c r="T1025" s="40" t="s">
        <v>1172</v>
      </c>
      <c r="U1025" s="40">
        <v>64</v>
      </c>
      <c r="V1025" s="40" t="str">
        <f>VLOOKUP(D1025,TIPOLOGIA!A:F,5,0)</f>
        <v>PRINCIPAL</v>
      </c>
      <c r="W1025" s="40" t="str">
        <f>VLOOKUP(D1025,TIPOLOGIA!A:F,6,0)</f>
        <v>TERRESTRE</v>
      </c>
      <c r="X1025" s="40" t="s">
        <v>1498</v>
      </c>
      <c r="Y1025" s="40">
        <v>1</v>
      </c>
      <c r="Z1025" s="51">
        <f>IF(T1025="SOPORTE_TELEFÓNICO",'TARIFAS 2025'!$B$14,IF(V1025="PRINCIPAL",'TARIFAS 2025'!$B$11,IF(V1025="INTERMEDIA",'TARIFAS 2025'!$C$11,IF(V1025="LEJANA",'TARIFAS 2025'!$D$11))))</f>
        <v>31419</v>
      </c>
      <c r="AA1025" s="51">
        <f t="shared" si="15"/>
        <v>31419</v>
      </c>
      <c r="AB1025" s="100"/>
      <c r="AC1025" s="100"/>
      <c r="AD1025" s="100"/>
      <c r="AE1025" s="100"/>
      <c r="AF1025" s="100"/>
      <c r="AG1025" s="100"/>
      <c r="AH1025" s="100"/>
      <c r="AI1025" s="100"/>
      <c r="AJ1025" s="100"/>
      <c r="AK1025" s="100"/>
      <c r="AL1025" s="100"/>
      <c r="AM1025" s="100"/>
      <c r="AN1025" s="100"/>
      <c r="AO1025" s="100"/>
      <c r="AP1025" s="100"/>
      <c r="AQ1025" s="100"/>
      <c r="AR1025" s="100"/>
      <c r="AS1025" s="100"/>
      <c r="AT1025" s="100"/>
      <c r="AU1025" s="100"/>
      <c r="AV1025" s="100"/>
      <c r="AW1025" s="100"/>
      <c r="AX1025" s="100"/>
      <c r="AY1025" s="100"/>
      <c r="AZ1025" s="100"/>
      <c r="BA1025" s="100"/>
      <c r="BB1025" s="100"/>
      <c r="BC1025" s="100"/>
      <c r="BD1025" s="100"/>
      <c r="BE1025" s="100"/>
      <c r="BF1025" s="100"/>
      <c r="BG1025" s="100"/>
    </row>
    <row r="1026" spans="1:59" s="85" customFormat="1" ht="15.6" x14ac:dyDescent="0.3">
      <c r="A1026" s="40" t="s">
        <v>86</v>
      </c>
      <c r="B1026" s="40" t="str">
        <f>VLOOKUP(A1026,'CENTROS DE COSTOS'!A:D,2,0)</f>
        <v>0036-0002</v>
      </c>
      <c r="C1026" s="40" t="str">
        <f>VLOOKUP(A1026,'CENTROS DE COSTOS'!A:D,3,0)</f>
        <v>Wompi Eje Cafetero</v>
      </c>
      <c r="D1026" s="40">
        <v>17873</v>
      </c>
      <c r="E1026" s="40" t="s">
        <v>5294</v>
      </c>
      <c r="F1026" s="40">
        <v>74910</v>
      </c>
      <c r="G1026" s="40" t="s">
        <v>33</v>
      </c>
      <c r="H1026" s="40" t="s">
        <v>126</v>
      </c>
      <c r="I1026" s="40" t="s">
        <v>463</v>
      </c>
      <c r="J1026" s="40" t="s">
        <v>7035</v>
      </c>
      <c r="K1026" s="40" t="s">
        <v>1170</v>
      </c>
      <c r="L1026" s="40" t="s">
        <v>8978</v>
      </c>
      <c r="M1026" s="103">
        <v>45971.647222222222</v>
      </c>
      <c r="N1026" s="103">
        <v>45975.407638888893</v>
      </c>
      <c r="O1026" s="40" t="s">
        <v>35</v>
      </c>
      <c r="P1026" s="40" t="s">
        <v>35</v>
      </c>
      <c r="Q1026" s="40" t="s">
        <v>1494</v>
      </c>
      <c r="R1026" s="40" t="s">
        <v>1495</v>
      </c>
      <c r="S1026" s="40" t="s">
        <v>11238</v>
      </c>
      <c r="T1026" s="40" t="s">
        <v>1172</v>
      </c>
      <c r="U1026" s="40">
        <v>24</v>
      </c>
      <c r="V1026" s="40" t="str">
        <f>VLOOKUP(D1026,TIPOLOGIA!A:F,5,0)</f>
        <v>PRINCIPAL</v>
      </c>
      <c r="W1026" s="40" t="str">
        <f>VLOOKUP(D1026,TIPOLOGIA!A:F,6,0)</f>
        <v>TERRESTRE</v>
      </c>
      <c r="X1026" s="40" t="s">
        <v>1207</v>
      </c>
      <c r="Y1026" s="40">
        <v>1</v>
      </c>
      <c r="Z1026" s="51">
        <f>IF(T1026="SOPORTE_TELEFÓNICO",'TARIFAS 2025'!$B$14,IF(V1026="PRINCIPAL",'TARIFAS 2025'!$B$11,IF(V1026="INTERMEDIA",'TARIFAS 2025'!$C$11,IF(V1026="LEJANA",'TARIFAS 2025'!$D$11))))</f>
        <v>31419</v>
      </c>
      <c r="AA1026" s="51">
        <f t="shared" si="15"/>
        <v>31419</v>
      </c>
      <c r="AB1026" s="100"/>
      <c r="AC1026" s="100"/>
      <c r="AD1026" s="100"/>
      <c r="AE1026" s="100"/>
      <c r="AF1026" s="100"/>
      <c r="AG1026" s="100"/>
      <c r="AH1026" s="100"/>
      <c r="AI1026" s="100"/>
      <c r="AJ1026" s="100"/>
      <c r="AK1026" s="100"/>
      <c r="AL1026" s="100"/>
      <c r="AM1026" s="100"/>
      <c r="AN1026" s="100"/>
      <c r="AO1026" s="100"/>
      <c r="AP1026" s="100"/>
      <c r="AQ1026" s="100"/>
      <c r="AR1026" s="100"/>
      <c r="AS1026" s="100"/>
      <c r="AT1026" s="100"/>
      <c r="AU1026" s="100"/>
      <c r="AV1026" s="100"/>
      <c r="AW1026" s="100"/>
      <c r="AX1026" s="100"/>
      <c r="AY1026" s="100"/>
      <c r="AZ1026" s="100"/>
      <c r="BA1026" s="100"/>
      <c r="BB1026" s="100"/>
      <c r="BC1026" s="100"/>
      <c r="BD1026" s="100"/>
      <c r="BE1026" s="100"/>
      <c r="BF1026" s="100"/>
      <c r="BG1026" s="100"/>
    </row>
    <row r="1027" spans="1:59" s="85" customFormat="1" ht="15.6" x14ac:dyDescent="0.3">
      <c r="A1027" s="40" t="s">
        <v>80</v>
      </c>
      <c r="B1027" s="40" t="str">
        <f>VLOOKUP(A1027,'CENTROS DE COSTOS'!A:D,2,0)</f>
        <v>0036-0001</v>
      </c>
      <c r="C1027" s="40" t="str">
        <f>VLOOKUP(A1027,'CENTROS DE COSTOS'!A:D,3,0)</f>
        <v>Wompi Costa</v>
      </c>
      <c r="D1027" s="40">
        <v>13001</v>
      </c>
      <c r="E1027" s="40" t="s">
        <v>5295</v>
      </c>
      <c r="F1027" s="40">
        <v>32949</v>
      </c>
      <c r="G1027" s="40" t="s">
        <v>33</v>
      </c>
      <c r="H1027" s="40" t="s">
        <v>275</v>
      </c>
      <c r="I1027" s="40" t="s">
        <v>80</v>
      </c>
      <c r="J1027" s="40" t="s">
        <v>7036</v>
      </c>
      <c r="K1027" s="40" t="s">
        <v>1170</v>
      </c>
      <c r="L1027" s="40" t="s">
        <v>8979</v>
      </c>
      <c r="M1027" s="103">
        <v>45972.55</v>
      </c>
      <c r="N1027" s="103">
        <v>45975.40902777778</v>
      </c>
      <c r="O1027" s="40" t="s">
        <v>35</v>
      </c>
      <c r="P1027" s="40" t="s">
        <v>35</v>
      </c>
      <c r="Q1027" s="40" t="s">
        <v>1494</v>
      </c>
      <c r="R1027" s="40" t="s">
        <v>1495</v>
      </c>
      <c r="S1027" s="40" t="s">
        <v>11239</v>
      </c>
      <c r="T1027" s="40" t="s">
        <v>1172</v>
      </c>
      <c r="U1027" s="40">
        <v>64</v>
      </c>
      <c r="V1027" s="40" t="str">
        <f>VLOOKUP(D1027,TIPOLOGIA!A:F,5,0)</f>
        <v>PRINCIPAL</v>
      </c>
      <c r="W1027" s="40" t="str">
        <f>VLOOKUP(D1027,TIPOLOGIA!A:F,6,0)</f>
        <v>TERRESTRE</v>
      </c>
      <c r="X1027" s="40" t="s">
        <v>1299</v>
      </c>
      <c r="Y1027" s="40">
        <v>1</v>
      </c>
      <c r="Z1027" s="51">
        <f>IF(T1027="SOPORTE_TELEFÓNICO",'TARIFAS 2025'!$B$14,IF(V1027="PRINCIPAL",'TARIFAS 2025'!$B$11,IF(V1027="INTERMEDIA",'TARIFAS 2025'!$C$11,IF(V1027="LEJANA",'TARIFAS 2025'!$D$11))))</f>
        <v>31419</v>
      </c>
      <c r="AA1027" s="51">
        <f t="shared" ref="AA1027:AA1090" si="16">Z1027*Y1027</f>
        <v>31419</v>
      </c>
      <c r="AB1027" s="100"/>
      <c r="AC1027" s="100"/>
      <c r="AD1027" s="100"/>
      <c r="AE1027" s="100"/>
      <c r="AF1027" s="100"/>
      <c r="AG1027" s="100"/>
      <c r="AH1027" s="100"/>
      <c r="AI1027" s="100"/>
      <c r="AJ1027" s="100"/>
      <c r="AK1027" s="100"/>
      <c r="AL1027" s="100"/>
      <c r="AM1027" s="100"/>
      <c r="AN1027" s="100"/>
      <c r="AO1027" s="100"/>
      <c r="AP1027" s="100"/>
      <c r="AQ1027" s="100"/>
      <c r="AR1027" s="100"/>
      <c r="AS1027" s="100"/>
      <c r="AT1027" s="100"/>
      <c r="AU1027" s="100"/>
      <c r="AV1027" s="100"/>
      <c r="AW1027" s="100"/>
      <c r="AX1027" s="100"/>
      <c r="AY1027" s="100"/>
      <c r="AZ1027" s="100"/>
      <c r="BA1027" s="100"/>
      <c r="BB1027" s="100"/>
      <c r="BC1027" s="100"/>
      <c r="BD1027" s="100"/>
      <c r="BE1027" s="100"/>
      <c r="BF1027" s="100"/>
      <c r="BG1027" s="100"/>
    </row>
    <row r="1028" spans="1:59" s="85" customFormat="1" ht="15.6" x14ac:dyDescent="0.3">
      <c r="A1028" s="40" t="s">
        <v>92</v>
      </c>
      <c r="B1028" s="40" t="str">
        <f>VLOOKUP(A1028,'CENTROS DE COSTOS'!A:D,2,0)</f>
        <v>0036-0002</v>
      </c>
      <c r="C1028" s="40" t="str">
        <f>VLOOKUP(A1028,'CENTROS DE COSTOS'!A:D,3,0)</f>
        <v>Wompi Eje Cafetero</v>
      </c>
      <c r="D1028" s="40">
        <v>66170</v>
      </c>
      <c r="E1028" s="40" t="s">
        <v>5296</v>
      </c>
      <c r="F1028" s="40">
        <v>77927</v>
      </c>
      <c r="G1028" s="40" t="s">
        <v>33</v>
      </c>
      <c r="H1028" s="40" t="s">
        <v>458</v>
      </c>
      <c r="I1028" s="40" t="s">
        <v>951</v>
      </c>
      <c r="J1028" s="40" t="s">
        <v>7037</v>
      </c>
      <c r="K1028" s="40" t="s">
        <v>1170</v>
      </c>
      <c r="L1028" s="40" t="s">
        <v>8980</v>
      </c>
      <c r="M1028" s="103">
        <v>45973.333333333343</v>
      </c>
      <c r="N1028" s="103">
        <v>45975.413194444453</v>
      </c>
      <c r="O1028" s="40" t="s">
        <v>35</v>
      </c>
      <c r="P1028" s="40" t="s">
        <v>35</v>
      </c>
      <c r="Q1028" s="40" t="s">
        <v>1494</v>
      </c>
      <c r="R1028" s="40" t="s">
        <v>1495</v>
      </c>
      <c r="S1028" s="40" t="s">
        <v>11240</v>
      </c>
      <c r="T1028" s="40" t="s">
        <v>1172</v>
      </c>
      <c r="U1028" s="40">
        <v>16</v>
      </c>
      <c r="V1028" s="40" t="str">
        <f>VLOOKUP(D1028,TIPOLOGIA!A:F,5,0)</f>
        <v>PRINCIPAL</v>
      </c>
      <c r="W1028" s="40" t="str">
        <f>VLOOKUP(D1028,TIPOLOGIA!A:F,6,0)</f>
        <v>TERRESTRE</v>
      </c>
      <c r="X1028" s="40" t="s">
        <v>1175</v>
      </c>
      <c r="Y1028" s="40">
        <v>1</v>
      </c>
      <c r="Z1028" s="51">
        <f>IF(T1028="SOPORTE_TELEFÓNICO",'TARIFAS 2025'!$B$14,IF(V1028="PRINCIPAL",'TARIFAS 2025'!$B$11,IF(V1028="INTERMEDIA",'TARIFAS 2025'!$C$11,IF(V1028="LEJANA",'TARIFAS 2025'!$D$11))))</f>
        <v>31419</v>
      </c>
      <c r="AA1028" s="51">
        <f t="shared" si="16"/>
        <v>31419</v>
      </c>
      <c r="AB1028" s="100"/>
      <c r="AC1028" s="100"/>
      <c r="AD1028" s="100"/>
      <c r="AE1028" s="100"/>
      <c r="AF1028" s="100"/>
      <c r="AG1028" s="100"/>
      <c r="AH1028" s="100"/>
      <c r="AI1028" s="100"/>
      <c r="AJ1028" s="100"/>
      <c r="AK1028" s="100"/>
      <c r="AL1028" s="100"/>
      <c r="AM1028" s="100"/>
      <c r="AN1028" s="100"/>
      <c r="AO1028" s="100"/>
      <c r="AP1028" s="100"/>
      <c r="AQ1028" s="100"/>
      <c r="AR1028" s="100"/>
      <c r="AS1028" s="100"/>
      <c r="AT1028" s="100"/>
      <c r="AU1028" s="100"/>
      <c r="AV1028" s="100"/>
      <c r="AW1028" s="100"/>
      <c r="AX1028" s="100"/>
      <c r="AY1028" s="100"/>
      <c r="AZ1028" s="100"/>
      <c r="BA1028" s="100"/>
      <c r="BB1028" s="100"/>
      <c r="BC1028" s="100"/>
      <c r="BD1028" s="100"/>
      <c r="BE1028" s="100"/>
      <c r="BF1028" s="100"/>
      <c r="BG1028" s="100"/>
    </row>
    <row r="1029" spans="1:59" s="85" customFormat="1" ht="15.6" x14ac:dyDescent="0.3">
      <c r="A1029" s="40" t="s">
        <v>71</v>
      </c>
      <c r="B1029" s="40" t="str">
        <f>VLOOKUP(A1029,'CENTROS DE COSTOS'!A:D,2,0)</f>
        <v>0036-0004</v>
      </c>
      <c r="C1029" s="40" t="str">
        <f>VLOOKUP(A1029,'CENTROS DE COSTOS'!A:D,3,0)</f>
        <v>Wompi Centro</v>
      </c>
      <c r="D1029" s="40">
        <v>25307</v>
      </c>
      <c r="E1029" s="40" t="s">
        <v>5297</v>
      </c>
      <c r="F1029" s="40">
        <v>42102</v>
      </c>
      <c r="G1029" s="40" t="s">
        <v>33</v>
      </c>
      <c r="H1029" s="40" t="s">
        <v>618</v>
      </c>
      <c r="I1029" s="40" t="s">
        <v>657</v>
      </c>
      <c r="J1029" s="40" t="s">
        <v>7038</v>
      </c>
      <c r="K1029" s="40" t="s">
        <v>1170</v>
      </c>
      <c r="L1029" s="40" t="s">
        <v>8981</v>
      </c>
      <c r="M1029" s="103">
        <v>45972.493055555547</v>
      </c>
      <c r="N1029" s="103">
        <v>45975.421527777777</v>
      </c>
      <c r="O1029" s="40" t="s">
        <v>35</v>
      </c>
      <c r="P1029" s="40" t="s">
        <v>35</v>
      </c>
      <c r="Q1029" s="40" t="s">
        <v>1494</v>
      </c>
      <c r="R1029" s="40" t="s">
        <v>1495</v>
      </c>
      <c r="S1029" s="40" t="s">
        <v>11241</v>
      </c>
      <c r="T1029" s="40" t="s">
        <v>1497</v>
      </c>
      <c r="U1029" s="40">
        <v>32</v>
      </c>
      <c r="V1029" s="40" t="str">
        <f>VLOOKUP(D1029,TIPOLOGIA!A:F,5,0)</f>
        <v>LEJANA</v>
      </c>
      <c r="W1029" s="40" t="str">
        <f>VLOOKUP(D1029,TIPOLOGIA!A:F,6,0)</f>
        <v>TERRESTRE</v>
      </c>
      <c r="X1029" s="40" t="s">
        <v>1675</v>
      </c>
      <c r="Y1029" s="40">
        <v>1</v>
      </c>
      <c r="Z1029" s="51">
        <f>IF(T1029="SOPORTE_TELEFÓNICO",'TARIFAS 2025'!$B$14,IF(V1029="PRINCIPAL",'TARIFAS 2025'!$B$11,IF(V1029="INTERMEDIA",'TARIFAS 2025'!$C$11,IF(V1029="LEJANA",'TARIFAS 2025'!$D$11))))</f>
        <v>40250</v>
      </c>
      <c r="AA1029" s="51">
        <f t="shared" si="16"/>
        <v>40250</v>
      </c>
      <c r="AB1029" s="100"/>
      <c r="AC1029" s="100"/>
      <c r="AD1029" s="100"/>
      <c r="AE1029" s="100"/>
      <c r="AF1029" s="100"/>
      <c r="AG1029" s="100"/>
      <c r="AH1029" s="100"/>
      <c r="AI1029" s="100"/>
      <c r="AJ1029" s="100"/>
      <c r="AK1029" s="100"/>
      <c r="AL1029" s="100"/>
      <c r="AM1029" s="100"/>
      <c r="AN1029" s="100"/>
      <c r="AO1029" s="100"/>
      <c r="AP1029" s="100"/>
      <c r="AQ1029" s="100"/>
      <c r="AR1029" s="100"/>
      <c r="AS1029" s="100"/>
      <c r="AT1029" s="100"/>
      <c r="AU1029" s="100"/>
      <c r="AV1029" s="100"/>
      <c r="AW1029" s="100"/>
      <c r="AX1029" s="100"/>
      <c r="AY1029" s="100"/>
      <c r="AZ1029" s="100"/>
      <c r="BA1029" s="100"/>
      <c r="BB1029" s="100"/>
      <c r="BC1029" s="100"/>
      <c r="BD1029" s="100"/>
      <c r="BE1029" s="100"/>
      <c r="BF1029" s="100"/>
      <c r="BG1029" s="100"/>
    </row>
    <row r="1030" spans="1:59" s="85" customFormat="1" ht="15.6" x14ac:dyDescent="0.3">
      <c r="A1030" s="40" t="s">
        <v>96</v>
      </c>
      <c r="B1030" s="40" t="str">
        <f>VLOOKUP(A1030,'CENTROS DE COSTOS'!A:D,2,0)</f>
        <v>0036-0007</v>
      </c>
      <c r="C1030" s="40" t="str">
        <f>VLOOKUP(A1030,'CENTROS DE COSTOS'!A:D,3,0)</f>
        <v>Wompi Santander</v>
      </c>
      <c r="D1030" s="40">
        <v>68861</v>
      </c>
      <c r="E1030" s="40" t="s">
        <v>5298</v>
      </c>
      <c r="F1030" s="40">
        <v>74552</v>
      </c>
      <c r="G1030" s="40" t="s">
        <v>33</v>
      </c>
      <c r="H1030" s="40" t="s">
        <v>963</v>
      </c>
      <c r="I1030" s="40" t="s">
        <v>1031</v>
      </c>
      <c r="J1030" s="40" t="s">
        <v>7039</v>
      </c>
      <c r="K1030" s="40" t="s">
        <v>1170</v>
      </c>
      <c r="L1030" s="40" t="s">
        <v>8982</v>
      </c>
      <c r="M1030" s="103">
        <v>45971.42291666667</v>
      </c>
      <c r="N1030" s="103">
        <v>45975.421527777777</v>
      </c>
      <c r="O1030" s="40" t="s">
        <v>35</v>
      </c>
      <c r="P1030" s="40" t="s">
        <v>35</v>
      </c>
      <c r="Q1030" s="40" t="s">
        <v>1494</v>
      </c>
      <c r="R1030" s="40" t="s">
        <v>1495</v>
      </c>
      <c r="S1030" s="40" t="s">
        <v>11242</v>
      </c>
      <c r="T1030" s="40" t="s">
        <v>1497</v>
      </c>
      <c r="U1030" s="40">
        <v>24</v>
      </c>
      <c r="V1030" s="40" t="str">
        <f>VLOOKUP(D1030,TIPOLOGIA!A:F,5,0)</f>
        <v>INTERMEDIA</v>
      </c>
      <c r="W1030" s="40" t="str">
        <f>VLOOKUP(D1030,TIPOLOGIA!A:F,6,0)</f>
        <v>TERRESTRE</v>
      </c>
      <c r="X1030" s="40" t="s">
        <v>1591</v>
      </c>
      <c r="Y1030" s="40">
        <v>1</v>
      </c>
      <c r="Z1030" s="51">
        <f>IF(T1030="SOPORTE_TELEFÓNICO",'TARIFAS 2025'!$B$14,IF(V1030="PRINCIPAL",'TARIFAS 2025'!$B$11,IF(V1030="INTERMEDIA",'TARIFAS 2025'!$C$11,IF(V1030="LEJANA",'TARIFAS 2025'!$D$11))))</f>
        <v>36351</v>
      </c>
      <c r="AA1030" s="51">
        <f t="shared" si="16"/>
        <v>36351</v>
      </c>
      <c r="AB1030" s="100"/>
      <c r="AC1030" s="100"/>
      <c r="AD1030" s="100"/>
      <c r="AE1030" s="100"/>
      <c r="AF1030" s="100"/>
      <c r="AG1030" s="100"/>
      <c r="AH1030" s="100"/>
      <c r="AI1030" s="100"/>
      <c r="AJ1030" s="100"/>
      <c r="AK1030" s="100"/>
      <c r="AL1030" s="100"/>
      <c r="AM1030" s="100"/>
      <c r="AN1030" s="100"/>
      <c r="AO1030" s="100"/>
      <c r="AP1030" s="100"/>
      <c r="AQ1030" s="100"/>
      <c r="AR1030" s="100"/>
      <c r="AS1030" s="100"/>
      <c r="AT1030" s="100"/>
      <c r="AU1030" s="100"/>
      <c r="AV1030" s="100"/>
      <c r="AW1030" s="100"/>
      <c r="AX1030" s="100"/>
      <c r="AY1030" s="100"/>
      <c r="AZ1030" s="100"/>
      <c r="BA1030" s="100"/>
      <c r="BB1030" s="100"/>
      <c r="BC1030" s="100"/>
      <c r="BD1030" s="100"/>
      <c r="BE1030" s="100"/>
      <c r="BF1030" s="100"/>
      <c r="BG1030" s="100"/>
    </row>
    <row r="1031" spans="1:59" s="85" customFormat="1" ht="15.6" x14ac:dyDescent="0.3">
      <c r="A1031" s="40" t="s">
        <v>98</v>
      </c>
      <c r="B1031" s="40" t="str">
        <f>VLOOKUP(A1031,'CENTROS DE COSTOS'!A:D,2,0)</f>
        <v>0036-0006</v>
      </c>
      <c r="C1031" s="40" t="str">
        <f>VLOOKUP(A1031,'CENTROS DE COSTOS'!A:D,3,0)</f>
        <v>Wompi Oriente</v>
      </c>
      <c r="D1031" s="40">
        <v>50001</v>
      </c>
      <c r="E1031" s="40" t="s">
        <v>5299</v>
      </c>
      <c r="F1031" s="40">
        <v>75518</v>
      </c>
      <c r="G1031" s="40" t="s">
        <v>33</v>
      </c>
      <c r="H1031" s="40" t="s">
        <v>814</v>
      </c>
      <c r="I1031" s="40" t="s">
        <v>98</v>
      </c>
      <c r="J1031" s="40" t="s">
        <v>7040</v>
      </c>
      <c r="K1031" s="40" t="s">
        <v>1170</v>
      </c>
      <c r="L1031" s="40" t="s">
        <v>8983</v>
      </c>
      <c r="M1031" s="103">
        <v>45974.5</v>
      </c>
      <c r="N1031" s="103">
        <v>45975.422222222223</v>
      </c>
      <c r="O1031" s="40" t="s">
        <v>35</v>
      </c>
      <c r="P1031" s="40" t="s">
        <v>35</v>
      </c>
      <c r="Q1031" s="40" t="s">
        <v>1494</v>
      </c>
      <c r="R1031" s="40" t="s">
        <v>1495</v>
      </c>
      <c r="S1031" s="40" t="s">
        <v>11243</v>
      </c>
      <c r="T1031" s="40" t="s">
        <v>1172</v>
      </c>
      <c r="U1031" s="40">
        <v>16</v>
      </c>
      <c r="V1031" s="40" t="str">
        <f>VLOOKUP(D1031,TIPOLOGIA!A:F,5,0)</f>
        <v>PRINCIPAL</v>
      </c>
      <c r="W1031" s="40" t="str">
        <f>VLOOKUP(D1031,TIPOLOGIA!A:F,6,0)</f>
        <v>TERRESTRE</v>
      </c>
      <c r="X1031" s="40" t="s">
        <v>1262</v>
      </c>
      <c r="Y1031" s="40">
        <v>1</v>
      </c>
      <c r="Z1031" s="51">
        <f>IF(T1031="SOPORTE_TELEFÓNICO",'TARIFAS 2025'!$B$14,IF(V1031="PRINCIPAL",'TARIFAS 2025'!$B$11,IF(V1031="INTERMEDIA",'TARIFAS 2025'!$C$11,IF(V1031="LEJANA",'TARIFAS 2025'!$D$11))))</f>
        <v>31419</v>
      </c>
      <c r="AA1031" s="51">
        <f t="shared" si="16"/>
        <v>31419</v>
      </c>
      <c r="AB1031" s="100"/>
      <c r="AC1031" s="100"/>
      <c r="AD1031" s="100"/>
      <c r="AE1031" s="100"/>
      <c r="AF1031" s="100"/>
      <c r="AG1031" s="100"/>
      <c r="AH1031" s="100"/>
      <c r="AI1031" s="100"/>
      <c r="AJ1031" s="100"/>
      <c r="AK1031" s="100"/>
      <c r="AL1031" s="100"/>
      <c r="AM1031" s="100"/>
      <c r="AN1031" s="100"/>
      <c r="AO1031" s="100"/>
      <c r="AP1031" s="100"/>
      <c r="AQ1031" s="100"/>
      <c r="AR1031" s="100"/>
      <c r="AS1031" s="100"/>
      <c r="AT1031" s="100"/>
      <c r="AU1031" s="100"/>
      <c r="AV1031" s="100"/>
      <c r="AW1031" s="100"/>
      <c r="AX1031" s="100"/>
      <c r="AY1031" s="100"/>
      <c r="AZ1031" s="100"/>
      <c r="BA1031" s="100"/>
      <c r="BB1031" s="100"/>
      <c r="BC1031" s="100"/>
      <c r="BD1031" s="100"/>
      <c r="BE1031" s="100"/>
      <c r="BF1031" s="100"/>
      <c r="BG1031" s="100"/>
    </row>
    <row r="1032" spans="1:59" s="85" customFormat="1" ht="15.6" x14ac:dyDescent="0.3">
      <c r="A1032" s="40" t="s">
        <v>71</v>
      </c>
      <c r="B1032" s="40" t="str">
        <f>VLOOKUP(A1032,'CENTROS DE COSTOS'!A:D,2,0)</f>
        <v>0036-0004</v>
      </c>
      <c r="C1032" s="40" t="str">
        <f>VLOOKUP(A1032,'CENTROS DE COSTOS'!A:D,3,0)</f>
        <v>Wompi Centro</v>
      </c>
      <c r="D1032" s="40">
        <v>25099</v>
      </c>
      <c r="E1032" s="40" t="s">
        <v>5300</v>
      </c>
      <c r="F1032" s="40">
        <v>65875</v>
      </c>
      <c r="G1032" s="40" t="s">
        <v>33</v>
      </c>
      <c r="H1032" s="40" t="s">
        <v>618</v>
      </c>
      <c r="I1032" s="40" t="s">
        <v>631</v>
      </c>
      <c r="J1032" s="40" t="s">
        <v>7041</v>
      </c>
      <c r="K1032" s="40" t="s">
        <v>1170</v>
      </c>
      <c r="L1032" s="40" t="s">
        <v>8984</v>
      </c>
      <c r="M1032" s="103">
        <v>45972.333333333343</v>
      </c>
      <c r="N1032" s="103">
        <v>45975.422222222223</v>
      </c>
      <c r="O1032" s="40" t="s">
        <v>35</v>
      </c>
      <c r="P1032" s="40" t="s">
        <v>35</v>
      </c>
      <c r="Q1032" s="40" t="s">
        <v>1494</v>
      </c>
      <c r="R1032" s="40" t="s">
        <v>1495</v>
      </c>
      <c r="S1032" s="40" t="s">
        <v>11244</v>
      </c>
      <c r="T1032" s="40" t="s">
        <v>1497</v>
      </c>
      <c r="U1032" s="40">
        <v>24</v>
      </c>
      <c r="V1032" s="40" t="str">
        <f>VLOOKUP(D1032,TIPOLOGIA!A:F,5,0)</f>
        <v>INTERMEDIA</v>
      </c>
      <c r="W1032" s="40" t="str">
        <f>VLOOKUP(D1032,TIPOLOGIA!A:F,6,0)</f>
        <v>TERRESTRE</v>
      </c>
      <c r="X1032" s="40" t="s">
        <v>1675</v>
      </c>
      <c r="Y1032" s="40">
        <v>1</v>
      </c>
      <c r="Z1032" s="51">
        <f>IF(T1032="SOPORTE_TELEFÓNICO",'TARIFAS 2025'!$B$14,IF(V1032="PRINCIPAL",'TARIFAS 2025'!$B$11,IF(V1032="INTERMEDIA",'TARIFAS 2025'!$C$11,IF(V1032="LEJANA",'TARIFAS 2025'!$D$11))))</f>
        <v>36351</v>
      </c>
      <c r="AA1032" s="51">
        <f t="shared" si="16"/>
        <v>36351</v>
      </c>
      <c r="AB1032" s="100"/>
      <c r="AC1032" s="100"/>
      <c r="AD1032" s="100"/>
      <c r="AE1032" s="100"/>
      <c r="AF1032" s="100"/>
      <c r="AG1032" s="100"/>
      <c r="AH1032" s="100"/>
      <c r="AI1032" s="100"/>
      <c r="AJ1032" s="100"/>
      <c r="AK1032" s="100"/>
      <c r="AL1032" s="100"/>
      <c r="AM1032" s="100"/>
      <c r="AN1032" s="100"/>
      <c r="AO1032" s="100"/>
      <c r="AP1032" s="100"/>
      <c r="AQ1032" s="100"/>
      <c r="AR1032" s="100"/>
      <c r="AS1032" s="100"/>
      <c r="AT1032" s="100"/>
      <c r="AU1032" s="100"/>
      <c r="AV1032" s="100"/>
      <c r="AW1032" s="100"/>
      <c r="AX1032" s="100"/>
      <c r="AY1032" s="100"/>
      <c r="AZ1032" s="100"/>
      <c r="BA1032" s="100"/>
      <c r="BB1032" s="100"/>
      <c r="BC1032" s="100"/>
      <c r="BD1032" s="100"/>
      <c r="BE1032" s="100"/>
      <c r="BF1032" s="100"/>
      <c r="BG1032" s="100"/>
    </row>
    <row r="1033" spans="1:59" s="85" customFormat="1" ht="15.6" x14ac:dyDescent="0.3">
      <c r="A1033" s="40" t="s">
        <v>71</v>
      </c>
      <c r="B1033" s="40" t="str">
        <f>VLOOKUP(A1033,'CENTROS DE COSTOS'!A:D,2,0)</f>
        <v>0036-0004</v>
      </c>
      <c r="C1033" s="40" t="str">
        <f>VLOOKUP(A1033,'CENTROS DE COSTOS'!A:D,3,0)</f>
        <v>Wompi Centro</v>
      </c>
      <c r="D1033" s="40">
        <v>25290</v>
      </c>
      <c r="E1033" s="40" t="s">
        <v>5301</v>
      </c>
      <c r="F1033" s="40">
        <v>71895</v>
      </c>
      <c r="G1033" s="40" t="s">
        <v>33</v>
      </c>
      <c r="H1033" s="40" t="s">
        <v>618</v>
      </c>
      <c r="I1033" s="40" t="s">
        <v>652</v>
      </c>
      <c r="J1033" s="40" t="s">
        <v>7042</v>
      </c>
      <c r="K1033" s="40" t="s">
        <v>1170</v>
      </c>
      <c r="L1033" s="40" t="s">
        <v>8985</v>
      </c>
      <c r="M1033" s="103">
        <v>45972.567361111112</v>
      </c>
      <c r="N1033" s="103">
        <v>45975.42291666667</v>
      </c>
      <c r="O1033" s="40" t="s">
        <v>35</v>
      </c>
      <c r="P1033" s="40" t="s">
        <v>35</v>
      </c>
      <c r="Q1033" s="40" t="s">
        <v>1494</v>
      </c>
      <c r="R1033" s="40" t="s">
        <v>1495</v>
      </c>
      <c r="S1033" s="40" t="s">
        <v>11245</v>
      </c>
      <c r="T1033" s="40" t="s">
        <v>1497</v>
      </c>
      <c r="U1033" s="40">
        <v>48</v>
      </c>
      <c r="V1033" s="40" t="str">
        <f>VLOOKUP(D1033,TIPOLOGIA!A:F,5,0)</f>
        <v>INTERMEDIA</v>
      </c>
      <c r="W1033" s="40" t="str">
        <f>VLOOKUP(D1033,TIPOLOGIA!A:F,6,0)</f>
        <v>TERRESTRE</v>
      </c>
      <c r="X1033" s="40" t="s">
        <v>1749</v>
      </c>
      <c r="Y1033" s="40">
        <v>1</v>
      </c>
      <c r="Z1033" s="51">
        <f>IF(T1033="SOPORTE_TELEFÓNICO",'TARIFAS 2025'!$B$14,IF(V1033="PRINCIPAL",'TARIFAS 2025'!$B$11,IF(V1033="INTERMEDIA",'TARIFAS 2025'!$C$11,IF(V1033="LEJANA",'TARIFAS 2025'!$D$11))))</f>
        <v>36351</v>
      </c>
      <c r="AA1033" s="51">
        <f t="shared" si="16"/>
        <v>36351</v>
      </c>
      <c r="AB1033" s="100"/>
      <c r="AC1033" s="100"/>
      <c r="AD1033" s="100"/>
      <c r="AE1033" s="100"/>
      <c r="AF1033" s="100"/>
      <c r="AG1033" s="100"/>
      <c r="AH1033" s="100"/>
      <c r="AI1033" s="100"/>
      <c r="AJ1033" s="100"/>
      <c r="AK1033" s="100"/>
      <c r="AL1033" s="100"/>
      <c r="AM1033" s="100"/>
      <c r="AN1033" s="100"/>
      <c r="AO1033" s="100"/>
      <c r="AP1033" s="100"/>
      <c r="AQ1033" s="100"/>
      <c r="AR1033" s="100"/>
      <c r="AS1033" s="100"/>
      <c r="AT1033" s="100"/>
      <c r="AU1033" s="100"/>
      <c r="AV1033" s="100"/>
      <c r="AW1033" s="100"/>
      <c r="AX1033" s="100"/>
      <c r="AY1033" s="100"/>
      <c r="AZ1033" s="100"/>
      <c r="BA1033" s="100"/>
      <c r="BB1033" s="100"/>
      <c r="BC1033" s="100"/>
      <c r="BD1033" s="100"/>
      <c r="BE1033" s="100"/>
      <c r="BF1033" s="100"/>
      <c r="BG1033" s="100"/>
    </row>
    <row r="1034" spans="1:59" s="85" customFormat="1" ht="15.6" x14ac:dyDescent="0.3">
      <c r="A1034" s="40" t="s">
        <v>71</v>
      </c>
      <c r="B1034" s="40" t="str">
        <f>VLOOKUP(A1034,'CENTROS DE COSTOS'!A:D,2,0)</f>
        <v>0036-0004</v>
      </c>
      <c r="C1034" s="40" t="str">
        <f>VLOOKUP(A1034,'CENTROS DE COSTOS'!A:D,3,0)</f>
        <v>Wompi Centro</v>
      </c>
      <c r="D1034" s="40">
        <v>25099</v>
      </c>
      <c r="E1034" s="40" t="s">
        <v>5302</v>
      </c>
      <c r="F1034" s="40">
        <v>44595</v>
      </c>
      <c r="G1034" s="40" t="s">
        <v>33</v>
      </c>
      <c r="H1034" s="40" t="s">
        <v>618</v>
      </c>
      <c r="I1034" s="40" t="s">
        <v>631</v>
      </c>
      <c r="J1034" s="40" t="s">
        <v>7043</v>
      </c>
      <c r="K1034" s="40" t="s">
        <v>1170</v>
      </c>
      <c r="L1034" s="40" t="s">
        <v>8986</v>
      </c>
      <c r="M1034" s="103">
        <v>45971.6875</v>
      </c>
      <c r="N1034" s="103">
        <v>45975.423611111109</v>
      </c>
      <c r="O1034" s="40" t="s">
        <v>35</v>
      </c>
      <c r="P1034" s="40" t="s">
        <v>35</v>
      </c>
      <c r="Q1034" s="40" t="s">
        <v>1494</v>
      </c>
      <c r="R1034" s="40" t="s">
        <v>1495</v>
      </c>
      <c r="S1034" s="40" t="s">
        <v>11246</v>
      </c>
      <c r="T1034" s="40" t="s">
        <v>1497</v>
      </c>
      <c r="U1034" s="40">
        <v>32</v>
      </c>
      <c r="V1034" s="40" t="str">
        <f>VLOOKUP(D1034,TIPOLOGIA!A:F,5,0)</f>
        <v>INTERMEDIA</v>
      </c>
      <c r="W1034" s="40" t="str">
        <f>VLOOKUP(D1034,TIPOLOGIA!A:F,6,0)</f>
        <v>TERRESTRE</v>
      </c>
      <c r="X1034" s="40" t="s">
        <v>1675</v>
      </c>
      <c r="Y1034" s="40">
        <v>1</v>
      </c>
      <c r="Z1034" s="51">
        <f>IF(T1034="SOPORTE_TELEFÓNICO",'TARIFAS 2025'!$B$14,IF(V1034="PRINCIPAL",'TARIFAS 2025'!$B$11,IF(V1034="INTERMEDIA",'TARIFAS 2025'!$C$11,IF(V1034="LEJANA",'TARIFAS 2025'!$D$11))))</f>
        <v>36351</v>
      </c>
      <c r="AA1034" s="51">
        <f t="shared" si="16"/>
        <v>36351</v>
      </c>
      <c r="AB1034" s="100"/>
      <c r="AC1034" s="100"/>
      <c r="AD1034" s="100"/>
      <c r="AE1034" s="100"/>
      <c r="AF1034" s="100"/>
      <c r="AG1034" s="100"/>
      <c r="AH1034" s="100"/>
      <c r="AI1034" s="100"/>
      <c r="AJ1034" s="100"/>
      <c r="AK1034" s="100"/>
      <c r="AL1034" s="100"/>
      <c r="AM1034" s="100"/>
      <c r="AN1034" s="100"/>
      <c r="AO1034" s="100"/>
      <c r="AP1034" s="100"/>
      <c r="AQ1034" s="100"/>
      <c r="AR1034" s="100"/>
      <c r="AS1034" s="100"/>
      <c r="AT1034" s="100"/>
      <c r="AU1034" s="100"/>
      <c r="AV1034" s="100"/>
      <c r="AW1034" s="100"/>
      <c r="AX1034" s="100"/>
      <c r="AY1034" s="100"/>
      <c r="AZ1034" s="100"/>
      <c r="BA1034" s="100"/>
      <c r="BB1034" s="100"/>
      <c r="BC1034" s="100"/>
      <c r="BD1034" s="100"/>
      <c r="BE1034" s="100"/>
      <c r="BF1034" s="100"/>
      <c r="BG1034" s="100"/>
    </row>
    <row r="1035" spans="1:59" s="85" customFormat="1" ht="15.6" x14ac:dyDescent="0.3">
      <c r="A1035" s="40" t="s">
        <v>77</v>
      </c>
      <c r="B1035" s="40" t="str">
        <f>VLOOKUP(A1035,'CENTROS DE COSTOS'!A:D,2,0)</f>
        <v>0036-0003</v>
      </c>
      <c r="C1035" s="40" t="str">
        <f>VLOOKUP(A1035,'CENTROS DE COSTOS'!A:D,3,0)</f>
        <v>Wompi Suroccidente</v>
      </c>
      <c r="D1035" s="40">
        <v>76130</v>
      </c>
      <c r="E1035" s="40" t="s">
        <v>5303</v>
      </c>
      <c r="F1035" s="40">
        <v>31424</v>
      </c>
      <c r="G1035" s="40" t="s">
        <v>33</v>
      </c>
      <c r="H1035" s="40" t="s">
        <v>1101</v>
      </c>
      <c r="I1035" s="40" t="s">
        <v>252</v>
      </c>
      <c r="J1035" s="40" t="s">
        <v>7044</v>
      </c>
      <c r="K1035" s="40" t="s">
        <v>1170</v>
      </c>
      <c r="L1035" s="40" t="s">
        <v>8987</v>
      </c>
      <c r="M1035" s="103">
        <v>45972.333333333343</v>
      </c>
      <c r="N1035" s="103">
        <v>45975.424305555563</v>
      </c>
      <c r="O1035" s="40" t="s">
        <v>35</v>
      </c>
      <c r="P1035" s="40" t="s">
        <v>35</v>
      </c>
      <c r="Q1035" s="40" t="s">
        <v>1494</v>
      </c>
      <c r="R1035" s="40" t="s">
        <v>1495</v>
      </c>
      <c r="S1035" s="40" t="s">
        <v>11247</v>
      </c>
      <c r="T1035" s="40" t="s">
        <v>1497</v>
      </c>
      <c r="U1035" s="40">
        <v>40</v>
      </c>
      <c r="V1035" s="40" t="str">
        <f>VLOOKUP(D1035,TIPOLOGIA!A:F,5,0)</f>
        <v>INTERMEDIA</v>
      </c>
      <c r="W1035" s="40" t="str">
        <f>VLOOKUP(D1035,TIPOLOGIA!A:F,6,0)</f>
        <v>TERRESTRE</v>
      </c>
      <c r="X1035" s="40" t="s">
        <v>1675</v>
      </c>
      <c r="Y1035" s="40">
        <v>1</v>
      </c>
      <c r="Z1035" s="51">
        <f>IF(T1035="SOPORTE_TELEFÓNICO",'TARIFAS 2025'!$B$14,IF(V1035="PRINCIPAL",'TARIFAS 2025'!$B$11,IF(V1035="INTERMEDIA",'TARIFAS 2025'!$C$11,IF(V1035="LEJANA",'TARIFAS 2025'!$D$11))))</f>
        <v>36351</v>
      </c>
      <c r="AA1035" s="51">
        <f t="shared" si="16"/>
        <v>36351</v>
      </c>
      <c r="AB1035" s="100"/>
      <c r="AC1035" s="100"/>
      <c r="AD1035" s="100"/>
      <c r="AE1035" s="100"/>
      <c r="AF1035" s="100"/>
      <c r="AG1035" s="100"/>
      <c r="AH1035" s="100"/>
      <c r="AI1035" s="100"/>
      <c r="AJ1035" s="100"/>
      <c r="AK1035" s="100"/>
      <c r="AL1035" s="100"/>
      <c r="AM1035" s="100"/>
      <c r="AN1035" s="100"/>
      <c r="AO1035" s="100"/>
      <c r="AP1035" s="100"/>
      <c r="AQ1035" s="100"/>
      <c r="AR1035" s="100"/>
      <c r="AS1035" s="100"/>
      <c r="AT1035" s="100"/>
      <c r="AU1035" s="100"/>
      <c r="AV1035" s="100"/>
      <c r="AW1035" s="100"/>
      <c r="AX1035" s="100"/>
      <c r="AY1035" s="100"/>
      <c r="AZ1035" s="100"/>
      <c r="BA1035" s="100"/>
      <c r="BB1035" s="100"/>
      <c r="BC1035" s="100"/>
      <c r="BD1035" s="100"/>
      <c r="BE1035" s="100"/>
      <c r="BF1035" s="100"/>
      <c r="BG1035" s="100"/>
    </row>
    <row r="1036" spans="1:59" s="85" customFormat="1" ht="15.6" x14ac:dyDescent="0.3">
      <c r="A1036" s="40" t="s">
        <v>96</v>
      </c>
      <c r="B1036" s="40" t="str">
        <f>VLOOKUP(A1036,'CENTROS DE COSTOS'!A:D,2,0)</f>
        <v>0036-0007</v>
      </c>
      <c r="C1036" s="40" t="str">
        <f>VLOOKUP(A1036,'CENTROS DE COSTOS'!A:D,3,0)</f>
        <v>Wompi Santander</v>
      </c>
      <c r="D1036" s="40">
        <v>15469</v>
      </c>
      <c r="E1036" s="40" t="s">
        <v>5304</v>
      </c>
      <c r="F1036" s="40">
        <v>53793</v>
      </c>
      <c r="G1036" s="40" t="s">
        <v>33</v>
      </c>
      <c r="H1036" s="40" t="s">
        <v>322</v>
      </c>
      <c r="I1036" s="40" t="s">
        <v>373</v>
      </c>
      <c r="J1036" s="40" t="s">
        <v>3538</v>
      </c>
      <c r="K1036" s="40" t="s">
        <v>1170</v>
      </c>
      <c r="L1036" s="40" t="s">
        <v>8988</v>
      </c>
      <c r="M1036" s="103">
        <v>45971.333333333343</v>
      </c>
      <c r="N1036" s="103">
        <v>45975.425000000003</v>
      </c>
      <c r="O1036" s="40" t="s">
        <v>35</v>
      </c>
      <c r="P1036" s="40" t="s">
        <v>35</v>
      </c>
      <c r="Q1036" s="40" t="s">
        <v>1494</v>
      </c>
      <c r="R1036" s="40" t="s">
        <v>1495</v>
      </c>
      <c r="S1036" s="40" t="s">
        <v>11248</v>
      </c>
      <c r="T1036" s="40" t="s">
        <v>1497</v>
      </c>
      <c r="U1036" s="40">
        <v>24</v>
      </c>
      <c r="V1036" s="40" t="str">
        <f>VLOOKUP(D1036,TIPOLOGIA!A:F,5,0)</f>
        <v>INTERMEDIA</v>
      </c>
      <c r="W1036" s="40" t="str">
        <f>VLOOKUP(D1036,TIPOLOGIA!A:F,6,0)</f>
        <v>TERRESTRE</v>
      </c>
      <c r="X1036" s="40" t="s">
        <v>1749</v>
      </c>
      <c r="Y1036" s="40">
        <v>1</v>
      </c>
      <c r="Z1036" s="51">
        <f>IF(T1036="SOPORTE_TELEFÓNICO",'TARIFAS 2025'!$B$14,IF(V1036="PRINCIPAL",'TARIFAS 2025'!$B$11,IF(V1036="INTERMEDIA",'TARIFAS 2025'!$C$11,IF(V1036="LEJANA",'TARIFAS 2025'!$D$11))))</f>
        <v>36351</v>
      </c>
      <c r="AA1036" s="51">
        <f t="shared" si="16"/>
        <v>36351</v>
      </c>
      <c r="AB1036" s="100"/>
      <c r="AC1036" s="100"/>
      <c r="AD1036" s="100"/>
      <c r="AE1036" s="100"/>
      <c r="AF1036" s="100"/>
      <c r="AG1036" s="100"/>
      <c r="AH1036" s="100"/>
      <c r="AI1036" s="100"/>
      <c r="AJ1036" s="100"/>
      <c r="AK1036" s="100"/>
      <c r="AL1036" s="100"/>
      <c r="AM1036" s="100"/>
      <c r="AN1036" s="100"/>
      <c r="AO1036" s="100"/>
      <c r="AP1036" s="100"/>
      <c r="AQ1036" s="100"/>
      <c r="AR1036" s="100"/>
      <c r="AS1036" s="100"/>
      <c r="AT1036" s="100"/>
      <c r="AU1036" s="100"/>
      <c r="AV1036" s="100"/>
      <c r="AW1036" s="100"/>
      <c r="AX1036" s="100"/>
      <c r="AY1036" s="100"/>
      <c r="AZ1036" s="100"/>
      <c r="BA1036" s="100"/>
      <c r="BB1036" s="100"/>
      <c r="BC1036" s="100"/>
      <c r="BD1036" s="100"/>
      <c r="BE1036" s="100"/>
      <c r="BF1036" s="100"/>
      <c r="BG1036" s="100"/>
    </row>
    <row r="1037" spans="1:59" s="85" customFormat="1" ht="15.6" x14ac:dyDescent="0.3">
      <c r="A1037" s="40" t="s">
        <v>77</v>
      </c>
      <c r="B1037" s="40" t="str">
        <f>VLOOKUP(A1037,'CENTROS DE COSTOS'!A:D,2,0)</f>
        <v>0036-0003</v>
      </c>
      <c r="C1037" s="40" t="str">
        <f>VLOOKUP(A1037,'CENTROS DE COSTOS'!A:D,3,0)</f>
        <v>Wompi Suroccidente</v>
      </c>
      <c r="D1037" s="40">
        <v>76001</v>
      </c>
      <c r="E1037" s="40" t="s">
        <v>5305</v>
      </c>
      <c r="F1037" s="40">
        <v>71849</v>
      </c>
      <c r="G1037" s="40" t="s">
        <v>33</v>
      </c>
      <c r="H1037" s="40" t="s">
        <v>1101</v>
      </c>
      <c r="I1037" s="40" t="s">
        <v>77</v>
      </c>
      <c r="J1037" s="40" t="s">
        <v>7045</v>
      </c>
      <c r="K1037" s="40" t="s">
        <v>1170</v>
      </c>
      <c r="L1037" s="40" t="s">
        <v>8989</v>
      </c>
      <c r="M1037" s="103">
        <v>45974.466666666667</v>
      </c>
      <c r="N1037" s="103">
        <v>45975.425694444442</v>
      </c>
      <c r="O1037" s="40" t="s">
        <v>35</v>
      </c>
      <c r="P1037" s="40" t="s">
        <v>35</v>
      </c>
      <c r="Q1037" s="40" t="s">
        <v>1494</v>
      </c>
      <c r="R1037" s="40" t="s">
        <v>1495</v>
      </c>
      <c r="S1037" s="40" t="s">
        <v>11249</v>
      </c>
      <c r="T1037" s="40" t="s">
        <v>1172</v>
      </c>
      <c r="U1037" s="40">
        <v>64</v>
      </c>
      <c r="V1037" s="40" t="str">
        <f>VLOOKUP(D1037,TIPOLOGIA!A:F,5,0)</f>
        <v>PRINCIPAL</v>
      </c>
      <c r="W1037" s="40" t="str">
        <f>VLOOKUP(D1037,TIPOLOGIA!A:F,6,0)</f>
        <v>TERRESTRE</v>
      </c>
      <c r="X1037" s="40" t="s">
        <v>1215</v>
      </c>
      <c r="Y1037" s="40">
        <v>1</v>
      </c>
      <c r="Z1037" s="51">
        <f>IF(T1037="SOPORTE_TELEFÓNICO",'TARIFAS 2025'!$B$14,IF(V1037="PRINCIPAL",'TARIFAS 2025'!$B$11,IF(V1037="INTERMEDIA",'TARIFAS 2025'!$C$11,IF(V1037="LEJANA",'TARIFAS 2025'!$D$11))))</f>
        <v>31419</v>
      </c>
      <c r="AA1037" s="51">
        <f t="shared" si="16"/>
        <v>31419</v>
      </c>
      <c r="AB1037" s="100"/>
      <c r="AC1037" s="100"/>
      <c r="AD1037" s="100"/>
      <c r="AE1037" s="100"/>
      <c r="AF1037" s="100"/>
      <c r="AG1037" s="100"/>
      <c r="AH1037" s="100"/>
      <c r="AI1037" s="100"/>
      <c r="AJ1037" s="100"/>
      <c r="AK1037" s="100"/>
      <c r="AL1037" s="100"/>
      <c r="AM1037" s="100"/>
      <c r="AN1037" s="100"/>
      <c r="AO1037" s="100"/>
      <c r="AP1037" s="100"/>
      <c r="AQ1037" s="100"/>
      <c r="AR1037" s="100"/>
      <c r="AS1037" s="100"/>
      <c r="AT1037" s="100"/>
      <c r="AU1037" s="100"/>
      <c r="AV1037" s="100"/>
      <c r="AW1037" s="100"/>
      <c r="AX1037" s="100"/>
      <c r="AY1037" s="100"/>
      <c r="AZ1037" s="100"/>
      <c r="BA1037" s="100"/>
      <c r="BB1037" s="100"/>
      <c r="BC1037" s="100"/>
      <c r="BD1037" s="100"/>
      <c r="BE1037" s="100"/>
      <c r="BF1037" s="100"/>
      <c r="BG1037" s="100"/>
    </row>
    <row r="1038" spans="1:59" s="85" customFormat="1" ht="15.6" x14ac:dyDescent="0.3">
      <c r="A1038" s="40" t="s">
        <v>99</v>
      </c>
      <c r="B1038" s="40" t="str">
        <f>VLOOKUP(A1038,'CENTROS DE COSTOS'!A:D,2,0)</f>
        <v>0036-0006</v>
      </c>
      <c r="C1038" s="40" t="str">
        <f>VLOOKUP(A1038,'CENTROS DE COSTOS'!A:D,3,0)</f>
        <v>Wompi Oriente</v>
      </c>
      <c r="D1038" s="40">
        <v>85162</v>
      </c>
      <c r="E1038" s="40" t="s">
        <v>5306</v>
      </c>
      <c r="F1038" s="40">
        <v>74295</v>
      </c>
      <c r="G1038" s="40" t="s">
        <v>33</v>
      </c>
      <c r="H1038" s="40" t="s">
        <v>481</v>
      </c>
      <c r="I1038" s="40" t="s">
        <v>487</v>
      </c>
      <c r="J1038" s="40" t="s">
        <v>1725</v>
      </c>
      <c r="K1038" s="40" t="s">
        <v>1170</v>
      </c>
      <c r="L1038" s="40" t="s">
        <v>8990</v>
      </c>
      <c r="M1038" s="103">
        <v>45971.693749999999</v>
      </c>
      <c r="N1038" s="103">
        <v>45975.425694444442</v>
      </c>
      <c r="O1038" s="40" t="s">
        <v>35</v>
      </c>
      <c r="P1038" s="40" t="s">
        <v>35</v>
      </c>
      <c r="Q1038" s="40" t="s">
        <v>1494</v>
      </c>
      <c r="R1038" s="40" t="s">
        <v>1495</v>
      </c>
      <c r="S1038" s="40" t="s">
        <v>11250</v>
      </c>
      <c r="T1038" s="40" t="s">
        <v>1497</v>
      </c>
      <c r="U1038" s="40">
        <v>32</v>
      </c>
      <c r="V1038" s="40" t="str">
        <f>VLOOKUP(D1038,TIPOLOGIA!A:F,5,0)</f>
        <v>INTERMEDIA</v>
      </c>
      <c r="W1038" s="40" t="str">
        <f>VLOOKUP(D1038,TIPOLOGIA!A:F,6,0)</f>
        <v>TERRESTRE</v>
      </c>
      <c r="X1038" s="40" t="s">
        <v>1675</v>
      </c>
      <c r="Y1038" s="40">
        <v>1</v>
      </c>
      <c r="Z1038" s="51">
        <f>IF(T1038="SOPORTE_TELEFÓNICO",'TARIFAS 2025'!$B$14,IF(V1038="PRINCIPAL",'TARIFAS 2025'!$B$11,IF(V1038="INTERMEDIA",'TARIFAS 2025'!$C$11,IF(V1038="LEJANA",'TARIFAS 2025'!$D$11))))</f>
        <v>36351</v>
      </c>
      <c r="AA1038" s="51">
        <f t="shared" si="16"/>
        <v>36351</v>
      </c>
      <c r="AB1038" s="100"/>
      <c r="AC1038" s="100"/>
      <c r="AD1038" s="100"/>
      <c r="AE1038" s="100"/>
      <c r="AF1038" s="100"/>
      <c r="AG1038" s="100"/>
      <c r="AH1038" s="100"/>
      <c r="AI1038" s="100"/>
      <c r="AJ1038" s="100"/>
      <c r="AK1038" s="100"/>
      <c r="AL1038" s="100"/>
      <c r="AM1038" s="100"/>
      <c r="AN1038" s="100"/>
      <c r="AO1038" s="100"/>
      <c r="AP1038" s="100"/>
      <c r="AQ1038" s="100"/>
      <c r="AR1038" s="100"/>
      <c r="AS1038" s="100"/>
      <c r="AT1038" s="100"/>
      <c r="AU1038" s="100"/>
      <c r="AV1038" s="100"/>
      <c r="AW1038" s="100"/>
      <c r="AX1038" s="100"/>
      <c r="AY1038" s="100"/>
      <c r="AZ1038" s="100"/>
      <c r="BA1038" s="100"/>
      <c r="BB1038" s="100"/>
      <c r="BC1038" s="100"/>
      <c r="BD1038" s="100"/>
      <c r="BE1038" s="100"/>
      <c r="BF1038" s="100"/>
      <c r="BG1038" s="100"/>
    </row>
    <row r="1039" spans="1:59" s="85" customFormat="1" ht="15.6" x14ac:dyDescent="0.3">
      <c r="A1039" s="40" t="s">
        <v>96</v>
      </c>
      <c r="B1039" s="40" t="str">
        <f>VLOOKUP(A1039,'CENTROS DE COSTOS'!A:D,2,0)</f>
        <v>0036-0007</v>
      </c>
      <c r="C1039" s="40" t="str">
        <f>VLOOKUP(A1039,'CENTROS DE COSTOS'!A:D,3,0)</f>
        <v>Wompi Santander</v>
      </c>
      <c r="D1039" s="40">
        <v>15469</v>
      </c>
      <c r="E1039" s="40" t="s">
        <v>5307</v>
      </c>
      <c r="F1039" s="40">
        <v>56753</v>
      </c>
      <c r="G1039" s="40" t="s">
        <v>33</v>
      </c>
      <c r="H1039" s="40" t="s">
        <v>322</v>
      </c>
      <c r="I1039" s="40" t="s">
        <v>373</v>
      </c>
      <c r="J1039" s="40" t="s">
        <v>7046</v>
      </c>
      <c r="K1039" s="40" t="s">
        <v>1170</v>
      </c>
      <c r="L1039" s="40" t="s">
        <v>8991</v>
      </c>
      <c r="M1039" s="103">
        <v>45971.333333333343</v>
      </c>
      <c r="N1039" s="103">
        <v>45975.426388888889</v>
      </c>
      <c r="O1039" s="40" t="s">
        <v>35</v>
      </c>
      <c r="P1039" s="40" t="s">
        <v>35</v>
      </c>
      <c r="Q1039" s="40" t="s">
        <v>1494</v>
      </c>
      <c r="R1039" s="40" t="s">
        <v>1495</v>
      </c>
      <c r="S1039" s="40" t="s">
        <v>11251</v>
      </c>
      <c r="T1039" s="40" t="s">
        <v>1497</v>
      </c>
      <c r="U1039" s="40">
        <v>48</v>
      </c>
      <c r="V1039" s="40" t="str">
        <f>VLOOKUP(D1039,TIPOLOGIA!A:F,5,0)</f>
        <v>INTERMEDIA</v>
      </c>
      <c r="W1039" s="40" t="str">
        <f>VLOOKUP(D1039,TIPOLOGIA!A:F,6,0)</f>
        <v>TERRESTRE</v>
      </c>
      <c r="X1039" s="40" t="s">
        <v>1749</v>
      </c>
      <c r="Y1039" s="40">
        <v>1</v>
      </c>
      <c r="Z1039" s="51">
        <f>IF(T1039="SOPORTE_TELEFÓNICO",'TARIFAS 2025'!$B$14,IF(V1039="PRINCIPAL",'TARIFAS 2025'!$B$11,IF(V1039="INTERMEDIA",'TARIFAS 2025'!$C$11,IF(V1039="LEJANA",'TARIFAS 2025'!$D$11))))</f>
        <v>36351</v>
      </c>
      <c r="AA1039" s="51">
        <f t="shared" si="16"/>
        <v>36351</v>
      </c>
      <c r="AB1039" s="100"/>
      <c r="AC1039" s="100"/>
      <c r="AD1039" s="100"/>
      <c r="AE1039" s="100"/>
      <c r="AF1039" s="100"/>
      <c r="AG1039" s="100"/>
      <c r="AH1039" s="100"/>
      <c r="AI1039" s="100"/>
      <c r="AJ1039" s="100"/>
      <c r="AK1039" s="100"/>
      <c r="AL1039" s="100"/>
      <c r="AM1039" s="100"/>
      <c r="AN1039" s="100"/>
      <c r="AO1039" s="100"/>
      <c r="AP1039" s="100"/>
      <c r="AQ1039" s="100"/>
      <c r="AR1039" s="100"/>
      <c r="AS1039" s="100"/>
      <c r="AT1039" s="100"/>
      <c r="AU1039" s="100"/>
      <c r="AV1039" s="100"/>
      <c r="AW1039" s="100"/>
      <c r="AX1039" s="100"/>
      <c r="AY1039" s="100"/>
      <c r="AZ1039" s="100"/>
      <c r="BA1039" s="100"/>
      <c r="BB1039" s="100"/>
      <c r="BC1039" s="100"/>
      <c r="BD1039" s="100"/>
      <c r="BE1039" s="100"/>
      <c r="BF1039" s="100"/>
      <c r="BG1039" s="100"/>
    </row>
    <row r="1040" spans="1:59" s="85" customFormat="1" ht="15.6" x14ac:dyDescent="0.3">
      <c r="A1040" s="40" t="s">
        <v>71</v>
      </c>
      <c r="B1040" s="40" t="str">
        <f>VLOOKUP(A1040,'CENTROS DE COSTOS'!A:D,2,0)</f>
        <v>0036-0004</v>
      </c>
      <c r="C1040" s="40" t="str">
        <f>VLOOKUP(A1040,'CENTROS DE COSTOS'!A:D,3,0)</f>
        <v>Wompi Centro</v>
      </c>
      <c r="D1040" s="40">
        <v>25099</v>
      </c>
      <c r="E1040" s="40" t="s">
        <v>5308</v>
      </c>
      <c r="F1040" s="40">
        <v>81821</v>
      </c>
      <c r="G1040" s="40" t="s">
        <v>33</v>
      </c>
      <c r="H1040" s="40" t="s">
        <v>618</v>
      </c>
      <c r="I1040" s="40" t="s">
        <v>631</v>
      </c>
      <c r="J1040" s="40" t="s">
        <v>7047</v>
      </c>
      <c r="K1040" s="40" t="s">
        <v>1170</v>
      </c>
      <c r="L1040" s="40" t="s">
        <v>8992</v>
      </c>
      <c r="M1040" s="103">
        <v>45971.490277777782</v>
      </c>
      <c r="N1040" s="103">
        <v>45975.427083333343</v>
      </c>
      <c r="O1040" s="40" t="s">
        <v>35</v>
      </c>
      <c r="P1040" s="40" t="s">
        <v>35</v>
      </c>
      <c r="Q1040" s="40" t="s">
        <v>1494</v>
      </c>
      <c r="R1040" s="40" t="s">
        <v>1495</v>
      </c>
      <c r="S1040" s="40" t="s">
        <v>11252</v>
      </c>
      <c r="T1040" s="40" t="s">
        <v>1497</v>
      </c>
      <c r="U1040" s="40">
        <v>16</v>
      </c>
      <c r="V1040" s="40" t="str">
        <f>VLOOKUP(D1040,TIPOLOGIA!A:F,5,0)</f>
        <v>INTERMEDIA</v>
      </c>
      <c r="W1040" s="40" t="str">
        <f>VLOOKUP(D1040,TIPOLOGIA!A:F,6,0)</f>
        <v>TERRESTRE</v>
      </c>
      <c r="X1040" s="40" t="s">
        <v>1749</v>
      </c>
      <c r="Y1040" s="40">
        <v>1</v>
      </c>
      <c r="Z1040" s="51">
        <f>IF(T1040="SOPORTE_TELEFÓNICO",'TARIFAS 2025'!$B$14,IF(V1040="PRINCIPAL",'TARIFAS 2025'!$B$11,IF(V1040="INTERMEDIA",'TARIFAS 2025'!$C$11,IF(V1040="LEJANA",'TARIFAS 2025'!$D$11))))</f>
        <v>36351</v>
      </c>
      <c r="AA1040" s="51">
        <f t="shared" si="16"/>
        <v>36351</v>
      </c>
      <c r="AB1040" s="100"/>
      <c r="AC1040" s="100"/>
      <c r="AD1040" s="100"/>
      <c r="AE1040" s="100"/>
      <c r="AF1040" s="100"/>
      <c r="AG1040" s="100"/>
      <c r="AH1040" s="100"/>
      <c r="AI1040" s="100"/>
      <c r="AJ1040" s="100"/>
      <c r="AK1040" s="100"/>
      <c r="AL1040" s="100"/>
      <c r="AM1040" s="100"/>
      <c r="AN1040" s="100"/>
      <c r="AO1040" s="100"/>
      <c r="AP1040" s="100"/>
      <c r="AQ1040" s="100"/>
      <c r="AR1040" s="100"/>
      <c r="AS1040" s="100"/>
      <c r="AT1040" s="100"/>
      <c r="AU1040" s="100"/>
      <c r="AV1040" s="100"/>
      <c r="AW1040" s="100"/>
      <c r="AX1040" s="100"/>
      <c r="AY1040" s="100"/>
      <c r="AZ1040" s="100"/>
      <c r="BA1040" s="100"/>
      <c r="BB1040" s="100"/>
      <c r="BC1040" s="100"/>
      <c r="BD1040" s="100"/>
      <c r="BE1040" s="100"/>
      <c r="BF1040" s="100"/>
      <c r="BG1040" s="100"/>
    </row>
    <row r="1041" spans="1:59" s="85" customFormat="1" ht="15.6" x14ac:dyDescent="0.3">
      <c r="A1041" s="40" t="s">
        <v>90</v>
      </c>
      <c r="B1041" s="40" t="str">
        <f>VLOOKUP(A1041,'CENTROS DE COSTOS'!A:D,2,0)</f>
        <v>0036-0006</v>
      </c>
      <c r="C1041" s="40" t="str">
        <f>VLOOKUP(A1041,'CENTROS DE COSTOS'!A:D,3,0)</f>
        <v>Wompi Oriente</v>
      </c>
      <c r="D1041" s="40">
        <v>18753</v>
      </c>
      <c r="E1041" s="40" t="s">
        <v>5309</v>
      </c>
      <c r="F1041" s="40">
        <v>22270</v>
      </c>
      <c r="G1041" s="40" t="s">
        <v>33</v>
      </c>
      <c r="H1041" s="40" t="s">
        <v>466</v>
      </c>
      <c r="I1041" s="40" t="s">
        <v>477</v>
      </c>
      <c r="J1041" s="40" t="s">
        <v>1824</v>
      </c>
      <c r="K1041" s="40" t="s">
        <v>1170</v>
      </c>
      <c r="L1041" s="40" t="s">
        <v>8993</v>
      </c>
      <c r="M1041" s="103">
        <v>45971.333333333343</v>
      </c>
      <c r="N1041" s="103">
        <v>45975.427777777782</v>
      </c>
      <c r="O1041" s="40" t="s">
        <v>35</v>
      </c>
      <c r="P1041" s="40" t="s">
        <v>35</v>
      </c>
      <c r="Q1041" s="40" t="s">
        <v>1494</v>
      </c>
      <c r="R1041" s="40" t="s">
        <v>1495</v>
      </c>
      <c r="S1041" s="40" t="s">
        <v>11253</v>
      </c>
      <c r="T1041" s="40" t="s">
        <v>1497</v>
      </c>
      <c r="U1041" s="40">
        <v>56</v>
      </c>
      <c r="V1041" s="40" t="str">
        <f>VLOOKUP(D1041,TIPOLOGIA!A:F,5,0)</f>
        <v>LEJANA</v>
      </c>
      <c r="W1041" s="40" t="str">
        <f>VLOOKUP(D1041,TIPOLOGIA!A:F,6,0)</f>
        <v>TERRESTRE / AEREO</v>
      </c>
      <c r="X1041" s="40" t="s">
        <v>1675</v>
      </c>
      <c r="Y1041" s="40">
        <v>1</v>
      </c>
      <c r="Z1041" s="51">
        <f>IF(T1041="SOPORTE_TELEFÓNICO",'TARIFAS 2025'!$B$14,IF(V1041="PRINCIPAL",'TARIFAS 2025'!$B$11,IF(V1041="INTERMEDIA",'TARIFAS 2025'!$C$11,IF(V1041="LEJANA",'TARIFAS 2025'!$D$11))))</f>
        <v>40250</v>
      </c>
      <c r="AA1041" s="51">
        <f t="shared" si="16"/>
        <v>40250</v>
      </c>
      <c r="AB1041" s="100"/>
      <c r="AC1041" s="100"/>
      <c r="AD1041" s="100"/>
      <c r="AE1041" s="100"/>
      <c r="AF1041" s="100"/>
      <c r="AG1041" s="100"/>
      <c r="AH1041" s="100"/>
      <c r="AI1041" s="100"/>
      <c r="AJ1041" s="100"/>
      <c r="AK1041" s="100"/>
      <c r="AL1041" s="100"/>
      <c r="AM1041" s="100"/>
      <c r="AN1041" s="100"/>
      <c r="AO1041" s="100"/>
      <c r="AP1041" s="100"/>
      <c r="AQ1041" s="100"/>
      <c r="AR1041" s="100"/>
      <c r="AS1041" s="100"/>
      <c r="AT1041" s="100"/>
      <c r="AU1041" s="100"/>
      <c r="AV1041" s="100"/>
      <c r="AW1041" s="100"/>
      <c r="AX1041" s="100"/>
      <c r="AY1041" s="100"/>
      <c r="AZ1041" s="100"/>
      <c r="BA1041" s="100"/>
      <c r="BB1041" s="100"/>
      <c r="BC1041" s="100"/>
      <c r="BD1041" s="100"/>
      <c r="BE1041" s="100"/>
      <c r="BF1041" s="100"/>
      <c r="BG1041" s="100"/>
    </row>
    <row r="1042" spans="1:59" s="85" customFormat="1" ht="15.6" x14ac:dyDescent="0.3">
      <c r="A1042" s="40" t="s">
        <v>77</v>
      </c>
      <c r="B1042" s="40" t="str">
        <f>VLOOKUP(A1042,'CENTROS DE COSTOS'!A:D,2,0)</f>
        <v>0036-0003</v>
      </c>
      <c r="C1042" s="40" t="str">
        <f>VLOOKUP(A1042,'CENTROS DE COSTOS'!A:D,3,0)</f>
        <v>Wompi Suroccidente</v>
      </c>
      <c r="D1042" s="40">
        <v>19698</v>
      </c>
      <c r="E1042" s="40" t="s">
        <v>5310</v>
      </c>
      <c r="F1042" s="40">
        <v>47114</v>
      </c>
      <c r="G1042" s="40" t="s">
        <v>33</v>
      </c>
      <c r="H1042" s="40" t="s">
        <v>498</v>
      </c>
      <c r="I1042" s="40" t="s">
        <v>527</v>
      </c>
      <c r="J1042" s="40" t="s">
        <v>1407</v>
      </c>
      <c r="K1042" s="40" t="s">
        <v>1170</v>
      </c>
      <c r="L1042" s="40" t="s">
        <v>8994</v>
      </c>
      <c r="M1042" s="103">
        <v>45968.535416666673</v>
      </c>
      <c r="N1042" s="103">
        <v>45975.428472222222</v>
      </c>
      <c r="O1042" s="40" t="s">
        <v>35</v>
      </c>
      <c r="P1042" s="40" t="s">
        <v>35</v>
      </c>
      <c r="Q1042" s="40" t="s">
        <v>1494</v>
      </c>
      <c r="R1042" s="40" t="s">
        <v>1495</v>
      </c>
      <c r="S1042" s="40" t="s">
        <v>11254</v>
      </c>
      <c r="T1042" s="40" t="s">
        <v>1497</v>
      </c>
      <c r="U1042" s="40">
        <v>64</v>
      </c>
      <c r="V1042" s="40" t="str">
        <f>VLOOKUP(D1042,TIPOLOGIA!A:F,5,0)</f>
        <v>INTERMEDIA</v>
      </c>
      <c r="W1042" s="40" t="str">
        <f>VLOOKUP(D1042,TIPOLOGIA!A:F,6,0)</f>
        <v>TERRESTRE</v>
      </c>
      <c r="X1042" s="40" t="s">
        <v>1571</v>
      </c>
      <c r="Y1042" s="40">
        <v>1</v>
      </c>
      <c r="Z1042" s="51">
        <f>IF(T1042="SOPORTE_TELEFÓNICO",'TARIFAS 2025'!$B$14,IF(V1042="PRINCIPAL",'TARIFAS 2025'!$B$11,IF(V1042="INTERMEDIA",'TARIFAS 2025'!$C$11,IF(V1042="LEJANA",'TARIFAS 2025'!$D$11))))</f>
        <v>36351</v>
      </c>
      <c r="AA1042" s="51">
        <f t="shared" si="16"/>
        <v>36351</v>
      </c>
      <c r="AB1042" s="100"/>
      <c r="AC1042" s="100"/>
      <c r="AD1042" s="100"/>
      <c r="AE1042" s="100"/>
      <c r="AF1042" s="100"/>
      <c r="AG1042" s="100"/>
      <c r="AH1042" s="100"/>
      <c r="AI1042" s="100"/>
      <c r="AJ1042" s="100"/>
      <c r="AK1042" s="100"/>
      <c r="AL1042" s="100"/>
      <c r="AM1042" s="100"/>
      <c r="AN1042" s="100"/>
      <c r="AO1042" s="100"/>
      <c r="AP1042" s="100"/>
      <c r="AQ1042" s="100"/>
      <c r="AR1042" s="100"/>
      <c r="AS1042" s="100"/>
      <c r="AT1042" s="100"/>
      <c r="AU1042" s="100"/>
      <c r="AV1042" s="100"/>
      <c r="AW1042" s="100"/>
      <c r="AX1042" s="100"/>
      <c r="AY1042" s="100"/>
      <c r="AZ1042" s="100"/>
      <c r="BA1042" s="100"/>
      <c r="BB1042" s="100"/>
      <c r="BC1042" s="100"/>
      <c r="BD1042" s="100"/>
      <c r="BE1042" s="100"/>
      <c r="BF1042" s="100"/>
      <c r="BG1042" s="100"/>
    </row>
    <row r="1043" spans="1:59" s="85" customFormat="1" ht="15.6" x14ac:dyDescent="0.3">
      <c r="A1043" s="40" t="s">
        <v>71</v>
      </c>
      <c r="B1043" s="40" t="str">
        <f>VLOOKUP(A1043,'CENTROS DE COSTOS'!A:D,2,0)</f>
        <v>0036-0004</v>
      </c>
      <c r="C1043" s="40" t="str">
        <f>VLOOKUP(A1043,'CENTROS DE COSTOS'!A:D,3,0)</f>
        <v>Wompi Centro</v>
      </c>
      <c r="D1043" s="40">
        <v>11001</v>
      </c>
      <c r="E1043" s="40" t="s">
        <v>5311</v>
      </c>
      <c r="F1043" s="40">
        <v>62209</v>
      </c>
      <c r="G1043" s="40" t="s">
        <v>33</v>
      </c>
      <c r="H1043" s="40" t="s">
        <v>618</v>
      </c>
      <c r="I1043" s="40" t="s">
        <v>71</v>
      </c>
      <c r="J1043" s="40" t="s">
        <v>7048</v>
      </c>
      <c r="K1043" s="40" t="s">
        <v>1170</v>
      </c>
      <c r="L1043" s="40" t="s">
        <v>8995</v>
      </c>
      <c r="M1043" s="103">
        <v>45972.333333333343</v>
      </c>
      <c r="N1043" s="103">
        <v>45975.434027777781</v>
      </c>
      <c r="O1043" s="40" t="s">
        <v>35</v>
      </c>
      <c r="P1043" s="40" t="s">
        <v>35</v>
      </c>
      <c r="Q1043" s="40" t="s">
        <v>1494</v>
      </c>
      <c r="R1043" s="40" t="s">
        <v>1495</v>
      </c>
      <c r="S1043" s="40" t="s">
        <v>11255</v>
      </c>
      <c r="T1043" s="40" t="s">
        <v>1172</v>
      </c>
      <c r="U1043" s="40">
        <v>24</v>
      </c>
      <c r="V1043" s="40" t="str">
        <f>VLOOKUP(D1043,TIPOLOGIA!A:F,5,0)</f>
        <v>PRINCIPAL</v>
      </c>
      <c r="W1043" s="40" t="str">
        <f>VLOOKUP(D1043,TIPOLOGIA!A:F,6,0)</f>
        <v>TERRESTRE</v>
      </c>
      <c r="X1043" s="40" t="s">
        <v>1197</v>
      </c>
      <c r="Y1043" s="40">
        <v>1</v>
      </c>
      <c r="Z1043" s="51">
        <f>IF(T1043="SOPORTE_TELEFÓNICO",'TARIFAS 2025'!$B$14,IF(V1043="PRINCIPAL",'TARIFAS 2025'!$B$11,IF(V1043="INTERMEDIA",'TARIFAS 2025'!$C$11,IF(V1043="LEJANA",'TARIFAS 2025'!$D$11))))</f>
        <v>31419</v>
      </c>
      <c r="AA1043" s="51">
        <f t="shared" si="16"/>
        <v>31419</v>
      </c>
      <c r="AB1043" s="100"/>
      <c r="AC1043" s="100"/>
      <c r="AD1043" s="100"/>
      <c r="AE1043" s="100"/>
      <c r="AF1043" s="100"/>
      <c r="AG1043" s="100"/>
      <c r="AH1043" s="100"/>
      <c r="AI1043" s="100"/>
      <c r="AJ1043" s="100"/>
      <c r="AK1043" s="100"/>
      <c r="AL1043" s="100"/>
      <c r="AM1043" s="100"/>
      <c r="AN1043" s="100"/>
      <c r="AO1043" s="100"/>
      <c r="AP1043" s="101"/>
      <c r="AQ1043" s="100"/>
      <c r="AR1043" s="100"/>
      <c r="AS1043" s="100"/>
      <c r="AT1043" s="100"/>
      <c r="AU1043" s="100"/>
      <c r="AV1043" s="100"/>
      <c r="AW1043" s="100"/>
      <c r="AX1043" s="100"/>
      <c r="AY1043" s="100"/>
      <c r="AZ1043" s="100"/>
      <c r="BA1043" s="100"/>
      <c r="BB1043" s="100"/>
      <c r="BC1043" s="100"/>
      <c r="BD1043" s="100"/>
      <c r="BE1043" s="100"/>
      <c r="BF1043" s="100"/>
      <c r="BG1043" s="100"/>
    </row>
    <row r="1044" spans="1:59" s="85" customFormat="1" ht="15.6" x14ac:dyDescent="0.3">
      <c r="A1044" s="40" t="s">
        <v>74</v>
      </c>
      <c r="B1044" s="40" t="str">
        <f>VLOOKUP(A1044,'CENTROS DE COSTOS'!A:D,2,0)</f>
        <v>0036-0007</v>
      </c>
      <c r="C1044" s="40" t="str">
        <f>VLOOKUP(A1044,'CENTROS DE COSTOS'!A:D,3,0)</f>
        <v>Wompi Santander</v>
      </c>
      <c r="D1044" s="40">
        <v>68276</v>
      </c>
      <c r="E1044" s="40" t="s">
        <v>5312</v>
      </c>
      <c r="F1044" s="40">
        <v>70846</v>
      </c>
      <c r="G1044" s="40" t="s">
        <v>33</v>
      </c>
      <c r="H1044" s="40" t="s">
        <v>963</v>
      </c>
      <c r="I1044" s="40" t="s">
        <v>987</v>
      </c>
      <c r="J1044" s="40" t="s">
        <v>1630</v>
      </c>
      <c r="K1044" s="40" t="s">
        <v>1170</v>
      </c>
      <c r="L1044" s="40" t="s">
        <v>8996</v>
      </c>
      <c r="M1044" s="103">
        <v>45974.615277777782</v>
      </c>
      <c r="N1044" s="103">
        <v>45975.436111111107</v>
      </c>
      <c r="O1044" s="40" t="s">
        <v>35</v>
      </c>
      <c r="P1044" s="40" t="s">
        <v>35</v>
      </c>
      <c r="Q1044" s="40" t="s">
        <v>1494</v>
      </c>
      <c r="R1044" s="40" t="s">
        <v>1495</v>
      </c>
      <c r="S1044" s="40" t="s">
        <v>11256</v>
      </c>
      <c r="T1044" s="40" t="s">
        <v>1172</v>
      </c>
      <c r="U1044" s="40">
        <v>32</v>
      </c>
      <c r="V1044" s="40" t="str">
        <f>VLOOKUP(D1044,TIPOLOGIA!A:F,5,0)</f>
        <v>PRINCIPAL</v>
      </c>
      <c r="W1044" s="40" t="str">
        <f>VLOOKUP(D1044,TIPOLOGIA!A:F,6,0)</f>
        <v>TERRESTRE</v>
      </c>
      <c r="X1044" s="40" t="s">
        <v>1203</v>
      </c>
      <c r="Y1044" s="40">
        <v>1</v>
      </c>
      <c r="Z1044" s="51">
        <f>IF(T1044="SOPORTE_TELEFÓNICO",'TARIFAS 2025'!$B$14,IF(V1044="PRINCIPAL",'TARIFAS 2025'!$B$11,IF(V1044="INTERMEDIA",'TARIFAS 2025'!$C$11,IF(V1044="LEJANA",'TARIFAS 2025'!$D$11))))</f>
        <v>31419</v>
      </c>
      <c r="AA1044" s="51">
        <f t="shared" si="16"/>
        <v>31419</v>
      </c>
      <c r="AB1044" s="100"/>
      <c r="AC1044" s="100"/>
      <c r="AD1044" s="100"/>
      <c r="AE1044" s="100"/>
      <c r="AF1044" s="100"/>
      <c r="AG1044" s="100"/>
      <c r="AH1044" s="100"/>
      <c r="AI1044" s="100"/>
      <c r="AJ1044" s="100"/>
      <c r="AK1044" s="100"/>
      <c r="AL1044" s="100"/>
      <c r="AM1044" s="100"/>
      <c r="AN1044" s="100"/>
      <c r="AO1044" s="100"/>
      <c r="AP1044" s="101"/>
      <c r="AQ1044" s="100"/>
      <c r="AR1044" s="100"/>
      <c r="AS1044" s="100"/>
      <c r="AT1044" s="100"/>
      <c r="AU1044" s="100"/>
      <c r="AV1044" s="100"/>
      <c r="AW1044" s="100"/>
      <c r="AX1044" s="100"/>
      <c r="AY1044" s="100"/>
      <c r="AZ1044" s="100"/>
      <c r="BA1044" s="100"/>
      <c r="BB1044" s="100"/>
      <c r="BC1044" s="100"/>
      <c r="BD1044" s="100"/>
      <c r="BE1044" s="100"/>
      <c r="BF1044" s="100"/>
      <c r="BG1044" s="100"/>
    </row>
    <row r="1045" spans="1:59" s="85" customFormat="1" ht="15.6" x14ac:dyDescent="0.3">
      <c r="A1045" s="40" t="s">
        <v>89</v>
      </c>
      <c r="B1045" s="40" t="str">
        <f>VLOOKUP(A1045,'CENTROS DE COSTOS'!A:D,2,0)</f>
        <v>0036-0001</v>
      </c>
      <c r="C1045" s="40" t="str">
        <f>VLOOKUP(A1045,'CENTROS DE COSTOS'!A:D,3,0)</f>
        <v>Wompi Costa</v>
      </c>
      <c r="D1045" s="40">
        <v>23162</v>
      </c>
      <c r="E1045" s="40" t="s">
        <v>5313</v>
      </c>
      <c r="F1045" s="40">
        <v>79057</v>
      </c>
      <c r="G1045" s="40" t="s">
        <v>33</v>
      </c>
      <c r="H1045" s="40" t="s">
        <v>276</v>
      </c>
      <c r="I1045" s="40" t="s">
        <v>595</v>
      </c>
      <c r="J1045" s="40" t="s">
        <v>7049</v>
      </c>
      <c r="K1045" s="40" t="s">
        <v>1170</v>
      </c>
      <c r="L1045" s="40" t="s">
        <v>8997</v>
      </c>
      <c r="M1045" s="103">
        <v>45974.622916666667</v>
      </c>
      <c r="N1045" s="103">
        <v>45975.4375</v>
      </c>
      <c r="O1045" s="40" t="s">
        <v>35</v>
      </c>
      <c r="P1045" s="40" t="s">
        <v>35</v>
      </c>
      <c r="Q1045" s="40" t="s">
        <v>1494</v>
      </c>
      <c r="R1045" s="40" t="s">
        <v>1495</v>
      </c>
      <c r="S1045" s="40" t="s">
        <v>11257</v>
      </c>
      <c r="T1045" s="40" t="s">
        <v>1172</v>
      </c>
      <c r="U1045" s="40">
        <v>16</v>
      </c>
      <c r="V1045" s="40" t="str">
        <f>VLOOKUP(D1045,TIPOLOGIA!A:F,5,0)</f>
        <v>PRINCIPAL</v>
      </c>
      <c r="W1045" s="40" t="str">
        <f>VLOOKUP(D1045,TIPOLOGIA!A:F,6,0)</f>
        <v>TERRESTRE</v>
      </c>
      <c r="X1045" s="40" t="s">
        <v>1181</v>
      </c>
      <c r="Y1045" s="40">
        <v>1</v>
      </c>
      <c r="Z1045" s="51">
        <f>IF(T1045="SOPORTE_TELEFÓNICO",'TARIFAS 2025'!$B$14,IF(V1045="PRINCIPAL",'TARIFAS 2025'!$B$11,IF(V1045="INTERMEDIA",'TARIFAS 2025'!$C$11,IF(V1045="LEJANA",'TARIFAS 2025'!$D$11))))</f>
        <v>31419</v>
      </c>
      <c r="AA1045" s="51">
        <f t="shared" si="16"/>
        <v>31419</v>
      </c>
      <c r="AB1045" s="100"/>
      <c r="AC1045" s="100"/>
      <c r="AD1045" s="100"/>
      <c r="AE1045" s="100"/>
      <c r="AF1045" s="100"/>
      <c r="AG1045" s="100"/>
      <c r="AH1045" s="100"/>
      <c r="AI1045" s="100"/>
      <c r="AJ1045" s="100"/>
      <c r="AK1045" s="100"/>
      <c r="AL1045" s="100"/>
      <c r="AM1045" s="100"/>
      <c r="AN1045" s="100"/>
      <c r="AO1045" s="100"/>
      <c r="AP1045" s="100"/>
      <c r="AQ1045" s="100"/>
      <c r="AR1045" s="100"/>
      <c r="AS1045" s="100"/>
      <c r="AT1045" s="100"/>
      <c r="AU1045" s="100"/>
      <c r="AV1045" s="100"/>
      <c r="AW1045" s="100"/>
      <c r="AX1045" s="100"/>
      <c r="AY1045" s="100"/>
      <c r="AZ1045" s="100"/>
      <c r="BA1045" s="100"/>
      <c r="BB1045" s="100"/>
      <c r="BC1045" s="100"/>
      <c r="BD1045" s="100"/>
      <c r="BE1045" s="100"/>
      <c r="BF1045" s="100"/>
      <c r="BG1045" s="100"/>
    </row>
    <row r="1046" spans="1:59" s="85" customFormat="1" ht="15.6" x14ac:dyDescent="0.3">
      <c r="A1046" s="40" t="s">
        <v>89</v>
      </c>
      <c r="B1046" s="40" t="str">
        <f>VLOOKUP(A1046,'CENTROS DE COSTOS'!A:D,2,0)</f>
        <v>0036-0001</v>
      </c>
      <c r="C1046" s="40" t="str">
        <f>VLOOKUP(A1046,'CENTROS DE COSTOS'!A:D,3,0)</f>
        <v>Wompi Costa</v>
      </c>
      <c r="D1046" s="40">
        <v>23162</v>
      </c>
      <c r="E1046" s="40" t="s">
        <v>5314</v>
      </c>
      <c r="F1046" s="40">
        <v>24764</v>
      </c>
      <c r="G1046" s="40" t="s">
        <v>33</v>
      </c>
      <c r="H1046" s="40" t="s">
        <v>276</v>
      </c>
      <c r="I1046" s="40" t="s">
        <v>595</v>
      </c>
      <c r="J1046" s="40" t="s">
        <v>7050</v>
      </c>
      <c r="K1046" s="40" t="s">
        <v>1170</v>
      </c>
      <c r="L1046" s="40" t="s">
        <v>8998</v>
      </c>
      <c r="M1046" s="103">
        <v>45974.397222222222</v>
      </c>
      <c r="N1046" s="103">
        <v>45975.438194444447</v>
      </c>
      <c r="O1046" s="40" t="s">
        <v>35</v>
      </c>
      <c r="P1046" s="40" t="s">
        <v>35</v>
      </c>
      <c r="Q1046" s="40" t="s">
        <v>1494</v>
      </c>
      <c r="R1046" s="40" t="s">
        <v>1495</v>
      </c>
      <c r="S1046" s="40" t="s">
        <v>11258</v>
      </c>
      <c r="T1046" s="40" t="s">
        <v>1172</v>
      </c>
      <c r="U1046" s="40">
        <v>64</v>
      </c>
      <c r="V1046" s="40" t="str">
        <f>VLOOKUP(D1046,TIPOLOGIA!A:F,5,0)</f>
        <v>PRINCIPAL</v>
      </c>
      <c r="W1046" s="40" t="str">
        <f>VLOOKUP(D1046,TIPOLOGIA!A:F,6,0)</f>
        <v>TERRESTRE</v>
      </c>
      <c r="X1046" s="40" t="s">
        <v>1181</v>
      </c>
      <c r="Y1046" s="40">
        <v>1</v>
      </c>
      <c r="Z1046" s="51">
        <f>IF(T1046="SOPORTE_TELEFÓNICO",'TARIFAS 2025'!$B$14,IF(V1046="PRINCIPAL",'TARIFAS 2025'!$B$11,IF(V1046="INTERMEDIA",'TARIFAS 2025'!$C$11,IF(V1046="LEJANA",'TARIFAS 2025'!$D$11))))</f>
        <v>31419</v>
      </c>
      <c r="AA1046" s="51">
        <f t="shared" si="16"/>
        <v>31419</v>
      </c>
      <c r="AB1046" s="100"/>
      <c r="AC1046" s="100"/>
      <c r="AD1046" s="100"/>
      <c r="AE1046" s="100"/>
      <c r="AF1046" s="100"/>
      <c r="AG1046" s="100"/>
      <c r="AH1046" s="100"/>
      <c r="AI1046" s="100"/>
      <c r="AJ1046" s="100"/>
      <c r="AK1046" s="100"/>
      <c r="AL1046" s="100"/>
      <c r="AM1046" s="100"/>
      <c r="AN1046" s="100"/>
      <c r="AO1046" s="100"/>
      <c r="AP1046" s="100"/>
      <c r="AQ1046" s="100"/>
      <c r="AR1046" s="100"/>
      <c r="AS1046" s="100"/>
      <c r="AT1046" s="100"/>
      <c r="AU1046" s="100"/>
      <c r="AV1046" s="100"/>
      <c r="AW1046" s="100"/>
      <c r="AX1046" s="100"/>
      <c r="AY1046" s="100"/>
      <c r="AZ1046" s="100"/>
      <c r="BA1046" s="100"/>
      <c r="BB1046" s="100"/>
      <c r="BC1046" s="100"/>
      <c r="BD1046" s="100"/>
      <c r="BE1046" s="100"/>
      <c r="BF1046" s="100"/>
      <c r="BG1046" s="100"/>
    </row>
    <row r="1047" spans="1:59" s="85" customFormat="1" ht="15.6" x14ac:dyDescent="0.3">
      <c r="A1047" s="40" t="s">
        <v>77</v>
      </c>
      <c r="B1047" s="40" t="str">
        <f>VLOOKUP(A1047,'CENTROS DE COSTOS'!A:D,2,0)</f>
        <v>0036-0003</v>
      </c>
      <c r="C1047" s="40" t="str">
        <f>VLOOKUP(A1047,'CENTROS DE COSTOS'!A:D,3,0)</f>
        <v>Wompi Suroccidente</v>
      </c>
      <c r="D1047" s="40">
        <v>76001</v>
      </c>
      <c r="E1047" s="40" t="s">
        <v>5315</v>
      </c>
      <c r="F1047" s="40">
        <v>80248</v>
      </c>
      <c r="G1047" s="40" t="s">
        <v>33</v>
      </c>
      <c r="H1047" s="40" t="s">
        <v>1101</v>
      </c>
      <c r="I1047" s="40" t="s">
        <v>77</v>
      </c>
      <c r="J1047" s="40" t="s">
        <v>7051</v>
      </c>
      <c r="K1047" s="40" t="s">
        <v>1170</v>
      </c>
      <c r="L1047" s="40" t="s">
        <v>8999</v>
      </c>
      <c r="M1047" s="103">
        <v>45974.470833333333</v>
      </c>
      <c r="N1047" s="103">
        <v>45975.439583333333</v>
      </c>
      <c r="O1047" s="40" t="s">
        <v>35</v>
      </c>
      <c r="P1047" s="40" t="s">
        <v>35</v>
      </c>
      <c r="Q1047" s="40" t="s">
        <v>1494</v>
      </c>
      <c r="R1047" s="40" t="s">
        <v>1495</v>
      </c>
      <c r="S1047" s="40" t="s">
        <v>11259</v>
      </c>
      <c r="T1047" s="40" t="s">
        <v>1172</v>
      </c>
      <c r="U1047" s="40">
        <v>16</v>
      </c>
      <c r="V1047" s="40" t="str">
        <f>VLOOKUP(D1047,TIPOLOGIA!A:F,5,0)</f>
        <v>PRINCIPAL</v>
      </c>
      <c r="W1047" s="40" t="str">
        <f>VLOOKUP(D1047,TIPOLOGIA!A:F,6,0)</f>
        <v>TERRESTRE</v>
      </c>
      <c r="X1047" s="40" t="s">
        <v>1173</v>
      </c>
      <c r="Y1047" s="40">
        <v>1</v>
      </c>
      <c r="Z1047" s="51">
        <f>IF(T1047="SOPORTE_TELEFÓNICO",'TARIFAS 2025'!$B$14,IF(V1047="PRINCIPAL",'TARIFAS 2025'!$B$11,IF(V1047="INTERMEDIA",'TARIFAS 2025'!$C$11,IF(V1047="LEJANA",'TARIFAS 2025'!$D$11))))</f>
        <v>31419</v>
      </c>
      <c r="AA1047" s="51">
        <f t="shared" si="16"/>
        <v>31419</v>
      </c>
      <c r="AB1047" s="100"/>
      <c r="AC1047" s="100"/>
      <c r="AD1047" s="100"/>
      <c r="AE1047" s="100"/>
      <c r="AF1047" s="100"/>
      <c r="AG1047" s="100"/>
      <c r="AH1047" s="100"/>
      <c r="AI1047" s="100"/>
      <c r="AJ1047" s="100"/>
      <c r="AK1047" s="100"/>
      <c r="AL1047" s="100"/>
      <c r="AM1047" s="100"/>
      <c r="AN1047" s="100"/>
      <c r="AO1047" s="100"/>
      <c r="AP1047" s="100"/>
      <c r="AQ1047" s="100"/>
      <c r="AR1047" s="100"/>
      <c r="AS1047" s="100"/>
      <c r="AT1047" s="100"/>
      <c r="AU1047" s="100"/>
      <c r="AV1047" s="100"/>
      <c r="AW1047" s="100"/>
      <c r="AX1047" s="100"/>
      <c r="AY1047" s="100"/>
      <c r="AZ1047" s="100"/>
      <c r="BA1047" s="100"/>
      <c r="BB1047" s="100"/>
      <c r="BC1047" s="100"/>
      <c r="BD1047" s="100"/>
      <c r="BE1047" s="100"/>
      <c r="BF1047" s="100"/>
      <c r="BG1047" s="100"/>
    </row>
    <row r="1048" spans="1:59" s="85" customFormat="1" ht="15.6" x14ac:dyDescent="0.3">
      <c r="A1048" s="40" t="s">
        <v>71</v>
      </c>
      <c r="B1048" s="40" t="str">
        <f>VLOOKUP(A1048,'CENTROS DE COSTOS'!A:D,2,0)</f>
        <v>0036-0004</v>
      </c>
      <c r="C1048" s="40" t="str">
        <f>VLOOKUP(A1048,'CENTROS DE COSTOS'!A:D,3,0)</f>
        <v>Wompi Centro</v>
      </c>
      <c r="D1048" s="40">
        <v>25473</v>
      </c>
      <c r="E1048" s="40" t="s">
        <v>5316</v>
      </c>
      <c r="F1048" s="40">
        <v>79945</v>
      </c>
      <c r="G1048" s="40" t="s">
        <v>33</v>
      </c>
      <c r="H1048" s="40" t="s">
        <v>618</v>
      </c>
      <c r="I1048" s="40" t="s">
        <v>620</v>
      </c>
      <c r="J1048" s="40" t="s">
        <v>3283</v>
      </c>
      <c r="K1048" s="40" t="s">
        <v>1170</v>
      </c>
      <c r="L1048" s="40" t="s">
        <v>9000</v>
      </c>
      <c r="M1048" s="103">
        <v>45974.52847222222</v>
      </c>
      <c r="N1048" s="103">
        <v>45975.440972222219</v>
      </c>
      <c r="O1048" s="40" t="s">
        <v>35</v>
      </c>
      <c r="P1048" s="40" t="s">
        <v>35</v>
      </c>
      <c r="Q1048" s="40" t="s">
        <v>1494</v>
      </c>
      <c r="R1048" s="40" t="s">
        <v>1495</v>
      </c>
      <c r="S1048" s="40" t="s">
        <v>11260</v>
      </c>
      <c r="T1048" s="40" t="s">
        <v>1172</v>
      </c>
      <c r="U1048" s="40">
        <v>16</v>
      </c>
      <c r="V1048" s="40" t="str">
        <f>VLOOKUP(D1048,TIPOLOGIA!A:F,5,0)</f>
        <v>PRINCIPAL</v>
      </c>
      <c r="W1048" s="40" t="str">
        <f>VLOOKUP(D1048,TIPOLOGIA!A:F,6,0)</f>
        <v>TERRESTRE</v>
      </c>
      <c r="X1048" s="40" t="s">
        <v>1216</v>
      </c>
      <c r="Y1048" s="40">
        <v>1</v>
      </c>
      <c r="Z1048" s="51">
        <f>IF(T1048="SOPORTE_TELEFÓNICO",'TARIFAS 2025'!$B$14,IF(V1048="PRINCIPAL",'TARIFAS 2025'!$B$11,IF(V1048="INTERMEDIA",'TARIFAS 2025'!$C$11,IF(V1048="LEJANA",'TARIFAS 2025'!$D$11))))</f>
        <v>31419</v>
      </c>
      <c r="AA1048" s="51">
        <f t="shared" si="16"/>
        <v>31419</v>
      </c>
      <c r="AB1048" s="100"/>
      <c r="AC1048" s="100"/>
      <c r="AD1048" s="100"/>
      <c r="AE1048" s="100"/>
      <c r="AF1048" s="100"/>
      <c r="AG1048" s="100"/>
      <c r="AH1048" s="100"/>
      <c r="AI1048" s="100"/>
      <c r="AJ1048" s="100"/>
      <c r="AK1048" s="100"/>
      <c r="AL1048" s="100"/>
      <c r="AM1048" s="100"/>
      <c r="AN1048" s="100"/>
      <c r="AO1048" s="100"/>
      <c r="AP1048" s="100"/>
      <c r="AQ1048" s="100"/>
      <c r="AR1048" s="100"/>
      <c r="AS1048" s="100"/>
      <c r="AT1048" s="100"/>
      <c r="AU1048" s="100"/>
      <c r="AV1048" s="100"/>
      <c r="AW1048" s="100"/>
      <c r="AX1048" s="100"/>
      <c r="AY1048" s="100"/>
      <c r="AZ1048" s="100"/>
      <c r="BA1048" s="100"/>
      <c r="BB1048" s="100"/>
      <c r="BC1048" s="100"/>
      <c r="BD1048" s="100"/>
      <c r="BE1048" s="100"/>
      <c r="BF1048" s="100"/>
      <c r="BG1048" s="100"/>
    </row>
    <row r="1049" spans="1:59" s="85" customFormat="1" ht="15.6" x14ac:dyDescent="0.3">
      <c r="A1049" s="40" t="s">
        <v>68</v>
      </c>
      <c r="B1049" s="40" t="str">
        <f>VLOOKUP(A1049,'CENTROS DE COSTOS'!A:D,2,0)</f>
        <v>0036-0001</v>
      </c>
      <c r="C1049" s="40" t="str">
        <f>VLOOKUP(A1049,'CENTROS DE COSTOS'!A:D,3,0)</f>
        <v>Wompi Costa</v>
      </c>
      <c r="D1049" s="40">
        <v>8001</v>
      </c>
      <c r="E1049" s="40" t="s">
        <v>5317</v>
      </c>
      <c r="F1049" s="40">
        <v>30001</v>
      </c>
      <c r="G1049" s="40" t="s">
        <v>33</v>
      </c>
      <c r="H1049" s="40" t="s">
        <v>253</v>
      </c>
      <c r="I1049" s="40" t="s">
        <v>68</v>
      </c>
      <c r="J1049" s="40" t="s">
        <v>1726</v>
      </c>
      <c r="K1049" s="40" t="s">
        <v>1170</v>
      </c>
      <c r="L1049" s="40" t="s">
        <v>9001</v>
      </c>
      <c r="M1049" s="103">
        <v>45974.372916666667</v>
      </c>
      <c r="N1049" s="103">
        <v>45975.441666666673</v>
      </c>
      <c r="O1049" s="40" t="s">
        <v>35</v>
      </c>
      <c r="P1049" s="40" t="s">
        <v>35</v>
      </c>
      <c r="Q1049" s="40" t="s">
        <v>1494</v>
      </c>
      <c r="R1049" s="40" t="s">
        <v>1495</v>
      </c>
      <c r="S1049" s="40" t="s">
        <v>11261</v>
      </c>
      <c r="T1049" s="40" t="s">
        <v>1172</v>
      </c>
      <c r="U1049" s="40">
        <v>40</v>
      </c>
      <c r="V1049" s="40" t="str">
        <f>VLOOKUP(D1049,TIPOLOGIA!A:F,5,0)</f>
        <v>PRINCIPAL</v>
      </c>
      <c r="W1049" s="40" t="str">
        <f>VLOOKUP(D1049,TIPOLOGIA!A:F,6,0)</f>
        <v>TERRESTRE</v>
      </c>
      <c r="X1049" s="40" t="s">
        <v>1196</v>
      </c>
      <c r="Y1049" s="40">
        <v>1</v>
      </c>
      <c r="Z1049" s="51">
        <f>IF(T1049="SOPORTE_TELEFÓNICO",'TARIFAS 2025'!$B$14,IF(V1049="PRINCIPAL",'TARIFAS 2025'!$B$11,IF(V1049="INTERMEDIA",'TARIFAS 2025'!$C$11,IF(V1049="LEJANA",'TARIFAS 2025'!$D$11))))</f>
        <v>31419</v>
      </c>
      <c r="AA1049" s="51">
        <f t="shared" si="16"/>
        <v>31419</v>
      </c>
      <c r="AB1049" s="100"/>
      <c r="AC1049" s="100"/>
      <c r="AD1049" s="100"/>
      <c r="AE1049" s="100"/>
      <c r="AF1049" s="100"/>
      <c r="AG1049" s="100"/>
      <c r="AH1049" s="100"/>
      <c r="AI1049" s="100"/>
      <c r="AJ1049" s="100"/>
      <c r="AK1049" s="100"/>
      <c r="AL1049" s="100"/>
      <c r="AM1049" s="100"/>
      <c r="AN1049" s="100"/>
      <c r="AO1049" s="100"/>
      <c r="AP1049" s="100"/>
      <c r="AQ1049" s="100"/>
      <c r="AR1049" s="100"/>
      <c r="AS1049" s="100"/>
      <c r="AT1049" s="100"/>
      <c r="AU1049" s="100"/>
      <c r="AV1049" s="100"/>
      <c r="AW1049" s="100"/>
      <c r="AX1049" s="100"/>
      <c r="AY1049" s="100"/>
      <c r="AZ1049" s="100"/>
      <c r="BA1049" s="100"/>
      <c r="BB1049" s="100"/>
      <c r="BC1049" s="100"/>
      <c r="BD1049" s="100"/>
      <c r="BE1049" s="100"/>
      <c r="BF1049" s="100"/>
      <c r="BG1049" s="100"/>
    </row>
    <row r="1050" spans="1:59" s="85" customFormat="1" ht="15.6" x14ac:dyDescent="0.3">
      <c r="A1050" s="40" t="s">
        <v>91</v>
      </c>
      <c r="B1050" s="40" t="str">
        <f>VLOOKUP(A1050,'CENTROS DE COSTOS'!A:D,2,0)</f>
        <v>0036-0003</v>
      </c>
      <c r="C1050" s="40" t="str">
        <f>VLOOKUP(A1050,'CENTROS DE COSTOS'!A:D,3,0)</f>
        <v>Wompi Suroccidente</v>
      </c>
      <c r="D1050" s="40">
        <v>52001</v>
      </c>
      <c r="E1050" s="40" t="s">
        <v>5318</v>
      </c>
      <c r="F1050" s="40">
        <v>76097</v>
      </c>
      <c r="G1050" s="40" t="s">
        <v>33</v>
      </c>
      <c r="H1050" s="40" t="s">
        <v>133</v>
      </c>
      <c r="I1050" s="40" t="s">
        <v>91</v>
      </c>
      <c r="J1050" s="40" t="s">
        <v>7052</v>
      </c>
      <c r="K1050" s="40" t="s">
        <v>1170</v>
      </c>
      <c r="L1050" s="40" t="s">
        <v>9002</v>
      </c>
      <c r="M1050" s="103">
        <v>45974.333333333343</v>
      </c>
      <c r="N1050" s="103">
        <v>45975.443055555559</v>
      </c>
      <c r="O1050" s="40" t="s">
        <v>35</v>
      </c>
      <c r="P1050" s="40" t="s">
        <v>35</v>
      </c>
      <c r="Q1050" s="40" t="s">
        <v>1494</v>
      </c>
      <c r="R1050" s="40" t="s">
        <v>1495</v>
      </c>
      <c r="S1050" s="40" t="s">
        <v>11262</v>
      </c>
      <c r="T1050" s="40" t="s">
        <v>1172</v>
      </c>
      <c r="U1050" s="40">
        <v>24</v>
      </c>
      <c r="V1050" s="40" t="str">
        <f>VLOOKUP(D1050,TIPOLOGIA!A:F,5,0)</f>
        <v>PRINCIPAL</v>
      </c>
      <c r="W1050" s="40" t="str">
        <f>VLOOKUP(D1050,TIPOLOGIA!A:F,6,0)</f>
        <v>TERRESTRE</v>
      </c>
      <c r="X1050" s="40" t="s">
        <v>1233</v>
      </c>
      <c r="Y1050" s="40">
        <v>1</v>
      </c>
      <c r="Z1050" s="51">
        <f>IF(T1050="SOPORTE_TELEFÓNICO",'TARIFAS 2025'!$B$14,IF(V1050="PRINCIPAL",'TARIFAS 2025'!$B$11,IF(V1050="INTERMEDIA",'TARIFAS 2025'!$C$11,IF(V1050="LEJANA",'TARIFAS 2025'!$D$11))))</f>
        <v>31419</v>
      </c>
      <c r="AA1050" s="51">
        <f t="shared" si="16"/>
        <v>31419</v>
      </c>
      <c r="AB1050" s="100"/>
      <c r="AC1050" s="100"/>
      <c r="AD1050" s="100"/>
      <c r="AE1050" s="100"/>
      <c r="AF1050" s="100"/>
      <c r="AG1050" s="100"/>
      <c r="AH1050" s="100"/>
      <c r="AI1050" s="100"/>
      <c r="AJ1050" s="100"/>
      <c r="AK1050" s="100"/>
      <c r="AL1050" s="100"/>
      <c r="AM1050" s="100"/>
      <c r="AN1050" s="100"/>
      <c r="AO1050" s="100"/>
      <c r="AP1050" s="100"/>
      <c r="AQ1050" s="100"/>
      <c r="AR1050" s="100"/>
      <c r="AS1050" s="100"/>
      <c r="AT1050" s="100"/>
      <c r="AU1050" s="100"/>
      <c r="AV1050" s="100"/>
      <c r="AW1050" s="100"/>
      <c r="AX1050" s="100"/>
      <c r="AY1050" s="100"/>
      <c r="AZ1050" s="100"/>
      <c r="BA1050" s="100"/>
      <c r="BB1050" s="100"/>
      <c r="BC1050" s="100"/>
      <c r="BD1050" s="100"/>
      <c r="BE1050" s="100"/>
      <c r="BF1050" s="100"/>
      <c r="BG1050" s="100"/>
    </row>
    <row r="1051" spans="1:59" s="85" customFormat="1" ht="15.6" x14ac:dyDescent="0.3">
      <c r="A1051" s="40" t="s">
        <v>92</v>
      </c>
      <c r="B1051" s="40" t="str">
        <f>VLOOKUP(A1051,'CENTROS DE COSTOS'!A:D,2,0)</f>
        <v>0036-0002</v>
      </c>
      <c r="C1051" s="40" t="str">
        <f>VLOOKUP(A1051,'CENTROS DE COSTOS'!A:D,3,0)</f>
        <v>Wompi Eje Cafetero</v>
      </c>
      <c r="D1051" s="40">
        <v>66001</v>
      </c>
      <c r="E1051" s="40" t="s">
        <v>5319</v>
      </c>
      <c r="F1051" s="40">
        <v>55884</v>
      </c>
      <c r="G1051" s="40" t="s">
        <v>33</v>
      </c>
      <c r="H1051" s="40" t="s">
        <v>458</v>
      </c>
      <c r="I1051" s="40" t="s">
        <v>92</v>
      </c>
      <c r="J1051" s="40" t="s">
        <v>7053</v>
      </c>
      <c r="K1051" s="40" t="s">
        <v>1170</v>
      </c>
      <c r="L1051" s="40" t="s">
        <v>9003</v>
      </c>
      <c r="M1051" s="103">
        <v>45975.333333333343</v>
      </c>
      <c r="N1051" s="103">
        <v>45975.444444444453</v>
      </c>
      <c r="O1051" s="40" t="s">
        <v>35</v>
      </c>
      <c r="P1051" s="40" t="s">
        <v>35</v>
      </c>
      <c r="Q1051" s="40" t="s">
        <v>1494</v>
      </c>
      <c r="R1051" s="40" t="s">
        <v>1495</v>
      </c>
      <c r="S1051" s="40" t="s">
        <v>11263</v>
      </c>
      <c r="T1051" s="40" t="s">
        <v>1172</v>
      </c>
      <c r="U1051" s="40">
        <v>48</v>
      </c>
      <c r="V1051" s="40" t="str">
        <f>VLOOKUP(D1051,TIPOLOGIA!A:F,5,0)</f>
        <v>PRINCIPAL</v>
      </c>
      <c r="W1051" s="40" t="str">
        <f>VLOOKUP(D1051,TIPOLOGIA!A:F,6,0)</f>
        <v>TERRESTRE</v>
      </c>
      <c r="X1051" s="40" t="s">
        <v>1224</v>
      </c>
      <c r="Y1051" s="40">
        <v>1</v>
      </c>
      <c r="Z1051" s="51">
        <f>IF(T1051="SOPORTE_TELEFÓNICO",'TARIFAS 2025'!$B$14,IF(V1051="PRINCIPAL",'TARIFAS 2025'!$B$11,IF(V1051="INTERMEDIA",'TARIFAS 2025'!$C$11,IF(V1051="LEJANA",'TARIFAS 2025'!$D$11))))</f>
        <v>31419</v>
      </c>
      <c r="AA1051" s="51">
        <f t="shared" si="16"/>
        <v>31419</v>
      </c>
      <c r="AB1051" s="100"/>
      <c r="AC1051" s="100"/>
      <c r="AD1051" s="100"/>
      <c r="AE1051" s="100"/>
      <c r="AF1051" s="100"/>
      <c r="AG1051" s="100"/>
      <c r="AH1051" s="100"/>
      <c r="AI1051" s="100"/>
      <c r="AJ1051" s="100"/>
      <c r="AK1051" s="100"/>
      <c r="AL1051" s="100"/>
      <c r="AM1051" s="100"/>
      <c r="AN1051" s="100"/>
      <c r="AO1051" s="100"/>
      <c r="AP1051" s="100"/>
      <c r="AQ1051" s="100"/>
      <c r="AR1051" s="100"/>
      <c r="AS1051" s="100"/>
      <c r="AT1051" s="100"/>
      <c r="AU1051" s="100"/>
      <c r="AV1051" s="100"/>
      <c r="AW1051" s="100"/>
      <c r="AX1051" s="100"/>
      <c r="AY1051" s="100"/>
      <c r="AZ1051" s="100"/>
      <c r="BA1051" s="100"/>
      <c r="BB1051" s="100"/>
      <c r="BC1051" s="100"/>
      <c r="BD1051" s="100"/>
      <c r="BE1051" s="100"/>
      <c r="BF1051" s="100"/>
      <c r="BG1051" s="100"/>
    </row>
    <row r="1052" spans="1:59" s="85" customFormat="1" ht="15.6" x14ac:dyDescent="0.3">
      <c r="A1052" s="40" t="s">
        <v>91</v>
      </c>
      <c r="B1052" s="40" t="str">
        <f>VLOOKUP(A1052,'CENTROS DE COSTOS'!A:D,2,0)</f>
        <v>0036-0003</v>
      </c>
      <c r="C1052" s="40" t="str">
        <f>VLOOKUP(A1052,'CENTROS DE COSTOS'!A:D,3,0)</f>
        <v>Wompi Suroccidente</v>
      </c>
      <c r="D1052" s="40">
        <v>52001</v>
      </c>
      <c r="E1052" s="40" t="s">
        <v>5320</v>
      </c>
      <c r="F1052" s="40">
        <v>28433</v>
      </c>
      <c r="G1052" s="40" t="s">
        <v>33</v>
      </c>
      <c r="H1052" s="40" t="s">
        <v>133</v>
      </c>
      <c r="I1052" s="40" t="s">
        <v>91</v>
      </c>
      <c r="J1052" s="40" t="s">
        <v>1553</v>
      </c>
      <c r="K1052" s="40" t="s">
        <v>1170</v>
      </c>
      <c r="L1052" s="40" t="s">
        <v>9004</v>
      </c>
      <c r="M1052" s="103">
        <v>45973.570138888892</v>
      </c>
      <c r="N1052" s="103">
        <v>45975.447222222218</v>
      </c>
      <c r="O1052" s="40" t="s">
        <v>35</v>
      </c>
      <c r="P1052" s="40" t="s">
        <v>35</v>
      </c>
      <c r="Q1052" s="40" t="s">
        <v>1494</v>
      </c>
      <c r="R1052" s="40" t="s">
        <v>1495</v>
      </c>
      <c r="S1052" s="40" t="s">
        <v>11264</v>
      </c>
      <c r="T1052" s="40" t="s">
        <v>1172</v>
      </c>
      <c r="U1052" s="40">
        <v>64</v>
      </c>
      <c r="V1052" s="40" t="str">
        <f>VLOOKUP(D1052,TIPOLOGIA!A:F,5,0)</f>
        <v>PRINCIPAL</v>
      </c>
      <c r="W1052" s="40" t="str">
        <f>VLOOKUP(D1052,TIPOLOGIA!A:F,6,0)</f>
        <v>TERRESTRE</v>
      </c>
      <c r="X1052" s="40" t="s">
        <v>1233</v>
      </c>
      <c r="Y1052" s="40">
        <v>1</v>
      </c>
      <c r="Z1052" s="51">
        <f>IF(T1052="SOPORTE_TELEFÓNICO",'TARIFAS 2025'!$B$14,IF(V1052="PRINCIPAL",'TARIFAS 2025'!$B$11,IF(V1052="INTERMEDIA",'TARIFAS 2025'!$C$11,IF(V1052="LEJANA",'TARIFAS 2025'!$D$11))))</f>
        <v>31419</v>
      </c>
      <c r="AA1052" s="51">
        <f t="shared" si="16"/>
        <v>31419</v>
      </c>
      <c r="AB1052" s="100"/>
      <c r="AC1052" s="100"/>
      <c r="AD1052" s="100"/>
      <c r="AE1052" s="100"/>
      <c r="AF1052" s="100"/>
      <c r="AG1052" s="100"/>
      <c r="AH1052" s="100"/>
      <c r="AI1052" s="100"/>
      <c r="AJ1052" s="100"/>
      <c r="AK1052" s="100"/>
      <c r="AL1052" s="100"/>
      <c r="AM1052" s="100"/>
      <c r="AN1052" s="100"/>
      <c r="AO1052" s="100"/>
      <c r="AP1052" s="100"/>
      <c r="AQ1052" s="100"/>
      <c r="AR1052" s="100"/>
      <c r="AS1052" s="100"/>
      <c r="AT1052" s="100"/>
      <c r="AU1052" s="100"/>
      <c r="AV1052" s="100"/>
      <c r="AW1052" s="100"/>
      <c r="AX1052" s="100"/>
      <c r="AY1052" s="100"/>
      <c r="AZ1052" s="100"/>
      <c r="BA1052" s="100"/>
      <c r="BB1052" s="100"/>
      <c r="BC1052" s="100"/>
      <c r="BD1052" s="100"/>
      <c r="BE1052" s="100"/>
      <c r="BF1052" s="100"/>
      <c r="BG1052" s="100"/>
    </row>
    <row r="1053" spans="1:59" s="85" customFormat="1" ht="15.6" x14ac:dyDescent="0.3">
      <c r="A1053" s="40" t="s">
        <v>77</v>
      </c>
      <c r="B1053" s="40" t="str">
        <f>VLOOKUP(A1053,'CENTROS DE COSTOS'!A:D,2,0)</f>
        <v>0036-0003</v>
      </c>
      <c r="C1053" s="40" t="str">
        <f>VLOOKUP(A1053,'CENTROS DE COSTOS'!A:D,3,0)</f>
        <v>Wompi Suroccidente</v>
      </c>
      <c r="D1053" s="40">
        <v>19001</v>
      </c>
      <c r="E1053" s="40" t="s">
        <v>5321</v>
      </c>
      <c r="F1053" s="40">
        <v>28126</v>
      </c>
      <c r="G1053" s="40" t="s">
        <v>33</v>
      </c>
      <c r="H1053" s="40" t="s">
        <v>498</v>
      </c>
      <c r="I1053" s="40" t="s">
        <v>93</v>
      </c>
      <c r="J1053" s="40" t="s">
        <v>7054</v>
      </c>
      <c r="K1053" s="40" t="s">
        <v>1170</v>
      </c>
      <c r="L1053" s="40" t="s">
        <v>9005</v>
      </c>
      <c r="M1053" s="103">
        <v>45968.46597222222</v>
      </c>
      <c r="N1053" s="103">
        <v>45975.449305555558</v>
      </c>
      <c r="O1053" s="40" t="s">
        <v>35</v>
      </c>
      <c r="P1053" s="40" t="s">
        <v>35</v>
      </c>
      <c r="Q1053" s="40" t="s">
        <v>1494</v>
      </c>
      <c r="R1053" s="40" t="s">
        <v>1495</v>
      </c>
      <c r="S1053" s="40" t="s">
        <v>11265</v>
      </c>
      <c r="T1053" s="40" t="s">
        <v>1497</v>
      </c>
      <c r="U1053" s="40">
        <v>40</v>
      </c>
      <c r="V1053" s="40" t="str">
        <f>VLOOKUP(D1053,TIPOLOGIA!A:F,5,0)</f>
        <v>LEJANA</v>
      </c>
      <c r="W1053" s="40" t="str">
        <f>VLOOKUP(D1053,TIPOLOGIA!A:F,6,0)</f>
        <v>TERRESTRE</v>
      </c>
      <c r="X1053" s="40" t="s">
        <v>1212</v>
      </c>
      <c r="Y1053" s="40">
        <v>1</v>
      </c>
      <c r="Z1053" s="51">
        <f>IF(T1053="SOPORTE_TELEFÓNICO",'TARIFAS 2025'!$B$14,IF(V1053="PRINCIPAL",'TARIFAS 2025'!$B$11,IF(V1053="INTERMEDIA",'TARIFAS 2025'!$C$11,IF(V1053="LEJANA",'TARIFAS 2025'!$D$11))))</f>
        <v>40250</v>
      </c>
      <c r="AA1053" s="51">
        <f t="shared" si="16"/>
        <v>40250</v>
      </c>
      <c r="AB1053" s="100"/>
      <c r="AC1053" s="100"/>
      <c r="AD1053" s="100"/>
      <c r="AE1053" s="100"/>
      <c r="AF1053" s="100"/>
      <c r="AG1053" s="100"/>
      <c r="AH1053" s="100"/>
      <c r="AI1053" s="100"/>
      <c r="AJ1053" s="100"/>
      <c r="AK1053" s="100"/>
      <c r="AL1053" s="100"/>
      <c r="AM1053" s="100"/>
      <c r="AN1053" s="100"/>
      <c r="AO1053" s="100"/>
      <c r="AP1053" s="100"/>
      <c r="AQ1053" s="100"/>
      <c r="AR1053" s="100"/>
      <c r="AS1053" s="100"/>
      <c r="AT1053" s="100"/>
      <c r="AU1053" s="100"/>
      <c r="AV1053" s="100"/>
      <c r="AW1053" s="100"/>
      <c r="AX1053" s="100"/>
      <c r="AY1053" s="100"/>
      <c r="AZ1053" s="100"/>
      <c r="BA1053" s="100"/>
      <c r="BB1053" s="100"/>
      <c r="BC1053" s="100"/>
      <c r="BD1053" s="100"/>
      <c r="BE1053" s="100"/>
      <c r="BF1053" s="100"/>
      <c r="BG1053" s="100"/>
    </row>
    <row r="1054" spans="1:59" s="85" customFormat="1" ht="15.6" x14ac:dyDescent="0.3">
      <c r="A1054" s="40" t="s">
        <v>92</v>
      </c>
      <c r="B1054" s="40" t="str">
        <f>VLOOKUP(A1054,'CENTROS DE COSTOS'!A:D,2,0)</f>
        <v>0036-0002</v>
      </c>
      <c r="C1054" s="40" t="str">
        <f>VLOOKUP(A1054,'CENTROS DE COSTOS'!A:D,3,0)</f>
        <v>Wompi Eje Cafetero</v>
      </c>
      <c r="D1054" s="40">
        <v>66001</v>
      </c>
      <c r="E1054" s="40" t="s">
        <v>5322</v>
      </c>
      <c r="F1054" s="40">
        <v>71836</v>
      </c>
      <c r="G1054" s="40" t="s">
        <v>33</v>
      </c>
      <c r="H1054" s="40" t="s">
        <v>458</v>
      </c>
      <c r="I1054" s="40" t="s">
        <v>92</v>
      </c>
      <c r="J1054" s="40" t="s">
        <v>7055</v>
      </c>
      <c r="K1054" s="40" t="s">
        <v>1170</v>
      </c>
      <c r="L1054" s="40" t="s">
        <v>9006</v>
      </c>
      <c r="M1054" s="103">
        <v>45974.338888888888</v>
      </c>
      <c r="N1054" s="103">
        <v>45975.451388888891</v>
      </c>
      <c r="O1054" s="40" t="s">
        <v>35</v>
      </c>
      <c r="P1054" s="40" t="s">
        <v>35</v>
      </c>
      <c r="Q1054" s="40" t="s">
        <v>1494</v>
      </c>
      <c r="R1054" s="40" t="s">
        <v>1495</v>
      </c>
      <c r="S1054" s="40" t="s">
        <v>11266</v>
      </c>
      <c r="T1054" s="40" t="s">
        <v>1172</v>
      </c>
      <c r="U1054" s="40">
        <v>40</v>
      </c>
      <c r="V1054" s="40" t="str">
        <f>VLOOKUP(D1054,TIPOLOGIA!A:F,5,0)</f>
        <v>PRINCIPAL</v>
      </c>
      <c r="W1054" s="40" t="str">
        <f>VLOOKUP(D1054,TIPOLOGIA!A:F,6,0)</f>
        <v>TERRESTRE</v>
      </c>
      <c r="X1054" s="40" t="s">
        <v>1224</v>
      </c>
      <c r="Y1054" s="40">
        <v>1</v>
      </c>
      <c r="Z1054" s="51">
        <f>IF(T1054="SOPORTE_TELEFÓNICO",'TARIFAS 2025'!$B$14,IF(V1054="PRINCIPAL",'TARIFAS 2025'!$B$11,IF(V1054="INTERMEDIA",'TARIFAS 2025'!$C$11,IF(V1054="LEJANA",'TARIFAS 2025'!$D$11))))</f>
        <v>31419</v>
      </c>
      <c r="AA1054" s="51">
        <f t="shared" si="16"/>
        <v>31419</v>
      </c>
      <c r="AB1054" s="100"/>
      <c r="AC1054" s="100"/>
      <c r="AD1054" s="100"/>
      <c r="AE1054" s="100"/>
      <c r="AF1054" s="100"/>
      <c r="AG1054" s="100"/>
      <c r="AH1054" s="100"/>
      <c r="AI1054" s="100"/>
      <c r="AJ1054" s="100"/>
      <c r="AK1054" s="100"/>
      <c r="AL1054" s="100"/>
      <c r="AM1054" s="100"/>
      <c r="AN1054" s="100"/>
      <c r="AO1054" s="100"/>
      <c r="AP1054" s="100"/>
      <c r="AQ1054" s="100"/>
      <c r="AR1054" s="100"/>
      <c r="AS1054" s="100"/>
      <c r="AT1054" s="100"/>
      <c r="AU1054" s="100"/>
      <c r="AV1054" s="100"/>
      <c r="AW1054" s="100"/>
      <c r="AX1054" s="100"/>
      <c r="AY1054" s="100"/>
      <c r="AZ1054" s="100"/>
      <c r="BA1054" s="100"/>
      <c r="BB1054" s="100"/>
      <c r="BC1054" s="100"/>
      <c r="BD1054" s="100"/>
      <c r="BE1054" s="100"/>
      <c r="BF1054" s="100"/>
      <c r="BG1054" s="100"/>
    </row>
    <row r="1055" spans="1:59" s="85" customFormat="1" ht="15.6" x14ac:dyDescent="0.3">
      <c r="A1055" s="40" t="s">
        <v>71</v>
      </c>
      <c r="B1055" s="40" t="str">
        <f>VLOOKUP(A1055,'CENTROS DE COSTOS'!A:D,2,0)</f>
        <v>0036-0004</v>
      </c>
      <c r="C1055" s="40" t="str">
        <f>VLOOKUP(A1055,'CENTROS DE COSTOS'!A:D,3,0)</f>
        <v>Wompi Centro</v>
      </c>
      <c r="D1055" s="40">
        <v>25754</v>
      </c>
      <c r="E1055" s="40" t="s">
        <v>5323</v>
      </c>
      <c r="F1055" s="40">
        <v>81606</v>
      </c>
      <c r="G1055" s="40" t="s">
        <v>33</v>
      </c>
      <c r="H1055" s="40" t="s">
        <v>618</v>
      </c>
      <c r="I1055" s="40" t="s">
        <v>698</v>
      </c>
      <c r="J1055" s="40" t="s">
        <v>7056</v>
      </c>
      <c r="K1055" s="40" t="s">
        <v>1170</v>
      </c>
      <c r="L1055" s="40" t="s">
        <v>9007</v>
      </c>
      <c r="M1055" s="103">
        <v>45973.334722222222</v>
      </c>
      <c r="N1055" s="103">
        <v>45975.45208333333</v>
      </c>
      <c r="O1055" s="40" t="s">
        <v>35</v>
      </c>
      <c r="P1055" s="40" t="s">
        <v>35</v>
      </c>
      <c r="Q1055" s="40" t="s">
        <v>1494</v>
      </c>
      <c r="R1055" s="40" t="s">
        <v>1495</v>
      </c>
      <c r="S1055" s="40" t="s">
        <v>11267</v>
      </c>
      <c r="T1055" s="40" t="s">
        <v>1172</v>
      </c>
      <c r="U1055" s="40">
        <v>16</v>
      </c>
      <c r="V1055" s="40" t="str">
        <f>VLOOKUP(D1055,TIPOLOGIA!A:F,5,0)</f>
        <v>PRINCIPAL</v>
      </c>
      <c r="W1055" s="40" t="str">
        <f>VLOOKUP(D1055,TIPOLOGIA!A:F,6,0)</f>
        <v>TERRESTRE</v>
      </c>
      <c r="X1055" s="40" t="s">
        <v>1317</v>
      </c>
      <c r="Y1055" s="40">
        <v>1</v>
      </c>
      <c r="Z1055" s="51">
        <f>IF(T1055="SOPORTE_TELEFÓNICO",'TARIFAS 2025'!$B$14,IF(V1055="PRINCIPAL",'TARIFAS 2025'!$B$11,IF(V1055="INTERMEDIA",'TARIFAS 2025'!$C$11,IF(V1055="LEJANA",'TARIFAS 2025'!$D$11))))</f>
        <v>31419</v>
      </c>
      <c r="AA1055" s="51">
        <f t="shared" si="16"/>
        <v>31419</v>
      </c>
      <c r="AB1055" s="100"/>
      <c r="AC1055" s="100"/>
      <c r="AD1055" s="100"/>
      <c r="AE1055" s="100"/>
      <c r="AF1055" s="100"/>
      <c r="AG1055" s="100"/>
      <c r="AH1055" s="100"/>
      <c r="AI1055" s="100"/>
      <c r="AJ1055" s="100"/>
      <c r="AK1055" s="100"/>
      <c r="AL1055" s="100"/>
      <c r="AM1055" s="100"/>
      <c r="AN1055" s="100"/>
      <c r="AO1055" s="100"/>
      <c r="AP1055" s="100"/>
      <c r="AQ1055" s="100"/>
      <c r="AR1055" s="100"/>
      <c r="AS1055" s="100"/>
      <c r="AT1055" s="100"/>
      <c r="AU1055" s="100"/>
      <c r="AV1055" s="100"/>
      <c r="AW1055" s="100"/>
      <c r="AX1055" s="100"/>
      <c r="AY1055" s="100"/>
      <c r="AZ1055" s="100"/>
      <c r="BA1055" s="100"/>
      <c r="BB1055" s="100"/>
      <c r="BC1055" s="100"/>
      <c r="BD1055" s="100"/>
      <c r="BE1055" s="100"/>
      <c r="BF1055" s="100"/>
      <c r="BG1055" s="100"/>
    </row>
    <row r="1056" spans="1:59" s="85" customFormat="1" ht="15.6" x14ac:dyDescent="0.3">
      <c r="A1056" s="40" t="s">
        <v>77</v>
      </c>
      <c r="B1056" s="40" t="str">
        <f>VLOOKUP(A1056,'CENTROS DE COSTOS'!A:D,2,0)</f>
        <v>0036-0003</v>
      </c>
      <c r="C1056" s="40" t="str">
        <f>VLOOKUP(A1056,'CENTROS DE COSTOS'!A:D,3,0)</f>
        <v>Wompi Suroccidente</v>
      </c>
      <c r="D1056" s="40">
        <v>76001</v>
      </c>
      <c r="E1056" s="40" t="s">
        <v>5324</v>
      </c>
      <c r="F1056" s="40">
        <v>75324</v>
      </c>
      <c r="G1056" s="40" t="s">
        <v>33</v>
      </c>
      <c r="H1056" s="40" t="s">
        <v>1101</v>
      </c>
      <c r="I1056" s="40" t="s">
        <v>77</v>
      </c>
      <c r="J1056" s="40" t="s">
        <v>7057</v>
      </c>
      <c r="K1056" s="40" t="s">
        <v>1170</v>
      </c>
      <c r="L1056" s="40" t="s">
        <v>9008</v>
      </c>
      <c r="M1056" s="103">
        <v>45974.333333333343</v>
      </c>
      <c r="N1056" s="103">
        <v>45975.45416666667</v>
      </c>
      <c r="O1056" s="40" t="s">
        <v>35</v>
      </c>
      <c r="P1056" s="40" t="s">
        <v>35</v>
      </c>
      <c r="Q1056" s="40" t="s">
        <v>1494</v>
      </c>
      <c r="R1056" s="40" t="s">
        <v>1495</v>
      </c>
      <c r="S1056" s="40" t="s">
        <v>11268</v>
      </c>
      <c r="T1056" s="40" t="s">
        <v>1172</v>
      </c>
      <c r="U1056" s="40">
        <v>56</v>
      </c>
      <c r="V1056" s="40" t="str">
        <f>VLOOKUP(D1056,TIPOLOGIA!A:F,5,0)</f>
        <v>PRINCIPAL</v>
      </c>
      <c r="W1056" s="40" t="str">
        <f>VLOOKUP(D1056,TIPOLOGIA!A:F,6,0)</f>
        <v>TERRESTRE</v>
      </c>
      <c r="X1056" s="40" t="s">
        <v>1173</v>
      </c>
      <c r="Y1056" s="40">
        <v>1</v>
      </c>
      <c r="Z1056" s="51">
        <f>IF(T1056="SOPORTE_TELEFÓNICO",'TARIFAS 2025'!$B$14,IF(V1056="PRINCIPAL",'TARIFAS 2025'!$B$11,IF(V1056="INTERMEDIA",'TARIFAS 2025'!$C$11,IF(V1056="LEJANA",'TARIFAS 2025'!$D$11))))</f>
        <v>31419</v>
      </c>
      <c r="AA1056" s="51">
        <f t="shared" si="16"/>
        <v>31419</v>
      </c>
      <c r="AB1056" s="100"/>
      <c r="AC1056" s="100"/>
      <c r="AD1056" s="100"/>
      <c r="AE1056" s="100"/>
      <c r="AF1056" s="100"/>
      <c r="AG1056" s="100"/>
      <c r="AH1056" s="100"/>
      <c r="AI1056" s="100"/>
      <c r="AJ1056" s="100"/>
      <c r="AK1056" s="100"/>
      <c r="AL1056" s="100"/>
      <c r="AM1056" s="100"/>
      <c r="AN1056" s="100"/>
      <c r="AO1056" s="100"/>
      <c r="AP1056" s="100"/>
      <c r="AQ1056" s="100"/>
      <c r="AR1056" s="100"/>
      <c r="AS1056" s="100"/>
      <c r="AT1056" s="100"/>
      <c r="AU1056" s="100"/>
      <c r="AV1056" s="100"/>
      <c r="AW1056" s="100"/>
      <c r="AX1056" s="100"/>
      <c r="AY1056" s="100"/>
      <c r="AZ1056" s="100"/>
      <c r="BA1056" s="100"/>
      <c r="BB1056" s="100"/>
      <c r="BC1056" s="100"/>
      <c r="BD1056" s="100"/>
      <c r="BE1056" s="100"/>
      <c r="BF1056" s="100"/>
      <c r="BG1056" s="100"/>
    </row>
    <row r="1057" spans="1:59" s="85" customFormat="1" ht="15.6" x14ac:dyDescent="0.3">
      <c r="A1057" s="40" t="s">
        <v>91</v>
      </c>
      <c r="B1057" s="40" t="str">
        <f>VLOOKUP(A1057,'CENTROS DE COSTOS'!A:D,2,0)</f>
        <v>0036-0003</v>
      </c>
      <c r="C1057" s="40" t="str">
        <f>VLOOKUP(A1057,'CENTROS DE COSTOS'!A:D,3,0)</f>
        <v>Wompi Suroccidente</v>
      </c>
      <c r="D1057" s="40">
        <v>52001</v>
      </c>
      <c r="E1057" s="40" t="s">
        <v>5325</v>
      </c>
      <c r="F1057" s="40">
        <v>78457</v>
      </c>
      <c r="G1057" s="40" t="s">
        <v>33</v>
      </c>
      <c r="H1057" s="40" t="s">
        <v>133</v>
      </c>
      <c r="I1057" s="40" t="s">
        <v>91</v>
      </c>
      <c r="J1057" s="40" t="s">
        <v>7058</v>
      </c>
      <c r="K1057" s="40" t="s">
        <v>1170</v>
      </c>
      <c r="L1057" s="40" t="s">
        <v>9009</v>
      </c>
      <c r="M1057" s="103">
        <v>45971.69027777778</v>
      </c>
      <c r="N1057" s="103">
        <v>45975.456944444442</v>
      </c>
      <c r="O1057" s="40" t="s">
        <v>35</v>
      </c>
      <c r="P1057" s="40" t="s">
        <v>35</v>
      </c>
      <c r="Q1057" s="40" t="s">
        <v>1494</v>
      </c>
      <c r="R1057" s="40" t="s">
        <v>1495</v>
      </c>
      <c r="S1057" s="40" t="s">
        <v>11269</v>
      </c>
      <c r="T1057" s="40" t="s">
        <v>1172</v>
      </c>
      <c r="U1057" s="40">
        <v>32</v>
      </c>
      <c r="V1057" s="40" t="str">
        <f>VLOOKUP(D1057,TIPOLOGIA!A:F,5,0)</f>
        <v>PRINCIPAL</v>
      </c>
      <c r="W1057" s="40" t="str">
        <f>VLOOKUP(D1057,TIPOLOGIA!A:F,6,0)</f>
        <v>TERRESTRE</v>
      </c>
      <c r="X1057" s="40" t="s">
        <v>1233</v>
      </c>
      <c r="Y1057" s="40">
        <v>1</v>
      </c>
      <c r="Z1057" s="51">
        <f>IF(T1057="SOPORTE_TELEFÓNICO",'TARIFAS 2025'!$B$14,IF(V1057="PRINCIPAL",'TARIFAS 2025'!$B$11,IF(V1057="INTERMEDIA",'TARIFAS 2025'!$C$11,IF(V1057="LEJANA",'TARIFAS 2025'!$D$11))))</f>
        <v>31419</v>
      </c>
      <c r="AA1057" s="51">
        <f t="shared" si="16"/>
        <v>31419</v>
      </c>
      <c r="AB1057" s="100"/>
      <c r="AC1057" s="100"/>
      <c r="AD1057" s="100"/>
      <c r="AE1057" s="100"/>
      <c r="AF1057" s="100"/>
      <c r="AG1057" s="100"/>
      <c r="AH1057" s="100"/>
      <c r="AI1057" s="100"/>
      <c r="AJ1057" s="100"/>
      <c r="AK1057" s="100"/>
      <c r="AL1057" s="100"/>
      <c r="AM1057" s="100"/>
      <c r="AN1057" s="100"/>
      <c r="AO1057" s="100"/>
      <c r="AP1057" s="100"/>
      <c r="AQ1057" s="100"/>
      <c r="AR1057" s="100"/>
      <c r="AS1057" s="100"/>
      <c r="AT1057" s="100"/>
      <c r="AU1057" s="100"/>
      <c r="AV1057" s="100"/>
      <c r="AW1057" s="100"/>
      <c r="AX1057" s="100"/>
      <c r="AY1057" s="100"/>
      <c r="AZ1057" s="100"/>
      <c r="BA1057" s="100"/>
      <c r="BB1057" s="100"/>
      <c r="BC1057" s="100"/>
      <c r="BD1057" s="100"/>
      <c r="BE1057" s="100"/>
      <c r="BF1057" s="100"/>
      <c r="BG1057" s="100"/>
    </row>
    <row r="1058" spans="1:59" s="85" customFormat="1" ht="15.6" x14ac:dyDescent="0.3">
      <c r="A1058" s="40" t="s">
        <v>91</v>
      </c>
      <c r="B1058" s="40" t="str">
        <f>VLOOKUP(A1058,'CENTROS DE COSTOS'!A:D,2,0)</f>
        <v>0036-0003</v>
      </c>
      <c r="C1058" s="40" t="str">
        <f>VLOOKUP(A1058,'CENTROS DE COSTOS'!A:D,3,0)</f>
        <v>Wompi Suroccidente</v>
      </c>
      <c r="D1058" s="40">
        <v>52356</v>
      </c>
      <c r="E1058" s="40" t="s">
        <v>5326</v>
      </c>
      <c r="F1058" s="40">
        <v>39707</v>
      </c>
      <c r="G1058" s="40" t="s">
        <v>33</v>
      </c>
      <c r="H1058" s="40" t="s">
        <v>133</v>
      </c>
      <c r="I1058" s="40" t="s">
        <v>863</v>
      </c>
      <c r="J1058" s="40" t="s">
        <v>7059</v>
      </c>
      <c r="K1058" s="40" t="s">
        <v>1170</v>
      </c>
      <c r="L1058" s="40" t="s">
        <v>9010</v>
      </c>
      <c r="M1058" s="103">
        <v>45971.499305555553</v>
      </c>
      <c r="N1058" s="103">
        <v>45975.460416666669</v>
      </c>
      <c r="O1058" s="40" t="s">
        <v>35</v>
      </c>
      <c r="P1058" s="40" t="s">
        <v>35</v>
      </c>
      <c r="Q1058" s="40" t="s">
        <v>1494</v>
      </c>
      <c r="R1058" s="40" t="s">
        <v>1495</v>
      </c>
      <c r="S1058" s="40" t="s">
        <v>11270</v>
      </c>
      <c r="T1058" s="40" t="s">
        <v>1497</v>
      </c>
      <c r="U1058" s="40">
        <v>48</v>
      </c>
      <c r="V1058" s="40" t="str">
        <f>VLOOKUP(D1058,TIPOLOGIA!A:F,5,0)</f>
        <v>INTERMEDIA</v>
      </c>
      <c r="W1058" s="40" t="str">
        <f>VLOOKUP(D1058,TIPOLOGIA!A:F,6,0)</f>
        <v>TERRESTRE</v>
      </c>
      <c r="X1058" s="40" t="s">
        <v>1749</v>
      </c>
      <c r="Y1058" s="40">
        <v>1</v>
      </c>
      <c r="Z1058" s="51">
        <f>IF(T1058="SOPORTE_TELEFÓNICO",'TARIFAS 2025'!$B$14,IF(V1058="PRINCIPAL",'TARIFAS 2025'!$B$11,IF(V1058="INTERMEDIA",'TARIFAS 2025'!$C$11,IF(V1058="LEJANA",'TARIFAS 2025'!$D$11))))</f>
        <v>36351</v>
      </c>
      <c r="AA1058" s="51">
        <f t="shared" si="16"/>
        <v>36351</v>
      </c>
      <c r="AB1058" s="100"/>
      <c r="AC1058" s="100"/>
      <c r="AD1058" s="100"/>
      <c r="AE1058" s="100"/>
      <c r="AF1058" s="100"/>
      <c r="AG1058" s="100"/>
      <c r="AH1058" s="100"/>
      <c r="AI1058" s="100"/>
      <c r="AJ1058" s="100"/>
      <c r="AK1058" s="100"/>
      <c r="AL1058" s="100"/>
      <c r="AM1058" s="100"/>
      <c r="AN1058" s="100"/>
      <c r="AO1058" s="100"/>
      <c r="AP1058" s="100"/>
      <c r="AQ1058" s="100"/>
      <c r="AR1058" s="100"/>
      <c r="AS1058" s="100"/>
      <c r="AT1058" s="100"/>
      <c r="AU1058" s="100"/>
      <c r="AV1058" s="100"/>
      <c r="AW1058" s="100"/>
      <c r="AX1058" s="100"/>
      <c r="AY1058" s="100"/>
      <c r="AZ1058" s="100"/>
      <c r="BA1058" s="100"/>
      <c r="BB1058" s="100"/>
      <c r="BC1058" s="100"/>
      <c r="BD1058" s="100"/>
      <c r="BE1058" s="100"/>
      <c r="BF1058" s="100"/>
      <c r="BG1058" s="100"/>
    </row>
    <row r="1059" spans="1:59" s="85" customFormat="1" ht="15.6" x14ac:dyDescent="0.3">
      <c r="A1059" s="40" t="s">
        <v>77</v>
      </c>
      <c r="B1059" s="40" t="str">
        <f>VLOOKUP(A1059,'CENTROS DE COSTOS'!A:D,2,0)</f>
        <v>0036-0003</v>
      </c>
      <c r="C1059" s="40" t="str">
        <f>VLOOKUP(A1059,'CENTROS DE COSTOS'!A:D,3,0)</f>
        <v>Wompi Suroccidente</v>
      </c>
      <c r="D1059" s="40">
        <v>19001</v>
      </c>
      <c r="E1059" s="40" t="s">
        <v>5327</v>
      </c>
      <c r="F1059" s="40">
        <v>45344</v>
      </c>
      <c r="G1059" s="40" t="s">
        <v>33</v>
      </c>
      <c r="H1059" s="40" t="s">
        <v>498</v>
      </c>
      <c r="I1059" s="40" t="s">
        <v>93</v>
      </c>
      <c r="J1059" s="40" t="s">
        <v>1304</v>
      </c>
      <c r="K1059" s="40" t="s">
        <v>1170</v>
      </c>
      <c r="L1059" s="40" t="s">
        <v>9011</v>
      </c>
      <c r="M1059" s="103">
        <v>45973.333333333343</v>
      </c>
      <c r="N1059" s="103">
        <v>45975.461111111108</v>
      </c>
      <c r="O1059" s="40" t="s">
        <v>35</v>
      </c>
      <c r="P1059" s="40" t="s">
        <v>35</v>
      </c>
      <c r="Q1059" s="40" t="s">
        <v>1494</v>
      </c>
      <c r="R1059" s="40" t="s">
        <v>1495</v>
      </c>
      <c r="S1059" s="40" t="s">
        <v>11271</v>
      </c>
      <c r="T1059" s="40" t="s">
        <v>1172</v>
      </c>
      <c r="U1059" s="40">
        <v>64</v>
      </c>
      <c r="V1059" s="40" t="str">
        <f>VLOOKUP(D1059,TIPOLOGIA!A:F,5,0)</f>
        <v>LEJANA</v>
      </c>
      <c r="W1059" s="40" t="str">
        <f>VLOOKUP(D1059,TIPOLOGIA!A:F,6,0)</f>
        <v>TERRESTRE</v>
      </c>
      <c r="X1059" s="40" t="s">
        <v>1806</v>
      </c>
      <c r="Y1059" s="40">
        <v>1</v>
      </c>
      <c r="Z1059" s="51">
        <f>IF(T1059="SOPORTE_TELEFÓNICO",'TARIFAS 2025'!$B$14,IF(V1059="PRINCIPAL",'TARIFAS 2025'!$B$11,IF(V1059="INTERMEDIA",'TARIFAS 2025'!$C$11,IF(V1059="LEJANA",'TARIFAS 2025'!$D$11))))</f>
        <v>40250</v>
      </c>
      <c r="AA1059" s="51">
        <f t="shared" si="16"/>
        <v>40250</v>
      </c>
      <c r="AB1059" s="100"/>
      <c r="AC1059" s="100"/>
      <c r="AD1059" s="100"/>
      <c r="AE1059" s="100"/>
      <c r="AF1059" s="100"/>
      <c r="AG1059" s="100"/>
      <c r="AH1059" s="100"/>
      <c r="AI1059" s="100"/>
      <c r="AJ1059" s="100"/>
      <c r="AK1059" s="100"/>
      <c r="AL1059" s="100"/>
      <c r="AM1059" s="100"/>
      <c r="AN1059" s="100"/>
      <c r="AO1059" s="100"/>
      <c r="AP1059" s="100"/>
      <c r="AQ1059" s="100"/>
      <c r="AR1059" s="100"/>
      <c r="AS1059" s="100"/>
      <c r="AT1059" s="100"/>
      <c r="AU1059" s="100"/>
      <c r="AV1059" s="100"/>
      <c r="AW1059" s="100"/>
      <c r="AX1059" s="100"/>
      <c r="AY1059" s="100"/>
      <c r="AZ1059" s="100"/>
      <c r="BA1059" s="100"/>
      <c r="BB1059" s="100"/>
      <c r="BC1059" s="100"/>
      <c r="BD1059" s="100"/>
      <c r="BE1059" s="100"/>
      <c r="BF1059" s="100"/>
      <c r="BG1059" s="100"/>
    </row>
    <row r="1060" spans="1:59" s="85" customFormat="1" ht="15.6" x14ac:dyDescent="0.3">
      <c r="A1060" s="40" t="s">
        <v>91</v>
      </c>
      <c r="B1060" s="40" t="str">
        <f>VLOOKUP(A1060,'CENTROS DE COSTOS'!A:D,2,0)</f>
        <v>0036-0003</v>
      </c>
      <c r="C1060" s="40" t="str">
        <f>VLOOKUP(A1060,'CENTROS DE COSTOS'!A:D,3,0)</f>
        <v>Wompi Suroccidente</v>
      </c>
      <c r="D1060" s="40">
        <v>52001</v>
      </c>
      <c r="E1060" s="40" t="s">
        <v>5328</v>
      </c>
      <c r="F1060" s="40">
        <v>47295</v>
      </c>
      <c r="G1060" s="40" t="s">
        <v>33</v>
      </c>
      <c r="H1060" s="40" t="s">
        <v>133</v>
      </c>
      <c r="I1060" s="40" t="s">
        <v>91</v>
      </c>
      <c r="J1060" s="40" t="s">
        <v>3262</v>
      </c>
      <c r="K1060" s="40" t="s">
        <v>1170</v>
      </c>
      <c r="L1060" s="40" t="s">
        <v>9012</v>
      </c>
      <c r="M1060" s="103">
        <v>45971.333333333343</v>
      </c>
      <c r="N1060" s="103">
        <v>45975.468055555553</v>
      </c>
      <c r="O1060" s="40" t="s">
        <v>35</v>
      </c>
      <c r="P1060" s="40" t="s">
        <v>35</v>
      </c>
      <c r="Q1060" s="40" t="s">
        <v>1494</v>
      </c>
      <c r="R1060" s="40" t="s">
        <v>1495</v>
      </c>
      <c r="S1060" s="40" t="s">
        <v>11272</v>
      </c>
      <c r="T1060" s="40" t="s">
        <v>1172</v>
      </c>
      <c r="U1060" s="40">
        <v>56</v>
      </c>
      <c r="V1060" s="40" t="str">
        <f>VLOOKUP(D1060,TIPOLOGIA!A:F,5,0)</f>
        <v>PRINCIPAL</v>
      </c>
      <c r="W1060" s="40" t="str">
        <f>VLOOKUP(D1060,TIPOLOGIA!A:F,6,0)</f>
        <v>TERRESTRE</v>
      </c>
      <c r="X1060" s="40" t="s">
        <v>1233</v>
      </c>
      <c r="Y1060" s="40">
        <v>1</v>
      </c>
      <c r="Z1060" s="51">
        <f>IF(T1060="SOPORTE_TELEFÓNICO",'TARIFAS 2025'!$B$14,IF(V1060="PRINCIPAL",'TARIFAS 2025'!$B$11,IF(V1060="INTERMEDIA",'TARIFAS 2025'!$C$11,IF(V1060="LEJANA",'TARIFAS 2025'!$D$11))))</f>
        <v>31419</v>
      </c>
      <c r="AA1060" s="51">
        <f t="shared" si="16"/>
        <v>31419</v>
      </c>
      <c r="AB1060" s="100"/>
      <c r="AC1060" s="100"/>
      <c r="AD1060" s="100"/>
      <c r="AE1060" s="100"/>
      <c r="AF1060" s="100"/>
      <c r="AG1060" s="100"/>
      <c r="AH1060" s="100"/>
      <c r="AI1060" s="100"/>
      <c r="AJ1060" s="100"/>
      <c r="AK1060" s="100"/>
      <c r="AL1060" s="100"/>
      <c r="AM1060" s="100"/>
      <c r="AN1060" s="100"/>
      <c r="AO1060" s="100"/>
      <c r="AP1060" s="100"/>
      <c r="AQ1060" s="100"/>
      <c r="AR1060" s="100"/>
      <c r="AS1060" s="100"/>
      <c r="AT1060" s="100"/>
      <c r="AU1060" s="100"/>
      <c r="AV1060" s="100"/>
      <c r="AW1060" s="100"/>
      <c r="AX1060" s="100"/>
      <c r="AY1060" s="100"/>
      <c r="AZ1060" s="100"/>
      <c r="BA1060" s="100"/>
      <c r="BB1060" s="100"/>
      <c r="BC1060" s="100"/>
      <c r="BD1060" s="100"/>
      <c r="BE1060" s="100"/>
      <c r="BF1060" s="100"/>
      <c r="BG1060" s="100"/>
    </row>
    <row r="1061" spans="1:59" s="85" customFormat="1" ht="15.6" x14ac:dyDescent="0.3">
      <c r="A1061" s="40" t="s">
        <v>88</v>
      </c>
      <c r="B1061" s="40" t="str">
        <f>VLOOKUP(A1061,'CENTROS DE COSTOS'!A:D,2,0)</f>
        <v>0036-0005</v>
      </c>
      <c r="C1061" s="40" t="str">
        <f>VLOOKUP(A1061,'CENTROS DE COSTOS'!A:D,3,0)</f>
        <v>Wompi Noroccidente</v>
      </c>
      <c r="D1061" s="40">
        <v>5042</v>
      </c>
      <c r="E1061" s="40" t="s">
        <v>5329</v>
      </c>
      <c r="F1061" s="40">
        <v>59184</v>
      </c>
      <c r="G1061" s="40" t="s">
        <v>33</v>
      </c>
      <c r="H1061" s="40" t="s">
        <v>120</v>
      </c>
      <c r="I1061" s="40" t="s">
        <v>224</v>
      </c>
      <c r="J1061" s="40" t="s">
        <v>7060</v>
      </c>
      <c r="K1061" s="40" t="s">
        <v>1170</v>
      </c>
      <c r="L1061" s="40" t="s">
        <v>9013</v>
      </c>
      <c r="M1061" s="103">
        <v>45968.527083333327</v>
      </c>
      <c r="N1061" s="103">
        <v>45975.473611111112</v>
      </c>
      <c r="O1061" s="40" t="s">
        <v>35</v>
      </c>
      <c r="P1061" s="40" t="s">
        <v>35</v>
      </c>
      <c r="Q1061" s="40" t="s">
        <v>1494</v>
      </c>
      <c r="R1061" s="40" t="s">
        <v>1495</v>
      </c>
      <c r="S1061" s="40" t="s">
        <v>11273</v>
      </c>
      <c r="T1061" s="40" t="s">
        <v>1497</v>
      </c>
      <c r="U1061" s="40">
        <v>24</v>
      </c>
      <c r="V1061" s="40" t="str">
        <f>VLOOKUP(D1061,TIPOLOGIA!A:F,5,0)</f>
        <v>INTERMEDIA</v>
      </c>
      <c r="W1061" s="40" t="str">
        <f>VLOOKUP(D1061,TIPOLOGIA!A:F,6,0)</f>
        <v>TERRESTRE</v>
      </c>
      <c r="X1061" s="40" t="s">
        <v>12479</v>
      </c>
      <c r="Y1061" s="40">
        <v>1</v>
      </c>
      <c r="Z1061" s="51">
        <f>IF(T1061="SOPORTE_TELEFÓNICO",'TARIFAS 2025'!$B$14,IF(V1061="PRINCIPAL",'TARIFAS 2025'!$B$11,IF(V1061="INTERMEDIA",'TARIFAS 2025'!$C$11,IF(V1061="LEJANA",'TARIFAS 2025'!$D$11))))</f>
        <v>36351</v>
      </c>
      <c r="AA1061" s="51">
        <f t="shared" si="16"/>
        <v>36351</v>
      </c>
      <c r="AB1061" s="100"/>
      <c r="AC1061" s="100"/>
      <c r="AD1061" s="100"/>
      <c r="AE1061" s="100"/>
      <c r="AF1061" s="100"/>
      <c r="AG1061" s="100"/>
      <c r="AH1061" s="100"/>
      <c r="AI1061" s="100"/>
      <c r="AJ1061" s="100"/>
      <c r="AK1061" s="100"/>
      <c r="AL1061" s="100"/>
      <c r="AM1061" s="100"/>
      <c r="AN1061" s="100"/>
      <c r="AO1061" s="100"/>
      <c r="AP1061" s="100"/>
      <c r="AQ1061" s="100"/>
      <c r="AR1061" s="100"/>
      <c r="AS1061" s="100"/>
      <c r="AT1061" s="100"/>
      <c r="AU1061" s="100"/>
      <c r="AV1061" s="100"/>
      <c r="AW1061" s="100"/>
      <c r="AX1061" s="100"/>
      <c r="AY1061" s="100"/>
      <c r="AZ1061" s="100"/>
      <c r="BA1061" s="100"/>
      <c r="BB1061" s="100"/>
      <c r="BC1061" s="100"/>
      <c r="BD1061" s="100"/>
      <c r="BE1061" s="100"/>
      <c r="BF1061" s="100"/>
      <c r="BG1061" s="100"/>
    </row>
    <row r="1062" spans="1:59" s="85" customFormat="1" ht="15.6" x14ac:dyDescent="0.3">
      <c r="A1062" s="40" t="s">
        <v>96</v>
      </c>
      <c r="B1062" s="40" t="str">
        <f>VLOOKUP(A1062,'CENTROS DE COSTOS'!A:D,2,0)</f>
        <v>0036-0007</v>
      </c>
      <c r="C1062" s="40" t="str">
        <f>VLOOKUP(A1062,'CENTROS DE COSTOS'!A:D,3,0)</f>
        <v>Wompi Santander</v>
      </c>
      <c r="D1062" s="40">
        <v>15403</v>
      </c>
      <c r="E1062" s="40">
        <v>3001754</v>
      </c>
      <c r="F1062" s="40">
        <v>17658</v>
      </c>
      <c r="G1062" s="40" t="s">
        <v>33</v>
      </c>
      <c r="H1062" s="40" t="s">
        <v>322</v>
      </c>
      <c r="I1062" s="40" t="s">
        <v>367</v>
      </c>
      <c r="J1062" s="40" t="s">
        <v>7061</v>
      </c>
      <c r="K1062" s="40" t="s">
        <v>1170</v>
      </c>
      <c r="L1062" s="40" t="s">
        <v>9014</v>
      </c>
      <c r="M1062" s="103">
        <v>45972.43472222222</v>
      </c>
      <c r="N1062" s="103">
        <v>45975.473611111112</v>
      </c>
      <c r="O1062" s="40" t="s">
        <v>35</v>
      </c>
      <c r="P1062" s="40" t="s">
        <v>35</v>
      </c>
      <c r="Q1062" s="40" t="s">
        <v>1494</v>
      </c>
      <c r="R1062" s="40" t="s">
        <v>1495</v>
      </c>
      <c r="S1062" s="40" t="s">
        <v>11274</v>
      </c>
      <c r="T1062" s="40" t="s">
        <v>1497</v>
      </c>
      <c r="U1062" s="40">
        <v>24</v>
      </c>
      <c r="V1062" s="40" t="str">
        <f>VLOOKUP(D1062,TIPOLOGIA!A:F,5,0)</f>
        <v>LEJANA</v>
      </c>
      <c r="W1062" s="40" t="str">
        <f>VLOOKUP(D1062,TIPOLOGIA!A:F,6,0)</f>
        <v>TERRESTRE</v>
      </c>
      <c r="X1062" s="40" t="s">
        <v>1234</v>
      </c>
      <c r="Y1062" s="40">
        <v>1</v>
      </c>
      <c r="Z1062" s="51">
        <f>IF(T1062="SOPORTE_TELEFÓNICO",'TARIFAS 2025'!$B$14,IF(V1062="PRINCIPAL",'TARIFAS 2025'!$B$11,IF(V1062="INTERMEDIA",'TARIFAS 2025'!$C$11,IF(V1062="LEJANA",'TARIFAS 2025'!$D$11))))</f>
        <v>40250</v>
      </c>
      <c r="AA1062" s="51">
        <f t="shared" si="16"/>
        <v>40250</v>
      </c>
      <c r="AB1062" s="100"/>
      <c r="AC1062" s="100"/>
      <c r="AD1062" s="100"/>
      <c r="AE1062" s="100"/>
      <c r="AF1062" s="100"/>
      <c r="AG1062" s="100"/>
      <c r="AH1062" s="100"/>
      <c r="AI1062" s="100"/>
      <c r="AJ1062" s="100"/>
      <c r="AK1062" s="100"/>
      <c r="AL1062" s="100"/>
      <c r="AM1062" s="100"/>
      <c r="AN1062" s="100"/>
      <c r="AO1062" s="100"/>
      <c r="AP1062" s="100"/>
      <c r="AQ1062" s="100"/>
      <c r="AR1062" s="100"/>
      <c r="AS1062" s="100"/>
      <c r="AT1062" s="100"/>
      <c r="AU1062" s="100"/>
      <c r="AV1062" s="100"/>
      <c r="AW1062" s="100"/>
      <c r="AX1062" s="100"/>
      <c r="AY1062" s="100"/>
      <c r="AZ1062" s="100"/>
      <c r="BA1062" s="100"/>
      <c r="BB1062" s="100"/>
      <c r="BC1062" s="100"/>
      <c r="BD1062" s="100"/>
      <c r="BE1062" s="100"/>
      <c r="BF1062" s="100"/>
      <c r="BG1062" s="100"/>
    </row>
    <row r="1063" spans="1:59" s="85" customFormat="1" ht="15.6" x14ac:dyDescent="0.3">
      <c r="A1063" s="40" t="s">
        <v>81</v>
      </c>
      <c r="B1063" s="40" t="str">
        <f>VLOOKUP(A1063,'CENTROS DE COSTOS'!A:D,2,0)</f>
        <v>0036-0007</v>
      </c>
      <c r="C1063" s="40" t="str">
        <f>VLOOKUP(A1063,'CENTROS DE COSTOS'!A:D,3,0)</f>
        <v>Wompi Santander</v>
      </c>
      <c r="D1063" s="40">
        <v>54001</v>
      </c>
      <c r="E1063" s="40" t="s">
        <v>5330</v>
      </c>
      <c r="F1063" s="40">
        <v>68383</v>
      </c>
      <c r="G1063" s="40" t="s">
        <v>33</v>
      </c>
      <c r="H1063" s="40" t="s">
        <v>891</v>
      </c>
      <c r="I1063" s="40" t="s">
        <v>81</v>
      </c>
      <c r="J1063" s="40" t="s">
        <v>7062</v>
      </c>
      <c r="K1063" s="40" t="s">
        <v>1170</v>
      </c>
      <c r="L1063" s="40" t="s">
        <v>9015</v>
      </c>
      <c r="M1063" s="103">
        <v>45974.414583333331</v>
      </c>
      <c r="N1063" s="103">
        <v>45975.474305555559</v>
      </c>
      <c r="O1063" s="40" t="s">
        <v>35</v>
      </c>
      <c r="P1063" s="40" t="s">
        <v>35</v>
      </c>
      <c r="Q1063" s="40" t="s">
        <v>1494</v>
      </c>
      <c r="R1063" s="40" t="s">
        <v>1495</v>
      </c>
      <c r="S1063" s="40" t="s">
        <v>11275</v>
      </c>
      <c r="T1063" s="40" t="s">
        <v>1172</v>
      </c>
      <c r="U1063" s="40">
        <v>24</v>
      </c>
      <c r="V1063" s="40" t="str">
        <f>VLOOKUP(D1063,TIPOLOGIA!A:F,5,0)</f>
        <v>PRINCIPAL</v>
      </c>
      <c r="W1063" s="40" t="str">
        <f>VLOOKUP(D1063,TIPOLOGIA!A:F,6,0)</f>
        <v>TERRESTRE</v>
      </c>
      <c r="X1063" s="40" t="s">
        <v>1313</v>
      </c>
      <c r="Y1063" s="40">
        <v>1</v>
      </c>
      <c r="Z1063" s="51">
        <f>IF(T1063="SOPORTE_TELEFÓNICO",'TARIFAS 2025'!$B$14,IF(V1063="PRINCIPAL",'TARIFAS 2025'!$B$11,IF(V1063="INTERMEDIA",'TARIFAS 2025'!$C$11,IF(V1063="LEJANA",'TARIFAS 2025'!$D$11))))</f>
        <v>31419</v>
      </c>
      <c r="AA1063" s="51">
        <f t="shared" si="16"/>
        <v>31419</v>
      </c>
      <c r="AB1063" s="100"/>
      <c r="AC1063" s="100"/>
      <c r="AD1063" s="100"/>
      <c r="AE1063" s="100"/>
      <c r="AF1063" s="100"/>
      <c r="AG1063" s="100"/>
      <c r="AH1063" s="100"/>
      <c r="AI1063" s="100"/>
      <c r="AJ1063" s="100"/>
      <c r="AK1063" s="100"/>
      <c r="AL1063" s="100"/>
      <c r="AM1063" s="100"/>
      <c r="AN1063" s="100"/>
      <c r="AO1063" s="100"/>
      <c r="AP1063" s="100"/>
      <c r="AQ1063" s="100"/>
      <c r="AR1063" s="100"/>
      <c r="AS1063" s="100"/>
      <c r="AT1063" s="100"/>
      <c r="AU1063" s="100"/>
      <c r="AV1063" s="100"/>
      <c r="AW1063" s="100"/>
      <c r="AX1063" s="100"/>
      <c r="AY1063" s="100"/>
      <c r="AZ1063" s="100"/>
      <c r="BA1063" s="100"/>
      <c r="BB1063" s="100"/>
      <c r="BC1063" s="100"/>
      <c r="BD1063" s="100"/>
      <c r="BE1063" s="100"/>
      <c r="BF1063" s="100"/>
      <c r="BG1063" s="100"/>
    </row>
    <row r="1064" spans="1:59" s="85" customFormat="1" ht="15.6" x14ac:dyDescent="0.3">
      <c r="A1064" s="40" t="s">
        <v>95</v>
      </c>
      <c r="B1064" s="40" t="str">
        <f>VLOOKUP(A1064,'CENTROS DE COSTOS'!A:D,2,0)</f>
        <v>0036-0001</v>
      </c>
      <c r="C1064" s="40" t="str">
        <f>VLOOKUP(A1064,'CENTROS DE COSTOS'!A:D,3,0)</f>
        <v>Wompi Costa</v>
      </c>
      <c r="D1064" s="40">
        <v>70233</v>
      </c>
      <c r="E1064" s="40">
        <v>2977711</v>
      </c>
      <c r="F1064" s="40">
        <v>60259</v>
      </c>
      <c r="G1064" s="40" t="s">
        <v>33</v>
      </c>
      <c r="H1064" s="40" t="s">
        <v>504</v>
      </c>
      <c r="I1064" s="40" t="s">
        <v>1040</v>
      </c>
      <c r="J1064" s="40" t="s">
        <v>7063</v>
      </c>
      <c r="K1064" s="40" t="s">
        <v>1170</v>
      </c>
      <c r="L1064" s="40" t="s">
        <v>9016</v>
      </c>
      <c r="M1064" s="103">
        <v>45966.45208333333</v>
      </c>
      <c r="N1064" s="103">
        <v>45975.474305555559</v>
      </c>
      <c r="O1064" s="40" t="s">
        <v>35</v>
      </c>
      <c r="P1064" s="40" t="s">
        <v>35</v>
      </c>
      <c r="Q1064" s="40" t="s">
        <v>1494</v>
      </c>
      <c r="R1064" s="40" t="s">
        <v>1495</v>
      </c>
      <c r="S1064" s="40" t="s">
        <v>11276</v>
      </c>
      <c r="T1064" s="40" t="s">
        <v>1497</v>
      </c>
      <c r="U1064" s="40">
        <v>24</v>
      </c>
      <c r="V1064" s="40" t="str">
        <f>VLOOKUP(D1064,TIPOLOGIA!A:F,5,0)</f>
        <v>INTERMEDIA</v>
      </c>
      <c r="W1064" s="40" t="str">
        <f>VLOOKUP(D1064,TIPOLOGIA!A:F,6,0)</f>
        <v>TERRESTRE</v>
      </c>
      <c r="X1064" s="40" t="s">
        <v>1322</v>
      </c>
      <c r="Y1064" s="40">
        <v>1</v>
      </c>
      <c r="Z1064" s="51">
        <f>IF(T1064="SOPORTE_TELEFÓNICO",'TARIFAS 2025'!$B$14,IF(V1064="PRINCIPAL",'TARIFAS 2025'!$B$11,IF(V1064="INTERMEDIA",'TARIFAS 2025'!$C$11,IF(V1064="LEJANA",'TARIFAS 2025'!$D$11))))</f>
        <v>36351</v>
      </c>
      <c r="AA1064" s="51">
        <f t="shared" si="16"/>
        <v>36351</v>
      </c>
      <c r="AB1064" s="100"/>
      <c r="AC1064" s="100"/>
      <c r="AD1064" s="100"/>
      <c r="AE1064" s="100"/>
      <c r="AF1064" s="100"/>
      <c r="AG1064" s="100"/>
      <c r="AH1064" s="100"/>
      <c r="AI1064" s="100"/>
      <c r="AJ1064" s="100"/>
      <c r="AK1064" s="100"/>
      <c r="AL1064" s="100"/>
      <c r="AM1064" s="100"/>
      <c r="AN1064" s="100"/>
      <c r="AO1064" s="100"/>
      <c r="AP1064" s="100"/>
      <c r="AQ1064" s="100"/>
      <c r="AR1064" s="100"/>
      <c r="AS1064" s="100"/>
      <c r="AT1064" s="100"/>
      <c r="AU1064" s="100"/>
      <c r="AV1064" s="100"/>
      <c r="AW1064" s="100"/>
      <c r="AX1064" s="100"/>
      <c r="AY1064" s="100"/>
      <c r="AZ1064" s="100"/>
      <c r="BA1064" s="100"/>
      <c r="BB1064" s="100"/>
      <c r="BC1064" s="100"/>
      <c r="BD1064" s="100"/>
      <c r="BE1064" s="100"/>
      <c r="BF1064" s="100"/>
      <c r="BG1064" s="100"/>
    </row>
    <row r="1065" spans="1:59" s="85" customFormat="1" ht="15.6" x14ac:dyDescent="0.3">
      <c r="A1065" s="40" t="s">
        <v>95</v>
      </c>
      <c r="B1065" s="40" t="str">
        <f>VLOOKUP(A1065,'CENTROS DE COSTOS'!A:D,2,0)</f>
        <v>0036-0001</v>
      </c>
      <c r="C1065" s="40" t="str">
        <f>VLOOKUP(A1065,'CENTROS DE COSTOS'!A:D,3,0)</f>
        <v>Wompi Costa</v>
      </c>
      <c r="D1065" s="40">
        <v>70233</v>
      </c>
      <c r="E1065" s="40">
        <v>2983485</v>
      </c>
      <c r="F1065" s="40">
        <v>40434</v>
      </c>
      <c r="G1065" s="40" t="s">
        <v>33</v>
      </c>
      <c r="H1065" s="40" t="s">
        <v>504</v>
      </c>
      <c r="I1065" s="40" t="s">
        <v>1040</v>
      </c>
      <c r="J1065" s="40" t="s">
        <v>7064</v>
      </c>
      <c r="K1065" s="40" t="s">
        <v>1170</v>
      </c>
      <c r="L1065" s="40" t="s">
        <v>9017</v>
      </c>
      <c r="M1065" s="103">
        <v>45967.454861111109</v>
      </c>
      <c r="N1065" s="103">
        <v>45975.474305555559</v>
      </c>
      <c r="O1065" s="40" t="s">
        <v>35</v>
      </c>
      <c r="P1065" s="40" t="s">
        <v>35</v>
      </c>
      <c r="Q1065" s="40" t="s">
        <v>1494</v>
      </c>
      <c r="R1065" s="40" t="s">
        <v>1495</v>
      </c>
      <c r="S1065" s="40" t="s">
        <v>11277</v>
      </c>
      <c r="T1065" s="40" t="s">
        <v>1497</v>
      </c>
      <c r="U1065" s="40">
        <v>32</v>
      </c>
      <c r="V1065" s="40" t="str">
        <f>VLOOKUP(D1065,TIPOLOGIA!A:F,5,0)</f>
        <v>INTERMEDIA</v>
      </c>
      <c r="W1065" s="40" t="str">
        <f>VLOOKUP(D1065,TIPOLOGIA!A:F,6,0)</f>
        <v>TERRESTRE</v>
      </c>
      <c r="X1065" s="40" t="s">
        <v>1322</v>
      </c>
      <c r="Y1065" s="40">
        <v>1</v>
      </c>
      <c r="Z1065" s="51">
        <f>IF(T1065="SOPORTE_TELEFÓNICO",'TARIFAS 2025'!$B$14,IF(V1065="PRINCIPAL",'TARIFAS 2025'!$B$11,IF(V1065="INTERMEDIA",'TARIFAS 2025'!$C$11,IF(V1065="LEJANA",'TARIFAS 2025'!$D$11))))</f>
        <v>36351</v>
      </c>
      <c r="AA1065" s="51">
        <f t="shared" si="16"/>
        <v>36351</v>
      </c>
      <c r="AB1065" s="100"/>
      <c r="AC1065" s="100"/>
      <c r="AD1065" s="100"/>
      <c r="AE1065" s="100"/>
      <c r="AF1065" s="100"/>
      <c r="AG1065" s="100"/>
      <c r="AH1065" s="100"/>
      <c r="AI1065" s="100"/>
      <c r="AJ1065" s="100"/>
      <c r="AK1065" s="100"/>
      <c r="AL1065" s="100"/>
      <c r="AM1065" s="100"/>
      <c r="AN1065" s="100"/>
      <c r="AO1065" s="100"/>
      <c r="AP1065" s="100"/>
      <c r="AQ1065" s="100"/>
      <c r="AR1065" s="100"/>
      <c r="AS1065" s="100"/>
      <c r="AT1065" s="100"/>
      <c r="AU1065" s="100"/>
      <c r="AV1065" s="100"/>
      <c r="AW1065" s="100"/>
      <c r="AX1065" s="100"/>
      <c r="AY1065" s="100"/>
      <c r="AZ1065" s="100"/>
      <c r="BA1065" s="100"/>
      <c r="BB1065" s="100"/>
      <c r="BC1065" s="100"/>
      <c r="BD1065" s="100"/>
      <c r="BE1065" s="100"/>
      <c r="BF1065" s="100"/>
      <c r="BG1065" s="100"/>
    </row>
    <row r="1066" spans="1:59" s="85" customFormat="1" ht="15.6" x14ac:dyDescent="0.3">
      <c r="A1066" s="40" t="s">
        <v>77</v>
      </c>
      <c r="B1066" s="40" t="str">
        <f>VLOOKUP(A1066,'CENTROS DE COSTOS'!A:D,2,0)</f>
        <v>0036-0003</v>
      </c>
      <c r="C1066" s="40" t="str">
        <f>VLOOKUP(A1066,'CENTROS DE COSTOS'!A:D,3,0)</f>
        <v>Wompi Suroccidente</v>
      </c>
      <c r="D1066" s="40">
        <v>19001</v>
      </c>
      <c r="E1066" s="40" t="s">
        <v>5331</v>
      </c>
      <c r="F1066" s="40">
        <v>17409</v>
      </c>
      <c r="G1066" s="40" t="s">
        <v>33</v>
      </c>
      <c r="H1066" s="40" t="s">
        <v>498</v>
      </c>
      <c r="I1066" s="40" t="s">
        <v>93</v>
      </c>
      <c r="J1066" s="40" t="s">
        <v>7065</v>
      </c>
      <c r="K1066" s="40" t="s">
        <v>1170</v>
      </c>
      <c r="L1066" s="40" t="s">
        <v>9018</v>
      </c>
      <c r="M1066" s="103">
        <v>45973.333333333343</v>
      </c>
      <c r="N1066" s="103">
        <v>45975.479861111111</v>
      </c>
      <c r="O1066" s="40" t="s">
        <v>35</v>
      </c>
      <c r="P1066" s="40" t="s">
        <v>35</v>
      </c>
      <c r="Q1066" s="40" t="s">
        <v>1494</v>
      </c>
      <c r="R1066" s="40" t="s">
        <v>1495</v>
      </c>
      <c r="S1066" s="40" t="s">
        <v>11278</v>
      </c>
      <c r="T1066" s="40" t="s">
        <v>1172</v>
      </c>
      <c r="U1066" s="40">
        <v>64</v>
      </c>
      <c r="V1066" s="40" t="str">
        <f>VLOOKUP(D1066,TIPOLOGIA!A:F,5,0)</f>
        <v>LEJANA</v>
      </c>
      <c r="W1066" s="40" t="str">
        <f>VLOOKUP(D1066,TIPOLOGIA!A:F,6,0)</f>
        <v>TERRESTRE</v>
      </c>
      <c r="X1066" s="40" t="s">
        <v>1806</v>
      </c>
      <c r="Y1066" s="40">
        <v>1</v>
      </c>
      <c r="Z1066" s="51">
        <f>IF(T1066="SOPORTE_TELEFÓNICO",'TARIFAS 2025'!$B$14,IF(V1066="PRINCIPAL",'TARIFAS 2025'!$B$11,IF(V1066="INTERMEDIA",'TARIFAS 2025'!$C$11,IF(V1066="LEJANA",'TARIFAS 2025'!$D$11))))</f>
        <v>40250</v>
      </c>
      <c r="AA1066" s="51">
        <f t="shared" si="16"/>
        <v>40250</v>
      </c>
      <c r="AB1066" s="100"/>
      <c r="AC1066" s="100"/>
      <c r="AD1066" s="100"/>
      <c r="AE1066" s="100"/>
      <c r="AF1066" s="100"/>
      <c r="AG1066" s="100"/>
      <c r="AH1066" s="100"/>
      <c r="AI1066" s="100"/>
      <c r="AJ1066" s="100"/>
      <c r="AK1066" s="100"/>
      <c r="AL1066" s="100"/>
      <c r="AM1066" s="100"/>
      <c r="AN1066" s="100"/>
      <c r="AO1066" s="100"/>
      <c r="AP1066" s="100"/>
      <c r="AQ1066" s="100"/>
      <c r="AR1066" s="100"/>
      <c r="AS1066" s="100"/>
      <c r="AT1066" s="100"/>
      <c r="AU1066" s="100"/>
      <c r="AV1066" s="100"/>
      <c r="AW1066" s="100"/>
      <c r="AX1066" s="100"/>
      <c r="AY1066" s="100"/>
      <c r="AZ1066" s="100"/>
      <c r="BA1066" s="100"/>
      <c r="BB1066" s="100"/>
      <c r="BC1066" s="100"/>
      <c r="BD1066" s="100"/>
      <c r="BE1066" s="100"/>
      <c r="BF1066" s="100"/>
      <c r="BG1066" s="100"/>
    </row>
    <row r="1067" spans="1:59" s="85" customFormat="1" ht="15.6" x14ac:dyDescent="0.3">
      <c r="A1067" s="40" t="s">
        <v>85</v>
      </c>
      <c r="B1067" s="40" t="str">
        <f>VLOOKUP(A1067,'CENTROS DE COSTOS'!A:D,2,0)</f>
        <v>0036-0006</v>
      </c>
      <c r="C1067" s="40" t="str">
        <f>VLOOKUP(A1067,'CENTROS DE COSTOS'!A:D,3,0)</f>
        <v>Wompi Oriente</v>
      </c>
      <c r="D1067" s="40">
        <v>73001</v>
      </c>
      <c r="E1067" s="40" t="s">
        <v>5332</v>
      </c>
      <c r="F1067" s="40">
        <v>80560</v>
      </c>
      <c r="G1067" s="40" t="s">
        <v>33</v>
      </c>
      <c r="H1067" s="40" t="s">
        <v>1056</v>
      </c>
      <c r="I1067" s="40" t="s">
        <v>85</v>
      </c>
      <c r="J1067" s="40" t="s">
        <v>7066</v>
      </c>
      <c r="K1067" s="40" t="s">
        <v>1170</v>
      </c>
      <c r="L1067" s="40" t="s">
        <v>9019</v>
      </c>
      <c r="M1067" s="103">
        <v>45972.675694444442</v>
      </c>
      <c r="N1067" s="103">
        <v>45975.484722222223</v>
      </c>
      <c r="O1067" s="40" t="s">
        <v>35</v>
      </c>
      <c r="P1067" s="40" t="s">
        <v>35</v>
      </c>
      <c r="Q1067" s="40" t="s">
        <v>1494</v>
      </c>
      <c r="R1067" s="40" t="s">
        <v>1495</v>
      </c>
      <c r="S1067" s="40" t="s">
        <v>11279</v>
      </c>
      <c r="T1067" s="40" t="s">
        <v>1172</v>
      </c>
      <c r="U1067" s="40">
        <v>24</v>
      </c>
      <c r="V1067" s="40" t="str">
        <f>VLOOKUP(D1067,TIPOLOGIA!A:F,5,0)</f>
        <v>PRINCIPAL</v>
      </c>
      <c r="W1067" s="40" t="str">
        <f>VLOOKUP(D1067,TIPOLOGIA!A:F,6,0)</f>
        <v>TERRESTRE</v>
      </c>
      <c r="X1067" s="40" t="s">
        <v>1319</v>
      </c>
      <c r="Y1067" s="40">
        <v>1</v>
      </c>
      <c r="Z1067" s="51">
        <f>IF(T1067="SOPORTE_TELEFÓNICO",'TARIFAS 2025'!$B$14,IF(V1067="PRINCIPAL",'TARIFAS 2025'!$B$11,IF(V1067="INTERMEDIA",'TARIFAS 2025'!$C$11,IF(V1067="LEJANA",'TARIFAS 2025'!$D$11))))</f>
        <v>31419</v>
      </c>
      <c r="AA1067" s="51">
        <f t="shared" si="16"/>
        <v>31419</v>
      </c>
      <c r="AB1067" s="100"/>
      <c r="AC1067" s="100"/>
      <c r="AD1067" s="100"/>
      <c r="AE1067" s="100"/>
      <c r="AF1067" s="100"/>
      <c r="AG1067" s="100"/>
      <c r="AH1067" s="100"/>
      <c r="AI1067" s="100"/>
      <c r="AJ1067" s="100"/>
      <c r="AK1067" s="100"/>
      <c r="AL1067" s="100"/>
      <c r="AM1067" s="100"/>
      <c r="AN1067" s="100"/>
      <c r="AO1067" s="100"/>
      <c r="AP1067" s="100"/>
      <c r="AQ1067" s="100"/>
      <c r="AR1067" s="100"/>
      <c r="AS1067" s="100"/>
      <c r="AT1067" s="100"/>
      <c r="AU1067" s="100"/>
      <c r="AV1067" s="100"/>
      <c r="AW1067" s="100"/>
      <c r="AX1067" s="100"/>
      <c r="AY1067" s="100"/>
      <c r="AZ1067" s="100"/>
      <c r="BA1067" s="100"/>
      <c r="BB1067" s="100"/>
      <c r="BC1067" s="100"/>
      <c r="BD1067" s="100"/>
      <c r="BE1067" s="100"/>
      <c r="BF1067" s="100"/>
      <c r="BG1067" s="100"/>
    </row>
    <row r="1068" spans="1:59" s="85" customFormat="1" ht="15.6" x14ac:dyDescent="0.3">
      <c r="A1068" s="40" t="s">
        <v>91</v>
      </c>
      <c r="B1068" s="40" t="str">
        <f>VLOOKUP(A1068,'CENTROS DE COSTOS'!A:D,2,0)</f>
        <v>0036-0003</v>
      </c>
      <c r="C1068" s="40" t="str">
        <f>VLOOKUP(A1068,'CENTROS DE COSTOS'!A:D,3,0)</f>
        <v>Wompi Suroccidente</v>
      </c>
      <c r="D1068" s="40">
        <v>52001</v>
      </c>
      <c r="E1068" s="40" t="s">
        <v>5333</v>
      </c>
      <c r="F1068" s="40">
        <v>51426</v>
      </c>
      <c r="G1068" s="40" t="s">
        <v>33</v>
      </c>
      <c r="H1068" s="40" t="s">
        <v>133</v>
      </c>
      <c r="I1068" s="40" t="s">
        <v>91</v>
      </c>
      <c r="J1068" s="40" t="s">
        <v>7067</v>
      </c>
      <c r="K1068" s="40" t="s">
        <v>1170</v>
      </c>
      <c r="L1068" s="40" t="s">
        <v>9020</v>
      </c>
      <c r="M1068" s="103">
        <v>45974.333333333343</v>
      </c>
      <c r="N1068" s="103">
        <v>45975.486805555563</v>
      </c>
      <c r="O1068" s="40" t="s">
        <v>35</v>
      </c>
      <c r="P1068" s="40" t="s">
        <v>35</v>
      </c>
      <c r="Q1068" s="40" t="s">
        <v>1494</v>
      </c>
      <c r="R1068" s="40" t="s">
        <v>1495</v>
      </c>
      <c r="S1068" s="40" t="s">
        <v>11280</v>
      </c>
      <c r="T1068" s="40" t="s">
        <v>1172</v>
      </c>
      <c r="U1068" s="40">
        <v>56</v>
      </c>
      <c r="V1068" s="40" t="str">
        <f>VLOOKUP(D1068,TIPOLOGIA!A:F,5,0)</f>
        <v>PRINCIPAL</v>
      </c>
      <c r="W1068" s="40" t="str">
        <f>VLOOKUP(D1068,TIPOLOGIA!A:F,6,0)</f>
        <v>TERRESTRE</v>
      </c>
      <c r="X1068" s="40" t="s">
        <v>1233</v>
      </c>
      <c r="Y1068" s="40">
        <v>1</v>
      </c>
      <c r="Z1068" s="51">
        <f>IF(T1068="SOPORTE_TELEFÓNICO",'TARIFAS 2025'!$B$14,IF(V1068="PRINCIPAL",'TARIFAS 2025'!$B$11,IF(V1068="INTERMEDIA",'TARIFAS 2025'!$C$11,IF(V1068="LEJANA",'TARIFAS 2025'!$D$11))))</f>
        <v>31419</v>
      </c>
      <c r="AA1068" s="51">
        <f t="shared" si="16"/>
        <v>31419</v>
      </c>
      <c r="AB1068" s="100"/>
      <c r="AC1068" s="100"/>
      <c r="AD1068" s="100"/>
      <c r="AE1068" s="100"/>
      <c r="AF1068" s="100"/>
      <c r="AG1068" s="100"/>
      <c r="AH1068" s="100"/>
      <c r="AI1068" s="100"/>
      <c r="AJ1068" s="100"/>
      <c r="AK1068" s="100"/>
      <c r="AL1068" s="100"/>
      <c r="AM1068" s="100"/>
      <c r="AN1068" s="100"/>
      <c r="AO1068" s="100"/>
      <c r="AP1068" s="100"/>
      <c r="AQ1068" s="100"/>
      <c r="AR1068" s="100"/>
      <c r="AS1068" s="100"/>
      <c r="AT1068" s="100"/>
      <c r="AU1068" s="100"/>
      <c r="AV1068" s="100"/>
      <c r="AW1068" s="100"/>
      <c r="AX1068" s="100"/>
      <c r="AY1068" s="100"/>
      <c r="AZ1068" s="100"/>
      <c r="BA1068" s="100"/>
      <c r="BB1068" s="100"/>
      <c r="BC1068" s="100"/>
      <c r="BD1068" s="100"/>
      <c r="BE1068" s="100"/>
      <c r="BF1068" s="100"/>
      <c r="BG1068" s="100"/>
    </row>
    <row r="1069" spans="1:59" s="85" customFormat="1" ht="15.6" x14ac:dyDescent="0.3">
      <c r="A1069" s="40" t="s">
        <v>98</v>
      </c>
      <c r="B1069" s="40" t="str">
        <f>VLOOKUP(A1069,'CENTROS DE COSTOS'!A:D,2,0)</f>
        <v>0036-0006</v>
      </c>
      <c r="C1069" s="40" t="str">
        <f>VLOOKUP(A1069,'CENTROS DE COSTOS'!A:D,3,0)</f>
        <v>Wompi Oriente</v>
      </c>
      <c r="D1069" s="40">
        <v>50001</v>
      </c>
      <c r="E1069" s="40" t="s">
        <v>5334</v>
      </c>
      <c r="F1069" s="40">
        <v>68968</v>
      </c>
      <c r="G1069" s="40" t="s">
        <v>33</v>
      </c>
      <c r="H1069" s="40" t="s">
        <v>814</v>
      </c>
      <c r="I1069" s="40" t="s">
        <v>98</v>
      </c>
      <c r="J1069" s="40" t="s">
        <v>7068</v>
      </c>
      <c r="K1069" s="40" t="s">
        <v>1170</v>
      </c>
      <c r="L1069" s="40" t="s">
        <v>9021</v>
      </c>
      <c r="M1069" s="103">
        <v>45974.49722222222</v>
      </c>
      <c r="N1069" s="103">
        <v>45975.488194444442</v>
      </c>
      <c r="O1069" s="40" t="s">
        <v>35</v>
      </c>
      <c r="P1069" s="40" t="s">
        <v>35</v>
      </c>
      <c r="Q1069" s="40" t="s">
        <v>1494</v>
      </c>
      <c r="R1069" s="40" t="s">
        <v>1495</v>
      </c>
      <c r="S1069" s="40" t="s">
        <v>11281</v>
      </c>
      <c r="T1069" s="40" t="s">
        <v>1172</v>
      </c>
      <c r="U1069" s="40">
        <v>16</v>
      </c>
      <c r="V1069" s="40" t="str">
        <f>VLOOKUP(D1069,TIPOLOGIA!A:F,5,0)</f>
        <v>PRINCIPAL</v>
      </c>
      <c r="W1069" s="40" t="str">
        <f>VLOOKUP(D1069,TIPOLOGIA!A:F,6,0)</f>
        <v>TERRESTRE</v>
      </c>
      <c r="X1069" s="40" t="s">
        <v>1262</v>
      </c>
      <c r="Y1069" s="40">
        <v>1</v>
      </c>
      <c r="Z1069" s="51">
        <f>IF(T1069="SOPORTE_TELEFÓNICO",'TARIFAS 2025'!$B$14,IF(V1069="PRINCIPAL",'TARIFAS 2025'!$B$11,IF(V1069="INTERMEDIA",'TARIFAS 2025'!$C$11,IF(V1069="LEJANA",'TARIFAS 2025'!$D$11))))</f>
        <v>31419</v>
      </c>
      <c r="AA1069" s="51">
        <f t="shared" si="16"/>
        <v>31419</v>
      </c>
      <c r="AB1069" s="100"/>
      <c r="AC1069" s="100"/>
      <c r="AD1069" s="100"/>
      <c r="AE1069" s="100"/>
      <c r="AF1069" s="100"/>
      <c r="AG1069" s="100"/>
      <c r="AH1069" s="100"/>
      <c r="AI1069" s="100"/>
      <c r="AJ1069" s="100"/>
      <c r="AK1069" s="100"/>
      <c r="AL1069" s="100"/>
      <c r="AM1069" s="100"/>
      <c r="AN1069" s="100"/>
      <c r="AO1069" s="100"/>
      <c r="AP1069" s="100"/>
      <c r="AQ1069" s="100"/>
      <c r="AR1069" s="100"/>
      <c r="AS1069" s="100"/>
      <c r="AT1069" s="100"/>
      <c r="AU1069" s="100"/>
      <c r="AV1069" s="100"/>
      <c r="AW1069" s="100"/>
      <c r="AX1069" s="100"/>
      <c r="AY1069" s="100"/>
      <c r="AZ1069" s="100"/>
      <c r="BA1069" s="100"/>
      <c r="BB1069" s="100"/>
      <c r="BC1069" s="100"/>
      <c r="BD1069" s="100"/>
      <c r="BE1069" s="100"/>
      <c r="BF1069" s="100"/>
      <c r="BG1069" s="100"/>
    </row>
    <row r="1070" spans="1:59" s="85" customFormat="1" ht="15.6" x14ac:dyDescent="0.3">
      <c r="A1070" s="40" t="s">
        <v>92</v>
      </c>
      <c r="B1070" s="40" t="str">
        <f>VLOOKUP(A1070,'CENTROS DE COSTOS'!A:D,2,0)</f>
        <v>0036-0002</v>
      </c>
      <c r="C1070" s="40" t="str">
        <f>VLOOKUP(A1070,'CENTROS DE COSTOS'!A:D,3,0)</f>
        <v>Wompi Eje Cafetero</v>
      </c>
      <c r="D1070" s="40">
        <v>66001</v>
      </c>
      <c r="E1070" s="40" t="s">
        <v>5335</v>
      </c>
      <c r="F1070" s="40">
        <v>55044</v>
      </c>
      <c r="G1070" s="40" t="s">
        <v>33</v>
      </c>
      <c r="H1070" s="40" t="s">
        <v>458</v>
      </c>
      <c r="I1070" s="40" t="s">
        <v>92</v>
      </c>
      <c r="J1070" s="40" t="s">
        <v>7069</v>
      </c>
      <c r="K1070" s="40" t="s">
        <v>1170</v>
      </c>
      <c r="L1070" s="40" t="s">
        <v>9022</v>
      </c>
      <c r="M1070" s="103">
        <v>45974.586111111108</v>
      </c>
      <c r="N1070" s="103">
        <v>45975.489583333343</v>
      </c>
      <c r="O1070" s="40" t="s">
        <v>35</v>
      </c>
      <c r="P1070" s="40" t="s">
        <v>35</v>
      </c>
      <c r="Q1070" s="40" t="s">
        <v>1494</v>
      </c>
      <c r="R1070" s="40" t="s">
        <v>1495</v>
      </c>
      <c r="S1070" s="40" t="s">
        <v>11282</v>
      </c>
      <c r="T1070" s="40" t="s">
        <v>1172</v>
      </c>
      <c r="U1070" s="40">
        <v>56</v>
      </c>
      <c r="V1070" s="40" t="str">
        <f>VLOOKUP(D1070,TIPOLOGIA!A:F,5,0)</f>
        <v>PRINCIPAL</v>
      </c>
      <c r="W1070" s="40" t="str">
        <f>VLOOKUP(D1070,TIPOLOGIA!A:F,6,0)</f>
        <v>TERRESTRE</v>
      </c>
      <c r="X1070" s="40" t="s">
        <v>1224</v>
      </c>
      <c r="Y1070" s="40">
        <v>1</v>
      </c>
      <c r="Z1070" s="51">
        <f>IF(T1070="SOPORTE_TELEFÓNICO",'TARIFAS 2025'!$B$14,IF(V1070="PRINCIPAL",'TARIFAS 2025'!$B$11,IF(V1070="INTERMEDIA",'TARIFAS 2025'!$C$11,IF(V1070="LEJANA",'TARIFAS 2025'!$D$11))))</f>
        <v>31419</v>
      </c>
      <c r="AA1070" s="51">
        <f t="shared" si="16"/>
        <v>31419</v>
      </c>
      <c r="AB1070" s="100"/>
      <c r="AC1070" s="100"/>
      <c r="AD1070" s="100"/>
      <c r="AE1070" s="100"/>
      <c r="AF1070" s="100"/>
      <c r="AG1070" s="100"/>
      <c r="AH1070" s="100"/>
      <c r="AI1070" s="100"/>
      <c r="AJ1070" s="100"/>
      <c r="AK1070" s="100"/>
      <c r="AL1070" s="100"/>
      <c r="AM1070" s="100"/>
      <c r="AN1070" s="100"/>
      <c r="AO1070" s="100"/>
      <c r="AP1070" s="100"/>
      <c r="AQ1070" s="100"/>
      <c r="AR1070" s="100"/>
      <c r="AS1070" s="100"/>
      <c r="AT1070" s="100"/>
      <c r="AU1070" s="100"/>
      <c r="AV1070" s="100"/>
      <c r="AW1070" s="100"/>
      <c r="AX1070" s="100"/>
      <c r="AY1070" s="100"/>
      <c r="AZ1070" s="100"/>
      <c r="BA1070" s="100"/>
      <c r="BB1070" s="100"/>
      <c r="BC1070" s="100"/>
      <c r="BD1070" s="100"/>
      <c r="BE1070" s="100"/>
      <c r="BF1070" s="100"/>
      <c r="BG1070" s="100"/>
    </row>
    <row r="1071" spans="1:59" s="85" customFormat="1" ht="15.6" x14ac:dyDescent="0.3">
      <c r="A1071" s="40" t="s">
        <v>71</v>
      </c>
      <c r="B1071" s="40" t="str">
        <f>VLOOKUP(A1071,'CENTROS DE COSTOS'!A:D,2,0)</f>
        <v>0036-0004</v>
      </c>
      <c r="C1071" s="40" t="str">
        <f>VLOOKUP(A1071,'CENTROS DE COSTOS'!A:D,3,0)</f>
        <v>Wompi Centro</v>
      </c>
      <c r="D1071" s="40">
        <v>11001</v>
      </c>
      <c r="E1071" s="40" t="s">
        <v>5336</v>
      </c>
      <c r="F1071" s="40">
        <v>81994</v>
      </c>
      <c r="G1071" s="40" t="s">
        <v>33</v>
      </c>
      <c r="H1071" s="40" t="s">
        <v>618</v>
      </c>
      <c r="I1071" s="40" t="s">
        <v>71</v>
      </c>
      <c r="J1071" s="40" t="s">
        <v>7070</v>
      </c>
      <c r="K1071" s="40" t="s">
        <v>1170</v>
      </c>
      <c r="L1071" s="40" t="s">
        <v>9023</v>
      </c>
      <c r="M1071" s="103">
        <v>45974.606249999997</v>
      </c>
      <c r="N1071" s="103">
        <v>45975.491666666669</v>
      </c>
      <c r="O1071" s="40" t="s">
        <v>35</v>
      </c>
      <c r="P1071" s="40" t="s">
        <v>35</v>
      </c>
      <c r="Q1071" s="40" t="s">
        <v>1494</v>
      </c>
      <c r="R1071" s="40" t="s">
        <v>1495</v>
      </c>
      <c r="S1071" s="40" t="s">
        <v>11283</v>
      </c>
      <c r="T1071" s="40" t="s">
        <v>1172</v>
      </c>
      <c r="U1071" s="40">
        <v>16</v>
      </c>
      <c r="V1071" s="40" t="str">
        <f>VLOOKUP(D1071,TIPOLOGIA!A:F,5,0)</f>
        <v>PRINCIPAL</v>
      </c>
      <c r="W1071" s="40" t="str">
        <f>VLOOKUP(D1071,TIPOLOGIA!A:F,6,0)</f>
        <v>TERRESTRE</v>
      </c>
      <c r="X1071" s="40" t="s">
        <v>5086</v>
      </c>
      <c r="Y1071" s="40">
        <v>1</v>
      </c>
      <c r="Z1071" s="51">
        <f>IF(T1071="SOPORTE_TELEFÓNICO",'TARIFAS 2025'!$B$14,IF(V1071="PRINCIPAL",'TARIFAS 2025'!$B$11,IF(V1071="INTERMEDIA",'TARIFAS 2025'!$C$11,IF(V1071="LEJANA",'TARIFAS 2025'!$D$11))))</f>
        <v>31419</v>
      </c>
      <c r="AA1071" s="51">
        <f t="shared" si="16"/>
        <v>31419</v>
      </c>
      <c r="AB1071" s="100"/>
      <c r="AC1071" s="100"/>
      <c r="AD1071" s="100"/>
      <c r="AE1071" s="100"/>
      <c r="AF1071" s="100"/>
      <c r="AG1071" s="100"/>
      <c r="AH1071" s="100"/>
      <c r="AI1071" s="100"/>
      <c r="AJ1071" s="100"/>
      <c r="AK1071" s="100"/>
      <c r="AL1071" s="100"/>
      <c r="AM1071" s="100"/>
      <c r="AN1071" s="100"/>
      <c r="AO1071" s="100"/>
      <c r="AP1071" s="100"/>
      <c r="AQ1071" s="100"/>
      <c r="AR1071" s="100"/>
      <c r="AS1071" s="100"/>
      <c r="AT1071" s="100"/>
      <c r="AU1071" s="100"/>
      <c r="AV1071" s="100"/>
      <c r="AW1071" s="100"/>
      <c r="AX1071" s="100"/>
      <c r="AY1071" s="100"/>
      <c r="AZ1071" s="100"/>
      <c r="BA1071" s="100"/>
      <c r="BB1071" s="100"/>
      <c r="BC1071" s="100"/>
      <c r="BD1071" s="100"/>
      <c r="BE1071" s="100"/>
      <c r="BF1071" s="100"/>
      <c r="BG1071" s="100"/>
    </row>
    <row r="1072" spans="1:59" s="85" customFormat="1" ht="15.6" x14ac:dyDescent="0.3">
      <c r="A1072" s="40" t="s">
        <v>80</v>
      </c>
      <c r="B1072" s="40" t="str">
        <f>VLOOKUP(A1072,'CENTROS DE COSTOS'!A:D,2,0)</f>
        <v>0036-0001</v>
      </c>
      <c r="C1072" s="40" t="str">
        <f>VLOOKUP(A1072,'CENTROS DE COSTOS'!A:D,3,0)</f>
        <v>Wompi Costa</v>
      </c>
      <c r="D1072" s="40">
        <v>13001</v>
      </c>
      <c r="E1072" s="40" t="s">
        <v>5337</v>
      </c>
      <c r="F1072" s="40">
        <v>54818</v>
      </c>
      <c r="G1072" s="40" t="s">
        <v>33</v>
      </c>
      <c r="H1072" s="40" t="s">
        <v>275</v>
      </c>
      <c r="I1072" s="40" t="s">
        <v>80</v>
      </c>
      <c r="J1072" s="40" t="s">
        <v>1820</v>
      </c>
      <c r="K1072" s="40" t="s">
        <v>1170</v>
      </c>
      <c r="L1072" s="40" t="s">
        <v>9024</v>
      </c>
      <c r="M1072" s="103">
        <v>45972.536111111112</v>
      </c>
      <c r="N1072" s="103">
        <v>45975.503472222219</v>
      </c>
      <c r="O1072" s="40" t="s">
        <v>35</v>
      </c>
      <c r="P1072" s="40" t="s">
        <v>35</v>
      </c>
      <c r="Q1072" s="40" t="s">
        <v>1494</v>
      </c>
      <c r="R1072" s="40" t="s">
        <v>1495</v>
      </c>
      <c r="S1072" s="40" t="s">
        <v>11284</v>
      </c>
      <c r="T1072" s="40" t="s">
        <v>1172</v>
      </c>
      <c r="U1072" s="40">
        <v>64</v>
      </c>
      <c r="V1072" s="40" t="str">
        <f>VLOOKUP(D1072,TIPOLOGIA!A:F,5,0)</f>
        <v>PRINCIPAL</v>
      </c>
      <c r="W1072" s="40" t="str">
        <f>VLOOKUP(D1072,TIPOLOGIA!A:F,6,0)</f>
        <v>TERRESTRE</v>
      </c>
      <c r="X1072" s="40" t="s">
        <v>1228</v>
      </c>
      <c r="Y1072" s="40">
        <v>1</v>
      </c>
      <c r="Z1072" s="51">
        <f>IF(T1072="SOPORTE_TELEFÓNICO",'TARIFAS 2025'!$B$14,IF(V1072="PRINCIPAL",'TARIFAS 2025'!$B$11,IF(V1072="INTERMEDIA",'TARIFAS 2025'!$C$11,IF(V1072="LEJANA",'TARIFAS 2025'!$D$11))))</f>
        <v>31419</v>
      </c>
      <c r="AA1072" s="51">
        <f t="shared" si="16"/>
        <v>31419</v>
      </c>
      <c r="AB1072" s="100"/>
      <c r="AC1072" s="100"/>
      <c r="AD1072" s="100"/>
      <c r="AE1072" s="100"/>
      <c r="AF1072" s="100"/>
      <c r="AG1072" s="100"/>
      <c r="AH1072" s="100"/>
      <c r="AI1072" s="100"/>
      <c r="AJ1072" s="100"/>
      <c r="AK1072" s="100"/>
      <c r="AL1072" s="100"/>
      <c r="AM1072" s="100"/>
      <c r="AN1072" s="100"/>
      <c r="AO1072" s="100"/>
      <c r="AP1072" s="100"/>
      <c r="AQ1072" s="100"/>
      <c r="AR1072" s="100"/>
      <c r="AS1072" s="100"/>
      <c r="AT1072" s="100"/>
      <c r="AU1072" s="100"/>
      <c r="AV1072" s="100"/>
      <c r="AW1072" s="100"/>
      <c r="AX1072" s="100"/>
      <c r="AY1072" s="100"/>
      <c r="AZ1072" s="100"/>
      <c r="BA1072" s="100"/>
      <c r="BB1072" s="100"/>
      <c r="BC1072" s="100"/>
      <c r="BD1072" s="100"/>
      <c r="BE1072" s="100"/>
      <c r="BF1072" s="100"/>
      <c r="BG1072" s="100"/>
    </row>
    <row r="1073" spans="1:59" s="85" customFormat="1" ht="15.6" x14ac:dyDescent="0.3">
      <c r="A1073" s="40" t="s">
        <v>77</v>
      </c>
      <c r="B1073" s="40" t="str">
        <f>VLOOKUP(A1073,'CENTROS DE COSTOS'!A:D,2,0)</f>
        <v>0036-0003</v>
      </c>
      <c r="C1073" s="40" t="str">
        <f>VLOOKUP(A1073,'CENTROS DE COSTOS'!A:D,3,0)</f>
        <v>Wompi Suroccidente</v>
      </c>
      <c r="D1073" s="40">
        <v>76001</v>
      </c>
      <c r="E1073" s="40" t="s">
        <v>5338</v>
      </c>
      <c r="F1073" s="40">
        <v>77339</v>
      </c>
      <c r="G1073" s="40" t="s">
        <v>33</v>
      </c>
      <c r="H1073" s="40" t="s">
        <v>1101</v>
      </c>
      <c r="I1073" s="40" t="s">
        <v>77</v>
      </c>
      <c r="J1073" s="40" t="s">
        <v>7071</v>
      </c>
      <c r="K1073" s="40" t="s">
        <v>1170</v>
      </c>
      <c r="L1073" s="40" t="s">
        <v>9025</v>
      </c>
      <c r="M1073" s="103">
        <v>45968.527083333327</v>
      </c>
      <c r="N1073" s="103">
        <v>45975.504861111112</v>
      </c>
      <c r="O1073" s="40" t="s">
        <v>35</v>
      </c>
      <c r="P1073" s="40" t="s">
        <v>35</v>
      </c>
      <c r="Q1073" s="40" t="s">
        <v>1494</v>
      </c>
      <c r="R1073" s="40" t="s">
        <v>1495</v>
      </c>
      <c r="S1073" s="40" t="s">
        <v>11285</v>
      </c>
      <c r="T1073" s="40" t="s">
        <v>1172</v>
      </c>
      <c r="U1073" s="40">
        <v>8</v>
      </c>
      <c r="V1073" s="40" t="str">
        <f>VLOOKUP(D1073,TIPOLOGIA!A:F,5,0)</f>
        <v>PRINCIPAL</v>
      </c>
      <c r="W1073" s="40" t="str">
        <f>VLOOKUP(D1073,TIPOLOGIA!A:F,6,0)</f>
        <v>TERRESTRE</v>
      </c>
      <c r="X1073" s="40" t="s">
        <v>1673</v>
      </c>
      <c r="Y1073" s="40">
        <v>1</v>
      </c>
      <c r="Z1073" s="51">
        <f>IF(T1073="SOPORTE_TELEFÓNICO",'TARIFAS 2025'!$B$14,IF(V1073="PRINCIPAL",'TARIFAS 2025'!$B$11,IF(V1073="INTERMEDIA",'TARIFAS 2025'!$C$11,IF(V1073="LEJANA",'TARIFAS 2025'!$D$11))))</f>
        <v>31419</v>
      </c>
      <c r="AA1073" s="51">
        <f t="shared" si="16"/>
        <v>31419</v>
      </c>
      <c r="AB1073" s="100"/>
      <c r="AC1073" s="100"/>
      <c r="AD1073" s="100"/>
      <c r="AE1073" s="100"/>
      <c r="AF1073" s="100"/>
      <c r="AG1073" s="100"/>
      <c r="AH1073" s="100"/>
      <c r="AI1073" s="100"/>
      <c r="AJ1073" s="100"/>
      <c r="AK1073" s="100"/>
      <c r="AL1073" s="100"/>
      <c r="AM1073" s="100"/>
      <c r="AN1073" s="100"/>
      <c r="AO1073" s="100"/>
      <c r="AP1073" s="100"/>
      <c r="AQ1073" s="100"/>
      <c r="AR1073" s="100"/>
      <c r="AS1073" s="100"/>
      <c r="AT1073" s="100"/>
      <c r="AU1073" s="100"/>
      <c r="AV1073" s="100"/>
      <c r="AW1073" s="100"/>
      <c r="AX1073" s="100"/>
      <c r="AY1073" s="100"/>
      <c r="AZ1073" s="100"/>
      <c r="BA1073" s="100"/>
      <c r="BB1073" s="100"/>
      <c r="BC1073" s="100"/>
      <c r="BD1073" s="100"/>
      <c r="BE1073" s="100"/>
      <c r="BF1073" s="100"/>
      <c r="BG1073" s="100"/>
    </row>
    <row r="1074" spans="1:59" s="85" customFormat="1" ht="15.6" x14ac:dyDescent="0.3">
      <c r="A1074" s="40" t="s">
        <v>71</v>
      </c>
      <c r="B1074" s="40" t="str">
        <f>VLOOKUP(A1074,'CENTROS DE COSTOS'!A:D,2,0)</f>
        <v>0036-0004</v>
      </c>
      <c r="C1074" s="40" t="str">
        <f>VLOOKUP(A1074,'CENTROS DE COSTOS'!A:D,3,0)</f>
        <v>Wompi Centro</v>
      </c>
      <c r="D1074" s="40">
        <v>25754</v>
      </c>
      <c r="E1074" s="40" t="s">
        <v>5339</v>
      </c>
      <c r="F1074" s="40">
        <v>57242</v>
      </c>
      <c r="G1074" s="40" t="s">
        <v>33</v>
      </c>
      <c r="H1074" s="40" t="s">
        <v>618</v>
      </c>
      <c r="I1074" s="40" t="s">
        <v>698</v>
      </c>
      <c r="J1074" s="40" t="s">
        <v>7072</v>
      </c>
      <c r="K1074" s="40" t="s">
        <v>1170</v>
      </c>
      <c r="L1074" s="40" t="s">
        <v>9026</v>
      </c>
      <c r="M1074" s="103">
        <v>45973.656944444447</v>
      </c>
      <c r="N1074" s="103">
        <v>45975.506249999999</v>
      </c>
      <c r="O1074" s="40" t="s">
        <v>35</v>
      </c>
      <c r="P1074" s="40" t="s">
        <v>35</v>
      </c>
      <c r="Q1074" s="40" t="s">
        <v>1494</v>
      </c>
      <c r="R1074" s="40" t="s">
        <v>1495</v>
      </c>
      <c r="S1074" s="40" t="s">
        <v>11286</v>
      </c>
      <c r="T1074" s="40" t="s">
        <v>1172</v>
      </c>
      <c r="U1074" s="40">
        <v>16</v>
      </c>
      <c r="V1074" s="40" t="str">
        <f>VLOOKUP(D1074,TIPOLOGIA!A:F,5,0)</f>
        <v>PRINCIPAL</v>
      </c>
      <c r="W1074" s="40" t="str">
        <f>VLOOKUP(D1074,TIPOLOGIA!A:F,6,0)</f>
        <v>TERRESTRE</v>
      </c>
      <c r="X1074" s="40" t="s">
        <v>1317</v>
      </c>
      <c r="Y1074" s="40">
        <v>1</v>
      </c>
      <c r="Z1074" s="51">
        <f>IF(T1074="SOPORTE_TELEFÓNICO",'TARIFAS 2025'!$B$14,IF(V1074="PRINCIPAL",'TARIFAS 2025'!$B$11,IF(V1074="INTERMEDIA",'TARIFAS 2025'!$C$11,IF(V1074="LEJANA",'TARIFAS 2025'!$D$11))))</f>
        <v>31419</v>
      </c>
      <c r="AA1074" s="51">
        <f t="shared" si="16"/>
        <v>31419</v>
      </c>
      <c r="AB1074" s="100"/>
      <c r="AC1074" s="100"/>
      <c r="AD1074" s="100"/>
      <c r="AE1074" s="100"/>
      <c r="AF1074" s="100"/>
      <c r="AG1074" s="100"/>
      <c r="AH1074" s="100"/>
      <c r="AI1074" s="100"/>
      <c r="AJ1074" s="100"/>
      <c r="AK1074" s="100"/>
      <c r="AL1074" s="100"/>
      <c r="AM1074" s="100"/>
      <c r="AN1074" s="100"/>
      <c r="AO1074" s="100"/>
      <c r="AP1074" s="100"/>
      <c r="AQ1074" s="100"/>
      <c r="AR1074" s="100"/>
      <c r="AS1074" s="100"/>
      <c r="AT1074" s="100"/>
      <c r="AU1074" s="100"/>
      <c r="AV1074" s="100"/>
      <c r="AW1074" s="100"/>
      <c r="AX1074" s="100"/>
      <c r="AY1074" s="100"/>
      <c r="AZ1074" s="100"/>
      <c r="BA1074" s="100"/>
      <c r="BB1074" s="100"/>
      <c r="BC1074" s="100"/>
      <c r="BD1074" s="100"/>
      <c r="BE1074" s="100"/>
      <c r="BF1074" s="100"/>
      <c r="BG1074" s="100"/>
    </row>
    <row r="1075" spans="1:59" s="85" customFormat="1" ht="15.6" x14ac:dyDescent="0.3">
      <c r="A1075" s="40" t="s">
        <v>90</v>
      </c>
      <c r="B1075" s="40" t="str">
        <f>VLOOKUP(A1075,'CENTROS DE COSTOS'!A:D,2,0)</f>
        <v>0036-0006</v>
      </c>
      <c r="C1075" s="40" t="str">
        <f>VLOOKUP(A1075,'CENTROS DE COSTOS'!A:D,3,0)</f>
        <v>Wompi Oriente</v>
      </c>
      <c r="D1075" s="40">
        <v>18001</v>
      </c>
      <c r="E1075" s="40" t="s">
        <v>5340</v>
      </c>
      <c r="F1075" s="40">
        <v>33978</v>
      </c>
      <c r="G1075" s="40" t="s">
        <v>33</v>
      </c>
      <c r="H1075" s="40" t="s">
        <v>466</v>
      </c>
      <c r="I1075" s="40" t="s">
        <v>82</v>
      </c>
      <c r="J1075" s="40" t="s">
        <v>7073</v>
      </c>
      <c r="K1075" s="40" t="s">
        <v>1170</v>
      </c>
      <c r="L1075" s="40" t="s">
        <v>9027</v>
      </c>
      <c r="M1075" s="103">
        <v>45973.519444444442</v>
      </c>
      <c r="N1075" s="103">
        <v>45975.510416666657</v>
      </c>
      <c r="O1075" s="40" t="s">
        <v>35</v>
      </c>
      <c r="P1075" s="40" t="s">
        <v>35</v>
      </c>
      <c r="Q1075" s="40" t="s">
        <v>1494</v>
      </c>
      <c r="R1075" s="40" t="s">
        <v>1495</v>
      </c>
      <c r="S1075" s="40" t="s">
        <v>11287</v>
      </c>
      <c r="T1075" s="40" t="s">
        <v>1172</v>
      </c>
      <c r="U1075" s="40">
        <v>48</v>
      </c>
      <c r="V1075" s="40" t="str">
        <f>VLOOKUP(D1075,TIPOLOGIA!A:F,5,0)</f>
        <v>LEJANA</v>
      </c>
      <c r="W1075" s="40" t="str">
        <f>VLOOKUP(D1075,TIPOLOGIA!A:F,6,0)</f>
        <v>TERRESTRE</v>
      </c>
      <c r="X1075" s="40" t="s">
        <v>1217</v>
      </c>
      <c r="Y1075" s="40">
        <v>1</v>
      </c>
      <c r="Z1075" s="51">
        <f>IF(T1075="SOPORTE_TELEFÓNICO",'TARIFAS 2025'!$B$14,IF(V1075="PRINCIPAL",'TARIFAS 2025'!$B$11,IF(V1075="INTERMEDIA",'TARIFAS 2025'!$C$11,IF(V1075="LEJANA",'TARIFAS 2025'!$D$11))))</f>
        <v>40250</v>
      </c>
      <c r="AA1075" s="51">
        <f t="shared" si="16"/>
        <v>40250</v>
      </c>
      <c r="AB1075" s="100"/>
      <c r="AC1075" s="100"/>
      <c r="AD1075" s="100"/>
      <c r="AE1075" s="100"/>
      <c r="AF1075" s="100"/>
      <c r="AG1075" s="100"/>
      <c r="AH1075" s="100"/>
      <c r="AI1075" s="100"/>
      <c r="AJ1075" s="100"/>
      <c r="AK1075" s="100"/>
      <c r="AL1075" s="100"/>
      <c r="AM1075" s="100"/>
      <c r="AN1075" s="100"/>
      <c r="AO1075" s="100"/>
      <c r="AP1075" s="100"/>
      <c r="AQ1075" s="100"/>
      <c r="AR1075" s="100"/>
      <c r="AS1075" s="100"/>
      <c r="AT1075" s="100"/>
      <c r="AU1075" s="100"/>
      <c r="AV1075" s="100"/>
      <c r="AW1075" s="100"/>
      <c r="AX1075" s="100"/>
      <c r="AY1075" s="100"/>
      <c r="AZ1075" s="100"/>
      <c r="BA1075" s="100"/>
      <c r="BB1075" s="100"/>
      <c r="BC1075" s="100"/>
      <c r="BD1075" s="100"/>
      <c r="BE1075" s="100"/>
      <c r="BF1075" s="100"/>
      <c r="BG1075" s="100"/>
    </row>
    <row r="1076" spans="1:59" s="85" customFormat="1" ht="15.6" x14ac:dyDescent="0.3">
      <c r="A1076" s="40" t="s">
        <v>77</v>
      </c>
      <c r="B1076" s="40" t="str">
        <f>VLOOKUP(A1076,'CENTROS DE COSTOS'!A:D,2,0)</f>
        <v>0036-0003</v>
      </c>
      <c r="C1076" s="40" t="str">
        <f>VLOOKUP(A1076,'CENTROS DE COSTOS'!A:D,3,0)</f>
        <v>Wompi Suroccidente</v>
      </c>
      <c r="D1076" s="40">
        <v>19001</v>
      </c>
      <c r="E1076" s="40" t="s">
        <v>5341</v>
      </c>
      <c r="F1076" s="40">
        <v>79949</v>
      </c>
      <c r="G1076" s="40" t="s">
        <v>33</v>
      </c>
      <c r="H1076" s="40" t="s">
        <v>498</v>
      </c>
      <c r="I1076" s="40" t="s">
        <v>93</v>
      </c>
      <c r="J1076" s="40" t="s">
        <v>7074</v>
      </c>
      <c r="K1076" s="40" t="s">
        <v>1170</v>
      </c>
      <c r="L1076" s="40" t="s">
        <v>9028</v>
      </c>
      <c r="M1076" s="103">
        <v>45973.660416666673</v>
      </c>
      <c r="N1076" s="103">
        <v>45975.513888888891</v>
      </c>
      <c r="O1076" s="40" t="s">
        <v>35</v>
      </c>
      <c r="P1076" s="40" t="s">
        <v>35</v>
      </c>
      <c r="Q1076" s="40" t="s">
        <v>1494</v>
      </c>
      <c r="R1076" s="40" t="s">
        <v>1495</v>
      </c>
      <c r="S1076" s="40" t="s">
        <v>11278</v>
      </c>
      <c r="T1076" s="40" t="s">
        <v>1172</v>
      </c>
      <c r="U1076" s="40">
        <v>32</v>
      </c>
      <c r="V1076" s="40" t="str">
        <f>VLOOKUP(D1076,TIPOLOGIA!A:F,5,0)</f>
        <v>LEJANA</v>
      </c>
      <c r="W1076" s="40" t="str">
        <f>VLOOKUP(D1076,TIPOLOGIA!A:F,6,0)</f>
        <v>TERRESTRE</v>
      </c>
      <c r="X1076" s="40" t="s">
        <v>1806</v>
      </c>
      <c r="Y1076" s="40">
        <v>1</v>
      </c>
      <c r="Z1076" s="51">
        <f>IF(T1076="SOPORTE_TELEFÓNICO",'TARIFAS 2025'!$B$14,IF(V1076="PRINCIPAL",'TARIFAS 2025'!$B$11,IF(V1076="INTERMEDIA",'TARIFAS 2025'!$C$11,IF(V1076="LEJANA",'TARIFAS 2025'!$D$11))))</f>
        <v>40250</v>
      </c>
      <c r="AA1076" s="51">
        <f t="shared" si="16"/>
        <v>40250</v>
      </c>
      <c r="AB1076" s="100"/>
      <c r="AC1076" s="100"/>
      <c r="AD1076" s="100"/>
      <c r="AE1076" s="100"/>
      <c r="AF1076" s="100"/>
      <c r="AG1076" s="100"/>
      <c r="AH1076" s="100"/>
      <c r="AI1076" s="100"/>
      <c r="AJ1076" s="100"/>
      <c r="AK1076" s="100"/>
      <c r="AL1076" s="100"/>
      <c r="AM1076" s="100"/>
      <c r="AN1076" s="100"/>
      <c r="AO1076" s="100"/>
      <c r="AP1076" s="100"/>
      <c r="AQ1076" s="100"/>
      <c r="AR1076" s="100"/>
      <c r="AS1076" s="100"/>
      <c r="AT1076" s="100"/>
      <c r="AU1076" s="100"/>
      <c r="AV1076" s="100"/>
      <c r="AW1076" s="100"/>
      <c r="AX1076" s="100"/>
      <c r="AY1076" s="100"/>
      <c r="AZ1076" s="100"/>
      <c r="BA1076" s="100"/>
      <c r="BB1076" s="100"/>
      <c r="BC1076" s="100"/>
      <c r="BD1076" s="100"/>
      <c r="BE1076" s="100"/>
      <c r="BF1076" s="100"/>
      <c r="BG1076" s="100"/>
    </row>
    <row r="1077" spans="1:59" s="85" customFormat="1" ht="15.6" x14ac:dyDescent="0.3">
      <c r="A1077" s="40" t="s">
        <v>88</v>
      </c>
      <c r="B1077" s="40" t="str">
        <f>VLOOKUP(A1077,'CENTROS DE COSTOS'!A:D,2,0)</f>
        <v>0036-0005</v>
      </c>
      <c r="C1077" s="40" t="str">
        <f>VLOOKUP(A1077,'CENTROS DE COSTOS'!A:D,3,0)</f>
        <v>Wompi Noroccidente</v>
      </c>
      <c r="D1077" s="40">
        <v>5376</v>
      </c>
      <c r="E1077" s="40" t="s">
        <v>5342</v>
      </c>
      <c r="F1077" s="40">
        <v>45976</v>
      </c>
      <c r="G1077" s="40" t="s">
        <v>33</v>
      </c>
      <c r="H1077" s="40" t="s">
        <v>120</v>
      </c>
      <c r="I1077" s="40" t="s">
        <v>193</v>
      </c>
      <c r="J1077" s="40" t="s">
        <v>7075</v>
      </c>
      <c r="K1077" s="40" t="s">
        <v>1170</v>
      </c>
      <c r="L1077" s="40" t="s">
        <v>9029</v>
      </c>
      <c r="M1077" s="103">
        <v>45971.34097222222</v>
      </c>
      <c r="N1077" s="103">
        <v>45975.515277777777</v>
      </c>
      <c r="O1077" s="40" t="s">
        <v>35</v>
      </c>
      <c r="P1077" s="40" t="s">
        <v>35</v>
      </c>
      <c r="Q1077" s="40" t="s">
        <v>1494</v>
      </c>
      <c r="R1077" s="40" t="s">
        <v>1495</v>
      </c>
      <c r="S1077" s="40" t="s">
        <v>11288</v>
      </c>
      <c r="T1077" s="40" t="s">
        <v>1497</v>
      </c>
      <c r="U1077" s="40">
        <v>24</v>
      </c>
      <c r="V1077" s="40" t="str">
        <f>VLOOKUP(D1077,TIPOLOGIA!A:F,5,0)</f>
        <v>INTERMEDIA</v>
      </c>
      <c r="W1077" s="40" t="str">
        <f>VLOOKUP(D1077,TIPOLOGIA!A:F,6,0)</f>
        <v>TERRESTRE</v>
      </c>
      <c r="X1077" s="40" t="s">
        <v>12479</v>
      </c>
      <c r="Y1077" s="40">
        <v>1</v>
      </c>
      <c r="Z1077" s="51">
        <f>IF(T1077="SOPORTE_TELEFÓNICO",'TARIFAS 2025'!$B$14,IF(V1077="PRINCIPAL",'TARIFAS 2025'!$B$11,IF(V1077="INTERMEDIA",'TARIFAS 2025'!$C$11,IF(V1077="LEJANA",'TARIFAS 2025'!$D$11))))</f>
        <v>36351</v>
      </c>
      <c r="AA1077" s="51">
        <f t="shared" si="16"/>
        <v>36351</v>
      </c>
      <c r="AB1077" s="100"/>
      <c r="AC1077" s="100"/>
      <c r="AD1077" s="100"/>
      <c r="AE1077" s="100"/>
      <c r="AF1077" s="100"/>
      <c r="AG1077" s="100"/>
      <c r="AH1077" s="100"/>
      <c r="AI1077" s="100"/>
      <c r="AJ1077" s="100"/>
      <c r="AK1077" s="100"/>
      <c r="AL1077" s="100"/>
      <c r="AM1077" s="100"/>
      <c r="AN1077" s="100"/>
      <c r="AO1077" s="100"/>
      <c r="AP1077" s="100"/>
      <c r="AQ1077" s="100"/>
      <c r="AR1077" s="100"/>
      <c r="AS1077" s="100"/>
      <c r="AT1077" s="100"/>
      <c r="AU1077" s="100"/>
      <c r="AV1077" s="100"/>
      <c r="AW1077" s="100"/>
      <c r="AX1077" s="100"/>
      <c r="AY1077" s="100"/>
      <c r="AZ1077" s="100"/>
      <c r="BA1077" s="100"/>
      <c r="BB1077" s="100"/>
      <c r="BC1077" s="100"/>
      <c r="BD1077" s="100"/>
      <c r="BE1077" s="100"/>
      <c r="BF1077" s="100"/>
      <c r="BG1077" s="100"/>
    </row>
    <row r="1078" spans="1:59" s="85" customFormat="1" ht="15.6" x14ac:dyDescent="0.3">
      <c r="A1078" s="40" t="s">
        <v>88</v>
      </c>
      <c r="B1078" s="40" t="str">
        <f>VLOOKUP(A1078,'CENTROS DE COSTOS'!A:D,2,0)</f>
        <v>0036-0005</v>
      </c>
      <c r="C1078" s="40" t="str">
        <f>VLOOKUP(A1078,'CENTROS DE COSTOS'!A:D,3,0)</f>
        <v>Wompi Noroccidente</v>
      </c>
      <c r="D1078" s="40">
        <v>5579</v>
      </c>
      <c r="E1078" s="40" t="s">
        <v>5343</v>
      </c>
      <c r="F1078" s="40">
        <v>69297</v>
      </c>
      <c r="G1078" s="40" t="s">
        <v>33</v>
      </c>
      <c r="H1078" s="40" t="s">
        <v>120</v>
      </c>
      <c r="I1078" s="40" t="s">
        <v>209</v>
      </c>
      <c r="J1078" s="40" t="s">
        <v>7076</v>
      </c>
      <c r="K1078" s="40" t="s">
        <v>1170</v>
      </c>
      <c r="L1078" s="40" t="s">
        <v>9030</v>
      </c>
      <c r="M1078" s="103">
        <v>45972.469444444447</v>
      </c>
      <c r="N1078" s="103">
        <v>45975.515972222223</v>
      </c>
      <c r="O1078" s="40" t="s">
        <v>35</v>
      </c>
      <c r="P1078" s="40" t="s">
        <v>35</v>
      </c>
      <c r="Q1078" s="40" t="s">
        <v>1494</v>
      </c>
      <c r="R1078" s="40" t="s">
        <v>1495</v>
      </c>
      <c r="S1078" s="40" t="s">
        <v>11289</v>
      </c>
      <c r="T1078" s="40" t="s">
        <v>1497</v>
      </c>
      <c r="U1078" s="40">
        <v>32</v>
      </c>
      <c r="V1078" s="40" t="str">
        <f>VLOOKUP(D1078,TIPOLOGIA!A:F,5,0)</f>
        <v>LEJANA</v>
      </c>
      <c r="W1078" s="40" t="str">
        <f>VLOOKUP(D1078,TIPOLOGIA!A:F,6,0)</f>
        <v>TERRESTRE</v>
      </c>
      <c r="X1078" s="40" t="s">
        <v>12479</v>
      </c>
      <c r="Y1078" s="40">
        <v>1</v>
      </c>
      <c r="Z1078" s="51">
        <f>IF(T1078="SOPORTE_TELEFÓNICO",'TARIFAS 2025'!$B$14,IF(V1078="PRINCIPAL",'TARIFAS 2025'!$B$11,IF(V1078="INTERMEDIA",'TARIFAS 2025'!$C$11,IF(V1078="LEJANA",'TARIFAS 2025'!$D$11))))</f>
        <v>40250</v>
      </c>
      <c r="AA1078" s="51">
        <f t="shared" si="16"/>
        <v>40250</v>
      </c>
      <c r="AB1078" s="100"/>
      <c r="AC1078" s="100"/>
      <c r="AD1078" s="100"/>
      <c r="AE1078" s="100"/>
      <c r="AF1078" s="100"/>
      <c r="AG1078" s="100"/>
      <c r="AH1078" s="100"/>
      <c r="AI1078" s="100"/>
      <c r="AJ1078" s="100"/>
      <c r="AK1078" s="100"/>
      <c r="AL1078" s="100"/>
      <c r="AM1078" s="100"/>
      <c r="AN1078" s="100"/>
      <c r="AO1078" s="100"/>
      <c r="AP1078" s="100"/>
      <c r="AQ1078" s="100"/>
      <c r="AR1078" s="100"/>
      <c r="AS1078" s="100"/>
      <c r="AT1078" s="100"/>
      <c r="AU1078" s="100"/>
      <c r="AV1078" s="100"/>
      <c r="AW1078" s="100"/>
      <c r="AX1078" s="100"/>
      <c r="AY1078" s="100"/>
      <c r="AZ1078" s="100"/>
      <c r="BA1078" s="100"/>
      <c r="BB1078" s="100"/>
      <c r="BC1078" s="100"/>
      <c r="BD1078" s="100"/>
      <c r="BE1078" s="100"/>
      <c r="BF1078" s="100"/>
      <c r="BG1078" s="100"/>
    </row>
    <row r="1079" spans="1:59" s="85" customFormat="1" ht="15.6" x14ac:dyDescent="0.3">
      <c r="A1079" s="40" t="s">
        <v>88</v>
      </c>
      <c r="B1079" s="40" t="str">
        <f>VLOOKUP(A1079,'CENTROS DE COSTOS'!A:D,2,0)</f>
        <v>0036-0005</v>
      </c>
      <c r="C1079" s="40" t="str">
        <f>VLOOKUP(A1079,'CENTROS DE COSTOS'!A:D,3,0)</f>
        <v>Wompi Noroccidente</v>
      </c>
      <c r="D1079" s="40">
        <v>5440</v>
      </c>
      <c r="E1079" s="40" t="s">
        <v>5344</v>
      </c>
      <c r="F1079" s="40">
        <v>28856</v>
      </c>
      <c r="G1079" s="40" t="s">
        <v>33</v>
      </c>
      <c r="H1079" s="40" t="s">
        <v>120</v>
      </c>
      <c r="I1079" s="40" t="s">
        <v>198</v>
      </c>
      <c r="J1079" s="40" t="s">
        <v>1595</v>
      </c>
      <c r="K1079" s="40" t="s">
        <v>1170</v>
      </c>
      <c r="L1079" s="40" t="s">
        <v>9031</v>
      </c>
      <c r="M1079" s="103">
        <v>45972.593055555553</v>
      </c>
      <c r="N1079" s="103">
        <v>45975.51666666667</v>
      </c>
      <c r="O1079" s="40" t="s">
        <v>35</v>
      </c>
      <c r="P1079" s="40" t="s">
        <v>35</v>
      </c>
      <c r="Q1079" s="40" t="s">
        <v>1494</v>
      </c>
      <c r="R1079" s="40" t="s">
        <v>1495</v>
      </c>
      <c r="S1079" s="40" t="s">
        <v>11290</v>
      </c>
      <c r="T1079" s="40" t="s">
        <v>1497</v>
      </c>
      <c r="U1079" s="40">
        <v>64</v>
      </c>
      <c r="V1079" s="40" t="str">
        <f>VLOOKUP(D1079,TIPOLOGIA!A:F,5,0)</f>
        <v>INTERMEDIA</v>
      </c>
      <c r="W1079" s="40" t="str">
        <f>VLOOKUP(D1079,TIPOLOGIA!A:F,6,0)</f>
        <v>TERRESTRE</v>
      </c>
      <c r="X1079" s="40" t="s">
        <v>12479</v>
      </c>
      <c r="Y1079" s="40">
        <v>1</v>
      </c>
      <c r="Z1079" s="51">
        <f>IF(T1079="SOPORTE_TELEFÓNICO",'TARIFAS 2025'!$B$14,IF(V1079="PRINCIPAL",'TARIFAS 2025'!$B$11,IF(V1079="INTERMEDIA",'TARIFAS 2025'!$C$11,IF(V1079="LEJANA",'TARIFAS 2025'!$D$11))))</f>
        <v>36351</v>
      </c>
      <c r="AA1079" s="51">
        <f t="shared" si="16"/>
        <v>36351</v>
      </c>
      <c r="AB1079" s="100"/>
      <c r="AC1079" s="100"/>
      <c r="AD1079" s="100"/>
      <c r="AE1079" s="100"/>
      <c r="AF1079" s="100"/>
      <c r="AG1079" s="100"/>
      <c r="AH1079" s="100"/>
      <c r="AI1079" s="100"/>
      <c r="AJ1079" s="100"/>
      <c r="AK1079" s="100"/>
      <c r="AL1079" s="100"/>
      <c r="AM1079" s="100"/>
      <c r="AN1079" s="100"/>
      <c r="AO1079" s="100"/>
      <c r="AP1079" s="100"/>
      <c r="AQ1079" s="100"/>
      <c r="AR1079" s="100"/>
      <c r="AS1079" s="100"/>
      <c r="AT1079" s="100"/>
      <c r="AU1079" s="100"/>
      <c r="AV1079" s="100"/>
      <c r="AW1079" s="100"/>
      <c r="AX1079" s="100"/>
      <c r="AY1079" s="100"/>
      <c r="AZ1079" s="100"/>
      <c r="BA1079" s="100"/>
      <c r="BB1079" s="100"/>
      <c r="BC1079" s="100"/>
      <c r="BD1079" s="100"/>
      <c r="BE1079" s="100"/>
      <c r="BF1079" s="100"/>
      <c r="BG1079" s="100"/>
    </row>
    <row r="1080" spans="1:59" s="85" customFormat="1" ht="15.6" x14ac:dyDescent="0.3">
      <c r="A1080" s="40" t="s">
        <v>88</v>
      </c>
      <c r="B1080" s="40" t="str">
        <f>VLOOKUP(A1080,'CENTROS DE COSTOS'!A:D,2,0)</f>
        <v>0036-0005</v>
      </c>
      <c r="C1080" s="40" t="str">
        <f>VLOOKUP(A1080,'CENTROS DE COSTOS'!A:D,3,0)</f>
        <v>Wompi Noroccidente</v>
      </c>
      <c r="D1080" s="40">
        <v>5318</v>
      </c>
      <c r="E1080" s="40" t="s">
        <v>5345</v>
      </c>
      <c r="F1080" s="40">
        <v>38260</v>
      </c>
      <c r="G1080" s="40" t="s">
        <v>33</v>
      </c>
      <c r="H1080" s="40" t="s">
        <v>120</v>
      </c>
      <c r="I1080" s="40" t="s">
        <v>186</v>
      </c>
      <c r="J1080" s="40" t="s">
        <v>7077</v>
      </c>
      <c r="K1080" s="40" t="s">
        <v>1170</v>
      </c>
      <c r="L1080" s="40" t="s">
        <v>9032</v>
      </c>
      <c r="M1080" s="103">
        <v>45972.333333333343</v>
      </c>
      <c r="N1080" s="103">
        <v>45975.51666666667</v>
      </c>
      <c r="O1080" s="40" t="s">
        <v>35</v>
      </c>
      <c r="P1080" s="40" t="s">
        <v>35</v>
      </c>
      <c r="Q1080" s="40" t="s">
        <v>1494</v>
      </c>
      <c r="R1080" s="40" t="s">
        <v>1495</v>
      </c>
      <c r="S1080" s="40" t="s">
        <v>11291</v>
      </c>
      <c r="T1080" s="40" t="s">
        <v>1497</v>
      </c>
      <c r="U1080" s="40">
        <v>24</v>
      </c>
      <c r="V1080" s="40" t="str">
        <f>VLOOKUP(D1080,TIPOLOGIA!A:F,5,0)</f>
        <v>INTERMEDIA</v>
      </c>
      <c r="W1080" s="40" t="str">
        <f>VLOOKUP(D1080,TIPOLOGIA!A:F,6,0)</f>
        <v>TERRESTRE</v>
      </c>
      <c r="X1080" s="40" t="s">
        <v>12479</v>
      </c>
      <c r="Y1080" s="40">
        <v>1</v>
      </c>
      <c r="Z1080" s="51">
        <f>IF(T1080="SOPORTE_TELEFÓNICO",'TARIFAS 2025'!$B$14,IF(V1080="PRINCIPAL",'TARIFAS 2025'!$B$11,IF(V1080="INTERMEDIA",'TARIFAS 2025'!$C$11,IF(V1080="LEJANA",'TARIFAS 2025'!$D$11))))</f>
        <v>36351</v>
      </c>
      <c r="AA1080" s="51">
        <f t="shared" si="16"/>
        <v>36351</v>
      </c>
      <c r="AB1080" s="100"/>
      <c r="AC1080" s="100"/>
      <c r="AD1080" s="100"/>
      <c r="AE1080" s="100"/>
      <c r="AF1080" s="100"/>
      <c r="AG1080" s="100"/>
      <c r="AH1080" s="100"/>
      <c r="AI1080" s="100"/>
      <c r="AJ1080" s="100"/>
      <c r="AK1080" s="100"/>
      <c r="AL1080" s="100"/>
      <c r="AM1080" s="100"/>
      <c r="AN1080" s="100"/>
      <c r="AO1080" s="100"/>
      <c r="AP1080" s="101"/>
      <c r="AQ1080" s="100"/>
      <c r="AR1080" s="100"/>
      <c r="AS1080" s="100"/>
      <c r="AT1080" s="100"/>
      <c r="AU1080" s="100"/>
      <c r="AV1080" s="100"/>
      <c r="AW1080" s="100"/>
      <c r="AX1080" s="100"/>
      <c r="AY1080" s="100"/>
      <c r="AZ1080" s="100"/>
      <c r="BA1080" s="100"/>
      <c r="BB1080" s="100"/>
      <c r="BC1080" s="100"/>
      <c r="BD1080" s="100"/>
      <c r="BE1080" s="100"/>
      <c r="BF1080" s="100"/>
      <c r="BG1080" s="100"/>
    </row>
    <row r="1081" spans="1:59" s="85" customFormat="1" ht="15.6" x14ac:dyDescent="0.3">
      <c r="A1081" s="40" t="s">
        <v>88</v>
      </c>
      <c r="B1081" s="40" t="str">
        <f>VLOOKUP(A1081,'CENTROS DE COSTOS'!A:D,2,0)</f>
        <v>0036-0005</v>
      </c>
      <c r="C1081" s="40" t="str">
        <f>VLOOKUP(A1081,'CENTROS DE COSTOS'!A:D,3,0)</f>
        <v>Wompi Noroccidente</v>
      </c>
      <c r="D1081" s="40">
        <v>5282</v>
      </c>
      <c r="E1081" s="40" t="s">
        <v>5346</v>
      </c>
      <c r="F1081" s="40">
        <v>56389</v>
      </c>
      <c r="G1081" s="40" t="s">
        <v>33</v>
      </c>
      <c r="H1081" s="40" t="s">
        <v>120</v>
      </c>
      <c r="I1081" s="40" t="s">
        <v>181</v>
      </c>
      <c r="J1081" s="40" t="s">
        <v>1663</v>
      </c>
      <c r="K1081" s="40" t="s">
        <v>1170</v>
      </c>
      <c r="L1081" s="40" t="s">
        <v>9033</v>
      </c>
      <c r="M1081" s="103">
        <v>45972.381944444453</v>
      </c>
      <c r="N1081" s="103">
        <v>45975.517361111109</v>
      </c>
      <c r="O1081" s="40" t="s">
        <v>35</v>
      </c>
      <c r="P1081" s="40" t="s">
        <v>35</v>
      </c>
      <c r="Q1081" s="40" t="s">
        <v>1494</v>
      </c>
      <c r="R1081" s="40" t="s">
        <v>1495</v>
      </c>
      <c r="S1081" s="40" t="s">
        <v>11292</v>
      </c>
      <c r="T1081" s="40" t="s">
        <v>1497</v>
      </c>
      <c r="U1081" s="40">
        <v>32</v>
      </c>
      <c r="V1081" s="40" t="str">
        <f>VLOOKUP(D1081,TIPOLOGIA!A:F,5,0)</f>
        <v>INTERMEDIA</v>
      </c>
      <c r="W1081" s="40" t="str">
        <f>VLOOKUP(D1081,TIPOLOGIA!A:F,6,0)</f>
        <v>TERRESTRE</v>
      </c>
      <c r="X1081" s="40" t="s">
        <v>12479</v>
      </c>
      <c r="Y1081" s="40">
        <v>1</v>
      </c>
      <c r="Z1081" s="51">
        <f>IF(T1081="SOPORTE_TELEFÓNICO",'TARIFAS 2025'!$B$14,IF(V1081="PRINCIPAL",'TARIFAS 2025'!$B$11,IF(V1081="INTERMEDIA",'TARIFAS 2025'!$C$11,IF(V1081="LEJANA",'TARIFAS 2025'!$D$11))))</f>
        <v>36351</v>
      </c>
      <c r="AA1081" s="51">
        <f t="shared" si="16"/>
        <v>36351</v>
      </c>
      <c r="AB1081" s="100"/>
      <c r="AC1081" s="100"/>
      <c r="AD1081" s="100"/>
      <c r="AE1081" s="100"/>
      <c r="AF1081" s="100"/>
      <c r="AG1081" s="100"/>
      <c r="AH1081" s="100"/>
      <c r="AI1081" s="100"/>
      <c r="AJ1081" s="100"/>
      <c r="AK1081" s="100"/>
      <c r="AL1081" s="100"/>
      <c r="AM1081" s="100"/>
      <c r="AN1081" s="100"/>
      <c r="AO1081" s="100"/>
      <c r="AP1081" s="100"/>
      <c r="AQ1081" s="100"/>
      <c r="AR1081" s="100"/>
      <c r="AS1081" s="100"/>
      <c r="AT1081" s="100"/>
      <c r="AU1081" s="100"/>
      <c r="AV1081" s="100"/>
      <c r="AW1081" s="100"/>
      <c r="AX1081" s="100"/>
      <c r="AY1081" s="100"/>
      <c r="AZ1081" s="100"/>
      <c r="BA1081" s="100"/>
      <c r="BB1081" s="100"/>
      <c r="BC1081" s="100"/>
      <c r="BD1081" s="100"/>
      <c r="BE1081" s="100"/>
      <c r="BF1081" s="100"/>
      <c r="BG1081" s="100"/>
    </row>
    <row r="1082" spans="1:59" s="85" customFormat="1" ht="15.6" x14ac:dyDescent="0.3">
      <c r="A1082" s="40" t="s">
        <v>88</v>
      </c>
      <c r="B1082" s="40" t="str">
        <f>VLOOKUP(A1082,'CENTROS DE COSTOS'!A:D,2,0)</f>
        <v>0036-0005</v>
      </c>
      <c r="C1082" s="40" t="str">
        <f>VLOOKUP(A1082,'CENTROS DE COSTOS'!A:D,3,0)</f>
        <v>Wompi Noroccidente</v>
      </c>
      <c r="D1082" s="40">
        <v>5579</v>
      </c>
      <c r="E1082" s="40" t="s">
        <v>5347</v>
      </c>
      <c r="F1082" s="40">
        <v>38484</v>
      </c>
      <c r="G1082" s="40" t="s">
        <v>33</v>
      </c>
      <c r="H1082" s="40" t="s">
        <v>120</v>
      </c>
      <c r="I1082" s="40" t="s">
        <v>209</v>
      </c>
      <c r="J1082" s="40" t="s">
        <v>7078</v>
      </c>
      <c r="K1082" s="40" t="s">
        <v>1170</v>
      </c>
      <c r="L1082" s="40" t="s">
        <v>9034</v>
      </c>
      <c r="M1082" s="103">
        <v>45971.536111111112</v>
      </c>
      <c r="N1082" s="103">
        <v>45975.518055555563</v>
      </c>
      <c r="O1082" s="40" t="s">
        <v>35</v>
      </c>
      <c r="P1082" s="40" t="s">
        <v>35</v>
      </c>
      <c r="Q1082" s="40" t="s">
        <v>1494</v>
      </c>
      <c r="R1082" s="40" t="s">
        <v>1495</v>
      </c>
      <c r="S1082" s="40" t="s">
        <v>11293</v>
      </c>
      <c r="T1082" s="40" t="s">
        <v>1497</v>
      </c>
      <c r="U1082" s="40">
        <v>24</v>
      </c>
      <c r="V1082" s="40" t="str">
        <f>VLOOKUP(D1082,TIPOLOGIA!A:F,5,0)</f>
        <v>LEJANA</v>
      </c>
      <c r="W1082" s="40" t="str">
        <f>VLOOKUP(D1082,TIPOLOGIA!A:F,6,0)</f>
        <v>TERRESTRE</v>
      </c>
      <c r="X1082" s="40" t="s">
        <v>12479</v>
      </c>
      <c r="Y1082" s="40">
        <v>1</v>
      </c>
      <c r="Z1082" s="51">
        <f>IF(T1082="SOPORTE_TELEFÓNICO",'TARIFAS 2025'!$B$14,IF(V1082="PRINCIPAL",'TARIFAS 2025'!$B$11,IF(V1082="INTERMEDIA",'TARIFAS 2025'!$C$11,IF(V1082="LEJANA",'TARIFAS 2025'!$D$11))))</f>
        <v>40250</v>
      </c>
      <c r="AA1082" s="51">
        <f t="shared" si="16"/>
        <v>40250</v>
      </c>
      <c r="AB1082" s="100"/>
      <c r="AC1082" s="100"/>
      <c r="AD1082" s="100"/>
      <c r="AE1082" s="100"/>
      <c r="AF1082" s="100"/>
      <c r="AG1082" s="100"/>
      <c r="AH1082" s="100"/>
      <c r="AI1082" s="100"/>
      <c r="AJ1082" s="100"/>
      <c r="AK1082" s="100"/>
      <c r="AL1082" s="100"/>
      <c r="AM1082" s="100"/>
      <c r="AN1082" s="100"/>
      <c r="AO1082" s="100"/>
      <c r="AP1082" s="100"/>
      <c r="AQ1082" s="100"/>
      <c r="AR1082" s="100"/>
      <c r="AS1082" s="100"/>
      <c r="AT1082" s="100"/>
      <c r="AU1082" s="100"/>
      <c r="AV1082" s="100"/>
      <c r="AW1082" s="100"/>
      <c r="AX1082" s="100"/>
      <c r="AY1082" s="100"/>
      <c r="AZ1082" s="100"/>
      <c r="BA1082" s="100"/>
      <c r="BB1082" s="100"/>
      <c r="BC1082" s="100"/>
      <c r="BD1082" s="100"/>
      <c r="BE1082" s="100"/>
      <c r="BF1082" s="100"/>
      <c r="BG1082" s="100"/>
    </row>
    <row r="1083" spans="1:59" s="85" customFormat="1" ht="15.6" x14ac:dyDescent="0.3">
      <c r="A1083" s="40" t="s">
        <v>88</v>
      </c>
      <c r="B1083" s="40" t="str">
        <f>VLOOKUP(A1083,'CENTROS DE COSTOS'!A:D,2,0)</f>
        <v>0036-0005</v>
      </c>
      <c r="C1083" s="40" t="str">
        <f>VLOOKUP(A1083,'CENTROS DE COSTOS'!A:D,3,0)</f>
        <v>Wompi Noroccidente</v>
      </c>
      <c r="D1083" s="40">
        <v>5400</v>
      </c>
      <c r="E1083" s="40" t="s">
        <v>5348</v>
      </c>
      <c r="F1083" s="40">
        <v>72019</v>
      </c>
      <c r="G1083" s="40" t="s">
        <v>33</v>
      </c>
      <c r="H1083" s="40" t="s">
        <v>120</v>
      </c>
      <c r="I1083" s="40" t="s">
        <v>132</v>
      </c>
      <c r="J1083" s="40" t="s">
        <v>7079</v>
      </c>
      <c r="K1083" s="40" t="s">
        <v>1170</v>
      </c>
      <c r="L1083" s="40" t="s">
        <v>9035</v>
      </c>
      <c r="M1083" s="103">
        <v>45971.333333333343</v>
      </c>
      <c r="N1083" s="103">
        <v>45975.518055555563</v>
      </c>
      <c r="O1083" s="40" t="s">
        <v>35</v>
      </c>
      <c r="P1083" s="40" t="s">
        <v>35</v>
      </c>
      <c r="Q1083" s="40" t="s">
        <v>1494</v>
      </c>
      <c r="R1083" s="40" t="s">
        <v>1495</v>
      </c>
      <c r="S1083" s="40" t="s">
        <v>11294</v>
      </c>
      <c r="T1083" s="40" t="s">
        <v>1497</v>
      </c>
      <c r="U1083" s="40">
        <v>48</v>
      </c>
      <c r="V1083" s="40" t="str">
        <f>VLOOKUP(D1083,TIPOLOGIA!A:F,5,0)</f>
        <v>INTERMEDIA</v>
      </c>
      <c r="W1083" s="40" t="str">
        <f>VLOOKUP(D1083,TIPOLOGIA!A:F,6,0)</f>
        <v>TERRESTRE</v>
      </c>
      <c r="X1083" s="40" t="s">
        <v>12479</v>
      </c>
      <c r="Y1083" s="40">
        <v>1</v>
      </c>
      <c r="Z1083" s="51">
        <f>IF(T1083="SOPORTE_TELEFÓNICO",'TARIFAS 2025'!$B$14,IF(V1083="PRINCIPAL",'TARIFAS 2025'!$B$11,IF(V1083="INTERMEDIA",'TARIFAS 2025'!$C$11,IF(V1083="LEJANA",'TARIFAS 2025'!$D$11))))</f>
        <v>36351</v>
      </c>
      <c r="AA1083" s="51">
        <f t="shared" si="16"/>
        <v>36351</v>
      </c>
      <c r="AB1083" s="100"/>
      <c r="AC1083" s="100"/>
      <c r="AD1083" s="100"/>
      <c r="AE1083" s="100"/>
      <c r="AF1083" s="100"/>
      <c r="AG1083" s="100"/>
      <c r="AH1083" s="100"/>
      <c r="AI1083" s="100"/>
      <c r="AJ1083" s="100"/>
      <c r="AK1083" s="100"/>
      <c r="AL1083" s="100"/>
      <c r="AM1083" s="100"/>
      <c r="AN1083" s="100"/>
      <c r="AO1083" s="100"/>
      <c r="AP1083" s="100"/>
      <c r="AQ1083" s="100"/>
      <c r="AR1083" s="100"/>
      <c r="AS1083" s="100"/>
      <c r="AT1083" s="100"/>
      <c r="AU1083" s="100"/>
      <c r="AV1083" s="100"/>
      <c r="AW1083" s="100"/>
      <c r="AX1083" s="100"/>
      <c r="AY1083" s="100"/>
      <c r="AZ1083" s="100"/>
      <c r="BA1083" s="100"/>
      <c r="BB1083" s="100"/>
      <c r="BC1083" s="100"/>
      <c r="BD1083" s="100"/>
      <c r="BE1083" s="100"/>
      <c r="BF1083" s="100"/>
      <c r="BG1083" s="100"/>
    </row>
    <row r="1084" spans="1:59" s="85" customFormat="1" ht="15.6" x14ac:dyDescent="0.3">
      <c r="A1084" s="40" t="s">
        <v>88</v>
      </c>
      <c r="B1084" s="40" t="str">
        <f>VLOOKUP(A1084,'CENTROS DE COSTOS'!A:D,2,0)</f>
        <v>0036-0005</v>
      </c>
      <c r="C1084" s="40" t="str">
        <f>VLOOKUP(A1084,'CENTROS DE COSTOS'!A:D,3,0)</f>
        <v>Wompi Noroccidente</v>
      </c>
      <c r="D1084" s="40">
        <v>5400</v>
      </c>
      <c r="E1084" s="40" t="s">
        <v>5349</v>
      </c>
      <c r="F1084" s="40">
        <v>69014</v>
      </c>
      <c r="G1084" s="40" t="s">
        <v>33</v>
      </c>
      <c r="H1084" s="40" t="s">
        <v>120</v>
      </c>
      <c r="I1084" s="40" t="s">
        <v>132</v>
      </c>
      <c r="J1084" s="40" t="s">
        <v>7080</v>
      </c>
      <c r="K1084" s="40" t="s">
        <v>1170</v>
      </c>
      <c r="L1084" s="40" t="s">
        <v>9036</v>
      </c>
      <c r="M1084" s="103">
        <v>45971.567361111112</v>
      </c>
      <c r="N1084" s="103">
        <v>45975.518750000003</v>
      </c>
      <c r="O1084" s="40" t="s">
        <v>35</v>
      </c>
      <c r="P1084" s="40" t="s">
        <v>35</v>
      </c>
      <c r="Q1084" s="40" t="s">
        <v>1494</v>
      </c>
      <c r="R1084" s="40" t="s">
        <v>1495</v>
      </c>
      <c r="S1084" s="40" t="s">
        <v>11295</v>
      </c>
      <c r="T1084" s="40" t="s">
        <v>1497</v>
      </c>
      <c r="U1084" s="40">
        <v>32</v>
      </c>
      <c r="V1084" s="40" t="str">
        <f>VLOOKUP(D1084,TIPOLOGIA!A:F,5,0)</f>
        <v>INTERMEDIA</v>
      </c>
      <c r="W1084" s="40" t="str">
        <f>VLOOKUP(D1084,TIPOLOGIA!A:F,6,0)</f>
        <v>TERRESTRE</v>
      </c>
      <c r="X1084" s="40" t="s">
        <v>12479</v>
      </c>
      <c r="Y1084" s="40">
        <v>1</v>
      </c>
      <c r="Z1084" s="51">
        <f>IF(T1084="SOPORTE_TELEFÓNICO",'TARIFAS 2025'!$B$14,IF(V1084="PRINCIPAL",'TARIFAS 2025'!$B$11,IF(V1084="INTERMEDIA",'TARIFAS 2025'!$C$11,IF(V1084="LEJANA",'TARIFAS 2025'!$D$11))))</f>
        <v>36351</v>
      </c>
      <c r="AA1084" s="51">
        <f t="shared" si="16"/>
        <v>36351</v>
      </c>
      <c r="AB1084" s="100"/>
      <c r="AC1084" s="100"/>
      <c r="AD1084" s="100"/>
      <c r="AE1084" s="100"/>
      <c r="AF1084" s="100"/>
      <c r="AG1084" s="100"/>
      <c r="AH1084" s="100"/>
      <c r="AI1084" s="100"/>
      <c r="AJ1084" s="100"/>
      <c r="AK1084" s="100"/>
      <c r="AL1084" s="100"/>
      <c r="AM1084" s="100"/>
      <c r="AN1084" s="100"/>
      <c r="AO1084" s="100"/>
      <c r="AP1084" s="100"/>
      <c r="AQ1084" s="100"/>
      <c r="AR1084" s="100"/>
      <c r="AS1084" s="100"/>
      <c r="AT1084" s="100"/>
      <c r="AU1084" s="100"/>
      <c r="AV1084" s="100"/>
      <c r="AW1084" s="100"/>
      <c r="AX1084" s="100"/>
      <c r="AY1084" s="100"/>
      <c r="AZ1084" s="100"/>
      <c r="BA1084" s="100"/>
      <c r="BB1084" s="100"/>
      <c r="BC1084" s="100"/>
      <c r="BD1084" s="100"/>
      <c r="BE1084" s="100"/>
      <c r="BF1084" s="100"/>
      <c r="BG1084" s="100"/>
    </row>
    <row r="1085" spans="1:59" s="85" customFormat="1" ht="15.6" x14ac:dyDescent="0.3">
      <c r="A1085" s="40" t="s">
        <v>88</v>
      </c>
      <c r="B1085" s="40" t="str">
        <f>VLOOKUP(A1085,'CENTROS DE COSTOS'!A:D,2,0)</f>
        <v>0036-0005</v>
      </c>
      <c r="C1085" s="40" t="str">
        <f>VLOOKUP(A1085,'CENTROS DE COSTOS'!A:D,3,0)</f>
        <v>Wompi Noroccidente</v>
      </c>
      <c r="D1085" s="40">
        <v>5036</v>
      </c>
      <c r="E1085" s="40" t="s">
        <v>5350</v>
      </c>
      <c r="F1085" s="40">
        <v>10241</v>
      </c>
      <c r="G1085" s="40" t="s">
        <v>33</v>
      </c>
      <c r="H1085" s="40" t="s">
        <v>120</v>
      </c>
      <c r="I1085" s="40" t="s">
        <v>150</v>
      </c>
      <c r="J1085" s="40" t="s">
        <v>1601</v>
      </c>
      <c r="K1085" s="40" t="s">
        <v>1170</v>
      </c>
      <c r="L1085" s="40" t="s">
        <v>9037</v>
      </c>
      <c r="M1085" s="103">
        <v>45971.333333333343</v>
      </c>
      <c r="N1085" s="103">
        <v>45975.520138888889</v>
      </c>
      <c r="O1085" s="40" t="s">
        <v>35</v>
      </c>
      <c r="P1085" s="40" t="s">
        <v>35</v>
      </c>
      <c r="Q1085" s="40" t="s">
        <v>1494</v>
      </c>
      <c r="R1085" s="40" t="s">
        <v>1495</v>
      </c>
      <c r="S1085" s="40" t="s">
        <v>11296</v>
      </c>
      <c r="T1085" s="40" t="s">
        <v>1497</v>
      </c>
      <c r="U1085" s="40">
        <v>64</v>
      </c>
      <c r="V1085" s="40" t="str">
        <f>VLOOKUP(D1085,TIPOLOGIA!A:F,5,0)</f>
        <v>INTERMEDIA</v>
      </c>
      <c r="W1085" s="40" t="str">
        <f>VLOOKUP(D1085,TIPOLOGIA!A:F,6,0)</f>
        <v>TERRESTRE</v>
      </c>
      <c r="X1085" s="40" t="s">
        <v>12479</v>
      </c>
      <c r="Y1085" s="40">
        <v>1</v>
      </c>
      <c r="Z1085" s="51">
        <f>IF(T1085="SOPORTE_TELEFÓNICO",'TARIFAS 2025'!$B$14,IF(V1085="PRINCIPAL",'TARIFAS 2025'!$B$11,IF(V1085="INTERMEDIA",'TARIFAS 2025'!$C$11,IF(V1085="LEJANA",'TARIFAS 2025'!$D$11))))</f>
        <v>36351</v>
      </c>
      <c r="AA1085" s="51">
        <f t="shared" si="16"/>
        <v>36351</v>
      </c>
      <c r="AB1085" s="100"/>
      <c r="AC1085" s="100"/>
      <c r="AD1085" s="100"/>
      <c r="AE1085" s="100"/>
      <c r="AF1085" s="100"/>
      <c r="AG1085" s="100"/>
      <c r="AH1085" s="100"/>
      <c r="AI1085" s="100"/>
      <c r="AJ1085" s="100"/>
      <c r="AK1085" s="100"/>
      <c r="AL1085" s="100"/>
      <c r="AM1085" s="100"/>
      <c r="AN1085" s="100"/>
      <c r="AO1085" s="100"/>
      <c r="AP1085" s="100"/>
      <c r="AQ1085" s="100"/>
      <c r="AR1085" s="100"/>
      <c r="AS1085" s="100"/>
      <c r="AT1085" s="100"/>
      <c r="AU1085" s="100"/>
      <c r="AV1085" s="100"/>
      <c r="AW1085" s="100"/>
      <c r="AX1085" s="100"/>
      <c r="AY1085" s="100"/>
      <c r="AZ1085" s="100"/>
      <c r="BA1085" s="100"/>
      <c r="BB1085" s="100"/>
      <c r="BC1085" s="100"/>
      <c r="BD1085" s="100"/>
      <c r="BE1085" s="100"/>
      <c r="BF1085" s="100"/>
      <c r="BG1085" s="100"/>
    </row>
    <row r="1086" spans="1:59" s="85" customFormat="1" ht="15.6" x14ac:dyDescent="0.3">
      <c r="A1086" s="40" t="s">
        <v>88</v>
      </c>
      <c r="B1086" s="40" t="str">
        <f>VLOOKUP(A1086,'CENTROS DE COSTOS'!A:D,2,0)</f>
        <v>0036-0005</v>
      </c>
      <c r="C1086" s="40" t="str">
        <f>VLOOKUP(A1086,'CENTROS DE COSTOS'!A:D,3,0)</f>
        <v>Wompi Noroccidente</v>
      </c>
      <c r="D1086" s="40">
        <v>5400</v>
      </c>
      <c r="E1086" s="40" t="s">
        <v>5351</v>
      </c>
      <c r="F1086" s="40">
        <v>28499</v>
      </c>
      <c r="G1086" s="40" t="s">
        <v>33</v>
      </c>
      <c r="H1086" s="40" t="s">
        <v>120</v>
      </c>
      <c r="I1086" s="40" t="s">
        <v>132</v>
      </c>
      <c r="J1086" s="40" t="s">
        <v>3354</v>
      </c>
      <c r="K1086" s="40" t="s">
        <v>1170</v>
      </c>
      <c r="L1086" s="40" t="s">
        <v>9038</v>
      </c>
      <c r="M1086" s="103">
        <v>45971.333333333343</v>
      </c>
      <c r="N1086" s="103">
        <v>45975.520138888889</v>
      </c>
      <c r="O1086" s="40" t="s">
        <v>35</v>
      </c>
      <c r="P1086" s="40" t="s">
        <v>35</v>
      </c>
      <c r="Q1086" s="40" t="s">
        <v>1494</v>
      </c>
      <c r="R1086" s="40" t="s">
        <v>1495</v>
      </c>
      <c r="S1086" s="40" t="s">
        <v>11297</v>
      </c>
      <c r="T1086" s="40" t="s">
        <v>1497</v>
      </c>
      <c r="U1086" s="40">
        <v>56</v>
      </c>
      <c r="V1086" s="40" t="str">
        <f>VLOOKUP(D1086,TIPOLOGIA!A:F,5,0)</f>
        <v>INTERMEDIA</v>
      </c>
      <c r="W1086" s="40" t="str">
        <f>VLOOKUP(D1086,TIPOLOGIA!A:F,6,0)</f>
        <v>TERRESTRE</v>
      </c>
      <c r="X1086" s="40" t="s">
        <v>12479</v>
      </c>
      <c r="Y1086" s="40">
        <v>1</v>
      </c>
      <c r="Z1086" s="51">
        <f>IF(T1086="SOPORTE_TELEFÓNICO",'TARIFAS 2025'!$B$14,IF(V1086="PRINCIPAL",'TARIFAS 2025'!$B$11,IF(V1086="INTERMEDIA",'TARIFAS 2025'!$C$11,IF(V1086="LEJANA",'TARIFAS 2025'!$D$11))))</f>
        <v>36351</v>
      </c>
      <c r="AA1086" s="51">
        <f t="shared" si="16"/>
        <v>36351</v>
      </c>
      <c r="AB1086" s="100"/>
      <c r="AC1086" s="100"/>
      <c r="AD1086" s="100"/>
      <c r="AE1086" s="100"/>
      <c r="AF1086" s="100"/>
      <c r="AG1086" s="100"/>
      <c r="AH1086" s="100"/>
      <c r="AI1086" s="100"/>
      <c r="AJ1086" s="100"/>
      <c r="AK1086" s="100"/>
      <c r="AL1086" s="100"/>
      <c r="AM1086" s="100"/>
      <c r="AN1086" s="100"/>
      <c r="AO1086" s="100"/>
      <c r="AP1086" s="100"/>
      <c r="AQ1086" s="100"/>
      <c r="AR1086" s="100"/>
      <c r="AS1086" s="100"/>
      <c r="AT1086" s="100"/>
      <c r="AU1086" s="100"/>
      <c r="AV1086" s="100"/>
      <c r="AW1086" s="100"/>
      <c r="AX1086" s="100"/>
      <c r="AY1086" s="100"/>
      <c r="AZ1086" s="100"/>
      <c r="BA1086" s="100"/>
      <c r="BB1086" s="100"/>
      <c r="BC1086" s="100"/>
      <c r="BD1086" s="100"/>
      <c r="BE1086" s="100"/>
      <c r="BF1086" s="100"/>
      <c r="BG1086" s="100"/>
    </row>
    <row r="1087" spans="1:59" s="85" customFormat="1" ht="15.6" x14ac:dyDescent="0.3">
      <c r="A1087" s="40" t="s">
        <v>71</v>
      </c>
      <c r="B1087" s="40" t="str">
        <f>VLOOKUP(A1087,'CENTROS DE COSTOS'!A:D,2,0)</f>
        <v>0036-0004</v>
      </c>
      <c r="C1087" s="40" t="str">
        <f>VLOOKUP(A1087,'CENTROS DE COSTOS'!A:D,3,0)</f>
        <v>Wompi Centro</v>
      </c>
      <c r="D1087" s="40">
        <v>11001</v>
      </c>
      <c r="E1087" s="40" t="s">
        <v>5352</v>
      </c>
      <c r="F1087" s="40">
        <v>79534</v>
      </c>
      <c r="G1087" s="40" t="s">
        <v>33</v>
      </c>
      <c r="H1087" s="40" t="s">
        <v>618</v>
      </c>
      <c r="I1087" s="40" t="s">
        <v>71</v>
      </c>
      <c r="J1087" s="40" t="s">
        <v>7081</v>
      </c>
      <c r="K1087" s="40" t="s">
        <v>1170</v>
      </c>
      <c r="L1087" s="40" t="s">
        <v>9039</v>
      </c>
      <c r="M1087" s="103">
        <v>45974.333333333343</v>
      </c>
      <c r="N1087" s="103">
        <v>45975.520833333343</v>
      </c>
      <c r="O1087" s="40" t="s">
        <v>35</v>
      </c>
      <c r="P1087" s="40" t="s">
        <v>35</v>
      </c>
      <c r="Q1087" s="40" t="s">
        <v>1494</v>
      </c>
      <c r="R1087" s="40" t="s">
        <v>1495</v>
      </c>
      <c r="S1087" s="40" t="s">
        <v>11298</v>
      </c>
      <c r="T1087" s="40" t="s">
        <v>1172</v>
      </c>
      <c r="U1087" s="40">
        <v>48</v>
      </c>
      <c r="V1087" s="40" t="str">
        <f>VLOOKUP(D1087,TIPOLOGIA!A:F,5,0)</f>
        <v>PRINCIPAL</v>
      </c>
      <c r="W1087" s="40" t="str">
        <f>VLOOKUP(D1087,TIPOLOGIA!A:F,6,0)</f>
        <v>TERRESTRE</v>
      </c>
      <c r="X1087" s="40" t="s">
        <v>1323</v>
      </c>
      <c r="Y1087" s="40">
        <v>1</v>
      </c>
      <c r="Z1087" s="51">
        <f>IF(T1087="SOPORTE_TELEFÓNICO",'TARIFAS 2025'!$B$14,IF(V1087="PRINCIPAL",'TARIFAS 2025'!$B$11,IF(V1087="INTERMEDIA",'TARIFAS 2025'!$C$11,IF(V1087="LEJANA",'TARIFAS 2025'!$D$11))))</f>
        <v>31419</v>
      </c>
      <c r="AA1087" s="51">
        <f t="shared" si="16"/>
        <v>31419</v>
      </c>
      <c r="AB1087" s="100"/>
      <c r="AC1087" s="100"/>
      <c r="AD1087" s="100"/>
      <c r="AE1087" s="100"/>
      <c r="AF1087" s="100"/>
      <c r="AG1087" s="100"/>
      <c r="AH1087" s="100"/>
      <c r="AI1087" s="100"/>
      <c r="AJ1087" s="100"/>
      <c r="AK1087" s="100"/>
      <c r="AL1087" s="100"/>
      <c r="AM1087" s="100"/>
      <c r="AN1087" s="100"/>
      <c r="AO1087" s="100"/>
      <c r="AP1087" s="100"/>
      <c r="AQ1087" s="100"/>
      <c r="AR1087" s="100"/>
      <c r="AS1087" s="100"/>
      <c r="AT1087" s="100"/>
      <c r="AU1087" s="100"/>
      <c r="AV1087" s="100"/>
      <c r="AW1087" s="100"/>
      <c r="AX1087" s="100"/>
      <c r="AY1087" s="100"/>
      <c r="AZ1087" s="100"/>
      <c r="BA1087" s="100"/>
      <c r="BB1087" s="100"/>
      <c r="BC1087" s="100"/>
      <c r="BD1087" s="100"/>
      <c r="BE1087" s="100"/>
      <c r="BF1087" s="100"/>
      <c r="BG1087" s="100"/>
    </row>
    <row r="1088" spans="1:59" s="85" customFormat="1" ht="15.6" x14ac:dyDescent="0.3">
      <c r="A1088" s="40" t="s">
        <v>71</v>
      </c>
      <c r="B1088" s="40" t="str">
        <f>VLOOKUP(A1088,'CENTROS DE COSTOS'!A:D,2,0)</f>
        <v>0036-0004</v>
      </c>
      <c r="C1088" s="40" t="str">
        <f>VLOOKUP(A1088,'CENTROS DE COSTOS'!A:D,3,0)</f>
        <v>Wompi Centro</v>
      </c>
      <c r="D1088" s="40">
        <v>25754</v>
      </c>
      <c r="E1088" s="40" t="s">
        <v>5353</v>
      </c>
      <c r="F1088" s="40">
        <v>12879</v>
      </c>
      <c r="G1088" s="40" t="s">
        <v>33</v>
      </c>
      <c r="H1088" s="40" t="s">
        <v>618</v>
      </c>
      <c r="I1088" s="40" t="s">
        <v>698</v>
      </c>
      <c r="J1088" s="40" t="s">
        <v>7082</v>
      </c>
      <c r="K1088" s="40" t="s">
        <v>1170</v>
      </c>
      <c r="L1088" s="40" t="s">
        <v>9040</v>
      </c>
      <c r="M1088" s="103">
        <v>45974.515277777777</v>
      </c>
      <c r="N1088" s="103">
        <v>45975.521527777782</v>
      </c>
      <c r="O1088" s="40" t="s">
        <v>35</v>
      </c>
      <c r="P1088" s="40" t="s">
        <v>35</v>
      </c>
      <c r="Q1088" s="40" t="s">
        <v>1494</v>
      </c>
      <c r="R1088" s="40" t="s">
        <v>1495</v>
      </c>
      <c r="S1088" s="40" t="s">
        <v>11299</v>
      </c>
      <c r="T1088" s="40" t="s">
        <v>1172</v>
      </c>
      <c r="U1088" s="40">
        <v>64</v>
      </c>
      <c r="V1088" s="40" t="str">
        <f>VLOOKUP(D1088,TIPOLOGIA!A:F,5,0)</f>
        <v>PRINCIPAL</v>
      </c>
      <c r="W1088" s="40" t="str">
        <f>VLOOKUP(D1088,TIPOLOGIA!A:F,6,0)</f>
        <v>TERRESTRE</v>
      </c>
      <c r="X1088" s="40" t="s">
        <v>1317</v>
      </c>
      <c r="Y1088" s="40">
        <v>1</v>
      </c>
      <c r="Z1088" s="51">
        <f>IF(T1088="SOPORTE_TELEFÓNICO",'TARIFAS 2025'!$B$14,IF(V1088="PRINCIPAL",'TARIFAS 2025'!$B$11,IF(V1088="INTERMEDIA",'TARIFAS 2025'!$C$11,IF(V1088="LEJANA",'TARIFAS 2025'!$D$11))))</f>
        <v>31419</v>
      </c>
      <c r="AA1088" s="51">
        <f t="shared" si="16"/>
        <v>31419</v>
      </c>
      <c r="AB1088" s="100"/>
      <c r="AC1088" s="100"/>
      <c r="AD1088" s="100"/>
      <c r="AE1088" s="100"/>
      <c r="AF1088" s="100"/>
      <c r="AG1088" s="100"/>
      <c r="AH1088" s="100"/>
      <c r="AI1088" s="100"/>
      <c r="AJ1088" s="100"/>
      <c r="AK1088" s="100"/>
      <c r="AL1088" s="100"/>
      <c r="AM1088" s="100"/>
      <c r="AN1088" s="100"/>
      <c r="AO1088" s="100"/>
      <c r="AP1088" s="100"/>
      <c r="AQ1088" s="100"/>
      <c r="AR1088" s="100"/>
      <c r="AS1088" s="100"/>
      <c r="AT1088" s="100"/>
      <c r="AU1088" s="100"/>
      <c r="AV1088" s="100"/>
      <c r="AW1088" s="100"/>
      <c r="AX1088" s="100"/>
      <c r="AY1088" s="100"/>
      <c r="AZ1088" s="100"/>
      <c r="BA1088" s="100"/>
      <c r="BB1088" s="100"/>
      <c r="BC1088" s="100"/>
      <c r="BD1088" s="100"/>
      <c r="BE1088" s="100"/>
      <c r="BF1088" s="100"/>
      <c r="BG1088" s="100"/>
    </row>
    <row r="1089" spans="1:59" s="85" customFormat="1" ht="15.6" x14ac:dyDescent="0.3">
      <c r="A1089" s="40" t="s">
        <v>71</v>
      </c>
      <c r="B1089" s="40" t="str">
        <f>VLOOKUP(A1089,'CENTROS DE COSTOS'!A:D,2,0)</f>
        <v>0036-0004</v>
      </c>
      <c r="C1089" s="40" t="str">
        <f>VLOOKUP(A1089,'CENTROS DE COSTOS'!A:D,3,0)</f>
        <v>Wompi Centro</v>
      </c>
      <c r="D1089" s="40">
        <v>11001</v>
      </c>
      <c r="E1089" s="40" t="s">
        <v>5354</v>
      </c>
      <c r="F1089" s="40">
        <v>37024</v>
      </c>
      <c r="G1089" s="40" t="s">
        <v>33</v>
      </c>
      <c r="H1089" s="40" t="s">
        <v>618</v>
      </c>
      <c r="I1089" s="40" t="s">
        <v>71</v>
      </c>
      <c r="J1089" s="40" t="s">
        <v>7083</v>
      </c>
      <c r="K1089" s="40" t="s">
        <v>1170</v>
      </c>
      <c r="L1089" s="40" t="s">
        <v>9041</v>
      </c>
      <c r="M1089" s="103">
        <v>45972.675000000003</v>
      </c>
      <c r="N1089" s="103">
        <v>45975.536805555559</v>
      </c>
      <c r="O1089" s="40" t="s">
        <v>35</v>
      </c>
      <c r="P1089" s="40" t="s">
        <v>35</v>
      </c>
      <c r="Q1089" s="40" t="s">
        <v>1494</v>
      </c>
      <c r="R1089" s="40" t="s">
        <v>1495</v>
      </c>
      <c r="S1089" s="40" t="s">
        <v>11300</v>
      </c>
      <c r="T1089" s="40" t="s">
        <v>1172</v>
      </c>
      <c r="U1089" s="40">
        <v>40</v>
      </c>
      <c r="V1089" s="40" t="str">
        <f>VLOOKUP(D1089,TIPOLOGIA!A:F,5,0)</f>
        <v>PRINCIPAL</v>
      </c>
      <c r="W1089" s="40" t="str">
        <f>VLOOKUP(D1089,TIPOLOGIA!A:F,6,0)</f>
        <v>TERRESTRE</v>
      </c>
      <c r="X1089" s="40" t="s">
        <v>1202</v>
      </c>
      <c r="Y1089" s="40">
        <v>1</v>
      </c>
      <c r="Z1089" s="51">
        <f>IF(T1089="SOPORTE_TELEFÓNICO",'TARIFAS 2025'!$B$14,IF(V1089="PRINCIPAL",'TARIFAS 2025'!$B$11,IF(V1089="INTERMEDIA",'TARIFAS 2025'!$C$11,IF(V1089="LEJANA",'TARIFAS 2025'!$D$11))))</f>
        <v>31419</v>
      </c>
      <c r="AA1089" s="51">
        <f t="shared" si="16"/>
        <v>31419</v>
      </c>
      <c r="AB1089" s="100"/>
      <c r="AC1089" s="100"/>
      <c r="AD1089" s="100"/>
      <c r="AE1089" s="100"/>
      <c r="AF1089" s="100"/>
      <c r="AG1089" s="100"/>
      <c r="AH1089" s="100"/>
      <c r="AI1089" s="100"/>
      <c r="AJ1089" s="100"/>
      <c r="AK1089" s="100"/>
      <c r="AL1089" s="100"/>
      <c r="AM1089" s="100"/>
      <c r="AN1089" s="100"/>
      <c r="AO1089" s="100"/>
      <c r="AP1089" s="100"/>
      <c r="AQ1089" s="100"/>
      <c r="AR1089" s="100"/>
      <c r="AS1089" s="100"/>
      <c r="AT1089" s="100"/>
      <c r="AU1089" s="100"/>
      <c r="AV1089" s="100"/>
      <c r="AW1089" s="100"/>
      <c r="AX1089" s="100"/>
      <c r="AY1089" s="100"/>
      <c r="AZ1089" s="100"/>
      <c r="BA1089" s="100"/>
      <c r="BB1089" s="100"/>
      <c r="BC1089" s="100"/>
      <c r="BD1089" s="100"/>
      <c r="BE1089" s="100"/>
      <c r="BF1089" s="100"/>
      <c r="BG1089" s="100"/>
    </row>
    <row r="1090" spans="1:59" s="85" customFormat="1" ht="15.6" x14ac:dyDescent="0.3">
      <c r="A1090" s="40" t="s">
        <v>71</v>
      </c>
      <c r="B1090" s="40" t="str">
        <f>VLOOKUP(A1090,'CENTROS DE COSTOS'!A:D,2,0)</f>
        <v>0036-0004</v>
      </c>
      <c r="C1090" s="40" t="str">
        <f>VLOOKUP(A1090,'CENTROS DE COSTOS'!A:D,3,0)</f>
        <v>Wompi Centro</v>
      </c>
      <c r="D1090" s="40">
        <v>25754</v>
      </c>
      <c r="E1090" s="40" t="s">
        <v>5355</v>
      </c>
      <c r="F1090" s="40">
        <v>75481</v>
      </c>
      <c r="G1090" s="40" t="s">
        <v>33</v>
      </c>
      <c r="H1090" s="40" t="s">
        <v>618</v>
      </c>
      <c r="I1090" s="40" t="s">
        <v>698</v>
      </c>
      <c r="J1090" s="40" t="s">
        <v>7084</v>
      </c>
      <c r="K1090" s="40" t="s">
        <v>1170</v>
      </c>
      <c r="L1090" s="40" t="s">
        <v>9042</v>
      </c>
      <c r="M1090" s="103">
        <v>45974.411805555559</v>
      </c>
      <c r="N1090" s="103">
        <v>45975.539583333331</v>
      </c>
      <c r="O1090" s="40" t="s">
        <v>35</v>
      </c>
      <c r="P1090" s="40" t="s">
        <v>35</v>
      </c>
      <c r="Q1090" s="40" t="s">
        <v>1494</v>
      </c>
      <c r="R1090" s="40" t="s">
        <v>1495</v>
      </c>
      <c r="S1090" s="40" t="s">
        <v>11301</v>
      </c>
      <c r="T1090" s="40" t="s">
        <v>1172</v>
      </c>
      <c r="U1090" s="40">
        <v>32</v>
      </c>
      <c r="V1090" s="40" t="str">
        <f>VLOOKUP(D1090,TIPOLOGIA!A:F,5,0)</f>
        <v>PRINCIPAL</v>
      </c>
      <c r="W1090" s="40" t="str">
        <f>VLOOKUP(D1090,TIPOLOGIA!A:F,6,0)</f>
        <v>TERRESTRE</v>
      </c>
      <c r="X1090" s="40" t="s">
        <v>1317</v>
      </c>
      <c r="Y1090" s="40">
        <v>1</v>
      </c>
      <c r="Z1090" s="51">
        <f>IF(T1090="SOPORTE_TELEFÓNICO",'TARIFAS 2025'!$B$14,IF(V1090="PRINCIPAL",'TARIFAS 2025'!$B$11,IF(V1090="INTERMEDIA",'TARIFAS 2025'!$C$11,IF(V1090="LEJANA",'TARIFAS 2025'!$D$11))))</f>
        <v>31419</v>
      </c>
      <c r="AA1090" s="51">
        <f t="shared" si="16"/>
        <v>31419</v>
      </c>
      <c r="AB1090" s="100"/>
      <c r="AC1090" s="100"/>
      <c r="AD1090" s="100"/>
      <c r="AE1090" s="100"/>
      <c r="AF1090" s="100"/>
      <c r="AG1090" s="100"/>
      <c r="AH1090" s="100"/>
      <c r="AI1090" s="100"/>
      <c r="AJ1090" s="100"/>
      <c r="AK1090" s="100"/>
      <c r="AL1090" s="100"/>
      <c r="AM1090" s="100"/>
      <c r="AN1090" s="100"/>
      <c r="AO1090" s="100"/>
      <c r="AP1090" s="100"/>
      <c r="AQ1090" s="100"/>
      <c r="AR1090" s="100"/>
      <c r="AS1090" s="100"/>
      <c r="AT1090" s="100"/>
      <c r="AU1090" s="100"/>
      <c r="AV1090" s="100"/>
      <c r="AW1090" s="100"/>
      <c r="AX1090" s="100"/>
      <c r="AY1090" s="100"/>
      <c r="AZ1090" s="100"/>
      <c r="BA1090" s="100"/>
      <c r="BB1090" s="100"/>
      <c r="BC1090" s="100"/>
      <c r="BD1090" s="100"/>
      <c r="BE1090" s="100"/>
      <c r="BF1090" s="100"/>
      <c r="BG1090" s="100"/>
    </row>
    <row r="1091" spans="1:59" s="85" customFormat="1" ht="15.6" x14ac:dyDescent="0.3">
      <c r="A1091" s="40" t="s">
        <v>77</v>
      </c>
      <c r="B1091" s="40" t="str">
        <f>VLOOKUP(A1091,'CENTROS DE COSTOS'!A:D,2,0)</f>
        <v>0036-0003</v>
      </c>
      <c r="C1091" s="40" t="str">
        <f>VLOOKUP(A1091,'CENTROS DE COSTOS'!A:D,3,0)</f>
        <v>Wompi Suroccidente</v>
      </c>
      <c r="D1091" s="40">
        <v>76001</v>
      </c>
      <c r="E1091" s="40" t="s">
        <v>5356</v>
      </c>
      <c r="F1091" s="40">
        <v>70684</v>
      </c>
      <c r="G1091" s="40" t="s">
        <v>33</v>
      </c>
      <c r="H1091" s="40" t="s">
        <v>1101</v>
      </c>
      <c r="I1091" s="40" t="s">
        <v>77</v>
      </c>
      <c r="J1091" s="40" t="s">
        <v>7085</v>
      </c>
      <c r="K1091" s="40" t="s">
        <v>1170</v>
      </c>
      <c r="L1091" s="40" t="s">
        <v>9043</v>
      </c>
      <c r="M1091" s="103">
        <v>45974.513888888891</v>
      </c>
      <c r="N1091" s="103">
        <v>45975.543749999997</v>
      </c>
      <c r="O1091" s="40" t="s">
        <v>35</v>
      </c>
      <c r="P1091" s="40" t="s">
        <v>35</v>
      </c>
      <c r="Q1091" s="40" t="s">
        <v>1494</v>
      </c>
      <c r="R1091" s="40" t="s">
        <v>1495</v>
      </c>
      <c r="S1091" s="40" t="s">
        <v>11302</v>
      </c>
      <c r="T1091" s="40" t="s">
        <v>1172</v>
      </c>
      <c r="U1091" s="40">
        <v>32</v>
      </c>
      <c r="V1091" s="40" t="str">
        <f>VLOOKUP(D1091,TIPOLOGIA!A:F,5,0)</f>
        <v>PRINCIPAL</v>
      </c>
      <c r="W1091" s="40" t="str">
        <f>VLOOKUP(D1091,TIPOLOGIA!A:F,6,0)</f>
        <v>TERRESTRE</v>
      </c>
      <c r="X1091" s="40" t="s">
        <v>1261</v>
      </c>
      <c r="Y1091" s="40">
        <v>1</v>
      </c>
      <c r="Z1091" s="51">
        <f>IF(T1091="SOPORTE_TELEFÓNICO",'TARIFAS 2025'!$B$14,IF(V1091="PRINCIPAL",'TARIFAS 2025'!$B$11,IF(V1091="INTERMEDIA",'TARIFAS 2025'!$C$11,IF(V1091="LEJANA",'TARIFAS 2025'!$D$11))))</f>
        <v>31419</v>
      </c>
      <c r="AA1091" s="51">
        <f t="shared" ref="AA1091:AA1154" si="17">Z1091*Y1091</f>
        <v>31419</v>
      </c>
      <c r="AB1091" s="100"/>
      <c r="AC1091" s="100"/>
      <c r="AD1091" s="100"/>
      <c r="AE1091" s="100"/>
      <c r="AF1091" s="100"/>
      <c r="AG1091" s="100"/>
      <c r="AH1091" s="100"/>
      <c r="AI1091" s="100"/>
      <c r="AJ1091" s="100"/>
      <c r="AK1091" s="100"/>
      <c r="AL1091" s="100"/>
      <c r="AM1091" s="100"/>
      <c r="AN1091" s="100"/>
      <c r="AO1091" s="100"/>
      <c r="AP1091" s="100"/>
      <c r="AQ1091" s="100"/>
      <c r="AR1091" s="100"/>
      <c r="AS1091" s="100"/>
      <c r="AT1091" s="100"/>
      <c r="AU1091" s="100"/>
      <c r="AV1091" s="100"/>
      <c r="AW1091" s="100"/>
      <c r="AX1091" s="100"/>
      <c r="AY1091" s="100"/>
      <c r="AZ1091" s="100"/>
      <c r="BA1091" s="100"/>
      <c r="BB1091" s="100"/>
      <c r="BC1091" s="100"/>
      <c r="BD1091" s="100"/>
      <c r="BE1091" s="100"/>
      <c r="BF1091" s="100"/>
      <c r="BG1091" s="100"/>
    </row>
    <row r="1092" spans="1:59" s="85" customFormat="1" ht="15.6" x14ac:dyDescent="0.3">
      <c r="A1092" s="40" t="s">
        <v>91</v>
      </c>
      <c r="B1092" s="40" t="str">
        <f>VLOOKUP(A1092,'CENTROS DE COSTOS'!A:D,2,0)</f>
        <v>0036-0003</v>
      </c>
      <c r="C1092" s="40" t="str">
        <f>VLOOKUP(A1092,'CENTROS DE COSTOS'!A:D,3,0)</f>
        <v>Wompi Suroccidente</v>
      </c>
      <c r="D1092" s="40">
        <v>52356</v>
      </c>
      <c r="E1092" s="40" t="s">
        <v>5357</v>
      </c>
      <c r="F1092" s="40">
        <v>79560</v>
      </c>
      <c r="G1092" s="40" t="s">
        <v>33</v>
      </c>
      <c r="H1092" s="40" t="s">
        <v>133</v>
      </c>
      <c r="I1092" s="40" t="s">
        <v>863</v>
      </c>
      <c r="J1092" s="40" t="s">
        <v>7086</v>
      </c>
      <c r="K1092" s="40" t="s">
        <v>1170</v>
      </c>
      <c r="L1092" s="40" t="s">
        <v>9044</v>
      </c>
      <c r="M1092" s="103">
        <v>45972.333333333343</v>
      </c>
      <c r="N1092" s="103">
        <v>45975.548611111109</v>
      </c>
      <c r="O1092" s="40" t="s">
        <v>35</v>
      </c>
      <c r="P1092" s="40" t="s">
        <v>35</v>
      </c>
      <c r="Q1092" s="40" t="s">
        <v>1494</v>
      </c>
      <c r="R1092" s="40" t="s">
        <v>1495</v>
      </c>
      <c r="S1092" s="40" t="s">
        <v>11303</v>
      </c>
      <c r="T1092" s="40" t="s">
        <v>1497</v>
      </c>
      <c r="U1092" s="40">
        <v>16</v>
      </c>
      <c r="V1092" s="40" t="str">
        <f>VLOOKUP(D1092,TIPOLOGIA!A:F,5,0)</f>
        <v>INTERMEDIA</v>
      </c>
      <c r="W1092" s="40" t="str">
        <f>VLOOKUP(D1092,TIPOLOGIA!A:F,6,0)</f>
        <v>TERRESTRE</v>
      </c>
      <c r="X1092" s="40" t="s">
        <v>1749</v>
      </c>
      <c r="Y1092" s="40">
        <v>1</v>
      </c>
      <c r="Z1092" s="51">
        <f>IF(T1092="SOPORTE_TELEFÓNICO",'TARIFAS 2025'!$B$14,IF(V1092="PRINCIPAL",'TARIFAS 2025'!$B$11,IF(V1092="INTERMEDIA",'TARIFAS 2025'!$C$11,IF(V1092="LEJANA",'TARIFAS 2025'!$D$11))))</f>
        <v>36351</v>
      </c>
      <c r="AA1092" s="51">
        <f t="shared" si="17"/>
        <v>36351</v>
      </c>
      <c r="AB1092" s="100"/>
      <c r="AC1092" s="100"/>
      <c r="AD1092" s="100"/>
      <c r="AE1092" s="100"/>
      <c r="AF1092" s="100"/>
      <c r="AG1092" s="100"/>
      <c r="AH1092" s="100"/>
      <c r="AI1092" s="100"/>
      <c r="AJ1092" s="100"/>
      <c r="AK1092" s="100"/>
      <c r="AL1092" s="100"/>
      <c r="AM1092" s="100"/>
      <c r="AN1092" s="100"/>
      <c r="AO1092" s="100"/>
      <c r="AP1092" s="100"/>
      <c r="AQ1092" s="100"/>
      <c r="AR1092" s="100"/>
      <c r="AS1092" s="100"/>
      <c r="AT1092" s="100"/>
      <c r="AU1092" s="100"/>
      <c r="AV1092" s="100"/>
      <c r="AW1092" s="100"/>
      <c r="AX1092" s="100"/>
      <c r="AY1092" s="100"/>
      <c r="AZ1092" s="100"/>
      <c r="BA1092" s="100"/>
      <c r="BB1092" s="100"/>
      <c r="BC1092" s="100"/>
      <c r="BD1092" s="100"/>
      <c r="BE1092" s="100"/>
      <c r="BF1092" s="100"/>
      <c r="BG1092" s="100"/>
    </row>
    <row r="1093" spans="1:59" s="85" customFormat="1" ht="15.6" x14ac:dyDescent="0.3">
      <c r="A1093" s="40" t="s">
        <v>68</v>
      </c>
      <c r="B1093" s="40" t="str">
        <f>VLOOKUP(A1093,'CENTROS DE COSTOS'!A:D,2,0)</f>
        <v>0036-0001</v>
      </c>
      <c r="C1093" s="40" t="str">
        <f>VLOOKUP(A1093,'CENTROS DE COSTOS'!A:D,3,0)</f>
        <v>Wompi Costa</v>
      </c>
      <c r="D1093" s="40">
        <v>8758</v>
      </c>
      <c r="E1093" s="40" t="s">
        <v>5358</v>
      </c>
      <c r="F1093" s="40">
        <v>78826</v>
      </c>
      <c r="G1093" s="40" t="s">
        <v>33</v>
      </c>
      <c r="H1093" s="40" t="s">
        <v>253</v>
      </c>
      <c r="I1093" s="40" t="s">
        <v>270</v>
      </c>
      <c r="J1093" s="40" t="s">
        <v>7087</v>
      </c>
      <c r="K1093" s="40" t="s">
        <v>1170</v>
      </c>
      <c r="L1093" s="40" t="s">
        <v>9045</v>
      </c>
      <c r="M1093" s="103">
        <v>45974.423611111109</v>
      </c>
      <c r="N1093" s="103">
        <v>45975.550694444442</v>
      </c>
      <c r="O1093" s="40" t="s">
        <v>35</v>
      </c>
      <c r="P1093" s="40" t="s">
        <v>35</v>
      </c>
      <c r="Q1093" s="40" t="s">
        <v>1494</v>
      </c>
      <c r="R1093" s="40" t="s">
        <v>1495</v>
      </c>
      <c r="S1093" s="40" t="s">
        <v>11304</v>
      </c>
      <c r="T1093" s="40" t="s">
        <v>1172</v>
      </c>
      <c r="U1093" s="40">
        <v>16</v>
      </c>
      <c r="V1093" s="40" t="str">
        <f>VLOOKUP(D1093,TIPOLOGIA!A:F,5,0)</f>
        <v>PRINCIPAL</v>
      </c>
      <c r="W1093" s="40" t="str">
        <f>VLOOKUP(D1093,TIPOLOGIA!A:F,6,0)</f>
        <v>TERRESTRE</v>
      </c>
      <c r="X1093" s="40" t="s">
        <v>1374</v>
      </c>
      <c r="Y1093" s="40">
        <v>1</v>
      </c>
      <c r="Z1093" s="51">
        <f>IF(T1093="SOPORTE_TELEFÓNICO",'TARIFAS 2025'!$B$14,IF(V1093="PRINCIPAL",'TARIFAS 2025'!$B$11,IF(V1093="INTERMEDIA",'TARIFAS 2025'!$C$11,IF(V1093="LEJANA",'TARIFAS 2025'!$D$11))))</f>
        <v>31419</v>
      </c>
      <c r="AA1093" s="51">
        <f t="shared" si="17"/>
        <v>31419</v>
      </c>
      <c r="AB1093" s="100"/>
      <c r="AC1093" s="100"/>
      <c r="AD1093" s="100"/>
      <c r="AE1093" s="100"/>
      <c r="AF1093" s="100"/>
      <c r="AG1093" s="100"/>
      <c r="AH1093" s="100"/>
      <c r="AI1093" s="100"/>
      <c r="AJ1093" s="100"/>
      <c r="AK1093" s="100"/>
      <c r="AL1093" s="100"/>
      <c r="AM1093" s="100"/>
      <c r="AN1093" s="100"/>
      <c r="AO1093" s="100"/>
      <c r="AP1093" s="100"/>
      <c r="AQ1093" s="100"/>
      <c r="AR1093" s="100"/>
      <c r="AS1093" s="100"/>
      <c r="AT1093" s="100"/>
      <c r="AU1093" s="100"/>
      <c r="AV1093" s="100"/>
      <c r="AW1093" s="100"/>
      <c r="AX1093" s="100"/>
      <c r="AY1093" s="100"/>
      <c r="AZ1093" s="100"/>
      <c r="BA1093" s="100"/>
      <c r="BB1093" s="100"/>
      <c r="BC1093" s="100"/>
      <c r="BD1093" s="100"/>
      <c r="BE1093" s="100"/>
      <c r="BF1093" s="100"/>
      <c r="BG1093" s="100"/>
    </row>
    <row r="1094" spans="1:59" s="85" customFormat="1" ht="15.6" x14ac:dyDescent="0.3">
      <c r="A1094" s="40" t="s">
        <v>77</v>
      </c>
      <c r="B1094" s="40" t="str">
        <f>VLOOKUP(A1094,'CENTROS DE COSTOS'!A:D,2,0)</f>
        <v>0036-0003</v>
      </c>
      <c r="C1094" s="40" t="str">
        <f>VLOOKUP(A1094,'CENTROS DE COSTOS'!A:D,3,0)</f>
        <v>Wompi Suroccidente</v>
      </c>
      <c r="D1094" s="40">
        <v>76001</v>
      </c>
      <c r="E1094" s="40" t="s">
        <v>5359</v>
      </c>
      <c r="F1094" s="40">
        <v>72517</v>
      </c>
      <c r="G1094" s="40" t="s">
        <v>33</v>
      </c>
      <c r="H1094" s="40" t="s">
        <v>1101</v>
      </c>
      <c r="I1094" s="40" t="s">
        <v>77</v>
      </c>
      <c r="J1094" s="40" t="s">
        <v>7088</v>
      </c>
      <c r="K1094" s="40" t="s">
        <v>1170</v>
      </c>
      <c r="L1094" s="40" t="s">
        <v>9046</v>
      </c>
      <c r="M1094" s="103">
        <v>45974.37222222222</v>
      </c>
      <c r="N1094" s="103">
        <v>45975.571527777778</v>
      </c>
      <c r="O1094" s="40" t="s">
        <v>35</v>
      </c>
      <c r="P1094" s="40" t="s">
        <v>35</v>
      </c>
      <c r="Q1094" s="40" t="s">
        <v>1494</v>
      </c>
      <c r="R1094" s="40" t="s">
        <v>1495</v>
      </c>
      <c r="S1094" s="40" t="s">
        <v>11305</v>
      </c>
      <c r="T1094" s="40" t="s">
        <v>1172</v>
      </c>
      <c r="U1094" s="40">
        <v>40</v>
      </c>
      <c r="V1094" s="40" t="str">
        <f>VLOOKUP(D1094,TIPOLOGIA!A:F,5,0)</f>
        <v>PRINCIPAL</v>
      </c>
      <c r="W1094" s="40" t="str">
        <f>VLOOKUP(D1094,TIPOLOGIA!A:F,6,0)</f>
        <v>TERRESTRE</v>
      </c>
      <c r="X1094" s="40" t="s">
        <v>1212</v>
      </c>
      <c r="Y1094" s="40">
        <v>1</v>
      </c>
      <c r="Z1094" s="51">
        <f>IF(T1094="SOPORTE_TELEFÓNICO",'TARIFAS 2025'!$B$14,IF(V1094="PRINCIPAL",'TARIFAS 2025'!$B$11,IF(V1094="INTERMEDIA",'TARIFAS 2025'!$C$11,IF(V1094="LEJANA",'TARIFAS 2025'!$D$11))))</f>
        <v>31419</v>
      </c>
      <c r="AA1094" s="51">
        <f t="shared" si="17"/>
        <v>31419</v>
      </c>
      <c r="AB1094" s="100"/>
      <c r="AC1094" s="100"/>
      <c r="AD1094" s="100"/>
      <c r="AE1094" s="100"/>
      <c r="AF1094" s="100"/>
      <c r="AG1094" s="100"/>
      <c r="AH1094" s="100"/>
      <c r="AI1094" s="100"/>
      <c r="AJ1094" s="100"/>
      <c r="AK1094" s="100"/>
      <c r="AL1094" s="100"/>
      <c r="AM1094" s="100"/>
      <c r="AN1094" s="100"/>
      <c r="AO1094" s="100"/>
      <c r="AP1094" s="100"/>
      <c r="AQ1094" s="100"/>
      <c r="AR1094" s="100"/>
      <c r="AS1094" s="100"/>
      <c r="AT1094" s="100"/>
      <c r="AU1094" s="100"/>
      <c r="AV1094" s="100"/>
      <c r="AW1094" s="100"/>
      <c r="AX1094" s="100"/>
      <c r="AY1094" s="100"/>
      <c r="AZ1094" s="100"/>
      <c r="BA1094" s="100"/>
      <c r="BB1094" s="100"/>
      <c r="BC1094" s="100"/>
      <c r="BD1094" s="100"/>
      <c r="BE1094" s="100"/>
      <c r="BF1094" s="100"/>
      <c r="BG1094" s="100"/>
    </row>
    <row r="1095" spans="1:59" s="85" customFormat="1" ht="15.6" x14ac:dyDescent="0.3">
      <c r="A1095" s="40" t="s">
        <v>71</v>
      </c>
      <c r="B1095" s="40" t="str">
        <f>VLOOKUP(A1095,'CENTROS DE COSTOS'!A:D,2,0)</f>
        <v>0036-0004</v>
      </c>
      <c r="C1095" s="40" t="str">
        <f>VLOOKUP(A1095,'CENTROS DE COSTOS'!A:D,3,0)</f>
        <v>Wompi Centro</v>
      </c>
      <c r="D1095" s="40">
        <v>11001</v>
      </c>
      <c r="E1095" s="40" t="s">
        <v>5360</v>
      </c>
      <c r="F1095" s="40">
        <v>63040</v>
      </c>
      <c r="G1095" s="40" t="s">
        <v>33</v>
      </c>
      <c r="H1095" s="40" t="s">
        <v>618</v>
      </c>
      <c r="I1095" s="40" t="s">
        <v>71</v>
      </c>
      <c r="J1095" s="40" t="s">
        <v>7089</v>
      </c>
      <c r="K1095" s="40" t="s">
        <v>1170</v>
      </c>
      <c r="L1095" s="40" t="s">
        <v>9047</v>
      </c>
      <c r="M1095" s="103">
        <v>45974.425694444442</v>
      </c>
      <c r="N1095" s="103">
        <v>45975.574999999997</v>
      </c>
      <c r="O1095" s="40" t="s">
        <v>35</v>
      </c>
      <c r="P1095" s="40" t="s">
        <v>35</v>
      </c>
      <c r="Q1095" s="40" t="s">
        <v>1494</v>
      </c>
      <c r="R1095" s="40" t="s">
        <v>1495</v>
      </c>
      <c r="S1095" s="40" t="s">
        <v>11306</v>
      </c>
      <c r="T1095" s="40" t="s">
        <v>1172</v>
      </c>
      <c r="U1095" s="40">
        <v>24</v>
      </c>
      <c r="V1095" s="40" t="str">
        <f>VLOOKUP(D1095,TIPOLOGIA!A:F,5,0)</f>
        <v>PRINCIPAL</v>
      </c>
      <c r="W1095" s="40" t="str">
        <f>VLOOKUP(D1095,TIPOLOGIA!A:F,6,0)</f>
        <v>TERRESTRE</v>
      </c>
      <c r="X1095" s="40" t="s">
        <v>1323</v>
      </c>
      <c r="Y1095" s="40">
        <v>1</v>
      </c>
      <c r="Z1095" s="51">
        <f>IF(T1095="SOPORTE_TELEFÓNICO",'TARIFAS 2025'!$B$14,IF(V1095="PRINCIPAL",'TARIFAS 2025'!$B$11,IF(V1095="INTERMEDIA",'TARIFAS 2025'!$C$11,IF(V1095="LEJANA",'TARIFAS 2025'!$D$11))))</f>
        <v>31419</v>
      </c>
      <c r="AA1095" s="51">
        <f t="shared" si="17"/>
        <v>31419</v>
      </c>
      <c r="AB1095" s="100"/>
      <c r="AC1095" s="100"/>
      <c r="AD1095" s="100"/>
      <c r="AE1095" s="100"/>
      <c r="AF1095" s="100"/>
      <c r="AG1095" s="100"/>
      <c r="AH1095" s="100"/>
      <c r="AI1095" s="100"/>
      <c r="AJ1095" s="100"/>
      <c r="AK1095" s="100"/>
      <c r="AL1095" s="100"/>
      <c r="AM1095" s="100"/>
      <c r="AN1095" s="100"/>
      <c r="AO1095" s="100"/>
      <c r="AP1095" s="100"/>
      <c r="AQ1095" s="100"/>
      <c r="AR1095" s="100"/>
      <c r="AS1095" s="100"/>
      <c r="AT1095" s="100"/>
      <c r="AU1095" s="100"/>
      <c r="AV1095" s="100"/>
      <c r="AW1095" s="100"/>
      <c r="AX1095" s="100"/>
      <c r="AY1095" s="100"/>
      <c r="AZ1095" s="100"/>
      <c r="BA1095" s="100"/>
      <c r="BB1095" s="100"/>
      <c r="BC1095" s="100"/>
      <c r="BD1095" s="100"/>
      <c r="BE1095" s="100"/>
      <c r="BF1095" s="100"/>
      <c r="BG1095" s="100"/>
    </row>
    <row r="1096" spans="1:59" s="85" customFormat="1" ht="15.6" x14ac:dyDescent="0.3">
      <c r="A1096" s="40" t="s">
        <v>92</v>
      </c>
      <c r="B1096" s="40" t="str">
        <f>VLOOKUP(A1096,'CENTROS DE COSTOS'!A:D,2,0)</f>
        <v>0036-0002</v>
      </c>
      <c r="C1096" s="40" t="str">
        <f>VLOOKUP(A1096,'CENTROS DE COSTOS'!A:D,3,0)</f>
        <v>Wompi Eje Cafetero</v>
      </c>
      <c r="D1096" s="40">
        <v>63001</v>
      </c>
      <c r="E1096" s="40" t="s">
        <v>5361</v>
      </c>
      <c r="F1096" s="40">
        <v>81539</v>
      </c>
      <c r="G1096" s="40" t="s">
        <v>33</v>
      </c>
      <c r="H1096" s="40" t="s">
        <v>939</v>
      </c>
      <c r="I1096" s="40" t="s">
        <v>122</v>
      </c>
      <c r="J1096" s="40" t="s">
        <v>7090</v>
      </c>
      <c r="K1096" s="40" t="s">
        <v>1170</v>
      </c>
      <c r="L1096" s="40" t="s">
        <v>9048</v>
      </c>
      <c r="M1096" s="103">
        <v>45973.410416666673</v>
      </c>
      <c r="N1096" s="103">
        <v>45975.579861111109</v>
      </c>
      <c r="O1096" s="40" t="s">
        <v>35</v>
      </c>
      <c r="P1096" s="40" t="s">
        <v>35</v>
      </c>
      <c r="Q1096" s="40" t="s">
        <v>1494</v>
      </c>
      <c r="R1096" s="40" t="s">
        <v>1495</v>
      </c>
      <c r="S1096" s="40" t="s">
        <v>11307</v>
      </c>
      <c r="T1096" s="40" t="s">
        <v>1172</v>
      </c>
      <c r="U1096" s="40">
        <v>16</v>
      </c>
      <c r="V1096" s="40" t="str">
        <f>VLOOKUP(D1096,TIPOLOGIA!A:F,5,0)</f>
        <v>INTERMEDIA</v>
      </c>
      <c r="W1096" s="40" t="str">
        <f>VLOOKUP(D1096,TIPOLOGIA!A:F,6,0)</f>
        <v>TERRESTRE</v>
      </c>
      <c r="X1096" s="40" t="s">
        <v>1193</v>
      </c>
      <c r="Y1096" s="40">
        <v>1</v>
      </c>
      <c r="Z1096" s="51">
        <f>IF(T1096="SOPORTE_TELEFÓNICO",'TARIFAS 2025'!$B$14,IF(V1096="PRINCIPAL",'TARIFAS 2025'!$B$11,IF(V1096="INTERMEDIA",'TARIFAS 2025'!$C$11,IF(V1096="LEJANA",'TARIFAS 2025'!$D$11))))</f>
        <v>36351</v>
      </c>
      <c r="AA1096" s="51">
        <f t="shared" si="17"/>
        <v>36351</v>
      </c>
      <c r="AB1096" s="100"/>
      <c r="AC1096" s="100"/>
      <c r="AD1096" s="100"/>
      <c r="AE1096" s="100"/>
      <c r="AF1096" s="100"/>
      <c r="AG1096" s="100"/>
      <c r="AH1096" s="100"/>
      <c r="AI1096" s="100"/>
      <c r="AJ1096" s="100"/>
      <c r="AK1096" s="100"/>
      <c r="AL1096" s="100"/>
      <c r="AM1096" s="100"/>
      <c r="AN1096" s="100"/>
      <c r="AO1096" s="100"/>
      <c r="AP1096" s="100"/>
      <c r="AQ1096" s="100"/>
      <c r="AR1096" s="100"/>
      <c r="AS1096" s="100"/>
      <c r="AT1096" s="100"/>
      <c r="AU1096" s="100"/>
      <c r="AV1096" s="100"/>
      <c r="AW1096" s="100"/>
      <c r="AX1096" s="100"/>
      <c r="AY1096" s="100"/>
      <c r="AZ1096" s="100"/>
      <c r="BA1096" s="100"/>
      <c r="BB1096" s="100"/>
      <c r="BC1096" s="100"/>
      <c r="BD1096" s="100"/>
      <c r="BE1096" s="100"/>
      <c r="BF1096" s="100"/>
      <c r="BG1096" s="100"/>
    </row>
    <row r="1097" spans="1:59" s="85" customFormat="1" ht="15.6" x14ac:dyDescent="0.3">
      <c r="A1097" s="40" t="s">
        <v>71</v>
      </c>
      <c r="B1097" s="40" t="str">
        <f>VLOOKUP(A1097,'CENTROS DE COSTOS'!A:D,2,0)</f>
        <v>0036-0004</v>
      </c>
      <c r="C1097" s="40" t="str">
        <f>VLOOKUP(A1097,'CENTROS DE COSTOS'!A:D,3,0)</f>
        <v>Wompi Centro</v>
      </c>
      <c r="D1097" s="40">
        <v>11001</v>
      </c>
      <c r="E1097" s="40" t="s">
        <v>5362</v>
      </c>
      <c r="F1097" s="40">
        <v>17481</v>
      </c>
      <c r="G1097" s="40" t="s">
        <v>33</v>
      </c>
      <c r="H1097" s="40" t="s">
        <v>618</v>
      </c>
      <c r="I1097" s="40" t="s">
        <v>71</v>
      </c>
      <c r="J1097" s="40" t="s">
        <v>7091</v>
      </c>
      <c r="K1097" s="40" t="s">
        <v>1170</v>
      </c>
      <c r="L1097" s="40" t="s">
        <v>9049</v>
      </c>
      <c r="M1097" s="103">
        <v>45974.486805555563</v>
      </c>
      <c r="N1097" s="103">
        <v>45975.586805555547</v>
      </c>
      <c r="O1097" s="40" t="s">
        <v>35</v>
      </c>
      <c r="P1097" s="40" t="s">
        <v>35</v>
      </c>
      <c r="Q1097" s="40" t="s">
        <v>1494</v>
      </c>
      <c r="R1097" s="40" t="s">
        <v>1495</v>
      </c>
      <c r="S1097" s="40" t="s">
        <v>11308</v>
      </c>
      <c r="T1097" s="40" t="s">
        <v>1172</v>
      </c>
      <c r="U1097" s="40">
        <v>32</v>
      </c>
      <c r="V1097" s="40" t="str">
        <f>VLOOKUP(D1097,TIPOLOGIA!A:F,5,0)</f>
        <v>PRINCIPAL</v>
      </c>
      <c r="W1097" s="40" t="str">
        <f>VLOOKUP(D1097,TIPOLOGIA!A:F,6,0)</f>
        <v>TERRESTRE</v>
      </c>
      <c r="X1097" s="40" t="s">
        <v>1632</v>
      </c>
      <c r="Y1097" s="40">
        <v>1</v>
      </c>
      <c r="Z1097" s="51">
        <f>IF(T1097="SOPORTE_TELEFÓNICO",'TARIFAS 2025'!$B$14,IF(V1097="PRINCIPAL",'TARIFAS 2025'!$B$11,IF(V1097="INTERMEDIA",'TARIFAS 2025'!$C$11,IF(V1097="LEJANA",'TARIFAS 2025'!$D$11))))</f>
        <v>31419</v>
      </c>
      <c r="AA1097" s="51">
        <f t="shared" si="17"/>
        <v>31419</v>
      </c>
      <c r="AB1097" s="100"/>
      <c r="AC1097" s="100"/>
      <c r="AD1097" s="100"/>
      <c r="AE1097" s="100"/>
      <c r="AF1097" s="100"/>
      <c r="AG1097" s="100"/>
      <c r="AH1097" s="100"/>
      <c r="AI1097" s="100"/>
      <c r="AJ1097" s="100"/>
      <c r="AK1097" s="100"/>
      <c r="AL1097" s="100"/>
      <c r="AM1097" s="100"/>
      <c r="AN1097" s="100"/>
      <c r="AO1097" s="100"/>
      <c r="AP1097" s="100"/>
      <c r="AQ1097" s="100"/>
      <c r="AR1097" s="100"/>
      <c r="AS1097" s="100"/>
      <c r="AT1097" s="100"/>
      <c r="AU1097" s="100"/>
      <c r="AV1097" s="100"/>
      <c r="AW1097" s="100"/>
      <c r="AX1097" s="100"/>
      <c r="AY1097" s="100"/>
      <c r="AZ1097" s="100"/>
      <c r="BA1097" s="100"/>
      <c r="BB1097" s="100"/>
      <c r="BC1097" s="100"/>
      <c r="BD1097" s="100"/>
      <c r="BE1097" s="100"/>
      <c r="BF1097" s="100"/>
      <c r="BG1097" s="100"/>
    </row>
    <row r="1098" spans="1:59" s="85" customFormat="1" ht="15.6" x14ac:dyDescent="0.3">
      <c r="A1098" s="40" t="s">
        <v>77</v>
      </c>
      <c r="B1098" s="40" t="str">
        <f>VLOOKUP(A1098,'CENTROS DE COSTOS'!A:D,2,0)</f>
        <v>0036-0003</v>
      </c>
      <c r="C1098" s="40" t="str">
        <f>VLOOKUP(A1098,'CENTROS DE COSTOS'!A:D,3,0)</f>
        <v>Wompi Suroccidente</v>
      </c>
      <c r="D1098" s="40">
        <v>76001</v>
      </c>
      <c r="E1098" s="40" t="s">
        <v>5363</v>
      </c>
      <c r="F1098" s="40">
        <v>51205</v>
      </c>
      <c r="G1098" s="40" t="s">
        <v>33</v>
      </c>
      <c r="H1098" s="40" t="s">
        <v>1101</v>
      </c>
      <c r="I1098" s="40" t="s">
        <v>77</v>
      </c>
      <c r="J1098" s="40" t="s">
        <v>7092</v>
      </c>
      <c r="K1098" s="40" t="s">
        <v>1170</v>
      </c>
      <c r="L1098" s="40" t="s">
        <v>9050</v>
      </c>
      <c r="M1098" s="103">
        <v>45974.581944444442</v>
      </c>
      <c r="N1098" s="103">
        <v>45975.606944444437</v>
      </c>
      <c r="O1098" s="40" t="s">
        <v>35</v>
      </c>
      <c r="P1098" s="40" t="s">
        <v>35</v>
      </c>
      <c r="Q1098" s="40" t="s">
        <v>1494</v>
      </c>
      <c r="R1098" s="40" t="s">
        <v>1495</v>
      </c>
      <c r="S1098" s="40" t="s">
        <v>11309</v>
      </c>
      <c r="T1098" s="40" t="s">
        <v>1172</v>
      </c>
      <c r="U1098" s="40">
        <v>24</v>
      </c>
      <c r="V1098" s="40" t="str">
        <f>VLOOKUP(D1098,TIPOLOGIA!A:F,5,0)</f>
        <v>PRINCIPAL</v>
      </c>
      <c r="W1098" s="40" t="str">
        <f>VLOOKUP(D1098,TIPOLOGIA!A:F,6,0)</f>
        <v>TERRESTRE</v>
      </c>
      <c r="X1098" s="40" t="s">
        <v>1212</v>
      </c>
      <c r="Y1098" s="40">
        <v>1</v>
      </c>
      <c r="Z1098" s="51">
        <f>IF(T1098="SOPORTE_TELEFÓNICO",'TARIFAS 2025'!$B$14,IF(V1098="PRINCIPAL",'TARIFAS 2025'!$B$11,IF(V1098="INTERMEDIA",'TARIFAS 2025'!$C$11,IF(V1098="LEJANA",'TARIFAS 2025'!$D$11))))</f>
        <v>31419</v>
      </c>
      <c r="AA1098" s="51">
        <f t="shared" si="17"/>
        <v>31419</v>
      </c>
      <c r="AB1098" s="100"/>
      <c r="AC1098" s="100"/>
      <c r="AD1098" s="100"/>
      <c r="AE1098" s="100"/>
      <c r="AF1098" s="100"/>
      <c r="AG1098" s="100"/>
      <c r="AH1098" s="100"/>
      <c r="AI1098" s="100"/>
      <c r="AJ1098" s="100"/>
      <c r="AK1098" s="100"/>
      <c r="AL1098" s="100"/>
      <c r="AM1098" s="100"/>
      <c r="AN1098" s="100"/>
      <c r="AO1098" s="100"/>
      <c r="AP1098" s="100"/>
      <c r="AQ1098" s="100"/>
      <c r="AR1098" s="100"/>
      <c r="AS1098" s="100"/>
      <c r="AT1098" s="100"/>
      <c r="AU1098" s="100"/>
      <c r="AV1098" s="100"/>
      <c r="AW1098" s="100"/>
      <c r="AX1098" s="100"/>
      <c r="AY1098" s="100"/>
      <c r="AZ1098" s="100"/>
      <c r="BA1098" s="100"/>
      <c r="BB1098" s="100"/>
      <c r="BC1098" s="100"/>
      <c r="BD1098" s="100"/>
      <c r="BE1098" s="100"/>
      <c r="BF1098" s="100"/>
      <c r="BG1098" s="100"/>
    </row>
    <row r="1099" spans="1:59" s="85" customFormat="1" ht="15.6" x14ac:dyDescent="0.3">
      <c r="A1099" s="40" t="s">
        <v>89</v>
      </c>
      <c r="B1099" s="40" t="str">
        <f>VLOOKUP(A1099,'CENTROS DE COSTOS'!A:D,2,0)</f>
        <v>0036-0001</v>
      </c>
      <c r="C1099" s="40" t="str">
        <f>VLOOKUP(A1099,'CENTROS DE COSTOS'!A:D,3,0)</f>
        <v>Wompi Costa</v>
      </c>
      <c r="D1099" s="40">
        <v>23001</v>
      </c>
      <c r="E1099" s="40" t="s">
        <v>5364</v>
      </c>
      <c r="F1099" s="40">
        <v>37403</v>
      </c>
      <c r="G1099" s="40" t="s">
        <v>33</v>
      </c>
      <c r="H1099" s="40" t="s">
        <v>276</v>
      </c>
      <c r="I1099" s="40" t="s">
        <v>89</v>
      </c>
      <c r="J1099" s="40" t="s">
        <v>7093</v>
      </c>
      <c r="K1099" s="40" t="s">
        <v>1170</v>
      </c>
      <c r="L1099" s="40" t="s">
        <v>9051</v>
      </c>
      <c r="M1099" s="103">
        <v>45975.333333333343</v>
      </c>
      <c r="N1099" s="103">
        <v>45975.609722222223</v>
      </c>
      <c r="O1099" s="40" t="s">
        <v>35</v>
      </c>
      <c r="P1099" s="40" t="s">
        <v>35</v>
      </c>
      <c r="Q1099" s="40" t="s">
        <v>1494</v>
      </c>
      <c r="R1099" s="40" t="s">
        <v>1495</v>
      </c>
      <c r="S1099" s="40" t="s">
        <v>11310</v>
      </c>
      <c r="T1099" s="40" t="s">
        <v>1172</v>
      </c>
      <c r="U1099" s="40">
        <v>64</v>
      </c>
      <c r="V1099" s="40" t="str">
        <f>VLOOKUP(D1099,TIPOLOGIA!A:F,5,0)</f>
        <v>PRINCIPAL</v>
      </c>
      <c r="W1099" s="40" t="str">
        <f>VLOOKUP(D1099,TIPOLOGIA!A:F,6,0)</f>
        <v>TERRESTRE</v>
      </c>
      <c r="X1099" s="40" t="s">
        <v>5085</v>
      </c>
      <c r="Y1099" s="40">
        <v>1</v>
      </c>
      <c r="Z1099" s="51">
        <f>IF(T1099="SOPORTE_TELEFÓNICO",'TARIFAS 2025'!$B$14,IF(V1099="PRINCIPAL",'TARIFAS 2025'!$B$11,IF(V1099="INTERMEDIA",'TARIFAS 2025'!$C$11,IF(V1099="LEJANA",'TARIFAS 2025'!$D$11))))</f>
        <v>31419</v>
      </c>
      <c r="AA1099" s="51">
        <f t="shared" si="17"/>
        <v>31419</v>
      </c>
      <c r="AB1099" s="100"/>
      <c r="AC1099" s="100"/>
      <c r="AD1099" s="100"/>
      <c r="AE1099" s="100"/>
      <c r="AF1099" s="100"/>
      <c r="AG1099" s="100"/>
      <c r="AH1099" s="100"/>
      <c r="AI1099" s="100"/>
      <c r="AJ1099" s="100"/>
      <c r="AK1099" s="100"/>
      <c r="AL1099" s="100"/>
      <c r="AM1099" s="100"/>
      <c r="AN1099" s="100"/>
      <c r="AO1099" s="100"/>
      <c r="AP1099" s="100"/>
      <c r="AQ1099" s="100"/>
      <c r="AR1099" s="100"/>
      <c r="AS1099" s="100"/>
      <c r="AT1099" s="100"/>
      <c r="AU1099" s="100"/>
      <c r="AV1099" s="100"/>
      <c r="AW1099" s="100"/>
      <c r="AX1099" s="100"/>
      <c r="AY1099" s="100"/>
      <c r="AZ1099" s="100"/>
      <c r="BA1099" s="100"/>
      <c r="BB1099" s="100"/>
      <c r="BC1099" s="100"/>
      <c r="BD1099" s="100"/>
      <c r="BE1099" s="100"/>
      <c r="BF1099" s="100"/>
      <c r="BG1099" s="100"/>
    </row>
    <row r="1100" spans="1:59" s="85" customFormat="1" ht="15.6" x14ac:dyDescent="0.3">
      <c r="A1100" s="40" t="s">
        <v>98</v>
      </c>
      <c r="B1100" s="40" t="str">
        <f>VLOOKUP(A1100,'CENTROS DE COSTOS'!A:D,2,0)</f>
        <v>0036-0006</v>
      </c>
      <c r="C1100" s="40" t="str">
        <f>VLOOKUP(A1100,'CENTROS DE COSTOS'!A:D,3,0)</f>
        <v>Wompi Oriente</v>
      </c>
      <c r="D1100" s="40">
        <v>50001</v>
      </c>
      <c r="E1100" s="40" t="s">
        <v>5365</v>
      </c>
      <c r="F1100" s="40">
        <v>65725</v>
      </c>
      <c r="G1100" s="40" t="s">
        <v>33</v>
      </c>
      <c r="H1100" s="40" t="s">
        <v>814</v>
      </c>
      <c r="I1100" s="40" t="s">
        <v>98</v>
      </c>
      <c r="J1100" s="40" t="s">
        <v>1523</v>
      </c>
      <c r="K1100" s="40" t="s">
        <v>1170</v>
      </c>
      <c r="L1100" s="40" t="s">
        <v>9052</v>
      </c>
      <c r="M1100" s="103">
        <v>45974.429166666669</v>
      </c>
      <c r="N1100" s="103">
        <v>45975.611805555563</v>
      </c>
      <c r="O1100" s="40" t="s">
        <v>35</v>
      </c>
      <c r="P1100" s="40" t="s">
        <v>35</v>
      </c>
      <c r="Q1100" s="40" t="s">
        <v>1494</v>
      </c>
      <c r="R1100" s="40" t="s">
        <v>1495</v>
      </c>
      <c r="S1100" s="40" t="s">
        <v>11311</v>
      </c>
      <c r="T1100" s="40" t="s">
        <v>1172</v>
      </c>
      <c r="U1100" s="40">
        <v>56</v>
      </c>
      <c r="V1100" s="40" t="str">
        <f>VLOOKUP(D1100,TIPOLOGIA!A:F,5,0)</f>
        <v>PRINCIPAL</v>
      </c>
      <c r="W1100" s="40" t="str">
        <f>VLOOKUP(D1100,TIPOLOGIA!A:F,6,0)</f>
        <v>TERRESTRE</v>
      </c>
      <c r="X1100" s="40" t="s">
        <v>1373</v>
      </c>
      <c r="Y1100" s="40">
        <v>1</v>
      </c>
      <c r="Z1100" s="51">
        <f>IF(T1100="SOPORTE_TELEFÓNICO",'TARIFAS 2025'!$B$14,IF(V1100="PRINCIPAL",'TARIFAS 2025'!$B$11,IF(V1100="INTERMEDIA",'TARIFAS 2025'!$C$11,IF(V1100="LEJANA",'TARIFAS 2025'!$D$11))))</f>
        <v>31419</v>
      </c>
      <c r="AA1100" s="51">
        <f t="shared" si="17"/>
        <v>31419</v>
      </c>
      <c r="AB1100" s="100"/>
      <c r="AC1100" s="100"/>
      <c r="AD1100" s="100"/>
      <c r="AE1100" s="100"/>
      <c r="AF1100" s="100"/>
      <c r="AG1100" s="100"/>
      <c r="AH1100" s="100"/>
      <c r="AI1100" s="100"/>
      <c r="AJ1100" s="100"/>
      <c r="AK1100" s="100"/>
      <c r="AL1100" s="100"/>
      <c r="AM1100" s="100"/>
      <c r="AN1100" s="100"/>
      <c r="AO1100" s="100"/>
      <c r="AP1100" s="100"/>
      <c r="AQ1100" s="100"/>
      <c r="AR1100" s="100"/>
      <c r="AS1100" s="100"/>
      <c r="AT1100" s="100"/>
      <c r="AU1100" s="100"/>
      <c r="AV1100" s="100"/>
      <c r="AW1100" s="100"/>
      <c r="AX1100" s="100"/>
      <c r="AY1100" s="100"/>
      <c r="AZ1100" s="100"/>
      <c r="BA1100" s="100"/>
      <c r="BB1100" s="100"/>
      <c r="BC1100" s="100"/>
      <c r="BD1100" s="100"/>
      <c r="BE1100" s="100"/>
      <c r="BF1100" s="100"/>
      <c r="BG1100" s="100"/>
    </row>
    <row r="1101" spans="1:59" s="85" customFormat="1" ht="15.6" x14ac:dyDescent="0.3">
      <c r="A1101" s="40" t="s">
        <v>77</v>
      </c>
      <c r="B1101" s="40" t="str">
        <f>VLOOKUP(A1101,'CENTROS DE COSTOS'!A:D,2,0)</f>
        <v>0036-0003</v>
      </c>
      <c r="C1101" s="40" t="str">
        <f>VLOOKUP(A1101,'CENTROS DE COSTOS'!A:D,3,0)</f>
        <v>Wompi Suroccidente</v>
      </c>
      <c r="D1101" s="40">
        <v>76520</v>
      </c>
      <c r="E1101" s="40" t="s">
        <v>5366</v>
      </c>
      <c r="F1101" s="40">
        <v>77970</v>
      </c>
      <c r="G1101" s="40" t="s">
        <v>33</v>
      </c>
      <c r="H1101" s="40" t="s">
        <v>1101</v>
      </c>
      <c r="I1101" s="40" t="s">
        <v>1122</v>
      </c>
      <c r="J1101" s="40" t="s">
        <v>7094</v>
      </c>
      <c r="K1101" s="40" t="s">
        <v>1170</v>
      </c>
      <c r="L1101" s="40" t="s">
        <v>9053</v>
      </c>
      <c r="M1101" s="103">
        <v>45974.333333333343</v>
      </c>
      <c r="N1101" s="103">
        <v>45975.613888888889</v>
      </c>
      <c r="O1101" s="40" t="s">
        <v>35</v>
      </c>
      <c r="P1101" s="40" t="s">
        <v>35</v>
      </c>
      <c r="Q1101" s="40" t="s">
        <v>1494</v>
      </c>
      <c r="R1101" s="40" t="s">
        <v>1495</v>
      </c>
      <c r="S1101" s="40" t="s">
        <v>11312</v>
      </c>
      <c r="T1101" s="40" t="s">
        <v>1172</v>
      </c>
      <c r="U1101" s="40">
        <v>24</v>
      </c>
      <c r="V1101" s="40" t="str">
        <f>VLOOKUP(D1101,TIPOLOGIA!A:F,5,0)</f>
        <v>PRINCIPAL</v>
      </c>
      <c r="W1101" s="40" t="str">
        <f>VLOOKUP(D1101,TIPOLOGIA!A:F,6,0)</f>
        <v>TERRESTRE</v>
      </c>
      <c r="X1101" s="40" t="s">
        <v>1342</v>
      </c>
      <c r="Y1101" s="40">
        <v>1</v>
      </c>
      <c r="Z1101" s="51">
        <f>IF(T1101="SOPORTE_TELEFÓNICO",'TARIFAS 2025'!$B$14,IF(V1101="PRINCIPAL",'TARIFAS 2025'!$B$11,IF(V1101="INTERMEDIA",'TARIFAS 2025'!$C$11,IF(V1101="LEJANA",'TARIFAS 2025'!$D$11))))</f>
        <v>31419</v>
      </c>
      <c r="AA1101" s="51">
        <f t="shared" si="17"/>
        <v>31419</v>
      </c>
      <c r="AB1101" s="100"/>
      <c r="AC1101" s="100"/>
      <c r="AD1101" s="100"/>
      <c r="AE1101" s="100"/>
      <c r="AF1101" s="100"/>
      <c r="AG1101" s="100"/>
      <c r="AH1101" s="100"/>
      <c r="AI1101" s="100"/>
      <c r="AJ1101" s="100"/>
      <c r="AK1101" s="100"/>
      <c r="AL1101" s="100"/>
      <c r="AM1101" s="100"/>
      <c r="AN1101" s="100"/>
      <c r="AO1101" s="100"/>
      <c r="AP1101" s="100"/>
      <c r="AQ1101" s="100"/>
      <c r="AR1101" s="100"/>
      <c r="AS1101" s="100"/>
      <c r="AT1101" s="100"/>
      <c r="AU1101" s="100"/>
      <c r="AV1101" s="100"/>
      <c r="AW1101" s="100"/>
      <c r="AX1101" s="100"/>
      <c r="AY1101" s="100"/>
      <c r="AZ1101" s="100"/>
      <c r="BA1101" s="100"/>
      <c r="BB1101" s="100"/>
      <c r="BC1101" s="100"/>
      <c r="BD1101" s="100"/>
      <c r="BE1101" s="100"/>
      <c r="BF1101" s="100"/>
      <c r="BG1101" s="100"/>
    </row>
    <row r="1102" spans="1:59" s="85" customFormat="1" ht="15.6" x14ac:dyDescent="0.3">
      <c r="A1102" s="40" t="s">
        <v>81</v>
      </c>
      <c r="B1102" s="40" t="str">
        <f>VLOOKUP(A1102,'CENTROS DE COSTOS'!A:D,2,0)</f>
        <v>0036-0007</v>
      </c>
      <c r="C1102" s="40" t="str">
        <f>VLOOKUP(A1102,'CENTROS DE COSTOS'!A:D,3,0)</f>
        <v>Wompi Santander</v>
      </c>
      <c r="D1102" s="40">
        <v>54518</v>
      </c>
      <c r="E1102" s="40" t="s">
        <v>5367</v>
      </c>
      <c r="F1102" s="40">
        <v>60862</v>
      </c>
      <c r="G1102" s="40" t="s">
        <v>33</v>
      </c>
      <c r="H1102" s="40" t="s">
        <v>891</v>
      </c>
      <c r="I1102" s="40" t="s">
        <v>917</v>
      </c>
      <c r="J1102" s="40" t="s">
        <v>1529</v>
      </c>
      <c r="K1102" s="40" t="s">
        <v>1170</v>
      </c>
      <c r="L1102" s="40" t="s">
        <v>9054</v>
      </c>
      <c r="M1102" s="103">
        <v>45973.657638888893</v>
      </c>
      <c r="N1102" s="103">
        <v>45975.620138888888</v>
      </c>
      <c r="O1102" s="40" t="s">
        <v>35</v>
      </c>
      <c r="P1102" s="40" t="s">
        <v>35</v>
      </c>
      <c r="Q1102" s="40" t="s">
        <v>1494</v>
      </c>
      <c r="R1102" s="40" t="s">
        <v>1495</v>
      </c>
      <c r="S1102" s="40" t="s">
        <v>11313</v>
      </c>
      <c r="T1102" s="40" t="s">
        <v>1497</v>
      </c>
      <c r="U1102" s="40">
        <v>64</v>
      </c>
      <c r="V1102" s="40" t="str">
        <f>VLOOKUP(D1102,TIPOLOGIA!A:F,5,0)</f>
        <v>LEJANA</v>
      </c>
      <c r="W1102" s="40" t="str">
        <f>VLOOKUP(D1102,TIPOLOGIA!A:F,6,0)</f>
        <v>TERRESTRE</v>
      </c>
      <c r="X1102" s="40" t="s">
        <v>12480</v>
      </c>
      <c r="Y1102" s="40">
        <v>1</v>
      </c>
      <c r="Z1102" s="51">
        <f>IF(T1102="SOPORTE_TELEFÓNICO",'TARIFAS 2025'!$B$14,IF(V1102="PRINCIPAL",'TARIFAS 2025'!$B$11,IF(V1102="INTERMEDIA",'TARIFAS 2025'!$C$11,IF(V1102="LEJANA",'TARIFAS 2025'!$D$11))))</f>
        <v>40250</v>
      </c>
      <c r="AA1102" s="51">
        <f t="shared" si="17"/>
        <v>40250</v>
      </c>
      <c r="AB1102" s="100"/>
      <c r="AC1102" s="100"/>
      <c r="AD1102" s="100"/>
      <c r="AE1102" s="100"/>
      <c r="AF1102" s="100"/>
      <c r="AG1102" s="100"/>
      <c r="AH1102" s="100"/>
      <c r="AI1102" s="100"/>
      <c r="AJ1102" s="100"/>
      <c r="AK1102" s="100"/>
      <c r="AL1102" s="100"/>
      <c r="AM1102" s="100"/>
      <c r="AN1102" s="100"/>
      <c r="AO1102" s="100"/>
      <c r="AP1102" s="100"/>
      <c r="AQ1102" s="100"/>
      <c r="AR1102" s="100"/>
      <c r="AS1102" s="100"/>
      <c r="AT1102" s="100"/>
      <c r="AU1102" s="100"/>
      <c r="AV1102" s="100"/>
      <c r="AW1102" s="100"/>
      <c r="AX1102" s="100"/>
      <c r="AY1102" s="100"/>
      <c r="AZ1102" s="100"/>
      <c r="BA1102" s="100"/>
      <c r="BB1102" s="100"/>
      <c r="BC1102" s="100"/>
      <c r="BD1102" s="100"/>
      <c r="BE1102" s="100"/>
      <c r="BF1102" s="100"/>
      <c r="BG1102" s="100"/>
    </row>
    <row r="1103" spans="1:59" s="85" customFormat="1" ht="15.6" x14ac:dyDescent="0.3">
      <c r="A1103" s="40" t="s">
        <v>81</v>
      </c>
      <c r="B1103" s="40" t="str">
        <f>VLOOKUP(A1103,'CENTROS DE COSTOS'!A:D,2,0)</f>
        <v>0036-0007</v>
      </c>
      <c r="C1103" s="40" t="str">
        <f>VLOOKUP(A1103,'CENTROS DE COSTOS'!A:D,3,0)</f>
        <v>Wompi Santander</v>
      </c>
      <c r="D1103" s="40">
        <v>54518</v>
      </c>
      <c r="E1103" s="40" t="s">
        <v>5368</v>
      </c>
      <c r="F1103" s="40">
        <v>74120</v>
      </c>
      <c r="G1103" s="40" t="s">
        <v>33</v>
      </c>
      <c r="H1103" s="40" t="s">
        <v>891</v>
      </c>
      <c r="I1103" s="40" t="s">
        <v>917</v>
      </c>
      <c r="J1103" s="40" t="s">
        <v>1527</v>
      </c>
      <c r="K1103" s="40" t="s">
        <v>1170</v>
      </c>
      <c r="L1103" s="40" t="s">
        <v>9055</v>
      </c>
      <c r="M1103" s="103">
        <v>45973.65625</v>
      </c>
      <c r="N1103" s="103">
        <v>45975.62222222222</v>
      </c>
      <c r="O1103" s="40" t="s">
        <v>35</v>
      </c>
      <c r="P1103" s="40" t="s">
        <v>35</v>
      </c>
      <c r="Q1103" s="40" t="s">
        <v>1494</v>
      </c>
      <c r="R1103" s="40" t="s">
        <v>1495</v>
      </c>
      <c r="S1103" s="40" t="s">
        <v>11314</v>
      </c>
      <c r="T1103" s="40" t="s">
        <v>1497</v>
      </c>
      <c r="U1103" s="40">
        <v>24</v>
      </c>
      <c r="V1103" s="40" t="str">
        <f>VLOOKUP(D1103,TIPOLOGIA!A:F,5,0)</f>
        <v>LEJANA</v>
      </c>
      <c r="W1103" s="40" t="str">
        <f>VLOOKUP(D1103,TIPOLOGIA!A:F,6,0)</f>
        <v>TERRESTRE</v>
      </c>
      <c r="X1103" s="40" t="s">
        <v>12480</v>
      </c>
      <c r="Y1103" s="40">
        <v>1</v>
      </c>
      <c r="Z1103" s="51">
        <f>IF(T1103="SOPORTE_TELEFÓNICO",'TARIFAS 2025'!$B$14,IF(V1103="PRINCIPAL",'TARIFAS 2025'!$B$11,IF(V1103="INTERMEDIA",'TARIFAS 2025'!$C$11,IF(V1103="LEJANA",'TARIFAS 2025'!$D$11))))</f>
        <v>40250</v>
      </c>
      <c r="AA1103" s="51">
        <f t="shared" si="17"/>
        <v>40250</v>
      </c>
      <c r="AB1103" s="100"/>
      <c r="AC1103" s="100"/>
      <c r="AD1103" s="100"/>
      <c r="AE1103" s="100"/>
      <c r="AF1103" s="100"/>
      <c r="AG1103" s="100"/>
      <c r="AH1103" s="100"/>
      <c r="AI1103" s="100"/>
      <c r="AJ1103" s="100"/>
      <c r="AK1103" s="100"/>
      <c r="AL1103" s="100"/>
      <c r="AM1103" s="100"/>
      <c r="AN1103" s="100"/>
      <c r="AO1103" s="100"/>
      <c r="AP1103" s="100"/>
      <c r="AQ1103" s="100"/>
      <c r="AR1103" s="100"/>
      <c r="AS1103" s="100"/>
      <c r="AT1103" s="100"/>
      <c r="AU1103" s="100"/>
      <c r="AV1103" s="100"/>
      <c r="AW1103" s="100"/>
      <c r="AX1103" s="100"/>
      <c r="AY1103" s="100"/>
      <c r="AZ1103" s="100"/>
      <c r="BA1103" s="100"/>
      <c r="BB1103" s="100"/>
      <c r="BC1103" s="100"/>
      <c r="BD1103" s="100"/>
      <c r="BE1103" s="100"/>
      <c r="BF1103" s="100"/>
      <c r="BG1103" s="100"/>
    </row>
    <row r="1104" spans="1:59" s="85" customFormat="1" ht="15.6" x14ac:dyDescent="0.3">
      <c r="A1104" s="40" t="s">
        <v>71</v>
      </c>
      <c r="B1104" s="40" t="str">
        <f>VLOOKUP(A1104,'CENTROS DE COSTOS'!A:D,2,0)</f>
        <v>0036-0004</v>
      </c>
      <c r="C1104" s="40" t="str">
        <f>VLOOKUP(A1104,'CENTROS DE COSTOS'!A:D,3,0)</f>
        <v>Wompi Centro</v>
      </c>
      <c r="D1104" s="40">
        <v>25430</v>
      </c>
      <c r="E1104" s="40" t="s">
        <v>5369</v>
      </c>
      <c r="F1104" s="40">
        <v>75692</v>
      </c>
      <c r="G1104" s="40" t="s">
        <v>33</v>
      </c>
      <c r="H1104" s="40" t="s">
        <v>618</v>
      </c>
      <c r="I1104" s="40" t="s">
        <v>674</v>
      </c>
      <c r="J1104" s="40" t="s">
        <v>7095</v>
      </c>
      <c r="K1104" s="40" t="s">
        <v>1170</v>
      </c>
      <c r="L1104" s="40" t="s">
        <v>9056</v>
      </c>
      <c r="M1104" s="103">
        <v>45973.334722222222</v>
      </c>
      <c r="N1104" s="103">
        <v>45975.622916666667</v>
      </c>
      <c r="O1104" s="40" t="s">
        <v>35</v>
      </c>
      <c r="P1104" s="40" t="s">
        <v>35</v>
      </c>
      <c r="Q1104" s="40" t="s">
        <v>1494</v>
      </c>
      <c r="R1104" s="40" t="s">
        <v>1495</v>
      </c>
      <c r="S1104" s="40" t="s">
        <v>11315</v>
      </c>
      <c r="T1104" s="40" t="s">
        <v>1497</v>
      </c>
      <c r="U1104" s="40">
        <v>40</v>
      </c>
      <c r="V1104" s="40" t="str">
        <f>VLOOKUP(D1104,TIPOLOGIA!A:F,5,0)</f>
        <v>INTERMEDIA</v>
      </c>
      <c r="W1104" s="40" t="str">
        <f>VLOOKUP(D1104,TIPOLOGIA!A:F,6,0)</f>
        <v>TERRESTRE</v>
      </c>
      <c r="X1104" s="40" t="s">
        <v>1749</v>
      </c>
      <c r="Y1104" s="40">
        <v>1</v>
      </c>
      <c r="Z1104" s="51">
        <f>IF(T1104="SOPORTE_TELEFÓNICO",'TARIFAS 2025'!$B$14,IF(V1104="PRINCIPAL",'TARIFAS 2025'!$B$11,IF(V1104="INTERMEDIA",'TARIFAS 2025'!$C$11,IF(V1104="LEJANA",'TARIFAS 2025'!$D$11))))</f>
        <v>36351</v>
      </c>
      <c r="AA1104" s="51">
        <f t="shared" si="17"/>
        <v>36351</v>
      </c>
      <c r="AB1104" s="100"/>
      <c r="AC1104" s="100"/>
      <c r="AD1104" s="100"/>
      <c r="AE1104" s="100"/>
      <c r="AF1104" s="100"/>
      <c r="AG1104" s="100"/>
      <c r="AH1104" s="100"/>
      <c r="AI1104" s="100"/>
      <c r="AJ1104" s="100"/>
      <c r="AK1104" s="100"/>
      <c r="AL1104" s="100"/>
      <c r="AM1104" s="100"/>
      <c r="AN1104" s="100"/>
      <c r="AO1104" s="100"/>
      <c r="AP1104" s="100"/>
      <c r="AQ1104" s="100"/>
      <c r="AR1104" s="100"/>
      <c r="AS1104" s="100"/>
      <c r="AT1104" s="100"/>
      <c r="AU1104" s="100"/>
      <c r="AV1104" s="100"/>
      <c r="AW1104" s="100"/>
      <c r="AX1104" s="100"/>
      <c r="AY1104" s="100"/>
      <c r="AZ1104" s="100"/>
      <c r="BA1104" s="100"/>
      <c r="BB1104" s="100"/>
      <c r="BC1104" s="100"/>
      <c r="BD1104" s="100"/>
      <c r="BE1104" s="100"/>
      <c r="BF1104" s="100"/>
      <c r="BG1104" s="100"/>
    </row>
    <row r="1105" spans="1:59" s="85" customFormat="1" ht="15.6" x14ac:dyDescent="0.3">
      <c r="A1105" s="40" t="s">
        <v>71</v>
      </c>
      <c r="B1105" s="40" t="str">
        <f>VLOOKUP(A1105,'CENTROS DE COSTOS'!A:D,2,0)</f>
        <v>0036-0004</v>
      </c>
      <c r="C1105" s="40" t="str">
        <f>VLOOKUP(A1105,'CENTROS DE COSTOS'!A:D,3,0)</f>
        <v>Wompi Centro</v>
      </c>
      <c r="D1105" s="40">
        <v>25649</v>
      </c>
      <c r="E1105" s="40" t="s">
        <v>5370</v>
      </c>
      <c r="F1105" s="40">
        <v>12021</v>
      </c>
      <c r="G1105" s="40" t="s">
        <v>33</v>
      </c>
      <c r="H1105" s="40" t="s">
        <v>618</v>
      </c>
      <c r="I1105" s="40" t="s">
        <v>622</v>
      </c>
      <c r="J1105" s="40" t="s">
        <v>7096</v>
      </c>
      <c r="K1105" s="40" t="s">
        <v>1170</v>
      </c>
      <c r="L1105" s="40" t="s">
        <v>9057</v>
      </c>
      <c r="M1105" s="103">
        <v>45973.333333333343</v>
      </c>
      <c r="N1105" s="103">
        <v>45975.623611111107</v>
      </c>
      <c r="O1105" s="40" t="s">
        <v>35</v>
      </c>
      <c r="P1105" s="40" t="s">
        <v>35</v>
      </c>
      <c r="Q1105" s="40" t="s">
        <v>1494</v>
      </c>
      <c r="R1105" s="40" t="s">
        <v>1495</v>
      </c>
      <c r="S1105" s="40" t="s">
        <v>11316</v>
      </c>
      <c r="T1105" s="40" t="s">
        <v>1497</v>
      </c>
      <c r="U1105" s="40">
        <v>64</v>
      </c>
      <c r="V1105" s="40" t="str">
        <f>VLOOKUP(D1105,TIPOLOGIA!A:F,5,0)</f>
        <v>LEJANA</v>
      </c>
      <c r="W1105" s="40" t="str">
        <f>VLOOKUP(D1105,TIPOLOGIA!A:F,6,0)</f>
        <v>TERRESTRE</v>
      </c>
      <c r="X1105" s="40" t="s">
        <v>1675</v>
      </c>
      <c r="Y1105" s="40">
        <v>1</v>
      </c>
      <c r="Z1105" s="51">
        <f>IF(T1105="SOPORTE_TELEFÓNICO",'TARIFAS 2025'!$B$14,IF(V1105="PRINCIPAL",'TARIFAS 2025'!$B$11,IF(V1105="INTERMEDIA",'TARIFAS 2025'!$C$11,IF(V1105="LEJANA",'TARIFAS 2025'!$D$11))))</f>
        <v>40250</v>
      </c>
      <c r="AA1105" s="51">
        <f t="shared" si="17"/>
        <v>40250</v>
      </c>
      <c r="AB1105" s="100"/>
      <c r="AC1105" s="100"/>
      <c r="AD1105" s="100"/>
      <c r="AE1105" s="100"/>
      <c r="AF1105" s="100"/>
      <c r="AG1105" s="100"/>
      <c r="AH1105" s="100"/>
      <c r="AI1105" s="100"/>
      <c r="AJ1105" s="100"/>
      <c r="AK1105" s="100"/>
      <c r="AL1105" s="100"/>
      <c r="AM1105" s="100"/>
      <c r="AN1105" s="100"/>
      <c r="AO1105" s="100"/>
      <c r="AP1105" s="100"/>
      <c r="AQ1105" s="100"/>
      <c r="AR1105" s="100"/>
      <c r="AS1105" s="100"/>
      <c r="AT1105" s="100"/>
      <c r="AU1105" s="100"/>
      <c r="AV1105" s="100"/>
      <c r="AW1105" s="100"/>
      <c r="AX1105" s="100"/>
      <c r="AY1105" s="100"/>
      <c r="AZ1105" s="100"/>
      <c r="BA1105" s="100"/>
      <c r="BB1105" s="100"/>
      <c r="BC1105" s="100"/>
      <c r="BD1105" s="100"/>
      <c r="BE1105" s="100"/>
      <c r="BF1105" s="100"/>
      <c r="BG1105" s="100"/>
    </row>
    <row r="1106" spans="1:59" s="85" customFormat="1" ht="15.6" x14ac:dyDescent="0.3">
      <c r="A1106" s="40" t="s">
        <v>96</v>
      </c>
      <c r="B1106" s="40" t="str">
        <f>VLOOKUP(A1106,'CENTROS DE COSTOS'!A:D,2,0)</f>
        <v>0036-0007</v>
      </c>
      <c r="C1106" s="40" t="str">
        <f>VLOOKUP(A1106,'CENTROS DE COSTOS'!A:D,3,0)</f>
        <v>Wompi Santander</v>
      </c>
      <c r="D1106" s="40">
        <v>15238</v>
      </c>
      <c r="E1106" s="40" t="s">
        <v>5371</v>
      </c>
      <c r="F1106" s="40">
        <v>46031</v>
      </c>
      <c r="G1106" s="40" t="s">
        <v>33</v>
      </c>
      <c r="H1106" s="40" t="s">
        <v>322</v>
      </c>
      <c r="I1106" s="40" t="s">
        <v>352</v>
      </c>
      <c r="J1106" s="40" t="s">
        <v>7097</v>
      </c>
      <c r="K1106" s="40" t="s">
        <v>1170</v>
      </c>
      <c r="L1106" s="40" t="s">
        <v>9058</v>
      </c>
      <c r="M1106" s="103">
        <v>45973.333333333343</v>
      </c>
      <c r="N1106" s="103">
        <v>45975.624305555553</v>
      </c>
      <c r="O1106" s="40" t="s">
        <v>35</v>
      </c>
      <c r="P1106" s="40" t="s">
        <v>35</v>
      </c>
      <c r="Q1106" s="40" t="s">
        <v>1494</v>
      </c>
      <c r="R1106" s="40" t="s">
        <v>1495</v>
      </c>
      <c r="S1106" s="40" t="s">
        <v>11317</v>
      </c>
      <c r="T1106" s="40" t="s">
        <v>1497</v>
      </c>
      <c r="U1106" s="40">
        <v>48</v>
      </c>
      <c r="V1106" s="40" t="str">
        <f>VLOOKUP(D1106,TIPOLOGIA!A:F,5,0)</f>
        <v>INTERMEDIA</v>
      </c>
      <c r="W1106" s="40" t="str">
        <f>VLOOKUP(D1106,TIPOLOGIA!A:F,6,0)</f>
        <v>TERRESTRE</v>
      </c>
      <c r="X1106" s="40" t="s">
        <v>1675</v>
      </c>
      <c r="Y1106" s="40">
        <v>1</v>
      </c>
      <c r="Z1106" s="51">
        <f>IF(T1106="SOPORTE_TELEFÓNICO",'TARIFAS 2025'!$B$14,IF(V1106="PRINCIPAL",'TARIFAS 2025'!$B$11,IF(V1106="INTERMEDIA",'TARIFAS 2025'!$C$11,IF(V1106="LEJANA",'TARIFAS 2025'!$D$11))))</f>
        <v>36351</v>
      </c>
      <c r="AA1106" s="51">
        <f t="shared" si="17"/>
        <v>36351</v>
      </c>
      <c r="AB1106" s="100"/>
      <c r="AC1106" s="100"/>
      <c r="AD1106" s="100"/>
      <c r="AE1106" s="100"/>
      <c r="AF1106" s="100"/>
      <c r="AG1106" s="100"/>
      <c r="AH1106" s="100"/>
      <c r="AI1106" s="100"/>
      <c r="AJ1106" s="100"/>
      <c r="AK1106" s="100"/>
      <c r="AL1106" s="100"/>
      <c r="AM1106" s="100"/>
      <c r="AN1106" s="100"/>
      <c r="AO1106" s="100"/>
      <c r="AP1106" s="100"/>
      <c r="AQ1106" s="100"/>
      <c r="AR1106" s="100"/>
      <c r="AS1106" s="100"/>
      <c r="AT1106" s="100"/>
      <c r="AU1106" s="100"/>
      <c r="AV1106" s="100"/>
      <c r="AW1106" s="100"/>
      <c r="AX1106" s="100"/>
      <c r="AY1106" s="100"/>
      <c r="AZ1106" s="100"/>
      <c r="BA1106" s="100"/>
      <c r="BB1106" s="100"/>
      <c r="BC1106" s="100"/>
      <c r="BD1106" s="100"/>
      <c r="BE1106" s="100"/>
      <c r="BF1106" s="100"/>
      <c r="BG1106" s="100"/>
    </row>
    <row r="1107" spans="1:59" s="85" customFormat="1" ht="15.6" x14ac:dyDescent="0.3">
      <c r="A1107" s="40" t="s">
        <v>98</v>
      </c>
      <c r="B1107" s="40" t="str">
        <f>VLOOKUP(A1107,'CENTROS DE COSTOS'!A:D,2,0)</f>
        <v>0036-0006</v>
      </c>
      <c r="C1107" s="40" t="str">
        <f>VLOOKUP(A1107,'CENTROS DE COSTOS'!A:D,3,0)</f>
        <v>Wompi Oriente</v>
      </c>
      <c r="D1107" s="40">
        <v>50006</v>
      </c>
      <c r="E1107" s="40" t="s">
        <v>5372</v>
      </c>
      <c r="F1107" s="40">
        <v>60197</v>
      </c>
      <c r="G1107" s="40" t="s">
        <v>33</v>
      </c>
      <c r="H1107" s="40" t="s">
        <v>814</v>
      </c>
      <c r="I1107" s="40" t="s">
        <v>816</v>
      </c>
      <c r="J1107" s="40" t="s">
        <v>7098</v>
      </c>
      <c r="K1107" s="40" t="s">
        <v>1170</v>
      </c>
      <c r="L1107" s="40" t="s">
        <v>9059</v>
      </c>
      <c r="M1107" s="103">
        <v>45972.661111111112</v>
      </c>
      <c r="N1107" s="103">
        <v>45975.625</v>
      </c>
      <c r="O1107" s="40" t="s">
        <v>35</v>
      </c>
      <c r="P1107" s="40" t="s">
        <v>35</v>
      </c>
      <c r="Q1107" s="40" t="s">
        <v>1494</v>
      </c>
      <c r="R1107" s="40" t="s">
        <v>1495</v>
      </c>
      <c r="S1107" s="40" t="s">
        <v>11318</v>
      </c>
      <c r="T1107" s="40" t="s">
        <v>1497</v>
      </c>
      <c r="U1107" s="40">
        <v>16</v>
      </c>
      <c r="V1107" s="40" t="str">
        <f>VLOOKUP(D1107,TIPOLOGIA!A:F,5,0)</f>
        <v>INTERMEDIA</v>
      </c>
      <c r="W1107" s="40" t="str">
        <f>VLOOKUP(D1107,TIPOLOGIA!A:F,6,0)</f>
        <v>TERRESTRE</v>
      </c>
      <c r="X1107" s="40" t="s">
        <v>1749</v>
      </c>
      <c r="Y1107" s="40">
        <v>1</v>
      </c>
      <c r="Z1107" s="51">
        <f>IF(T1107="SOPORTE_TELEFÓNICO",'TARIFAS 2025'!$B$14,IF(V1107="PRINCIPAL",'TARIFAS 2025'!$B$11,IF(V1107="INTERMEDIA",'TARIFAS 2025'!$C$11,IF(V1107="LEJANA",'TARIFAS 2025'!$D$11))))</f>
        <v>36351</v>
      </c>
      <c r="AA1107" s="51">
        <f t="shared" si="17"/>
        <v>36351</v>
      </c>
      <c r="AB1107" s="100"/>
      <c r="AC1107" s="100"/>
      <c r="AD1107" s="100"/>
      <c r="AE1107" s="100"/>
      <c r="AF1107" s="100"/>
      <c r="AG1107" s="100"/>
      <c r="AH1107" s="100"/>
      <c r="AI1107" s="100"/>
      <c r="AJ1107" s="100"/>
      <c r="AK1107" s="100"/>
      <c r="AL1107" s="100"/>
      <c r="AM1107" s="100"/>
      <c r="AN1107" s="100"/>
      <c r="AO1107" s="100"/>
      <c r="AP1107" s="100"/>
      <c r="AQ1107" s="100"/>
      <c r="AR1107" s="100"/>
      <c r="AS1107" s="100"/>
      <c r="AT1107" s="100"/>
      <c r="AU1107" s="100"/>
      <c r="AV1107" s="100"/>
      <c r="AW1107" s="100"/>
      <c r="AX1107" s="100"/>
      <c r="AY1107" s="100"/>
      <c r="AZ1107" s="100"/>
      <c r="BA1107" s="100"/>
      <c r="BB1107" s="100"/>
      <c r="BC1107" s="100"/>
      <c r="BD1107" s="100"/>
      <c r="BE1107" s="100"/>
      <c r="BF1107" s="100"/>
      <c r="BG1107" s="100"/>
    </row>
    <row r="1108" spans="1:59" s="85" customFormat="1" ht="15.6" x14ac:dyDescent="0.3">
      <c r="A1108" s="40" t="s">
        <v>90</v>
      </c>
      <c r="B1108" s="40" t="str">
        <f>VLOOKUP(A1108,'CENTROS DE COSTOS'!A:D,2,0)</f>
        <v>0036-0006</v>
      </c>
      <c r="C1108" s="40" t="str">
        <f>VLOOKUP(A1108,'CENTROS DE COSTOS'!A:D,3,0)</f>
        <v>Wompi Oriente</v>
      </c>
      <c r="D1108" s="40">
        <v>18247</v>
      </c>
      <c r="E1108" s="40" t="s">
        <v>5373</v>
      </c>
      <c r="F1108" s="40">
        <v>75565</v>
      </c>
      <c r="G1108" s="40" t="s">
        <v>33</v>
      </c>
      <c r="H1108" s="40" t="s">
        <v>466</v>
      </c>
      <c r="I1108" s="40" t="s">
        <v>471</v>
      </c>
      <c r="J1108" s="40" t="s">
        <v>1699</v>
      </c>
      <c r="K1108" s="40" t="s">
        <v>1170</v>
      </c>
      <c r="L1108" s="40" t="s">
        <v>9060</v>
      </c>
      <c r="M1108" s="103">
        <v>45972.59652777778</v>
      </c>
      <c r="N1108" s="103">
        <v>45975.625694444447</v>
      </c>
      <c r="O1108" s="40" t="s">
        <v>35</v>
      </c>
      <c r="P1108" s="40" t="s">
        <v>35</v>
      </c>
      <c r="Q1108" s="40" t="s">
        <v>1494</v>
      </c>
      <c r="R1108" s="40" t="s">
        <v>1495</v>
      </c>
      <c r="S1108" s="40" t="s">
        <v>11319</v>
      </c>
      <c r="T1108" s="40" t="s">
        <v>1497</v>
      </c>
      <c r="U1108" s="40">
        <v>24</v>
      </c>
      <c r="V1108" s="40" t="str">
        <f>VLOOKUP(D1108,TIPOLOGIA!A:F,5,0)</f>
        <v>LEJANA</v>
      </c>
      <c r="W1108" s="40" t="str">
        <f>VLOOKUP(D1108,TIPOLOGIA!A:F,6,0)</f>
        <v>TERRESTRE</v>
      </c>
      <c r="X1108" s="40" t="s">
        <v>1675</v>
      </c>
      <c r="Y1108" s="40">
        <v>1</v>
      </c>
      <c r="Z1108" s="51">
        <f>IF(T1108="SOPORTE_TELEFÓNICO",'TARIFAS 2025'!$B$14,IF(V1108="PRINCIPAL",'TARIFAS 2025'!$B$11,IF(V1108="INTERMEDIA",'TARIFAS 2025'!$C$11,IF(V1108="LEJANA",'TARIFAS 2025'!$D$11))))</f>
        <v>40250</v>
      </c>
      <c r="AA1108" s="51">
        <f t="shared" si="17"/>
        <v>40250</v>
      </c>
      <c r="AB1108" s="100"/>
      <c r="AC1108" s="100"/>
      <c r="AD1108" s="100"/>
      <c r="AE1108" s="100"/>
      <c r="AF1108" s="100"/>
      <c r="AG1108" s="100"/>
      <c r="AH1108" s="100"/>
      <c r="AI1108" s="100"/>
      <c r="AJ1108" s="100"/>
      <c r="AK1108" s="100"/>
      <c r="AL1108" s="100"/>
      <c r="AM1108" s="100"/>
      <c r="AN1108" s="100"/>
      <c r="AO1108" s="100"/>
      <c r="AP1108" s="100"/>
      <c r="AQ1108" s="100"/>
      <c r="AR1108" s="100"/>
      <c r="AS1108" s="100"/>
      <c r="AT1108" s="100"/>
      <c r="AU1108" s="100"/>
      <c r="AV1108" s="100"/>
      <c r="AW1108" s="100"/>
      <c r="AX1108" s="100"/>
      <c r="AY1108" s="100"/>
      <c r="AZ1108" s="100"/>
      <c r="BA1108" s="100"/>
      <c r="BB1108" s="100"/>
      <c r="BC1108" s="100"/>
      <c r="BD1108" s="100"/>
      <c r="BE1108" s="100"/>
      <c r="BF1108" s="100"/>
      <c r="BG1108" s="100"/>
    </row>
    <row r="1109" spans="1:59" s="85" customFormat="1" ht="15.6" x14ac:dyDescent="0.3">
      <c r="A1109" s="40" t="s">
        <v>74</v>
      </c>
      <c r="B1109" s="40" t="str">
        <f>VLOOKUP(A1109,'CENTROS DE COSTOS'!A:D,2,0)</f>
        <v>0036-0007</v>
      </c>
      <c r="C1109" s="40" t="str">
        <f>VLOOKUP(A1109,'CENTROS DE COSTOS'!A:D,3,0)</f>
        <v>Wompi Santander</v>
      </c>
      <c r="D1109" s="40">
        <v>68547</v>
      </c>
      <c r="E1109" s="40" t="s">
        <v>5374</v>
      </c>
      <c r="F1109" s="40">
        <v>49347</v>
      </c>
      <c r="G1109" s="40" t="s">
        <v>33</v>
      </c>
      <c r="H1109" s="40" t="s">
        <v>963</v>
      </c>
      <c r="I1109" s="40" t="s">
        <v>1013</v>
      </c>
      <c r="J1109" s="40" t="s">
        <v>7099</v>
      </c>
      <c r="K1109" s="40" t="s">
        <v>1170</v>
      </c>
      <c r="L1109" s="40" t="s">
        <v>9061</v>
      </c>
      <c r="M1109" s="103">
        <v>45972.380555555559</v>
      </c>
      <c r="N1109" s="103">
        <v>45975.627083333333</v>
      </c>
      <c r="O1109" s="40" t="s">
        <v>35</v>
      </c>
      <c r="P1109" s="40" t="s">
        <v>35</v>
      </c>
      <c r="Q1109" s="40" t="s">
        <v>1494</v>
      </c>
      <c r="R1109" s="40" t="s">
        <v>1495</v>
      </c>
      <c r="S1109" s="40" t="s">
        <v>11320</v>
      </c>
      <c r="T1109" s="40" t="s">
        <v>1497</v>
      </c>
      <c r="U1109" s="40">
        <v>64</v>
      </c>
      <c r="V1109" s="40" t="str">
        <f>VLOOKUP(D1109,TIPOLOGIA!A:F,5,0)</f>
        <v>INTERMEDIA</v>
      </c>
      <c r="W1109" s="40" t="str">
        <f>VLOOKUP(D1109,TIPOLOGIA!A:F,6,0)</f>
        <v>TERRESTRE</v>
      </c>
      <c r="X1109" s="40" t="s">
        <v>12480</v>
      </c>
      <c r="Y1109" s="40">
        <v>1</v>
      </c>
      <c r="Z1109" s="51">
        <f>IF(T1109="SOPORTE_TELEFÓNICO",'TARIFAS 2025'!$B$14,IF(V1109="PRINCIPAL",'TARIFAS 2025'!$B$11,IF(V1109="INTERMEDIA",'TARIFAS 2025'!$C$11,IF(V1109="LEJANA",'TARIFAS 2025'!$D$11))))</f>
        <v>36351</v>
      </c>
      <c r="AA1109" s="51">
        <f t="shared" si="17"/>
        <v>36351</v>
      </c>
      <c r="AB1109" s="100"/>
      <c r="AC1109" s="100"/>
      <c r="AD1109" s="100"/>
      <c r="AE1109" s="100"/>
      <c r="AF1109" s="100"/>
      <c r="AG1109" s="100"/>
      <c r="AH1109" s="100"/>
      <c r="AI1109" s="100"/>
      <c r="AJ1109" s="100"/>
      <c r="AK1109" s="100"/>
      <c r="AL1109" s="100"/>
      <c r="AM1109" s="100"/>
      <c r="AN1109" s="100"/>
      <c r="AO1109" s="100"/>
      <c r="AP1109" s="100"/>
      <c r="AQ1109" s="100"/>
      <c r="AR1109" s="100"/>
      <c r="AS1109" s="100"/>
      <c r="AT1109" s="100"/>
      <c r="AU1109" s="100"/>
      <c r="AV1109" s="100"/>
      <c r="AW1109" s="100"/>
      <c r="AX1109" s="100"/>
      <c r="AY1109" s="100"/>
      <c r="AZ1109" s="100"/>
      <c r="BA1109" s="100"/>
      <c r="BB1109" s="100"/>
      <c r="BC1109" s="100"/>
      <c r="BD1109" s="100"/>
      <c r="BE1109" s="100"/>
      <c r="BF1109" s="100"/>
      <c r="BG1109" s="100"/>
    </row>
    <row r="1110" spans="1:59" s="85" customFormat="1" ht="15.6" x14ac:dyDescent="0.3">
      <c r="A1110" s="40" t="s">
        <v>74</v>
      </c>
      <c r="B1110" s="40" t="str">
        <f>VLOOKUP(A1110,'CENTROS DE COSTOS'!A:D,2,0)</f>
        <v>0036-0007</v>
      </c>
      <c r="C1110" s="40" t="str">
        <f>VLOOKUP(A1110,'CENTROS DE COSTOS'!A:D,3,0)</f>
        <v>Wompi Santander</v>
      </c>
      <c r="D1110" s="40">
        <v>68235</v>
      </c>
      <c r="E1110" s="40" t="s">
        <v>5375</v>
      </c>
      <c r="F1110" s="40">
        <v>66522</v>
      </c>
      <c r="G1110" s="40" t="s">
        <v>33</v>
      </c>
      <c r="H1110" s="40" t="s">
        <v>963</v>
      </c>
      <c r="I1110" s="40" t="s">
        <v>981</v>
      </c>
      <c r="J1110" s="40" t="s">
        <v>7100</v>
      </c>
      <c r="K1110" s="40" t="s">
        <v>1170</v>
      </c>
      <c r="L1110" s="40" t="s">
        <v>9062</v>
      </c>
      <c r="M1110" s="103">
        <v>45971.333333333343</v>
      </c>
      <c r="N1110" s="103">
        <v>45975.62777777778</v>
      </c>
      <c r="O1110" s="40" t="s">
        <v>35</v>
      </c>
      <c r="P1110" s="40" t="s">
        <v>35</v>
      </c>
      <c r="Q1110" s="40" t="s">
        <v>1494</v>
      </c>
      <c r="R1110" s="40" t="s">
        <v>1495</v>
      </c>
      <c r="S1110" s="40" t="s">
        <v>11321</v>
      </c>
      <c r="T1110" s="40" t="s">
        <v>1497</v>
      </c>
      <c r="U1110" s="40">
        <v>40</v>
      </c>
      <c r="V1110" s="40" t="str">
        <f>VLOOKUP(D1110,TIPOLOGIA!A:F,5,0)</f>
        <v>LEJANA</v>
      </c>
      <c r="W1110" s="40" t="str">
        <f>VLOOKUP(D1110,TIPOLOGIA!A:F,6,0)</f>
        <v>TERRESTRE</v>
      </c>
      <c r="X1110" s="40" t="s">
        <v>12480</v>
      </c>
      <c r="Y1110" s="40">
        <v>1</v>
      </c>
      <c r="Z1110" s="51">
        <f>IF(T1110="SOPORTE_TELEFÓNICO",'TARIFAS 2025'!$B$14,IF(V1110="PRINCIPAL",'TARIFAS 2025'!$B$11,IF(V1110="INTERMEDIA",'TARIFAS 2025'!$C$11,IF(V1110="LEJANA",'TARIFAS 2025'!$D$11))))</f>
        <v>40250</v>
      </c>
      <c r="AA1110" s="51">
        <f t="shared" si="17"/>
        <v>40250</v>
      </c>
      <c r="AB1110" s="100"/>
      <c r="AC1110" s="100"/>
      <c r="AD1110" s="100"/>
      <c r="AE1110" s="100"/>
      <c r="AF1110" s="100"/>
      <c r="AG1110" s="100"/>
      <c r="AH1110" s="100"/>
      <c r="AI1110" s="100"/>
      <c r="AJ1110" s="100"/>
      <c r="AK1110" s="100"/>
      <c r="AL1110" s="100"/>
      <c r="AM1110" s="100"/>
      <c r="AN1110" s="100"/>
      <c r="AO1110" s="100"/>
      <c r="AP1110" s="100"/>
      <c r="AQ1110" s="100"/>
      <c r="AR1110" s="100"/>
      <c r="AS1110" s="100"/>
      <c r="AT1110" s="100"/>
      <c r="AU1110" s="100"/>
      <c r="AV1110" s="100"/>
      <c r="AW1110" s="100"/>
      <c r="AX1110" s="100"/>
      <c r="AY1110" s="100"/>
      <c r="AZ1110" s="100"/>
      <c r="BA1110" s="100"/>
      <c r="BB1110" s="100"/>
      <c r="BC1110" s="100"/>
      <c r="BD1110" s="100"/>
      <c r="BE1110" s="100"/>
      <c r="BF1110" s="100"/>
      <c r="BG1110" s="100"/>
    </row>
    <row r="1111" spans="1:59" s="85" customFormat="1" ht="15.6" x14ac:dyDescent="0.3">
      <c r="A1111" s="40" t="s">
        <v>71</v>
      </c>
      <c r="B1111" s="40" t="str">
        <f>VLOOKUP(A1111,'CENTROS DE COSTOS'!A:D,2,0)</f>
        <v>0036-0004</v>
      </c>
      <c r="C1111" s="40" t="str">
        <f>VLOOKUP(A1111,'CENTROS DE COSTOS'!A:D,3,0)</f>
        <v>Wompi Centro</v>
      </c>
      <c r="D1111" s="40">
        <v>11001</v>
      </c>
      <c r="E1111" s="40" t="s">
        <v>5376</v>
      </c>
      <c r="F1111" s="40">
        <v>72344</v>
      </c>
      <c r="G1111" s="40" t="s">
        <v>33</v>
      </c>
      <c r="H1111" s="40" t="s">
        <v>618</v>
      </c>
      <c r="I1111" s="40" t="s">
        <v>71</v>
      </c>
      <c r="J1111" s="40" t="s">
        <v>7101</v>
      </c>
      <c r="K1111" s="40" t="s">
        <v>1170</v>
      </c>
      <c r="L1111" s="40" t="s">
        <v>9063</v>
      </c>
      <c r="M1111" s="103">
        <v>45972.479166666657</v>
      </c>
      <c r="N1111" s="103">
        <v>45975.628472222219</v>
      </c>
      <c r="O1111" s="40" t="s">
        <v>35</v>
      </c>
      <c r="P1111" s="40" t="s">
        <v>35</v>
      </c>
      <c r="Q1111" s="40" t="s">
        <v>1494</v>
      </c>
      <c r="R1111" s="40" t="s">
        <v>1495</v>
      </c>
      <c r="S1111" s="40" t="s">
        <v>11322</v>
      </c>
      <c r="T1111" s="40" t="s">
        <v>1172</v>
      </c>
      <c r="U1111" s="40">
        <v>48</v>
      </c>
      <c r="V1111" s="40" t="str">
        <f>VLOOKUP(D1111,TIPOLOGIA!A:F,5,0)</f>
        <v>PRINCIPAL</v>
      </c>
      <c r="W1111" s="40" t="str">
        <f>VLOOKUP(D1111,TIPOLOGIA!A:F,6,0)</f>
        <v>TERRESTRE</v>
      </c>
      <c r="X1111" s="40" t="s">
        <v>5086</v>
      </c>
      <c r="Y1111" s="40">
        <v>1</v>
      </c>
      <c r="Z1111" s="51">
        <f>IF(T1111="SOPORTE_TELEFÓNICO",'TARIFAS 2025'!$B$14,IF(V1111="PRINCIPAL",'TARIFAS 2025'!$B$11,IF(V1111="INTERMEDIA",'TARIFAS 2025'!$C$11,IF(V1111="LEJANA",'TARIFAS 2025'!$D$11))))</f>
        <v>31419</v>
      </c>
      <c r="AA1111" s="51">
        <f t="shared" si="17"/>
        <v>31419</v>
      </c>
      <c r="AB1111" s="100"/>
      <c r="AC1111" s="100"/>
      <c r="AD1111" s="100"/>
      <c r="AE1111" s="100"/>
      <c r="AF1111" s="100"/>
      <c r="AG1111" s="100"/>
      <c r="AH1111" s="100"/>
      <c r="AI1111" s="100"/>
      <c r="AJ1111" s="100"/>
      <c r="AK1111" s="100"/>
      <c r="AL1111" s="100"/>
      <c r="AM1111" s="100"/>
      <c r="AN1111" s="100"/>
      <c r="AO1111" s="100"/>
      <c r="AP1111" s="100"/>
      <c r="AQ1111" s="100"/>
      <c r="AR1111" s="100"/>
      <c r="AS1111" s="100"/>
      <c r="AT1111" s="100"/>
      <c r="AU1111" s="100"/>
      <c r="AV1111" s="100"/>
      <c r="AW1111" s="100"/>
      <c r="AX1111" s="100"/>
      <c r="AY1111" s="100"/>
      <c r="AZ1111" s="100"/>
      <c r="BA1111" s="100"/>
      <c r="BB1111" s="100"/>
      <c r="BC1111" s="100"/>
      <c r="BD1111" s="100"/>
      <c r="BE1111" s="100"/>
      <c r="BF1111" s="100"/>
      <c r="BG1111" s="100"/>
    </row>
    <row r="1112" spans="1:59" s="85" customFormat="1" ht="15.6" x14ac:dyDescent="0.3">
      <c r="A1112" s="40" t="s">
        <v>95</v>
      </c>
      <c r="B1112" s="40" t="str">
        <f>VLOOKUP(A1112,'CENTROS DE COSTOS'!A:D,2,0)</f>
        <v>0036-0001</v>
      </c>
      <c r="C1112" s="40" t="str">
        <f>VLOOKUP(A1112,'CENTROS DE COSTOS'!A:D,3,0)</f>
        <v>Wompi Costa</v>
      </c>
      <c r="D1112" s="40">
        <v>70823</v>
      </c>
      <c r="E1112" s="40" t="s">
        <v>5377</v>
      </c>
      <c r="F1112" s="40">
        <v>34765</v>
      </c>
      <c r="G1112" s="40" t="s">
        <v>33</v>
      </c>
      <c r="H1112" s="40" t="s">
        <v>504</v>
      </c>
      <c r="I1112" s="40" t="s">
        <v>1055</v>
      </c>
      <c r="J1112" s="40" t="s">
        <v>1771</v>
      </c>
      <c r="K1112" s="40" t="s">
        <v>1170</v>
      </c>
      <c r="L1112" s="40" t="s">
        <v>9064</v>
      </c>
      <c r="M1112" s="103">
        <v>45971.333333333343</v>
      </c>
      <c r="N1112" s="103">
        <v>45975.629166666673</v>
      </c>
      <c r="O1112" s="40" t="s">
        <v>35</v>
      </c>
      <c r="P1112" s="40" t="s">
        <v>35</v>
      </c>
      <c r="Q1112" s="40" t="s">
        <v>1494</v>
      </c>
      <c r="R1112" s="40" t="s">
        <v>1495</v>
      </c>
      <c r="S1112" s="40" t="s">
        <v>11323</v>
      </c>
      <c r="T1112" s="40" t="s">
        <v>1497</v>
      </c>
      <c r="U1112" s="40">
        <v>64</v>
      </c>
      <c r="V1112" s="40" t="str">
        <f>VLOOKUP(D1112,TIPOLOGIA!A:F,5,0)</f>
        <v>INTERMEDIA</v>
      </c>
      <c r="W1112" s="40" t="str">
        <f>VLOOKUP(D1112,TIPOLOGIA!A:F,6,0)</f>
        <v>TERRESTRE</v>
      </c>
      <c r="X1112" s="40" t="s">
        <v>1675</v>
      </c>
      <c r="Y1112" s="40">
        <v>1</v>
      </c>
      <c r="Z1112" s="51">
        <f>IF(T1112="SOPORTE_TELEFÓNICO",'TARIFAS 2025'!$B$14,IF(V1112="PRINCIPAL",'TARIFAS 2025'!$B$11,IF(V1112="INTERMEDIA",'TARIFAS 2025'!$C$11,IF(V1112="LEJANA",'TARIFAS 2025'!$D$11))))</f>
        <v>36351</v>
      </c>
      <c r="AA1112" s="51">
        <f t="shared" si="17"/>
        <v>36351</v>
      </c>
      <c r="AB1112" s="100"/>
      <c r="AC1112" s="100"/>
      <c r="AD1112" s="100"/>
      <c r="AE1112" s="100"/>
      <c r="AF1112" s="100"/>
      <c r="AG1112" s="100"/>
      <c r="AH1112" s="100"/>
      <c r="AI1112" s="100"/>
      <c r="AJ1112" s="100"/>
      <c r="AK1112" s="100"/>
      <c r="AL1112" s="100"/>
      <c r="AM1112" s="100"/>
      <c r="AN1112" s="100"/>
      <c r="AO1112" s="100"/>
      <c r="AP1112" s="100"/>
      <c r="AQ1112" s="100"/>
      <c r="AR1112" s="100"/>
      <c r="AS1112" s="100"/>
      <c r="AT1112" s="100"/>
      <c r="AU1112" s="100"/>
      <c r="AV1112" s="100"/>
      <c r="AW1112" s="100"/>
      <c r="AX1112" s="100"/>
      <c r="AY1112" s="100"/>
      <c r="AZ1112" s="100"/>
      <c r="BA1112" s="100"/>
      <c r="BB1112" s="100"/>
      <c r="BC1112" s="100"/>
      <c r="BD1112" s="100"/>
      <c r="BE1112" s="100"/>
      <c r="BF1112" s="100"/>
      <c r="BG1112" s="100"/>
    </row>
    <row r="1113" spans="1:59" s="85" customFormat="1" ht="15.6" x14ac:dyDescent="0.3">
      <c r="A1113" s="40" t="s">
        <v>77</v>
      </c>
      <c r="B1113" s="40" t="str">
        <f>VLOOKUP(A1113,'CENTROS DE COSTOS'!A:D,2,0)</f>
        <v>0036-0003</v>
      </c>
      <c r="C1113" s="40" t="str">
        <f>VLOOKUP(A1113,'CENTROS DE COSTOS'!A:D,3,0)</f>
        <v>Wompi Suroccidente</v>
      </c>
      <c r="D1113" s="40">
        <v>76306</v>
      </c>
      <c r="E1113" s="40" t="s">
        <v>5378</v>
      </c>
      <c r="F1113" s="40">
        <v>46188</v>
      </c>
      <c r="G1113" s="40" t="s">
        <v>33</v>
      </c>
      <c r="H1113" s="40" t="s">
        <v>1101</v>
      </c>
      <c r="I1113" s="40" t="s">
        <v>1116</v>
      </c>
      <c r="J1113" s="40" t="s">
        <v>1698</v>
      </c>
      <c r="K1113" s="40" t="s">
        <v>1170</v>
      </c>
      <c r="L1113" s="40" t="s">
        <v>9065</v>
      </c>
      <c r="M1113" s="103">
        <v>45971.333333333343</v>
      </c>
      <c r="N1113" s="103">
        <v>45975.629861111112</v>
      </c>
      <c r="O1113" s="40" t="s">
        <v>35</v>
      </c>
      <c r="P1113" s="40" t="s">
        <v>35</v>
      </c>
      <c r="Q1113" s="40" t="s">
        <v>1494</v>
      </c>
      <c r="R1113" s="40" t="s">
        <v>1495</v>
      </c>
      <c r="S1113" s="40" t="s">
        <v>11324</v>
      </c>
      <c r="T1113" s="40" t="s">
        <v>1497</v>
      </c>
      <c r="U1113" s="40">
        <v>64</v>
      </c>
      <c r="V1113" s="40" t="str">
        <f>VLOOKUP(D1113,TIPOLOGIA!A:F,5,0)</f>
        <v>INTERMEDIA</v>
      </c>
      <c r="W1113" s="40" t="str">
        <f>VLOOKUP(D1113,TIPOLOGIA!A:F,6,0)</f>
        <v>TERRESTRE</v>
      </c>
      <c r="X1113" s="40" t="s">
        <v>1675</v>
      </c>
      <c r="Y1113" s="40">
        <v>1</v>
      </c>
      <c r="Z1113" s="51">
        <f>IF(T1113="SOPORTE_TELEFÓNICO",'TARIFAS 2025'!$B$14,IF(V1113="PRINCIPAL",'TARIFAS 2025'!$B$11,IF(V1113="INTERMEDIA",'TARIFAS 2025'!$C$11,IF(V1113="LEJANA",'TARIFAS 2025'!$D$11))))</f>
        <v>36351</v>
      </c>
      <c r="AA1113" s="51">
        <f t="shared" si="17"/>
        <v>36351</v>
      </c>
      <c r="AB1113" s="100"/>
      <c r="AC1113" s="100"/>
      <c r="AD1113" s="100"/>
      <c r="AE1113" s="100"/>
      <c r="AF1113" s="100"/>
      <c r="AG1113" s="100"/>
      <c r="AH1113" s="100"/>
      <c r="AI1113" s="100"/>
      <c r="AJ1113" s="100"/>
      <c r="AK1113" s="100"/>
      <c r="AL1113" s="100"/>
      <c r="AM1113" s="100"/>
      <c r="AN1113" s="100"/>
      <c r="AO1113" s="100"/>
      <c r="AP1113" s="100"/>
      <c r="AQ1113" s="100"/>
      <c r="AR1113" s="100"/>
      <c r="AS1113" s="100"/>
      <c r="AT1113" s="100"/>
      <c r="AU1113" s="100"/>
      <c r="AV1113" s="100"/>
      <c r="AW1113" s="100"/>
      <c r="AX1113" s="100"/>
      <c r="AY1113" s="100"/>
      <c r="AZ1113" s="100"/>
      <c r="BA1113" s="100"/>
      <c r="BB1113" s="100"/>
      <c r="BC1113" s="100"/>
      <c r="BD1113" s="100"/>
      <c r="BE1113" s="100"/>
      <c r="BF1113" s="100"/>
      <c r="BG1113" s="100"/>
    </row>
    <row r="1114" spans="1:59" s="85" customFormat="1" ht="15.6" x14ac:dyDescent="0.3">
      <c r="A1114" s="40" t="s">
        <v>68</v>
      </c>
      <c r="B1114" s="40" t="str">
        <f>VLOOKUP(A1114,'CENTROS DE COSTOS'!A:D,2,0)</f>
        <v>0036-0001</v>
      </c>
      <c r="C1114" s="40" t="str">
        <f>VLOOKUP(A1114,'CENTROS DE COSTOS'!A:D,3,0)</f>
        <v>Wompi Costa</v>
      </c>
      <c r="D1114" s="40">
        <v>8001</v>
      </c>
      <c r="E1114" s="40" t="s">
        <v>5379</v>
      </c>
      <c r="F1114" s="40">
        <v>63256</v>
      </c>
      <c r="G1114" s="40" t="s">
        <v>33</v>
      </c>
      <c r="H1114" s="40" t="s">
        <v>253</v>
      </c>
      <c r="I1114" s="40" t="s">
        <v>68</v>
      </c>
      <c r="J1114" s="40" t="s">
        <v>7102</v>
      </c>
      <c r="K1114" s="40" t="s">
        <v>1170</v>
      </c>
      <c r="L1114" s="40" t="s">
        <v>9066</v>
      </c>
      <c r="M1114" s="103">
        <v>45975.578472222223</v>
      </c>
      <c r="N1114" s="103">
        <v>45975.629861111112</v>
      </c>
      <c r="O1114" s="40" t="s">
        <v>35</v>
      </c>
      <c r="P1114" s="40" t="s">
        <v>35</v>
      </c>
      <c r="Q1114" s="40" t="s">
        <v>1494</v>
      </c>
      <c r="R1114" s="40" t="s">
        <v>1495</v>
      </c>
      <c r="S1114" s="40" t="s">
        <v>11325</v>
      </c>
      <c r="T1114" s="40" t="s">
        <v>1172</v>
      </c>
      <c r="U1114" s="40">
        <v>24</v>
      </c>
      <c r="V1114" s="40" t="str">
        <f>VLOOKUP(D1114,TIPOLOGIA!A:F,5,0)</f>
        <v>PRINCIPAL</v>
      </c>
      <c r="W1114" s="40" t="str">
        <f>VLOOKUP(D1114,TIPOLOGIA!A:F,6,0)</f>
        <v>TERRESTRE</v>
      </c>
      <c r="X1114" s="40" t="s">
        <v>1470</v>
      </c>
      <c r="Y1114" s="40">
        <v>1</v>
      </c>
      <c r="Z1114" s="51">
        <f>IF(T1114="SOPORTE_TELEFÓNICO",'TARIFAS 2025'!$B$14,IF(V1114="PRINCIPAL",'TARIFAS 2025'!$B$11,IF(V1114="INTERMEDIA",'TARIFAS 2025'!$C$11,IF(V1114="LEJANA",'TARIFAS 2025'!$D$11))))</f>
        <v>31419</v>
      </c>
      <c r="AA1114" s="51">
        <f t="shared" si="17"/>
        <v>31419</v>
      </c>
      <c r="AB1114" s="100"/>
      <c r="AC1114" s="100"/>
      <c r="AD1114" s="100"/>
      <c r="AE1114" s="100"/>
      <c r="AF1114" s="100"/>
      <c r="AG1114" s="100"/>
      <c r="AH1114" s="100"/>
      <c r="AI1114" s="100"/>
      <c r="AJ1114" s="100"/>
      <c r="AK1114" s="100"/>
      <c r="AL1114" s="100"/>
      <c r="AM1114" s="100"/>
      <c r="AN1114" s="100"/>
      <c r="AO1114" s="100"/>
      <c r="AP1114" s="100"/>
      <c r="AQ1114" s="100"/>
      <c r="AR1114" s="100"/>
      <c r="AS1114" s="100"/>
      <c r="AT1114" s="100"/>
      <c r="AU1114" s="100"/>
      <c r="AV1114" s="100"/>
      <c r="AW1114" s="100"/>
      <c r="AX1114" s="100"/>
      <c r="AY1114" s="100"/>
      <c r="AZ1114" s="100"/>
      <c r="BA1114" s="100"/>
      <c r="BB1114" s="100"/>
      <c r="BC1114" s="100"/>
      <c r="BD1114" s="100"/>
      <c r="BE1114" s="100"/>
      <c r="BF1114" s="100"/>
      <c r="BG1114" s="100"/>
    </row>
    <row r="1115" spans="1:59" s="85" customFormat="1" ht="15.6" x14ac:dyDescent="0.3">
      <c r="A1115" s="40" t="s">
        <v>91</v>
      </c>
      <c r="B1115" s="40" t="str">
        <f>VLOOKUP(A1115,'CENTROS DE COSTOS'!A:D,2,0)</f>
        <v>0036-0003</v>
      </c>
      <c r="C1115" s="40" t="str">
        <f>VLOOKUP(A1115,'CENTROS DE COSTOS'!A:D,3,0)</f>
        <v>Wompi Suroccidente</v>
      </c>
      <c r="D1115" s="40">
        <v>52585</v>
      </c>
      <c r="E1115" s="40" t="s">
        <v>5380</v>
      </c>
      <c r="F1115" s="40">
        <v>80749</v>
      </c>
      <c r="G1115" s="40" t="s">
        <v>33</v>
      </c>
      <c r="H1115" s="40" t="s">
        <v>133</v>
      </c>
      <c r="I1115" s="40" t="s">
        <v>878</v>
      </c>
      <c r="J1115" s="40" t="s">
        <v>7103</v>
      </c>
      <c r="K1115" s="40" t="s">
        <v>1170</v>
      </c>
      <c r="L1115" s="40" t="s">
        <v>9067</v>
      </c>
      <c r="M1115" s="103">
        <v>45968.694444444453</v>
      </c>
      <c r="N1115" s="103">
        <v>45975.631249999999</v>
      </c>
      <c r="O1115" s="40" t="s">
        <v>35</v>
      </c>
      <c r="P1115" s="40" t="s">
        <v>35</v>
      </c>
      <c r="Q1115" s="40" t="s">
        <v>1494</v>
      </c>
      <c r="R1115" s="40" t="s">
        <v>1495</v>
      </c>
      <c r="S1115" s="40" t="s">
        <v>11326</v>
      </c>
      <c r="T1115" s="40" t="s">
        <v>1497</v>
      </c>
      <c r="U1115" s="40">
        <v>8</v>
      </c>
      <c r="V1115" s="40" t="str">
        <f>VLOOKUP(D1115,TIPOLOGIA!A:F,5,0)</f>
        <v>INTERMEDIA</v>
      </c>
      <c r="W1115" s="40" t="str">
        <f>VLOOKUP(D1115,TIPOLOGIA!A:F,6,0)</f>
        <v>TERRESTRE</v>
      </c>
      <c r="X1115" s="40" t="s">
        <v>1802</v>
      </c>
      <c r="Y1115" s="40">
        <v>1</v>
      </c>
      <c r="Z1115" s="51">
        <f>IF(T1115="SOPORTE_TELEFÓNICO",'TARIFAS 2025'!$B$14,IF(V1115="PRINCIPAL",'TARIFAS 2025'!$B$11,IF(V1115="INTERMEDIA",'TARIFAS 2025'!$C$11,IF(V1115="LEJANA",'TARIFAS 2025'!$D$11))))</f>
        <v>36351</v>
      </c>
      <c r="AA1115" s="51">
        <f t="shared" si="17"/>
        <v>36351</v>
      </c>
      <c r="AB1115" s="100"/>
      <c r="AC1115" s="100"/>
      <c r="AD1115" s="100"/>
      <c r="AE1115" s="100"/>
      <c r="AF1115" s="100"/>
      <c r="AG1115" s="100"/>
      <c r="AH1115" s="100"/>
      <c r="AI1115" s="100"/>
      <c r="AJ1115" s="100"/>
      <c r="AK1115" s="100"/>
      <c r="AL1115" s="100"/>
      <c r="AM1115" s="100"/>
      <c r="AN1115" s="100"/>
      <c r="AO1115" s="100"/>
      <c r="AP1115" s="100"/>
      <c r="AQ1115" s="100"/>
      <c r="AR1115" s="100"/>
      <c r="AS1115" s="100"/>
      <c r="AT1115" s="100"/>
      <c r="AU1115" s="100"/>
      <c r="AV1115" s="100"/>
      <c r="AW1115" s="100"/>
      <c r="AX1115" s="100"/>
      <c r="AY1115" s="100"/>
      <c r="AZ1115" s="100"/>
      <c r="BA1115" s="100"/>
      <c r="BB1115" s="100"/>
      <c r="BC1115" s="100"/>
      <c r="BD1115" s="100"/>
      <c r="BE1115" s="100"/>
      <c r="BF1115" s="100"/>
      <c r="BG1115" s="100"/>
    </row>
    <row r="1116" spans="1:59" s="85" customFormat="1" ht="15.6" x14ac:dyDescent="0.3">
      <c r="A1116" s="40" t="s">
        <v>95</v>
      </c>
      <c r="B1116" s="40" t="str">
        <f>VLOOKUP(A1116,'CENTROS DE COSTOS'!A:D,2,0)</f>
        <v>0036-0001</v>
      </c>
      <c r="C1116" s="40" t="str">
        <f>VLOOKUP(A1116,'CENTROS DE COSTOS'!A:D,3,0)</f>
        <v>Wompi Costa</v>
      </c>
      <c r="D1116" s="40">
        <v>70233</v>
      </c>
      <c r="E1116" s="40" t="s">
        <v>5381</v>
      </c>
      <c r="F1116" s="40">
        <v>31406</v>
      </c>
      <c r="G1116" s="40" t="s">
        <v>33</v>
      </c>
      <c r="H1116" s="40" t="s">
        <v>504</v>
      </c>
      <c r="I1116" s="40" t="s">
        <v>1040</v>
      </c>
      <c r="J1116" s="40" t="s">
        <v>7104</v>
      </c>
      <c r="K1116" s="40" t="s">
        <v>1170</v>
      </c>
      <c r="L1116" s="40" t="s">
        <v>9068</v>
      </c>
      <c r="M1116" s="103">
        <v>45965.333333333343</v>
      </c>
      <c r="N1116" s="103">
        <v>45975.632638888892</v>
      </c>
      <c r="O1116" s="40" t="s">
        <v>35</v>
      </c>
      <c r="P1116" s="40" t="s">
        <v>35</v>
      </c>
      <c r="Q1116" s="40" t="s">
        <v>1494</v>
      </c>
      <c r="R1116" s="40" t="s">
        <v>1495</v>
      </c>
      <c r="S1116" s="40" t="s">
        <v>11327</v>
      </c>
      <c r="T1116" s="40" t="s">
        <v>1497</v>
      </c>
      <c r="U1116" s="40">
        <v>40</v>
      </c>
      <c r="V1116" s="40" t="str">
        <f>VLOOKUP(D1116,TIPOLOGIA!A:F,5,0)</f>
        <v>INTERMEDIA</v>
      </c>
      <c r="W1116" s="40" t="str">
        <f>VLOOKUP(D1116,TIPOLOGIA!A:F,6,0)</f>
        <v>TERRESTRE</v>
      </c>
      <c r="X1116" s="40" t="s">
        <v>1802</v>
      </c>
      <c r="Y1116" s="40">
        <v>1</v>
      </c>
      <c r="Z1116" s="51">
        <f>IF(T1116="SOPORTE_TELEFÓNICO",'TARIFAS 2025'!$B$14,IF(V1116="PRINCIPAL",'TARIFAS 2025'!$B$11,IF(V1116="INTERMEDIA",'TARIFAS 2025'!$C$11,IF(V1116="LEJANA",'TARIFAS 2025'!$D$11))))</f>
        <v>36351</v>
      </c>
      <c r="AA1116" s="51">
        <f t="shared" si="17"/>
        <v>36351</v>
      </c>
      <c r="AB1116" s="100"/>
      <c r="AC1116" s="100"/>
      <c r="AD1116" s="100"/>
      <c r="AE1116" s="100"/>
      <c r="AF1116" s="100"/>
      <c r="AG1116" s="100"/>
      <c r="AH1116" s="100"/>
      <c r="AI1116" s="100"/>
      <c r="AJ1116" s="100"/>
      <c r="AK1116" s="100"/>
      <c r="AL1116" s="100"/>
      <c r="AM1116" s="100"/>
      <c r="AN1116" s="100"/>
      <c r="AO1116" s="100"/>
      <c r="AP1116" s="100"/>
      <c r="AQ1116" s="100"/>
      <c r="AR1116" s="100"/>
      <c r="AS1116" s="100"/>
      <c r="AT1116" s="100"/>
      <c r="AU1116" s="100"/>
      <c r="AV1116" s="100"/>
      <c r="AW1116" s="100"/>
      <c r="AX1116" s="100"/>
      <c r="AY1116" s="100"/>
      <c r="AZ1116" s="100"/>
      <c r="BA1116" s="100"/>
      <c r="BB1116" s="100"/>
      <c r="BC1116" s="100"/>
      <c r="BD1116" s="100"/>
      <c r="BE1116" s="100"/>
      <c r="BF1116" s="100"/>
      <c r="BG1116" s="100"/>
    </row>
    <row r="1117" spans="1:59" s="85" customFormat="1" ht="15.6" x14ac:dyDescent="0.3">
      <c r="A1117" s="40" t="s">
        <v>98</v>
      </c>
      <c r="B1117" s="40" t="str">
        <f>VLOOKUP(A1117,'CENTROS DE COSTOS'!A:D,2,0)</f>
        <v>0036-0006</v>
      </c>
      <c r="C1117" s="40" t="str">
        <f>VLOOKUP(A1117,'CENTROS DE COSTOS'!A:D,3,0)</f>
        <v>Wompi Oriente</v>
      </c>
      <c r="D1117" s="40">
        <v>50001</v>
      </c>
      <c r="E1117" s="40" t="s">
        <v>5382</v>
      </c>
      <c r="F1117" s="40">
        <v>77915</v>
      </c>
      <c r="G1117" s="40" t="s">
        <v>33</v>
      </c>
      <c r="H1117" s="40" t="s">
        <v>814</v>
      </c>
      <c r="I1117" s="40" t="s">
        <v>98</v>
      </c>
      <c r="J1117" s="40" t="s">
        <v>3408</v>
      </c>
      <c r="K1117" s="40" t="s">
        <v>1170</v>
      </c>
      <c r="L1117" s="40" t="s">
        <v>9069</v>
      </c>
      <c r="M1117" s="103">
        <v>45973.49722222222</v>
      </c>
      <c r="N1117" s="103">
        <v>45975.634027777778</v>
      </c>
      <c r="O1117" s="40" t="s">
        <v>35</v>
      </c>
      <c r="P1117" s="40" t="s">
        <v>35</v>
      </c>
      <c r="Q1117" s="40" t="s">
        <v>1494</v>
      </c>
      <c r="R1117" s="40" t="s">
        <v>1495</v>
      </c>
      <c r="S1117" s="40" t="s">
        <v>11328</v>
      </c>
      <c r="T1117" s="40" t="s">
        <v>1172</v>
      </c>
      <c r="U1117" s="40">
        <v>24</v>
      </c>
      <c r="V1117" s="40" t="str">
        <f>VLOOKUP(D1117,TIPOLOGIA!A:F,5,0)</f>
        <v>PRINCIPAL</v>
      </c>
      <c r="W1117" s="40" t="str">
        <f>VLOOKUP(D1117,TIPOLOGIA!A:F,6,0)</f>
        <v>TERRESTRE</v>
      </c>
      <c r="X1117" s="40" t="s">
        <v>1604</v>
      </c>
      <c r="Y1117" s="40">
        <v>1</v>
      </c>
      <c r="Z1117" s="51">
        <f>IF(T1117="SOPORTE_TELEFÓNICO",'TARIFAS 2025'!$B$14,IF(V1117="PRINCIPAL",'TARIFAS 2025'!$B$11,IF(V1117="INTERMEDIA",'TARIFAS 2025'!$C$11,IF(V1117="LEJANA",'TARIFAS 2025'!$D$11))))</f>
        <v>31419</v>
      </c>
      <c r="AA1117" s="51">
        <f t="shared" si="17"/>
        <v>31419</v>
      </c>
      <c r="AB1117" s="100"/>
      <c r="AC1117" s="100"/>
      <c r="AD1117" s="100"/>
      <c r="AE1117" s="100"/>
      <c r="AF1117" s="100"/>
      <c r="AG1117" s="100"/>
      <c r="AH1117" s="100"/>
      <c r="AI1117" s="100"/>
      <c r="AJ1117" s="100"/>
      <c r="AK1117" s="100"/>
      <c r="AL1117" s="100"/>
      <c r="AM1117" s="100"/>
      <c r="AN1117" s="100"/>
      <c r="AO1117" s="100"/>
      <c r="AP1117" s="100"/>
      <c r="AQ1117" s="100"/>
      <c r="AR1117" s="100"/>
      <c r="AS1117" s="100"/>
      <c r="AT1117" s="100"/>
      <c r="AU1117" s="100"/>
      <c r="AV1117" s="100"/>
      <c r="AW1117" s="100"/>
      <c r="AX1117" s="100"/>
      <c r="AY1117" s="100"/>
      <c r="AZ1117" s="100"/>
      <c r="BA1117" s="100"/>
      <c r="BB1117" s="100"/>
      <c r="BC1117" s="100"/>
      <c r="BD1117" s="100"/>
      <c r="BE1117" s="100"/>
      <c r="BF1117" s="100"/>
      <c r="BG1117" s="100"/>
    </row>
    <row r="1118" spans="1:59" s="85" customFormat="1" ht="15.6" x14ac:dyDescent="0.3">
      <c r="A1118" s="40" t="s">
        <v>90</v>
      </c>
      <c r="B1118" s="40" t="str">
        <f>VLOOKUP(A1118,'CENTROS DE COSTOS'!A:D,2,0)</f>
        <v>0036-0006</v>
      </c>
      <c r="C1118" s="40" t="str">
        <f>VLOOKUP(A1118,'CENTROS DE COSTOS'!A:D,3,0)</f>
        <v>Wompi Oriente</v>
      </c>
      <c r="D1118" s="40">
        <v>41306</v>
      </c>
      <c r="E1118" s="40" t="s">
        <v>5383</v>
      </c>
      <c r="F1118" s="40">
        <v>80528</v>
      </c>
      <c r="G1118" s="40" t="s">
        <v>33</v>
      </c>
      <c r="H1118" s="40" t="s">
        <v>740</v>
      </c>
      <c r="I1118" s="40" t="s">
        <v>751</v>
      </c>
      <c r="J1118" s="40" t="s">
        <v>7105</v>
      </c>
      <c r="K1118" s="40" t="s">
        <v>1170</v>
      </c>
      <c r="L1118" s="40" t="s">
        <v>9070</v>
      </c>
      <c r="M1118" s="103">
        <v>45974.427083333343</v>
      </c>
      <c r="N1118" s="103">
        <v>45975.646527777782</v>
      </c>
      <c r="O1118" s="40" t="s">
        <v>35</v>
      </c>
      <c r="P1118" s="40" t="s">
        <v>35</v>
      </c>
      <c r="Q1118" s="40" t="s">
        <v>1494</v>
      </c>
      <c r="R1118" s="40" t="s">
        <v>1495</v>
      </c>
      <c r="S1118" s="40" t="s">
        <v>11329</v>
      </c>
      <c r="T1118" s="40" t="s">
        <v>1497</v>
      </c>
      <c r="U1118" s="40">
        <v>16</v>
      </c>
      <c r="V1118" s="40" t="str">
        <f>VLOOKUP(D1118,TIPOLOGIA!A:F,5,0)</f>
        <v>INTERMEDIA</v>
      </c>
      <c r="W1118" s="40" t="str">
        <f>VLOOKUP(D1118,TIPOLOGIA!A:F,6,0)</f>
        <v>TERRESTRE</v>
      </c>
      <c r="X1118" s="40" t="s">
        <v>1675</v>
      </c>
      <c r="Y1118" s="40">
        <v>1</v>
      </c>
      <c r="Z1118" s="51">
        <f>IF(T1118="SOPORTE_TELEFÓNICO",'TARIFAS 2025'!$B$14,IF(V1118="PRINCIPAL",'TARIFAS 2025'!$B$11,IF(V1118="INTERMEDIA",'TARIFAS 2025'!$C$11,IF(V1118="LEJANA",'TARIFAS 2025'!$D$11))))</f>
        <v>36351</v>
      </c>
      <c r="AA1118" s="51">
        <f t="shared" si="17"/>
        <v>36351</v>
      </c>
      <c r="AB1118" s="100"/>
      <c r="AC1118" s="100"/>
      <c r="AD1118" s="100"/>
      <c r="AE1118" s="100"/>
      <c r="AF1118" s="100"/>
      <c r="AG1118" s="100"/>
      <c r="AH1118" s="100"/>
      <c r="AI1118" s="100"/>
      <c r="AJ1118" s="100"/>
      <c r="AK1118" s="100"/>
      <c r="AL1118" s="100"/>
      <c r="AM1118" s="100"/>
      <c r="AN1118" s="100"/>
      <c r="AO1118" s="100"/>
      <c r="AP1118" s="100"/>
      <c r="AQ1118" s="100"/>
      <c r="AR1118" s="100"/>
      <c r="AS1118" s="100"/>
      <c r="AT1118" s="100"/>
      <c r="AU1118" s="100"/>
      <c r="AV1118" s="100"/>
      <c r="AW1118" s="100"/>
      <c r="AX1118" s="100"/>
      <c r="AY1118" s="100"/>
      <c r="AZ1118" s="100"/>
      <c r="BA1118" s="100"/>
      <c r="BB1118" s="100"/>
      <c r="BC1118" s="100"/>
      <c r="BD1118" s="100"/>
      <c r="BE1118" s="100"/>
      <c r="BF1118" s="100"/>
      <c r="BG1118" s="100"/>
    </row>
    <row r="1119" spans="1:59" s="85" customFormat="1" ht="15.6" x14ac:dyDescent="0.3">
      <c r="A1119" s="40" t="s">
        <v>71</v>
      </c>
      <c r="B1119" s="40" t="str">
        <f>VLOOKUP(A1119,'CENTROS DE COSTOS'!A:D,2,0)</f>
        <v>0036-0004</v>
      </c>
      <c r="C1119" s="40" t="str">
        <f>VLOOKUP(A1119,'CENTROS DE COSTOS'!A:D,3,0)</f>
        <v>Wompi Centro</v>
      </c>
      <c r="D1119" s="40">
        <v>25740</v>
      </c>
      <c r="E1119" s="40" t="s">
        <v>5384</v>
      </c>
      <c r="F1119" s="40">
        <v>81099</v>
      </c>
      <c r="G1119" s="40" t="s">
        <v>33</v>
      </c>
      <c r="H1119" s="40" t="s">
        <v>618</v>
      </c>
      <c r="I1119" s="40" t="s">
        <v>695</v>
      </c>
      <c r="J1119" s="40" t="s">
        <v>7106</v>
      </c>
      <c r="K1119" s="40" t="s">
        <v>1170</v>
      </c>
      <c r="L1119" s="40" t="s">
        <v>9071</v>
      </c>
      <c r="M1119" s="103">
        <v>45974.396527777782</v>
      </c>
      <c r="N1119" s="103">
        <v>45975.647222222222</v>
      </c>
      <c r="O1119" s="40" t="s">
        <v>35</v>
      </c>
      <c r="P1119" s="40" t="s">
        <v>35</v>
      </c>
      <c r="Q1119" s="40" t="s">
        <v>1494</v>
      </c>
      <c r="R1119" s="40" t="s">
        <v>1495</v>
      </c>
      <c r="S1119" s="40" t="s">
        <v>11330</v>
      </c>
      <c r="T1119" s="40" t="s">
        <v>1497</v>
      </c>
      <c r="U1119" s="40">
        <v>32</v>
      </c>
      <c r="V1119" s="40" t="str">
        <f>VLOOKUP(D1119,TIPOLOGIA!A:F,5,0)</f>
        <v>INTERMEDIA</v>
      </c>
      <c r="W1119" s="40" t="str">
        <f>VLOOKUP(D1119,TIPOLOGIA!A:F,6,0)</f>
        <v>TERRESTRE</v>
      </c>
      <c r="X1119" s="40" t="s">
        <v>1675</v>
      </c>
      <c r="Y1119" s="40">
        <v>1</v>
      </c>
      <c r="Z1119" s="51">
        <f>IF(T1119="SOPORTE_TELEFÓNICO",'TARIFAS 2025'!$B$14,IF(V1119="PRINCIPAL",'TARIFAS 2025'!$B$11,IF(V1119="INTERMEDIA",'TARIFAS 2025'!$C$11,IF(V1119="LEJANA",'TARIFAS 2025'!$D$11))))</f>
        <v>36351</v>
      </c>
      <c r="AA1119" s="51">
        <f t="shared" si="17"/>
        <v>36351</v>
      </c>
      <c r="AB1119" s="100"/>
      <c r="AC1119" s="100"/>
      <c r="AD1119" s="100"/>
      <c r="AE1119" s="100"/>
      <c r="AF1119" s="100"/>
      <c r="AG1119" s="100"/>
      <c r="AH1119" s="100"/>
      <c r="AI1119" s="100"/>
      <c r="AJ1119" s="100"/>
      <c r="AK1119" s="100"/>
      <c r="AL1119" s="100"/>
      <c r="AM1119" s="100"/>
      <c r="AN1119" s="100"/>
      <c r="AO1119" s="100"/>
      <c r="AP1119" s="100"/>
      <c r="AQ1119" s="100"/>
      <c r="AR1119" s="100"/>
      <c r="AS1119" s="100"/>
      <c r="AT1119" s="100"/>
      <c r="AU1119" s="100"/>
      <c r="AV1119" s="100"/>
      <c r="AW1119" s="100"/>
      <c r="AX1119" s="100"/>
      <c r="AY1119" s="100"/>
      <c r="AZ1119" s="100"/>
      <c r="BA1119" s="100"/>
      <c r="BB1119" s="100"/>
      <c r="BC1119" s="100"/>
      <c r="BD1119" s="100"/>
      <c r="BE1119" s="100"/>
      <c r="BF1119" s="100"/>
      <c r="BG1119" s="100"/>
    </row>
    <row r="1120" spans="1:59" s="85" customFormat="1" ht="15.6" x14ac:dyDescent="0.3">
      <c r="A1120" s="40" t="s">
        <v>88</v>
      </c>
      <c r="B1120" s="40" t="str">
        <f>VLOOKUP(A1120,'CENTROS DE COSTOS'!A:D,2,0)</f>
        <v>0036-0005</v>
      </c>
      <c r="C1120" s="40" t="str">
        <f>VLOOKUP(A1120,'CENTROS DE COSTOS'!A:D,3,0)</f>
        <v>Wompi Noroccidente</v>
      </c>
      <c r="D1120" s="40">
        <v>5001</v>
      </c>
      <c r="E1120" s="40" t="s">
        <v>5385</v>
      </c>
      <c r="F1120" s="40">
        <v>69281</v>
      </c>
      <c r="G1120" s="40" t="s">
        <v>33</v>
      </c>
      <c r="H1120" s="40" t="s">
        <v>120</v>
      </c>
      <c r="I1120" s="40" t="s">
        <v>88</v>
      </c>
      <c r="J1120" s="40" t="s">
        <v>1489</v>
      </c>
      <c r="K1120" s="40" t="s">
        <v>1170</v>
      </c>
      <c r="L1120" s="40" t="s">
        <v>9072</v>
      </c>
      <c r="M1120" s="103">
        <v>45972.53125</v>
      </c>
      <c r="N1120" s="103">
        <v>45975.647916666669</v>
      </c>
      <c r="O1120" s="40" t="s">
        <v>35</v>
      </c>
      <c r="P1120" s="40" t="s">
        <v>35</v>
      </c>
      <c r="Q1120" s="40" t="s">
        <v>1494</v>
      </c>
      <c r="R1120" s="40" t="s">
        <v>1495</v>
      </c>
      <c r="S1120" s="40" t="s">
        <v>11331</v>
      </c>
      <c r="T1120" s="40" t="s">
        <v>1172</v>
      </c>
      <c r="U1120" s="40">
        <v>56</v>
      </c>
      <c r="V1120" s="40" t="str">
        <f>VLOOKUP(D1120,TIPOLOGIA!A:F,5,0)</f>
        <v>PRINCIPAL</v>
      </c>
      <c r="W1120" s="40" t="str">
        <f>VLOOKUP(D1120,TIPOLOGIA!A:F,6,0)</f>
        <v>TERRESTRE</v>
      </c>
      <c r="X1120" s="40" t="s">
        <v>1498</v>
      </c>
      <c r="Y1120" s="40">
        <v>1</v>
      </c>
      <c r="Z1120" s="51">
        <f>IF(T1120="SOPORTE_TELEFÓNICO",'TARIFAS 2025'!$B$14,IF(V1120="PRINCIPAL",'TARIFAS 2025'!$B$11,IF(V1120="INTERMEDIA",'TARIFAS 2025'!$C$11,IF(V1120="LEJANA",'TARIFAS 2025'!$D$11))))</f>
        <v>31419</v>
      </c>
      <c r="AA1120" s="51">
        <f t="shared" si="17"/>
        <v>31419</v>
      </c>
      <c r="AB1120" s="100"/>
      <c r="AC1120" s="100"/>
      <c r="AD1120" s="100"/>
      <c r="AE1120" s="100"/>
      <c r="AF1120" s="100"/>
      <c r="AG1120" s="100"/>
      <c r="AH1120" s="100"/>
      <c r="AI1120" s="100"/>
      <c r="AJ1120" s="100"/>
      <c r="AK1120" s="100"/>
      <c r="AL1120" s="100"/>
      <c r="AM1120" s="100"/>
      <c r="AN1120" s="100"/>
      <c r="AO1120" s="100"/>
      <c r="AP1120" s="100"/>
      <c r="AQ1120" s="100"/>
      <c r="AR1120" s="100"/>
      <c r="AS1120" s="100"/>
      <c r="AT1120" s="100"/>
      <c r="AU1120" s="100"/>
      <c r="AV1120" s="100"/>
      <c r="AW1120" s="100"/>
      <c r="AX1120" s="100"/>
      <c r="AY1120" s="100"/>
      <c r="AZ1120" s="100"/>
      <c r="BA1120" s="100"/>
      <c r="BB1120" s="100"/>
      <c r="BC1120" s="100"/>
      <c r="BD1120" s="100"/>
      <c r="BE1120" s="100"/>
      <c r="BF1120" s="100"/>
      <c r="BG1120" s="100"/>
    </row>
    <row r="1121" spans="1:59" s="85" customFormat="1" ht="15.6" x14ac:dyDescent="0.3">
      <c r="A1121" s="40" t="s">
        <v>77</v>
      </c>
      <c r="B1121" s="40" t="str">
        <f>VLOOKUP(A1121,'CENTROS DE COSTOS'!A:D,2,0)</f>
        <v>0036-0003</v>
      </c>
      <c r="C1121" s="40" t="str">
        <f>VLOOKUP(A1121,'CENTROS DE COSTOS'!A:D,3,0)</f>
        <v>Wompi Suroccidente</v>
      </c>
      <c r="D1121" s="40">
        <v>19807</v>
      </c>
      <c r="E1121" s="40" t="s">
        <v>5386</v>
      </c>
      <c r="F1121" s="40">
        <v>21723</v>
      </c>
      <c r="G1121" s="40" t="s">
        <v>33</v>
      </c>
      <c r="H1121" s="40" t="s">
        <v>498</v>
      </c>
      <c r="I1121" s="40" t="s">
        <v>530</v>
      </c>
      <c r="J1121" s="40" t="s">
        <v>7107</v>
      </c>
      <c r="K1121" s="40" t="s">
        <v>1170</v>
      </c>
      <c r="L1121" s="40" t="s">
        <v>9073</v>
      </c>
      <c r="M1121" s="103">
        <v>45973.70208333333</v>
      </c>
      <c r="N1121" s="103">
        <v>45975.647916666669</v>
      </c>
      <c r="O1121" s="40" t="s">
        <v>35</v>
      </c>
      <c r="P1121" s="40" t="s">
        <v>35</v>
      </c>
      <c r="Q1121" s="40" t="s">
        <v>1494</v>
      </c>
      <c r="R1121" s="40" t="s">
        <v>1495</v>
      </c>
      <c r="S1121" s="40" t="s">
        <v>11329</v>
      </c>
      <c r="T1121" s="40" t="s">
        <v>1497</v>
      </c>
      <c r="U1121" s="40">
        <v>64</v>
      </c>
      <c r="V1121" s="40" t="str">
        <f>VLOOKUP(D1121,TIPOLOGIA!A:F,5,0)</f>
        <v>LEJANA</v>
      </c>
      <c r="W1121" s="40" t="str">
        <f>VLOOKUP(D1121,TIPOLOGIA!A:F,6,0)</f>
        <v>TERRESTRE</v>
      </c>
      <c r="X1121" s="40" t="s">
        <v>1749</v>
      </c>
      <c r="Y1121" s="40">
        <v>1</v>
      </c>
      <c r="Z1121" s="51">
        <f>IF(T1121="SOPORTE_TELEFÓNICO",'TARIFAS 2025'!$B$14,IF(V1121="PRINCIPAL",'TARIFAS 2025'!$B$11,IF(V1121="INTERMEDIA",'TARIFAS 2025'!$C$11,IF(V1121="LEJANA",'TARIFAS 2025'!$D$11))))</f>
        <v>40250</v>
      </c>
      <c r="AA1121" s="51">
        <f t="shared" si="17"/>
        <v>40250</v>
      </c>
      <c r="AB1121" s="100"/>
      <c r="AC1121" s="100"/>
      <c r="AD1121" s="100"/>
      <c r="AE1121" s="100"/>
      <c r="AF1121" s="100"/>
      <c r="AG1121" s="100"/>
      <c r="AH1121" s="100"/>
      <c r="AI1121" s="100"/>
      <c r="AJ1121" s="100"/>
      <c r="AK1121" s="100"/>
      <c r="AL1121" s="100"/>
      <c r="AM1121" s="100"/>
      <c r="AN1121" s="100"/>
      <c r="AO1121" s="100"/>
      <c r="AP1121" s="100"/>
      <c r="AQ1121" s="100"/>
      <c r="AR1121" s="100"/>
      <c r="AS1121" s="100"/>
      <c r="AT1121" s="100"/>
      <c r="AU1121" s="100"/>
      <c r="AV1121" s="100"/>
      <c r="AW1121" s="100"/>
      <c r="AX1121" s="100"/>
      <c r="AY1121" s="100"/>
      <c r="AZ1121" s="100"/>
      <c r="BA1121" s="100"/>
      <c r="BB1121" s="100"/>
      <c r="BC1121" s="100"/>
      <c r="BD1121" s="100"/>
      <c r="BE1121" s="100"/>
      <c r="BF1121" s="100"/>
      <c r="BG1121" s="100"/>
    </row>
    <row r="1122" spans="1:59" s="85" customFormat="1" ht="15.6" x14ac:dyDescent="0.3">
      <c r="A1122" s="40" t="s">
        <v>88</v>
      </c>
      <c r="B1122" s="40" t="str">
        <f>VLOOKUP(A1122,'CENTROS DE COSTOS'!A:D,2,0)</f>
        <v>0036-0005</v>
      </c>
      <c r="C1122" s="40" t="str">
        <f>VLOOKUP(A1122,'CENTROS DE COSTOS'!A:D,3,0)</f>
        <v>Wompi Noroccidente</v>
      </c>
      <c r="D1122" s="40">
        <v>5088</v>
      </c>
      <c r="E1122" s="40" t="s">
        <v>5387</v>
      </c>
      <c r="F1122" s="40">
        <v>73498</v>
      </c>
      <c r="G1122" s="40" t="s">
        <v>33</v>
      </c>
      <c r="H1122" s="40" t="s">
        <v>120</v>
      </c>
      <c r="I1122" s="40" t="s">
        <v>155</v>
      </c>
      <c r="J1122" s="40" t="s">
        <v>7108</v>
      </c>
      <c r="K1122" s="40" t="s">
        <v>1170</v>
      </c>
      <c r="L1122" s="40" t="s">
        <v>9074</v>
      </c>
      <c r="M1122" s="103">
        <v>45973.569444444453</v>
      </c>
      <c r="N1122" s="103">
        <v>45975.65625</v>
      </c>
      <c r="O1122" s="40" t="s">
        <v>35</v>
      </c>
      <c r="P1122" s="40" t="s">
        <v>35</v>
      </c>
      <c r="Q1122" s="40" t="s">
        <v>1494</v>
      </c>
      <c r="R1122" s="40" t="s">
        <v>1495</v>
      </c>
      <c r="S1122" s="40" t="s">
        <v>11332</v>
      </c>
      <c r="T1122" s="40" t="s">
        <v>1172</v>
      </c>
      <c r="U1122" s="40">
        <v>64</v>
      </c>
      <c r="V1122" s="40" t="str">
        <f>VLOOKUP(D1122,TIPOLOGIA!A:F,5,0)</f>
        <v>PRINCIPAL</v>
      </c>
      <c r="W1122" s="40" t="str">
        <f>VLOOKUP(D1122,TIPOLOGIA!A:F,6,0)</f>
        <v>TERRESTRE</v>
      </c>
      <c r="X1122" s="40" t="s">
        <v>1498</v>
      </c>
      <c r="Y1122" s="40">
        <v>1</v>
      </c>
      <c r="Z1122" s="51">
        <f>IF(T1122="SOPORTE_TELEFÓNICO",'TARIFAS 2025'!$B$14,IF(V1122="PRINCIPAL",'TARIFAS 2025'!$B$11,IF(V1122="INTERMEDIA",'TARIFAS 2025'!$C$11,IF(V1122="LEJANA",'TARIFAS 2025'!$D$11))))</f>
        <v>31419</v>
      </c>
      <c r="AA1122" s="51">
        <f t="shared" si="17"/>
        <v>31419</v>
      </c>
      <c r="AB1122" s="100"/>
      <c r="AC1122" s="100"/>
      <c r="AD1122" s="100"/>
      <c r="AE1122" s="100"/>
      <c r="AF1122" s="100"/>
      <c r="AG1122" s="100"/>
      <c r="AH1122" s="100"/>
      <c r="AI1122" s="100"/>
      <c r="AJ1122" s="100"/>
      <c r="AK1122" s="100"/>
      <c r="AL1122" s="100"/>
      <c r="AM1122" s="100"/>
      <c r="AN1122" s="100"/>
      <c r="AO1122" s="100"/>
      <c r="AP1122" s="100"/>
      <c r="AQ1122" s="100"/>
      <c r="AR1122" s="100"/>
      <c r="AS1122" s="100"/>
      <c r="AT1122" s="100"/>
      <c r="AU1122" s="100"/>
      <c r="AV1122" s="100"/>
      <c r="AW1122" s="100"/>
      <c r="AX1122" s="100"/>
      <c r="AY1122" s="100"/>
      <c r="AZ1122" s="100"/>
      <c r="BA1122" s="100"/>
      <c r="BB1122" s="100"/>
      <c r="BC1122" s="100"/>
      <c r="BD1122" s="100"/>
      <c r="BE1122" s="100"/>
      <c r="BF1122" s="100"/>
      <c r="BG1122" s="100"/>
    </row>
    <row r="1123" spans="1:59" s="85" customFormat="1" ht="15.6" x14ac:dyDescent="0.3">
      <c r="A1123" s="40" t="s">
        <v>91</v>
      </c>
      <c r="B1123" s="40" t="str">
        <f>VLOOKUP(A1123,'CENTROS DE COSTOS'!A:D,2,0)</f>
        <v>0036-0003</v>
      </c>
      <c r="C1123" s="40" t="str">
        <f>VLOOKUP(A1123,'CENTROS DE COSTOS'!A:D,3,0)</f>
        <v>Wompi Suroccidente</v>
      </c>
      <c r="D1123" s="40">
        <v>52001</v>
      </c>
      <c r="E1123" s="40" t="s">
        <v>5388</v>
      </c>
      <c r="F1123" s="40">
        <v>14514</v>
      </c>
      <c r="G1123" s="40" t="s">
        <v>33</v>
      </c>
      <c r="H1123" s="40" t="s">
        <v>133</v>
      </c>
      <c r="I1123" s="40" t="s">
        <v>91</v>
      </c>
      <c r="J1123" s="40" t="s">
        <v>7109</v>
      </c>
      <c r="K1123" s="40" t="s">
        <v>1170</v>
      </c>
      <c r="L1123" s="40" t="s">
        <v>9075</v>
      </c>
      <c r="M1123" s="103">
        <v>45973.474999999999</v>
      </c>
      <c r="N1123" s="103">
        <v>45975.657638888893</v>
      </c>
      <c r="O1123" s="40" t="s">
        <v>35</v>
      </c>
      <c r="P1123" s="40" t="s">
        <v>35</v>
      </c>
      <c r="Q1123" s="40" t="s">
        <v>1494</v>
      </c>
      <c r="R1123" s="40" t="s">
        <v>1495</v>
      </c>
      <c r="S1123" s="40" t="s">
        <v>11333</v>
      </c>
      <c r="T1123" s="40" t="s">
        <v>1172</v>
      </c>
      <c r="U1123" s="40">
        <v>16</v>
      </c>
      <c r="V1123" s="40" t="str">
        <f>VLOOKUP(D1123,TIPOLOGIA!A:F,5,0)</f>
        <v>PRINCIPAL</v>
      </c>
      <c r="W1123" s="40" t="str">
        <f>VLOOKUP(D1123,TIPOLOGIA!A:F,6,0)</f>
        <v>TERRESTRE</v>
      </c>
      <c r="X1123" s="40" t="s">
        <v>1190</v>
      </c>
      <c r="Y1123" s="40">
        <v>1</v>
      </c>
      <c r="Z1123" s="51">
        <f>IF(T1123="SOPORTE_TELEFÓNICO",'TARIFAS 2025'!$B$14,IF(V1123="PRINCIPAL",'TARIFAS 2025'!$B$11,IF(V1123="INTERMEDIA",'TARIFAS 2025'!$C$11,IF(V1123="LEJANA",'TARIFAS 2025'!$D$11))))</f>
        <v>31419</v>
      </c>
      <c r="AA1123" s="51">
        <f t="shared" si="17"/>
        <v>31419</v>
      </c>
      <c r="AB1123" s="100"/>
      <c r="AC1123" s="100"/>
      <c r="AD1123" s="100"/>
      <c r="AE1123" s="100"/>
      <c r="AF1123" s="100"/>
      <c r="AG1123" s="100"/>
      <c r="AH1123" s="100"/>
      <c r="AI1123" s="100"/>
      <c r="AJ1123" s="100"/>
      <c r="AK1123" s="100"/>
      <c r="AL1123" s="100"/>
      <c r="AM1123" s="100"/>
      <c r="AN1123" s="100"/>
      <c r="AO1123" s="100"/>
      <c r="AP1123" s="100"/>
      <c r="AQ1123" s="100"/>
      <c r="AR1123" s="100"/>
      <c r="AS1123" s="100"/>
      <c r="AT1123" s="100"/>
      <c r="AU1123" s="100"/>
      <c r="AV1123" s="100"/>
      <c r="AW1123" s="100"/>
      <c r="AX1123" s="100"/>
      <c r="AY1123" s="100"/>
      <c r="AZ1123" s="100"/>
      <c r="BA1123" s="100"/>
      <c r="BB1123" s="100"/>
      <c r="BC1123" s="100"/>
      <c r="BD1123" s="100"/>
      <c r="BE1123" s="100"/>
      <c r="BF1123" s="100"/>
      <c r="BG1123" s="100"/>
    </row>
    <row r="1124" spans="1:59" s="85" customFormat="1" ht="15.6" x14ac:dyDescent="0.3">
      <c r="A1124" s="40" t="s">
        <v>90</v>
      </c>
      <c r="B1124" s="40" t="str">
        <f>VLOOKUP(A1124,'CENTROS DE COSTOS'!A:D,2,0)</f>
        <v>0036-0006</v>
      </c>
      <c r="C1124" s="40" t="str">
        <f>VLOOKUP(A1124,'CENTROS DE COSTOS'!A:D,3,0)</f>
        <v>Wompi Oriente</v>
      </c>
      <c r="D1124" s="40">
        <v>18753</v>
      </c>
      <c r="E1124" s="40" t="s">
        <v>5389</v>
      </c>
      <c r="F1124" s="40">
        <v>24121</v>
      </c>
      <c r="G1124" s="40" t="s">
        <v>33</v>
      </c>
      <c r="H1124" s="40" t="s">
        <v>466</v>
      </c>
      <c r="I1124" s="40" t="s">
        <v>477</v>
      </c>
      <c r="J1124" s="40" t="s">
        <v>3396</v>
      </c>
      <c r="K1124" s="40" t="s">
        <v>1170</v>
      </c>
      <c r="L1124" s="40" t="s">
        <v>9076</v>
      </c>
      <c r="M1124" s="103">
        <v>45968.489583333343</v>
      </c>
      <c r="N1124" s="103">
        <v>45975.660416666673</v>
      </c>
      <c r="O1124" s="40" t="s">
        <v>35</v>
      </c>
      <c r="P1124" s="40" t="s">
        <v>35</v>
      </c>
      <c r="Q1124" s="40" t="s">
        <v>1494</v>
      </c>
      <c r="R1124" s="40" t="s">
        <v>1495</v>
      </c>
      <c r="S1124" s="40" t="s">
        <v>11334</v>
      </c>
      <c r="T1124" s="40" t="s">
        <v>1497</v>
      </c>
      <c r="U1124" s="40">
        <v>24</v>
      </c>
      <c r="V1124" s="40" t="str">
        <f>VLOOKUP(D1124,TIPOLOGIA!A:F,5,0)</f>
        <v>LEJANA</v>
      </c>
      <c r="W1124" s="40" t="str">
        <f>VLOOKUP(D1124,TIPOLOGIA!A:F,6,0)</f>
        <v>TERRESTRE / AEREO</v>
      </c>
      <c r="X1124" s="40" t="s">
        <v>1571</v>
      </c>
      <c r="Y1124" s="40">
        <v>1</v>
      </c>
      <c r="Z1124" s="51">
        <f>IF(T1124="SOPORTE_TELEFÓNICO",'TARIFAS 2025'!$B$14,IF(V1124="PRINCIPAL",'TARIFAS 2025'!$B$11,IF(V1124="INTERMEDIA",'TARIFAS 2025'!$C$11,IF(V1124="LEJANA",'TARIFAS 2025'!$D$11))))</f>
        <v>40250</v>
      </c>
      <c r="AA1124" s="51">
        <f t="shared" si="17"/>
        <v>40250</v>
      </c>
      <c r="AB1124" s="100"/>
      <c r="AC1124" s="100"/>
      <c r="AD1124" s="100"/>
      <c r="AE1124" s="100"/>
      <c r="AF1124" s="100"/>
      <c r="AG1124" s="100"/>
      <c r="AH1124" s="100"/>
      <c r="AI1124" s="100"/>
      <c r="AJ1124" s="100"/>
      <c r="AK1124" s="100"/>
      <c r="AL1124" s="100"/>
      <c r="AM1124" s="100"/>
      <c r="AN1124" s="100"/>
      <c r="AO1124" s="100"/>
      <c r="AP1124" s="100"/>
      <c r="AQ1124" s="100"/>
      <c r="AR1124" s="100"/>
      <c r="AS1124" s="100"/>
      <c r="AT1124" s="100"/>
      <c r="AU1124" s="100"/>
      <c r="AV1124" s="100"/>
      <c r="AW1124" s="100"/>
      <c r="AX1124" s="100"/>
      <c r="AY1124" s="100"/>
      <c r="AZ1124" s="100"/>
      <c r="BA1124" s="100"/>
      <c r="BB1124" s="100"/>
      <c r="BC1124" s="100"/>
      <c r="BD1124" s="100"/>
      <c r="BE1124" s="100"/>
      <c r="BF1124" s="100"/>
      <c r="BG1124" s="100"/>
    </row>
    <row r="1125" spans="1:59" s="85" customFormat="1" ht="15.6" x14ac:dyDescent="0.3">
      <c r="A1125" s="40" t="s">
        <v>77</v>
      </c>
      <c r="B1125" s="40" t="str">
        <f>VLOOKUP(A1125,'CENTROS DE COSTOS'!A:D,2,0)</f>
        <v>0036-0003</v>
      </c>
      <c r="C1125" s="40" t="str">
        <f>VLOOKUP(A1125,'CENTROS DE COSTOS'!A:D,3,0)</f>
        <v>Wompi Suroccidente</v>
      </c>
      <c r="D1125" s="40">
        <v>19845</v>
      </c>
      <c r="E1125" s="40">
        <v>3000024</v>
      </c>
      <c r="F1125" s="40">
        <v>73543</v>
      </c>
      <c r="G1125" s="40" t="s">
        <v>33</v>
      </c>
      <c r="H1125" s="40" t="s">
        <v>498</v>
      </c>
      <c r="I1125" s="40" t="s">
        <v>534</v>
      </c>
      <c r="J1125" s="40" t="s">
        <v>7110</v>
      </c>
      <c r="K1125" s="40" t="s">
        <v>1170</v>
      </c>
      <c r="L1125" s="40" t="s">
        <v>9077</v>
      </c>
      <c r="M1125" s="103">
        <v>45972.334722222222</v>
      </c>
      <c r="N1125" s="103">
        <v>45975.660416666673</v>
      </c>
      <c r="O1125" s="40" t="s">
        <v>35</v>
      </c>
      <c r="P1125" s="40" t="s">
        <v>35</v>
      </c>
      <c r="Q1125" s="40" t="s">
        <v>1494</v>
      </c>
      <c r="R1125" s="40" t="s">
        <v>1495</v>
      </c>
      <c r="S1125" s="40" t="s">
        <v>11335</v>
      </c>
      <c r="T1125" s="40" t="s">
        <v>1497</v>
      </c>
      <c r="U1125" s="40">
        <v>32</v>
      </c>
      <c r="V1125" s="40" t="str">
        <f>VLOOKUP(D1125,TIPOLOGIA!A:F,5,0)</f>
        <v>LEJANA</v>
      </c>
      <c r="W1125" s="40" t="str">
        <f>VLOOKUP(D1125,TIPOLOGIA!A:F,6,0)</f>
        <v>TERRESTRE</v>
      </c>
      <c r="X1125" s="40" t="s">
        <v>1749</v>
      </c>
      <c r="Y1125" s="40">
        <v>1</v>
      </c>
      <c r="Z1125" s="51">
        <f>IF(T1125="SOPORTE_TELEFÓNICO",'TARIFAS 2025'!$B$14,IF(V1125="PRINCIPAL",'TARIFAS 2025'!$B$11,IF(V1125="INTERMEDIA",'TARIFAS 2025'!$C$11,IF(V1125="LEJANA",'TARIFAS 2025'!$D$11))))</f>
        <v>40250</v>
      </c>
      <c r="AA1125" s="51">
        <f t="shared" si="17"/>
        <v>40250</v>
      </c>
      <c r="AB1125" s="100"/>
      <c r="AC1125" s="100"/>
      <c r="AD1125" s="100"/>
      <c r="AE1125" s="100"/>
      <c r="AF1125" s="100"/>
      <c r="AG1125" s="100"/>
      <c r="AH1125" s="100"/>
      <c r="AI1125" s="100"/>
      <c r="AJ1125" s="100"/>
      <c r="AK1125" s="100"/>
      <c r="AL1125" s="100"/>
      <c r="AM1125" s="100"/>
      <c r="AN1125" s="100"/>
      <c r="AO1125" s="100"/>
      <c r="AP1125" s="100"/>
      <c r="AQ1125" s="100"/>
      <c r="AR1125" s="100"/>
      <c r="AS1125" s="100"/>
      <c r="AT1125" s="100"/>
      <c r="AU1125" s="100"/>
      <c r="AV1125" s="100"/>
      <c r="AW1125" s="100"/>
      <c r="AX1125" s="100"/>
      <c r="AY1125" s="100"/>
      <c r="AZ1125" s="100"/>
      <c r="BA1125" s="100"/>
      <c r="BB1125" s="100"/>
      <c r="BC1125" s="100"/>
      <c r="BD1125" s="100"/>
      <c r="BE1125" s="100"/>
      <c r="BF1125" s="100"/>
      <c r="BG1125" s="100"/>
    </row>
    <row r="1126" spans="1:59" s="85" customFormat="1" ht="15.6" x14ac:dyDescent="0.3">
      <c r="A1126" s="40" t="s">
        <v>98</v>
      </c>
      <c r="B1126" s="40" t="str">
        <f>VLOOKUP(A1126,'CENTROS DE COSTOS'!A:D,2,0)</f>
        <v>0036-0006</v>
      </c>
      <c r="C1126" s="40" t="str">
        <f>VLOOKUP(A1126,'CENTROS DE COSTOS'!A:D,3,0)</f>
        <v>Wompi Oriente</v>
      </c>
      <c r="D1126" s="40">
        <v>50001</v>
      </c>
      <c r="E1126" s="40" t="s">
        <v>5390</v>
      </c>
      <c r="F1126" s="40">
        <v>74213</v>
      </c>
      <c r="G1126" s="40" t="s">
        <v>33</v>
      </c>
      <c r="H1126" s="40" t="s">
        <v>814</v>
      </c>
      <c r="I1126" s="40" t="s">
        <v>98</v>
      </c>
      <c r="J1126" s="40" t="s">
        <v>7111</v>
      </c>
      <c r="K1126" s="40" t="s">
        <v>1170</v>
      </c>
      <c r="L1126" s="40" t="s">
        <v>9078</v>
      </c>
      <c r="M1126" s="103">
        <v>45974.469444444447</v>
      </c>
      <c r="N1126" s="103">
        <v>45975.673611111109</v>
      </c>
      <c r="O1126" s="40" t="s">
        <v>35</v>
      </c>
      <c r="P1126" s="40" t="s">
        <v>35</v>
      </c>
      <c r="Q1126" s="40" t="s">
        <v>1494</v>
      </c>
      <c r="R1126" s="40" t="s">
        <v>1495</v>
      </c>
      <c r="S1126" s="40" t="s">
        <v>11336</v>
      </c>
      <c r="T1126" s="40" t="s">
        <v>1172</v>
      </c>
      <c r="U1126" s="40">
        <v>32</v>
      </c>
      <c r="V1126" s="40" t="str">
        <f>VLOOKUP(D1126,TIPOLOGIA!A:F,5,0)</f>
        <v>PRINCIPAL</v>
      </c>
      <c r="W1126" s="40" t="str">
        <f>VLOOKUP(D1126,TIPOLOGIA!A:F,6,0)</f>
        <v>TERRESTRE</v>
      </c>
      <c r="X1126" s="40" t="s">
        <v>1373</v>
      </c>
      <c r="Y1126" s="40">
        <v>1</v>
      </c>
      <c r="Z1126" s="51">
        <f>IF(T1126="SOPORTE_TELEFÓNICO",'TARIFAS 2025'!$B$14,IF(V1126="PRINCIPAL",'TARIFAS 2025'!$B$11,IF(V1126="INTERMEDIA",'TARIFAS 2025'!$C$11,IF(V1126="LEJANA",'TARIFAS 2025'!$D$11))))</f>
        <v>31419</v>
      </c>
      <c r="AA1126" s="51">
        <f t="shared" si="17"/>
        <v>31419</v>
      </c>
      <c r="AB1126" s="100"/>
      <c r="AC1126" s="100"/>
      <c r="AD1126" s="100"/>
      <c r="AE1126" s="100"/>
      <c r="AF1126" s="100"/>
      <c r="AG1126" s="100"/>
      <c r="AH1126" s="100"/>
      <c r="AI1126" s="100"/>
      <c r="AJ1126" s="100"/>
      <c r="AK1126" s="100"/>
      <c r="AL1126" s="100"/>
      <c r="AM1126" s="100"/>
      <c r="AN1126" s="100"/>
      <c r="AO1126" s="100"/>
      <c r="AP1126" s="100"/>
      <c r="AQ1126" s="100"/>
      <c r="AR1126" s="100"/>
      <c r="AS1126" s="100"/>
      <c r="AT1126" s="100"/>
      <c r="AU1126" s="100"/>
      <c r="AV1126" s="100"/>
      <c r="AW1126" s="100"/>
      <c r="AX1126" s="100"/>
      <c r="AY1126" s="100"/>
      <c r="AZ1126" s="100"/>
      <c r="BA1126" s="100"/>
      <c r="BB1126" s="100"/>
      <c r="BC1126" s="100"/>
      <c r="BD1126" s="100"/>
      <c r="BE1126" s="100"/>
      <c r="BF1126" s="100"/>
      <c r="BG1126" s="100"/>
    </row>
    <row r="1127" spans="1:59" s="85" customFormat="1" ht="15.6" x14ac:dyDescent="0.3">
      <c r="A1127" s="40" t="s">
        <v>71</v>
      </c>
      <c r="B1127" s="40" t="str">
        <f>VLOOKUP(A1127,'CENTROS DE COSTOS'!A:D,2,0)</f>
        <v>0036-0004</v>
      </c>
      <c r="C1127" s="40" t="str">
        <f>VLOOKUP(A1127,'CENTROS DE COSTOS'!A:D,3,0)</f>
        <v>Wompi Centro</v>
      </c>
      <c r="D1127" s="40">
        <v>25817</v>
      </c>
      <c r="E1127" s="40" t="s">
        <v>5391</v>
      </c>
      <c r="F1127" s="40">
        <v>71121</v>
      </c>
      <c r="G1127" s="40" t="s">
        <v>33</v>
      </c>
      <c r="H1127" s="40" t="s">
        <v>618</v>
      </c>
      <c r="I1127" s="40" t="s">
        <v>712</v>
      </c>
      <c r="J1127" s="40" t="s">
        <v>3128</v>
      </c>
      <c r="K1127" s="40" t="s">
        <v>1170</v>
      </c>
      <c r="L1127" s="40" t="s">
        <v>9079</v>
      </c>
      <c r="M1127" s="103">
        <v>45974.333333333343</v>
      </c>
      <c r="N1127" s="103">
        <v>45975.675694444442</v>
      </c>
      <c r="O1127" s="40" t="s">
        <v>35</v>
      </c>
      <c r="P1127" s="40" t="s">
        <v>35</v>
      </c>
      <c r="Q1127" s="40" t="s">
        <v>1494</v>
      </c>
      <c r="R1127" s="40" t="s">
        <v>1495</v>
      </c>
      <c r="S1127" s="40" t="s">
        <v>11337</v>
      </c>
      <c r="T1127" s="40" t="s">
        <v>1497</v>
      </c>
      <c r="U1127" s="40">
        <v>32</v>
      </c>
      <c r="V1127" s="40" t="str">
        <f>VLOOKUP(D1127,TIPOLOGIA!A:F,5,0)</f>
        <v>INTERMEDIA</v>
      </c>
      <c r="W1127" s="40" t="str">
        <f>VLOOKUP(D1127,TIPOLOGIA!A:F,6,0)</f>
        <v>TERRESTRE</v>
      </c>
      <c r="X1127" s="40" t="s">
        <v>1675</v>
      </c>
      <c r="Y1127" s="40">
        <v>1</v>
      </c>
      <c r="Z1127" s="51">
        <f>IF(T1127="SOPORTE_TELEFÓNICO",'TARIFAS 2025'!$B$14,IF(V1127="PRINCIPAL",'TARIFAS 2025'!$B$11,IF(V1127="INTERMEDIA",'TARIFAS 2025'!$C$11,IF(V1127="LEJANA",'TARIFAS 2025'!$D$11))))</f>
        <v>36351</v>
      </c>
      <c r="AA1127" s="51">
        <f t="shared" si="17"/>
        <v>36351</v>
      </c>
      <c r="AB1127" s="100"/>
      <c r="AC1127" s="100"/>
      <c r="AD1127" s="100"/>
      <c r="AE1127" s="100"/>
      <c r="AF1127" s="100"/>
      <c r="AG1127" s="100"/>
      <c r="AH1127" s="100"/>
      <c r="AI1127" s="100"/>
      <c r="AJ1127" s="100"/>
      <c r="AK1127" s="100"/>
      <c r="AL1127" s="100"/>
      <c r="AM1127" s="100"/>
      <c r="AN1127" s="100"/>
      <c r="AO1127" s="100"/>
      <c r="AP1127" s="100"/>
      <c r="AQ1127" s="100"/>
      <c r="AR1127" s="100"/>
      <c r="AS1127" s="100"/>
      <c r="AT1127" s="100"/>
      <c r="AU1127" s="100"/>
      <c r="AV1127" s="100"/>
      <c r="AW1127" s="100"/>
      <c r="AX1127" s="100"/>
      <c r="AY1127" s="100"/>
      <c r="AZ1127" s="100"/>
      <c r="BA1127" s="100"/>
      <c r="BB1127" s="100"/>
      <c r="BC1127" s="100"/>
      <c r="BD1127" s="100"/>
      <c r="BE1127" s="100"/>
      <c r="BF1127" s="100"/>
      <c r="BG1127" s="100"/>
    </row>
    <row r="1128" spans="1:59" s="85" customFormat="1" ht="15.6" x14ac:dyDescent="0.3">
      <c r="A1128" s="40" t="s">
        <v>71</v>
      </c>
      <c r="B1128" s="40" t="str">
        <f>VLOOKUP(A1128,'CENTROS DE COSTOS'!A:D,2,0)</f>
        <v>0036-0004</v>
      </c>
      <c r="C1128" s="40" t="str">
        <f>VLOOKUP(A1128,'CENTROS DE COSTOS'!A:D,3,0)</f>
        <v>Wompi Centro</v>
      </c>
      <c r="D1128" s="40">
        <v>25269</v>
      </c>
      <c r="E1128" s="40" t="s">
        <v>5392</v>
      </c>
      <c r="F1128" s="40">
        <v>57236</v>
      </c>
      <c r="G1128" s="40" t="s">
        <v>33</v>
      </c>
      <c r="H1128" s="40" t="s">
        <v>618</v>
      </c>
      <c r="I1128" s="40" t="s">
        <v>647</v>
      </c>
      <c r="J1128" s="40" t="s">
        <v>7112</v>
      </c>
      <c r="K1128" s="40" t="s">
        <v>1170</v>
      </c>
      <c r="L1128" s="40" t="s">
        <v>9080</v>
      </c>
      <c r="M1128" s="103">
        <v>45973.693749999999</v>
      </c>
      <c r="N1128" s="103">
        <v>45975.675694444442</v>
      </c>
      <c r="O1128" s="40" t="s">
        <v>35</v>
      </c>
      <c r="P1128" s="40" t="s">
        <v>35</v>
      </c>
      <c r="Q1128" s="40" t="s">
        <v>1494</v>
      </c>
      <c r="R1128" s="40" t="s">
        <v>1495</v>
      </c>
      <c r="S1128" s="40" t="s">
        <v>11338</v>
      </c>
      <c r="T1128" s="40" t="s">
        <v>1497</v>
      </c>
      <c r="U1128" s="40">
        <v>16</v>
      </c>
      <c r="V1128" s="40" t="str">
        <f>VLOOKUP(D1128,TIPOLOGIA!A:F,5,0)</f>
        <v>INTERMEDIA</v>
      </c>
      <c r="W1128" s="40" t="str">
        <f>VLOOKUP(D1128,TIPOLOGIA!A:F,6,0)</f>
        <v>TERRESTRE</v>
      </c>
      <c r="X1128" s="40" t="s">
        <v>1749</v>
      </c>
      <c r="Y1128" s="40">
        <v>1</v>
      </c>
      <c r="Z1128" s="51">
        <f>IF(T1128="SOPORTE_TELEFÓNICO",'TARIFAS 2025'!$B$14,IF(V1128="PRINCIPAL",'TARIFAS 2025'!$B$11,IF(V1128="INTERMEDIA",'TARIFAS 2025'!$C$11,IF(V1128="LEJANA",'TARIFAS 2025'!$D$11))))</f>
        <v>36351</v>
      </c>
      <c r="AA1128" s="51">
        <f t="shared" si="17"/>
        <v>36351</v>
      </c>
      <c r="AB1128" s="100"/>
      <c r="AC1128" s="100"/>
      <c r="AD1128" s="100"/>
      <c r="AE1128" s="100"/>
      <c r="AF1128" s="100"/>
      <c r="AG1128" s="100"/>
      <c r="AH1128" s="100"/>
      <c r="AI1128" s="100"/>
      <c r="AJ1128" s="100"/>
      <c r="AK1128" s="100"/>
      <c r="AL1128" s="100"/>
      <c r="AM1128" s="100"/>
      <c r="AN1128" s="100"/>
      <c r="AO1128" s="100"/>
      <c r="AP1128" s="100"/>
      <c r="AQ1128" s="100"/>
      <c r="AR1128" s="100"/>
      <c r="AS1128" s="100"/>
      <c r="AT1128" s="100"/>
      <c r="AU1128" s="100"/>
      <c r="AV1128" s="100"/>
      <c r="AW1128" s="100"/>
      <c r="AX1128" s="100"/>
      <c r="AY1128" s="100"/>
      <c r="AZ1128" s="100"/>
      <c r="BA1128" s="100"/>
      <c r="BB1128" s="100"/>
      <c r="BC1128" s="100"/>
      <c r="BD1128" s="100"/>
      <c r="BE1128" s="100"/>
      <c r="BF1128" s="100"/>
      <c r="BG1128" s="100"/>
    </row>
    <row r="1129" spans="1:59" s="85" customFormat="1" ht="15.6" x14ac:dyDescent="0.3">
      <c r="A1129" s="40" t="s">
        <v>71</v>
      </c>
      <c r="B1129" s="40" t="str">
        <f>VLOOKUP(A1129,'CENTROS DE COSTOS'!A:D,2,0)</f>
        <v>0036-0004</v>
      </c>
      <c r="C1129" s="40" t="str">
        <f>VLOOKUP(A1129,'CENTROS DE COSTOS'!A:D,3,0)</f>
        <v>Wompi Centro</v>
      </c>
      <c r="D1129" s="40">
        <v>25718</v>
      </c>
      <c r="E1129" s="40" t="s">
        <v>5393</v>
      </c>
      <c r="F1129" s="40">
        <v>42284</v>
      </c>
      <c r="G1129" s="40" t="s">
        <v>33</v>
      </c>
      <c r="H1129" s="40" t="s">
        <v>618</v>
      </c>
      <c r="I1129" s="40" t="s">
        <v>693</v>
      </c>
      <c r="J1129" s="40" t="s">
        <v>7113</v>
      </c>
      <c r="K1129" s="40" t="s">
        <v>1170</v>
      </c>
      <c r="L1129" s="40" t="s">
        <v>9081</v>
      </c>
      <c r="M1129" s="103">
        <v>45973.472222222219</v>
      </c>
      <c r="N1129" s="103">
        <v>45975.675694444442</v>
      </c>
      <c r="O1129" s="40" t="s">
        <v>35</v>
      </c>
      <c r="P1129" s="40" t="s">
        <v>35</v>
      </c>
      <c r="Q1129" s="40" t="s">
        <v>1494</v>
      </c>
      <c r="R1129" s="40" t="s">
        <v>1495</v>
      </c>
      <c r="S1129" s="40" t="s">
        <v>11339</v>
      </c>
      <c r="T1129" s="40" t="s">
        <v>1497</v>
      </c>
      <c r="U1129" s="40">
        <v>64</v>
      </c>
      <c r="V1129" s="40" t="str">
        <f>VLOOKUP(D1129,TIPOLOGIA!A:F,5,0)</f>
        <v>INTERMEDIA</v>
      </c>
      <c r="W1129" s="40" t="str">
        <f>VLOOKUP(D1129,TIPOLOGIA!A:F,6,0)</f>
        <v>TERRESTRE</v>
      </c>
      <c r="X1129" s="40" t="s">
        <v>1749</v>
      </c>
      <c r="Y1129" s="40">
        <v>1</v>
      </c>
      <c r="Z1129" s="51">
        <f>IF(T1129="SOPORTE_TELEFÓNICO",'TARIFAS 2025'!$B$14,IF(V1129="PRINCIPAL",'TARIFAS 2025'!$B$11,IF(V1129="INTERMEDIA",'TARIFAS 2025'!$C$11,IF(V1129="LEJANA",'TARIFAS 2025'!$D$11))))</f>
        <v>36351</v>
      </c>
      <c r="AA1129" s="51">
        <f t="shared" si="17"/>
        <v>36351</v>
      </c>
      <c r="AB1129" s="100"/>
      <c r="AC1129" s="100"/>
      <c r="AD1129" s="100"/>
      <c r="AE1129" s="100"/>
      <c r="AF1129" s="100"/>
      <c r="AG1129" s="100"/>
      <c r="AH1129" s="100"/>
      <c r="AI1129" s="100"/>
      <c r="AJ1129" s="100"/>
      <c r="AK1129" s="100"/>
      <c r="AL1129" s="100"/>
      <c r="AM1129" s="100"/>
      <c r="AN1129" s="100"/>
      <c r="AO1129" s="100"/>
      <c r="AP1129" s="100"/>
      <c r="AQ1129" s="100"/>
      <c r="AR1129" s="100"/>
      <c r="AS1129" s="100"/>
      <c r="AT1129" s="100"/>
      <c r="AU1129" s="100"/>
      <c r="AV1129" s="100"/>
      <c r="AW1129" s="100"/>
      <c r="AX1129" s="100"/>
      <c r="AY1129" s="100"/>
      <c r="AZ1129" s="100"/>
      <c r="BA1129" s="100"/>
      <c r="BB1129" s="100"/>
      <c r="BC1129" s="100"/>
      <c r="BD1129" s="100"/>
      <c r="BE1129" s="100"/>
      <c r="BF1129" s="100"/>
      <c r="BG1129" s="100"/>
    </row>
    <row r="1130" spans="1:59" s="85" customFormat="1" ht="15.6" x14ac:dyDescent="0.3">
      <c r="A1130" s="40" t="s">
        <v>85</v>
      </c>
      <c r="B1130" s="40" t="str">
        <f>VLOOKUP(A1130,'CENTROS DE COSTOS'!A:D,2,0)</f>
        <v>0036-0006</v>
      </c>
      <c r="C1130" s="40" t="str">
        <f>VLOOKUP(A1130,'CENTROS DE COSTOS'!A:D,3,0)</f>
        <v>Wompi Oriente</v>
      </c>
      <c r="D1130" s="40">
        <v>73268</v>
      </c>
      <c r="E1130" s="40" t="s">
        <v>5394</v>
      </c>
      <c r="F1130" s="40">
        <v>58690</v>
      </c>
      <c r="G1130" s="40" t="s">
        <v>33</v>
      </c>
      <c r="H1130" s="40" t="s">
        <v>1056</v>
      </c>
      <c r="I1130" s="40" t="s">
        <v>1071</v>
      </c>
      <c r="J1130" s="40" t="s">
        <v>1840</v>
      </c>
      <c r="K1130" s="40" t="s">
        <v>1170</v>
      </c>
      <c r="L1130" s="40" t="s">
        <v>9082</v>
      </c>
      <c r="M1130" s="103">
        <v>45974.370138888888</v>
      </c>
      <c r="N1130" s="103">
        <v>45975.677083333343</v>
      </c>
      <c r="O1130" s="40" t="s">
        <v>35</v>
      </c>
      <c r="P1130" s="40" t="s">
        <v>35</v>
      </c>
      <c r="Q1130" s="40" t="s">
        <v>1494</v>
      </c>
      <c r="R1130" s="40" t="s">
        <v>1495</v>
      </c>
      <c r="S1130" s="40" t="s">
        <v>11340</v>
      </c>
      <c r="T1130" s="40" t="s">
        <v>1497</v>
      </c>
      <c r="U1130" s="40">
        <v>56</v>
      </c>
      <c r="V1130" s="40" t="str">
        <f>VLOOKUP(D1130,TIPOLOGIA!A:F,5,0)</f>
        <v>INTERMEDIA</v>
      </c>
      <c r="W1130" s="40" t="str">
        <f>VLOOKUP(D1130,TIPOLOGIA!A:F,6,0)</f>
        <v>TERRESTRE</v>
      </c>
      <c r="X1130" s="40" t="s">
        <v>1675</v>
      </c>
      <c r="Y1130" s="40">
        <v>1</v>
      </c>
      <c r="Z1130" s="51">
        <f>IF(T1130="SOPORTE_TELEFÓNICO",'TARIFAS 2025'!$B$14,IF(V1130="PRINCIPAL",'TARIFAS 2025'!$B$11,IF(V1130="INTERMEDIA",'TARIFAS 2025'!$C$11,IF(V1130="LEJANA",'TARIFAS 2025'!$D$11))))</f>
        <v>36351</v>
      </c>
      <c r="AA1130" s="51">
        <f t="shared" si="17"/>
        <v>36351</v>
      </c>
      <c r="AB1130" s="100"/>
      <c r="AC1130" s="100"/>
      <c r="AD1130" s="100"/>
      <c r="AE1130" s="100"/>
      <c r="AF1130" s="100"/>
      <c r="AG1130" s="100"/>
      <c r="AH1130" s="100"/>
      <c r="AI1130" s="100"/>
      <c r="AJ1130" s="100"/>
      <c r="AK1130" s="100"/>
      <c r="AL1130" s="100"/>
      <c r="AM1130" s="100"/>
      <c r="AN1130" s="100"/>
      <c r="AO1130" s="100"/>
      <c r="AP1130" s="100"/>
      <c r="AQ1130" s="100"/>
      <c r="AR1130" s="100"/>
      <c r="AS1130" s="100"/>
      <c r="AT1130" s="100"/>
      <c r="AU1130" s="100"/>
      <c r="AV1130" s="100"/>
      <c r="AW1130" s="100"/>
      <c r="AX1130" s="100"/>
      <c r="AY1130" s="100"/>
      <c r="AZ1130" s="100"/>
      <c r="BA1130" s="100"/>
      <c r="BB1130" s="100"/>
      <c r="BC1130" s="100"/>
      <c r="BD1130" s="100"/>
      <c r="BE1130" s="100"/>
      <c r="BF1130" s="100"/>
      <c r="BG1130" s="100"/>
    </row>
    <row r="1131" spans="1:59" s="85" customFormat="1" ht="15.6" x14ac:dyDescent="0.3">
      <c r="A1131" s="40" t="s">
        <v>71</v>
      </c>
      <c r="B1131" s="40" t="str">
        <f>VLOOKUP(A1131,'CENTROS DE COSTOS'!A:D,2,0)</f>
        <v>0036-0004</v>
      </c>
      <c r="C1131" s="40" t="str">
        <f>VLOOKUP(A1131,'CENTROS DE COSTOS'!A:D,3,0)</f>
        <v>Wompi Centro</v>
      </c>
      <c r="D1131" s="40">
        <v>25286</v>
      </c>
      <c r="E1131" s="40" t="s">
        <v>5395</v>
      </c>
      <c r="F1131" s="40">
        <v>30351</v>
      </c>
      <c r="G1131" s="40" t="s">
        <v>33</v>
      </c>
      <c r="H1131" s="40" t="s">
        <v>618</v>
      </c>
      <c r="I1131" s="40" t="s">
        <v>650</v>
      </c>
      <c r="J1131" s="40" t="s">
        <v>7114</v>
      </c>
      <c r="K1131" s="40" t="s">
        <v>1170</v>
      </c>
      <c r="L1131" s="40" t="s">
        <v>9083</v>
      </c>
      <c r="M1131" s="103">
        <v>45973.70416666667</v>
      </c>
      <c r="N1131" s="103">
        <v>45975.677083333343</v>
      </c>
      <c r="O1131" s="40" t="s">
        <v>35</v>
      </c>
      <c r="P1131" s="40" t="s">
        <v>35</v>
      </c>
      <c r="Q1131" s="40" t="s">
        <v>1494</v>
      </c>
      <c r="R1131" s="40" t="s">
        <v>1495</v>
      </c>
      <c r="S1131" s="40" t="s">
        <v>11341</v>
      </c>
      <c r="T1131" s="40" t="s">
        <v>1497</v>
      </c>
      <c r="U1131" s="40">
        <v>64</v>
      </c>
      <c r="V1131" s="40" t="str">
        <f>VLOOKUP(D1131,TIPOLOGIA!A:F,5,0)</f>
        <v>INTERMEDIA</v>
      </c>
      <c r="W1131" s="40" t="str">
        <f>VLOOKUP(D1131,TIPOLOGIA!A:F,6,0)</f>
        <v>TERRESTRE</v>
      </c>
      <c r="X1131" s="40" t="s">
        <v>1675</v>
      </c>
      <c r="Y1131" s="40">
        <v>1</v>
      </c>
      <c r="Z1131" s="51">
        <f>IF(T1131="SOPORTE_TELEFÓNICO",'TARIFAS 2025'!$B$14,IF(V1131="PRINCIPAL",'TARIFAS 2025'!$B$11,IF(V1131="INTERMEDIA",'TARIFAS 2025'!$C$11,IF(V1131="LEJANA",'TARIFAS 2025'!$D$11))))</f>
        <v>36351</v>
      </c>
      <c r="AA1131" s="51">
        <f t="shared" si="17"/>
        <v>36351</v>
      </c>
      <c r="AB1131" s="100"/>
      <c r="AC1131" s="100"/>
      <c r="AD1131" s="100"/>
      <c r="AE1131" s="100"/>
      <c r="AF1131" s="100"/>
      <c r="AG1131" s="100"/>
      <c r="AH1131" s="100"/>
      <c r="AI1131" s="100"/>
      <c r="AJ1131" s="100"/>
      <c r="AK1131" s="100"/>
      <c r="AL1131" s="100"/>
      <c r="AM1131" s="100"/>
      <c r="AN1131" s="100"/>
      <c r="AO1131" s="100"/>
      <c r="AP1131" s="100"/>
      <c r="AQ1131" s="100"/>
      <c r="AR1131" s="100"/>
      <c r="AS1131" s="100"/>
      <c r="AT1131" s="100"/>
      <c r="AU1131" s="100"/>
      <c r="AV1131" s="100"/>
      <c r="AW1131" s="100"/>
      <c r="AX1131" s="100"/>
      <c r="AY1131" s="100"/>
      <c r="AZ1131" s="100"/>
      <c r="BA1131" s="100"/>
      <c r="BB1131" s="100"/>
      <c r="BC1131" s="100"/>
      <c r="BD1131" s="100"/>
      <c r="BE1131" s="100"/>
      <c r="BF1131" s="100"/>
      <c r="BG1131" s="100"/>
    </row>
    <row r="1132" spans="1:59" s="85" customFormat="1" ht="15.6" x14ac:dyDescent="0.3">
      <c r="A1132" s="40" t="s">
        <v>71</v>
      </c>
      <c r="B1132" s="40" t="str">
        <f>VLOOKUP(A1132,'CENTROS DE COSTOS'!A:D,2,0)</f>
        <v>0036-0004</v>
      </c>
      <c r="C1132" s="40" t="str">
        <f>VLOOKUP(A1132,'CENTROS DE COSTOS'!A:D,3,0)</f>
        <v>Wompi Centro</v>
      </c>
      <c r="D1132" s="40">
        <v>25269</v>
      </c>
      <c r="E1132" s="40" t="s">
        <v>5396</v>
      </c>
      <c r="F1132" s="40">
        <v>53852</v>
      </c>
      <c r="G1132" s="40" t="s">
        <v>33</v>
      </c>
      <c r="H1132" s="40" t="s">
        <v>618</v>
      </c>
      <c r="I1132" s="40" t="s">
        <v>647</v>
      </c>
      <c r="J1132" s="40" t="s">
        <v>7115</v>
      </c>
      <c r="K1132" s="40" t="s">
        <v>1170</v>
      </c>
      <c r="L1132" s="40" t="s">
        <v>9084</v>
      </c>
      <c r="M1132" s="103">
        <v>45973.611111111109</v>
      </c>
      <c r="N1132" s="103">
        <v>45975.677083333343</v>
      </c>
      <c r="O1132" s="40" t="s">
        <v>35</v>
      </c>
      <c r="P1132" s="40" t="s">
        <v>35</v>
      </c>
      <c r="Q1132" s="40" t="s">
        <v>1494</v>
      </c>
      <c r="R1132" s="40" t="s">
        <v>1495</v>
      </c>
      <c r="S1132" s="40" t="s">
        <v>11342</v>
      </c>
      <c r="T1132" s="40" t="s">
        <v>1497</v>
      </c>
      <c r="U1132" s="40">
        <v>32</v>
      </c>
      <c r="V1132" s="40" t="str">
        <f>VLOOKUP(D1132,TIPOLOGIA!A:F,5,0)</f>
        <v>INTERMEDIA</v>
      </c>
      <c r="W1132" s="40" t="str">
        <f>VLOOKUP(D1132,TIPOLOGIA!A:F,6,0)</f>
        <v>TERRESTRE</v>
      </c>
      <c r="X1132" s="40" t="s">
        <v>1675</v>
      </c>
      <c r="Y1132" s="40">
        <v>1</v>
      </c>
      <c r="Z1132" s="51">
        <f>IF(T1132="SOPORTE_TELEFÓNICO",'TARIFAS 2025'!$B$14,IF(V1132="PRINCIPAL",'TARIFAS 2025'!$B$11,IF(V1132="INTERMEDIA",'TARIFAS 2025'!$C$11,IF(V1132="LEJANA",'TARIFAS 2025'!$D$11))))</f>
        <v>36351</v>
      </c>
      <c r="AA1132" s="51">
        <f t="shared" si="17"/>
        <v>36351</v>
      </c>
      <c r="AB1132" s="100"/>
      <c r="AC1132" s="100"/>
      <c r="AD1132" s="100"/>
      <c r="AE1132" s="100"/>
      <c r="AF1132" s="100"/>
      <c r="AG1132" s="100"/>
      <c r="AH1132" s="100"/>
      <c r="AI1132" s="100"/>
      <c r="AJ1132" s="100"/>
      <c r="AK1132" s="100"/>
      <c r="AL1132" s="100"/>
      <c r="AM1132" s="100"/>
      <c r="AN1132" s="100"/>
      <c r="AO1132" s="100"/>
      <c r="AP1132" s="100"/>
      <c r="AQ1132" s="100"/>
      <c r="AR1132" s="100"/>
      <c r="AS1132" s="100"/>
      <c r="AT1132" s="100"/>
      <c r="AU1132" s="100"/>
      <c r="AV1132" s="100"/>
      <c r="AW1132" s="100"/>
      <c r="AX1132" s="100"/>
      <c r="AY1132" s="100"/>
      <c r="AZ1132" s="100"/>
      <c r="BA1132" s="100"/>
      <c r="BB1132" s="100"/>
      <c r="BC1132" s="100"/>
      <c r="BD1132" s="100"/>
      <c r="BE1132" s="100"/>
      <c r="BF1132" s="100"/>
      <c r="BG1132" s="100"/>
    </row>
    <row r="1133" spans="1:59" s="85" customFormat="1" ht="15.6" x14ac:dyDescent="0.3">
      <c r="A1133" s="40" t="s">
        <v>71</v>
      </c>
      <c r="B1133" s="40" t="str">
        <f>VLOOKUP(A1133,'CENTROS DE COSTOS'!A:D,2,0)</f>
        <v>0036-0004</v>
      </c>
      <c r="C1133" s="40" t="str">
        <f>VLOOKUP(A1133,'CENTROS DE COSTOS'!A:D,3,0)</f>
        <v>Wompi Centro</v>
      </c>
      <c r="D1133" s="40">
        <v>25001</v>
      </c>
      <c r="E1133" s="40" t="s">
        <v>5397</v>
      </c>
      <c r="F1133" s="40">
        <v>70738</v>
      </c>
      <c r="G1133" s="40" t="s">
        <v>33</v>
      </c>
      <c r="H1133" s="40" t="s">
        <v>618</v>
      </c>
      <c r="I1133" s="40" t="s">
        <v>624</v>
      </c>
      <c r="J1133" s="40" t="s">
        <v>1816</v>
      </c>
      <c r="K1133" s="40" t="s">
        <v>1170</v>
      </c>
      <c r="L1133" s="40" t="s">
        <v>9085</v>
      </c>
      <c r="M1133" s="103">
        <v>45972.678472222222</v>
      </c>
      <c r="N1133" s="103">
        <v>45975.677777777782</v>
      </c>
      <c r="O1133" s="40" t="s">
        <v>35</v>
      </c>
      <c r="P1133" s="40" t="s">
        <v>35</v>
      </c>
      <c r="Q1133" s="40" t="s">
        <v>1494</v>
      </c>
      <c r="R1133" s="40" t="s">
        <v>1495</v>
      </c>
      <c r="S1133" s="40" t="s">
        <v>11343</v>
      </c>
      <c r="T1133" s="40" t="s">
        <v>1497</v>
      </c>
      <c r="U1133" s="40">
        <v>64</v>
      </c>
      <c r="V1133" s="40" t="str">
        <f>VLOOKUP(D1133,TIPOLOGIA!A:F,5,0)</f>
        <v>LEJANA</v>
      </c>
      <c r="W1133" s="40" t="str">
        <f>VLOOKUP(D1133,TIPOLOGIA!A:F,6,0)</f>
        <v>TERRESTRE</v>
      </c>
      <c r="X1133" s="40" t="s">
        <v>1675</v>
      </c>
      <c r="Y1133" s="40">
        <v>1</v>
      </c>
      <c r="Z1133" s="51">
        <f>IF(T1133="SOPORTE_TELEFÓNICO",'TARIFAS 2025'!$B$14,IF(V1133="PRINCIPAL",'TARIFAS 2025'!$B$11,IF(V1133="INTERMEDIA",'TARIFAS 2025'!$C$11,IF(V1133="LEJANA",'TARIFAS 2025'!$D$11))))</f>
        <v>40250</v>
      </c>
      <c r="AA1133" s="51">
        <f t="shared" si="17"/>
        <v>40250</v>
      </c>
      <c r="AB1133" s="100"/>
      <c r="AC1133" s="100"/>
      <c r="AD1133" s="100"/>
      <c r="AE1133" s="100"/>
      <c r="AF1133" s="100"/>
      <c r="AG1133" s="100"/>
      <c r="AH1133" s="100"/>
      <c r="AI1133" s="100"/>
      <c r="AJ1133" s="100"/>
      <c r="AK1133" s="100"/>
      <c r="AL1133" s="100"/>
      <c r="AM1133" s="100"/>
      <c r="AN1133" s="100"/>
      <c r="AO1133" s="100"/>
      <c r="AP1133" s="100"/>
      <c r="AQ1133" s="100"/>
      <c r="AR1133" s="100"/>
      <c r="AS1133" s="100"/>
      <c r="AT1133" s="100"/>
      <c r="AU1133" s="100"/>
      <c r="AV1133" s="100"/>
      <c r="AW1133" s="100"/>
      <c r="AX1133" s="100"/>
      <c r="AY1133" s="100"/>
      <c r="AZ1133" s="100"/>
      <c r="BA1133" s="100"/>
      <c r="BB1133" s="100"/>
      <c r="BC1133" s="100"/>
      <c r="BD1133" s="100"/>
      <c r="BE1133" s="100"/>
      <c r="BF1133" s="100"/>
      <c r="BG1133" s="100"/>
    </row>
    <row r="1134" spans="1:59" s="85" customFormat="1" ht="15.6" x14ac:dyDescent="0.3">
      <c r="A1134" s="40" t="s">
        <v>71</v>
      </c>
      <c r="B1134" s="40" t="str">
        <f>VLOOKUP(A1134,'CENTROS DE COSTOS'!A:D,2,0)</f>
        <v>0036-0004</v>
      </c>
      <c r="C1134" s="40" t="str">
        <f>VLOOKUP(A1134,'CENTROS DE COSTOS'!A:D,3,0)</f>
        <v>Wompi Centro</v>
      </c>
      <c r="D1134" s="40">
        <v>25430</v>
      </c>
      <c r="E1134" s="40" t="s">
        <v>5398</v>
      </c>
      <c r="F1134" s="40">
        <v>80281</v>
      </c>
      <c r="G1134" s="40" t="s">
        <v>33</v>
      </c>
      <c r="H1134" s="40" t="s">
        <v>618</v>
      </c>
      <c r="I1134" s="40" t="s">
        <v>674</v>
      </c>
      <c r="J1134" s="40" t="s">
        <v>7116</v>
      </c>
      <c r="K1134" s="40" t="s">
        <v>1170</v>
      </c>
      <c r="L1134" s="40" t="s">
        <v>9086</v>
      </c>
      <c r="M1134" s="103">
        <v>45973.472222222219</v>
      </c>
      <c r="N1134" s="103">
        <v>45975.678472222222</v>
      </c>
      <c r="O1134" s="40" t="s">
        <v>35</v>
      </c>
      <c r="P1134" s="40" t="s">
        <v>35</v>
      </c>
      <c r="Q1134" s="40" t="s">
        <v>1494</v>
      </c>
      <c r="R1134" s="40" t="s">
        <v>1495</v>
      </c>
      <c r="S1134" s="40" t="s">
        <v>11344</v>
      </c>
      <c r="T1134" s="40" t="s">
        <v>1497</v>
      </c>
      <c r="U1134" s="40">
        <v>8</v>
      </c>
      <c r="V1134" s="40" t="str">
        <f>VLOOKUP(D1134,TIPOLOGIA!A:F,5,0)</f>
        <v>INTERMEDIA</v>
      </c>
      <c r="W1134" s="40" t="str">
        <f>VLOOKUP(D1134,TIPOLOGIA!A:F,6,0)</f>
        <v>TERRESTRE</v>
      </c>
      <c r="X1134" s="40" t="s">
        <v>12482</v>
      </c>
      <c r="Y1134" s="40">
        <v>1</v>
      </c>
      <c r="Z1134" s="51">
        <f>IF(T1134="SOPORTE_TELEFÓNICO",'TARIFAS 2025'!$B$14,IF(V1134="PRINCIPAL",'TARIFAS 2025'!$B$11,IF(V1134="INTERMEDIA",'TARIFAS 2025'!$C$11,IF(V1134="LEJANA",'TARIFAS 2025'!$D$11))))</f>
        <v>36351</v>
      </c>
      <c r="AA1134" s="51">
        <f t="shared" si="17"/>
        <v>36351</v>
      </c>
      <c r="AB1134" s="100"/>
      <c r="AC1134" s="100"/>
      <c r="AD1134" s="100"/>
      <c r="AE1134" s="100"/>
      <c r="AF1134" s="100"/>
      <c r="AG1134" s="100"/>
      <c r="AH1134" s="100"/>
      <c r="AI1134" s="100"/>
      <c r="AJ1134" s="100"/>
      <c r="AK1134" s="100"/>
      <c r="AL1134" s="100"/>
      <c r="AM1134" s="100"/>
      <c r="AN1134" s="100"/>
      <c r="AO1134" s="100"/>
      <c r="AP1134" s="100"/>
      <c r="AQ1134" s="100"/>
      <c r="AR1134" s="100"/>
      <c r="AS1134" s="100"/>
      <c r="AT1134" s="100"/>
      <c r="AU1134" s="100"/>
      <c r="AV1134" s="100"/>
      <c r="AW1134" s="100"/>
      <c r="AX1134" s="100"/>
      <c r="AY1134" s="100"/>
      <c r="AZ1134" s="100"/>
      <c r="BA1134" s="100"/>
      <c r="BB1134" s="100"/>
      <c r="BC1134" s="100"/>
      <c r="BD1134" s="100"/>
      <c r="BE1134" s="100"/>
      <c r="BF1134" s="100"/>
      <c r="BG1134" s="100"/>
    </row>
    <row r="1135" spans="1:59" s="85" customFormat="1" ht="15.6" x14ac:dyDescent="0.3">
      <c r="A1135" s="40" t="s">
        <v>71</v>
      </c>
      <c r="B1135" s="40" t="str">
        <f>VLOOKUP(A1135,'CENTROS DE COSTOS'!A:D,2,0)</f>
        <v>0036-0004</v>
      </c>
      <c r="C1135" s="40" t="str">
        <f>VLOOKUP(A1135,'CENTROS DE COSTOS'!A:D,3,0)</f>
        <v>Wompi Centro</v>
      </c>
      <c r="D1135" s="40">
        <v>25126</v>
      </c>
      <c r="E1135" s="40" t="s">
        <v>5399</v>
      </c>
      <c r="F1135" s="40">
        <v>39788</v>
      </c>
      <c r="G1135" s="40" t="s">
        <v>33</v>
      </c>
      <c r="H1135" s="40" t="s">
        <v>618</v>
      </c>
      <c r="I1135" s="40" t="s">
        <v>633</v>
      </c>
      <c r="J1135" s="40" t="s">
        <v>7117</v>
      </c>
      <c r="K1135" s="40" t="s">
        <v>1170</v>
      </c>
      <c r="L1135" s="40" t="s">
        <v>9087</v>
      </c>
      <c r="M1135" s="103">
        <v>45972.469444444447</v>
      </c>
      <c r="N1135" s="103">
        <v>45975.678472222222</v>
      </c>
      <c r="O1135" s="40" t="s">
        <v>35</v>
      </c>
      <c r="P1135" s="40" t="s">
        <v>35</v>
      </c>
      <c r="Q1135" s="40" t="s">
        <v>1494</v>
      </c>
      <c r="R1135" s="40" t="s">
        <v>1495</v>
      </c>
      <c r="S1135" s="40" t="s">
        <v>11345</v>
      </c>
      <c r="T1135" s="40" t="s">
        <v>1497</v>
      </c>
      <c r="U1135" s="40">
        <v>40</v>
      </c>
      <c r="V1135" s="40" t="str">
        <f>VLOOKUP(D1135,TIPOLOGIA!A:F,5,0)</f>
        <v>INTERMEDIA</v>
      </c>
      <c r="W1135" s="40" t="str">
        <f>VLOOKUP(D1135,TIPOLOGIA!A:F,6,0)</f>
        <v>TERRESTRE</v>
      </c>
      <c r="X1135" s="40" t="s">
        <v>1749</v>
      </c>
      <c r="Y1135" s="40">
        <v>1</v>
      </c>
      <c r="Z1135" s="51">
        <f>IF(T1135="SOPORTE_TELEFÓNICO",'TARIFAS 2025'!$B$14,IF(V1135="PRINCIPAL",'TARIFAS 2025'!$B$11,IF(V1135="INTERMEDIA",'TARIFAS 2025'!$C$11,IF(V1135="LEJANA",'TARIFAS 2025'!$D$11))))</f>
        <v>36351</v>
      </c>
      <c r="AA1135" s="51">
        <f t="shared" si="17"/>
        <v>36351</v>
      </c>
      <c r="AB1135" s="100"/>
      <c r="AC1135" s="100"/>
      <c r="AD1135" s="100"/>
      <c r="AE1135" s="100"/>
      <c r="AF1135" s="100"/>
      <c r="AG1135" s="100"/>
      <c r="AH1135" s="100"/>
      <c r="AI1135" s="100"/>
      <c r="AJ1135" s="100"/>
      <c r="AK1135" s="100"/>
      <c r="AL1135" s="100"/>
      <c r="AM1135" s="100"/>
      <c r="AN1135" s="100"/>
      <c r="AO1135" s="100"/>
      <c r="AP1135" s="100"/>
      <c r="AQ1135" s="100"/>
      <c r="AR1135" s="100"/>
      <c r="AS1135" s="100"/>
      <c r="AT1135" s="100"/>
      <c r="AU1135" s="100"/>
      <c r="AV1135" s="100"/>
      <c r="AW1135" s="100"/>
      <c r="AX1135" s="100"/>
      <c r="AY1135" s="100"/>
      <c r="AZ1135" s="100"/>
      <c r="BA1135" s="100"/>
      <c r="BB1135" s="100"/>
      <c r="BC1135" s="100"/>
      <c r="BD1135" s="100"/>
      <c r="BE1135" s="100"/>
      <c r="BF1135" s="100"/>
      <c r="BG1135" s="100"/>
    </row>
    <row r="1136" spans="1:59" s="85" customFormat="1" ht="15.6" x14ac:dyDescent="0.3">
      <c r="A1136" s="40" t="s">
        <v>81</v>
      </c>
      <c r="B1136" s="40" t="str">
        <f>VLOOKUP(A1136,'CENTROS DE COSTOS'!A:D,2,0)</f>
        <v>0036-0007</v>
      </c>
      <c r="C1136" s="40" t="str">
        <f>VLOOKUP(A1136,'CENTROS DE COSTOS'!A:D,3,0)</f>
        <v>Wompi Santander</v>
      </c>
      <c r="D1136" s="40">
        <v>54820</v>
      </c>
      <c r="E1136" s="40" t="s">
        <v>5400</v>
      </c>
      <c r="F1136" s="40">
        <v>18539</v>
      </c>
      <c r="G1136" s="40" t="s">
        <v>33</v>
      </c>
      <c r="H1136" s="40" t="s">
        <v>891</v>
      </c>
      <c r="I1136" s="40" t="s">
        <v>141</v>
      </c>
      <c r="J1136" s="40" t="s">
        <v>1606</v>
      </c>
      <c r="K1136" s="40" t="s">
        <v>1170</v>
      </c>
      <c r="L1136" s="40" t="s">
        <v>9088</v>
      </c>
      <c r="M1136" s="103">
        <v>45973.497916666667</v>
      </c>
      <c r="N1136" s="103">
        <v>45975.679861111108</v>
      </c>
      <c r="O1136" s="40" t="s">
        <v>35</v>
      </c>
      <c r="P1136" s="40" t="s">
        <v>35</v>
      </c>
      <c r="Q1136" s="40" t="s">
        <v>1494</v>
      </c>
      <c r="R1136" s="40" t="s">
        <v>1495</v>
      </c>
      <c r="S1136" s="40" t="s">
        <v>11346</v>
      </c>
      <c r="T1136" s="40" t="s">
        <v>1497</v>
      </c>
      <c r="U1136" s="40">
        <v>8</v>
      </c>
      <c r="V1136" s="40" t="str">
        <f>VLOOKUP(D1136,TIPOLOGIA!A:F,5,0)</f>
        <v>LEJANA</v>
      </c>
      <c r="W1136" s="40" t="str">
        <f>VLOOKUP(D1136,TIPOLOGIA!A:F,6,0)</f>
        <v>TERRESTRE</v>
      </c>
      <c r="X1136" s="40" t="s">
        <v>12480</v>
      </c>
      <c r="Y1136" s="40">
        <v>1</v>
      </c>
      <c r="Z1136" s="51">
        <f>IF(T1136="SOPORTE_TELEFÓNICO",'TARIFAS 2025'!$B$14,IF(V1136="PRINCIPAL",'TARIFAS 2025'!$B$11,IF(V1136="INTERMEDIA",'TARIFAS 2025'!$C$11,IF(V1136="LEJANA",'TARIFAS 2025'!$D$11))))</f>
        <v>40250</v>
      </c>
      <c r="AA1136" s="51">
        <f t="shared" si="17"/>
        <v>40250</v>
      </c>
      <c r="AB1136" s="100"/>
      <c r="AC1136" s="100"/>
      <c r="AD1136" s="100"/>
      <c r="AE1136" s="100"/>
      <c r="AF1136" s="100"/>
      <c r="AG1136" s="100"/>
      <c r="AH1136" s="100"/>
      <c r="AI1136" s="100"/>
      <c r="AJ1136" s="100"/>
      <c r="AK1136" s="100"/>
      <c r="AL1136" s="100"/>
      <c r="AM1136" s="100"/>
      <c r="AN1136" s="100"/>
      <c r="AO1136" s="100"/>
      <c r="AP1136" s="100"/>
      <c r="AQ1136" s="100"/>
      <c r="AR1136" s="100"/>
      <c r="AS1136" s="100"/>
      <c r="AT1136" s="100"/>
      <c r="AU1136" s="100"/>
      <c r="AV1136" s="100"/>
      <c r="AW1136" s="100"/>
      <c r="AX1136" s="100"/>
      <c r="AY1136" s="100"/>
      <c r="AZ1136" s="100"/>
      <c r="BA1136" s="100"/>
      <c r="BB1136" s="100"/>
      <c r="BC1136" s="100"/>
      <c r="BD1136" s="100"/>
      <c r="BE1136" s="100"/>
      <c r="BF1136" s="100"/>
      <c r="BG1136" s="100"/>
    </row>
    <row r="1137" spans="1:59" s="85" customFormat="1" ht="15.6" x14ac:dyDescent="0.3">
      <c r="A1137" s="40" t="s">
        <v>85</v>
      </c>
      <c r="B1137" s="40" t="str">
        <f>VLOOKUP(A1137,'CENTROS DE COSTOS'!A:D,2,0)</f>
        <v>0036-0006</v>
      </c>
      <c r="C1137" s="40" t="str">
        <f>VLOOKUP(A1137,'CENTROS DE COSTOS'!A:D,3,0)</f>
        <v>Wompi Oriente</v>
      </c>
      <c r="D1137" s="40">
        <v>73268</v>
      </c>
      <c r="E1137" s="40" t="s">
        <v>5401</v>
      </c>
      <c r="F1137" s="40">
        <v>68293</v>
      </c>
      <c r="G1137" s="40" t="s">
        <v>33</v>
      </c>
      <c r="H1137" s="40" t="s">
        <v>1056</v>
      </c>
      <c r="I1137" s="40" t="s">
        <v>1071</v>
      </c>
      <c r="J1137" s="40" t="s">
        <v>7118</v>
      </c>
      <c r="K1137" s="40" t="s">
        <v>1170</v>
      </c>
      <c r="L1137" s="40" t="s">
        <v>9089</v>
      </c>
      <c r="M1137" s="103">
        <v>45973.407638888893</v>
      </c>
      <c r="N1137" s="103">
        <v>45975.679861111108</v>
      </c>
      <c r="O1137" s="40" t="s">
        <v>35</v>
      </c>
      <c r="P1137" s="40" t="s">
        <v>35</v>
      </c>
      <c r="Q1137" s="40" t="s">
        <v>1494</v>
      </c>
      <c r="R1137" s="40" t="s">
        <v>1495</v>
      </c>
      <c r="S1137" s="40" t="s">
        <v>11347</v>
      </c>
      <c r="T1137" s="40" t="s">
        <v>1497</v>
      </c>
      <c r="U1137" s="40">
        <v>16</v>
      </c>
      <c r="V1137" s="40" t="str">
        <f>VLOOKUP(D1137,TIPOLOGIA!A:F,5,0)</f>
        <v>INTERMEDIA</v>
      </c>
      <c r="W1137" s="40" t="str">
        <f>VLOOKUP(D1137,TIPOLOGIA!A:F,6,0)</f>
        <v>TERRESTRE</v>
      </c>
      <c r="X1137" s="40" t="s">
        <v>1675</v>
      </c>
      <c r="Y1137" s="40">
        <v>1</v>
      </c>
      <c r="Z1137" s="51">
        <f>IF(T1137="SOPORTE_TELEFÓNICO",'TARIFAS 2025'!$B$14,IF(V1137="PRINCIPAL",'TARIFAS 2025'!$B$11,IF(V1137="INTERMEDIA",'TARIFAS 2025'!$C$11,IF(V1137="LEJANA",'TARIFAS 2025'!$D$11))))</f>
        <v>36351</v>
      </c>
      <c r="AA1137" s="51">
        <f t="shared" si="17"/>
        <v>36351</v>
      </c>
      <c r="AB1137" s="100"/>
      <c r="AC1137" s="100"/>
      <c r="AD1137" s="100"/>
      <c r="AE1137" s="100"/>
      <c r="AF1137" s="100"/>
      <c r="AG1137" s="100"/>
      <c r="AH1137" s="100"/>
      <c r="AI1137" s="100"/>
      <c r="AJ1137" s="100"/>
      <c r="AK1137" s="100"/>
      <c r="AL1137" s="100"/>
      <c r="AM1137" s="100"/>
      <c r="AN1137" s="100"/>
      <c r="AO1137" s="100"/>
      <c r="AP1137" s="100"/>
      <c r="AQ1137" s="100"/>
      <c r="AR1137" s="100"/>
      <c r="AS1137" s="100"/>
      <c r="AT1137" s="100"/>
      <c r="AU1137" s="100"/>
      <c r="AV1137" s="100"/>
      <c r="AW1137" s="100"/>
      <c r="AX1137" s="100"/>
      <c r="AY1137" s="100"/>
      <c r="AZ1137" s="100"/>
      <c r="BA1137" s="100"/>
      <c r="BB1137" s="100"/>
      <c r="BC1137" s="100"/>
      <c r="BD1137" s="100"/>
      <c r="BE1137" s="100"/>
      <c r="BF1137" s="100"/>
      <c r="BG1137" s="100"/>
    </row>
    <row r="1138" spans="1:59" s="85" customFormat="1" ht="15.6" x14ac:dyDescent="0.3">
      <c r="A1138" s="40" t="s">
        <v>98</v>
      </c>
      <c r="B1138" s="40" t="str">
        <f>VLOOKUP(A1138,'CENTROS DE COSTOS'!A:D,2,0)</f>
        <v>0036-0006</v>
      </c>
      <c r="C1138" s="40" t="str">
        <f>VLOOKUP(A1138,'CENTROS DE COSTOS'!A:D,3,0)</f>
        <v>Wompi Oriente</v>
      </c>
      <c r="D1138" s="40">
        <v>50006</v>
      </c>
      <c r="E1138" s="40" t="s">
        <v>5402</v>
      </c>
      <c r="F1138" s="40">
        <v>70936</v>
      </c>
      <c r="G1138" s="40" t="s">
        <v>33</v>
      </c>
      <c r="H1138" s="40" t="s">
        <v>814</v>
      </c>
      <c r="I1138" s="40" t="s">
        <v>816</v>
      </c>
      <c r="J1138" s="40" t="s">
        <v>7119</v>
      </c>
      <c r="K1138" s="40" t="s">
        <v>1170</v>
      </c>
      <c r="L1138" s="40" t="s">
        <v>9090</v>
      </c>
      <c r="M1138" s="103">
        <v>45972.481944444437</v>
      </c>
      <c r="N1138" s="103">
        <v>45975.679861111108</v>
      </c>
      <c r="O1138" s="40" t="s">
        <v>35</v>
      </c>
      <c r="P1138" s="40" t="s">
        <v>35</v>
      </c>
      <c r="Q1138" s="40" t="s">
        <v>1494</v>
      </c>
      <c r="R1138" s="40" t="s">
        <v>1495</v>
      </c>
      <c r="S1138" s="40" t="s">
        <v>11348</v>
      </c>
      <c r="T1138" s="40" t="s">
        <v>1497</v>
      </c>
      <c r="U1138" s="40">
        <v>40</v>
      </c>
      <c r="V1138" s="40" t="str">
        <f>VLOOKUP(D1138,TIPOLOGIA!A:F,5,0)</f>
        <v>INTERMEDIA</v>
      </c>
      <c r="W1138" s="40" t="str">
        <f>VLOOKUP(D1138,TIPOLOGIA!A:F,6,0)</f>
        <v>TERRESTRE</v>
      </c>
      <c r="X1138" s="40" t="s">
        <v>1675</v>
      </c>
      <c r="Y1138" s="40">
        <v>1</v>
      </c>
      <c r="Z1138" s="51">
        <f>IF(T1138="SOPORTE_TELEFÓNICO",'TARIFAS 2025'!$B$14,IF(V1138="PRINCIPAL",'TARIFAS 2025'!$B$11,IF(V1138="INTERMEDIA",'TARIFAS 2025'!$C$11,IF(V1138="LEJANA",'TARIFAS 2025'!$D$11))))</f>
        <v>36351</v>
      </c>
      <c r="AA1138" s="51">
        <f t="shared" si="17"/>
        <v>36351</v>
      </c>
      <c r="AB1138" s="100"/>
      <c r="AC1138" s="100"/>
      <c r="AD1138" s="100"/>
      <c r="AE1138" s="100"/>
      <c r="AF1138" s="100"/>
      <c r="AG1138" s="100"/>
      <c r="AH1138" s="100"/>
      <c r="AI1138" s="100"/>
      <c r="AJ1138" s="100"/>
      <c r="AK1138" s="100"/>
      <c r="AL1138" s="100"/>
      <c r="AM1138" s="100"/>
      <c r="AN1138" s="100"/>
      <c r="AO1138" s="100"/>
      <c r="AP1138" s="100"/>
      <c r="AQ1138" s="100"/>
      <c r="AR1138" s="100"/>
      <c r="AS1138" s="100"/>
      <c r="AT1138" s="100"/>
      <c r="AU1138" s="100"/>
      <c r="AV1138" s="100"/>
      <c r="AW1138" s="100"/>
      <c r="AX1138" s="100"/>
      <c r="AY1138" s="100"/>
      <c r="AZ1138" s="100"/>
      <c r="BA1138" s="100"/>
      <c r="BB1138" s="100"/>
      <c r="BC1138" s="100"/>
      <c r="BD1138" s="100"/>
      <c r="BE1138" s="100"/>
      <c r="BF1138" s="100"/>
      <c r="BG1138" s="100"/>
    </row>
    <row r="1139" spans="1:59" s="85" customFormat="1" ht="15.6" x14ac:dyDescent="0.3">
      <c r="A1139" s="40" t="s">
        <v>89</v>
      </c>
      <c r="B1139" s="40" t="str">
        <f>VLOOKUP(A1139,'CENTROS DE COSTOS'!A:D,2,0)</f>
        <v>0036-0001</v>
      </c>
      <c r="C1139" s="40" t="str">
        <f>VLOOKUP(A1139,'CENTROS DE COSTOS'!A:D,3,0)</f>
        <v>Wompi Costa</v>
      </c>
      <c r="D1139" s="40">
        <v>23001</v>
      </c>
      <c r="E1139" s="40" t="s">
        <v>5403</v>
      </c>
      <c r="F1139" s="40">
        <v>58875</v>
      </c>
      <c r="G1139" s="40" t="s">
        <v>33</v>
      </c>
      <c r="H1139" s="40" t="s">
        <v>276</v>
      </c>
      <c r="I1139" s="40" t="s">
        <v>89</v>
      </c>
      <c r="J1139" s="40" t="s">
        <v>1555</v>
      </c>
      <c r="K1139" s="40" t="s">
        <v>1170</v>
      </c>
      <c r="L1139" s="40" t="s">
        <v>9091</v>
      </c>
      <c r="M1139" s="103">
        <v>45974.57708333333</v>
      </c>
      <c r="N1139" s="103">
        <v>45975.681250000001</v>
      </c>
      <c r="O1139" s="40" t="s">
        <v>35</v>
      </c>
      <c r="P1139" s="40" t="s">
        <v>35</v>
      </c>
      <c r="Q1139" s="40" t="s">
        <v>1494</v>
      </c>
      <c r="R1139" s="40" t="s">
        <v>1495</v>
      </c>
      <c r="S1139" s="40" t="s">
        <v>11349</v>
      </c>
      <c r="T1139" s="40" t="s">
        <v>1172</v>
      </c>
      <c r="U1139" s="40">
        <v>16</v>
      </c>
      <c r="V1139" s="40" t="str">
        <f>VLOOKUP(D1139,TIPOLOGIA!A:F,5,0)</f>
        <v>PRINCIPAL</v>
      </c>
      <c r="W1139" s="40" t="str">
        <f>VLOOKUP(D1139,TIPOLOGIA!A:F,6,0)</f>
        <v>TERRESTRE</v>
      </c>
      <c r="X1139" s="40" t="s">
        <v>5085</v>
      </c>
      <c r="Y1139" s="40">
        <v>1</v>
      </c>
      <c r="Z1139" s="51">
        <f>IF(T1139="SOPORTE_TELEFÓNICO",'TARIFAS 2025'!$B$14,IF(V1139="PRINCIPAL",'TARIFAS 2025'!$B$11,IF(V1139="INTERMEDIA",'TARIFAS 2025'!$C$11,IF(V1139="LEJANA",'TARIFAS 2025'!$D$11))))</f>
        <v>31419</v>
      </c>
      <c r="AA1139" s="51">
        <f t="shared" si="17"/>
        <v>31419</v>
      </c>
      <c r="AB1139" s="100"/>
      <c r="AC1139" s="100"/>
      <c r="AD1139" s="100"/>
      <c r="AE1139" s="100"/>
      <c r="AF1139" s="100"/>
      <c r="AG1139" s="100"/>
      <c r="AH1139" s="100"/>
      <c r="AI1139" s="100"/>
      <c r="AJ1139" s="100"/>
      <c r="AK1139" s="100"/>
      <c r="AL1139" s="100"/>
      <c r="AM1139" s="100"/>
      <c r="AN1139" s="100"/>
      <c r="AO1139" s="100"/>
      <c r="AP1139" s="100"/>
      <c r="AQ1139" s="100"/>
      <c r="AR1139" s="100"/>
      <c r="AS1139" s="100"/>
      <c r="AT1139" s="100"/>
      <c r="AU1139" s="100"/>
      <c r="AV1139" s="100"/>
      <c r="AW1139" s="100"/>
      <c r="AX1139" s="100"/>
      <c r="AY1139" s="100"/>
      <c r="AZ1139" s="100"/>
      <c r="BA1139" s="100"/>
      <c r="BB1139" s="100"/>
      <c r="BC1139" s="100"/>
      <c r="BD1139" s="100"/>
      <c r="BE1139" s="100"/>
      <c r="BF1139" s="100"/>
      <c r="BG1139" s="100"/>
    </row>
    <row r="1140" spans="1:59" s="85" customFormat="1" ht="15.6" x14ac:dyDescent="0.3">
      <c r="A1140" s="40" t="s">
        <v>90</v>
      </c>
      <c r="B1140" s="40" t="str">
        <f>VLOOKUP(A1140,'CENTROS DE COSTOS'!A:D,2,0)</f>
        <v>0036-0006</v>
      </c>
      <c r="C1140" s="40" t="str">
        <f>VLOOKUP(A1140,'CENTROS DE COSTOS'!A:D,3,0)</f>
        <v>Wompi Oriente</v>
      </c>
      <c r="D1140" s="40">
        <v>18610</v>
      </c>
      <c r="E1140" s="40" t="s">
        <v>5404</v>
      </c>
      <c r="F1140" s="40">
        <v>56102</v>
      </c>
      <c r="G1140" s="40" t="s">
        <v>33</v>
      </c>
      <c r="H1140" s="40" t="s">
        <v>466</v>
      </c>
      <c r="I1140" s="40" t="s">
        <v>476</v>
      </c>
      <c r="J1140" s="40" t="s">
        <v>7120</v>
      </c>
      <c r="K1140" s="40" t="s">
        <v>1170</v>
      </c>
      <c r="L1140" s="40" t="s">
        <v>9092</v>
      </c>
      <c r="M1140" s="103">
        <v>45972.618750000001</v>
      </c>
      <c r="N1140" s="103">
        <v>45975.681944444441</v>
      </c>
      <c r="O1140" s="40" t="s">
        <v>35</v>
      </c>
      <c r="P1140" s="40" t="s">
        <v>35</v>
      </c>
      <c r="Q1140" s="40" t="s">
        <v>1494</v>
      </c>
      <c r="R1140" s="40" t="s">
        <v>1495</v>
      </c>
      <c r="S1140" s="40" t="s">
        <v>11350</v>
      </c>
      <c r="T1140" s="40" t="s">
        <v>1497</v>
      </c>
      <c r="U1140" s="40">
        <v>48</v>
      </c>
      <c r="V1140" s="40" t="str">
        <f>VLOOKUP(D1140,TIPOLOGIA!A:F,5,0)</f>
        <v>LEJANA</v>
      </c>
      <c r="W1140" s="40" t="str">
        <f>VLOOKUP(D1140,TIPOLOGIA!A:F,6,0)</f>
        <v>TERRESTRE</v>
      </c>
      <c r="X1140" s="40" t="s">
        <v>1749</v>
      </c>
      <c r="Y1140" s="40">
        <v>1</v>
      </c>
      <c r="Z1140" s="51">
        <f>IF(T1140="SOPORTE_TELEFÓNICO",'TARIFAS 2025'!$B$14,IF(V1140="PRINCIPAL",'TARIFAS 2025'!$B$11,IF(V1140="INTERMEDIA",'TARIFAS 2025'!$C$11,IF(V1140="LEJANA",'TARIFAS 2025'!$D$11))))</f>
        <v>40250</v>
      </c>
      <c r="AA1140" s="51">
        <f t="shared" si="17"/>
        <v>40250</v>
      </c>
      <c r="AB1140" s="100"/>
      <c r="AC1140" s="100"/>
      <c r="AD1140" s="100"/>
      <c r="AE1140" s="100"/>
      <c r="AF1140" s="100"/>
      <c r="AG1140" s="100"/>
      <c r="AH1140" s="100"/>
      <c r="AI1140" s="100"/>
      <c r="AJ1140" s="100"/>
      <c r="AK1140" s="100"/>
      <c r="AL1140" s="100"/>
      <c r="AM1140" s="100"/>
      <c r="AN1140" s="100"/>
      <c r="AO1140" s="100"/>
      <c r="AP1140" s="100"/>
      <c r="AQ1140" s="100"/>
      <c r="AR1140" s="100"/>
      <c r="AS1140" s="100"/>
      <c r="AT1140" s="100"/>
      <c r="AU1140" s="100"/>
      <c r="AV1140" s="100"/>
      <c r="AW1140" s="100"/>
      <c r="AX1140" s="100"/>
      <c r="AY1140" s="100"/>
      <c r="AZ1140" s="100"/>
      <c r="BA1140" s="100"/>
      <c r="BB1140" s="100"/>
      <c r="BC1140" s="100"/>
      <c r="BD1140" s="100"/>
      <c r="BE1140" s="100"/>
      <c r="BF1140" s="100"/>
      <c r="BG1140" s="100"/>
    </row>
    <row r="1141" spans="1:59" s="85" customFormat="1" ht="15.6" x14ac:dyDescent="0.3">
      <c r="A1141" s="40" t="s">
        <v>71</v>
      </c>
      <c r="B1141" s="40" t="str">
        <f>VLOOKUP(A1141,'CENTROS DE COSTOS'!A:D,2,0)</f>
        <v>0036-0004</v>
      </c>
      <c r="C1141" s="40" t="str">
        <f>VLOOKUP(A1141,'CENTROS DE COSTOS'!A:D,3,0)</f>
        <v>Wompi Centro</v>
      </c>
      <c r="D1141" s="40">
        <v>25843</v>
      </c>
      <c r="E1141" s="40" t="s">
        <v>5405</v>
      </c>
      <c r="F1141" s="40">
        <v>47752</v>
      </c>
      <c r="G1141" s="40" t="s">
        <v>33</v>
      </c>
      <c r="H1141" s="40" t="s">
        <v>618</v>
      </c>
      <c r="I1141" s="40" t="s">
        <v>720</v>
      </c>
      <c r="J1141" s="40" t="s">
        <v>7121</v>
      </c>
      <c r="K1141" s="40" t="s">
        <v>1170</v>
      </c>
      <c r="L1141" s="40" t="s">
        <v>9093</v>
      </c>
      <c r="M1141" s="103">
        <v>45972.53125</v>
      </c>
      <c r="N1141" s="103">
        <v>45975.681944444441</v>
      </c>
      <c r="O1141" s="40" t="s">
        <v>35</v>
      </c>
      <c r="P1141" s="40" t="s">
        <v>35</v>
      </c>
      <c r="Q1141" s="40" t="s">
        <v>1494</v>
      </c>
      <c r="R1141" s="40" t="s">
        <v>1495</v>
      </c>
      <c r="S1141" s="40" t="s">
        <v>11351</v>
      </c>
      <c r="T1141" s="40" t="s">
        <v>1497</v>
      </c>
      <c r="U1141" s="40">
        <v>64</v>
      </c>
      <c r="V1141" s="40" t="str">
        <f>VLOOKUP(D1141,TIPOLOGIA!A:F,5,0)</f>
        <v>INTERMEDIA</v>
      </c>
      <c r="W1141" s="40" t="str">
        <f>VLOOKUP(D1141,TIPOLOGIA!A:F,6,0)</f>
        <v>TERRESTRE</v>
      </c>
      <c r="X1141" s="40" t="s">
        <v>1749</v>
      </c>
      <c r="Y1141" s="40">
        <v>1</v>
      </c>
      <c r="Z1141" s="51">
        <f>IF(T1141="SOPORTE_TELEFÓNICO",'TARIFAS 2025'!$B$14,IF(V1141="PRINCIPAL",'TARIFAS 2025'!$B$11,IF(V1141="INTERMEDIA",'TARIFAS 2025'!$C$11,IF(V1141="LEJANA",'TARIFAS 2025'!$D$11))))</f>
        <v>36351</v>
      </c>
      <c r="AA1141" s="51">
        <f t="shared" si="17"/>
        <v>36351</v>
      </c>
      <c r="AB1141" s="100"/>
      <c r="AC1141" s="100"/>
      <c r="AD1141" s="100"/>
      <c r="AE1141" s="100"/>
      <c r="AF1141" s="100"/>
      <c r="AG1141" s="100"/>
      <c r="AH1141" s="100"/>
      <c r="AI1141" s="100"/>
      <c r="AJ1141" s="100"/>
      <c r="AK1141" s="100"/>
      <c r="AL1141" s="100"/>
      <c r="AM1141" s="100"/>
      <c r="AN1141" s="100"/>
      <c r="AO1141" s="100"/>
      <c r="AP1141" s="100"/>
      <c r="AQ1141" s="100"/>
      <c r="AR1141" s="100"/>
      <c r="AS1141" s="100"/>
      <c r="AT1141" s="100"/>
      <c r="AU1141" s="100"/>
      <c r="AV1141" s="100"/>
      <c r="AW1141" s="100"/>
      <c r="AX1141" s="100"/>
      <c r="AY1141" s="100"/>
      <c r="AZ1141" s="100"/>
      <c r="BA1141" s="100"/>
      <c r="BB1141" s="100"/>
      <c r="BC1141" s="100"/>
      <c r="BD1141" s="100"/>
      <c r="BE1141" s="100"/>
      <c r="BF1141" s="100"/>
      <c r="BG1141" s="100"/>
    </row>
    <row r="1142" spans="1:59" s="85" customFormat="1" ht="15.6" x14ac:dyDescent="0.3">
      <c r="A1142" s="40" t="s">
        <v>85</v>
      </c>
      <c r="B1142" s="40" t="str">
        <f>VLOOKUP(A1142,'CENTROS DE COSTOS'!A:D,2,0)</f>
        <v>0036-0006</v>
      </c>
      <c r="C1142" s="40" t="str">
        <f>VLOOKUP(A1142,'CENTROS DE COSTOS'!A:D,3,0)</f>
        <v>Wompi Oriente</v>
      </c>
      <c r="D1142" s="40">
        <v>73001</v>
      </c>
      <c r="E1142" s="40" t="s">
        <v>5406</v>
      </c>
      <c r="F1142" s="40">
        <v>71403</v>
      </c>
      <c r="G1142" s="40" t="s">
        <v>33</v>
      </c>
      <c r="H1142" s="40" t="s">
        <v>1056</v>
      </c>
      <c r="I1142" s="40" t="s">
        <v>85</v>
      </c>
      <c r="J1142" s="40" t="s">
        <v>7122</v>
      </c>
      <c r="K1142" s="40" t="s">
        <v>1170</v>
      </c>
      <c r="L1142" s="40" t="s">
        <v>9094</v>
      </c>
      <c r="M1142" s="103">
        <v>45974.625694444447</v>
      </c>
      <c r="N1142" s="103">
        <v>45975.682638888888</v>
      </c>
      <c r="O1142" s="40" t="s">
        <v>35</v>
      </c>
      <c r="P1142" s="40" t="s">
        <v>35</v>
      </c>
      <c r="Q1142" s="40" t="s">
        <v>1494</v>
      </c>
      <c r="R1142" s="40" t="s">
        <v>1495</v>
      </c>
      <c r="S1142" s="40" t="s">
        <v>11352</v>
      </c>
      <c r="T1142" s="40" t="s">
        <v>1172</v>
      </c>
      <c r="U1142" s="40">
        <v>40</v>
      </c>
      <c r="V1142" s="40" t="str">
        <f>VLOOKUP(D1142,TIPOLOGIA!A:F,5,0)</f>
        <v>PRINCIPAL</v>
      </c>
      <c r="W1142" s="40" t="str">
        <f>VLOOKUP(D1142,TIPOLOGIA!A:F,6,0)</f>
        <v>TERRESTRE</v>
      </c>
      <c r="X1142" s="40" t="s">
        <v>1213</v>
      </c>
      <c r="Y1142" s="40">
        <v>1</v>
      </c>
      <c r="Z1142" s="51">
        <f>IF(T1142="SOPORTE_TELEFÓNICO",'TARIFAS 2025'!$B$14,IF(V1142="PRINCIPAL",'TARIFAS 2025'!$B$11,IF(V1142="INTERMEDIA",'TARIFAS 2025'!$C$11,IF(V1142="LEJANA",'TARIFAS 2025'!$D$11))))</f>
        <v>31419</v>
      </c>
      <c r="AA1142" s="51">
        <f t="shared" si="17"/>
        <v>31419</v>
      </c>
      <c r="AB1142" s="100"/>
      <c r="AC1142" s="100"/>
      <c r="AD1142" s="100"/>
      <c r="AE1142" s="100"/>
      <c r="AF1142" s="100"/>
      <c r="AG1142" s="100"/>
      <c r="AH1142" s="100"/>
      <c r="AI1142" s="100"/>
      <c r="AJ1142" s="100"/>
      <c r="AK1142" s="100"/>
      <c r="AL1142" s="100"/>
      <c r="AM1142" s="100"/>
      <c r="AN1142" s="100"/>
      <c r="AO1142" s="100"/>
      <c r="AP1142" s="100"/>
      <c r="AQ1142" s="100"/>
      <c r="AR1142" s="100"/>
      <c r="AS1142" s="100"/>
      <c r="AT1142" s="100"/>
      <c r="AU1142" s="100"/>
      <c r="AV1142" s="100"/>
      <c r="AW1142" s="100"/>
      <c r="AX1142" s="100"/>
      <c r="AY1142" s="100"/>
      <c r="AZ1142" s="100"/>
      <c r="BA1142" s="100"/>
      <c r="BB1142" s="100"/>
      <c r="BC1142" s="100"/>
      <c r="BD1142" s="100"/>
      <c r="BE1142" s="100"/>
      <c r="BF1142" s="100"/>
      <c r="BG1142" s="100"/>
    </row>
    <row r="1143" spans="1:59" s="85" customFormat="1" ht="15.6" x14ac:dyDescent="0.3">
      <c r="A1143" s="40" t="s">
        <v>89</v>
      </c>
      <c r="B1143" s="40" t="str">
        <f>VLOOKUP(A1143,'CENTROS DE COSTOS'!A:D,2,0)</f>
        <v>0036-0001</v>
      </c>
      <c r="C1143" s="40" t="str">
        <f>VLOOKUP(A1143,'CENTROS DE COSTOS'!A:D,3,0)</f>
        <v>Wompi Costa</v>
      </c>
      <c r="D1143" s="40">
        <v>23001</v>
      </c>
      <c r="E1143" s="40" t="s">
        <v>5407</v>
      </c>
      <c r="F1143" s="40">
        <v>70627</v>
      </c>
      <c r="G1143" s="40" t="s">
        <v>33</v>
      </c>
      <c r="H1143" s="40" t="s">
        <v>276</v>
      </c>
      <c r="I1143" s="40" t="s">
        <v>89</v>
      </c>
      <c r="J1143" s="40" t="s">
        <v>1363</v>
      </c>
      <c r="K1143" s="40" t="s">
        <v>1170</v>
      </c>
      <c r="L1143" s="40" t="s">
        <v>9095</v>
      </c>
      <c r="M1143" s="103">
        <v>45974.65</v>
      </c>
      <c r="N1143" s="103">
        <v>45975.68472222222</v>
      </c>
      <c r="O1143" s="40" t="s">
        <v>35</v>
      </c>
      <c r="P1143" s="40" t="s">
        <v>35</v>
      </c>
      <c r="Q1143" s="40" t="s">
        <v>1494</v>
      </c>
      <c r="R1143" s="40" t="s">
        <v>1495</v>
      </c>
      <c r="S1143" s="40" t="s">
        <v>11353</v>
      </c>
      <c r="T1143" s="40" t="s">
        <v>1172</v>
      </c>
      <c r="U1143" s="40">
        <v>56</v>
      </c>
      <c r="V1143" s="40" t="str">
        <f>VLOOKUP(D1143,TIPOLOGIA!A:F,5,0)</f>
        <v>PRINCIPAL</v>
      </c>
      <c r="W1143" s="40" t="str">
        <f>VLOOKUP(D1143,TIPOLOGIA!A:F,6,0)</f>
        <v>TERRESTRE</v>
      </c>
      <c r="X1143" s="40" t="s">
        <v>5085</v>
      </c>
      <c r="Y1143" s="40">
        <v>1</v>
      </c>
      <c r="Z1143" s="51">
        <f>IF(T1143="SOPORTE_TELEFÓNICO",'TARIFAS 2025'!$B$14,IF(V1143="PRINCIPAL",'TARIFAS 2025'!$B$11,IF(V1143="INTERMEDIA",'TARIFAS 2025'!$C$11,IF(V1143="LEJANA",'TARIFAS 2025'!$D$11))))</f>
        <v>31419</v>
      </c>
      <c r="AA1143" s="51">
        <f t="shared" si="17"/>
        <v>31419</v>
      </c>
      <c r="AB1143" s="100"/>
      <c r="AC1143" s="100"/>
      <c r="AD1143" s="100"/>
      <c r="AE1143" s="100"/>
      <c r="AF1143" s="100"/>
      <c r="AG1143" s="100"/>
      <c r="AH1143" s="100"/>
      <c r="AI1143" s="100"/>
      <c r="AJ1143" s="100"/>
      <c r="AK1143" s="100"/>
      <c r="AL1143" s="100"/>
      <c r="AM1143" s="100"/>
      <c r="AN1143" s="100"/>
      <c r="AO1143" s="100"/>
      <c r="AP1143" s="100"/>
      <c r="AQ1143" s="100"/>
      <c r="AR1143" s="100"/>
      <c r="AS1143" s="100"/>
      <c r="AT1143" s="100"/>
      <c r="AU1143" s="100"/>
      <c r="AV1143" s="100"/>
      <c r="AW1143" s="100"/>
      <c r="AX1143" s="100"/>
      <c r="AY1143" s="100"/>
      <c r="AZ1143" s="100"/>
      <c r="BA1143" s="100"/>
      <c r="BB1143" s="100"/>
      <c r="BC1143" s="100"/>
      <c r="BD1143" s="100"/>
      <c r="BE1143" s="100"/>
      <c r="BF1143" s="100"/>
      <c r="BG1143" s="100"/>
    </row>
    <row r="1144" spans="1:59" s="85" customFormat="1" ht="15.6" x14ac:dyDescent="0.3">
      <c r="A1144" s="40" t="s">
        <v>85</v>
      </c>
      <c r="B1144" s="40" t="str">
        <f>VLOOKUP(A1144,'CENTROS DE COSTOS'!A:D,2,0)</f>
        <v>0036-0006</v>
      </c>
      <c r="C1144" s="40" t="str">
        <f>VLOOKUP(A1144,'CENTROS DE COSTOS'!A:D,3,0)</f>
        <v>Wompi Oriente</v>
      </c>
      <c r="D1144" s="40">
        <v>73001</v>
      </c>
      <c r="E1144" s="40" t="s">
        <v>5408</v>
      </c>
      <c r="F1144" s="40">
        <v>80607</v>
      </c>
      <c r="G1144" s="40" t="s">
        <v>33</v>
      </c>
      <c r="H1144" s="40" t="s">
        <v>1056</v>
      </c>
      <c r="I1144" s="40" t="s">
        <v>85</v>
      </c>
      <c r="J1144" s="40" t="s">
        <v>7123</v>
      </c>
      <c r="K1144" s="40" t="s">
        <v>1170</v>
      </c>
      <c r="L1144" s="40" t="s">
        <v>9096</v>
      </c>
      <c r="M1144" s="103">
        <v>45974.664583333331</v>
      </c>
      <c r="N1144" s="103">
        <v>45975.685416666667</v>
      </c>
      <c r="O1144" s="40" t="s">
        <v>35</v>
      </c>
      <c r="P1144" s="40" t="s">
        <v>35</v>
      </c>
      <c r="Q1144" s="40" t="s">
        <v>1494</v>
      </c>
      <c r="R1144" s="40" t="s">
        <v>1495</v>
      </c>
      <c r="S1144" s="40" t="s">
        <v>11354</v>
      </c>
      <c r="T1144" s="40" t="s">
        <v>1172</v>
      </c>
      <c r="U1144" s="40">
        <v>16</v>
      </c>
      <c r="V1144" s="40" t="str">
        <f>VLOOKUP(D1144,TIPOLOGIA!A:F,5,0)</f>
        <v>PRINCIPAL</v>
      </c>
      <c r="W1144" s="40" t="str">
        <f>VLOOKUP(D1144,TIPOLOGIA!A:F,6,0)</f>
        <v>TERRESTRE</v>
      </c>
      <c r="X1144" s="40" t="s">
        <v>1213</v>
      </c>
      <c r="Y1144" s="40">
        <v>1</v>
      </c>
      <c r="Z1144" s="51">
        <f>IF(T1144="SOPORTE_TELEFÓNICO",'TARIFAS 2025'!$B$14,IF(V1144="PRINCIPAL",'TARIFAS 2025'!$B$11,IF(V1144="INTERMEDIA",'TARIFAS 2025'!$C$11,IF(V1144="LEJANA",'TARIFAS 2025'!$D$11))))</f>
        <v>31419</v>
      </c>
      <c r="AA1144" s="51">
        <f t="shared" si="17"/>
        <v>31419</v>
      </c>
      <c r="AB1144" s="100"/>
      <c r="AC1144" s="100"/>
      <c r="AD1144" s="100"/>
      <c r="AE1144" s="100"/>
      <c r="AF1144" s="100"/>
      <c r="AG1144" s="100"/>
      <c r="AH1144" s="100"/>
      <c r="AI1144" s="100"/>
      <c r="AJ1144" s="100"/>
      <c r="AK1144" s="100"/>
      <c r="AL1144" s="100"/>
      <c r="AM1144" s="100"/>
      <c r="AN1144" s="100"/>
      <c r="AO1144" s="100"/>
      <c r="AP1144" s="100"/>
      <c r="AQ1144" s="100"/>
      <c r="AR1144" s="100"/>
      <c r="AS1144" s="100"/>
      <c r="AT1144" s="100"/>
      <c r="AU1144" s="100"/>
      <c r="AV1144" s="100"/>
      <c r="AW1144" s="100"/>
      <c r="AX1144" s="100"/>
      <c r="AY1144" s="100"/>
      <c r="AZ1144" s="100"/>
      <c r="BA1144" s="100"/>
      <c r="BB1144" s="100"/>
      <c r="BC1144" s="100"/>
      <c r="BD1144" s="100"/>
      <c r="BE1144" s="100"/>
      <c r="BF1144" s="100"/>
      <c r="BG1144" s="100"/>
    </row>
    <row r="1145" spans="1:59" s="85" customFormat="1" ht="15.6" x14ac:dyDescent="0.3">
      <c r="A1145" s="40" t="s">
        <v>74</v>
      </c>
      <c r="B1145" s="40" t="str">
        <f>VLOOKUP(A1145,'CENTROS DE COSTOS'!A:D,2,0)</f>
        <v>0036-0007</v>
      </c>
      <c r="C1145" s="40" t="str">
        <f>VLOOKUP(A1145,'CENTROS DE COSTOS'!A:D,3,0)</f>
        <v>Wompi Santander</v>
      </c>
      <c r="D1145" s="40">
        <v>68307</v>
      </c>
      <c r="E1145" s="40" t="s">
        <v>5409</v>
      </c>
      <c r="F1145" s="40">
        <v>51094</v>
      </c>
      <c r="G1145" s="40" t="s">
        <v>33</v>
      </c>
      <c r="H1145" s="40" t="s">
        <v>963</v>
      </c>
      <c r="I1145" s="40" t="s">
        <v>990</v>
      </c>
      <c r="J1145" s="40" t="s">
        <v>7124</v>
      </c>
      <c r="K1145" s="40" t="s">
        <v>1170</v>
      </c>
      <c r="L1145" s="40" t="s">
        <v>9097</v>
      </c>
      <c r="M1145" s="103">
        <v>45975.333333333343</v>
      </c>
      <c r="N1145" s="103">
        <v>45975.686805555553</v>
      </c>
      <c r="O1145" s="40" t="s">
        <v>35</v>
      </c>
      <c r="P1145" s="40" t="s">
        <v>35</v>
      </c>
      <c r="Q1145" s="40" t="s">
        <v>1494</v>
      </c>
      <c r="R1145" s="40" t="s">
        <v>1495</v>
      </c>
      <c r="S1145" s="40" t="s">
        <v>11355</v>
      </c>
      <c r="T1145" s="40" t="s">
        <v>1172</v>
      </c>
      <c r="U1145" s="40">
        <v>64</v>
      </c>
      <c r="V1145" s="40" t="str">
        <f>VLOOKUP(D1145,TIPOLOGIA!A:F,5,0)</f>
        <v>PRINCIPAL</v>
      </c>
      <c r="W1145" s="40" t="str">
        <f>VLOOKUP(D1145,TIPOLOGIA!A:F,6,0)</f>
        <v>TERRESTRE</v>
      </c>
      <c r="X1145" s="40" t="s">
        <v>1393</v>
      </c>
      <c r="Y1145" s="40">
        <v>1</v>
      </c>
      <c r="Z1145" s="51">
        <f>IF(T1145="SOPORTE_TELEFÓNICO",'TARIFAS 2025'!$B$14,IF(V1145="PRINCIPAL",'TARIFAS 2025'!$B$11,IF(V1145="INTERMEDIA",'TARIFAS 2025'!$C$11,IF(V1145="LEJANA",'TARIFAS 2025'!$D$11))))</f>
        <v>31419</v>
      </c>
      <c r="AA1145" s="51">
        <f t="shared" si="17"/>
        <v>31419</v>
      </c>
      <c r="AB1145" s="100"/>
      <c r="AC1145" s="100"/>
      <c r="AD1145" s="100"/>
      <c r="AE1145" s="100"/>
      <c r="AF1145" s="100"/>
      <c r="AG1145" s="100"/>
      <c r="AH1145" s="100"/>
      <c r="AI1145" s="100"/>
      <c r="AJ1145" s="100"/>
      <c r="AK1145" s="100"/>
      <c r="AL1145" s="100"/>
      <c r="AM1145" s="100"/>
      <c r="AN1145" s="100"/>
      <c r="AO1145" s="100"/>
      <c r="AP1145" s="100"/>
      <c r="AQ1145" s="100"/>
      <c r="AR1145" s="100"/>
      <c r="AS1145" s="100"/>
      <c r="AT1145" s="100"/>
      <c r="AU1145" s="100"/>
      <c r="AV1145" s="100"/>
      <c r="AW1145" s="100"/>
      <c r="AX1145" s="100"/>
      <c r="AY1145" s="100"/>
      <c r="AZ1145" s="100"/>
      <c r="BA1145" s="100"/>
      <c r="BB1145" s="100"/>
      <c r="BC1145" s="100"/>
      <c r="BD1145" s="100"/>
      <c r="BE1145" s="100"/>
      <c r="BF1145" s="100"/>
      <c r="BG1145" s="100"/>
    </row>
    <row r="1146" spans="1:59" s="85" customFormat="1" ht="15.6" x14ac:dyDescent="0.3">
      <c r="A1146" s="40" t="s">
        <v>89</v>
      </c>
      <c r="B1146" s="40" t="str">
        <f>VLOOKUP(A1146,'CENTROS DE COSTOS'!A:D,2,0)</f>
        <v>0036-0001</v>
      </c>
      <c r="C1146" s="40" t="str">
        <f>VLOOKUP(A1146,'CENTROS DE COSTOS'!A:D,3,0)</f>
        <v>Wompi Costa</v>
      </c>
      <c r="D1146" s="40">
        <v>23001</v>
      </c>
      <c r="E1146" s="40">
        <v>3018413</v>
      </c>
      <c r="F1146" s="40">
        <v>75065</v>
      </c>
      <c r="G1146" s="40" t="s">
        <v>33</v>
      </c>
      <c r="H1146" s="40" t="s">
        <v>276</v>
      </c>
      <c r="I1146" s="40" t="s">
        <v>89</v>
      </c>
      <c r="J1146" s="40" t="s">
        <v>1554</v>
      </c>
      <c r="K1146" s="40" t="s">
        <v>1170</v>
      </c>
      <c r="L1146" s="40" t="s">
        <v>9098</v>
      </c>
      <c r="M1146" s="103">
        <v>45975.352083333331</v>
      </c>
      <c r="N1146" s="103">
        <v>45975.688194444447</v>
      </c>
      <c r="O1146" s="40" t="s">
        <v>35</v>
      </c>
      <c r="P1146" s="40" t="s">
        <v>35</v>
      </c>
      <c r="Q1146" s="40" t="s">
        <v>1494</v>
      </c>
      <c r="R1146" s="40" t="s">
        <v>1495</v>
      </c>
      <c r="S1146" s="40" t="s">
        <v>11356</v>
      </c>
      <c r="T1146" s="40" t="s">
        <v>1172</v>
      </c>
      <c r="U1146" s="40">
        <v>32</v>
      </c>
      <c r="V1146" s="40" t="str">
        <f>VLOOKUP(D1146,TIPOLOGIA!A:F,5,0)</f>
        <v>PRINCIPAL</v>
      </c>
      <c r="W1146" s="40" t="str">
        <f>VLOOKUP(D1146,TIPOLOGIA!A:F,6,0)</f>
        <v>TERRESTRE</v>
      </c>
      <c r="X1146" s="40" t="s">
        <v>5085</v>
      </c>
      <c r="Y1146" s="40">
        <v>1</v>
      </c>
      <c r="Z1146" s="51">
        <f>IF(T1146="SOPORTE_TELEFÓNICO",'TARIFAS 2025'!$B$14,IF(V1146="PRINCIPAL",'TARIFAS 2025'!$B$11,IF(V1146="INTERMEDIA",'TARIFAS 2025'!$C$11,IF(V1146="LEJANA",'TARIFAS 2025'!$D$11))))</f>
        <v>31419</v>
      </c>
      <c r="AA1146" s="51">
        <f t="shared" si="17"/>
        <v>31419</v>
      </c>
      <c r="AB1146" s="100"/>
      <c r="AC1146" s="100"/>
      <c r="AD1146" s="100"/>
      <c r="AE1146" s="100"/>
      <c r="AF1146" s="100"/>
      <c r="AG1146" s="100"/>
      <c r="AH1146" s="100"/>
      <c r="AI1146" s="100"/>
      <c r="AJ1146" s="100"/>
      <c r="AK1146" s="100"/>
      <c r="AL1146" s="100"/>
      <c r="AM1146" s="100"/>
      <c r="AN1146" s="100"/>
      <c r="AO1146" s="100"/>
      <c r="AP1146" s="100"/>
      <c r="AQ1146" s="100"/>
      <c r="AR1146" s="100"/>
      <c r="AS1146" s="100"/>
      <c r="AT1146" s="100"/>
      <c r="AU1146" s="100"/>
      <c r="AV1146" s="100"/>
      <c r="AW1146" s="100"/>
      <c r="AX1146" s="100"/>
      <c r="AY1146" s="100"/>
      <c r="AZ1146" s="100"/>
      <c r="BA1146" s="100"/>
      <c r="BB1146" s="100"/>
      <c r="BC1146" s="100"/>
      <c r="BD1146" s="100"/>
      <c r="BE1146" s="100"/>
      <c r="BF1146" s="100"/>
      <c r="BG1146" s="100"/>
    </row>
    <row r="1147" spans="1:59" s="85" customFormat="1" ht="15.6" x14ac:dyDescent="0.3">
      <c r="A1147" s="40" t="s">
        <v>85</v>
      </c>
      <c r="B1147" s="40" t="str">
        <f>VLOOKUP(A1147,'CENTROS DE COSTOS'!A:D,2,0)</f>
        <v>0036-0006</v>
      </c>
      <c r="C1147" s="40" t="str">
        <f>VLOOKUP(A1147,'CENTROS DE COSTOS'!A:D,3,0)</f>
        <v>Wompi Oriente</v>
      </c>
      <c r="D1147" s="40">
        <v>73001</v>
      </c>
      <c r="E1147" s="40" t="s">
        <v>5410</v>
      </c>
      <c r="F1147" s="40">
        <v>62780</v>
      </c>
      <c r="G1147" s="40" t="s">
        <v>33</v>
      </c>
      <c r="H1147" s="40" t="s">
        <v>1056</v>
      </c>
      <c r="I1147" s="40" t="s">
        <v>85</v>
      </c>
      <c r="J1147" s="40" t="s">
        <v>7125</v>
      </c>
      <c r="K1147" s="40" t="s">
        <v>1170</v>
      </c>
      <c r="L1147" s="40" t="s">
        <v>9099</v>
      </c>
      <c r="M1147" s="103">
        <v>45974.442361111112</v>
      </c>
      <c r="N1147" s="103">
        <v>45975.695138888892</v>
      </c>
      <c r="O1147" s="40" t="s">
        <v>35</v>
      </c>
      <c r="P1147" s="40" t="s">
        <v>35</v>
      </c>
      <c r="Q1147" s="40" t="s">
        <v>1494</v>
      </c>
      <c r="R1147" s="40" t="s">
        <v>1495</v>
      </c>
      <c r="S1147" s="40" t="s">
        <v>11357</v>
      </c>
      <c r="T1147" s="40" t="s">
        <v>1172</v>
      </c>
      <c r="U1147" s="40">
        <v>48</v>
      </c>
      <c r="V1147" s="40" t="str">
        <f>VLOOKUP(D1147,TIPOLOGIA!A:F,5,0)</f>
        <v>PRINCIPAL</v>
      </c>
      <c r="W1147" s="40" t="str">
        <f>VLOOKUP(D1147,TIPOLOGIA!A:F,6,0)</f>
        <v>TERRESTRE</v>
      </c>
      <c r="X1147" s="40" t="s">
        <v>1319</v>
      </c>
      <c r="Y1147" s="40">
        <v>1</v>
      </c>
      <c r="Z1147" s="51">
        <f>IF(T1147="SOPORTE_TELEFÓNICO",'TARIFAS 2025'!$B$14,IF(V1147="PRINCIPAL",'TARIFAS 2025'!$B$11,IF(V1147="INTERMEDIA",'TARIFAS 2025'!$C$11,IF(V1147="LEJANA",'TARIFAS 2025'!$D$11))))</f>
        <v>31419</v>
      </c>
      <c r="AA1147" s="51">
        <f t="shared" si="17"/>
        <v>31419</v>
      </c>
      <c r="AB1147" s="100"/>
      <c r="AC1147" s="100"/>
      <c r="AD1147" s="100"/>
      <c r="AE1147" s="100"/>
      <c r="AF1147" s="100"/>
      <c r="AG1147" s="100"/>
      <c r="AH1147" s="100"/>
      <c r="AI1147" s="100"/>
      <c r="AJ1147" s="100"/>
      <c r="AK1147" s="100"/>
      <c r="AL1147" s="100"/>
      <c r="AM1147" s="100"/>
      <c r="AN1147" s="100"/>
      <c r="AO1147" s="100"/>
      <c r="AP1147" s="100"/>
      <c r="AQ1147" s="100"/>
      <c r="AR1147" s="100"/>
      <c r="AS1147" s="100"/>
      <c r="AT1147" s="100"/>
      <c r="AU1147" s="100"/>
      <c r="AV1147" s="100"/>
      <c r="AW1147" s="100"/>
      <c r="AX1147" s="100"/>
      <c r="AY1147" s="100"/>
      <c r="AZ1147" s="100"/>
      <c r="BA1147" s="100"/>
      <c r="BB1147" s="100"/>
      <c r="BC1147" s="100"/>
      <c r="BD1147" s="100"/>
      <c r="BE1147" s="100"/>
      <c r="BF1147" s="100"/>
      <c r="BG1147" s="100"/>
    </row>
    <row r="1148" spans="1:59" s="85" customFormat="1" ht="15.6" x14ac:dyDescent="0.3">
      <c r="A1148" s="40" t="s">
        <v>85</v>
      </c>
      <c r="B1148" s="40" t="str">
        <f>VLOOKUP(A1148,'CENTROS DE COSTOS'!A:D,2,0)</f>
        <v>0036-0006</v>
      </c>
      <c r="C1148" s="40" t="str">
        <f>VLOOKUP(A1148,'CENTROS DE COSTOS'!A:D,3,0)</f>
        <v>Wompi Oriente</v>
      </c>
      <c r="D1148" s="40">
        <v>73001</v>
      </c>
      <c r="E1148" s="40" t="s">
        <v>5411</v>
      </c>
      <c r="F1148" s="40">
        <v>77457</v>
      </c>
      <c r="G1148" s="40" t="s">
        <v>33</v>
      </c>
      <c r="H1148" s="40" t="s">
        <v>1056</v>
      </c>
      <c r="I1148" s="40" t="s">
        <v>85</v>
      </c>
      <c r="J1148" s="40" t="s">
        <v>7126</v>
      </c>
      <c r="K1148" s="40" t="s">
        <v>1170</v>
      </c>
      <c r="L1148" s="40" t="s">
        <v>9100</v>
      </c>
      <c r="M1148" s="103">
        <v>45974.664583333331</v>
      </c>
      <c r="N1148" s="103">
        <v>45975.695833333331</v>
      </c>
      <c r="O1148" s="40" t="s">
        <v>35</v>
      </c>
      <c r="P1148" s="40" t="s">
        <v>35</v>
      </c>
      <c r="Q1148" s="40" t="s">
        <v>1494</v>
      </c>
      <c r="R1148" s="40" t="s">
        <v>1495</v>
      </c>
      <c r="S1148" s="40" t="s">
        <v>11354</v>
      </c>
      <c r="T1148" s="40" t="s">
        <v>1172</v>
      </c>
      <c r="U1148" s="40">
        <v>16</v>
      </c>
      <c r="V1148" s="40" t="str">
        <f>VLOOKUP(D1148,TIPOLOGIA!A:F,5,0)</f>
        <v>PRINCIPAL</v>
      </c>
      <c r="W1148" s="40" t="str">
        <f>VLOOKUP(D1148,TIPOLOGIA!A:F,6,0)</f>
        <v>TERRESTRE</v>
      </c>
      <c r="X1148" s="40" t="s">
        <v>1213</v>
      </c>
      <c r="Y1148" s="40">
        <v>1</v>
      </c>
      <c r="Z1148" s="51">
        <f>IF(T1148="SOPORTE_TELEFÓNICO",'TARIFAS 2025'!$B$14,IF(V1148="PRINCIPAL",'TARIFAS 2025'!$B$11,IF(V1148="INTERMEDIA",'TARIFAS 2025'!$C$11,IF(V1148="LEJANA",'TARIFAS 2025'!$D$11))))</f>
        <v>31419</v>
      </c>
      <c r="AA1148" s="51">
        <f t="shared" si="17"/>
        <v>31419</v>
      </c>
      <c r="AB1148" s="100"/>
      <c r="AC1148" s="100"/>
      <c r="AD1148" s="100"/>
      <c r="AE1148" s="100"/>
      <c r="AF1148" s="100"/>
      <c r="AG1148" s="100"/>
      <c r="AH1148" s="100"/>
      <c r="AI1148" s="100"/>
      <c r="AJ1148" s="100"/>
      <c r="AK1148" s="100"/>
      <c r="AL1148" s="100"/>
      <c r="AM1148" s="100"/>
      <c r="AN1148" s="100"/>
      <c r="AO1148" s="100"/>
      <c r="AP1148" s="100"/>
      <c r="AQ1148" s="100"/>
      <c r="AR1148" s="100"/>
      <c r="AS1148" s="100"/>
      <c r="AT1148" s="100"/>
      <c r="AU1148" s="100"/>
      <c r="AV1148" s="100"/>
      <c r="AW1148" s="100"/>
      <c r="AX1148" s="100"/>
      <c r="AY1148" s="100"/>
      <c r="AZ1148" s="100"/>
      <c r="BA1148" s="100"/>
      <c r="BB1148" s="100"/>
      <c r="BC1148" s="100"/>
      <c r="BD1148" s="100"/>
      <c r="BE1148" s="100"/>
      <c r="BF1148" s="100"/>
      <c r="BG1148" s="100"/>
    </row>
    <row r="1149" spans="1:59" s="85" customFormat="1" ht="15.6" x14ac:dyDescent="0.3">
      <c r="A1149" s="40" t="s">
        <v>71</v>
      </c>
      <c r="B1149" s="40" t="str">
        <f>VLOOKUP(A1149,'CENTROS DE COSTOS'!A:D,2,0)</f>
        <v>0036-0004</v>
      </c>
      <c r="C1149" s="40" t="str">
        <f>VLOOKUP(A1149,'CENTROS DE COSTOS'!A:D,3,0)</f>
        <v>Wompi Centro</v>
      </c>
      <c r="D1149" s="40">
        <v>11001</v>
      </c>
      <c r="E1149" s="40" t="s">
        <v>5412</v>
      </c>
      <c r="F1149" s="40">
        <v>66846</v>
      </c>
      <c r="G1149" s="40" t="s">
        <v>33</v>
      </c>
      <c r="H1149" s="40" t="s">
        <v>618</v>
      </c>
      <c r="I1149" s="40" t="s">
        <v>71</v>
      </c>
      <c r="J1149" s="40" t="s">
        <v>7127</v>
      </c>
      <c r="K1149" s="40" t="s">
        <v>1170</v>
      </c>
      <c r="L1149" s="40" t="s">
        <v>9101</v>
      </c>
      <c r="M1149" s="103">
        <v>45974.333333333343</v>
      </c>
      <c r="N1149" s="103">
        <v>45975.7</v>
      </c>
      <c r="O1149" s="40" t="s">
        <v>35</v>
      </c>
      <c r="P1149" s="40" t="s">
        <v>35</v>
      </c>
      <c r="Q1149" s="40" t="s">
        <v>1517</v>
      </c>
      <c r="R1149" s="40" t="s">
        <v>1518</v>
      </c>
      <c r="S1149" s="40" t="s">
        <v>11358</v>
      </c>
      <c r="T1149" s="40" t="s">
        <v>1172</v>
      </c>
      <c r="U1149" s="40"/>
      <c r="V1149" s="40" t="str">
        <f>VLOOKUP(D1149,TIPOLOGIA!A:F,5,0)</f>
        <v>PRINCIPAL</v>
      </c>
      <c r="W1149" s="40" t="str">
        <f>VLOOKUP(D1149,TIPOLOGIA!A:F,6,0)</f>
        <v>TERRESTRE</v>
      </c>
      <c r="X1149" s="40" t="s">
        <v>1383</v>
      </c>
      <c r="Y1149" s="40">
        <v>1</v>
      </c>
      <c r="Z1149" s="51">
        <f>IF(T1149="SOPORTE_TELEFÓNICO",'TARIFAS 2025'!$B$14,IF(V1149="PRINCIPAL",'TARIFAS 2025'!$B$11,IF(V1149="INTERMEDIA",'TARIFAS 2025'!$C$11,IF(V1149="LEJANA",'TARIFAS 2025'!$D$11))))</f>
        <v>31419</v>
      </c>
      <c r="AA1149" s="51">
        <f t="shared" si="17"/>
        <v>31419</v>
      </c>
      <c r="AB1149" s="100"/>
      <c r="AC1149" s="100"/>
      <c r="AD1149" s="100"/>
      <c r="AE1149" s="100"/>
      <c r="AF1149" s="100"/>
      <c r="AG1149" s="100"/>
      <c r="AH1149" s="100"/>
      <c r="AI1149" s="100"/>
      <c r="AJ1149" s="100"/>
      <c r="AK1149" s="100"/>
      <c r="AL1149" s="100"/>
      <c r="AM1149" s="100"/>
      <c r="AN1149" s="100"/>
      <c r="AO1149" s="100"/>
      <c r="AP1149" s="100"/>
      <c r="AQ1149" s="100"/>
      <c r="AR1149" s="100"/>
      <c r="AS1149" s="100"/>
      <c r="AT1149" s="100"/>
      <c r="AU1149" s="100"/>
      <c r="AV1149" s="100"/>
      <c r="AW1149" s="100"/>
      <c r="AX1149" s="100"/>
      <c r="AY1149" s="100"/>
      <c r="AZ1149" s="100"/>
      <c r="BA1149" s="100"/>
      <c r="BB1149" s="100"/>
      <c r="BC1149" s="100"/>
      <c r="BD1149" s="100"/>
      <c r="BE1149" s="100"/>
      <c r="BF1149" s="100"/>
      <c r="BG1149" s="100"/>
    </row>
    <row r="1150" spans="1:59" s="85" customFormat="1" ht="15.6" x14ac:dyDescent="0.3">
      <c r="A1150" s="40" t="s">
        <v>68</v>
      </c>
      <c r="B1150" s="40" t="str">
        <f>VLOOKUP(A1150,'CENTROS DE COSTOS'!A:D,2,0)</f>
        <v>0036-0001</v>
      </c>
      <c r="C1150" s="40" t="str">
        <f>VLOOKUP(A1150,'CENTROS DE COSTOS'!A:D,3,0)</f>
        <v>Wompi Costa</v>
      </c>
      <c r="D1150" s="40">
        <v>8001</v>
      </c>
      <c r="E1150" s="40" t="s">
        <v>5413</v>
      </c>
      <c r="F1150" s="40">
        <v>78065</v>
      </c>
      <c r="G1150" s="40" t="s">
        <v>33</v>
      </c>
      <c r="H1150" s="40" t="s">
        <v>253</v>
      </c>
      <c r="I1150" s="40" t="s">
        <v>68</v>
      </c>
      <c r="J1150" s="40" t="s">
        <v>7128</v>
      </c>
      <c r="K1150" s="40" t="s">
        <v>1170</v>
      </c>
      <c r="L1150" s="40" t="s">
        <v>9102</v>
      </c>
      <c r="M1150" s="103">
        <v>45975.487500000003</v>
      </c>
      <c r="N1150" s="103">
        <v>45976.380555555559</v>
      </c>
      <c r="O1150" s="40" t="s">
        <v>35</v>
      </c>
      <c r="P1150" s="40" t="s">
        <v>35</v>
      </c>
      <c r="Q1150" s="40" t="s">
        <v>1494</v>
      </c>
      <c r="R1150" s="40" t="s">
        <v>1495</v>
      </c>
      <c r="S1150" s="40" t="s">
        <v>11359</v>
      </c>
      <c r="T1150" s="40" t="s">
        <v>1172</v>
      </c>
      <c r="U1150" s="40">
        <v>32</v>
      </c>
      <c r="V1150" s="40" t="str">
        <f>VLOOKUP(D1150,TIPOLOGIA!A:F,5,0)</f>
        <v>PRINCIPAL</v>
      </c>
      <c r="W1150" s="40" t="str">
        <f>VLOOKUP(D1150,TIPOLOGIA!A:F,6,0)</f>
        <v>TERRESTRE</v>
      </c>
      <c r="X1150" s="40" t="s">
        <v>1374</v>
      </c>
      <c r="Y1150" s="40">
        <v>1</v>
      </c>
      <c r="Z1150" s="51">
        <f>IF(T1150="SOPORTE_TELEFÓNICO",'TARIFAS 2025'!$B$14,IF(V1150="PRINCIPAL",'TARIFAS 2025'!$B$11,IF(V1150="INTERMEDIA",'TARIFAS 2025'!$C$11,IF(V1150="LEJANA",'TARIFAS 2025'!$D$11))))</f>
        <v>31419</v>
      </c>
      <c r="AA1150" s="51">
        <f t="shared" si="17"/>
        <v>31419</v>
      </c>
      <c r="AB1150" s="100"/>
      <c r="AC1150" s="100"/>
      <c r="AD1150" s="100"/>
      <c r="AE1150" s="100"/>
      <c r="AF1150" s="100"/>
      <c r="AG1150" s="100"/>
      <c r="AH1150" s="100"/>
      <c r="AI1150" s="100"/>
      <c r="AJ1150" s="100"/>
      <c r="AK1150" s="100"/>
      <c r="AL1150" s="100"/>
      <c r="AM1150" s="100"/>
      <c r="AN1150" s="100"/>
      <c r="AO1150" s="100"/>
      <c r="AP1150" s="100"/>
      <c r="AQ1150" s="100"/>
      <c r="AR1150" s="100"/>
      <c r="AS1150" s="100"/>
      <c r="AT1150" s="100"/>
      <c r="AU1150" s="100"/>
      <c r="AV1150" s="100"/>
      <c r="AW1150" s="100"/>
      <c r="AX1150" s="100"/>
      <c r="AY1150" s="100"/>
      <c r="AZ1150" s="100"/>
      <c r="BA1150" s="100"/>
      <c r="BB1150" s="100"/>
      <c r="BC1150" s="100"/>
      <c r="BD1150" s="100"/>
      <c r="BE1150" s="100"/>
      <c r="BF1150" s="100"/>
      <c r="BG1150" s="100"/>
    </row>
    <row r="1151" spans="1:59" s="85" customFormat="1" ht="15.6" x14ac:dyDescent="0.3">
      <c r="A1151" s="40" t="s">
        <v>88</v>
      </c>
      <c r="B1151" s="40" t="str">
        <f>VLOOKUP(A1151,'CENTROS DE COSTOS'!A:D,2,0)</f>
        <v>0036-0005</v>
      </c>
      <c r="C1151" s="40" t="str">
        <f>VLOOKUP(A1151,'CENTROS DE COSTOS'!A:D,3,0)</f>
        <v>Wompi Noroccidente</v>
      </c>
      <c r="D1151" s="40">
        <v>5088</v>
      </c>
      <c r="E1151" s="40" t="s">
        <v>5414</v>
      </c>
      <c r="F1151" s="40">
        <v>32927</v>
      </c>
      <c r="G1151" s="40" t="s">
        <v>33</v>
      </c>
      <c r="H1151" s="40" t="s">
        <v>120</v>
      </c>
      <c r="I1151" s="40" t="s">
        <v>155</v>
      </c>
      <c r="J1151" s="40" t="s">
        <v>7129</v>
      </c>
      <c r="K1151" s="40" t="s">
        <v>1170</v>
      </c>
      <c r="L1151" s="40" t="s">
        <v>9103</v>
      </c>
      <c r="M1151" s="103">
        <v>45973.53402777778</v>
      </c>
      <c r="N1151" s="103">
        <v>45976.438888888893</v>
      </c>
      <c r="O1151" s="40" t="s">
        <v>35</v>
      </c>
      <c r="P1151" s="40" t="s">
        <v>35</v>
      </c>
      <c r="Q1151" s="40" t="s">
        <v>1494</v>
      </c>
      <c r="R1151" s="40" t="s">
        <v>1495</v>
      </c>
      <c r="S1151" s="40" t="s">
        <v>11360</v>
      </c>
      <c r="T1151" s="40" t="s">
        <v>1172</v>
      </c>
      <c r="U1151" s="40">
        <v>24</v>
      </c>
      <c r="V1151" s="40" t="str">
        <f>VLOOKUP(D1151,TIPOLOGIA!A:F,5,0)</f>
        <v>PRINCIPAL</v>
      </c>
      <c r="W1151" s="40" t="str">
        <f>VLOOKUP(D1151,TIPOLOGIA!A:F,6,0)</f>
        <v>TERRESTRE</v>
      </c>
      <c r="X1151" s="40" t="s">
        <v>1498</v>
      </c>
      <c r="Y1151" s="40">
        <v>1</v>
      </c>
      <c r="Z1151" s="51">
        <f>IF(T1151="SOPORTE_TELEFÓNICO",'TARIFAS 2025'!$B$14,IF(V1151="PRINCIPAL",'TARIFAS 2025'!$B$11,IF(V1151="INTERMEDIA",'TARIFAS 2025'!$C$11,IF(V1151="LEJANA",'TARIFAS 2025'!$D$11))))</f>
        <v>31419</v>
      </c>
      <c r="AA1151" s="51">
        <f t="shared" si="17"/>
        <v>31419</v>
      </c>
      <c r="AB1151" s="100"/>
      <c r="AC1151" s="100"/>
      <c r="AD1151" s="100"/>
      <c r="AE1151" s="100"/>
      <c r="AF1151" s="100"/>
      <c r="AG1151" s="100"/>
      <c r="AH1151" s="100"/>
      <c r="AI1151" s="100"/>
      <c r="AJ1151" s="100"/>
      <c r="AK1151" s="100"/>
      <c r="AL1151" s="100"/>
      <c r="AM1151" s="100"/>
      <c r="AN1151" s="100"/>
      <c r="AO1151" s="100"/>
      <c r="AP1151" s="100"/>
      <c r="AQ1151" s="100"/>
      <c r="AR1151" s="100"/>
      <c r="AS1151" s="100"/>
      <c r="AT1151" s="100"/>
      <c r="AU1151" s="100"/>
      <c r="AV1151" s="100"/>
      <c r="AW1151" s="100"/>
      <c r="AX1151" s="100"/>
      <c r="AY1151" s="100"/>
      <c r="AZ1151" s="100"/>
      <c r="BA1151" s="100"/>
      <c r="BB1151" s="100"/>
      <c r="BC1151" s="100"/>
      <c r="BD1151" s="100"/>
      <c r="BE1151" s="100"/>
      <c r="BF1151" s="100"/>
      <c r="BG1151" s="100"/>
    </row>
    <row r="1152" spans="1:59" s="85" customFormat="1" ht="15.6" x14ac:dyDescent="0.3">
      <c r="A1152" s="40" t="s">
        <v>88</v>
      </c>
      <c r="B1152" s="40" t="str">
        <f>VLOOKUP(A1152,'CENTROS DE COSTOS'!A:D,2,0)</f>
        <v>0036-0005</v>
      </c>
      <c r="C1152" s="40" t="str">
        <f>VLOOKUP(A1152,'CENTROS DE COSTOS'!A:D,3,0)</f>
        <v>Wompi Noroccidente</v>
      </c>
      <c r="D1152" s="40">
        <v>5360</v>
      </c>
      <c r="E1152" s="40" t="s">
        <v>5415</v>
      </c>
      <c r="F1152" s="40">
        <v>26972</v>
      </c>
      <c r="G1152" s="40" t="s">
        <v>33</v>
      </c>
      <c r="H1152" s="40" t="s">
        <v>120</v>
      </c>
      <c r="I1152" s="40" t="s">
        <v>190</v>
      </c>
      <c r="J1152" s="40" t="s">
        <v>1501</v>
      </c>
      <c r="K1152" s="40" t="s">
        <v>1170</v>
      </c>
      <c r="L1152" s="40" t="s">
        <v>9104</v>
      </c>
      <c r="M1152" s="103">
        <v>45973.538194444453</v>
      </c>
      <c r="N1152" s="103">
        <v>45976.439583333333</v>
      </c>
      <c r="O1152" s="40" t="s">
        <v>35</v>
      </c>
      <c r="P1152" s="40" t="s">
        <v>35</v>
      </c>
      <c r="Q1152" s="40" t="s">
        <v>1494</v>
      </c>
      <c r="R1152" s="40" t="s">
        <v>1495</v>
      </c>
      <c r="S1152" s="40" t="s">
        <v>11361</v>
      </c>
      <c r="T1152" s="40" t="s">
        <v>1172</v>
      </c>
      <c r="U1152" s="40">
        <v>48</v>
      </c>
      <c r="V1152" s="40" t="str">
        <f>VLOOKUP(D1152,TIPOLOGIA!A:F,5,0)</f>
        <v>PRINCIPAL</v>
      </c>
      <c r="W1152" s="40" t="str">
        <f>VLOOKUP(D1152,TIPOLOGIA!A:F,6,0)</f>
        <v>TERRESTRE</v>
      </c>
      <c r="X1152" s="40" t="s">
        <v>1498</v>
      </c>
      <c r="Y1152" s="40">
        <v>1</v>
      </c>
      <c r="Z1152" s="51">
        <f>IF(T1152="SOPORTE_TELEFÓNICO",'TARIFAS 2025'!$B$14,IF(V1152="PRINCIPAL",'TARIFAS 2025'!$B$11,IF(V1152="INTERMEDIA",'TARIFAS 2025'!$C$11,IF(V1152="LEJANA",'TARIFAS 2025'!$D$11))))</f>
        <v>31419</v>
      </c>
      <c r="AA1152" s="51">
        <f t="shared" si="17"/>
        <v>31419</v>
      </c>
      <c r="AB1152" s="100"/>
      <c r="AC1152" s="100"/>
      <c r="AD1152" s="100"/>
      <c r="AE1152" s="100"/>
      <c r="AF1152" s="100"/>
      <c r="AG1152" s="100"/>
      <c r="AH1152" s="100"/>
      <c r="AI1152" s="100"/>
      <c r="AJ1152" s="100"/>
      <c r="AK1152" s="100"/>
      <c r="AL1152" s="100"/>
      <c r="AM1152" s="100"/>
      <c r="AN1152" s="100"/>
      <c r="AO1152" s="100"/>
      <c r="AP1152" s="100"/>
      <c r="AQ1152" s="100"/>
      <c r="AR1152" s="100"/>
      <c r="AS1152" s="100"/>
      <c r="AT1152" s="100"/>
      <c r="AU1152" s="100"/>
      <c r="AV1152" s="100"/>
      <c r="AW1152" s="100"/>
      <c r="AX1152" s="100"/>
      <c r="AY1152" s="100"/>
      <c r="AZ1152" s="100"/>
      <c r="BA1152" s="100"/>
      <c r="BB1152" s="100"/>
      <c r="BC1152" s="100"/>
      <c r="BD1152" s="100"/>
      <c r="BE1152" s="100"/>
      <c r="BF1152" s="100"/>
      <c r="BG1152" s="100"/>
    </row>
    <row r="1153" spans="1:59" s="85" customFormat="1" ht="15.6" x14ac:dyDescent="0.3">
      <c r="A1153" s="40" t="s">
        <v>88</v>
      </c>
      <c r="B1153" s="40" t="str">
        <f>VLOOKUP(A1153,'CENTROS DE COSTOS'!A:D,2,0)</f>
        <v>0036-0005</v>
      </c>
      <c r="C1153" s="40" t="str">
        <f>VLOOKUP(A1153,'CENTROS DE COSTOS'!A:D,3,0)</f>
        <v>Wompi Noroccidente</v>
      </c>
      <c r="D1153" s="40">
        <v>5001</v>
      </c>
      <c r="E1153" s="40" t="s">
        <v>5416</v>
      </c>
      <c r="F1153" s="40">
        <v>77047</v>
      </c>
      <c r="G1153" s="40" t="s">
        <v>33</v>
      </c>
      <c r="H1153" s="40" t="s">
        <v>120</v>
      </c>
      <c r="I1153" s="40" t="s">
        <v>88</v>
      </c>
      <c r="J1153" s="40" t="s">
        <v>7130</v>
      </c>
      <c r="K1153" s="40" t="s">
        <v>1170</v>
      </c>
      <c r="L1153" s="40" t="s">
        <v>9105</v>
      </c>
      <c r="M1153" s="103">
        <v>45973.446527777778</v>
      </c>
      <c r="N1153" s="103">
        <v>45976.439583333333</v>
      </c>
      <c r="O1153" s="40" t="s">
        <v>35</v>
      </c>
      <c r="P1153" s="40" t="s">
        <v>35</v>
      </c>
      <c r="Q1153" s="40" t="s">
        <v>1494</v>
      </c>
      <c r="R1153" s="40" t="s">
        <v>1495</v>
      </c>
      <c r="S1153" s="40" t="s">
        <v>11362</v>
      </c>
      <c r="T1153" s="40" t="s">
        <v>1172</v>
      </c>
      <c r="U1153" s="40">
        <v>24</v>
      </c>
      <c r="V1153" s="40" t="str">
        <f>VLOOKUP(D1153,TIPOLOGIA!A:F,5,0)</f>
        <v>PRINCIPAL</v>
      </c>
      <c r="W1153" s="40" t="str">
        <f>VLOOKUP(D1153,TIPOLOGIA!A:F,6,0)</f>
        <v>TERRESTRE</v>
      </c>
      <c r="X1153" s="40" t="s">
        <v>1498</v>
      </c>
      <c r="Y1153" s="40">
        <v>1</v>
      </c>
      <c r="Z1153" s="51">
        <f>IF(T1153="SOPORTE_TELEFÓNICO",'TARIFAS 2025'!$B$14,IF(V1153="PRINCIPAL",'TARIFAS 2025'!$B$11,IF(V1153="INTERMEDIA",'TARIFAS 2025'!$C$11,IF(V1153="LEJANA",'TARIFAS 2025'!$D$11))))</f>
        <v>31419</v>
      </c>
      <c r="AA1153" s="51">
        <f t="shared" si="17"/>
        <v>31419</v>
      </c>
      <c r="AB1153" s="100"/>
      <c r="AC1153" s="100"/>
      <c r="AD1153" s="100"/>
      <c r="AE1153" s="100"/>
      <c r="AF1153" s="100"/>
      <c r="AG1153" s="100"/>
      <c r="AH1153" s="100"/>
      <c r="AI1153" s="100"/>
      <c r="AJ1153" s="100"/>
      <c r="AK1153" s="100"/>
      <c r="AL1153" s="100"/>
      <c r="AM1153" s="100"/>
      <c r="AN1153" s="100"/>
      <c r="AO1153" s="100"/>
      <c r="AP1153" s="100"/>
      <c r="AQ1153" s="100"/>
      <c r="AR1153" s="100"/>
      <c r="AS1153" s="100"/>
      <c r="AT1153" s="100"/>
      <c r="AU1153" s="100"/>
      <c r="AV1153" s="100"/>
      <c r="AW1153" s="100"/>
      <c r="AX1153" s="100"/>
      <c r="AY1153" s="100"/>
      <c r="AZ1153" s="100"/>
      <c r="BA1153" s="100"/>
      <c r="BB1153" s="100"/>
      <c r="BC1153" s="100"/>
      <c r="BD1153" s="100"/>
      <c r="BE1153" s="100"/>
      <c r="BF1153" s="100"/>
      <c r="BG1153" s="100"/>
    </row>
    <row r="1154" spans="1:59" s="85" customFormat="1" ht="15.6" x14ac:dyDescent="0.3">
      <c r="A1154" s="40" t="s">
        <v>88</v>
      </c>
      <c r="B1154" s="40" t="str">
        <f>VLOOKUP(A1154,'CENTROS DE COSTOS'!A:D,2,0)</f>
        <v>0036-0005</v>
      </c>
      <c r="C1154" s="40" t="str">
        <f>VLOOKUP(A1154,'CENTROS DE COSTOS'!A:D,3,0)</f>
        <v>Wompi Noroccidente</v>
      </c>
      <c r="D1154" s="40">
        <v>5088</v>
      </c>
      <c r="E1154" s="40" t="s">
        <v>5417</v>
      </c>
      <c r="F1154" s="40">
        <v>78202</v>
      </c>
      <c r="G1154" s="40" t="s">
        <v>33</v>
      </c>
      <c r="H1154" s="40" t="s">
        <v>120</v>
      </c>
      <c r="I1154" s="40" t="s">
        <v>155</v>
      </c>
      <c r="J1154" s="40" t="s">
        <v>7131</v>
      </c>
      <c r="K1154" s="40" t="s">
        <v>1170</v>
      </c>
      <c r="L1154" s="40" t="s">
        <v>9106</v>
      </c>
      <c r="M1154" s="103">
        <v>45973.445833333331</v>
      </c>
      <c r="N1154" s="103">
        <v>45976.44027777778</v>
      </c>
      <c r="O1154" s="40" t="s">
        <v>35</v>
      </c>
      <c r="P1154" s="40" t="s">
        <v>35</v>
      </c>
      <c r="Q1154" s="40" t="s">
        <v>1494</v>
      </c>
      <c r="R1154" s="40" t="s">
        <v>1495</v>
      </c>
      <c r="S1154" s="40" t="s">
        <v>11363</v>
      </c>
      <c r="T1154" s="40" t="s">
        <v>1172</v>
      </c>
      <c r="U1154" s="40">
        <v>32</v>
      </c>
      <c r="V1154" s="40" t="str">
        <f>VLOOKUP(D1154,TIPOLOGIA!A:F,5,0)</f>
        <v>PRINCIPAL</v>
      </c>
      <c r="W1154" s="40" t="str">
        <f>VLOOKUP(D1154,TIPOLOGIA!A:F,6,0)</f>
        <v>TERRESTRE</v>
      </c>
      <c r="X1154" s="40" t="s">
        <v>1498</v>
      </c>
      <c r="Y1154" s="40">
        <v>1</v>
      </c>
      <c r="Z1154" s="51">
        <f>IF(T1154="SOPORTE_TELEFÓNICO",'TARIFAS 2025'!$B$14,IF(V1154="PRINCIPAL",'TARIFAS 2025'!$B$11,IF(V1154="INTERMEDIA",'TARIFAS 2025'!$C$11,IF(V1154="LEJANA",'TARIFAS 2025'!$D$11))))</f>
        <v>31419</v>
      </c>
      <c r="AA1154" s="51">
        <f t="shared" si="17"/>
        <v>31419</v>
      </c>
      <c r="AB1154" s="100"/>
      <c r="AC1154" s="100"/>
      <c r="AD1154" s="100"/>
      <c r="AE1154" s="100"/>
      <c r="AF1154" s="100"/>
      <c r="AG1154" s="100"/>
      <c r="AH1154" s="100"/>
      <c r="AI1154" s="100"/>
      <c r="AJ1154" s="100"/>
      <c r="AK1154" s="100"/>
      <c r="AL1154" s="100"/>
      <c r="AM1154" s="100"/>
      <c r="AN1154" s="100"/>
      <c r="AO1154" s="100"/>
      <c r="AP1154" s="100"/>
      <c r="AQ1154" s="100"/>
      <c r="AR1154" s="100"/>
      <c r="AS1154" s="100"/>
      <c r="AT1154" s="100"/>
      <c r="AU1154" s="100"/>
      <c r="AV1154" s="100"/>
      <c r="AW1154" s="100"/>
      <c r="AX1154" s="100"/>
      <c r="AY1154" s="100"/>
      <c r="AZ1154" s="100"/>
      <c r="BA1154" s="100"/>
      <c r="BB1154" s="100"/>
      <c r="BC1154" s="100"/>
      <c r="BD1154" s="100"/>
      <c r="BE1154" s="100"/>
      <c r="BF1154" s="100"/>
      <c r="BG1154" s="100"/>
    </row>
    <row r="1155" spans="1:59" s="85" customFormat="1" ht="15.6" x14ac:dyDescent="0.3">
      <c r="A1155" s="40" t="s">
        <v>88</v>
      </c>
      <c r="B1155" s="40" t="str">
        <f>VLOOKUP(A1155,'CENTROS DE COSTOS'!A:D,2,0)</f>
        <v>0036-0005</v>
      </c>
      <c r="C1155" s="40" t="str">
        <f>VLOOKUP(A1155,'CENTROS DE COSTOS'!A:D,3,0)</f>
        <v>Wompi Noroccidente</v>
      </c>
      <c r="D1155" s="40">
        <v>5001</v>
      </c>
      <c r="E1155" s="40" t="s">
        <v>5418</v>
      </c>
      <c r="F1155" s="40">
        <v>78288</v>
      </c>
      <c r="G1155" s="40" t="s">
        <v>33</v>
      </c>
      <c r="H1155" s="40" t="s">
        <v>120</v>
      </c>
      <c r="I1155" s="40" t="s">
        <v>88</v>
      </c>
      <c r="J1155" s="40" t="s">
        <v>7132</v>
      </c>
      <c r="K1155" s="40" t="s">
        <v>1170</v>
      </c>
      <c r="L1155" s="40" t="s">
        <v>9107</v>
      </c>
      <c r="M1155" s="103">
        <v>45972.660416666673</v>
      </c>
      <c r="N1155" s="103">
        <v>45976.440972222219</v>
      </c>
      <c r="O1155" s="40" t="s">
        <v>35</v>
      </c>
      <c r="P1155" s="40" t="s">
        <v>35</v>
      </c>
      <c r="Q1155" s="40" t="s">
        <v>1494</v>
      </c>
      <c r="R1155" s="40" t="s">
        <v>1495</v>
      </c>
      <c r="S1155" s="40" t="s">
        <v>11364</v>
      </c>
      <c r="T1155" s="40" t="s">
        <v>1172</v>
      </c>
      <c r="U1155" s="40">
        <v>24</v>
      </c>
      <c r="V1155" s="40" t="str">
        <f>VLOOKUP(D1155,TIPOLOGIA!A:F,5,0)</f>
        <v>PRINCIPAL</v>
      </c>
      <c r="W1155" s="40" t="str">
        <f>VLOOKUP(D1155,TIPOLOGIA!A:F,6,0)</f>
        <v>TERRESTRE</v>
      </c>
      <c r="X1155" s="40" t="s">
        <v>1498</v>
      </c>
      <c r="Y1155" s="40">
        <v>1</v>
      </c>
      <c r="Z1155" s="51">
        <f>IF(T1155="SOPORTE_TELEFÓNICO",'TARIFAS 2025'!$B$14,IF(V1155="PRINCIPAL",'TARIFAS 2025'!$B$11,IF(V1155="INTERMEDIA",'TARIFAS 2025'!$C$11,IF(V1155="LEJANA",'TARIFAS 2025'!$D$11))))</f>
        <v>31419</v>
      </c>
      <c r="AA1155" s="51">
        <f t="shared" ref="AA1155:AA1174" si="18">Z1155*Y1155</f>
        <v>31419</v>
      </c>
      <c r="AB1155" s="100"/>
      <c r="AC1155" s="100"/>
      <c r="AD1155" s="100"/>
      <c r="AE1155" s="100"/>
      <c r="AF1155" s="100"/>
      <c r="AG1155" s="100"/>
      <c r="AH1155" s="100"/>
      <c r="AI1155" s="100"/>
      <c r="AJ1155" s="100"/>
      <c r="AK1155" s="100"/>
      <c r="AL1155" s="100"/>
      <c r="AM1155" s="100"/>
      <c r="AN1155" s="100"/>
      <c r="AO1155" s="100"/>
      <c r="AP1155" s="100"/>
      <c r="AQ1155" s="100"/>
      <c r="AR1155" s="100"/>
      <c r="AS1155" s="100"/>
      <c r="AT1155" s="100"/>
      <c r="AU1155" s="100"/>
      <c r="AV1155" s="100"/>
      <c r="AW1155" s="100"/>
      <c r="AX1155" s="100"/>
      <c r="AY1155" s="100"/>
      <c r="AZ1155" s="100"/>
      <c r="BA1155" s="100"/>
      <c r="BB1155" s="100"/>
      <c r="BC1155" s="100"/>
      <c r="BD1155" s="100"/>
      <c r="BE1155" s="100"/>
      <c r="BF1155" s="100"/>
      <c r="BG1155" s="100"/>
    </row>
    <row r="1156" spans="1:59" s="85" customFormat="1" ht="15.6" x14ac:dyDescent="0.3">
      <c r="A1156" s="40" t="s">
        <v>88</v>
      </c>
      <c r="B1156" s="40" t="str">
        <f>VLOOKUP(A1156,'CENTROS DE COSTOS'!A:D,2,0)</f>
        <v>0036-0005</v>
      </c>
      <c r="C1156" s="40" t="str">
        <f>VLOOKUP(A1156,'CENTROS DE COSTOS'!A:D,3,0)</f>
        <v>Wompi Noroccidente</v>
      </c>
      <c r="D1156" s="40">
        <v>5001</v>
      </c>
      <c r="E1156" s="40" t="s">
        <v>5419</v>
      </c>
      <c r="F1156" s="40">
        <v>79437</v>
      </c>
      <c r="G1156" s="40" t="s">
        <v>33</v>
      </c>
      <c r="H1156" s="40" t="s">
        <v>120</v>
      </c>
      <c r="I1156" s="40" t="s">
        <v>88</v>
      </c>
      <c r="J1156" s="40" t="s">
        <v>7133</v>
      </c>
      <c r="K1156" s="40" t="s">
        <v>1170</v>
      </c>
      <c r="L1156" s="40" t="s">
        <v>9108</v>
      </c>
      <c r="M1156" s="103">
        <v>45972.333333333343</v>
      </c>
      <c r="N1156" s="103">
        <v>45976.440972222219</v>
      </c>
      <c r="O1156" s="40" t="s">
        <v>35</v>
      </c>
      <c r="P1156" s="40" t="s">
        <v>35</v>
      </c>
      <c r="Q1156" s="40" t="s">
        <v>1494</v>
      </c>
      <c r="R1156" s="40" t="s">
        <v>1495</v>
      </c>
      <c r="S1156" s="40" t="s">
        <v>11365</v>
      </c>
      <c r="T1156" s="40" t="s">
        <v>1172</v>
      </c>
      <c r="U1156" s="40">
        <v>32</v>
      </c>
      <c r="V1156" s="40" t="str">
        <f>VLOOKUP(D1156,TIPOLOGIA!A:F,5,0)</f>
        <v>PRINCIPAL</v>
      </c>
      <c r="W1156" s="40" t="str">
        <f>VLOOKUP(D1156,TIPOLOGIA!A:F,6,0)</f>
        <v>TERRESTRE</v>
      </c>
      <c r="X1156" s="40" t="s">
        <v>1498</v>
      </c>
      <c r="Y1156" s="40">
        <v>1</v>
      </c>
      <c r="Z1156" s="51">
        <f>IF(T1156="SOPORTE_TELEFÓNICO",'TARIFAS 2025'!$B$14,IF(V1156="PRINCIPAL",'TARIFAS 2025'!$B$11,IF(V1156="INTERMEDIA",'TARIFAS 2025'!$C$11,IF(V1156="LEJANA",'TARIFAS 2025'!$D$11))))</f>
        <v>31419</v>
      </c>
      <c r="AA1156" s="51">
        <f t="shared" si="18"/>
        <v>31419</v>
      </c>
      <c r="AB1156" s="100"/>
      <c r="AC1156" s="100"/>
      <c r="AD1156" s="100"/>
      <c r="AE1156" s="100"/>
      <c r="AF1156" s="100"/>
      <c r="AG1156" s="100"/>
      <c r="AH1156" s="100"/>
      <c r="AI1156" s="100"/>
      <c r="AJ1156" s="100"/>
      <c r="AK1156" s="100"/>
      <c r="AL1156" s="100"/>
      <c r="AM1156" s="100"/>
      <c r="AN1156" s="100"/>
      <c r="AO1156" s="100"/>
      <c r="AP1156" s="100"/>
      <c r="AQ1156" s="100"/>
      <c r="AR1156" s="100"/>
      <c r="AS1156" s="100"/>
      <c r="AT1156" s="100"/>
      <c r="AU1156" s="100"/>
      <c r="AV1156" s="100"/>
      <c r="AW1156" s="100"/>
      <c r="AX1156" s="100"/>
      <c r="AY1156" s="100"/>
      <c r="AZ1156" s="100"/>
      <c r="BA1156" s="100"/>
      <c r="BB1156" s="100"/>
      <c r="BC1156" s="100"/>
      <c r="BD1156" s="100"/>
      <c r="BE1156" s="100"/>
      <c r="BF1156" s="100"/>
      <c r="BG1156" s="100"/>
    </row>
    <row r="1157" spans="1:59" s="85" customFormat="1" ht="15.6" x14ac:dyDescent="0.3">
      <c r="A1157" s="40" t="s">
        <v>88</v>
      </c>
      <c r="B1157" s="40" t="str">
        <f>VLOOKUP(A1157,'CENTROS DE COSTOS'!A:D,2,0)</f>
        <v>0036-0005</v>
      </c>
      <c r="C1157" s="40" t="str">
        <f>VLOOKUP(A1157,'CENTROS DE COSTOS'!A:D,3,0)</f>
        <v>Wompi Noroccidente</v>
      </c>
      <c r="D1157" s="40">
        <v>5001</v>
      </c>
      <c r="E1157" s="40" t="s">
        <v>5420</v>
      </c>
      <c r="F1157" s="40">
        <v>30733</v>
      </c>
      <c r="G1157" s="40" t="s">
        <v>33</v>
      </c>
      <c r="H1157" s="40" t="s">
        <v>120</v>
      </c>
      <c r="I1157" s="40" t="s">
        <v>88</v>
      </c>
      <c r="J1157" s="40" t="s">
        <v>7134</v>
      </c>
      <c r="K1157" s="40" t="s">
        <v>1170</v>
      </c>
      <c r="L1157" s="40" t="s">
        <v>9109</v>
      </c>
      <c r="M1157" s="103">
        <v>45971.333333333343</v>
      </c>
      <c r="N1157" s="103">
        <v>45976.441666666673</v>
      </c>
      <c r="O1157" s="40" t="s">
        <v>35</v>
      </c>
      <c r="P1157" s="40" t="s">
        <v>35</v>
      </c>
      <c r="Q1157" s="40" t="s">
        <v>1494</v>
      </c>
      <c r="R1157" s="40" t="s">
        <v>1495</v>
      </c>
      <c r="S1157" s="40" t="s">
        <v>11366</v>
      </c>
      <c r="T1157" s="40" t="s">
        <v>1172</v>
      </c>
      <c r="U1157" s="40">
        <v>64</v>
      </c>
      <c r="V1157" s="40" t="str">
        <f>VLOOKUP(D1157,TIPOLOGIA!A:F,5,0)</f>
        <v>PRINCIPAL</v>
      </c>
      <c r="W1157" s="40" t="str">
        <f>VLOOKUP(D1157,TIPOLOGIA!A:F,6,0)</f>
        <v>TERRESTRE</v>
      </c>
      <c r="X1157" s="40" t="s">
        <v>1498</v>
      </c>
      <c r="Y1157" s="40">
        <v>1</v>
      </c>
      <c r="Z1157" s="51">
        <f>IF(T1157="SOPORTE_TELEFÓNICO",'TARIFAS 2025'!$B$14,IF(V1157="PRINCIPAL",'TARIFAS 2025'!$B$11,IF(V1157="INTERMEDIA",'TARIFAS 2025'!$C$11,IF(V1157="LEJANA",'TARIFAS 2025'!$D$11))))</f>
        <v>31419</v>
      </c>
      <c r="AA1157" s="51">
        <f t="shared" si="18"/>
        <v>31419</v>
      </c>
      <c r="AB1157" s="100"/>
      <c r="AC1157" s="100"/>
      <c r="AD1157" s="100"/>
      <c r="AE1157" s="100"/>
      <c r="AF1157" s="100"/>
      <c r="AG1157" s="100"/>
      <c r="AH1157" s="100"/>
      <c r="AI1157" s="100"/>
      <c r="AJ1157" s="100"/>
      <c r="AK1157" s="100"/>
      <c r="AL1157" s="100"/>
      <c r="AM1157" s="100"/>
      <c r="AN1157" s="100"/>
      <c r="AO1157" s="100"/>
      <c r="AP1157" s="100"/>
      <c r="AQ1157" s="100"/>
      <c r="AR1157" s="100"/>
      <c r="AS1157" s="100"/>
      <c r="AT1157" s="100"/>
      <c r="AU1157" s="100"/>
      <c r="AV1157" s="100"/>
      <c r="AW1157" s="100"/>
      <c r="AX1157" s="100"/>
      <c r="AY1157" s="100"/>
      <c r="AZ1157" s="100"/>
      <c r="BA1157" s="100"/>
      <c r="BB1157" s="100"/>
      <c r="BC1157" s="100"/>
      <c r="BD1157" s="100"/>
      <c r="BE1157" s="100"/>
      <c r="BF1157" s="100"/>
      <c r="BG1157" s="100"/>
    </row>
    <row r="1158" spans="1:59" s="85" customFormat="1" ht="15.6" x14ac:dyDescent="0.3">
      <c r="A1158" s="40" t="s">
        <v>97</v>
      </c>
      <c r="B1158" s="40" t="str">
        <f>VLOOKUP(A1158,'CENTROS DE COSTOS'!A:D,2,0)</f>
        <v>0036-0001</v>
      </c>
      <c r="C1158" s="40" t="str">
        <f>VLOOKUP(A1158,'CENTROS DE COSTOS'!A:D,3,0)</f>
        <v>Wompi Costa</v>
      </c>
      <c r="D1158" s="40">
        <v>20570</v>
      </c>
      <c r="E1158" s="40" t="s">
        <v>5421</v>
      </c>
      <c r="F1158" s="40">
        <v>71593</v>
      </c>
      <c r="G1158" s="40" t="s">
        <v>33</v>
      </c>
      <c r="H1158" s="40" t="s">
        <v>536</v>
      </c>
      <c r="I1158" s="40" t="s">
        <v>555</v>
      </c>
      <c r="J1158" s="40" t="s">
        <v>7135</v>
      </c>
      <c r="K1158" s="40" t="s">
        <v>1170</v>
      </c>
      <c r="L1158" s="40" t="s">
        <v>9110</v>
      </c>
      <c r="M1158" s="103">
        <v>45961.333333333343</v>
      </c>
      <c r="N1158" s="103">
        <v>45976.450694444437</v>
      </c>
      <c r="O1158" s="40" t="s">
        <v>35</v>
      </c>
      <c r="P1158" s="40" t="s">
        <v>35</v>
      </c>
      <c r="Q1158" s="40" t="s">
        <v>1494</v>
      </c>
      <c r="R1158" s="40" t="s">
        <v>1495</v>
      </c>
      <c r="S1158" s="40" t="s">
        <v>11367</v>
      </c>
      <c r="T1158" s="40" t="s">
        <v>1497</v>
      </c>
      <c r="U1158" s="40">
        <v>16</v>
      </c>
      <c r="V1158" s="40" t="str">
        <f>VLOOKUP(D1158,TIPOLOGIA!A:F,5,0)</f>
        <v>LEJANA</v>
      </c>
      <c r="W1158" s="40" t="str">
        <f>VLOOKUP(D1158,TIPOLOGIA!A:F,6,0)</f>
        <v>TERRESTRE</v>
      </c>
      <c r="X1158" s="40" t="s">
        <v>1802</v>
      </c>
      <c r="Y1158" s="40">
        <v>1</v>
      </c>
      <c r="Z1158" s="51">
        <f>IF(T1158="SOPORTE_TELEFÓNICO",'TARIFAS 2025'!$B$14,IF(V1158="PRINCIPAL",'TARIFAS 2025'!$B$11,IF(V1158="INTERMEDIA",'TARIFAS 2025'!$C$11,IF(V1158="LEJANA",'TARIFAS 2025'!$D$11))))</f>
        <v>40250</v>
      </c>
      <c r="AA1158" s="51">
        <f t="shared" si="18"/>
        <v>40250</v>
      </c>
      <c r="AB1158" s="100"/>
      <c r="AC1158" s="100"/>
      <c r="AD1158" s="100"/>
      <c r="AE1158" s="100"/>
      <c r="AF1158" s="100"/>
      <c r="AG1158" s="100"/>
      <c r="AH1158" s="100"/>
      <c r="AI1158" s="100"/>
      <c r="AJ1158" s="100"/>
      <c r="AK1158" s="100"/>
      <c r="AL1158" s="100"/>
      <c r="AM1158" s="100"/>
      <c r="AN1158" s="100"/>
      <c r="AO1158" s="100"/>
      <c r="AP1158" s="100"/>
      <c r="AQ1158" s="100"/>
      <c r="AR1158" s="100"/>
      <c r="AS1158" s="100"/>
      <c r="AT1158" s="100"/>
      <c r="AU1158" s="100"/>
      <c r="AV1158" s="100"/>
      <c r="AW1158" s="100"/>
      <c r="AX1158" s="100"/>
      <c r="AY1158" s="100"/>
      <c r="AZ1158" s="100"/>
      <c r="BA1158" s="100"/>
      <c r="BB1158" s="100"/>
      <c r="BC1158" s="100"/>
      <c r="BD1158" s="100"/>
      <c r="BE1158" s="100"/>
      <c r="BF1158" s="100"/>
      <c r="BG1158" s="100"/>
    </row>
    <row r="1159" spans="1:59" s="85" customFormat="1" ht="15.6" x14ac:dyDescent="0.3">
      <c r="A1159" s="40" t="s">
        <v>91</v>
      </c>
      <c r="B1159" s="40" t="str">
        <f>VLOOKUP(A1159,'CENTROS DE COSTOS'!A:D,2,0)</f>
        <v>0036-0003</v>
      </c>
      <c r="C1159" s="40" t="str">
        <f>VLOOKUP(A1159,'CENTROS DE COSTOS'!A:D,3,0)</f>
        <v>Wompi Suroccidente</v>
      </c>
      <c r="D1159" s="40">
        <v>52786</v>
      </c>
      <c r="E1159" s="40" t="s">
        <v>5422</v>
      </c>
      <c r="F1159" s="40">
        <v>25086</v>
      </c>
      <c r="G1159" s="40" t="s">
        <v>33</v>
      </c>
      <c r="H1159" s="40" t="s">
        <v>133</v>
      </c>
      <c r="I1159" s="40" t="s">
        <v>887</v>
      </c>
      <c r="J1159" s="40" t="s">
        <v>7136</v>
      </c>
      <c r="K1159" s="40" t="s">
        <v>1170</v>
      </c>
      <c r="L1159" s="40" t="s">
        <v>9111</v>
      </c>
      <c r="M1159" s="103">
        <v>45960.333333333343</v>
      </c>
      <c r="N1159" s="103">
        <v>45976.451388888891</v>
      </c>
      <c r="O1159" s="40" t="s">
        <v>35</v>
      </c>
      <c r="P1159" s="40" t="s">
        <v>35</v>
      </c>
      <c r="Q1159" s="40" t="s">
        <v>1494</v>
      </c>
      <c r="R1159" s="40" t="s">
        <v>1495</v>
      </c>
      <c r="S1159" s="40" t="s">
        <v>11368</v>
      </c>
      <c r="T1159" s="40" t="s">
        <v>1497</v>
      </c>
      <c r="U1159" s="40">
        <v>32</v>
      </c>
      <c r="V1159" s="40" t="str">
        <f>VLOOKUP(D1159,TIPOLOGIA!A:F,5,0)</f>
        <v>INTERMEDIA</v>
      </c>
      <c r="W1159" s="40" t="str">
        <f>VLOOKUP(D1159,TIPOLOGIA!A:F,6,0)</f>
        <v>TERRESTRE</v>
      </c>
      <c r="X1159" s="40" t="s">
        <v>1777</v>
      </c>
      <c r="Y1159" s="40">
        <v>1</v>
      </c>
      <c r="Z1159" s="51">
        <f>IF(T1159="SOPORTE_TELEFÓNICO",'TARIFAS 2025'!$B$14,IF(V1159="PRINCIPAL",'TARIFAS 2025'!$B$11,IF(V1159="INTERMEDIA",'TARIFAS 2025'!$C$11,IF(V1159="LEJANA",'TARIFAS 2025'!$D$11))))</f>
        <v>36351</v>
      </c>
      <c r="AA1159" s="51">
        <f t="shared" si="18"/>
        <v>36351</v>
      </c>
      <c r="AB1159" s="100"/>
      <c r="AC1159" s="100"/>
      <c r="AD1159" s="100"/>
      <c r="AE1159" s="100"/>
      <c r="AF1159" s="100"/>
      <c r="AG1159" s="100"/>
      <c r="AH1159" s="100"/>
      <c r="AI1159" s="100"/>
      <c r="AJ1159" s="100"/>
      <c r="AK1159" s="100"/>
      <c r="AL1159" s="100"/>
      <c r="AM1159" s="100"/>
      <c r="AN1159" s="100"/>
      <c r="AO1159" s="100"/>
      <c r="AP1159" s="100"/>
      <c r="AQ1159" s="100"/>
      <c r="AR1159" s="100"/>
      <c r="AS1159" s="100"/>
      <c r="AT1159" s="100"/>
      <c r="AU1159" s="100"/>
      <c r="AV1159" s="100"/>
      <c r="AW1159" s="100"/>
      <c r="AX1159" s="100"/>
      <c r="AY1159" s="100"/>
      <c r="AZ1159" s="100"/>
      <c r="BA1159" s="100"/>
      <c r="BB1159" s="100"/>
      <c r="BC1159" s="100"/>
      <c r="BD1159" s="100"/>
      <c r="BE1159" s="100"/>
      <c r="BF1159" s="100"/>
      <c r="BG1159" s="100"/>
    </row>
    <row r="1160" spans="1:59" s="85" customFormat="1" ht="15.6" x14ac:dyDescent="0.3">
      <c r="A1160" s="40" t="s">
        <v>88</v>
      </c>
      <c r="B1160" s="40" t="str">
        <f>VLOOKUP(A1160,'CENTROS DE COSTOS'!A:D,2,0)</f>
        <v>0036-0005</v>
      </c>
      <c r="C1160" s="40" t="str">
        <f>VLOOKUP(A1160,'CENTROS DE COSTOS'!A:D,3,0)</f>
        <v>Wompi Noroccidente</v>
      </c>
      <c r="D1160" s="40">
        <v>5376</v>
      </c>
      <c r="E1160" s="40" t="s">
        <v>5423</v>
      </c>
      <c r="F1160" s="40">
        <v>66213</v>
      </c>
      <c r="G1160" s="40" t="s">
        <v>33</v>
      </c>
      <c r="H1160" s="40" t="s">
        <v>120</v>
      </c>
      <c r="I1160" s="40" t="s">
        <v>193</v>
      </c>
      <c r="J1160" s="40" t="s">
        <v>3171</v>
      </c>
      <c r="K1160" s="40" t="s">
        <v>1170</v>
      </c>
      <c r="L1160" s="40" t="s">
        <v>9112</v>
      </c>
      <c r="M1160" s="103">
        <v>45959.660416666673</v>
      </c>
      <c r="N1160" s="103">
        <v>45976.451388888891</v>
      </c>
      <c r="O1160" s="40" t="s">
        <v>35</v>
      </c>
      <c r="P1160" s="40" t="s">
        <v>35</v>
      </c>
      <c r="Q1160" s="40" t="s">
        <v>1494</v>
      </c>
      <c r="R1160" s="40" t="s">
        <v>1495</v>
      </c>
      <c r="S1160" s="40" t="s">
        <v>11369</v>
      </c>
      <c r="T1160" s="40" t="s">
        <v>1497</v>
      </c>
      <c r="U1160" s="40">
        <v>32</v>
      </c>
      <c r="V1160" s="40" t="str">
        <f>VLOOKUP(D1160,TIPOLOGIA!A:F,5,0)</f>
        <v>INTERMEDIA</v>
      </c>
      <c r="W1160" s="40" t="str">
        <f>VLOOKUP(D1160,TIPOLOGIA!A:F,6,0)</f>
        <v>TERRESTRE</v>
      </c>
      <c r="X1160" s="40" t="s">
        <v>1591</v>
      </c>
      <c r="Y1160" s="40">
        <v>1</v>
      </c>
      <c r="Z1160" s="51">
        <f>IF(T1160="SOPORTE_TELEFÓNICO",'TARIFAS 2025'!$B$14,IF(V1160="PRINCIPAL",'TARIFAS 2025'!$B$11,IF(V1160="INTERMEDIA",'TARIFAS 2025'!$C$11,IF(V1160="LEJANA",'TARIFAS 2025'!$D$11))))</f>
        <v>36351</v>
      </c>
      <c r="AA1160" s="51">
        <f t="shared" si="18"/>
        <v>36351</v>
      </c>
      <c r="AB1160" s="100"/>
      <c r="AC1160" s="100"/>
      <c r="AD1160" s="100"/>
      <c r="AE1160" s="100"/>
      <c r="AF1160" s="100"/>
      <c r="AG1160" s="100"/>
      <c r="AH1160" s="100"/>
      <c r="AI1160" s="100"/>
      <c r="AJ1160" s="100"/>
      <c r="AK1160" s="100"/>
      <c r="AL1160" s="100"/>
      <c r="AM1160" s="100"/>
      <c r="AN1160" s="100"/>
      <c r="AO1160" s="100"/>
      <c r="AP1160" s="100"/>
      <c r="AQ1160" s="100"/>
      <c r="AR1160" s="100"/>
      <c r="AS1160" s="100"/>
      <c r="AT1160" s="100"/>
      <c r="AU1160" s="100"/>
      <c r="AV1160" s="100"/>
      <c r="AW1160" s="100"/>
      <c r="AX1160" s="100"/>
      <c r="AY1160" s="100"/>
      <c r="AZ1160" s="100"/>
      <c r="BA1160" s="100"/>
      <c r="BB1160" s="100"/>
      <c r="BC1160" s="100"/>
      <c r="BD1160" s="100"/>
      <c r="BE1160" s="100"/>
      <c r="BF1160" s="100"/>
      <c r="BG1160" s="100"/>
    </row>
    <row r="1161" spans="1:59" s="85" customFormat="1" ht="15.6" x14ac:dyDescent="0.3">
      <c r="A1161" s="40" t="s">
        <v>91</v>
      </c>
      <c r="B1161" s="40" t="str">
        <f>VLOOKUP(A1161,'CENTROS DE COSTOS'!A:D,2,0)</f>
        <v>0036-0003</v>
      </c>
      <c r="C1161" s="40" t="str">
        <f>VLOOKUP(A1161,'CENTROS DE COSTOS'!A:D,3,0)</f>
        <v>Wompi Suroccidente</v>
      </c>
      <c r="D1161" s="40">
        <v>52227</v>
      </c>
      <c r="E1161" s="40" t="s">
        <v>5424</v>
      </c>
      <c r="F1161" s="40">
        <v>12257</v>
      </c>
      <c r="G1161" s="40" t="s">
        <v>33</v>
      </c>
      <c r="H1161" s="40" t="s">
        <v>133</v>
      </c>
      <c r="I1161" s="40" t="s">
        <v>850</v>
      </c>
      <c r="J1161" s="40" t="s">
        <v>3200</v>
      </c>
      <c r="K1161" s="40" t="s">
        <v>1170</v>
      </c>
      <c r="L1161" s="40" t="s">
        <v>9113</v>
      </c>
      <c r="M1161" s="103">
        <v>45960.496527777781</v>
      </c>
      <c r="N1161" s="103">
        <v>45976.45208333333</v>
      </c>
      <c r="O1161" s="40" t="s">
        <v>35</v>
      </c>
      <c r="P1161" s="40" t="s">
        <v>35</v>
      </c>
      <c r="Q1161" s="40" t="s">
        <v>1494</v>
      </c>
      <c r="R1161" s="40" t="s">
        <v>1495</v>
      </c>
      <c r="S1161" s="40" t="s">
        <v>11370</v>
      </c>
      <c r="T1161" s="40" t="s">
        <v>1497</v>
      </c>
      <c r="U1161" s="40">
        <v>56</v>
      </c>
      <c r="V1161" s="40" t="str">
        <f>VLOOKUP(D1161,TIPOLOGIA!A:F,5,0)</f>
        <v>LEJANA</v>
      </c>
      <c r="W1161" s="40" t="str">
        <f>VLOOKUP(D1161,TIPOLOGIA!A:F,6,0)</f>
        <v>TERRESTRE</v>
      </c>
      <c r="X1161" s="40" t="s">
        <v>1802</v>
      </c>
      <c r="Y1161" s="40">
        <v>1</v>
      </c>
      <c r="Z1161" s="51">
        <f>IF(T1161="SOPORTE_TELEFÓNICO",'TARIFAS 2025'!$B$14,IF(V1161="PRINCIPAL",'TARIFAS 2025'!$B$11,IF(V1161="INTERMEDIA",'TARIFAS 2025'!$C$11,IF(V1161="LEJANA",'TARIFAS 2025'!$D$11))))</f>
        <v>40250</v>
      </c>
      <c r="AA1161" s="51">
        <f t="shared" si="18"/>
        <v>40250</v>
      </c>
      <c r="AB1161" s="100"/>
      <c r="AC1161" s="100"/>
      <c r="AD1161" s="100"/>
      <c r="AE1161" s="100"/>
      <c r="AF1161" s="100"/>
      <c r="AG1161" s="100"/>
      <c r="AH1161" s="100"/>
      <c r="AI1161" s="100"/>
      <c r="AJ1161" s="100"/>
      <c r="AK1161" s="100"/>
      <c r="AL1161" s="100"/>
      <c r="AM1161" s="100"/>
      <c r="AN1161" s="100"/>
      <c r="AO1161" s="100"/>
      <c r="AP1161" s="100"/>
      <c r="AQ1161" s="100"/>
      <c r="AR1161" s="100"/>
      <c r="AS1161" s="100"/>
      <c r="AT1161" s="100"/>
      <c r="AU1161" s="100"/>
      <c r="AV1161" s="100"/>
      <c r="AW1161" s="100"/>
      <c r="AX1161" s="100"/>
      <c r="AY1161" s="100"/>
      <c r="AZ1161" s="100"/>
      <c r="BA1161" s="100"/>
      <c r="BB1161" s="100"/>
      <c r="BC1161" s="100"/>
      <c r="BD1161" s="100"/>
      <c r="BE1161" s="100"/>
      <c r="BF1161" s="100"/>
      <c r="BG1161" s="100"/>
    </row>
    <row r="1162" spans="1:59" s="85" customFormat="1" ht="15.6" x14ac:dyDescent="0.3">
      <c r="A1162" s="40" t="s">
        <v>91</v>
      </c>
      <c r="B1162" s="40" t="str">
        <f>VLOOKUP(A1162,'CENTROS DE COSTOS'!A:D,2,0)</f>
        <v>0036-0003</v>
      </c>
      <c r="C1162" s="40" t="str">
        <f>VLOOKUP(A1162,'CENTROS DE COSTOS'!A:D,3,0)</f>
        <v>Wompi Suroccidente</v>
      </c>
      <c r="D1162" s="40">
        <v>52227</v>
      </c>
      <c r="E1162" s="40" t="s">
        <v>5425</v>
      </c>
      <c r="F1162" s="40">
        <v>62892</v>
      </c>
      <c r="G1162" s="40" t="s">
        <v>33</v>
      </c>
      <c r="H1162" s="40" t="s">
        <v>133</v>
      </c>
      <c r="I1162" s="40" t="s">
        <v>850</v>
      </c>
      <c r="J1162" s="40" t="s">
        <v>7137</v>
      </c>
      <c r="K1162" s="40" t="s">
        <v>1170</v>
      </c>
      <c r="L1162" s="40" t="s">
        <v>9114</v>
      </c>
      <c r="M1162" s="103">
        <v>45959.445833333331</v>
      </c>
      <c r="N1162" s="103">
        <v>45976.452777777777</v>
      </c>
      <c r="O1162" s="40" t="s">
        <v>35</v>
      </c>
      <c r="P1162" s="40" t="s">
        <v>35</v>
      </c>
      <c r="Q1162" s="40" t="s">
        <v>1494</v>
      </c>
      <c r="R1162" s="40" t="s">
        <v>1495</v>
      </c>
      <c r="S1162" s="40" t="s">
        <v>11371</v>
      </c>
      <c r="T1162" s="40" t="s">
        <v>1497</v>
      </c>
      <c r="U1162" s="40">
        <v>16</v>
      </c>
      <c r="V1162" s="40" t="str">
        <f>VLOOKUP(D1162,TIPOLOGIA!A:F,5,0)</f>
        <v>LEJANA</v>
      </c>
      <c r="W1162" s="40" t="str">
        <f>VLOOKUP(D1162,TIPOLOGIA!A:F,6,0)</f>
        <v>TERRESTRE</v>
      </c>
      <c r="X1162" s="40" t="s">
        <v>1802</v>
      </c>
      <c r="Y1162" s="40">
        <v>1</v>
      </c>
      <c r="Z1162" s="51">
        <f>IF(T1162="SOPORTE_TELEFÓNICO",'TARIFAS 2025'!$B$14,IF(V1162="PRINCIPAL",'TARIFAS 2025'!$B$11,IF(V1162="INTERMEDIA",'TARIFAS 2025'!$C$11,IF(V1162="LEJANA",'TARIFAS 2025'!$D$11))))</f>
        <v>40250</v>
      </c>
      <c r="AA1162" s="51">
        <f t="shared" si="18"/>
        <v>40250</v>
      </c>
      <c r="AB1162" s="100"/>
      <c r="AC1162" s="100"/>
      <c r="AD1162" s="100"/>
      <c r="AE1162" s="100"/>
      <c r="AF1162" s="100"/>
      <c r="AG1162" s="100"/>
      <c r="AH1162" s="100"/>
      <c r="AI1162" s="100"/>
      <c r="AJ1162" s="100"/>
      <c r="AK1162" s="100"/>
      <c r="AL1162" s="100"/>
      <c r="AM1162" s="100"/>
      <c r="AN1162" s="100"/>
      <c r="AO1162" s="100"/>
      <c r="AP1162" s="100"/>
      <c r="AQ1162" s="100"/>
      <c r="AR1162" s="100"/>
      <c r="AS1162" s="100"/>
      <c r="AT1162" s="100"/>
      <c r="AU1162" s="100"/>
      <c r="AV1162" s="100"/>
      <c r="AW1162" s="100"/>
      <c r="AX1162" s="100"/>
      <c r="AY1162" s="100"/>
      <c r="AZ1162" s="100"/>
      <c r="BA1162" s="100"/>
      <c r="BB1162" s="100"/>
      <c r="BC1162" s="100"/>
      <c r="BD1162" s="100"/>
      <c r="BE1162" s="100"/>
      <c r="BF1162" s="100"/>
      <c r="BG1162" s="100"/>
    </row>
    <row r="1163" spans="1:59" s="85" customFormat="1" ht="15.6" x14ac:dyDescent="0.3">
      <c r="A1163" s="40" t="s">
        <v>91</v>
      </c>
      <c r="B1163" s="40" t="str">
        <f>VLOOKUP(A1163,'CENTROS DE COSTOS'!A:D,2,0)</f>
        <v>0036-0003</v>
      </c>
      <c r="C1163" s="40" t="str">
        <f>VLOOKUP(A1163,'CENTROS DE COSTOS'!A:D,3,0)</f>
        <v>Wompi Suroccidente</v>
      </c>
      <c r="D1163" s="40">
        <v>52110</v>
      </c>
      <c r="E1163" s="40" t="s">
        <v>5426</v>
      </c>
      <c r="F1163" s="40">
        <v>73829</v>
      </c>
      <c r="G1163" s="40" t="s">
        <v>33</v>
      </c>
      <c r="H1163" s="40" t="s">
        <v>133</v>
      </c>
      <c r="I1163" s="40" t="s">
        <v>845</v>
      </c>
      <c r="J1163" s="40" t="s">
        <v>7138</v>
      </c>
      <c r="K1163" s="40" t="s">
        <v>1170</v>
      </c>
      <c r="L1163" s="40" t="s">
        <v>9115</v>
      </c>
      <c r="M1163" s="103">
        <v>45973.333333333343</v>
      </c>
      <c r="N1163" s="103">
        <v>45976.45416666667</v>
      </c>
      <c r="O1163" s="40" t="s">
        <v>35</v>
      </c>
      <c r="P1163" s="40" t="s">
        <v>35</v>
      </c>
      <c r="Q1163" s="40" t="s">
        <v>1494</v>
      </c>
      <c r="R1163" s="40" t="s">
        <v>1495</v>
      </c>
      <c r="S1163" s="40" t="s">
        <v>11372</v>
      </c>
      <c r="T1163" s="40" t="s">
        <v>1497</v>
      </c>
      <c r="U1163" s="40">
        <v>24</v>
      </c>
      <c r="V1163" s="40" t="str">
        <f>VLOOKUP(D1163,TIPOLOGIA!A:F,5,0)</f>
        <v>INTERMEDIA</v>
      </c>
      <c r="W1163" s="40" t="str">
        <f>VLOOKUP(D1163,TIPOLOGIA!A:F,6,0)</f>
        <v>TERRESTRE</v>
      </c>
      <c r="X1163" s="40" t="s">
        <v>1675</v>
      </c>
      <c r="Y1163" s="40">
        <v>1</v>
      </c>
      <c r="Z1163" s="51">
        <f>IF(T1163="SOPORTE_TELEFÓNICO",'TARIFAS 2025'!$B$14,IF(V1163="PRINCIPAL",'TARIFAS 2025'!$B$11,IF(V1163="INTERMEDIA",'TARIFAS 2025'!$C$11,IF(V1163="LEJANA",'TARIFAS 2025'!$D$11))))</f>
        <v>36351</v>
      </c>
      <c r="AA1163" s="51">
        <f t="shared" si="18"/>
        <v>36351</v>
      </c>
      <c r="AB1163" s="100"/>
      <c r="AC1163" s="100"/>
      <c r="AD1163" s="100"/>
      <c r="AE1163" s="100"/>
      <c r="AF1163" s="100"/>
      <c r="AG1163" s="100"/>
      <c r="AH1163" s="100"/>
      <c r="AI1163" s="100"/>
      <c r="AJ1163" s="100"/>
      <c r="AK1163" s="100"/>
      <c r="AL1163" s="100"/>
      <c r="AM1163" s="100"/>
      <c r="AN1163" s="100"/>
      <c r="AO1163" s="100"/>
      <c r="AP1163" s="100"/>
      <c r="AQ1163" s="100"/>
      <c r="AR1163" s="100"/>
      <c r="AS1163" s="100"/>
      <c r="AT1163" s="100"/>
      <c r="AU1163" s="100"/>
      <c r="AV1163" s="100"/>
      <c r="AW1163" s="100"/>
      <c r="AX1163" s="100"/>
      <c r="AY1163" s="100"/>
      <c r="AZ1163" s="100"/>
      <c r="BA1163" s="100"/>
      <c r="BB1163" s="100"/>
      <c r="BC1163" s="100"/>
      <c r="BD1163" s="100"/>
      <c r="BE1163" s="100"/>
      <c r="BF1163" s="100"/>
      <c r="BG1163" s="100"/>
    </row>
    <row r="1164" spans="1:59" s="85" customFormat="1" ht="15.6" x14ac:dyDescent="0.3">
      <c r="A1164" s="40" t="s">
        <v>71</v>
      </c>
      <c r="B1164" s="40" t="str">
        <f>VLOOKUP(A1164,'CENTROS DE COSTOS'!A:D,2,0)</f>
        <v>0036-0004</v>
      </c>
      <c r="C1164" s="40" t="str">
        <f>VLOOKUP(A1164,'CENTROS DE COSTOS'!A:D,3,0)</f>
        <v>Wompi Centro</v>
      </c>
      <c r="D1164" s="40">
        <v>25899</v>
      </c>
      <c r="E1164" s="40" t="s">
        <v>5427</v>
      </c>
      <c r="F1164" s="40">
        <v>23068</v>
      </c>
      <c r="G1164" s="40" t="s">
        <v>33</v>
      </c>
      <c r="H1164" s="40" t="s">
        <v>618</v>
      </c>
      <c r="I1164" s="40" t="s">
        <v>727</v>
      </c>
      <c r="J1164" s="40" t="s">
        <v>7139</v>
      </c>
      <c r="K1164" s="40" t="s">
        <v>1170</v>
      </c>
      <c r="L1164" s="40" t="s">
        <v>9116</v>
      </c>
      <c r="M1164" s="103">
        <v>45971.682638888888</v>
      </c>
      <c r="N1164" s="103">
        <v>45976.45416666667</v>
      </c>
      <c r="O1164" s="40" t="s">
        <v>35</v>
      </c>
      <c r="P1164" s="40" t="s">
        <v>35</v>
      </c>
      <c r="Q1164" s="40" t="s">
        <v>1494</v>
      </c>
      <c r="R1164" s="40" t="s">
        <v>1495</v>
      </c>
      <c r="S1164" s="40" t="s">
        <v>11373</v>
      </c>
      <c r="T1164" s="40" t="s">
        <v>1497</v>
      </c>
      <c r="U1164" s="40">
        <v>32</v>
      </c>
      <c r="V1164" s="40" t="str">
        <f>VLOOKUP(D1164,TIPOLOGIA!A:F,5,0)</f>
        <v>INTERMEDIA</v>
      </c>
      <c r="W1164" s="40" t="str">
        <f>VLOOKUP(D1164,TIPOLOGIA!A:F,6,0)</f>
        <v>TERRESTRE</v>
      </c>
      <c r="X1164" s="40" t="s">
        <v>1675</v>
      </c>
      <c r="Y1164" s="40">
        <v>1</v>
      </c>
      <c r="Z1164" s="51">
        <f>IF(T1164="SOPORTE_TELEFÓNICO",'TARIFAS 2025'!$B$14,IF(V1164="PRINCIPAL",'TARIFAS 2025'!$B$11,IF(V1164="INTERMEDIA",'TARIFAS 2025'!$C$11,IF(V1164="LEJANA",'TARIFAS 2025'!$D$11))))</f>
        <v>36351</v>
      </c>
      <c r="AA1164" s="51">
        <f t="shared" si="18"/>
        <v>36351</v>
      </c>
      <c r="AB1164" s="100"/>
      <c r="AC1164" s="100"/>
      <c r="AD1164" s="100"/>
      <c r="AE1164" s="100"/>
      <c r="AF1164" s="100"/>
      <c r="AG1164" s="100"/>
      <c r="AH1164" s="100"/>
      <c r="AI1164" s="100"/>
      <c r="AJ1164" s="100"/>
      <c r="AK1164" s="100"/>
      <c r="AL1164" s="100"/>
      <c r="AM1164" s="100"/>
      <c r="AN1164" s="100"/>
      <c r="AO1164" s="100"/>
      <c r="AP1164" s="100"/>
      <c r="AQ1164" s="100"/>
      <c r="AR1164" s="100"/>
      <c r="AS1164" s="100"/>
      <c r="AT1164" s="100"/>
      <c r="AU1164" s="100"/>
      <c r="AV1164" s="100"/>
      <c r="AW1164" s="100"/>
      <c r="AX1164" s="100"/>
      <c r="AY1164" s="100"/>
      <c r="AZ1164" s="100"/>
      <c r="BA1164" s="100"/>
      <c r="BB1164" s="100"/>
      <c r="BC1164" s="100"/>
      <c r="BD1164" s="100"/>
      <c r="BE1164" s="100"/>
      <c r="BF1164" s="100"/>
      <c r="BG1164" s="100"/>
    </row>
    <row r="1165" spans="1:59" s="85" customFormat="1" ht="15.6" x14ac:dyDescent="0.3">
      <c r="A1165" s="40" t="s">
        <v>68</v>
      </c>
      <c r="B1165" s="40" t="str">
        <f>VLOOKUP(A1165,'CENTROS DE COSTOS'!A:D,2,0)</f>
        <v>0036-0001</v>
      </c>
      <c r="C1165" s="40" t="str">
        <f>VLOOKUP(A1165,'CENTROS DE COSTOS'!A:D,3,0)</f>
        <v>Wompi Costa</v>
      </c>
      <c r="D1165" s="40">
        <v>8685</v>
      </c>
      <c r="E1165" s="40" t="s">
        <v>5428</v>
      </c>
      <c r="F1165" s="40">
        <v>70609</v>
      </c>
      <c r="G1165" s="40" t="s">
        <v>33</v>
      </c>
      <c r="H1165" s="40" t="s">
        <v>253</v>
      </c>
      <c r="I1165" s="40" t="s">
        <v>269</v>
      </c>
      <c r="J1165" s="40" t="s">
        <v>7140</v>
      </c>
      <c r="K1165" s="40" t="s">
        <v>1170</v>
      </c>
      <c r="L1165" s="40" t="s">
        <v>9117</v>
      </c>
      <c r="M1165" s="103">
        <v>45972.378472222219</v>
      </c>
      <c r="N1165" s="103">
        <v>45976.454861111109</v>
      </c>
      <c r="O1165" s="40" t="s">
        <v>35</v>
      </c>
      <c r="P1165" s="40" t="s">
        <v>35</v>
      </c>
      <c r="Q1165" s="40" t="s">
        <v>1494</v>
      </c>
      <c r="R1165" s="40" t="s">
        <v>1495</v>
      </c>
      <c r="S1165" s="40" t="s">
        <v>11374</v>
      </c>
      <c r="T1165" s="40" t="s">
        <v>1497</v>
      </c>
      <c r="U1165" s="40">
        <v>32</v>
      </c>
      <c r="V1165" s="40" t="str">
        <f>VLOOKUP(D1165,TIPOLOGIA!A:F,5,0)</f>
        <v>INTERMEDIA</v>
      </c>
      <c r="W1165" s="40" t="str">
        <f>VLOOKUP(D1165,TIPOLOGIA!A:F,6,0)</f>
        <v>TERRESTRE</v>
      </c>
      <c r="X1165" s="40" t="s">
        <v>1749</v>
      </c>
      <c r="Y1165" s="40">
        <v>1</v>
      </c>
      <c r="Z1165" s="51">
        <f>IF(T1165="SOPORTE_TELEFÓNICO",'TARIFAS 2025'!$B$14,IF(V1165="PRINCIPAL",'TARIFAS 2025'!$B$11,IF(V1165="INTERMEDIA",'TARIFAS 2025'!$C$11,IF(V1165="LEJANA",'TARIFAS 2025'!$D$11))))</f>
        <v>36351</v>
      </c>
      <c r="AA1165" s="51">
        <f t="shared" si="18"/>
        <v>36351</v>
      </c>
      <c r="AB1165" s="100"/>
      <c r="AC1165" s="100"/>
      <c r="AD1165" s="100"/>
      <c r="AE1165" s="100"/>
      <c r="AF1165" s="100"/>
      <c r="AG1165" s="100"/>
      <c r="AH1165" s="100"/>
      <c r="AI1165" s="100"/>
      <c r="AJ1165" s="100"/>
      <c r="AK1165" s="100"/>
      <c r="AL1165" s="100"/>
      <c r="AM1165" s="100"/>
      <c r="AN1165" s="100"/>
      <c r="AO1165" s="100"/>
      <c r="AP1165" s="100"/>
      <c r="AQ1165" s="100"/>
      <c r="AR1165" s="100"/>
      <c r="AS1165" s="100"/>
      <c r="AT1165" s="100"/>
      <c r="AU1165" s="100"/>
      <c r="AV1165" s="100"/>
      <c r="AW1165" s="100"/>
      <c r="AX1165" s="100"/>
      <c r="AY1165" s="100"/>
      <c r="AZ1165" s="100"/>
      <c r="BA1165" s="100"/>
      <c r="BB1165" s="100"/>
      <c r="BC1165" s="100"/>
      <c r="BD1165" s="100"/>
      <c r="BE1165" s="100"/>
      <c r="BF1165" s="100"/>
      <c r="BG1165" s="100"/>
    </row>
    <row r="1166" spans="1:59" s="85" customFormat="1" ht="15.6" x14ac:dyDescent="0.3">
      <c r="A1166" s="40" t="s">
        <v>89</v>
      </c>
      <c r="B1166" s="40" t="str">
        <f>VLOOKUP(A1166,'CENTROS DE COSTOS'!A:D,2,0)</f>
        <v>0036-0001</v>
      </c>
      <c r="C1166" s="40" t="str">
        <f>VLOOKUP(A1166,'CENTROS DE COSTOS'!A:D,3,0)</f>
        <v>Wompi Costa</v>
      </c>
      <c r="D1166" s="40">
        <v>23555</v>
      </c>
      <c r="E1166" s="40" t="s">
        <v>5429</v>
      </c>
      <c r="F1166" s="40">
        <v>78885</v>
      </c>
      <c r="G1166" s="40" t="s">
        <v>33</v>
      </c>
      <c r="H1166" s="40" t="s">
        <v>276</v>
      </c>
      <c r="I1166" s="40" t="s">
        <v>605</v>
      </c>
      <c r="J1166" s="40" t="s">
        <v>7141</v>
      </c>
      <c r="K1166" s="40" t="s">
        <v>1170</v>
      </c>
      <c r="L1166" s="40" t="s">
        <v>9118</v>
      </c>
      <c r="M1166" s="103">
        <v>45968.52847222222</v>
      </c>
      <c r="N1166" s="103">
        <v>45976.455555555563</v>
      </c>
      <c r="O1166" s="40" t="s">
        <v>35</v>
      </c>
      <c r="P1166" s="40" t="s">
        <v>35</v>
      </c>
      <c r="Q1166" s="40" t="s">
        <v>1494</v>
      </c>
      <c r="R1166" s="40" t="s">
        <v>1495</v>
      </c>
      <c r="S1166" s="40" t="s">
        <v>11375</v>
      </c>
      <c r="T1166" s="40" t="s">
        <v>1497</v>
      </c>
      <c r="U1166" s="40">
        <v>8</v>
      </c>
      <c r="V1166" s="40" t="str">
        <f>VLOOKUP(D1166,TIPOLOGIA!A:F,5,0)</f>
        <v>INTERMEDIA</v>
      </c>
      <c r="W1166" s="40" t="str">
        <f>VLOOKUP(D1166,TIPOLOGIA!A:F,6,0)</f>
        <v>TERRESTRE</v>
      </c>
      <c r="X1166" s="40" t="s">
        <v>1802</v>
      </c>
      <c r="Y1166" s="40">
        <v>1</v>
      </c>
      <c r="Z1166" s="51">
        <f>IF(T1166="SOPORTE_TELEFÓNICO",'TARIFAS 2025'!$B$14,IF(V1166="PRINCIPAL",'TARIFAS 2025'!$B$11,IF(V1166="INTERMEDIA",'TARIFAS 2025'!$C$11,IF(V1166="LEJANA",'TARIFAS 2025'!$D$11))))</f>
        <v>36351</v>
      </c>
      <c r="AA1166" s="51">
        <f t="shared" si="18"/>
        <v>36351</v>
      </c>
      <c r="AB1166" s="100"/>
      <c r="AC1166" s="100"/>
      <c r="AD1166" s="100"/>
      <c r="AE1166" s="100"/>
      <c r="AF1166" s="100"/>
      <c r="AG1166" s="100"/>
      <c r="AH1166" s="100"/>
      <c r="AI1166" s="100"/>
      <c r="AJ1166" s="100"/>
      <c r="AK1166" s="100"/>
      <c r="AL1166" s="100"/>
      <c r="AM1166" s="100"/>
      <c r="AN1166" s="100"/>
      <c r="AO1166" s="100"/>
      <c r="AP1166" s="100"/>
      <c r="AQ1166" s="100"/>
      <c r="AR1166" s="100"/>
      <c r="AS1166" s="100"/>
      <c r="AT1166" s="100"/>
      <c r="AU1166" s="100"/>
      <c r="AV1166" s="100"/>
      <c r="AW1166" s="100"/>
      <c r="AX1166" s="100"/>
      <c r="AY1166" s="100"/>
      <c r="AZ1166" s="100"/>
      <c r="BA1166" s="100"/>
      <c r="BB1166" s="100"/>
      <c r="BC1166" s="100"/>
      <c r="BD1166" s="100"/>
      <c r="BE1166" s="100"/>
      <c r="BF1166" s="100"/>
      <c r="BG1166" s="100"/>
    </row>
    <row r="1167" spans="1:59" s="85" customFormat="1" ht="15.6" x14ac:dyDescent="0.3">
      <c r="A1167" s="40" t="s">
        <v>89</v>
      </c>
      <c r="B1167" s="40" t="str">
        <f>VLOOKUP(A1167,'CENTROS DE COSTOS'!A:D,2,0)</f>
        <v>0036-0001</v>
      </c>
      <c r="C1167" s="40" t="str">
        <f>VLOOKUP(A1167,'CENTROS DE COSTOS'!A:D,3,0)</f>
        <v>Wompi Costa</v>
      </c>
      <c r="D1167" s="40">
        <v>5895</v>
      </c>
      <c r="E1167" s="40" t="s">
        <v>5430</v>
      </c>
      <c r="F1167" s="40">
        <v>70140</v>
      </c>
      <c r="G1167" s="40" t="s">
        <v>33</v>
      </c>
      <c r="H1167" s="40" t="s">
        <v>120</v>
      </c>
      <c r="I1167" s="40" t="s">
        <v>244</v>
      </c>
      <c r="J1167" s="40" t="s">
        <v>7142</v>
      </c>
      <c r="K1167" s="40" t="s">
        <v>1170</v>
      </c>
      <c r="L1167" s="40" t="s">
        <v>9119</v>
      </c>
      <c r="M1167" s="103">
        <v>45968.466666666667</v>
      </c>
      <c r="N1167" s="103">
        <v>45976.464583333327</v>
      </c>
      <c r="O1167" s="40" t="s">
        <v>35</v>
      </c>
      <c r="P1167" s="40" t="s">
        <v>35</v>
      </c>
      <c r="Q1167" s="40" t="s">
        <v>1494</v>
      </c>
      <c r="R1167" s="40" t="s">
        <v>1495</v>
      </c>
      <c r="S1167" s="40" t="s">
        <v>11376</v>
      </c>
      <c r="T1167" s="40" t="s">
        <v>1497</v>
      </c>
      <c r="U1167" s="40">
        <v>32</v>
      </c>
      <c r="V1167" s="40" t="str">
        <f>VLOOKUP(D1167,TIPOLOGIA!A:F,5,0)</f>
        <v>LEJANA</v>
      </c>
      <c r="W1167" s="40" t="str">
        <f>VLOOKUP(D1167,TIPOLOGIA!A:F,6,0)</f>
        <v>TERRESTRE</v>
      </c>
      <c r="X1167" s="40" t="s">
        <v>1802</v>
      </c>
      <c r="Y1167" s="40">
        <v>1</v>
      </c>
      <c r="Z1167" s="51">
        <f>IF(T1167="SOPORTE_TELEFÓNICO",'TARIFAS 2025'!$B$14,IF(V1167="PRINCIPAL",'TARIFAS 2025'!$B$11,IF(V1167="INTERMEDIA",'TARIFAS 2025'!$C$11,IF(V1167="LEJANA",'TARIFAS 2025'!$D$11))))</f>
        <v>40250</v>
      </c>
      <c r="AA1167" s="51">
        <f t="shared" si="18"/>
        <v>40250</v>
      </c>
      <c r="AB1167" s="100"/>
      <c r="AC1167" s="100"/>
      <c r="AD1167" s="100"/>
      <c r="AE1167" s="100"/>
      <c r="AF1167" s="100"/>
      <c r="AG1167" s="100"/>
      <c r="AH1167" s="100"/>
      <c r="AI1167" s="100"/>
      <c r="AJ1167" s="100"/>
      <c r="AK1167" s="100"/>
      <c r="AL1167" s="100"/>
      <c r="AM1167" s="100"/>
      <c r="AN1167" s="100"/>
      <c r="AO1167" s="100"/>
      <c r="AP1167" s="100"/>
      <c r="AQ1167" s="100"/>
      <c r="AR1167" s="100"/>
      <c r="AS1167" s="100"/>
      <c r="AT1167" s="100"/>
      <c r="AU1167" s="100"/>
      <c r="AV1167" s="100"/>
      <c r="AW1167" s="100"/>
      <c r="AX1167" s="100"/>
      <c r="AY1167" s="100"/>
      <c r="AZ1167" s="100"/>
      <c r="BA1167" s="100"/>
      <c r="BB1167" s="100"/>
      <c r="BC1167" s="100"/>
      <c r="BD1167" s="100"/>
      <c r="BE1167" s="100"/>
      <c r="BF1167" s="100"/>
      <c r="BG1167" s="100"/>
    </row>
    <row r="1168" spans="1:59" s="85" customFormat="1" ht="15.6" x14ac:dyDescent="0.3">
      <c r="A1168" s="40" t="s">
        <v>80</v>
      </c>
      <c r="B1168" s="40" t="str">
        <f>VLOOKUP(A1168,'CENTROS DE COSTOS'!A:D,2,0)</f>
        <v>0036-0001</v>
      </c>
      <c r="C1168" s="40" t="str">
        <f>VLOOKUP(A1168,'CENTROS DE COSTOS'!A:D,3,0)</f>
        <v>Wompi Costa</v>
      </c>
      <c r="D1168" s="40">
        <v>13001</v>
      </c>
      <c r="E1168" s="40">
        <v>2993759</v>
      </c>
      <c r="F1168" s="40">
        <v>18383</v>
      </c>
      <c r="G1168" s="40" t="s">
        <v>33</v>
      </c>
      <c r="H1168" s="40" t="s">
        <v>275</v>
      </c>
      <c r="I1168" s="40" t="s">
        <v>80</v>
      </c>
      <c r="J1168" s="40" t="s">
        <v>7143</v>
      </c>
      <c r="K1168" s="40" t="s">
        <v>1170</v>
      </c>
      <c r="L1168" s="40" t="s">
        <v>9120</v>
      </c>
      <c r="M1168" s="103">
        <v>45971.333333333343</v>
      </c>
      <c r="N1168" s="103">
        <v>45976.490972222222</v>
      </c>
      <c r="O1168" s="40" t="s">
        <v>35</v>
      </c>
      <c r="P1168" s="40" t="s">
        <v>35</v>
      </c>
      <c r="Q1168" s="40" t="s">
        <v>1494</v>
      </c>
      <c r="R1168" s="40" t="s">
        <v>1495</v>
      </c>
      <c r="S1168" s="40" t="s">
        <v>11377</v>
      </c>
      <c r="T1168" s="40" t="s">
        <v>1172</v>
      </c>
      <c r="U1168" s="40">
        <v>16</v>
      </c>
      <c r="V1168" s="40" t="str">
        <f>VLOOKUP(D1168,TIPOLOGIA!A:F,5,0)</f>
        <v>PRINCIPAL</v>
      </c>
      <c r="W1168" s="40" t="str">
        <f>VLOOKUP(D1168,TIPOLOGIA!A:F,6,0)</f>
        <v>TERRESTRE</v>
      </c>
      <c r="X1168" s="40" t="s">
        <v>1228</v>
      </c>
      <c r="Y1168" s="40">
        <v>1</v>
      </c>
      <c r="Z1168" s="51">
        <f>IF(T1168="SOPORTE_TELEFÓNICO",'TARIFAS 2025'!$B$14,IF(V1168="PRINCIPAL",'TARIFAS 2025'!$B$11,IF(V1168="INTERMEDIA",'TARIFAS 2025'!$C$11,IF(V1168="LEJANA",'TARIFAS 2025'!$D$11))))</f>
        <v>31419</v>
      </c>
      <c r="AA1168" s="51">
        <f t="shared" si="18"/>
        <v>31419</v>
      </c>
      <c r="AB1168" s="100"/>
      <c r="AC1168" s="100"/>
      <c r="AD1168" s="100"/>
      <c r="AE1168" s="100"/>
      <c r="AF1168" s="100"/>
      <c r="AG1168" s="100"/>
      <c r="AH1168" s="100"/>
      <c r="AI1168" s="100"/>
      <c r="AJ1168" s="100"/>
      <c r="AK1168" s="100"/>
      <c r="AL1168" s="100"/>
      <c r="AM1168" s="100"/>
      <c r="AN1168" s="100"/>
      <c r="AO1168" s="100"/>
      <c r="AP1168" s="100"/>
      <c r="AQ1168" s="100"/>
      <c r="AR1168" s="100"/>
      <c r="AS1168" s="100"/>
      <c r="AT1168" s="100"/>
      <c r="AU1168" s="100"/>
      <c r="AV1168" s="100"/>
      <c r="AW1168" s="100"/>
      <c r="AX1168" s="100"/>
      <c r="AY1168" s="100"/>
      <c r="AZ1168" s="100"/>
      <c r="BA1168" s="100"/>
      <c r="BB1168" s="100"/>
      <c r="BC1168" s="100"/>
      <c r="BD1168" s="100"/>
      <c r="BE1168" s="100"/>
      <c r="BF1168" s="100"/>
      <c r="BG1168" s="100"/>
    </row>
    <row r="1169" spans="1:59" s="85" customFormat="1" ht="15.6" x14ac:dyDescent="0.3">
      <c r="A1169" s="40" t="s">
        <v>80</v>
      </c>
      <c r="B1169" s="40" t="str">
        <f>VLOOKUP(A1169,'CENTROS DE COSTOS'!A:D,2,0)</f>
        <v>0036-0001</v>
      </c>
      <c r="C1169" s="40" t="str">
        <f>VLOOKUP(A1169,'CENTROS DE COSTOS'!A:D,3,0)</f>
        <v>Wompi Costa</v>
      </c>
      <c r="D1169" s="40">
        <v>13001</v>
      </c>
      <c r="E1169" s="40" t="s">
        <v>5431</v>
      </c>
      <c r="F1169" s="40">
        <v>35961</v>
      </c>
      <c r="G1169" s="40" t="s">
        <v>33</v>
      </c>
      <c r="H1169" s="40" t="s">
        <v>275</v>
      </c>
      <c r="I1169" s="40" t="s">
        <v>80</v>
      </c>
      <c r="J1169" s="40" t="s">
        <v>7144</v>
      </c>
      <c r="K1169" s="40" t="s">
        <v>1170</v>
      </c>
      <c r="L1169" s="40" t="s">
        <v>9121</v>
      </c>
      <c r="M1169" s="103">
        <v>45971.333333333343</v>
      </c>
      <c r="N1169" s="103">
        <v>45976.492361111108</v>
      </c>
      <c r="O1169" s="40" t="s">
        <v>35</v>
      </c>
      <c r="P1169" s="40" t="s">
        <v>35</v>
      </c>
      <c r="Q1169" s="40" t="s">
        <v>1494</v>
      </c>
      <c r="R1169" s="40" t="s">
        <v>1495</v>
      </c>
      <c r="S1169" s="40" t="s">
        <v>11378</v>
      </c>
      <c r="T1169" s="40" t="s">
        <v>1172</v>
      </c>
      <c r="U1169" s="40">
        <v>24</v>
      </c>
      <c r="V1169" s="40" t="str">
        <f>VLOOKUP(D1169,TIPOLOGIA!A:F,5,0)</f>
        <v>PRINCIPAL</v>
      </c>
      <c r="W1169" s="40" t="str">
        <f>VLOOKUP(D1169,TIPOLOGIA!A:F,6,0)</f>
        <v>TERRESTRE</v>
      </c>
      <c r="X1169" s="40" t="s">
        <v>5087</v>
      </c>
      <c r="Y1169" s="40">
        <v>1</v>
      </c>
      <c r="Z1169" s="51">
        <f>IF(T1169="SOPORTE_TELEFÓNICO",'TARIFAS 2025'!$B$14,IF(V1169="PRINCIPAL",'TARIFAS 2025'!$B$11,IF(V1169="INTERMEDIA",'TARIFAS 2025'!$C$11,IF(V1169="LEJANA",'TARIFAS 2025'!$D$11))))</f>
        <v>31419</v>
      </c>
      <c r="AA1169" s="51">
        <f t="shared" si="18"/>
        <v>31419</v>
      </c>
      <c r="AB1169" s="100"/>
      <c r="AC1169" s="100"/>
      <c r="AD1169" s="100"/>
      <c r="AE1169" s="100"/>
      <c r="AF1169" s="100"/>
      <c r="AG1169" s="100"/>
      <c r="AH1169" s="100"/>
      <c r="AI1169" s="100"/>
      <c r="AJ1169" s="100"/>
      <c r="AK1169" s="100"/>
      <c r="AL1169" s="100"/>
      <c r="AM1169" s="100"/>
      <c r="AN1169" s="100"/>
      <c r="AO1169" s="100"/>
      <c r="AP1169" s="100"/>
      <c r="AQ1169" s="100"/>
      <c r="AR1169" s="100"/>
      <c r="AS1169" s="100"/>
      <c r="AT1169" s="100"/>
      <c r="AU1169" s="100"/>
      <c r="AV1169" s="100"/>
      <c r="AW1169" s="100"/>
      <c r="AX1169" s="100"/>
      <c r="AY1169" s="100"/>
      <c r="AZ1169" s="100"/>
      <c r="BA1169" s="100"/>
      <c r="BB1169" s="100"/>
      <c r="BC1169" s="100"/>
      <c r="BD1169" s="100"/>
      <c r="BE1169" s="100"/>
      <c r="BF1169" s="100"/>
      <c r="BG1169" s="100"/>
    </row>
    <row r="1170" spans="1:59" s="85" customFormat="1" ht="15.6" x14ac:dyDescent="0.3">
      <c r="A1170" s="40" t="s">
        <v>77</v>
      </c>
      <c r="B1170" s="40" t="str">
        <f>VLOOKUP(A1170,'CENTROS DE COSTOS'!A:D,2,0)</f>
        <v>0036-0003</v>
      </c>
      <c r="C1170" s="40" t="str">
        <f>VLOOKUP(A1170,'CENTROS DE COSTOS'!A:D,3,0)</f>
        <v>Wompi Suroccidente</v>
      </c>
      <c r="D1170" s="40">
        <v>76520</v>
      </c>
      <c r="E1170" s="40" t="s">
        <v>5432</v>
      </c>
      <c r="F1170" s="40">
        <v>77687</v>
      </c>
      <c r="G1170" s="40" t="s">
        <v>33</v>
      </c>
      <c r="H1170" s="40" t="s">
        <v>1101</v>
      </c>
      <c r="I1170" s="40" t="s">
        <v>1122</v>
      </c>
      <c r="J1170" s="40" t="s">
        <v>7145</v>
      </c>
      <c r="K1170" s="40" t="s">
        <v>1170</v>
      </c>
      <c r="L1170" s="40" t="s">
        <v>9122</v>
      </c>
      <c r="M1170" s="103">
        <v>45975.515277777777</v>
      </c>
      <c r="N1170" s="103">
        <v>45976.496527777781</v>
      </c>
      <c r="O1170" s="40" t="s">
        <v>35</v>
      </c>
      <c r="P1170" s="40" t="s">
        <v>35</v>
      </c>
      <c r="Q1170" s="40" t="s">
        <v>1494</v>
      </c>
      <c r="R1170" s="40" t="s">
        <v>1495</v>
      </c>
      <c r="S1170" s="40" t="s">
        <v>11379</v>
      </c>
      <c r="T1170" s="40" t="s">
        <v>1172</v>
      </c>
      <c r="U1170" s="40">
        <v>56</v>
      </c>
      <c r="V1170" s="40" t="str">
        <f>VLOOKUP(D1170,TIPOLOGIA!A:F,5,0)</f>
        <v>PRINCIPAL</v>
      </c>
      <c r="W1170" s="40" t="str">
        <f>VLOOKUP(D1170,TIPOLOGIA!A:F,6,0)</f>
        <v>TERRESTRE</v>
      </c>
      <c r="X1170" s="40" t="s">
        <v>1342</v>
      </c>
      <c r="Y1170" s="40">
        <v>1</v>
      </c>
      <c r="Z1170" s="51">
        <f>IF(T1170="SOPORTE_TELEFÓNICO",'TARIFAS 2025'!$B$14,IF(V1170="PRINCIPAL",'TARIFAS 2025'!$B$11,IF(V1170="INTERMEDIA",'TARIFAS 2025'!$C$11,IF(V1170="LEJANA",'TARIFAS 2025'!$D$11))))</f>
        <v>31419</v>
      </c>
      <c r="AA1170" s="51">
        <f t="shared" si="18"/>
        <v>31419</v>
      </c>
      <c r="AB1170" s="100"/>
      <c r="AC1170" s="100"/>
      <c r="AD1170" s="100"/>
      <c r="AE1170" s="100"/>
      <c r="AF1170" s="100"/>
      <c r="AG1170" s="100"/>
      <c r="AH1170" s="100"/>
      <c r="AI1170" s="100"/>
      <c r="AJ1170" s="100"/>
      <c r="AK1170" s="100"/>
      <c r="AL1170" s="100"/>
      <c r="AM1170" s="100"/>
      <c r="AN1170" s="100"/>
      <c r="AO1170" s="100"/>
      <c r="AP1170" s="100"/>
      <c r="AQ1170" s="100"/>
      <c r="AR1170" s="100"/>
      <c r="AS1170" s="100"/>
      <c r="AT1170" s="100"/>
      <c r="AU1170" s="100"/>
      <c r="AV1170" s="100"/>
      <c r="AW1170" s="100"/>
      <c r="AX1170" s="100"/>
      <c r="AY1170" s="100"/>
      <c r="AZ1170" s="100"/>
      <c r="BA1170" s="100"/>
      <c r="BB1170" s="100"/>
      <c r="BC1170" s="100"/>
      <c r="BD1170" s="100"/>
      <c r="BE1170" s="100"/>
      <c r="BF1170" s="100"/>
      <c r="BG1170" s="100"/>
    </row>
    <row r="1171" spans="1:59" s="85" customFormat="1" ht="15.6" x14ac:dyDescent="0.3">
      <c r="A1171" s="40" t="s">
        <v>80</v>
      </c>
      <c r="B1171" s="40" t="str">
        <f>VLOOKUP(A1171,'CENTROS DE COSTOS'!A:D,2,0)</f>
        <v>0036-0001</v>
      </c>
      <c r="C1171" s="40" t="str">
        <f>VLOOKUP(A1171,'CENTROS DE COSTOS'!A:D,3,0)</f>
        <v>Wompi Costa</v>
      </c>
      <c r="D1171" s="40">
        <v>13001</v>
      </c>
      <c r="E1171" s="40" t="s">
        <v>5433</v>
      </c>
      <c r="F1171" s="40">
        <v>80661</v>
      </c>
      <c r="G1171" s="40" t="s">
        <v>33</v>
      </c>
      <c r="H1171" s="40" t="s">
        <v>275</v>
      </c>
      <c r="I1171" s="40" t="s">
        <v>80</v>
      </c>
      <c r="J1171" s="40" t="s">
        <v>7146</v>
      </c>
      <c r="K1171" s="40" t="s">
        <v>1170</v>
      </c>
      <c r="L1171" s="40" t="s">
        <v>9123</v>
      </c>
      <c r="M1171" s="103">
        <v>45971.569444444453</v>
      </c>
      <c r="N1171" s="103">
        <v>45976.497916666667</v>
      </c>
      <c r="O1171" s="40" t="s">
        <v>35</v>
      </c>
      <c r="P1171" s="40" t="s">
        <v>35</v>
      </c>
      <c r="Q1171" s="40" t="s">
        <v>1494</v>
      </c>
      <c r="R1171" s="40" t="s">
        <v>1495</v>
      </c>
      <c r="S1171" s="40" t="s">
        <v>11380</v>
      </c>
      <c r="T1171" s="40" t="s">
        <v>1172</v>
      </c>
      <c r="U1171" s="40">
        <v>16</v>
      </c>
      <c r="V1171" s="40" t="str">
        <f>VLOOKUP(D1171,TIPOLOGIA!A:F,5,0)</f>
        <v>PRINCIPAL</v>
      </c>
      <c r="W1171" s="40" t="str">
        <f>VLOOKUP(D1171,TIPOLOGIA!A:F,6,0)</f>
        <v>TERRESTRE</v>
      </c>
      <c r="X1171" s="40" t="s">
        <v>5087</v>
      </c>
      <c r="Y1171" s="40">
        <v>1</v>
      </c>
      <c r="Z1171" s="51">
        <f>IF(T1171="SOPORTE_TELEFÓNICO",'TARIFAS 2025'!$B$14,IF(V1171="PRINCIPAL",'TARIFAS 2025'!$B$11,IF(V1171="INTERMEDIA",'TARIFAS 2025'!$C$11,IF(V1171="LEJANA",'TARIFAS 2025'!$D$11))))</f>
        <v>31419</v>
      </c>
      <c r="AA1171" s="51">
        <f t="shared" si="18"/>
        <v>31419</v>
      </c>
      <c r="AB1171" s="100"/>
      <c r="AC1171" s="100"/>
      <c r="AD1171" s="100"/>
      <c r="AE1171" s="100"/>
      <c r="AF1171" s="100"/>
      <c r="AG1171" s="100"/>
      <c r="AH1171" s="100"/>
      <c r="AI1171" s="100"/>
      <c r="AJ1171" s="100"/>
      <c r="AK1171" s="100"/>
      <c r="AL1171" s="100"/>
      <c r="AM1171" s="100"/>
      <c r="AN1171" s="100"/>
      <c r="AO1171" s="100"/>
      <c r="AP1171" s="100"/>
      <c r="AQ1171" s="100"/>
      <c r="AR1171" s="100"/>
      <c r="AS1171" s="100"/>
      <c r="AT1171" s="100"/>
      <c r="AU1171" s="100"/>
      <c r="AV1171" s="100"/>
      <c r="AW1171" s="100"/>
      <c r="AX1171" s="100"/>
      <c r="AY1171" s="100"/>
      <c r="AZ1171" s="100"/>
      <c r="BA1171" s="100"/>
      <c r="BB1171" s="100"/>
      <c r="BC1171" s="100"/>
      <c r="BD1171" s="100"/>
      <c r="BE1171" s="100"/>
      <c r="BF1171" s="100"/>
      <c r="BG1171" s="100"/>
    </row>
    <row r="1172" spans="1:59" s="85" customFormat="1" ht="15.6" x14ac:dyDescent="0.3">
      <c r="A1172" s="40" t="s">
        <v>91</v>
      </c>
      <c r="B1172" s="40" t="str">
        <f>VLOOKUP(A1172,'CENTROS DE COSTOS'!A:D,2,0)</f>
        <v>0036-0003</v>
      </c>
      <c r="C1172" s="40" t="str">
        <f>VLOOKUP(A1172,'CENTROS DE COSTOS'!A:D,3,0)</f>
        <v>Wompi Suroccidente</v>
      </c>
      <c r="D1172" s="40">
        <v>52001</v>
      </c>
      <c r="E1172" s="40" t="s">
        <v>5434</v>
      </c>
      <c r="F1172" s="40">
        <v>63795</v>
      </c>
      <c r="G1172" s="40" t="s">
        <v>33</v>
      </c>
      <c r="H1172" s="40" t="s">
        <v>133</v>
      </c>
      <c r="I1172" s="40" t="s">
        <v>91</v>
      </c>
      <c r="J1172" s="40" t="s">
        <v>1558</v>
      </c>
      <c r="K1172" s="40" t="s">
        <v>1170</v>
      </c>
      <c r="L1172" s="40" t="s">
        <v>9124</v>
      </c>
      <c r="M1172" s="103">
        <v>45972.529166666667</v>
      </c>
      <c r="N1172" s="103">
        <v>45976.504861111112</v>
      </c>
      <c r="O1172" s="40" t="s">
        <v>35</v>
      </c>
      <c r="P1172" s="40" t="s">
        <v>35</v>
      </c>
      <c r="Q1172" s="40" t="s">
        <v>1494</v>
      </c>
      <c r="R1172" s="40" t="s">
        <v>1495</v>
      </c>
      <c r="S1172" s="40" t="s">
        <v>11381</v>
      </c>
      <c r="T1172" s="40" t="s">
        <v>1172</v>
      </c>
      <c r="U1172" s="40">
        <v>64</v>
      </c>
      <c r="V1172" s="40" t="str">
        <f>VLOOKUP(D1172,TIPOLOGIA!A:F,5,0)</f>
        <v>PRINCIPAL</v>
      </c>
      <c r="W1172" s="40" t="str">
        <f>VLOOKUP(D1172,TIPOLOGIA!A:F,6,0)</f>
        <v>TERRESTRE</v>
      </c>
      <c r="X1172" s="40" t="s">
        <v>1190</v>
      </c>
      <c r="Y1172" s="40">
        <v>1</v>
      </c>
      <c r="Z1172" s="51">
        <f>IF(T1172="SOPORTE_TELEFÓNICO",'TARIFAS 2025'!$B$14,IF(V1172="PRINCIPAL",'TARIFAS 2025'!$B$11,IF(V1172="INTERMEDIA",'TARIFAS 2025'!$C$11,IF(V1172="LEJANA",'TARIFAS 2025'!$D$11))))</f>
        <v>31419</v>
      </c>
      <c r="AA1172" s="51">
        <f t="shared" si="18"/>
        <v>31419</v>
      </c>
      <c r="AB1172" s="100"/>
      <c r="AC1172" s="100"/>
      <c r="AD1172" s="100"/>
      <c r="AE1172" s="100"/>
      <c r="AF1172" s="100"/>
      <c r="AG1172" s="100"/>
      <c r="AH1172" s="100"/>
      <c r="AI1172" s="100"/>
      <c r="AJ1172" s="100"/>
      <c r="AK1172" s="100"/>
      <c r="AL1172" s="100"/>
      <c r="AM1172" s="100"/>
      <c r="AN1172" s="100"/>
      <c r="AO1172" s="100"/>
      <c r="AP1172" s="100"/>
      <c r="AQ1172" s="100"/>
      <c r="AR1172" s="100"/>
      <c r="AS1172" s="100"/>
      <c r="AT1172" s="100"/>
      <c r="AU1172" s="100"/>
      <c r="AV1172" s="100"/>
      <c r="AW1172" s="100"/>
      <c r="AX1172" s="100"/>
      <c r="AY1172" s="100"/>
      <c r="AZ1172" s="100"/>
      <c r="BA1172" s="100"/>
      <c r="BB1172" s="100"/>
      <c r="BC1172" s="100"/>
      <c r="BD1172" s="100"/>
      <c r="BE1172" s="100"/>
      <c r="BF1172" s="100"/>
      <c r="BG1172" s="100"/>
    </row>
    <row r="1173" spans="1:59" s="85" customFormat="1" ht="15.6" x14ac:dyDescent="0.3">
      <c r="A1173" s="40" t="s">
        <v>81</v>
      </c>
      <c r="B1173" s="40" t="str">
        <f>VLOOKUP(A1173,'CENTROS DE COSTOS'!A:D,2,0)</f>
        <v>0036-0007</v>
      </c>
      <c r="C1173" s="40" t="str">
        <f>VLOOKUP(A1173,'CENTROS DE COSTOS'!A:D,3,0)</f>
        <v>Wompi Santander</v>
      </c>
      <c r="D1173" s="40">
        <v>54001</v>
      </c>
      <c r="E1173" s="40" t="s">
        <v>5435</v>
      </c>
      <c r="F1173" s="40">
        <v>77662</v>
      </c>
      <c r="G1173" s="40" t="s">
        <v>33</v>
      </c>
      <c r="H1173" s="40" t="s">
        <v>891</v>
      </c>
      <c r="I1173" s="40" t="s">
        <v>81</v>
      </c>
      <c r="J1173" s="40" t="s">
        <v>1496</v>
      </c>
      <c r="K1173" s="40" t="s">
        <v>1170</v>
      </c>
      <c r="L1173" s="40" t="s">
        <v>9125</v>
      </c>
      <c r="M1173" s="103">
        <v>45972.568749999999</v>
      </c>
      <c r="N1173" s="103">
        <v>45976.507638888892</v>
      </c>
      <c r="O1173" s="40" t="s">
        <v>35</v>
      </c>
      <c r="P1173" s="40" t="s">
        <v>35</v>
      </c>
      <c r="Q1173" s="40" t="s">
        <v>1494</v>
      </c>
      <c r="R1173" s="40" t="s">
        <v>1495</v>
      </c>
      <c r="S1173" s="40" t="s">
        <v>11382</v>
      </c>
      <c r="T1173" s="40" t="s">
        <v>1172</v>
      </c>
      <c r="U1173" s="40">
        <v>32</v>
      </c>
      <c r="V1173" s="40" t="str">
        <f>VLOOKUP(D1173,TIPOLOGIA!A:F,5,0)</f>
        <v>PRINCIPAL</v>
      </c>
      <c r="W1173" s="40" t="str">
        <f>VLOOKUP(D1173,TIPOLOGIA!A:F,6,0)</f>
        <v>TERRESTRE</v>
      </c>
      <c r="X1173" s="40" t="s">
        <v>1188</v>
      </c>
      <c r="Y1173" s="40">
        <v>1</v>
      </c>
      <c r="Z1173" s="51">
        <f>IF(T1173="SOPORTE_TELEFÓNICO",'TARIFAS 2025'!$B$14,IF(V1173="PRINCIPAL",'TARIFAS 2025'!$B$11,IF(V1173="INTERMEDIA",'TARIFAS 2025'!$C$11,IF(V1173="LEJANA",'TARIFAS 2025'!$D$11))))</f>
        <v>31419</v>
      </c>
      <c r="AA1173" s="51">
        <f t="shared" si="18"/>
        <v>31419</v>
      </c>
      <c r="AB1173" s="100"/>
      <c r="AC1173" s="100"/>
      <c r="AD1173" s="100"/>
      <c r="AE1173" s="100"/>
      <c r="AF1173" s="100"/>
      <c r="AG1173" s="100"/>
      <c r="AH1173" s="100"/>
      <c r="AI1173" s="100"/>
      <c r="AJ1173" s="100"/>
      <c r="AK1173" s="100"/>
      <c r="AL1173" s="100"/>
      <c r="AM1173" s="100"/>
      <c r="AN1173" s="100"/>
      <c r="AO1173" s="100"/>
      <c r="AP1173" s="100"/>
      <c r="AQ1173" s="100"/>
      <c r="AR1173" s="100"/>
      <c r="AS1173" s="100"/>
      <c r="AT1173" s="100"/>
      <c r="AU1173" s="100"/>
      <c r="AV1173" s="100"/>
      <c r="AW1173" s="100"/>
      <c r="AX1173" s="100"/>
      <c r="AY1173" s="100"/>
      <c r="AZ1173" s="100"/>
      <c r="BA1173" s="100"/>
      <c r="BB1173" s="100"/>
      <c r="BC1173" s="100"/>
      <c r="BD1173" s="100"/>
      <c r="BE1173" s="100"/>
      <c r="BF1173" s="100"/>
      <c r="BG1173" s="100"/>
    </row>
    <row r="1174" spans="1:59" s="85" customFormat="1" x14ac:dyDescent="0.3">
      <c r="A1174" s="40" t="s">
        <v>68</v>
      </c>
      <c r="B1174" s="40" t="str">
        <f>VLOOKUP(A1174,'CENTROS DE COSTOS'!A:D,2,0)</f>
        <v>0036-0001</v>
      </c>
      <c r="C1174" s="40" t="str">
        <f>VLOOKUP(A1174,'CENTROS DE COSTOS'!A:D,3,0)</f>
        <v>Wompi Costa</v>
      </c>
      <c r="D1174" s="40">
        <v>8001</v>
      </c>
      <c r="E1174" s="40" t="s">
        <v>5436</v>
      </c>
      <c r="F1174" s="40">
        <v>30002</v>
      </c>
      <c r="G1174" s="40" t="s">
        <v>33</v>
      </c>
      <c r="H1174" s="40" t="s">
        <v>253</v>
      </c>
      <c r="I1174" s="40" t="s">
        <v>68</v>
      </c>
      <c r="J1174" s="40" t="s">
        <v>7147</v>
      </c>
      <c r="K1174" s="40" t="s">
        <v>1170</v>
      </c>
      <c r="L1174" s="40" t="s">
        <v>9126</v>
      </c>
      <c r="M1174" s="103">
        <v>45973.333333333343</v>
      </c>
      <c r="N1174" s="103">
        <v>45976.511805555558</v>
      </c>
      <c r="O1174" s="40" t="s">
        <v>35</v>
      </c>
      <c r="P1174" s="40" t="s">
        <v>35</v>
      </c>
      <c r="Q1174" s="40" t="s">
        <v>1494</v>
      </c>
      <c r="R1174" s="40" t="s">
        <v>1495</v>
      </c>
      <c r="S1174" s="40" t="s">
        <v>11383</v>
      </c>
      <c r="T1174" s="40" t="s">
        <v>1172</v>
      </c>
      <c r="U1174" s="40">
        <v>24</v>
      </c>
      <c r="V1174" s="40" t="str">
        <f>VLOOKUP(D1174,TIPOLOGIA!A:F,5,0)</f>
        <v>PRINCIPAL</v>
      </c>
      <c r="W1174" s="40" t="str">
        <f>VLOOKUP(D1174,TIPOLOGIA!A:F,6,0)</f>
        <v>TERRESTRE</v>
      </c>
      <c r="X1174" s="40" t="s">
        <v>1537</v>
      </c>
      <c r="Y1174" s="40">
        <v>1</v>
      </c>
      <c r="Z1174" s="51">
        <f>IF(T1174="SOPORTE_TELEFÓNICO",'TARIFAS 2025'!$B$14,IF(V1174="PRINCIPAL",'TARIFAS 2025'!$B$11,IF(V1174="INTERMEDIA",'TARIFAS 2025'!$C$11,IF(V1174="LEJANA",'TARIFAS 2025'!$D$11))))</f>
        <v>31419</v>
      </c>
      <c r="AA1174" s="51">
        <f t="shared" si="18"/>
        <v>31419</v>
      </c>
    </row>
    <row r="1175" spans="1:59" s="85" customFormat="1" x14ac:dyDescent="0.3">
      <c r="A1175" s="40" t="s">
        <v>92</v>
      </c>
      <c r="B1175" s="40" t="str">
        <f>VLOOKUP(A1175,'CENTROS DE COSTOS'!A:D,2,0)</f>
        <v>0036-0002</v>
      </c>
      <c r="C1175" s="40" t="str">
        <f>VLOOKUP(A1175,'CENTROS DE COSTOS'!A:D,3,0)</f>
        <v>Wompi Eje Cafetero</v>
      </c>
      <c r="D1175" s="40">
        <v>63001</v>
      </c>
      <c r="E1175" s="40">
        <v>3009460</v>
      </c>
      <c r="F1175" s="40">
        <v>67674</v>
      </c>
      <c r="G1175" s="40" t="s">
        <v>33</v>
      </c>
      <c r="H1175" s="40" t="s">
        <v>939</v>
      </c>
      <c r="I1175" s="40" t="s">
        <v>122</v>
      </c>
      <c r="J1175" s="40" t="s">
        <v>7148</v>
      </c>
      <c r="K1175" s="40" t="s">
        <v>1170</v>
      </c>
      <c r="L1175" s="40" t="s">
        <v>9127</v>
      </c>
      <c r="M1175" s="103">
        <v>45973.540972222218</v>
      </c>
      <c r="N1175" s="103">
        <v>45976.518750000003</v>
      </c>
      <c r="O1175" s="40" t="s">
        <v>35</v>
      </c>
      <c r="P1175" s="40" t="s">
        <v>35</v>
      </c>
      <c r="Q1175" s="40" t="s">
        <v>1494</v>
      </c>
      <c r="R1175" s="40" t="s">
        <v>1495</v>
      </c>
      <c r="S1175" s="40" t="s">
        <v>11384</v>
      </c>
      <c r="T1175" s="40" t="s">
        <v>1172</v>
      </c>
      <c r="U1175" s="40">
        <v>40</v>
      </c>
      <c r="V1175" s="40" t="str">
        <f>VLOOKUP(D1175,TIPOLOGIA!A:F,5,0)</f>
        <v>INTERMEDIA</v>
      </c>
      <c r="W1175" s="40" t="str">
        <f>VLOOKUP(D1175,TIPOLOGIA!A:F,6,0)</f>
        <v>TERRESTRE</v>
      </c>
      <c r="X1175" s="40" t="s">
        <v>1231</v>
      </c>
      <c r="Y1175" s="40">
        <v>1</v>
      </c>
      <c r="Z1175" s="51">
        <f>IF(T1175="SOPORTE_TELEFÓNICO",'TARIFAS 2025'!$B$14,IF(V1175="PRINCIPAL",'TARIFAS 2025'!$B$11,IF(V1175="INTERMEDIA",'TARIFAS 2025'!$C$11,IF(V1175="LEJANA",'TARIFAS 2025'!$D$11))))</f>
        <v>36351</v>
      </c>
      <c r="AA1175" s="51">
        <f t="shared" ref="AA1175:AA1238" si="19">Z1175*Y1175</f>
        <v>36351</v>
      </c>
    </row>
    <row r="1176" spans="1:59" s="85" customFormat="1" x14ac:dyDescent="0.3">
      <c r="A1176" s="40" t="s">
        <v>74</v>
      </c>
      <c r="B1176" s="40" t="str">
        <f>VLOOKUP(A1176,'CENTROS DE COSTOS'!A:D,2,0)</f>
        <v>0036-0007</v>
      </c>
      <c r="C1176" s="40" t="str">
        <f>VLOOKUP(A1176,'CENTROS DE COSTOS'!A:D,3,0)</f>
        <v>Wompi Santander</v>
      </c>
      <c r="D1176" s="40">
        <v>68276</v>
      </c>
      <c r="E1176" s="40" t="s">
        <v>5437</v>
      </c>
      <c r="F1176" s="40">
        <v>74125</v>
      </c>
      <c r="G1176" s="40" t="s">
        <v>33</v>
      </c>
      <c r="H1176" s="40" t="s">
        <v>963</v>
      </c>
      <c r="I1176" s="40" t="s">
        <v>987</v>
      </c>
      <c r="J1176" s="40" t="s">
        <v>7149</v>
      </c>
      <c r="K1176" s="40" t="s">
        <v>1170</v>
      </c>
      <c r="L1176" s="40" t="s">
        <v>9128</v>
      </c>
      <c r="M1176" s="103">
        <v>45975.692361111112</v>
      </c>
      <c r="N1176" s="103">
        <v>45976.526388888888</v>
      </c>
      <c r="O1176" s="40" t="s">
        <v>35</v>
      </c>
      <c r="P1176" s="40" t="s">
        <v>35</v>
      </c>
      <c r="Q1176" s="40" t="s">
        <v>1494</v>
      </c>
      <c r="R1176" s="40" t="s">
        <v>1495</v>
      </c>
      <c r="S1176" s="40" t="s">
        <v>11385</v>
      </c>
      <c r="T1176" s="40" t="s">
        <v>1172</v>
      </c>
      <c r="U1176" s="40">
        <v>32</v>
      </c>
      <c r="V1176" s="40" t="str">
        <f>VLOOKUP(D1176,TIPOLOGIA!A:F,5,0)</f>
        <v>PRINCIPAL</v>
      </c>
      <c r="W1176" s="40" t="str">
        <f>VLOOKUP(D1176,TIPOLOGIA!A:F,6,0)</f>
        <v>TERRESTRE</v>
      </c>
      <c r="X1176" s="40" t="s">
        <v>1203</v>
      </c>
      <c r="Y1176" s="40">
        <v>1</v>
      </c>
      <c r="Z1176" s="51">
        <f>IF(T1176="SOPORTE_TELEFÓNICO",'TARIFAS 2025'!$B$14,IF(V1176="PRINCIPAL",'TARIFAS 2025'!$B$11,IF(V1176="INTERMEDIA",'TARIFAS 2025'!$C$11,IF(V1176="LEJANA",'TARIFAS 2025'!$D$11))))</f>
        <v>31419</v>
      </c>
      <c r="AA1176" s="51">
        <f t="shared" si="19"/>
        <v>31419</v>
      </c>
    </row>
    <row r="1177" spans="1:59" s="85" customFormat="1" x14ac:dyDescent="0.3">
      <c r="A1177" s="40" t="s">
        <v>98</v>
      </c>
      <c r="B1177" s="40" t="str">
        <f>VLOOKUP(A1177,'CENTROS DE COSTOS'!A:D,2,0)</f>
        <v>0036-0006</v>
      </c>
      <c r="C1177" s="40" t="str">
        <f>VLOOKUP(A1177,'CENTROS DE COSTOS'!A:D,3,0)</f>
        <v>Wompi Oriente</v>
      </c>
      <c r="D1177" s="40">
        <v>50001</v>
      </c>
      <c r="E1177" s="40" t="s">
        <v>5438</v>
      </c>
      <c r="F1177" s="40">
        <v>50585</v>
      </c>
      <c r="G1177" s="40" t="s">
        <v>33</v>
      </c>
      <c r="H1177" s="40" t="s">
        <v>814</v>
      </c>
      <c r="I1177" s="40" t="s">
        <v>98</v>
      </c>
      <c r="J1177" s="40" t="s">
        <v>7150</v>
      </c>
      <c r="K1177" s="40" t="s">
        <v>1170</v>
      </c>
      <c r="L1177" s="40" t="s">
        <v>9129</v>
      </c>
      <c r="M1177" s="103">
        <v>45975.675694444442</v>
      </c>
      <c r="N1177" s="103">
        <v>45976.527777777781</v>
      </c>
      <c r="O1177" s="40" t="s">
        <v>35</v>
      </c>
      <c r="P1177" s="40" t="s">
        <v>35</v>
      </c>
      <c r="Q1177" s="40" t="s">
        <v>1494</v>
      </c>
      <c r="R1177" s="40" t="s">
        <v>1495</v>
      </c>
      <c r="S1177" s="40" t="s">
        <v>11386</v>
      </c>
      <c r="T1177" s="40" t="s">
        <v>1172</v>
      </c>
      <c r="U1177" s="40">
        <v>56</v>
      </c>
      <c r="V1177" s="40" t="str">
        <f>VLOOKUP(D1177,TIPOLOGIA!A:F,5,0)</f>
        <v>PRINCIPAL</v>
      </c>
      <c r="W1177" s="40" t="str">
        <f>VLOOKUP(D1177,TIPOLOGIA!A:F,6,0)</f>
        <v>TERRESTRE</v>
      </c>
      <c r="X1177" s="40" t="s">
        <v>1376</v>
      </c>
      <c r="Y1177" s="40">
        <v>1</v>
      </c>
      <c r="Z1177" s="51">
        <f>IF(T1177="SOPORTE_TELEFÓNICO",'TARIFAS 2025'!$B$14,IF(V1177="PRINCIPAL",'TARIFAS 2025'!$B$11,IF(V1177="INTERMEDIA",'TARIFAS 2025'!$C$11,IF(V1177="LEJANA",'TARIFAS 2025'!$D$11))))</f>
        <v>31419</v>
      </c>
      <c r="AA1177" s="51">
        <f t="shared" si="19"/>
        <v>31419</v>
      </c>
    </row>
    <row r="1178" spans="1:59" s="85" customFormat="1" x14ac:dyDescent="0.3">
      <c r="A1178" s="40" t="s">
        <v>74</v>
      </c>
      <c r="B1178" s="40" t="str">
        <f>VLOOKUP(A1178,'CENTROS DE COSTOS'!A:D,2,0)</f>
        <v>0036-0007</v>
      </c>
      <c r="C1178" s="40" t="str">
        <f>VLOOKUP(A1178,'CENTROS DE COSTOS'!A:D,3,0)</f>
        <v>Wompi Santander</v>
      </c>
      <c r="D1178" s="40">
        <v>68001</v>
      </c>
      <c r="E1178" s="40" t="s">
        <v>5439</v>
      </c>
      <c r="F1178" s="40">
        <v>75487</v>
      </c>
      <c r="G1178" s="40" t="s">
        <v>33</v>
      </c>
      <c r="H1178" s="40" t="s">
        <v>963</v>
      </c>
      <c r="I1178" s="40" t="s">
        <v>74</v>
      </c>
      <c r="J1178" s="40" t="s">
        <v>7151</v>
      </c>
      <c r="K1178" s="40" t="s">
        <v>1170</v>
      </c>
      <c r="L1178" s="40" t="s">
        <v>9130</v>
      </c>
      <c r="M1178" s="103">
        <v>45975.662499999999</v>
      </c>
      <c r="N1178" s="103">
        <v>45976.529166666667</v>
      </c>
      <c r="O1178" s="40" t="s">
        <v>35</v>
      </c>
      <c r="P1178" s="40" t="s">
        <v>35</v>
      </c>
      <c r="Q1178" s="40" t="s">
        <v>1494</v>
      </c>
      <c r="R1178" s="40" t="s">
        <v>1495</v>
      </c>
      <c r="S1178" s="40" t="s">
        <v>11387</v>
      </c>
      <c r="T1178" s="40" t="s">
        <v>1172</v>
      </c>
      <c r="U1178" s="40">
        <v>40</v>
      </c>
      <c r="V1178" s="40" t="str">
        <f>VLOOKUP(D1178,TIPOLOGIA!A:F,5,0)</f>
        <v>PRINCIPAL</v>
      </c>
      <c r="W1178" s="40" t="str">
        <f>VLOOKUP(D1178,TIPOLOGIA!A:F,6,0)</f>
        <v>TERRESTRE</v>
      </c>
      <c r="X1178" s="40" t="s">
        <v>1182</v>
      </c>
      <c r="Y1178" s="40">
        <v>1</v>
      </c>
      <c r="Z1178" s="51">
        <f>IF(T1178="SOPORTE_TELEFÓNICO",'TARIFAS 2025'!$B$14,IF(V1178="PRINCIPAL",'TARIFAS 2025'!$B$11,IF(V1178="INTERMEDIA",'TARIFAS 2025'!$C$11,IF(V1178="LEJANA",'TARIFAS 2025'!$D$11))))</f>
        <v>31419</v>
      </c>
      <c r="AA1178" s="51">
        <f t="shared" si="19"/>
        <v>31419</v>
      </c>
    </row>
    <row r="1179" spans="1:59" s="85" customFormat="1" x14ac:dyDescent="0.3">
      <c r="A1179" s="40" t="s">
        <v>88</v>
      </c>
      <c r="B1179" s="40" t="str">
        <f>VLOOKUP(A1179,'CENTROS DE COSTOS'!A:D,2,0)</f>
        <v>0036-0005</v>
      </c>
      <c r="C1179" s="40" t="str">
        <f>VLOOKUP(A1179,'CENTROS DE COSTOS'!A:D,3,0)</f>
        <v>Wompi Noroccidente</v>
      </c>
      <c r="D1179" s="40">
        <v>5129</v>
      </c>
      <c r="E1179" s="40" t="s">
        <v>5440</v>
      </c>
      <c r="F1179" s="40">
        <v>77654</v>
      </c>
      <c r="G1179" s="40" t="s">
        <v>33</v>
      </c>
      <c r="H1179" s="40" t="s">
        <v>120</v>
      </c>
      <c r="I1179" s="40" t="s">
        <v>126</v>
      </c>
      <c r="J1179" s="40" t="s">
        <v>7152</v>
      </c>
      <c r="K1179" s="40" t="s">
        <v>1170</v>
      </c>
      <c r="L1179" s="40" t="s">
        <v>9131</v>
      </c>
      <c r="M1179" s="103">
        <v>45974.333333333343</v>
      </c>
      <c r="N1179" s="103">
        <v>45976.530555555553</v>
      </c>
      <c r="O1179" s="40" t="s">
        <v>35</v>
      </c>
      <c r="P1179" s="40" t="s">
        <v>35</v>
      </c>
      <c r="Q1179" s="40" t="s">
        <v>1494</v>
      </c>
      <c r="R1179" s="40" t="s">
        <v>1495</v>
      </c>
      <c r="S1179" s="40" t="s">
        <v>11388</v>
      </c>
      <c r="T1179" s="40" t="s">
        <v>1172</v>
      </c>
      <c r="U1179" s="40">
        <v>40</v>
      </c>
      <c r="V1179" s="40" t="str">
        <f>VLOOKUP(D1179,TIPOLOGIA!A:F,5,0)</f>
        <v>PRINCIPAL</v>
      </c>
      <c r="W1179" s="40" t="str">
        <f>VLOOKUP(D1179,TIPOLOGIA!A:F,6,0)</f>
        <v>TERRESTRE</v>
      </c>
      <c r="X1179" s="40" t="s">
        <v>1275</v>
      </c>
      <c r="Y1179" s="40">
        <v>1</v>
      </c>
      <c r="Z1179" s="51">
        <f>IF(T1179="SOPORTE_TELEFÓNICO",'TARIFAS 2025'!$B$14,IF(V1179="PRINCIPAL",'TARIFAS 2025'!$B$11,IF(V1179="INTERMEDIA",'TARIFAS 2025'!$C$11,IF(V1179="LEJANA",'TARIFAS 2025'!$D$11))))</f>
        <v>31419</v>
      </c>
      <c r="AA1179" s="51">
        <f t="shared" si="19"/>
        <v>31419</v>
      </c>
    </row>
    <row r="1180" spans="1:59" s="85" customFormat="1" x14ac:dyDescent="0.3">
      <c r="A1180" s="40" t="s">
        <v>90</v>
      </c>
      <c r="B1180" s="40" t="str">
        <f>VLOOKUP(A1180,'CENTROS DE COSTOS'!A:D,2,0)</f>
        <v>0036-0006</v>
      </c>
      <c r="C1180" s="40" t="str">
        <f>VLOOKUP(A1180,'CENTROS DE COSTOS'!A:D,3,0)</f>
        <v>Wompi Oriente</v>
      </c>
      <c r="D1180" s="40">
        <v>41001</v>
      </c>
      <c r="E1180" s="40" t="s">
        <v>5441</v>
      </c>
      <c r="F1180" s="40">
        <v>79111</v>
      </c>
      <c r="G1180" s="40" t="s">
        <v>33</v>
      </c>
      <c r="H1180" s="40" t="s">
        <v>740</v>
      </c>
      <c r="I1180" s="40" t="s">
        <v>90</v>
      </c>
      <c r="J1180" s="40" t="s">
        <v>7153</v>
      </c>
      <c r="K1180" s="40" t="s">
        <v>1170</v>
      </c>
      <c r="L1180" s="40" t="s">
        <v>9132</v>
      </c>
      <c r="M1180" s="103">
        <v>45974.413194444453</v>
      </c>
      <c r="N1180" s="103">
        <v>45976.536111111112</v>
      </c>
      <c r="O1180" s="40" t="s">
        <v>35</v>
      </c>
      <c r="P1180" s="40" t="s">
        <v>35</v>
      </c>
      <c r="Q1180" s="40" t="s">
        <v>1494</v>
      </c>
      <c r="R1180" s="40" t="s">
        <v>1495</v>
      </c>
      <c r="S1180" s="40" t="s">
        <v>11389</v>
      </c>
      <c r="T1180" s="40" t="s">
        <v>1172</v>
      </c>
      <c r="U1180" s="40">
        <v>16</v>
      </c>
      <c r="V1180" s="40" t="str">
        <f>VLOOKUP(D1180,TIPOLOGIA!A:F,5,0)</f>
        <v>PRINCIPAL</v>
      </c>
      <c r="W1180" s="40" t="str">
        <f>VLOOKUP(D1180,TIPOLOGIA!A:F,6,0)</f>
        <v>TERRESTRE</v>
      </c>
      <c r="X1180" s="40" t="s">
        <v>1177</v>
      </c>
      <c r="Y1180" s="40">
        <v>1</v>
      </c>
      <c r="Z1180" s="51">
        <f>IF(T1180="SOPORTE_TELEFÓNICO",'TARIFAS 2025'!$B$14,IF(V1180="PRINCIPAL",'TARIFAS 2025'!$B$11,IF(V1180="INTERMEDIA",'TARIFAS 2025'!$C$11,IF(V1180="LEJANA",'TARIFAS 2025'!$D$11))))</f>
        <v>31419</v>
      </c>
      <c r="AA1180" s="51">
        <f t="shared" si="19"/>
        <v>31419</v>
      </c>
    </row>
    <row r="1181" spans="1:59" s="85" customFormat="1" x14ac:dyDescent="0.3">
      <c r="A1181" s="40" t="s">
        <v>98</v>
      </c>
      <c r="B1181" s="40" t="str">
        <f>VLOOKUP(A1181,'CENTROS DE COSTOS'!A:D,2,0)</f>
        <v>0036-0006</v>
      </c>
      <c r="C1181" s="40" t="str">
        <f>VLOOKUP(A1181,'CENTROS DE COSTOS'!A:D,3,0)</f>
        <v>Wompi Oriente</v>
      </c>
      <c r="D1181" s="40">
        <v>50001</v>
      </c>
      <c r="E1181" s="40" t="s">
        <v>5442</v>
      </c>
      <c r="F1181" s="40">
        <v>79959</v>
      </c>
      <c r="G1181" s="40" t="s">
        <v>33</v>
      </c>
      <c r="H1181" s="40" t="s">
        <v>814</v>
      </c>
      <c r="I1181" s="40" t="s">
        <v>98</v>
      </c>
      <c r="J1181" s="40" t="s">
        <v>7154</v>
      </c>
      <c r="K1181" s="40" t="s">
        <v>1170</v>
      </c>
      <c r="L1181" s="40" t="s">
        <v>9133</v>
      </c>
      <c r="M1181" s="103">
        <v>45975.652777777781</v>
      </c>
      <c r="N1181" s="103">
        <v>45976.536805555559</v>
      </c>
      <c r="O1181" s="40" t="s">
        <v>35</v>
      </c>
      <c r="P1181" s="40" t="s">
        <v>35</v>
      </c>
      <c r="Q1181" s="40" t="s">
        <v>1494</v>
      </c>
      <c r="R1181" s="40" t="s">
        <v>1495</v>
      </c>
      <c r="S1181" s="40" t="s">
        <v>11390</v>
      </c>
      <c r="T1181" s="40" t="s">
        <v>1172</v>
      </c>
      <c r="U1181" s="40">
        <v>16</v>
      </c>
      <c r="V1181" s="40" t="str">
        <f>VLOOKUP(D1181,TIPOLOGIA!A:F,5,0)</f>
        <v>PRINCIPAL</v>
      </c>
      <c r="W1181" s="40" t="str">
        <f>VLOOKUP(D1181,TIPOLOGIA!A:F,6,0)</f>
        <v>TERRESTRE</v>
      </c>
      <c r="X1181" s="40" t="s">
        <v>1373</v>
      </c>
      <c r="Y1181" s="40">
        <v>1</v>
      </c>
      <c r="Z1181" s="51">
        <f>IF(T1181="SOPORTE_TELEFÓNICO",'TARIFAS 2025'!$B$14,IF(V1181="PRINCIPAL",'TARIFAS 2025'!$B$11,IF(V1181="INTERMEDIA",'TARIFAS 2025'!$C$11,IF(V1181="LEJANA",'TARIFAS 2025'!$D$11))))</f>
        <v>31419</v>
      </c>
      <c r="AA1181" s="51">
        <f t="shared" si="19"/>
        <v>31419</v>
      </c>
    </row>
    <row r="1182" spans="1:59" s="85" customFormat="1" x14ac:dyDescent="0.3">
      <c r="A1182" s="40" t="s">
        <v>77</v>
      </c>
      <c r="B1182" s="40" t="str">
        <f>VLOOKUP(A1182,'CENTROS DE COSTOS'!A:D,2,0)</f>
        <v>0036-0003</v>
      </c>
      <c r="C1182" s="40" t="str">
        <f>VLOOKUP(A1182,'CENTROS DE COSTOS'!A:D,3,0)</f>
        <v>Wompi Suroccidente</v>
      </c>
      <c r="D1182" s="40">
        <v>76001</v>
      </c>
      <c r="E1182" s="40" t="s">
        <v>5443</v>
      </c>
      <c r="F1182" s="40">
        <v>70683</v>
      </c>
      <c r="G1182" s="40" t="s">
        <v>33</v>
      </c>
      <c r="H1182" s="40" t="s">
        <v>1101</v>
      </c>
      <c r="I1182" s="40" t="s">
        <v>77</v>
      </c>
      <c r="J1182" s="40" t="s">
        <v>7155</v>
      </c>
      <c r="K1182" s="40" t="s">
        <v>1170</v>
      </c>
      <c r="L1182" s="40" t="s">
        <v>9134</v>
      </c>
      <c r="M1182" s="103">
        <v>45975.550694444442</v>
      </c>
      <c r="N1182" s="103">
        <v>45976.538194444453</v>
      </c>
      <c r="O1182" s="40" t="s">
        <v>35</v>
      </c>
      <c r="P1182" s="40" t="s">
        <v>35</v>
      </c>
      <c r="Q1182" s="40" t="s">
        <v>1494</v>
      </c>
      <c r="R1182" s="40" t="s">
        <v>1495</v>
      </c>
      <c r="S1182" s="40" t="s">
        <v>11391</v>
      </c>
      <c r="T1182" s="40" t="s">
        <v>1172</v>
      </c>
      <c r="U1182" s="40">
        <v>40</v>
      </c>
      <c r="V1182" s="40" t="str">
        <f>VLOOKUP(D1182,TIPOLOGIA!A:F,5,0)</f>
        <v>PRINCIPAL</v>
      </c>
      <c r="W1182" s="40" t="str">
        <f>VLOOKUP(D1182,TIPOLOGIA!A:F,6,0)</f>
        <v>TERRESTRE</v>
      </c>
      <c r="X1182" s="40" t="s">
        <v>1173</v>
      </c>
      <c r="Y1182" s="40">
        <v>1</v>
      </c>
      <c r="Z1182" s="51">
        <f>IF(T1182="SOPORTE_TELEFÓNICO",'TARIFAS 2025'!$B$14,IF(V1182="PRINCIPAL",'TARIFAS 2025'!$B$11,IF(V1182="INTERMEDIA",'TARIFAS 2025'!$C$11,IF(V1182="LEJANA",'TARIFAS 2025'!$D$11))))</f>
        <v>31419</v>
      </c>
      <c r="AA1182" s="51">
        <f t="shared" si="19"/>
        <v>31419</v>
      </c>
    </row>
    <row r="1183" spans="1:59" s="85" customFormat="1" x14ac:dyDescent="0.3">
      <c r="A1183" s="40" t="s">
        <v>90</v>
      </c>
      <c r="B1183" s="40" t="str">
        <f>VLOOKUP(A1183,'CENTROS DE COSTOS'!A:D,2,0)</f>
        <v>0036-0006</v>
      </c>
      <c r="C1183" s="40" t="str">
        <f>VLOOKUP(A1183,'CENTROS DE COSTOS'!A:D,3,0)</f>
        <v>Wompi Oriente</v>
      </c>
      <c r="D1183" s="40">
        <v>41001</v>
      </c>
      <c r="E1183" s="40" t="s">
        <v>5444</v>
      </c>
      <c r="F1183" s="40">
        <v>27159</v>
      </c>
      <c r="G1183" s="40" t="s">
        <v>33</v>
      </c>
      <c r="H1183" s="40" t="s">
        <v>740</v>
      </c>
      <c r="I1183" s="40" t="s">
        <v>90</v>
      </c>
      <c r="J1183" s="40" t="s">
        <v>7156</v>
      </c>
      <c r="K1183" s="40" t="s">
        <v>1170</v>
      </c>
      <c r="L1183" s="40" t="s">
        <v>9135</v>
      </c>
      <c r="M1183" s="103">
        <v>45974.468055555553</v>
      </c>
      <c r="N1183" s="103">
        <v>45976.540277777778</v>
      </c>
      <c r="O1183" s="40" t="s">
        <v>35</v>
      </c>
      <c r="P1183" s="40" t="s">
        <v>35</v>
      </c>
      <c r="Q1183" s="40" t="s">
        <v>1494</v>
      </c>
      <c r="R1183" s="40" t="s">
        <v>1495</v>
      </c>
      <c r="S1183" s="40" t="s">
        <v>11392</v>
      </c>
      <c r="T1183" s="40" t="s">
        <v>1172</v>
      </c>
      <c r="U1183" s="40">
        <v>32</v>
      </c>
      <c r="V1183" s="40" t="str">
        <f>VLOOKUP(D1183,TIPOLOGIA!A:F,5,0)</f>
        <v>PRINCIPAL</v>
      </c>
      <c r="W1183" s="40" t="str">
        <f>VLOOKUP(D1183,TIPOLOGIA!A:F,6,0)</f>
        <v>TERRESTRE</v>
      </c>
      <c r="X1183" s="40" t="s">
        <v>1177</v>
      </c>
      <c r="Y1183" s="40">
        <v>1</v>
      </c>
      <c r="Z1183" s="51">
        <f>IF(T1183="SOPORTE_TELEFÓNICO",'TARIFAS 2025'!$B$14,IF(V1183="PRINCIPAL",'TARIFAS 2025'!$B$11,IF(V1183="INTERMEDIA",'TARIFAS 2025'!$C$11,IF(V1183="LEJANA",'TARIFAS 2025'!$D$11))))</f>
        <v>31419</v>
      </c>
      <c r="AA1183" s="51">
        <f t="shared" si="19"/>
        <v>31419</v>
      </c>
    </row>
    <row r="1184" spans="1:59" s="85" customFormat="1" x14ac:dyDescent="0.3">
      <c r="A1184" s="40" t="s">
        <v>71</v>
      </c>
      <c r="B1184" s="40" t="str">
        <f>VLOOKUP(A1184,'CENTROS DE COSTOS'!A:D,2,0)</f>
        <v>0036-0004</v>
      </c>
      <c r="C1184" s="40" t="str">
        <f>VLOOKUP(A1184,'CENTROS DE COSTOS'!A:D,3,0)</f>
        <v>Wompi Centro</v>
      </c>
      <c r="D1184" s="40">
        <v>11001</v>
      </c>
      <c r="E1184" s="40" t="s">
        <v>5445</v>
      </c>
      <c r="F1184" s="40">
        <v>47779</v>
      </c>
      <c r="G1184" s="40" t="s">
        <v>33</v>
      </c>
      <c r="H1184" s="40" t="s">
        <v>618</v>
      </c>
      <c r="I1184" s="40" t="s">
        <v>71</v>
      </c>
      <c r="J1184" s="40" t="s">
        <v>7157</v>
      </c>
      <c r="K1184" s="40" t="s">
        <v>1170</v>
      </c>
      <c r="L1184" s="40" t="s">
        <v>9136</v>
      </c>
      <c r="M1184" s="103">
        <v>45974.46875</v>
      </c>
      <c r="N1184" s="103">
        <v>45976.541666666657</v>
      </c>
      <c r="O1184" s="40" t="s">
        <v>35</v>
      </c>
      <c r="P1184" s="40" t="s">
        <v>35</v>
      </c>
      <c r="Q1184" s="40" t="s">
        <v>1494</v>
      </c>
      <c r="R1184" s="40" t="s">
        <v>1495</v>
      </c>
      <c r="S1184" s="40" t="s">
        <v>11393</v>
      </c>
      <c r="T1184" s="40" t="s">
        <v>1172</v>
      </c>
      <c r="U1184" s="40">
        <v>16</v>
      </c>
      <c r="V1184" s="40" t="str">
        <f>VLOOKUP(D1184,TIPOLOGIA!A:F,5,0)</f>
        <v>PRINCIPAL</v>
      </c>
      <c r="W1184" s="40" t="str">
        <f>VLOOKUP(D1184,TIPOLOGIA!A:F,6,0)</f>
        <v>TERRESTRE</v>
      </c>
      <c r="X1184" s="40" t="s">
        <v>1216</v>
      </c>
      <c r="Y1184" s="40">
        <v>1</v>
      </c>
      <c r="Z1184" s="51">
        <f>IF(T1184="SOPORTE_TELEFÓNICO",'TARIFAS 2025'!$B$14,IF(V1184="PRINCIPAL",'TARIFAS 2025'!$B$11,IF(V1184="INTERMEDIA",'TARIFAS 2025'!$C$11,IF(V1184="LEJANA",'TARIFAS 2025'!$D$11))))</f>
        <v>31419</v>
      </c>
      <c r="AA1184" s="51">
        <f t="shared" si="19"/>
        <v>31419</v>
      </c>
    </row>
    <row r="1185" spans="1:27" s="85" customFormat="1" x14ac:dyDescent="0.3">
      <c r="A1185" s="40" t="s">
        <v>77</v>
      </c>
      <c r="B1185" s="40" t="str">
        <f>VLOOKUP(A1185,'CENTROS DE COSTOS'!A:D,2,0)</f>
        <v>0036-0003</v>
      </c>
      <c r="C1185" s="40" t="str">
        <f>VLOOKUP(A1185,'CENTROS DE COSTOS'!A:D,3,0)</f>
        <v>Wompi Suroccidente</v>
      </c>
      <c r="D1185" s="40">
        <v>76001</v>
      </c>
      <c r="E1185" s="40" t="s">
        <v>5446</v>
      </c>
      <c r="F1185" s="40">
        <v>30980</v>
      </c>
      <c r="G1185" s="40" t="s">
        <v>33</v>
      </c>
      <c r="H1185" s="40" t="s">
        <v>1101</v>
      </c>
      <c r="I1185" s="40" t="s">
        <v>77</v>
      </c>
      <c r="J1185" s="40" t="s">
        <v>7158</v>
      </c>
      <c r="K1185" s="40" t="s">
        <v>1170</v>
      </c>
      <c r="L1185" s="40" t="s">
        <v>9137</v>
      </c>
      <c r="M1185" s="103">
        <v>45974.469444444447</v>
      </c>
      <c r="N1185" s="103">
        <v>45976.544444444437</v>
      </c>
      <c r="O1185" s="40" t="s">
        <v>35</v>
      </c>
      <c r="P1185" s="40" t="s">
        <v>35</v>
      </c>
      <c r="Q1185" s="40" t="s">
        <v>1494</v>
      </c>
      <c r="R1185" s="40" t="s">
        <v>1495</v>
      </c>
      <c r="S1185" s="40" t="s">
        <v>11394</v>
      </c>
      <c r="T1185" s="40" t="s">
        <v>1172</v>
      </c>
      <c r="U1185" s="40">
        <v>16</v>
      </c>
      <c r="V1185" s="40" t="str">
        <f>VLOOKUP(D1185,TIPOLOGIA!A:F,5,0)</f>
        <v>PRINCIPAL</v>
      </c>
      <c r="W1185" s="40" t="str">
        <f>VLOOKUP(D1185,TIPOLOGIA!A:F,6,0)</f>
        <v>TERRESTRE</v>
      </c>
      <c r="X1185" s="40" t="s">
        <v>1673</v>
      </c>
      <c r="Y1185" s="40">
        <v>1</v>
      </c>
      <c r="Z1185" s="51">
        <f>IF(T1185="SOPORTE_TELEFÓNICO",'TARIFAS 2025'!$B$14,IF(V1185="PRINCIPAL",'TARIFAS 2025'!$B$11,IF(V1185="INTERMEDIA",'TARIFAS 2025'!$C$11,IF(V1185="LEJANA",'TARIFAS 2025'!$D$11))))</f>
        <v>31419</v>
      </c>
      <c r="AA1185" s="51">
        <f t="shared" si="19"/>
        <v>31419</v>
      </c>
    </row>
    <row r="1186" spans="1:27" s="85" customFormat="1" x14ac:dyDescent="0.3">
      <c r="A1186" s="40" t="s">
        <v>92</v>
      </c>
      <c r="B1186" s="40" t="str">
        <f>VLOOKUP(A1186,'CENTROS DE COSTOS'!A:D,2,0)</f>
        <v>0036-0002</v>
      </c>
      <c r="C1186" s="40" t="str">
        <f>VLOOKUP(A1186,'CENTROS DE COSTOS'!A:D,3,0)</f>
        <v>Wompi Eje Cafetero</v>
      </c>
      <c r="D1186" s="40">
        <v>63001</v>
      </c>
      <c r="E1186" s="40" t="s">
        <v>5447</v>
      </c>
      <c r="F1186" s="40">
        <v>49560</v>
      </c>
      <c r="G1186" s="40" t="s">
        <v>33</v>
      </c>
      <c r="H1186" s="40" t="s">
        <v>939</v>
      </c>
      <c r="I1186" s="40" t="s">
        <v>122</v>
      </c>
      <c r="J1186" s="40" t="s">
        <v>1589</v>
      </c>
      <c r="K1186" s="40" t="s">
        <v>1170</v>
      </c>
      <c r="L1186" s="40" t="s">
        <v>9138</v>
      </c>
      <c r="M1186" s="103">
        <v>45974.470138888893</v>
      </c>
      <c r="N1186" s="103">
        <v>45976.54583333333</v>
      </c>
      <c r="O1186" s="40" t="s">
        <v>35</v>
      </c>
      <c r="P1186" s="40" t="s">
        <v>35</v>
      </c>
      <c r="Q1186" s="40" t="s">
        <v>1494</v>
      </c>
      <c r="R1186" s="40" t="s">
        <v>1495</v>
      </c>
      <c r="S1186" s="40" t="s">
        <v>11395</v>
      </c>
      <c r="T1186" s="40" t="s">
        <v>1172</v>
      </c>
      <c r="U1186" s="40">
        <v>40</v>
      </c>
      <c r="V1186" s="40" t="str">
        <f>VLOOKUP(D1186,TIPOLOGIA!A:F,5,0)</f>
        <v>INTERMEDIA</v>
      </c>
      <c r="W1186" s="40" t="str">
        <f>VLOOKUP(D1186,TIPOLOGIA!A:F,6,0)</f>
        <v>TERRESTRE</v>
      </c>
      <c r="X1186" s="40" t="s">
        <v>1231</v>
      </c>
      <c r="Y1186" s="40">
        <v>1</v>
      </c>
      <c r="Z1186" s="51">
        <f>IF(T1186="SOPORTE_TELEFÓNICO",'TARIFAS 2025'!$B$14,IF(V1186="PRINCIPAL",'TARIFAS 2025'!$B$11,IF(V1186="INTERMEDIA",'TARIFAS 2025'!$C$11,IF(V1186="LEJANA",'TARIFAS 2025'!$D$11))))</f>
        <v>36351</v>
      </c>
      <c r="AA1186" s="51">
        <f t="shared" si="19"/>
        <v>36351</v>
      </c>
    </row>
    <row r="1187" spans="1:27" s="85" customFormat="1" x14ac:dyDescent="0.3">
      <c r="A1187" s="40" t="s">
        <v>71</v>
      </c>
      <c r="B1187" s="40" t="str">
        <f>VLOOKUP(A1187,'CENTROS DE COSTOS'!A:D,2,0)</f>
        <v>0036-0004</v>
      </c>
      <c r="C1187" s="40" t="str">
        <f>VLOOKUP(A1187,'CENTROS DE COSTOS'!A:D,3,0)</f>
        <v>Wompi Centro</v>
      </c>
      <c r="D1187" s="40">
        <v>11001</v>
      </c>
      <c r="E1187" s="40" t="s">
        <v>5448</v>
      </c>
      <c r="F1187" s="40">
        <v>19671</v>
      </c>
      <c r="G1187" s="40" t="s">
        <v>33</v>
      </c>
      <c r="H1187" s="40" t="s">
        <v>618</v>
      </c>
      <c r="I1187" s="40" t="s">
        <v>71</v>
      </c>
      <c r="J1187" s="40" t="s">
        <v>7159</v>
      </c>
      <c r="K1187" s="40" t="s">
        <v>1170</v>
      </c>
      <c r="L1187" s="40" t="s">
        <v>9139</v>
      </c>
      <c r="M1187" s="103">
        <v>45974.579861111109</v>
      </c>
      <c r="N1187" s="103">
        <v>45976.547222222223</v>
      </c>
      <c r="O1187" s="40" t="s">
        <v>35</v>
      </c>
      <c r="P1187" s="40" t="s">
        <v>35</v>
      </c>
      <c r="Q1187" s="40" t="s">
        <v>1494</v>
      </c>
      <c r="R1187" s="40" t="s">
        <v>1495</v>
      </c>
      <c r="S1187" s="40" t="s">
        <v>11396</v>
      </c>
      <c r="T1187" s="40" t="s">
        <v>1172</v>
      </c>
      <c r="U1187" s="40">
        <v>40</v>
      </c>
      <c r="V1187" s="40" t="str">
        <f>VLOOKUP(D1187,TIPOLOGIA!A:F,5,0)</f>
        <v>PRINCIPAL</v>
      </c>
      <c r="W1187" s="40" t="str">
        <f>VLOOKUP(D1187,TIPOLOGIA!A:F,6,0)</f>
        <v>TERRESTRE</v>
      </c>
      <c r="X1187" s="40" t="s">
        <v>1225</v>
      </c>
      <c r="Y1187" s="40">
        <v>1</v>
      </c>
      <c r="Z1187" s="51">
        <f>IF(T1187="SOPORTE_TELEFÓNICO",'TARIFAS 2025'!$B$14,IF(V1187="PRINCIPAL",'TARIFAS 2025'!$B$11,IF(V1187="INTERMEDIA",'TARIFAS 2025'!$C$11,IF(V1187="LEJANA",'TARIFAS 2025'!$D$11))))</f>
        <v>31419</v>
      </c>
      <c r="AA1187" s="51">
        <f t="shared" si="19"/>
        <v>31419</v>
      </c>
    </row>
    <row r="1188" spans="1:27" s="85" customFormat="1" x14ac:dyDescent="0.3">
      <c r="A1188" s="40" t="s">
        <v>74</v>
      </c>
      <c r="B1188" s="40" t="str">
        <f>VLOOKUP(A1188,'CENTROS DE COSTOS'!A:D,2,0)</f>
        <v>0036-0007</v>
      </c>
      <c r="C1188" s="40" t="str">
        <f>VLOOKUP(A1188,'CENTROS DE COSTOS'!A:D,3,0)</f>
        <v>Wompi Santander</v>
      </c>
      <c r="D1188" s="40">
        <v>68547</v>
      </c>
      <c r="E1188" s="40" t="s">
        <v>5449</v>
      </c>
      <c r="F1188" s="40">
        <v>54897</v>
      </c>
      <c r="G1188" s="40" t="s">
        <v>33</v>
      </c>
      <c r="H1188" s="40" t="s">
        <v>963</v>
      </c>
      <c r="I1188" s="40" t="s">
        <v>1013</v>
      </c>
      <c r="J1188" s="40" t="s">
        <v>7160</v>
      </c>
      <c r="K1188" s="40" t="s">
        <v>1170</v>
      </c>
      <c r="L1188" s="40" t="s">
        <v>9140</v>
      </c>
      <c r="M1188" s="103">
        <v>45974.665277777778</v>
      </c>
      <c r="N1188" s="103">
        <v>45976.550694444442</v>
      </c>
      <c r="O1188" s="40" t="s">
        <v>35</v>
      </c>
      <c r="P1188" s="40" t="s">
        <v>35</v>
      </c>
      <c r="Q1188" s="40" t="s">
        <v>1494</v>
      </c>
      <c r="R1188" s="40" t="s">
        <v>1495</v>
      </c>
      <c r="S1188" s="40" t="s">
        <v>11397</v>
      </c>
      <c r="T1188" s="40" t="s">
        <v>1172</v>
      </c>
      <c r="U1188" s="40">
        <v>64</v>
      </c>
      <c r="V1188" s="40" t="str">
        <f>VLOOKUP(D1188,TIPOLOGIA!A:F,5,0)</f>
        <v>INTERMEDIA</v>
      </c>
      <c r="W1188" s="40" t="str">
        <f>VLOOKUP(D1188,TIPOLOGIA!A:F,6,0)</f>
        <v>TERRESTRE</v>
      </c>
      <c r="X1188" s="40" t="s">
        <v>1401</v>
      </c>
      <c r="Y1188" s="40">
        <v>1</v>
      </c>
      <c r="Z1188" s="51">
        <f>IF(T1188="SOPORTE_TELEFÓNICO",'TARIFAS 2025'!$B$14,IF(V1188="PRINCIPAL",'TARIFAS 2025'!$B$11,IF(V1188="INTERMEDIA",'TARIFAS 2025'!$C$11,IF(V1188="LEJANA",'TARIFAS 2025'!$D$11))))</f>
        <v>36351</v>
      </c>
      <c r="AA1188" s="51">
        <f t="shared" si="19"/>
        <v>36351</v>
      </c>
    </row>
    <row r="1189" spans="1:27" s="85" customFormat="1" x14ac:dyDescent="0.3">
      <c r="A1189" s="40" t="s">
        <v>74</v>
      </c>
      <c r="B1189" s="40" t="str">
        <f>VLOOKUP(A1189,'CENTROS DE COSTOS'!A:D,2,0)</f>
        <v>0036-0007</v>
      </c>
      <c r="C1189" s="40" t="str">
        <f>VLOOKUP(A1189,'CENTROS DE COSTOS'!A:D,3,0)</f>
        <v>Wompi Santander</v>
      </c>
      <c r="D1189" s="40">
        <v>68547</v>
      </c>
      <c r="E1189" s="40" t="s">
        <v>5450</v>
      </c>
      <c r="F1189" s="40">
        <v>75280</v>
      </c>
      <c r="G1189" s="40" t="s">
        <v>33</v>
      </c>
      <c r="H1189" s="40" t="s">
        <v>963</v>
      </c>
      <c r="I1189" s="40" t="s">
        <v>1013</v>
      </c>
      <c r="J1189" s="40" t="s">
        <v>3157</v>
      </c>
      <c r="K1189" s="40" t="s">
        <v>1170</v>
      </c>
      <c r="L1189" s="40" t="s">
        <v>9141</v>
      </c>
      <c r="M1189" s="103">
        <v>45975.333333333343</v>
      </c>
      <c r="N1189" s="103">
        <v>45976.552083333343</v>
      </c>
      <c r="O1189" s="40" t="s">
        <v>35</v>
      </c>
      <c r="P1189" s="40" t="s">
        <v>35</v>
      </c>
      <c r="Q1189" s="40" t="s">
        <v>1494</v>
      </c>
      <c r="R1189" s="40" t="s">
        <v>1495</v>
      </c>
      <c r="S1189" s="40" t="s">
        <v>11398</v>
      </c>
      <c r="T1189" s="40" t="s">
        <v>1172</v>
      </c>
      <c r="U1189" s="40">
        <v>64</v>
      </c>
      <c r="V1189" s="40" t="str">
        <f>VLOOKUP(D1189,TIPOLOGIA!A:F,5,0)</f>
        <v>INTERMEDIA</v>
      </c>
      <c r="W1189" s="40" t="str">
        <f>VLOOKUP(D1189,TIPOLOGIA!A:F,6,0)</f>
        <v>TERRESTRE</v>
      </c>
      <c r="X1189" s="40" t="s">
        <v>1401</v>
      </c>
      <c r="Y1189" s="40">
        <v>1</v>
      </c>
      <c r="Z1189" s="51">
        <f>IF(T1189="SOPORTE_TELEFÓNICO",'TARIFAS 2025'!$B$14,IF(V1189="PRINCIPAL",'TARIFAS 2025'!$B$11,IF(V1189="INTERMEDIA",'TARIFAS 2025'!$C$11,IF(V1189="LEJANA",'TARIFAS 2025'!$D$11))))</f>
        <v>36351</v>
      </c>
      <c r="AA1189" s="51">
        <f t="shared" si="19"/>
        <v>36351</v>
      </c>
    </row>
    <row r="1190" spans="1:27" s="85" customFormat="1" x14ac:dyDescent="0.3">
      <c r="A1190" s="40" t="s">
        <v>90</v>
      </c>
      <c r="B1190" s="40" t="str">
        <f>VLOOKUP(A1190,'CENTROS DE COSTOS'!A:D,2,0)</f>
        <v>0036-0006</v>
      </c>
      <c r="C1190" s="40" t="str">
        <f>VLOOKUP(A1190,'CENTROS DE COSTOS'!A:D,3,0)</f>
        <v>Wompi Oriente</v>
      </c>
      <c r="D1190" s="40">
        <v>41001</v>
      </c>
      <c r="E1190" s="40" t="s">
        <v>5451</v>
      </c>
      <c r="F1190" s="40">
        <v>30785</v>
      </c>
      <c r="G1190" s="40" t="s">
        <v>33</v>
      </c>
      <c r="H1190" s="40" t="s">
        <v>740</v>
      </c>
      <c r="I1190" s="40" t="s">
        <v>90</v>
      </c>
      <c r="J1190" s="40" t="s">
        <v>7161</v>
      </c>
      <c r="K1190" s="40" t="s">
        <v>1170</v>
      </c>
      <c r="L1190" s="40" t="s">
        <v>9142</v>
      </c>
      <c r="M1190" s="103">
        <v>45975.333333333343</v>
      </c>
      <c r="N1190" s="103">
        <v>45976.552777777782</v>
      </c>
      <c r="O1190" s="40" t="s">
        <v>35</v>
      </c>
      <c r="P1190" s="40" t="s">
        <v>35</v>
      </c>
      <c r="Q1190" s="40" t="s">
        <v>1494</v>
      </c>
      <c r="R1190" s="40" t="s">
        <v>1495</v>
      </c>
      <c r="S1190" s="40" t="s">
        <v>11399</v>
      </c>
      <c r="T1190" s="40" t="s">
        <v>1172</v>
      </c>
      <c r="U1190" s="40">
        <v>24</v>
      </c>
      <c r="V1190" s="40" t="str">
        <f>VLOOKUP(D1190,TIPOLOGIA!A:F,5,0)</f>
        <v>PRINCIPAL</v>
      </c>
      <c r="W1190" s="40" t="str">
        <f>VLOOKUP(D1190,TIPOLOGIA!A:F,6,0)</f>
        <v>TERRESTRE</v>
      </c>
      <c r="X1190" s="40" t="s">
        <v>1214</v>
      </c>
      <c r="Y1190" s="40">
        <v>1</v>
      </c>
      <c r="Z1190" s="51">
        <f>IF(T1190="SOPORTE_TELEFÓNICO",'TARIFAS 2025'!$B$14,IF(V1190="PRINCIPAL",'TARIFAS 2025'!$B$11,IF(V1190="INTERMEDIA",'TARIFAS 2025'!$C$11,IF(V1190="LEJANA",'TARIFAS 2025'!$D$11))))</f>
        <v>31419</v>
      </c>
      <c r="AA1190" s="51">
        <f t="shared" si="19"/>
        <v>31419</v>
      </c>
    </row>
    <row r="1191" spans="1:27" s="85" customFormat="1" x14ac:dyDescent="0.3">
      <c r="A1191" s="40" t="s">
        <v>77</v>
      </c>
      <c r="B1191" s="40" t="str">
        <f>VLOOKUP(A1191,'CENTROS DE COSTOS'!A:D,2,0)</f>
        <v>0036-0003</v>
      </c>
      <c r="C1191" s="40" t="str">
        <f>VLOOKUP(A1191,'CENTROS DE COSTOS'!A:D,3,0)</f>
        <v>Wompi Suroccidente</v>
      </c>
      <c r="D1191" s="40">
        <v>76001</v>
      </c>
      <c r="E1191" s="40" t="s">
        <v>5452</v>
      </c>
      <c r="F1191" s="40">
        <v>53834</v>
      </c>
      <c r="G1191" s="40" t="s">
        <v>33</v>
      </c>
      <c r="H1191" s="40" t="s">
        <v>1101</v>
      </c>
      <c r="I1191" s="40" t="s">
        <v>77</v>
      </c>
      <c r="J1191" s="40" t="s">
        <v>7162</v>
      </c>
      <c r="K1191" s="40" t="s">
        <v>1170</v>
      </c>
      <c r="L1191" s="40" t="s">
        <v>9143</v>
      </c>
      <c r="M1191" s="103">
        <v>45975.333333333343</v>
      </c>
      <c r="N1191" s="103">
        <v>45976.554861111108</v>
      </c>
      <c r="O1191" s="40" t="s">
        <v>35</v>
      </c>
      <c r="P1191" s="40" t="s">
        <v>35</v>
      </c>
      <c r="Q1191" s="40" t="s">
        <v>1494</v>
      </c>
      <c r="R1191" s="40" t="s">
        <v>1495</v>
      </c>
      <c r="S1191" s="40" t="s">
        <v>11400</v>
      </c>
      <c r="T1191" s="40" t="s">
        <v>1172</v>
      </c>
      <c r="U1191" s="40">
        <v>64</v>
      </c>
      <c r="V1191" s="40" t="str">
        <f>VLOOKUP(D1191,TIPOLOGIA!A:F,5,0)</f>
        <v>PRINCIPAL</v>
      </c>
      <c r="W1191" s="40" t="str">
        <f>VLOOKUP(D1191,TIPOLOGIA!A:F,6,0)</f>
        <v>TERRESTRE</v>
      </c>
      <c r="X1191" s="40" t="s">
        <v>1173</v>
      </c>
      <c r="Y1191" s="40">
        <v>1</v>
      </c>
      <c r="Z1191" s="51">
        <f>IF(T1191="SOPORTE_TELEFÓNICO",'TARIFAS 2025'!$B$14,IF(V1191="PRINCIPAL",'TARIFAS 2025'!$B$11,IF(V1191="INTERMEDIA",'TARIFAS 2025'!$C$11,IF(V1191="LEJANA",'TARIFAS 2025'!$D$11))))</f>
        <v>31419</v>
      </c>
      <c r="AA1191" s="51">
        <f t="shared" si="19"/>
        <v>31419</v>
      </c>
    </row>
    <row r="1192" spans="1:27" s="85" customFormat="1" x14ac:dyDescent="0.3">
      <c r="A1192" s="40" t="s">
        <v>77</v>
      </c>
      <c r="B1192" s="40" t="str">
        <f>VLOOKUP(A1192,'CENTROS DE COSTOS'!A:D,2,0)</f>
        <v>0036-0003</v>
      </c>
      <c r="C1192" s="40" t="str">
        <f>VLOOKUP(A1192,'CENTROS DE COSTOS'!A:D,3,0)</f>
        <v>Wompi Suroccidente</v>
      </c>
      <c r="D1192" s="40">
        <v>76001</v>
      </c>
      <c r="E1192" s="40" t="s">
        <v>5453</v>
      </c>
      <c r="F1192" s="40">
        <v>74005</v>
      </c>
      <c r="G1192" s="40" t="s">
        <v>33</v>
      </c>
      <c r="H1192" s="40" t="s">
        <v>1101</v>
      </c>
      <c r="I1192" s="40" t="s">
        <v>77</v>
      </c>
      <c r="J1192" s="40" t="s">
        <v>7163</v>
      </c>
      <c r="K1192" s="40" t="s">
        <v>1170</v>
      </c>
      <c r="L1192" s="40" t="s">
        <v>9144</v>
      </c>
      <c r="M1192" s="103">
        <v>45975.333333333343</v>
      </c>
      <c r="N1192" s="103">
        <v>45976.556250000001</v>
      </c>
      <c r="O1192" s="40" t="s">
        <v>35</v>
      </c>
      <c r="P1192" s="40" t="s">
        <v>35</v>
      </c>
      <c r="Q1192" s="40" t="s">
        <v>1494</v>
      </c>
      <c r="R1192" s="40" t="s">
        <v>1495</v>
      </c>
      <c r="S1192" s="40" t="s">
        <v>11401</v>
      </c>
      <c r="T1192" s="40" t="s">
        <v>1172</v>
      </c>
      <c r="U1192" s="40">
        <v>56</v>
      </c>
      <c r="V1192" s="40" t="str">
        <f>VLOOKUP(D1192,TIPOLOGIA!A:F,5,0)</f>
        <v>PRINCIPAL</v>
      </c>
      <c r="W1192" s="40" t="str">
        <f>VLOOKUP(D1192,TIPOLOGIA!A:F,6,0)</f>
        <v>TERRESTRE</v>
      </c>
      <c r="X1192" s="40" t="s">
        <v>1673</v>
      </c>
      <c r="Y1192" s="40">
        <v>1</v>
      </c>
      <c r="Z1192" s="51">
        <f>IF(T1192="SOPORTE_TELEFÓNICO",'TARIFAS 2025'!$B$14,IF(V1192="PRINCIPAL",'TARIFAS 2025'!$B$11,IF(V1192="INTERMEDIA",'TARIFAS 2025'!$C$11,IF(V1192="LEJANA",'TARIFAS 2025'!$D$11))))</f>
        <v>31419</v>
      </c>
      <c r="AA1192" s="51">
        <f t="shared" si="19"/>
        <v>31419</v>
      </c>
    </row>
    <row r="1193" spans="1:27" s="85" customFormat="1" x14ac:dyDescent="0.3">
      <c r="A1193" s="40" t="s">
        <v>77</v>
      </c>
      <c r="B1193" s="40" t="str">
        <f>VLOOKUP(A1193,'CENTROS DE COSTOS'!A:D,2,0)</f>
        <v>0036-0003</v>
      </c>
      <c r="C1193" s="40" t="str">
        <f>VLOOKUP(A1193,'CENTROS DE COSTOS'!A:D,3,0)</f>
        <v>Wompi Suroccidente</v>
      </c>
      <c r="D1193" s="40">
        <v>76001</v>
      </c>
      <c r="E1193" s="40" t="s">
        <v>5454</v>
      </c>
      <c r="F1193" s="40">
        <v>52803</v>
      </c>
      <c r="G1193" s="40" t="s">
        <v>33</v>
      </c>
      <c r="H1193" s="40" t="s">
        <v>1101</v>
      </c>
      <c r="I1193" s="40" t="s">
        <v>77</v>
      </c>
      <c r="J1193" s="40" t="s">
        <v>7164</v>
      </c>
      <c r="K1193" s="40" t="s">
        <v>1170</v>
      </c>
      <c r="L1193" s="40" t="s">
        <v>9145</v>
      </c>
      <c r="M1193" s="103">
        <v>45975.536805555559</v>
      </c>
      <c r="N1193" s="103">
        <v>45976.556944444441</v>
      </c>
      <c r="O1193" s="40" t="s">
        <v>35</v>
      </c>
      <c r="P1193" s="40" t="s">
        <v>35</v>
      </c>
      <c r="Q1193" s="40" t="s">
        <v>1494</v>
      </c>
      <c r="R1193" s="40" t="s">
        <v>1495</v>
      </c>
      <c r="S1193" s="40" t="s">
        <v>11402</v>
      </c>
      <c r="T1193" s="40" t="s">
        <v>1172</v>
      </c>
      <c r="U1193" s="40">
        <v>64</v>
      </c>
      <c r="V1193" s="40" t="str">
        <f>VLOOKUP(D1193,TIPOLOGIA!A:F,5,0)</f>
        <v>PRINCIPAL</v>
      </c>
      <c r="W1193" s="40" t="str">
        <f>VLOOKUP(D1193,TIPOLOGIA!A:F,6,0)</f>
        <v>TERRESTRE</v>
      </c>
      <c r="X1193" s="40" t="s">
        <v>1221</v>
      </c>
      <c r="Y1193" s="40">
        <v>1</v>
      </c>
      <c r="Z1193" s="51">
        <f>IF(T1193="SOPORTE_TELEFÓNICO",'TARIFAS 2025'!$B$14,IF(V1193="PRINCIPAL",'TARIFAS 2025'!$B$11,IF(V1193="INTERMEDIA",'TARIFAS 2025'!$C$11,IF(V1193="LEJANA",'TARIFAS 2025'!$D$11))))</f>
        <v>31419</v>
      </c>
      <c r="AA1193" s="51">
        <f t="shared" si="19"/>
        <v>31419</v>
      </c>
    </row>
    <row r="1194" spans="1:27" s="85" customFormat="1" x14ac:dyDescent="0.3">
      <c r="A1194" s="40" t="s">
        <v>71</v>
      </c>
      <c r="B1194" s="40" t="str">
        <f>VLOOKUP(A1194,'CENTROS DE COSTOS'!A:D,2,0)</f>
        <v>0036-0004</v>
      </c>
      <c r="C1194" s="40" t="str">
        <f>VLOOKUP(A1194,'CENTROS DE COSTOS'!A:D,3,0)</f>
        <v>Wompi Centro</v>
      </c>
      <c r="D1194" s="40">
        <v>11001</v>
      </c>
      <c r="E1194" s="40" t="s">
        <v>5455</v>
      </c>
      <c r="F1194" s="40">
        <v>30461</v>
      </c>
      <c r="G1194" s="40" t="s">
        <v>33</v>
      </c>
      <c r="H1194" s="40" t="s">
        <v>618</v>
      </c>
      <c r="I1194" s="40" t="s">
        <v>71</v>
      </c>
      <c r="J1194" s="40" t="s">
        <v>7165</v>
      </c>
      <c r="K1194" s="40" t="s">
        <v>1170</v>
      </c>
      <c r="L1194" s="40" t="s">
        <v>9146</v>
      </c>
      <c r="M1194" s="103">
        <v>45975.333333333343</v>
      </c>
      <c r="N1194" s="103">
        <v>45976.556944444441</v>
      </c>
      <c r="O1194" s="40" t="s">
        <v>35</v>
      </c>
      <c r="P1194" s="40" t="s">
        <v>35</v>
      </c>
      <c r="Q1194" s="40" t="s">
        <v>1494</v>
      </c>
      <c r="R1194" s="40" t="s">
        <v>1495</v>
      </c>
      <c r="S1194" s="40" t="s">
        <v>11403</v>
      </c>
      <c r="T1194" s="40" t="s">
        <v>1172</v>
      </c>
      <c r="U1194" s="40">
        <v>24</v>
      </c>
      <c r="V1194" s="40" t="str">
        <f>VLOOKUP(D1194,TIPOLOGIA!A:F,5,0)</f>
        <v>PRINCIPAL</v>
      </c>
      <c r="W1194" s="40" t="str">
        <f>VLOOKUP(D1194,TIPOLOGIA!A:F,6,0)</f>
        <v>TERRESTRE</v>
      </c>
      <c r="X1194" s="40" t="s">
        <v>1202</v>
      </c>
      <c r="Y1194" s="40">
        <v>1</v>
      </c>
      <c r="Z1194" s="51">
        <f>IF(T1194="SOPORTE_TELEFÓNICO",'TARIFAS 2025'!$B$14,IF(V1194="PRINCIPAL",'TARIFAS 2025'!$B$11,IF(V1194="INTERMEDIA",'TARIFAS 2025'!$C$11,IF(V1194="LEJANA",'TARIFAS 2025'!$D$11))))</f>
        <v>31419</v>
      </c>
      <c r="AA1194" s="51">
        <f t="shared" si="19"/>
        <v>31419</v>
      </c>
    </row>
    <row r="1195" spans="1:27" s="85" customFormat="1" x14ac:dyDescent="0.3">
      <c r="A1195" s="40" t="s">
        <v>71</v>
      </c>
      <c r="B1195" s="40" t="str">
        <f>VLOOKUP(A1195,'CENTROS DE COSTOS'!A:D,2,0)</f>
        <v>0036-0004</v>
      </c>
      <c r="C1195" s="40" t="str">
        <f>VLOOKUP(A1195,'CENTROS DE COSTOS'!A:D,3,0)</f>
        <v>Wompi Centro</v>
      </c>
      <c r="D1195" s="40">
        <v>11001</v>
      </c>
      <c r="E1195" s="40" t="s">
        <v>5456</v>
      </c>
      <c r="F1195" s="40">
        <v>59737</v>
      </c>
      <c r="G1195" s="40" t="s">
        <v>33</v>
      </c>
      <c r="H1195" s="40" t="s">
        <v>618</v>
      </c>
      <c r="I1195" s="40" t="s">
        <v>71</v>
      </c>
      <c r="J1195" s="40" t="s">
        <v>7166</v>
      </c>
      <c r="K1195" s="40" t="s">
        <v>1170</v>
      </c>
      <c r="L1195" s="40" t="s">
        <v>9147</v>
      </c>
      <c r="M1195" s="103">
        <v>45975.509027777778</v>
      </c>
      <c r="N1195" s="103">
        <v>45976.558333333327</v>
      </c>
      <c r="O1195" s="40" t="s">
        <v>35</v>
      </c>
      <c r="P1195" s="40" t="s">
        <v>35</v>
      </c>
      <c r="Q1195" s="40" t="s">
        <v>1494</v>
      </c>
      <c r="R1195" s="40" t="s">
        <v>1495</v>
      </c>
      <c r="S1195" s="40" t="s">
        <v>11404</v>
      </c>
      <c r="T1195" s="40" t="s">
        <v>1172</v>
      </c>
      <c r="U1195" s="40">
        <v>32</v>
      </c>
      <c r="V1195" s="40" t="str">
        <f>VLOOKUP(D1195,TIPOLOGIA!A:F,5,0)</f>
        <v>PRINCIPAL</v>
      </c>
      <c r="W1195" s="40" t="str">
        <f>VLOOKUP(D1195,TIPOLOGIA!A:F,6,0)</f>
        <v>TERRESTRE</v>
      </c>
      <c r="X1195" s="40" t="s">
        <v>1216</v>
      </c>
      <c r="Y1195" s="40">
        <v>1</v>
      </c>
      <c r="Z1195" s="51">
        <f>IF(T1195="SOPORTE_TELEFÓNICO",'TARIFAS 2025'!$B$14,IF(V1195="PRINCIPAL",'TARIFAS 2025'!$B$11,IF(V1195="INTERMEDIA",'TARIFAS 2025'!$C$11,IF(V1195="LEJANA",'TARIFAS 2025'!$D$11))))</f>
        <v>31419</v>
      </c>
      <c r="AA1195" s="51">
        <f t="shared" si="19"/>
        <v>31419</v>
      </c>
    </row>
    <row r="1196" spans="1:27" s="85" customFormat="1" x14ac:dyDescent="0.3">
      <c r="A1196" s="40" t="s">
        <v>71</v>
      </c>
      <c r="B1196" s="40" t="str">
        <f>VLOOKUP(A1196,'CENTROS DE COSTOS'!A:D,2,0)</f>
        <v>0036-0004</v>
      </c>
      <c r="C1196" s="40" t="str">
        <f>VLOOKUP(A1196,'CENTROS DE COSTOS'!A:D,3,0)</f>
        <v>Wompi Centro</v>
      </c>
      <c r="D1196" s="40">
        <v>11001</v>
      </c>
      <c r="E1196" s="40" t="s">
        <v>5457</v>
      </c>
      <c r="F1196" s="40">
        <v>48563</v>
      </c>
      <c r="G1196" s="40" t="s">
        <v>33</v>
      </c>
      <c r="H1196" s="40" t="s">
        <v>618</v>
      </c>
      <c r="I1196" s="40" t="s">
        <v>71</v>
      </c>
      <c r="J1196" s="40" t="s">
        <v>1557</v>
      </c>
      <c r="K1196" s="40" t="s">
        <v>1170</v>
      </c>
      <c r="L1196" s="40" t="s">
        <v>9148</v>
      </c>
      <c r="M1196" s="103">
        <v>45975.333333333343</v>
      </c>
      <c r="N1196" s="103">
        <v>45976.559027777781</v>
      </c>
      <c r="O1196" s="40" t="s">
        <v>35</v>
      </c>
      <c r="P1196" s="40" t="s">
        <v>35</v>
      </c>
      <c r="Q1196" s="40" t="s">
        <v>1494</v>
      </c>
      <c r="R1196" s="40" t="s">
        <v>1495</v>
      </c>
      <c r="S1196" s="40" t="s">
        <v>11405</v>
      </c>
      <c r="T1196" s="40" t="s">
        <v>1172</v>
      </c>
      <c r="U1196" s="40">
        <v>24</v>
      </c>
      <c r="V1196" s="40" t="str">
        <f>VLOOKUP(D1196,TIPOLOGIA!A:F,5,0)</f>
        <v>PRINCIPAL</v>
      </c>
      <c r="W1196" s="40" t="str">
        <f>VLOOKUP(D1196,TIPOLOGIA!A:F,6,0)</f>
        <v>TERRESTRE</v>
      </c>
      <c r="X1196" s="40" t="s">
        <v>1323</v>
      </c>
      <c r="Y1196" s="40">
        <v>1</v>
      </c>
      <c r="Z1196" s="51">
        <f>IF(T1196="SOPORTE_TELEFÓNICO",'TARIFAS 2025'!$B$14,IF(V1196="PRINCIPAL",'TARIFAS 2025'!$B$11,IF(V1196="INTERMEDIA",'TARIFAS 2025'!$C$11,IF(V1196="LEJANA",'TARIFAS 2025'!$D$11))))</f>
        <v>31419</v>
      </c>
      <c r="AA1196" s="51">
        <f t="shared" si="19"/>
        <v>31419</v>
      </c>
    </row>
    <row r="1197" spans="1:27" s="85" customFormat="1" x14ac:dyDescent="0.3">
      <c r="A1197" s="40" t="s">
        <v>77</v>
      </c>
      <c r="B1197" s="40" t="str">
        <f>VLOOKUP(A1197,'CENTROS DE COSTOS'!A:D,2,0)</f>
        <v>0036-0003</v>
      </c>
      <c r="C1197" s="40" t="str">
        <f>VLOOKUP(A1197,'CENTROS DE COSTOS'!A:D,3,0)</f>
        <v>Wompi Suroccidente</v>
      </c>
      <c r="D1197" s="40">
        <v>76001</v>
      </c>
      <c r="E1197" s="40" t="s">
        <v>5458</v>
      </c>
      <c r="F1197" s="40">
        <v>10986</v>
      </c>
      <c r="G1197" s="40" t="s">
        <v>33</v>
      </c>
      <c r="H1197" s="40" t="s">
        <v>1101</v>
      </c>
      <c r="I1197" s="40" t="s">
        <v>77</v>
      </c>
      <c r="J1197" s="40" t="s">
        <v>3446</v>
      </c>
      <c r="K1197" s="40" t="s">
        <v>1170</v>
      </c>
      <c r="L1197" s="40" t="s">
        <v>9149</v>
      </c>
      <c r="M1197" s="103">
        <v>45975.487500000003</v>
      </c>
      <c r="N1197" s="103">
        <v>45976.55972222222</v>
      </c>
      <c r="O1197" s="40" t="s">
        <v>35</v>
      </c>
      <c r="P1197" s="40" t="s">
        <v>35</v>
      </c>
      <c r="Q1197" s="40" t="s">
        <v>1494</v>
      </c>
      <c r="R1197" s="40" t="s">
        <v>1495</v>
      </c>
      <c r="S1197" s="40" t="s">
        <v>11406</v>
      </c>
      <c r="T1197" s="40" t="s">
        <v>1172</v>
      </c>
      <c r="U1197" s="40">
        <v>64</v>
      </c>
      <c r="V1197" s="40" t="str">
        <f>VLOOKUP(D1197,TIPOLOGIA!A:F,5,0)</f>
        <v>PRINCIPAL</v>
      </c>
      <c r="W1197" s="40" t="str">
        <f>VLOOKUP(D1197,TIPOLOGIA!A:F,6,0)</f>
        <v>TERRESTRE</v>
      </c>
      <c r="X1197" s="40" t="s">
        <v>1261</v>
      </c>
      <c r="Y1197" s="40">
        <v>1</v>
      </c>
      <c r="Z1197" s="51">
        <f>IF(T1197="SOPORTE_TELEFÓNICO",'TARIFAS 2025'!$B$14,IF(V1197="PRINCIPAL",'TARIFAS 2025'!$B$11,IF(V1197="INTERMEDIA",'TARIFAS 2025'!$C$11,IF(V1197="LEJANA",'TARIFAS 2025'!$D$11))))</f>
        <v>31419</v>
      </c>
      <c r="AA1197" s="51">
        <f t="shared" si="19"/>
        <v>31419</v>
      </c>
    </row>
    <row r="1198" spans="1:27" s="85" customFormat="1" x14ac:dyDescent="0.3">
      <c r="A1198" s="40" t="s">
        <v>90</v>
      </c>
      <c r="B1198" s="40" t="str">
        <f>VLOOKUP(A1198,'CENTROS DE COSTOS'!A:D,2,0)</f>
        <v>0036-0006</v>
      </c>
      <c r="C1198" s="40" t="str">
        <f>VLOOKUP(A1198,'CENTROS DE COSTOS'!A:D,3,0)</f>
        <v>Wompi Oriente</v>
      </c>
      <c r="D1198" s="40">
        <v>41001</v>
      </c>
      <c r="E1198" s="40" t="s">
        <v>5459</v>
      </c>
      <c r="F1198" s="40">
        <v>53181</v>
      </c>
      <c r="G1198" s="40" t="s">
        <v>33</v>
      </c>
      <c r="H1198" s="40" t="s">
        <v>740</v>
      </c>
      <c r="I1198" s="40" t="s">
        <v>90</v>
      </c>
      <c r="J1198" s="40" t="s">
        <v>7167</v>
      </c>
      <c r="K1198" s="40" t="s">
        <v>1170</v>
      </c>
      <c r="L1198" s="40" t="s">
        <v>9150</v>
      </c>
      <c r="M1198" s="103">
        <v>45972.654861111107</v>
      </c>
      <c r="N1198" s="103">
        <v>45976.560416666667</v>
      </c>
      <c r="O1198" s="40" t="s">
        <v>35</v>
      </c>
      <c r="P1198" s="40" t="s">
        <v>35</v>
      </c>
      <c r="Q1198" s="40" t="s">
        <v>1494</v>
      </c>
      <c r="R1198" s="40" t="s">
        <v>1495</v>
      </c>
      <c r="S1198" s="40" t="s">
        <v>11407</v>
      </c>
      <c r="T1198" s="40" t="s">
        <v>1172</v>
      </c>
      <c r="U1198" s="40">
        <v>56</v>
      </c>
      <c r="V1198" s="40" t="str">
        <f>VLOOKUP(D1198,TIPOLOGIA!A:F,5,0)</f>
        <v>PRINCIPAL</v>
      </c>
      <c r="W1198" s="40" t="str">
        <f>VLOOKUP(D1198,TIPOLOGIA!A:F,6,0)</f>
        <v>TERRESTRE</v>
      </c>
      <c r="X1198" s="40" t="s">
        <v>1214</v>
      </c>
      <c r="Y1198" s="40">
        <v>1</v>
      </c>
      <c r="Z1198" s="51">
        <f>IF(T1198="SOPORTE_TELEFÓNICO",'TARIFAS 2025'!$B$14,IF(V1198="PRINCIPAL",'TARIFAS 2025'!$B$11,IF(V1198="INTERMEDIA",'TARIFAS 2025'!$C$11,IF(V1198="LEJANA",'TARIFAS 2025'!$D$11))))</f>
        <v>31419</v>
      </c>
      <c r="AA1198" s="51">
        <f t="shared" si="19"/>
        <v>31419</v>
      </c>
    </row>
    <row r="1199" spans="1:27" s="85" customFormat="1" x14ac:dyDescent="0.3">
      <c r="A1199" s="40" t="s">
        <v>71</v>
      </c>
      <c r="B1199" s="40" t="str">
        <f>VLOOKUP(A1199,'CENTROS DE COSTOS'!A:D,2,0)</f>
        <v>0036-0004</v>
      </c>
      <c r="C1199" s="40" t="str">
        <f>VLOOKUP(A1199,'CENTROS DE COSTOS'!A:D,3,0)</f>
        <v>Wompi Centro</v>
      </c>
      <c r="D1199" s="40">
        <v>11001</v>
      </c>
      <c r="E1199" s="40" t="s">
        <v>5460</v>
      </c>
      <c r="F1199" s="40">
        <v>79607</v>
      </c>
      <c r="G1199" s="40" t="s">
        <v>33</v>
      </c>
      <c r="H1199" s="40" t="s">
        <v>618</v>
      </c>
      <c r="I1199" s="40" t="s">
        <v>71</v>
      </c>
      <c r="J1199" s="40" t="s">
        <v>1324</v>
      </c>
      <c r="K1199" s="40" t="s">
        <v>1170</v>
      </c>
      <c r="L1199" s="40" t="s">
        <v>9151</v>
      </c>
      <c r="M1199" s="103">
        <v>45973.647916666669</v>
      </c>
      <c r="N1199" s="103">
        <v>45976.563888888893</v>
      </c>
      <c r="O1199" s="40" t="s">
        <v>35</v>
      </c>
      <c r="P1199" s="40" t="s">
        <v>35</v>
      </c>
      <c r="Q1199" s="40" t="s">
        <v>1494</v>
      </c>
      <c r="R1199" s="40" t="s">
        <v>1495</v>
      </c>
      <c r="S1199" s="40" t="s">
        <v>11408</v>
      </c>
      <c r="T1199" s="40" t="s">
        <v>1172</v>
      </c>
      <c r="U1199" s="40">
        <v>24</v>
      </c>
      <c r="V1199" s="40" t="str">
        <f>VLOOKUP(D1199,TIPOLOGIA!A:F,5,0)</f>
        <v>PRINCIPAL</v>
      </c>
      <c r="W1199" s="40" t="str">
        <f>VLOOKUP(D1199,TIPOLOGIA!A:F,6,0)</f>
        <v>TERRESTRE</v>
      </c>
      <c r="X1199" s="40" t="s">
        <v>1323</v>
      </c>
      <c r="Y1199" s="40">
        <v>1</v>
      </c>
      <c r="Z1199" s="51">
        <f>IF(T1199="SOPORTE_TELEFÓNICO",'TARIFAS 2025'!$B$14,IF(V1199="PRINCIPAL",'TARIFAS 2025'!$B$11,IF(V1199="INTERMEDIA",'TARIFAS 2025'!$C$11,IF(V1199="LEJANA",'TARIFAS 2025'!$D$11))))</f>
        <v>31419</v>
      </c>
      <c r="AA1199" s="51">
        <f t="shared" si="19"/>
        <v>31419</v>
      </c>
    </row>
    <row r="1200" spans="1:27" s="85" customFormat="1" x14ac:dyDescent="0.3">
      <c r="A1200" s="40" t="s">
        <v>98</v>
      </c>
      <c r="B1200" s="40" t="str">
        <f>VLOOKUP(A1200,'CENTROS DE COSTOS'!A:D,2,0)</f>
        <v>0036-0006</v>
      </c>
      <c r="C1200" s="40" t="str">
        <f>VLOOKUP(A1200,'CENTROS DE COSTOS'!A:D,3,0)</f>
        <v>Wompi Oriente</v>
      </c>
      <c r="D1200" s="40">
        <v>50001</v>
      </c>
      <c r="E1200" s="40" t="s">
        <v>5461</v>
      </c>
      <c r="F1200" s="40">
        <v>51898</v>
      </c>
      <c r="G1200" s="40" t="s">
        <v>33</v>
      </c>
      <c r="H1200" s="40" t="s">
        <v>814</v>
      </c>
      <c r="I1200" s="40" t="s">
        <v>98</v>
      </c>
      <c r="J1200" s="40" t="s">
        <v>1512</v>
      </c>
      <c r="K1200" s="40" t="s">
        <v>1170</v>
      </c>
      <c r="L1200" s="40" t="s">
        <v>9152</v>
      </c>
      <c r="M1200" s="103">
        <v>45974.333333333343</v>
      </c>
      <c r="N1200" s="103">
        <v>45976.56527777778</v>
      </c>
      <c r="O1200" s="40" t="s">
        <v>35</v>
      </c>
      <c r="P1200" s="40" t="s">
        <v>35</v>
      </c>
      <c r="Q1200" s="40" t="s">
        <v>1494</v>
      </c>
      <c r="R1200" s="40" t="s">
        <v>1495</v>
      </c>
      <c r="S1200" s="40" t="s">
        <v>11409</v>
      </c>
      <c r="T1200" s="40" t="s">
        <v>1172</v>
      </c>
      <c r="U1200" s="40">
        <v>48</v>
      </c>
      <c r="V1200" s="40" t="str">
        <f>VLOOKUP(D1200,TIPOLOGIA!A:F,5,0)</f>
        <v>PRINCIPAL</v>
      </c>
      <c r="W1200" s="40" t="str">
        <f>VLOOKUP(D1200,TIPOLOGIA!A:F,6,0)</f>
        <v>TERRESTRE</v>
      </c>
      <c r="X1200" s="40" t="s">
        <v>1373</v>
      </c>
      <c r="Y1200" s="40">
        <v>1</v>
      </c>
      <c r="Z1200" s="51">
        <f>IF(T1200="SOPORTE_TELEFÓNICO",'TARIFAS 2025'!$B$14,IF(V1200="PRINCIPAL",'TARIFAS 2025'!$B$11,IF(V1200="INTERMEDIA",'TARIFAS 2025'!$C$11,IF(V1200="LEJANA",'TARIFAS 2025'!$D$11))))</f>
        <v>31419</v>
      </c>
      <c r="AA1200" s="51">
        <f t="shared" si="19"/>
        <v>31419</v>
      </c>
    </row>
    <row r="1201" spans="1:27" s="85" customFormat="1" x14ac:dyDescent="0.3">
      <c r="A1201" s="40" t="s">
        <v>68</v>
      </c>
      <c r="B1201" s="40" t="str">
        <f>VLOOKUP(A1201,'CENTROS DE COSTOS'!A:D,2,0)</f>
        <v>0036-0001</v>
      </c>
      <c r="C1201" s="40" t="str">
        <f>VLOOKUP(A1201,'CENTROS DE COSTOS'!A:D,3,0)</f>
        <v>Wompi Costa</v>
      </c>
      <c r="D1201" s="40">
        <v>8758</v>
      </c>
      <c r="E1201" s="40" t="s">
        <v>5462</v>
      </c>
      <c r="F1201" s="40">
        <v>46339</v>
      </c>
      <c r="G1201" s="40" t="s">
        <v>33</v>
      </c>
      <c r="H1201" s="40" t="s">
        <v>253</v>
      </c>
      <c r="I1201" s="40" t="s">
        <v>270</v>
      </c>
      <c r="J1201" s="40" t="s">
        <v>7168</v>
      </c>
      <c r="K1201" s="40" t="s">
        <v>1170</v>
      </c>
      <c r="L1201" s="40" t="s">
        <v>9153</v>
      </c>
      <c r="M1201" s="103">
        <v>45975.375</v>
      </c>
      <c r="N1201" s="103">
        <v>45976.570833333331</v>
      </c>
      <c r="O1201" s="40" t="s">
        <v>35</v>
      </c>
      <c r="P1201" s="40" t="s">
        <v>35</v>
      </c>
      <c r="Q1201" s="40" t="s">
        <v>1494</v>
      </c>
      <c r="R1201" s="40" t="s">
        <v>1495</v>
      </c>
      <c r="S1201" s="40" t="s">
        <v>11410</v>
      </c>
      <c r="T1201" s="40" t="s">
        <v>1172</v>
      </c>
      <c r="U1201" s="40">
        <v>56</v>
      </c>
      <c r="V1201" s="40" t="str">
        <f>VLOOKUP(D1201,TIPOLOGIA!A:F,5,0)</f>
        <v>PRINCIPAL</v>
      </c>
      <c r="W1201" s="40" t="str">
        <f>VLOOKUP(D1201,TIPOLOGIA!A:F,6,0)</f>
        <v>TERRESTRE</v>
      </c>
      <c r="X1201" s="40" t="s">
        <v>1196</v>
      </c>
      <c r="Y1201" s="40">
        <v>1</v>
      </c>
      <c r="Z1201" s="51">
        <f>IF(T1201="SOPORTE_TELEFÓNICO",'TARIFAS 2025'!$B$14,IF(V1201="PRINCIPAL",'TARIFAS 2025'!$B$11,IF(V1201="INTERMEDIA",'TARIFAS 2025'!$C$11,IF(V1201="LEJANA",'TARIFAS 2025'!$D$11))))</f>
        <v>31419</v>
      </c>
      <c r="AA1201" s="51">
        <f t="shared" si="19"/>
        <v>31419</v>
      </c>
    </row>
    <row r="1202" spans="1:27" s="85" customFormat="1" x14ac:dyDescent="0.3">
      <c r="A1202" s="40" t="s">
        <v>77</v>
      </c>
      <c r="B1202" s="40" t="str">
        <f>VLOOKUP(A1202,'CENTROS DE COSTOS'!A:D,2,0)</f>
        <v>0036-0003</v>
      </c>
      <c r="C1202" s="40" t="str">
        <f>VLOOKUP(A1202,'CENTROS DE COSTOS'!A:D,3,0)</f>
        <v>Wompi Suroccidente</v>
      </c>
      <c r="D1202" s="40">
        <v>76001</v>
      </c>
      <c r="E1202" s="40" t="s">
        <v>5463</v>
      </c>
      <c r="F1202" s="40">
        <v>80937</v>
      </c>
      <c r="G1202" s="40" t="s">
        <v>33</v>
      </c>
      <c r="H1202" s="40" t="s">
        <v>1101</v>
      </c>
      <c r="I1202" s="40" t="s">
        <v>77</v>
      </c>
      <c r="J1202" s="40" t="s">
        <v>7169</v>
      </c>
      <c r="K1202" s="40" t="s">
        <v>1170</v>
      </c>
      <c r="L1202" s="40" t="s">
        <v>9154</v>
      </c>
      <c r="M1202" s="103">
        <v>45975.400694444441</v>
      </c>
      <c r="N1202" s="103">
        <v>45976.572222222218</v>
      </c>
      <c r="O1202" s="40" t="s">
        <v>35</v>
      </c>
      <c r="P1202" s="40" t="s">
        <v>35</v>
      </c>
      <c r="Q1202" s="40" t="s">
        <v>1494</v>
      </c>
      <c r="R1202" s="40" t="s">
        <v>1495</v>
      </c>
      <c r="S1202" s="40" t="s">
        <v>11411</v>
      </c>
      <c r="T1202" s="40" t="s">
        <v>1172</v>
      </c>
      <c r="U1202" s="40">
        <v>24</v>
      </c>
      <c r="V1202" s="40" t="str">
        <f>VLOOKUP(D1202,TIPOLOGIA!A:F,5,0)</f>
        <v>PRINCIPAL</v>
      </c>
      <c r="W1202" s="40" t="str">
        <f>VLOOKUP(D1202,TIPOLOGIA!A:F,6,0)</f>
        <v>TERRESTRE</v>
      </c>
      <c r="X1202" s="40" t="s">
        <v>1212</v>
      </c>
      <c r="Y1202" s="40">
        <v>1</v>
      </c>
      <c r="Z1202" s="51">
        <f>IF(T1202="SOPORTE_TELEFÓNICO",'TARIFAS 2025'!$B$14,IF(V1202="PRINCIPAL",'TARIFAS 2025'!$B$11,IF(V1202="INTERMEDIA",'TARIFAS 2025'!$C$11,IF(V1202="LEJANA",'TARIFAS 2025'!$D$11))))</f>
        <v>31419</v>
      </c>
      <c r="AA1202" s="51">
        <f t="shared" si="19"/>
        <v>31419</v>
      </c>
    </row>
    <row r="1203" spans="1:27" s="85" customFormat="1" x14ac:dyDescent="0.3">
      <c r="A1203" s="40" t="s">
        <v>71</v>
      </c>
      <c r="B1203" s="40" t="str">
        <f>VLOOKUP(A1203,'CENTROS DE COSTOS'!A:D,2,0)</f>
        <v>0036-0004</v>
      </c>
      <c r="C1203" s="40" t="str">
        <f>VLOOKUP(A1203,'CENTROS DE COSTOS'!A:D,3,0)</f>
        <v>Wompi Centro</v>
      </c>
      <c r="D1203" s="40">
        <v>11001</v>
      </c>
      <c r="E1203" s="40" t="s">
        <v>5464</v>
      </c>
      <c r="F1203" s="40">
        <v>55688</v>
      </c>
      <c r="G1203" s="40" t="s">
        <v>33</v>
      </c>
      <c r="H1203" s="40" t="s">
        <v>618</v>
      </c>
      <c r="I1203" s="40" t="s">
        <v>71</v>
      </c>
      <c r="J1203" s="40" t="s">
        <v>7170</v>
      </c>
      <c r="K1203" s="40" t="s">
        <v>1170</v>
      </c>
      <c r="L1203" s="40" t="s">
        <v>9155</v>
      </c>
      <c r="M1203" s="103">
        <v>45975.402083333327</v>
      </c>
      <c r="N1203" s="103">
        <v>45976.573611111111</v>
      </c>
      <c r="O1203" s="40" t="s">
        <v>35</v>
      </c>
      <c r="P1203" s="40" t="s">
        <v>35</v>
      </c>
      <c r="Q1203" s="40" t="s">
        <v>1494</v>
      </c>
      <c r="R1203" s="40" t="s">
        <v>1495</v>
      </c>
      <c r="S1203" s="40" t="s">
        <v>11412</v>
      </c>
      <c r="T1203" s="40" t="s">
        <v>1172</v>
      </c>
      <c r="U1203" s="40">
        <v>16</v>
      </c>
      <c r="V1203" s="40" t="str">
        <f>VLOOKUP(D1203,TIPOLOGIA!A:F,5,0)</f>
        <v>PRINCIPAL</v>
      </c>
      <c r="W1203" s="40" t="str">
        <f>VLOOKUP(D1203,TIPOLOGIA!A:F,6,0)</f>
        <v>TERRESTRE</v>
      </c>
      <c r="X1203" s="40" t="s">
        <v>1455</v>
      </c>
      <c r="Y1203" s="40">
        <v>1</v>
      </c>
      <c r="Z1203" s="51">
        <f>IF(T1203="SOPORTE_TELEFÓNICO",'TARIFAS 2025'!$B$14,IF(V1203="PRINCIPAL",'TARIFAS 2025'!$B$11,IF(V1203="INTERMEDIA",'TARIFAS 2025'!$C$11,IF(V1203="LEJANA",'TARIFAS 2025'!$D$11))))</f>
        <v>31419</v>
      </c>
      <c r="AA1203" s="51">
        <f t="shared" si="19"/>
        <v>31419</v>
      </c>
    </row>
    <row r="1204" spans="1:27" s="85" customFormat="1" x14ac:dyDescent="0.3">
      <c r="A1204" s="40" t="s">
        <v>98</v>
      </c>
      <c r="B1204" s="40" t="str">
        <f>VLOOKUP(A1204,'CENTROS DE COSTOS'!A:D,2,0)</f>
        <v>0036-0006</v>
      </c>
      <c r="C1204" s="40" t="str">
        <f>VLOOKUP(A1204,'CENTROS DE COSTOS'!A:D,3,0)</f>
        <v>Wompi Oriente</v>
      </c>
      <c r="D1204" s="40">
        <v>50001</v>
      </c>
      <c r="E1204" s="40" t="s">
        <v>5465</v>
      </c>
      <c r="F1204" s="40">
        <v>76051</v>
      </c>
      <c r="G1204" s="40" t="s">
        <v>33</v>
      </c>
      <c r="H1204" s="40" t="s">
        <v>814</v>
      </c>
      <c r="I1204" s="40" t="s">
        <v>98</v>
      </c>
      <c r="J1204" s="40" t="s">
        <v>7171</v>
      </c>
      <c r="K1204" s="40" t="s">
        <v>1170</v>
      </c>
      <c r="L1204" s="40" t="s">
        <v>9156</v>
      </c>
      <c r="M1204" s="103">
        <v>45975.445138888892</v>
      </c>
      <c r="N1204" s="103">
        <v>45976.579861111109</v>
      </c>
      <c r="O1204" s="40" t="s">
        <v>35</v>
      </c>
      <c r="P1204" s="40" t="s">
        <v>35</v>
      </c>
      <c r="Q1204" s="40" t="s">
        <v>1494</v>
      </c>
      <c r="R1204" s="40" t="s">
        <v>1495</v>
      </c>
      <c r="S1204" s="40" t="s">
        <v>11413</v>
      </c>
      <c r="T1204" s="40" t="s">
        <v>1172</v>
      </c>
      <c r="U1204" s="40">
        <v>24</v>
      </c>
      <c r="V1204" s="40" t="str">
        <f>VLOOKUP(D1204,TIPOLOGIA!A:F,5,0)</f>
        <v>PRINCIPAL</v>
      </c>
      <c r="W1204" s="40" t="str">
        <f>VLOOKUP(D1204,TIPOLOGIA!A:F,6,0)</f>
        <v>TERRESTRE</v>
      </c>
      <c r="X1204" s="40" t="s">
        <v>1376</v>
      </c>
      <c r="Y1204" s="40">
        <v>1</v>
      </c>
      <c r="Z1204" s="51">
        <f>IF(T1204="SOPORTE_TELEFÓNICO",'TARIFAS 2025'!$B$14,IF(V1204="PRINCIPAL",'TARIFAS 2025'!$B$11,IF(V1204="INTERMEDIA",'TARIFAS 2025'!$C$11,IF(V1204="LEJANA",'TARIFAS 2025'!$D$11))))</f>
        <v>31419</v>
      </c>
      <c r="AA1204" s="51">
        <f t="shared" si="19"/>
        <v>31419</v>
      </c>
    </row>
    <row r="1205" spans="1:27" s="85" customFormat="1" x14ac:dyDescent="0.3">
      <c r="A1205" s="40" t="s">
        <v>98</v>
      </c>
      <c r="B1205" s="40" t="str">
        <f>VLOOKUP(A1205,'CENTROS DE COSTOS'!A:D,2,0)</f>
        <v>0036-0006</v>
      </c>
      <c r="C1205" s="40" t="str">
        <f>VLOOKUP(A1205,'CENTROS DE COSTOS'!A:D,3,0)</f>
        <v>Wompi Oriente</v>
      </c>
      <c r="D1205" s="40">
        <v>50001</v>
      </c>
      <c r="E1205" s="40" t="s">
        <v>5466</v>
      </c>
      <c r="F1205" s="40">
        <v>55873</v>
      </c>
      <c r="G1205" s="40" t="s">
        <v>33</v>
      </c>
      <c r="H1205" s="40" t="s">
        <v>814</v>
      </c>
      <c r="I1205" s="40" t="s">
        <v>98</v>
      </c>
      <c r="J1205" s="40" t="s">
        <v>7172</v>
      </c>
      <c r="K1205" s="40" t="s">
        <v>1170</v>
      </c>
      <c r="L1205" s="40" t="s">
        <v>9157</v>
      </c>
      <c r="M1205" s="103">
        <v>45975.465277777781</v>
      </c>
      <c r="N1205" s="103">
        <v>45976.582638888889</v>
      </c>
      <c r="O1205" s="40" t="s">
        <v>35</v>
      </c>
      <c r="P1205" s="40" t="s">
        <v>35</v>
      </c>
      <c r="Q1205" s="40" t="s">
        <v>1494</v>
      </c>
      <c r="R1205" s="40" t="s">
        <v>1495</v>
      </c>
      <c r="S1205" s="40" t="s">
        <v>11414</v>
      </c>
      <c r="T1205" s="40" t="s">
        <v>1172</v>
      </c>
      <c r="U1205" s="40">
        <v>56</v>
      </c>
      <c r="V1205" s="40" t="str">
        <f>VLOOKUP(D1205,TIPOLOGIA!A:F,5,0)</f>
        <v>PRINCIPAL</v>
      </c>
      <c r="W1205" s="40" t="str">
        <f>VLOOKUP(D1205,TIPOLOGIA!A:F,6,0)</f>
        <v>TERRESTRE</v>
      </c>
      <c r="X1205" s="40" t="s">
        <v>1373</v>
      </c>
      <c r="Y1205" s="40">
        <v>1</v>
      </c>
      <c r="Z1205" s="51">
        <f>IF(T1205="SOPORTE_TELEFÓNICO",'TARIFAS 2025'!$B$14,IF(V1205="PRINCIPAL",'TARIFAS 2025'!$B$11,IF(V1205="INTERMEDIA",'TARIFAS 2025'!$C$11,IF(V1205="LEJANA",'TARIFAS 2025'!$D$11))))</f>
        <v>31419</v>
      </c>
      <c r="AA1205" s="51">
        <f t="shared" si="19"/>
        <v>31419</v>
      </c>
    </row>
    <row r="1206" spans="1:27" s="85" customFormat="1" x14ac:dyDescent="0.3">
      <c r="A1206" s="40" t="s">
        <v>68</v>
      </c>
      <c r="B1206" s="40" t="str">
        <f>VLOOKUP(A1206,'CENTROS DE COSTOS'!A:D,2,0)</f>
        <v>0036-0001</v>
      </c>
      <c r="C1206" s="40" t="str">
        <f>VLOOKUP(A1206,'CENTROS DE COSTOS'!A:D,3,0)</f>
        <v>Wompi Costa</v>
      </c>
      <c r="D1206" s="40">
        <v>8001</v>
      </c>
      <c r="E1206" s="40" t="s">
        <v>5467</v>
      </c>
      <c r="F1206" s="40">
        <v>63742</v>
      </c>
      <c r="G1206" s="40" t="s">
        <v>33</v>
      </c>
      <c r="H1206" s="40" t="s">
        <v>253</v>
      </c>
      <c r="I1206" s="40" t="s">
        <v>68</v>
      </c>
      <c r="J1206" s="40" t="s">
        <v>7173</v>
      </c>
      <c r="K1206" s="40" t="s">
        <v>1170</v>
      </c>
      <c r="L1206" s="40" t="s">
        <v>9158</v>
      </c>
      <c r="M1206" s="103">
        <v>45975.507638888892</v>
      </c>
      <c r="N1206" s="103">
        <v>45976.593055555553</v>
      </c>
      <c r="O1206" s="40" t="s">
        <v>35</v>
      </c>
      <c r="P1206" s="40" t="s">
        <v>35</v>
      </c>
      <c r="Q1206" s="40" t="s">
        <v>1494</v>
      </c>
      <c r="R1206" s="40" t="s">
        <v>1495</v>
      </c>
      <c r="S1206" s="40" t="s">
        <v>11415</v>
      </c>
      <c r="T1206" s="40" t="s">
        <v>1172</v>
      </c>
      <c r="U1206" s="40">
        <v>48</v>
      </c>
      <c r="V1206" s="40" t="str">
        <f>VLOOKUP(D1206,TIPOLOGIA!A:F,5,0)</f>
        <v>PRINCIPAL</v>
      </c>
      <c r="W1206" s="40" t="str">
        <f>VLOOKUP(D1206,TIPOLOGIA!A:F,6,0)</f>
        <v>TERRESTRE</v>
      </c>
      <c r="X1206" s="40" t="s">
        <v>1537</v>
      </c>
      <c r="Y1206" s="40">
        <v>1</v>
      </c>
      <c r="Z1206" s="51">
        <f>IF(T1206="SOPORTE_TELEFÓNICO",'TARIFAS 2025'!$B$14,IF(V1206="PRINCIPAL",'TARIFAS 2025'!$B$11,IF(V1206="INTERMEDIA",'TARIFAS 2025'!$C$11,IF(V1206="LEJANA",'TARIFAS 2025'!$D$11))))</f>
        <v>31419</v>
      </c>
      <c r="AA1206" s="51">
        <f t="shared" si="19"/>
        <v>31419</v>
      </c>
    </row>
    <row r="1207" spans="1:27" s="85" customFormat="1" x14ac:dyDescent="0.3">
      <c r="A1207" s="40" t="s">
        <v>71</v>
      </c>
      <c r="B1207" s="40" t="str">
        <f>VLOOKUP(A1207,'CENTROS DE COSTOS'!A:D,2,0)</f>
        <v>0036-0004</v>
      </c>
      <c r="C1207" s="40" t="str">
        <f>VLOOKUP(A1207,'CENTROS DE COSTOS'!A:D,3,0)</f>
        <v>Wompi Centro</v>
      </c>
      <c r="D1207" s="40">
        <v>11001</v>
      </c>
      <c r="E1207" s="40" t="s">
        <v>5468</v>
      </c>
      <c r="F1207" s="40">
        <v>66117</v>
      </c>
      <c r="G1207" s="40" t="s">
        <v>33</v>
      </c>
      <c r="H1207" s="40" t="s">
        <v>618</v>
      </c>
      <c r="I1207" s="40" t="s">
        <v>71</v>
      </c>
      <c r="J1207" s="40" t="s">
        <v>6336</v>
      </c>
      <c r="K1207" s="40" t="s">
        <v>1170</v>
      </c>
      <c r="L1207" s="40" t="s">
        <v>9159</v>
      </c>
      <c r="M1207" s="103">
        <v>45975.655555555553</v>
      </c>
      <c r="N1207" s="103">
        <v>45976.595833333333</v>
      </c>
      <c r="O1207" s="40" t="s">
        <v>35</v>
      </c>
      <c r="P1207" s="40" t="s">
        <v>35</v>
      </c>
      <c r="Q1207" s="40" t="s">
        <v>1494</v>
      </c>
      <c r="R1207" s="40" t="s">
        <v>1495</v>
      </c>
      <c r="S1207" s="40" t="s">
        <v>11416</v>
      </c>
      <c r="T1207" s="40" t="s">
        <v>1172</v>
      </c>
      <c r="U1207" s="40">
        <v>64</v>
      </c>
      <c r="V1207" s="40" t="str">
        <f>VLOOKUP(D1207,TIPOLOGIA!A:F,5,0)</f>
        <v>PRINCIPAL</v>
      </c>
      <c r="W1207" s="40" t="str">
        <f>VLOOKUP(D1207,TIPOLOGIA!A:F,6,0)</f>
        <v>TERRESTRE</v>
      </c>
      <c r="X1207" s="40" t="s">
        <v>1323</v>
      </c>
      <c r="Y1207" s="40">
        <v>1</v>
      </c>
      <c r="Z1207" s="51">
        <f>IF(T1207="SOPORTE_TELEFÓNICO",'TARIFAS 2025'!$B$14,IF(V1207="PRINCIPAL",'TARIFAS 2025'!$B$11,IF(V1207="INTERMEDIA",'TARIFAS 2025'!$C$11,IF(V1207="LEJANA",'TARIFAS 2025'!$D$11))))</f>
        <v>31419</v>
      </c>
      <c r="AA1207" s="51">
        <f t="shared" si="19"/>
        <v>31419</v>
      </c>
    </row>
    <row r="1208" spans="1:27" s="85" customFormat="1" x14ac:dyDescent="0.3">
      <c r="A1208" s="40" t="s">
        <v>90</v>
      </c>
      <c r="B1208" s="40" t="str">
        <f>VLOOKUP(A1208,'CENTROS DE COSTOS'!A:D,2,0)</f>
        <v>0036-0006</v>
      </c>
      <c r="C1208" s="40" t="str">
        <f>VLOOKUP(A1208,'CENTROS DE COSTOS'!A:D,3,0)</f>
        <v>Wompi Oriente</v>
      </c>
      <c r="D1208" s="40">
        <v>41001</v>
      </c>
      <c r="E1208" s="40" t="s">
        <v>5469</v>
      </c>
      <c r="F1208" s="40">
        <v>17898</v>
      </c>
      <c r="G1208" s="40" t="s">
        <v>33</v>
      </c>
      <c r="H1208" s="40" t="s">
        <v>740</v>
      </c>
      <c r="I1208" s="40" t="s">
        <v>90</v>
      </c>
      <c r="J1208" s="40" t="s">
        <v>7174</v>
      </c>
      <c r="K1208" s="40" t="s">
        <v>1170</v>
      </c>
      <c r="L1208" s="40" t="s">
        <v>9160</v>
      </c>
      <c r="M1208" s="103">
        <v>45973.436111111107</v>
      </c>
      <c r="N1208" s="103">
        <v>45976.597916666673</v>
      </c>
      <c r="O1208" s="40" t="s">
        <v>35</v>
      </c>
      <c r="P1208" s="40" t="s">
        <v>35</v>
      </c>
      <c r="Q1208" s="40" t="s">
        <v>1494</v>
      </c>
      <c r="R1208" s="40" t="s">
        <v>1495</v>
      </c>
      <c r="S1208" s="40" t="s">
        <v>11417</v>
      </c>
      <c r="T1208" s="40" t="s">
        <v>1172</v>
      </c>
      <c r="U1208" s="40">
        <v>24</v>
      </c>
      <c r="V1208" s="40" t="str">
        <f>VLOOKUP(D1208,TIPOLOGIA!A:F,5,0)</f>
        <v>PRINCIPAL</v>
      </c>
      <c r="W1208" s="40" t="str">
        <f>VLOOKUP(D1208,TIPOLOGIA!A:F,6,0)</f>
        <v>TERRESTRE</v>
      </c>
      <c r="X1208" s="40" t="s">
        <v>1214</v>
      </c>
      <c r="Y1208" s="40">
        <v>1</v>
      </c>
      <c r="Z1208" s="51">
        <f>IF(T1208="SOPORTE_TELEFÓNICO",'TARIFAS 2025'!$B$14,IF(V1208="PRINCIPAL",'TARIFAS 2025'!$B$11,IF(V1208="INTERMEDIA",'TARIFAS 2025'!$C$11,IF(V1208="LEJANA",'TARIFAS 2025'!$D$11))))</f>
        <v>31419</v>
      </c>
      <c r="AA1208" s="51">
        <f t="shared" si="19"/>
        <v>31419</v>
      </c>
    </row>
    <row r="1209" spans="1:27" s="85" customFormat="1" x14ac:dyDescent="0.3">
      <c r="A1209" s="40" t="s">
        <v>71</v>
      </c>
      <c r="B1209" s="40" t="str">
        <f>VLOOKUP(A1209,'CENTROS DE COSTOS'!A:D,2,0)</f>
        <v>0036-0004</v>
      </c>
      <c r="C1209" s="40" t="str">
        <f>VLOOKUP(A1209,'CENTROS DE COSTOS'!A:D,3,0)</f>
        <v>Wompi Centro</v>
      </c>
      <c r="D1209" s="40">
        <v>25754</v>
      </c>
      <c r="E1209" s="40" t="s">
        <v>5470</v>
      </c>
      <c r="F1209" s="40">
        <v>31569</v>
      </c>
      <c r="G1209" s="40" t="s">
        <v>33</v>
      </c>
      <c r="H1209" s="40" t="s">
        <v>618</v>
      </c>
      <c r="I1209" s="40" t="s">
        <v>698</v>
      </c>
      <c r="J1209" s="40" t="s">
        <v>7175</v>
      </c>
      <c r="K1209" s="40" t="s">
        <v>1170</v>
      </c>
      <c r="L1209" s="40" t="s">
        <v>9161</v>
      </c>
      <c r="M1209" s="103">
        <v>45975.333333333343</v>
      </c>
      <c r="N1209" s="103">
        <v>45976.600694444453</v>
      </c>
      <c r="O1209" s="40" t="s">
        <v>35</v>
      </c>
      <c r="P1209" s="40" t="s">
        <v>35</v>
      </c>
      <c r="Q1209" s="40" t="s">
        <v>1494</v>
      </c>
      <c r="R1209" s="40" t="s">
        <v>1495</v>
      </c>
      <c r="S1209" s="40" t="s">
        <v>11418</v>
      </c>
      <c r="T1209" s="40" t="s">
        <v>1172</v>
      </c>
      <c r="U1209" s="40">
        <v>16</v>
      </c>
      <c r="V1209" s="40" t="str">
        <f>VLOOKUP(D1209,TIPOLOGIA!A:F,5,0)</f>
        <v>PRINCIPAL</v>
      </c>
      <c r="W1209" s="40" t="str">
        <f>VLOOKUP(D1209,TIPOLOGIA!A:F,6,0)</f>
        <v>TERRESTRE</v>
      </c>
      <c r="X1209" s="40" t="s">
        <v>1349</v>
      </c>
      <c r="Y1209" s="40">
        <v>1</v>
      </c>
      <c r="Z1209" s="51">
        <f>IF(T1209="SOPORTE_TELEFÓNICO",'TARIFAS 2025'!$B$14,IF(V1209="PRINCIPAL",'TARIFAS 2025'!$B$11,IF(V1209="INTERMEDIA",'TARIFAS 2025'!$C$11,IF(V1209="LEJANA",'TARIFAS 2025'!$D$11))))</f>
        <v>31419</v>
      </c>
      <c r="AA1209" s="51">
        <f t="shared" si="19"/>
        <v>31419</v>
      </c>
    </row>
    <row r="1210" spans="1:27" s="85" customFormat="1" x14ac:dyDescent="0.3">
      <c r="A1210" s="40" t="s">
        <v>71</v>
      </c>
      <c r="B1210" s="40" t="str">
        <f>VLOOKUP(A1210,'CENTROS DE COSTOS'!A:D,2,0)</f>
        <v>0036-0004</v>
      </c>
      <c r="C1210" s="40" t="str">
        <f>VLOOKUP(A1210,'CENTROS DE COSTOS'!A:D,3,0)</f>
        <v>Wompi Centro</v>
      </c>
      <c r="D1210" s="40">
        <v>25754</v>
      </c>
      <c r="E1210" s="40" t="s">
        <v>5471</v>
      </c>
      <c r="F1210" s="40">
        <v>16441</v>
      </c>
      <c r="G1210" s="40" t="s">
        <v>33</v>
      </c>
      <c r="H1210" s="40" t="s">
        <v>618</v>
      </c>
      <c r="I1210" s="40" t="s">
        <v>698</v>
      </c>
      <c r="J1210" s="40" t="s">
        <v>7176</v>
      </c>
      <c r="K1210" s="40" t="s">
        <v>1170</v>
      </c>
      <c r="L1210" s="40" t="s">
        <v>9162</v>
      </c>
      <c r="M1210" s="103">
        <v>45975.381944444453</v>
      </c>
      <c r="N1210" s="103">
        <v>45976.602083333331</v>
      </c>
      <c r="O1210" s="40" t="s">
        <v>35</v>
      </c>
      <c r="P1210" s="40" t="s">
        <v>35</v>
      </c>
      <c r="Q1210" s="40" t="s">
        <v>1494</v>
      </c>
      <c r="R1210" s="40" t="s">
        <v>1495</v>
      </c>
      <c r="S1210" s="40" t="s">
        <v>11418</v>
      </c>
      <c r="T1210" s="40" t="s">
        <v>1172</v>
      </c>
      <c r="U1210" s="40">
        <v>64</v>
      </c>
      <c r="V1210" s="40" t="str">
        <f>VLOOKUP(D1210,TIPOLOGIA!A:F,5,0)</f>
        <v>PRINCIPAL</v>
      </c>
      <c r="W1210" s="40" t="str">
        <f>VLOOKUP(D1210,TIPOLOGIA!A:F,6,0)</f>
        <v>TERRESTRE</v>
      </c>
      <c r="X1210" s="40" t="s">
        <v>1349</v>
      </c>
      <c r="Y1210" s="40">
        <v>1</v>
      </c>
      <c r="Z1210" s="51">
        <f>IF(T1210="SOPORTE_TELEFÓNICO",'TARIFAS 2025'!$B$14,IF(V1210="PRINCIPAL",'TARIFAS 2025'!$B$11,IF(V1210="INTERMEDIA",'TARIFAS 2025'!$C$11,IF(V1210="LEJANA",'TARIFAS 2025'!$D$11))))</f>
        <v>31419</v>
      </c>
      <c r="AA1210" s="51">
        <f t="shared" si="19"/>
        <v>31419</v>
      </c>
    </row>
    <row r="1211" spans="1:27" s="85" customFormat="1" x14ac:dyDescent="0.3">
      <c r="A1211" s="40" t="s">
        <v>71</v>
      </c>
      <c r="B1211" s="40" t="str">
        <f>VLOOKUP(A1211,'CENTROS DE COSTOS'!A:D,2,0)</f>
        <v>0036-0004</v>
      </c>
      <c r="C1211" s="40" t="str">
        <f>VLOOKUP(A1211,'CENTROS DE COSTOS'!A:D,3,0)</f>
        <v>Wompi Centro</v>
      </c>
      <c r="D1211" s="40">
        <v>25754</v>
      </c>
      <c r="E1211" s="40" t="s">
        <v>5472</v>
      </c>
      <c r="F1211" s="40">
        <v>66804</v>
      </c>
      <c r="G1211" s="40" t="s">
        <v>33</v>
      </c>
      <c r="H1211" s="40" t="s">
        <v>618</v>
      </c>
      <c r="I1211" s="40" t="s">
        <v>698</v>
      </c>
      <c r="J1211" s="40" t="s">
        <v>7177</v>
      </c>
      <c r="K1211" s="40" t="s">
        <v>1170</v>
      </c>
      <c r="L1211" s="40" t="s">
        <v>9163</v>
      </c>
      <c r="M1211" s="103">
        <v>45973.381249999999</v>
      </c>
      <c r="N1211" s="103">
        <v>45977.618055555547</v>
      </c>
      <c r="O1211" s="40" t="s">
        <v>35</v>
      </c>
      <c r="P1211" s="40" t="s">
        <v>35</v>
      </c>
      <c r="Q1211" s="40" t="s">
        <v>1494</v>
      </c>
      <c r="R1211" s="40" t="s">
        <v>1495</v>
      </c>
      <c r="S1211" s="40" t="s">
        <v>11419</v>
      </c>
      <c r="T1211" s="40" t="s">
        <v>1172</v>
      </c>
      <c r="U1211" s="40">
        <v>32</v>
      </c>
      <c r="V1211" s="40" t="str">
        <f>VLOOKUP(D1211,TIPOLOGIA!A:F,5,0)</f>
        <v>PRINCIPAL</v>
      </c>
      <c r="W1211" s="40" t="str">
        <f>VLOOKUP(D1211,TIPOLOGIA!A:F,6,0)</f>
        <v>TERRESTRE</v>
      </c>
      <c r="X1211" s="40" t="s">
        <v>1349</v>
      </c>
      <c r="Y1211" s="40">
        <v>1</v>
      </c>
      <c r="Z1211" s="51">
        <f>IF(T1211="SOPORTE_TELEFÓNICO",'TARIFAS 2025'!$B$14,IF(V1211="PRINCIPAL",'TARIFAS 2025'!$B$11,IF(V1211="INTERMEDIA",'TARIFAS 2025'!$C$11,IF(V1211="LEJANA",'TARIFAS 2025'!$D$11))))</f>
        <v>31419</v>
      </c>
      <c r="AA1211" s="51">
        <f t="shared" si="19"/>
        <v>31419</v>
      </c>
    </row>
    <row r="1212" spans="1:27" s="85" customFormat="1" x14ac:dyDescent="0.3">
      <c r="A1212" s="40" t="s">
        <v>77</v>
      </c>
      <c r="B1212" s="40" t="str">
        <f>VLOOKUP(A1212,'CENTROS DE COSTOS'!A:D,2,0)</f>
        <v>0036-0003</v>
      </c>
      <c r="C1212" s="40" t="str">
        <f>VLOOKUP(A1212,'CENTROS DE COSTOS'!A:D,3,0)</f>
        <v>Wompi Suroccidente</v>
      </c>
      <c r="D1212" s="40">
        <v>76520</v>
      </c>
      <c r="E1212" s="40" t="s">
        <v>5473</v>
      </c>
      <c r="F1212" s="40">
        <v>71647</v>
      </c>
      <c r="G1212" s="40" t="s">
        <v>33</v>
      </c>
      <c r="H1212" s="40" t="s">
        <v>1101</v>
      </c>
      <c r="I1212" s="40" t="s">
        <v>1122</v>
      </c>
      <c r="J1212" s="40" t="s">
        <v>7178</v>
      </c>
      <c r="K1212" s="40" t="s">
        <v>1170</v>
      </c>
      <c r="L1212" s="40" t="s">
        <v>9164</v>
      </c>
      <c r="M1212" s="103">
        <v>45975.668749999997</v>
      </c>
      <c r="N1212" s="103">
        <v>45977.62777777778</v>
      </c>
      <c r="O1212" s="40" t="s">
        <v>35</v>
      </c>
      <c r="P1212" s="40" t="s">
        <v>35</v>
      </c>
      <c r="Q1212" s="40" t="s">
        <v>1494</v>
      </c>
      <c r="R1212" s="40" t="s">
        <v>1495</v>
      </c>
      <c r="S1212" s="40" t="s">
        <v>11420</v>
      </c>
      <c r="T1212" s="40" t="s">
        <v>1172</v>
      </c>
      <c r="U1212" s="40">
        <v>40</v>
      </c>
      <c r="V1212" s="40" t="str">
        <f>VLOOKUP(D1212,TIPOLOGIA!A:F,5,0)</f>
        <v>PRINCIPAL</v>
      </c>
      <c r="W1212" s="40" t="str">
        <f>VLOOKUP(D1212,TIPOLOGIA!A:F,6,0)</f>
        <v>TERRESTRE</v>
      </c>
      <c r="X1212" s="40" t="s">
        <v>1342</v>
      </c>
      <c r="Y1212" s="40">
        <v>1</v>
      </c>
      <c r="Z1212" s="51">
        <f>IF(T1212="SOPORTE_TELEFÓNICO",'TARIFAS 2025'!$B$14,IF(V1212="PRINCIPAL",'TARIFAS 2025'!$B$11,IF(V1212="INTERMEDIA",'TARIFAS 2025'!$C$11,IF(V1212="LEJANA",'TARIFAS 2025'!$D$11))))</f>
        <v>31419</v>
      </c>
      <c r="AA1212" s="51">
        <f t="shared" si="19"/>
        <v>31419</v>
      </c>
    </row>
    <row r="1213" spans="1:27" s="85" customFormat="1" x14ac:dyDescent="0.3">
      <c r="A1213" s="40" t="s">
        <v>71</v>
      </c>
      <c r="B1213" s="40" t="str">
        <f>VLOOKUP(A1213,'CENTROS DE COSTOS'!A:D,2,0)</f>
        <v>0036-0004</v>
      </c>
      <c r="C1213" s="40" t="str">
        <f>VLOOKUP(A1213,'CENTROS DE COSTOS'!A:D,3,0)</f>
        <v>Wompi Centro</v>
      </c>
      <c r="D1213" s="40">
        <v>11001</v>
      </c>
      <c r="E1213" s="40" t="s">
        <v>5474</v>
      </c>
      <c r="F1213" s="40">
        <v>61003</v>
      </c>
      <c r="G1213" s="40" t="s">
        <v>33</v>
      </c>
      <c r="H1213" s="40" t="s">
        <v>618</v>
      </c>
      <c r="I1213" s="40" t="s">
        <v>71</v>
      </c>
      <c r="J1213" s="40" t="s">
        <v>3312</v>
      </c>
      <c r="K1213" s="40" t="s">
        <v>1170</v>
      </c>
      <c r="L1213" s="40" t="s">
        <v>9165</v>
      </c>
      <c r="M1213" s="103">
        <v>45975.667361111111</v>
      </c>
      <c r="N1213" s="103">
        <v>45977.631249999999</v>
      </c>
      <c r="O1213" s="40" t="s">
        <v>35</v>
      </c>
      <c r="P1213" s="40" t="s">
        <v>35</v>
      </c>
      <c r="Q1213" s="40" t="s">
        <v>1494</v>
      </c>
      <c r="R1213" s="40" t="s">
        <v>1495</v>
      </c>
      <c r="S1213" s="40" t="s">
        <v>11421</v>
      </c>
      <c r="T1213" s="40" t="s">
        <v>1172</v>
      </c>
      <c r="U1213" s="40">
        <v>64</v>
      </c>
      <c r="V1213" s="40" t="str">
        <f>VLOOKUP(D1213,TIPOLOGIA!A:F,5,0)</f>
        <v>PRINCIPAL</v>
      </c>
      <c r="W1213" s="40" t="str">
        <f>VLOOKUP(D1213,TIPOLOGIA!A:F,6,0)</f>
        <v>TERRESTRE</v>
      </c>
      <c r="X1213" s="40" t="s">
        <v>1197</v>
      </c>
      <c r="Y1213" s="40">
        <v>1</v>
      </c>
      <c r="Z1213" s="51">
        <f>IF(T1213="SOPORTE_TELEFÓNICO",'TARIFAS 2025'!$B$14,IF(V1213="PRINCIPAL",'TARIFAS 2025'!$B$11,IF(V1213="INTERMEDIA",'TARIFAS 2025'!$C$11,IF(V1213="LEJANA",'TARIFAS 2025'!$D$11))))</f>
        <v>31419</v>
      </c>
      <c r="AA1213" s="51">
        <f t="shared" si="19"/>
        <v>31419</v>
      </c>
    </row>
    <row r="1214" spans="1:27" s="85" customFormat="1" x14ac:dyDescent="0.3">
      <c r="A1214" s="40" t="s">
        <v>81</v>
      </c>
      <c r="B1214" s="40" t="str">
        <f>VLOOKUP(A1214,'CENTROS DE COSTOS'!A:D,2,0)</f>
        <v>0036-0007</v>
      </c>
      <c r="C1214" s="40" t="str">
        <f>VLOOKUP(A1214,'CENTROS DE COSTOS'!A:D,3,0)</f>
        <v>Wompi Santander</v>
      </c>
      <c r="D1214" s="40">
        <v>54001</v>
      </c>
      <c r="E1214" s="40" t="s">
        <v>5475</v>
      </c>
      <c r="F1214" s="40">
        <v>65617</v>
      </c>
      <c r="G1214" s="40" t="s">
        <v>33</v>
      </c>
      <c r="H1214" s="40" t="s">
        <v>891</v>
      </c>
      <c r="I1214" s="40" t="s">
        <v>81</v>
      </c>
      <c r="J1214" s="40" t="s">
        <v>7179</v>
      </c>
      <c r="K1214" s="40" t="s">
        <v>1170</v>
      </c>
      <c r="L1214" s="40" t="s">
        <v>9166</v>
      </c>
      <c r="M1214" s="103">
        <v>45971.699305555558</v>
      </c>
      <c r="N1214" s="103">
        <v>45977.634722222218</v>
      </c>
      <c r="O1214" s="40" t="s">
        <v>35</v>
      </c>
      <c r="P1214" s="40" t="s">
        <v>35</v>
      </c>
      <c r="Q1214" s="40" t="s">
        <v>1494</v>
      </c>
      <c r="R1214" s="40" t="s">
        <v>1495</v>
      </c>
      <c r="S1214" s="40" t="s">
        <v>11422</v>
      </c>
      <c r="T1214" s="40" t="s">
        <v>1172</v>
      </c>
      <c r="U1214" s="40">
        <v>32</v>
      </c>
      <c r="V1214" s="40" t="str">
        <f>VLOOKUP(D1214,TIPOLOGIA!A:F,5,0)</f>
        <v>PRINCIPAL</v>
      </c>
      <c r="W1214" s="40" t="str">
        <f>VLOOKUP(D1214,TIPOLOGIA!A:F,6,0)</f>
        <v>TERRESTRE</v>
      </c>
      <c r="X1214" s="40" t="s">
        <v>1205</v>
      </c>
      <c r="Y1214" s="40">
        <v>1</v>
      </c>
      <c r="Z1214" s="51">
        <f>IF(T1214="SOPORTE_TELEFÓNICO",'TARIFAS 2025'!$B$14,IF(V1214="PRINCIPAL",'TARIFAS 2025'!$B$11,IF(V1214="INTERMEDIA",'TARIFAS 2025'!$C$11,IF(V1214="LEJANA",'TARIFAS 2025'!$D$11))))</f>
        <v>31419</v>
      </c>
      <c r="AA1214" s="51">
        <f t="shared" si="19"/>
        <v>31419</v>
      </c>
    </row>
    <row r="1215" spans="1:27" s="85" customFormat="1" x14ac:dyDescent="0.3">
      <c r="A1215" s="40" t="s">
        <v>81</v>
      </c>
      <c r="B1215" s="40" t="str">
        <f>VLOOKUP(A1215,'CENTROS DE COSTOS'!A:D,2,0)</f>
        <v>0036-0007</v>
      </c>
      <c r="C1215" s="40" t="str">
        <f>VLOOKUP(A1215,'CENTROS DE COSTOS'!A:D,3,0)</f>
        <v>Wompi Santander</v>
      </c>
      <c r="D1215" s="40">
        <v>54001</v>
      </c>
      <c r="E1215" s="40" t="s">
        <v>5476</v>
      </c>
      <c r="F1215" s="40">
        <v>40642</v>
      </c>
      <c r="G1215" s="40" t="s">
        <v>33</v>
      </c>
      <c r="H1215" s="40" t="s">
        <v>891</v>
      </c>
      <c r="I1215" s="40" t="s">
        <v>81</v>
      </c>
      <c r="J1215" s="40" t="s">
        <v>7180</v>
      </c>
      <c r="K1215" s="40" t="s">
        <v>1170</v>
      </c>
      <c r="L1215" s="40" t="s">
        <v>9167</v>
      </c>
      <c r="M1215" s="103">
        <v>45971.333333333343</v>
      </c>
      <c r="N1215" s="103">
        <v>45977.638194444437</v>
      </c>
      <c r="O1215" s="40" t="s">
        <v>35</v>
      </c>
      <c r="P1215" s="40" t="s">
        <v>35</v>
      </c>
      <c r="Q1215" s="40" t="s">
        <v>1494</v>
      </c>
      <c r="R1215" s="40" t="s">
        <v>1495</v>
      </c>
      <c r="S1215" s="40" t="s">
        <v>11423</v>
      </c>
      <c r="T1215" s="40" t="s">
        <v>1172</v>
      </c>
      <c r="U1215" s="40">
        <v>64</v>
      </c>
      <c r="V1215" s="40" t="str">
        <f>VLOOKUP(D1215,TIPOLOGIA!A:F,5,0)</f>
        <v>PRINCIPAL</v>
      </c>
      <c r="W1215" s="40" t="str">
        <f>VLOOKUP(D1215,TIPOLOGIA!A:F,6,0)</f>
        <v>TERRESTRE</v>
      </c>
      <c r="X1215" s="40" t="s">
        <v>1205</v>
      </c>
      <c r="Y1215" s="40">
        <v>1</v>
      </c>
      <c r="Z1215" s="51">
        <f>IF(T1215="SOPORTE_TELEFÓNICO",'TARIFAS 2025'!$B$14,IF(V1215="PRINCIPAL",'TARIFAS 2025'!$B$11,IF(V1215="INTERMEDIA",'TARIFAS 2025'!$C$11,IF(V1215="LEJANA",'TARIFAS 2025'!$D$11))))</f>
        <v>31419</v>
      </c>
      <c r="AA1215" s="51">
        <f t="shared" si="19"/>
        <v>31419</v>
      </c>
    </row>
    <row r="1216" spans="1:27" s="85" customFormat="1" x14ac:dyDescent="0.3">
      <c r="A1216" s="40" t="s">
        <v>96</v>
      </c>
      <c r="B1216" s="40" t="str">
        <f>VLOOKUP(A1216,'CENTROS DE COSTOS'!A:D,2,0)</f>
        <v>0036-0007</v>
      </c>
      <c r="C1216" s="40" t="str">
        <f>VLOOKUP(A1216,'CENTROS DE COSTOS'!A:D,3,0)</f>
        <v>Wompi Santander</v>
      </c>
      <c r="D1216" s="40">
        <v>25873</v>
      </c>
      <c r="E1216" s="40" t="s">
        <v>5477</v>
      </c>
      <c r="F1216" s="40">
        <v>23698</v>
      </c>
      <c r="G1216" s="40" t="s">
        <v>33</v>
      </c>
      <c r="H1216" s="40" t="s">
        <v>618</v>
      </c>
      <c r="I1216" s="40" t="s">
        <v>722</v>
      </c>
      <c r="J1216" s="40" t="s">
        <v>7181</v>
      </c>
      <c r="K1216" s="40" t="s">
        <v>1170</v>
      </c>
      <c r="L1216" s="40" t="s">
        <v>9168</v>
      </c>
      <c r="M1216" s="103">
        <v>45975.44027777778</v>
      </c>
      <c r="N1216" s="103">
        <v>45978.626388888893</v>
      </c>
      <c r="O1216" s="40" t="s">
        <v>35</v>
      </c>
      <c r="P1216" s="40" t="s">
        <v>35</v>
      </c>
      <c r="Q1216" s="40" t="s">
        <v>1494</v>
      </c>
      <c r="R1216" s="40" t="s">
        <v>1495</v>
      </c>
      <c r="S1216" s="40" t="s">
        <v>11424</v>
      </c>
      <c r="T1216" s="40" t="s">
        <v>1497</v>
      </c>
      <c r="U1216" s="40">
        <v>8</v>
      </c>
      <c r="V1216" s="40" t="str">
        <f>VLOOKUP(D1216,TIPOLOGIA!A:F,5,0)</f>
        <v>INTERMEDIA</v>
      </c>
      <c r="W1216" s="40" t="str">
        <f>VLOOKUP(D1216,TIPOLOGIA!A:F,6,0)</f>
        <v>TERRESTRE</v>
      </c>
      <c r="X1216" s="40" t="s">
        <v>1591</v>
      </c>
      <c r="Y1216" s="40">
        <v>1</v>
      </c>
      <c r="Z1216" s="51">
        <f>IF(T1216="SOPORTE_TELEFÓNICO",'TARIFAS 2025'!$B$14,IF(V1216="PRINCIPAL",'TARIFAS 2025'!$B$11,IF(V1216="INTERMEDIA",'TARIFAS 2025'!$C$11,IF(V1216="LEJANA",'TARIFAS 2025'!$D$11))))</f>
        <v>36351</v>
      </c>
      <c r="AA1216" s="51">
        <f t="shared" si="19"/>
        <v>36351</v>
      </c>
    </row>
    <row r="1217" spans="1:27" s="85" customFormat="1" x14ac:dyDescent="0.3">
      <c r="A1217" s="40" t="s">
        <v>81</v>
      </c>
      <c r="B1217" s="40" t="str">
        <f>VLOOKUP(A1217,'CENTROS DE COSTOS'!A:D,2,0)</f>
        <v>0036-0007</v>
      </c>
      <c r="C1217" s="40" t="str">
        <f>VLOOKUP(A1217,'CENTROS DE COSTOS'!A:D,3,0)</f>
        <v>Wompi Santander</v>
      </c>
      <c r="D1217" s="40">
        <v>54099</v>
      </c>
      <c r="E1217" s="40" t="s">
        <v>5478</v>
      </c>
      <c r="F1217" s="40">
        <v>79740</v>
      </c>
      <c r="G1217" s="40" t="s">
        <v>33</v>
      </c>
      <c r="H1217" s="40" t="s">
        <v>891</v>
      </c>
      <c r="I1217" s="40" t="s">
        <v>895</v>
      </c>
      <c r="J1217" s="40" t="s">
        <v>7182</v>
      </c>
      <c r="K1217" s="40" t="s">
        <v>1170</v>
      </c>
      <c r="L1217" s="40" t="s">
        <v>9169</v>
      </c>
      <c r="M1217" s="103">
        <v>45974.563888888893</v>
      </c>
      <c r="N1217" s="103">
        <v>45978.634722222218</v>
      </c>
      <c r="O1217" s="40" t="s">
        <v>35</v>
      </c>
      <c r="P1217" s="40" t="s">
        <v>35</v>
      </c>
      <c r="Q1217" s="40" t="s">
        <v>1494</v>
      </c>
      <c r="R1217" s="40" t="s">
        <v>1495</v>
      </c>
      <c r="S1217" s="40" t="s">
        <v>11425</v>
      </c>
      <c r="T1217" s="40" t="s">
        <v>1497</v>
      </c>
      <c r="U1217" s="40">
        <v>16</v>
      </c>
      <c r="V1217" s="40" t="str">
        <f>VLOOKUP(D1217,TIPOLOGIA!A:F,5,0)</f>
        <v>INTERMEDIA</v>
      </c>
      <c r="W1217" s="40" t="str">
        <f>VLOOKUP(D1217,TIPOLOGIA!A:F,6,0)</f>
        <v>TERRESTRE</v>
      </c>
      <c r="X1217" s="40" t="s">
        <v>12480</v>
      </c>
      <c r="Y1217" s="40">
        <v>1</v>
      </c>
      <c r="Z1217" s="51">
        <f>IF(T1217="SOPORTE_TELEFÓNICO",'TARIFAS 2025'!$B$14,IF(V1217="PRINCIPAL",'TARIFAS 2025'!$B$11,IF(V1217="INTERMEDIA",'TARIFAS 2025'!$C$11,IF(V1217="LEJANA",'TARIFAS 2025'!$D$11))))</f>
        <v>36351</v>
      </c>
      <c r="AA1217" s="51">
        <f t="shared" si="19"/>
        <v>36351</v>
      </c>
    </row>
    <row r="1218" spans="1:27" s="85" customFormat="1" x14ac:dyDescent="0.3">
      <c r="A1218" s="40" t="s">
        <v>71</v>
      </c>
      <c r="B1218" s="40" t="str">
        <f>VLOOKUP(A1218,'CENTROS DE COSTOS'!A:D,2,0)</f>
        <v>0036-0004</v>
      </c>
      <c r="C1218" s="40" t="str">
        <f>VLOOKUP(A1218,'CENTROS DE COSTOS'!A:D,3,0)</f>
        <v>Wompi Centro</v>
      </c>
      <c r="D1218" s="40">
        <v>25290</v>
      </c>
      <c r="E1218" s="40" t="s">
        <v>5479</v>
      </c>
      <c r="F1218" s="40">
        <v>63089</v>
      </c>
      <c r="G1218" s="40" t="s">
        <v>33</v>
      </c>
      <c r="H1218" s="40" t="s">
        <v>618</v>
      </c>
      <c r="I1218" s="40" t="s">
        <v>652</v>
      </c>
      <c r="J1218" s="40" t="s">
        <v>7183</v>
      </c>
      <c r="K1218" s="40" t="s">
        <v>1170</v>
      </c>
      <c r="L1218" s="40" t="s">
        <v>9170</v>
      </c>
      <c r="M1218" s="103">
        <v>45974.569444444453</v>
      </c>
      <c r="N1218" s="103">
        <v>45978.636111111111</v>
      </c>
      <c r="O1218" s="40" t="s">
        <v>35</v>
      </c>
      <c r="P1218" s="40" t="s">
        <v>35</v>
      </c>
      <c r="Q1218" s="40" t="s">
        <v>1494</v>
      </c>
      <c r="R1218" s="40" t="s">
        <v>1495</v>
      </c>
      <c r="S1218" s="40" t="s">
        <v>11426</v>
      </c>
      <c r="T1218" s="40" t="s">
        <v>1497</v>
      </c>
      <c r="U1218" s="40">
        <v>24</v>
      </c>
      <c r="V1218" s="40" t="str">
        <f>VLOOKUP(D1218,TIPOLOGIA!A:F,5,0)</f>
        <v>INTERMEDIA</v>
      </c>
      <c r="W1218" s="40" t="str">
        <f>VLOOKUP(D1218,TIPOLOGIA!A:F,6,0)</f>
        <v>TERRESTRE</v>
      </c>
      <c r="X1218" s="40" t="s">
        <v>1749</v>
      </c>
      <c r="Y1218" s="40">
        <v>1</v>
      </c>
      <c r="Z1218" s="51">
        <f>IF(T1218="SOPORTE_TELEFÓNICO",'TARIFAS 2025'!$B$14,IF(V1218="PRINCIPAL",'TARIFAS 2025'!$B$11,IF(V1218="INTERMEDIA",'TARIFAS 2025'!$C$11,IF(V1218="LEJANA",'TARIFAS 2025'!$D$11))))</f>
        <v>36351</v>
      </c>
      <c r="AA1218" s="51">
        <f t="shared" si="19"/>
        <v>36351</v>
      </c>
    </row>
    <row r="1219" spans="1:27" s="85" customFormat="1" x14ac:dyDescent="0.3">
      <c r="A1219" s="40" t="s">
        <v>90</v>
      </c>
      <c r="B1219" s="40" t="str">
        <f>VLOOKUP(A1219,'CENTROS DE COSTOS'!A:D,2,0)</f>
        <v>0036-0006</v>
      </c>
      <c r="C1219" s="40" t="str">
        <f>VLOOKUP(A1219,'CENTROS DE COSTOS'!A:D,3,0)</f>
        <v>Wompi Oriente</v>
      </c>
      <c r="D1219" s="40">
        <v>18610</v>
      </c>
      <c r="E1219" s="40" t="s">
        <v>5480</v>
      </c>
      <c r="F1219" s="40">
        <v>80692</v>
      </c>
      <c r="G1219" s="40" t="s">
        <v>33</v>
      </c>
      <c r="H1219" s="40" t="s">
        <v>466</v>
      </c>
      <c r="I1219" s="40" t="s">
        <v>476</v>
      </c>
      <c r="J1219" s="40" t="s">
        <v>7184</v>
      </c>
      <c r="K1219" s="40" t="s">
        <v>1170</v>
      </c>
      <c r="L1219" s="40" t="s">
        <v>9171</v>
      </c>
      <c r="M1219" s="103">
        <v>45973.540277777778</v>
      </c>
      <c r="N1219" s="103">
        <v>45978.637499999997</v>
      </c>
      <c r="O1219" s="40" t="s">
        <v>35</v>
      </c>
      <c r="P1219" s="40" t="s">
        <v>35</v>
      </c>
      <c r="Q1219" s="40" t="s">
        <v>1494</v>
      </c>
      <c r="R1219" s="40" t="s">
        <v>1495</v>
      </c>
      <c r="S1219" s="40" t="s">
        <v>11427</v>
      </c>
      <c r="T1219" s="40" t="s">
        <v>1497</v>
      </c>
      <c r="U1219" s="40">
        <v>16</v>
      </c>
      <c r="V1219" s="40" t="str">
        <f>VLOOKUP(D1219,TIPOLOGIA!A:F,5,0)</f>
        <v>LEJANA</v>
      </c>
      <c r="W1219" s="40" t="str">
        <f>VLOOKUP(D1219,TIPOLOGIA!A:F,6,0)</f>
        <v>TERRESTRE</v>
      </c>
      <c r="X1219" s="40" t="s">
        <v>1749</v>
      </c>
      <c r="Y1219" s="40">
        <v>1</v>
      </c>
      <c r="Z1219" s="51">
        <f>IF(T1219="SOPORTE_TELEFÓNICO",'TARIFAS 2025'!$B$14,IF(V1219="PRINCIPAL",'TARIFAS 2025'!$B$11,IF(V1219="INTERMEDIA",'TARIFAS 2025'!$C$11,IF(V1219="LEJANA",'TARIFAS 2025'!$D$11))))</f>
        <v>40250</v>
      </c>
      <c r="AA1219" s="51">
        <f t="shared" si="19"/>
        <v>40250</v>
      </c>
    </row>
    <row r="1220" spans="1:27" s="85" customFormat="1" x14ac:dyDescent="0.3">
      <c r="A1220" s="40" t="s">
        <v>96</v>
      </c>
      <c r="B1220" s="40" t="str">
        <f>VLOOKUP(A1220,'CENTROS DE COSTOS'!A:D,2,0)</f>
        <v>0036-0007</v>
      </c>
      <c r="C1220" s="40" t="str">
        <f>VLOOKUP(A1220,'CENTROS DE COSTOS'!A:D,3,0)</f>
        <v>Wompi Santander</v>
      </c>
      <c r="D1220" s="40">
        <v>68861</v>
      </c>
      <c r="E1220" s="40" t="s">
        <v>5481</v>
      </c>
      <c r="F1220" s="40">
        <v>68400</v>
      </c>
      <c r="G1220" s="40" t="s">
        <v>33</v>
      </c>
      <c r="H1220" s="40" t="s">
        <v>963</v>
      </c>
      <c r="I1220" s="40" t="s">
        <v>1031</v>
      </c>
      <c r="J1220" s="40" t="s">
        <v>7185</v>
      </c>
      <c r="K1220" s="40" t="s">
        <v>1170</v>
      </c>
      <c r="L1220" s="40" t="s">
        <v>9172</v>
      </c>
      <c r="M1220" s="103">
        <v>45974.386111111111</v>
      </c>
      <c r="N1220" s="103">
        <v>45978.638194444437</v>
      </c>
      <c r="O1220" s="40" t="s">
        <v>35</v>
      </c>
      <c r="P1220" s="40" t="s">
        <v>35</v>
      </c>
      <c r="Q1220" s="40" t="s">
        <v>1494</v>
      </c>
      <c r="R1220" s="40" t="s">
        <v>1495</v>
      </c>
      <c r="S1220" s="40" t="s">
        <v>11428</v>
      </c>
      <c r="T1220" s="40" t="s">
        <v>1497</v>
      </c>
      <c r="U1220" s="40">
        <v>16</v>
      </c>
      <c r="V1220" s="40" t="str">
        <f>VLOOKUP(D1220,TIPOLOGIA!A:F,5,0)</f>
        <v>INTERMEDIA</v>
      </c>
      <c r="W1220" s="40" t="str">
        <f>VLOOKUP(D1220,TIPOLOGIA!A:F,6,0)</f>
        <v>TERRESTRE</v>
      </c>
      <c r="X1220" s="40" t="s">
        <v>1749</v>
      </c>
      <c r="Y1220" s="40">
        <v>1</v>
      </c>
      <c r="Z1220" s="51">
        <f>IF(T1220="SOPORTE_TELEFÓNICO",'TARIFAS 2025'!$B$14,IF(V1220="PRINCIPAL",'TARIFAS 2025'!$B$11,IF(V1220="INTERMEDIA",'TARIFAS 2025'!$C$11,IF(V1220="LEJANA",'TARIFAS 2025'!$D$11))))</f>
        <v>36351</v>
      </c>
      <c r="AA1220" s="51">
        <f t="shared" si="19"/>
        <v>36351</v>
      </c>
    </row>
    <row r="1221" spans="1:27" s="85" customFormat="1" x14ac:dyDescent="0.3">
      <c r="A1221" s="40" t="s">
        <v>81</v>
      </c>
      <c r="B1221" s="40" t="str">
        <f>VLOOKUP(A1221,'CENTROS DE COSTOS'!A:D,2,0)</f>
        <v>0036-0007</v>
      </c>
      <c r="C1221" s="40" t="str">
        <f>VLOOKUP(A1221,'CENTROS DE COSTOS'!A:D,3,0)</f>
        <v>Wompi Santander</v>
      </c>
      <c r="D1221" s="40">
        <v>54498</v>
      </c>
      <c r="E1221" s="40" t="s">
        <v>5482</v>
      </c>
      <c r="F1221" s="40">
        <v>26751</v>
      </c>
      <c r="G1221" s="40" t="s">
        <v>33</v>
      </c>
      <c r="H1221" s="40" t="s">
        <v>891</v>
      </c>
      <c r="I1221" s="40" t="s">
        <v>916</v>
      </c>
      <c r="J1221" s="40" t="s">
        <v>3296</v>
      </c>
      <c r="K1221" s="40" t="s">
        <v>1170</v>
      </c>
      <c r="L1221" s="40" t="s">
        <v>9173</v>
      </c>
      <c r="M1221" s="103">
        <v>45974.333333333343</v>
      </c>
      <c r="N1221" s="103">
        <v>45978.638888888891</v>
      </c>
      <c r="O1221" s="40" t="s">
        <v>35</v>
      </c>
      <c r="P1221" s="40" t="s">
        <v>35</v>
      </c>
      <c r="Q1221" s="40" t="s">
        <v>1494</v>
      </c>
      <c r="R1221" s="40" t="s">
        <v>1495</v>
      </c>
      <c r="S1221" s="40" t="s">
        <v>11429</v>
      </c>
      <c r="T1221" s="40" t="s">
        <v>1497</v>
      </c>
      <c r="U1221" s="40">
        <v>16</v>
      </c>
      <c r="V1221" s="40" t="str">
        <f>VLOOKUP(D1221,TIPOLOGIA!A:F,5,0)</f>
        <v>LEJANA</v>
      </c>
      <c r="W1221" s="40" t="str">
        <f>VLOOKUP(D1221,TIPOLOGIA!A:F,6,0)</f>
        <v>TERRESTRE</v>
      </c>
      <c r="X1221" s="40" t="s">
        <v>12480</v>
      </c>
      <c r="Y1221" s="40">
        <v>1</v>
      </c>
      <c r="Z1221" s="51">
        <f>IF(T1221="SOPORTE_TELEFÓNICO",'TARIFAS 2025'!$B$14,IF(V1221="PRINCIPAL",'TARIFAS 2025'!$B$11,IF(V1221="INTERMEDIA",'TARIFAS 2025'!$C$11,IF(V1221="LEJANA",'TARIFAS 2025'!$D$11))))</f>
        <v>40250</v>
      </c>
      <c r="AA1221" s="51">
        <f t="shared" si="19"/>
        <v>40250</v>
      </c>
    </row>
    <row r="1222" spans="1:27" s="85" customFormat="1" x14ac:dyDescent="0.3">
      <c r="A1222" s="40" t="s">
        <v>91</v>
      </c>
      <c r="B1222" s="40" t="str">
        <f>VLOOKUP(A1222,'CENTROS DE COSTOS'!A:D,2,0)</f>
        <v>0036-0003</v>
      </c>
      <c r="C1222" s="40" t="str">
        <f>VLOOKUP(A1222,'CENTROS DE COSTOS'!A:D,3,0)</f>
        <v>Wompi Suroccidente</v>
      </c>
      <c r="D1222" s="40">
        <v>52254</v>
      </c>
      <c r="E1222" s="40" t="s">
        <v>5483</v>
      </c>
      <c r="F1222" s="40">
        <v>43566</v>
      </c>
      <c r="G1222" s="40" t="s">
        <v>33</v>
      </c>
      <c r="H1222" s="40" t="s">
        <v>133</v>
      </c>
      <c r="I1222" s="40" t="s">
        <v>853</v>
      </c>
      <c r="J1222" s="40" t="s">
        <v>7186</v>
      </c>
      <c r="K1222" s="40" t="s">
        <v>1170</v>
      </c>
      <c r="L1222" s="40" t="s">
        <v>9174</v>
      </c>
      <c r="M1222" s="103">
        <v>45974.34097222222</v>
      </c>
      <c r="N1222" s="103">
        <v>45978.63958333333</v>
      </c>
      <c r="O1222" s="40" t="s">
        <v>35</v>
      </c>
      <c r="P1222" s="40" t="s">
        <v>35</v>
      </c>
      <c r="Q1222" s="40" t="s">
        <v>1494</v>
      </c>
      <c r="R1222" s="40" t="s">
        <v>1495</v>
      </c>
      <c r="S1222" s="40" t="s">
        <v>11430</v>
      </c>
      <c r="T1222" s="40" t="s">
        <v>1497</v>
      </c>
      <c r="U1222" s="40">
        <v>24</v>
      </c>
      <c r="V1222" s="40" t="str">
        <f>VLOOKUP(D1222,TIPOLOGIA!A:F,5,0)</f>
        <v>INTERMEDIA</v>
      </c>
      <c r="W1222" s="40" t="str">
        <f>VLOOKUP(D1222,TIPOLOGIA!A:F,6,0)</f>
        <v>TERRESTRE</v>
      </c>
      <c r="X1222" s="40" t="s">
        <v>1675</v>
      </c>
      <c r="Y1222" s="40">
        <v>1</v>
      </c>
      <c r="Z1222" s="51">
        <f>IF(T1222="SOPORTE_TELEFÓNICO",'TARIFAS 2025'!$B$14,IF(V1222="PRINCIPAL",'TARIFAS 2025'!$B$11,IF(V1222="INTERMEDIA",'TARIFAS 2025'!$C$11,IF(V1222="LEJANA",'TARIFAS 2025'!$D$11))))</f>
        <v>36351</v>
      </c>
      <c r="AA1222" s="51">
        <f t="shared" si="19"/>
        <v>36351</v>
      </c>
    </row>
    <row r="1223" spans="1:27" s="85" customFormat="1" x14ac:dyDescent="0.3">
      <c r="A1223" s="40" t="s">
        <v>85</v>
      </c>
      <c r="B1223" s="40" t="str">
        <f>VLOOKUP(A1223,'CENTROS DE COSTOS'!A:D,2,0)</f>
        <v>0036-0006</v>
      </c>
      <c r="C1223" s="40" t="str">
        <f>VLOOKUP(A1223,'CENTROS DE COSTOS'!A:D,3,0)</f>
        <v>Wompi Oriente</v>
      </c>
      <c r="D1223" s="40">
        <v>73411</v>
      </c>
      <c r="E1223" s="40" t="s">
        <v>5484</v>
      </c>
      <c r="F1223" s="40">
        <v>67446</v>
      </c>
      <c r="G1223" s="40" t="s">
        <v>33</v>
      </c>
      <c r="H1223" s="40" t="s">
        <v>1056</v>
      </c>
      <c r="I1223" s="40" t="s">
        <v>1080</v>
      </c>
      <c r="J1223" s="40" t="s">
        <v>7187</v>
      </c>
      <c r="K1223" s="40" t="s">
        <v>1170</v>
      </c>
      <c r="L1223" s="40" t="s">
        <v>9175</v>
      </c>
      <c r="M1223" s="103">
        <v>45973.575694444437</v>
      </c>
      <c r="N1223" s="103">
        <v>45978.640277777777</v>
      </c>
      <c r="O1223" s="40" t="s">
        <v>35</v>
      </c>
      <c r="P1223" s="40" t="s">
        <v>35</v>
      </c>
      <c r="Q1223" s="40" t="s">
        <v>1494</v>
      </c>
      <c r="R1223" s="40" t="s">
        <v>1495</v>
      </c>
      <c r="S1223" s="40" t="s">
        <v>11431</v>
      </c>
      <c r="T1223" s="40" t="s">
        <v>1497</v>
      </c>
      <c r="U1223" s="40">
        <v>16</v>
      </c>
      <c r="V1223" s="40" t="str">
        <f>VLOOKUP(D1223,TIPOLOGIA!A:F,5,0)</f>
        <v>LEJANA</v>
      </c>
      <c r="W1223" s="40" t="str">
        <f>VLOOKUP(D1223,TIPOLOGIA!A:F,6,0)</f>
        <v>TERRESTRE</v>
      </c>
      <c r="X1223" s="40" t="s">
        <v>1749</v>
      </c>
      <c r="Y1223" s="40">
        <v>1</v>
      </c>
      <c r="Z1223" s="51">
        <f>IF(T1223="SOPORTE_TELEFÓNICO",'TARIFAS 2025'!$B$14,IF(V1223="PRINCIPAL",'TARIFAS 2025'!$B$11,IF(V1223="INTERMEDIA",'TARIFAS 2025'!$C$11,IF(V1223="LEJANA",'TARIFAS 2025'!$D$11))))</f>
        <v>40250</v>
      </c>
      <c r="AA1223" s="51">
        <f t="shared" si="19"/>
        <v>40250</v>
      </c>
    </row>
    <row r="1224" spans="1:27" s="85" customFormat="1" x14ac:dyDescent="0.3">
      <c r="A1224" s="40" t="s">
        <v>89</v>
      </c>
      <c r="B1224" s="40" t="str">
        <f>VLOOKUP(A1224,'CENTROS DE COSTOS'!A:D,2,0)</f>
        <v>0036-0001</v>
      </c>
      <c r="C1224" s="40" t="str">
        <f>VLOOKUP(A1224,'CENTROS DE COSTOS'!A:D,3,0)</f>
        <v>Wompi Costa</v>
      </c>
      <c r="D1224" s="40">
        <v>23555</v>
      </c>
      <c r="E1224" s="40" t="s">
        <v>5485</v>
      </c>
      <c r="F1224" s="40">
        <v>72148</v>
      </c>
      <c r="G1224" s="40" t="s">
        <v>33</v>
      </c>
      <c r="H1224" s="40" t="s">
        <v>276</v>
      </c>
      <c r="I1224" s="40" t="s">
        <v>605</v>
      </c>
      <c r="J1224" s="40" t="s">
        <v>7188</v>
      </c>
      <c r="K1224" s="40" t="s">
        <v>1170</v>
      </c>
      <c r="L1224" s="40" t="s">
        <v>9176</v>
      </c>
      <c r="M1224" s="103">
        <v>45973.552777777782</v>
      </c>
      <c r="N1224" s="103">
        <v>45978.640277777777</v>
      </c>
      <c r="O1224" s="40" t="s">
        <v>35</v>
      </c>
      <c r="P1224" s="40" t="s">
        <v>35</v>
      </c>
      <c r="Q1224" s="40" t="s">
        <v>1494</v>
      </c>
      <c r="R1224" s="40" t="s">
        <v>1495</v>
      </c>
      <c r="S1224" s="40" t="s">
        <v>11432</v>
      </c>
      <c r="T1224" s="40" t="s">
        <v>1497</v>
      </c>
      <c r="U1224" s="40">
        <v>24</v>
      </c>
      <c r="V1224" s="40" t="str">
        <f>VLOOKUP(D1224,TIPOLOGIA!A:F,5,0)</f>
        <v>INTERMEDIA</v>
      </c>
      <c r="W1224" s="40" t="str">
        <f>VLOOKUP(D1224,TIPOLOGIA!A:F,6,0)</f>
        <v>TERRESTRE</v>
      </c>
      <c r="X1224" s="40" t="s">
        <v>1749</v>
      </c>
      <c r="Y1224" s="40">
        <v>1</v>
      </c>
      <c r="Z1224" s="51">
        <f>IF(T1224="SOPORTE_TELEFÓNICO",'TARIFAS 2025'!$B$14,IF(V1224="PRINCIPAL",'TARIFAS 2025'!$B$11,IF(V1224="INTERMEDIA",'TARIFAS 2025'!$C$11,IF(V1224="LEJANA",'TARIFAS 2025'!$D$11))))</f>
        <v>36351</v>
      </c>
      <c r="AA1224" s="51">
        <f t="shared" si="19"/>
        <v>36351</v>
      </c>
    </row>
    <row r="1225" spans="1:27" s="85" customFormat="1" x14ac:dyDescent="0.3">
      <c r="A1225" s="40" t="s">
        <v>91</v>
      </c>
      <c r="B1225" s="40" t="str">
        <f>VLOOKUP(A1225,'CENTROS DE COSTOS'!A:D,2,0)</f>
        <v>0036-0003</v>
      </c>
      <c r="C1225" s="40" t="str">
        <f>VLOOKUP(A1225,'CENTROS DE COSTOS'!A:D,3,0)</f>
        <v>Wompi Suroccidente</v>
      </c>
      <c r="D1225" s="40">
        <v>52385</v>
      </c>
      <c r="E1225" s="40" t="s">
        <v>5486</v>
      </c>
      <c r="F1225" s="40">
        <v>79214</v>
      </c>
      <c r="G1225" s="40" t="s">
        <v>33</v>
      </c>
      <c r="H1225" s="40" t="s">
        <v>133</v>
      </c>
      <c r="I1225" s="40" t="s">
        <v>866</v>
      </c>
      <c r="J1225" s="40" t="s">
        <v>7189</v>
      </c>
      <c r="K1225" s="40" t="s">
        <v>1170</v>
      </c>
      <c r="L1225" s="40" t="s">
        <v>9177</v>
      </c>
      <c r="M1225" s="103">
        <v>45974.348611111112</v>
      </c>
      <c r="N1225" s="103">
        <v>45978.640972222223</v>
      </c>
      <c r="O1225" s="40" t="s">
        <v>35</v>
      </c>
      <c r="P1225" s="40" t="s">
        <v>35</v>
      </c>
      <c r="Q1225" s="40" t="s">
        <v>1494</v>
      </c>
      <c r="R1225" s="40" t="s">
        <v>1495</v>
      </c>
      <c r="S1225" s="40" t="s">
        <v>11433</v>
      </c>
      <c r="T1225" s="40" t="s">
        <v>1497</v>
      </c>
      <c r="U1225" s="40">
        <v>24</v>
      </c>
      <c r="V1225" s="40" t="str">
        <f>VLOOKUP(D1225,TIPOLOGIA!A:F,5,0)</f>
        <v>LEJANA</v>
      </c>
      <c r="W1225" s="40" t="str">
        <f>VLOOKUP(D1225,TIPOLOGIA!A:F,6,0)</f>
        <v>TERRESTRE</v>
      </c>
      <c r="X1225" s="40" t="s">
        <v>1675</v>
      </c>
      <c r="Y1225" s="40">
        <v>1</v>
      </c>
      <c r="Z1225" s="51">
        <f>IF(T1225="SOPORTE_TELEFÓNICO",'TARIFAS 2025'!$B$14,IF(V1225="PRINCIPAL",'TARIFAS 2025'!$B$11,IF(V1225="INTERMEDIA",'TARIFAS 2025'!$C$11,IF(V1225="LEJANA",'TARIFAS 2025'!$D$11))))</f>
        <v>40250</v>
      </c>
      <c r="AA1225" s="51">
        <f t="shared" si="19"/>
        <v>40250</v>
      </c>
    </row>
    <row r="1226" spans="1:27" s="85" customFormat="1" x14ac:dyDescent="0.3">
      <c r="A1226" s="40" t="s">
        <v>71</v>
      </c>
      <c r="B1226" s="40" t="str">
        <f>VLOOKUP(A1226,'CENTROS DE COSTOS'!A:D,2,0)</f>
        <v>0036-0004</v>
      </c>
      <c r="C1226" s="40" t="str">
        <f>VLOOKUP(A1226,'CENTROS DE COSTOS'!A:D,3,0)</f>
        <v>Wompi Centro</v>
      </c>
      <c r="D1226" s="40">
        <v>25181</v>
      </c>
      <c r="E1226" s="40" t="s">
        <v>5487</v>
      </c>
      <c r="F1226" s="40">
        <v>74749</v>
      </c>
      <c r="G1226" s="40" t="s">
        <v>33</v>
      </c>
      <c r="H1226" s="40" t="s">
        <v>618</v>
      </c>
      <c r="I1226" s="40" t="s">
        <v>640</v>
      </c>
      <c r="J1226" s="40" t="s">
        <v>7190</v>
      </c>
      <c r="K1226" s="40" t="s">
        <v>1170</v>
      </c>
      <c r="L1226" s="40" t="s">
        <v>9178</v>
      </c>
      <c r="M1226" s="103">
        <v>45973.599999999999</v>
      </c>
      <c r="N1226" s="103">
        <v>45978.643750000003</v>
      </c>
      <c r="O1226" s="40" t="s">
        <v>35</v>
      </c>
      <c r="P1226" s="40" t="s">
        <v>35</v>
      </c>
      <c r="Q1226" s="40" t="s">
        <v>1494</v>
      </c>
      <c r="R1226" s="40" t="s">
        <v>1495</v>
      </c>
      <c r="S1226" s="40" t="s">
        <v>11434</v>
      </c>
      <c r="T1226" s="40" t="s">
        <v>1497</v>
      </c>
      <c r="U1226" s="40">
        <v>48</v>
      </c>
      <c r="V1226" s="40" t="str">
        <f>VLOOKUP(D1226,TIPOLOGIA!A:F,5,0)</f>
        <v>INTERMEDIA</v>
      </c>
      <c r="W1226" s="40" t="str">
        <f>VLOOKUP(D1226,TIPOLOGIA!A:F,6,0)</f>
        <v>TERRESTRE</v>
      </c>
      <c r="X1226" s="40" t="s">
        <v>1675</v>
      </c>
      <c r="Y1226" s="40">
        <v>1</v>
      </c>
      <c r="Z1226" s="51">
        <f>IF(T1226="SOPORTE_TELEFÓNICO",'TARIFAS 2025'!$B$14,IF(V1226="PRINCIPAL",'TARIFAS 2025'!$B$11,IF(V1226="INTERMEDIA",'TARIFAS 2025'!$C$11,IF(V1226="LEJANA",'TARIFAS 2025'!$D$11))))</f>
        <v>36351</v>
      </c>
      <c r="AA1226" s="51">
        <f t="shared" si="19"/>
        <v>36351</v>
      </c>
    </row>
    <row r="1227" spans="1:27" s="85" customFormat="1" x14ac:dyDescent="0.3">
      <c r="A1227" s="40" t="s">
        <v>90</v>
      </c>
      <c r="B1227" s="40" t="str">
        <f>VLOOKUP(A1227,'CENTROS DE COSTOS'!A:D,2,0)</f>
        <v>0036-0006</v>
      </c>
      <c r="C1227" s="40" t="str">
        <f>VLOOKUP(A1227,'CENTROS DE COSTOS'!A:D,3,0)</f>
        <v>Wompi Oriente</v>
      </c>
      <c r="D1227" s="40">
        <v>18150</v>
      </c>
      <c r="E1227" s="40" t="s">
        <v>5488</v>
      </c>
      <c r="F1227" s="40">
        <v>56756</v>
      </c>
      <c r="G1227" s="40" t="s">
        <v>33</v>
      </c>
      <c r="H1227" s="40" t="s">
        <v>466</v>
      </c>
      <c r="I1227" s="40" t="s">
        <v>469</v>
      </c>
      <c r="J1227" s="40" t="s">
        <v>1727</v>
      </c>
      <c r="K1227" s="40" t="s">
        <v>1170</v>
      </c>
      <c r="L1227" s="40" t="s">
        <v>9179</v>
      </c>
      <c r="M1227" s="103">
        <v>45973.662499999999</v>
      </c>
      <c r="N1227" s="103">
        <v>45978.644444444442</v>
      </c>
      <c r="O1227" s="40" t="s">
        <v>35</v>
      </c>
      <c r="P1227" s="40" t="s">
        <v>35</v>
      </c>
      <c r="Q1227" s="40" t="s">
        <v>1494</v>
      </c>
      <c r="R1227" s="40" t="s">
        <v>1495</v>
      </c>
      <c r="S1227" s="40" t="s">
        <v>11435</v>
      </c>
      <c r="T1227" s="40" t="s">
        <v>1497</v>
      </c>
      <c r="U1227" s="40">
        <v>64</v>
      </c>
      <c r="V1227" s="40" t="str">
        <f>VLOOKUP(D1227,TIPOLOGIA!A:F,5,0)</f>
        <v>LEJANA</v>
      </c>
      <c r="W1227" s="40" t="str">
        <f>VLOOKUP(D1227,TIPOLOGIA!A:F,6,0)</f>
        <v>TERRESTRE</v>
      </c>
      <c r="X1227" s="40" t="s">
        <v>1675</v>
      </c>
      <c r="Y1227" s="40">
        <v>1</v>
      </c>
      <c r="Z1227" s="51">
        <f>IF(T1227="SOPORTE_TELEFÓNICO",'TARIFAS 2025'!$B$14,IF(V1227="PRINCIPAL",'TARIFAS 2025'!$B$11,IF(V1227="INTERMEDIA",'TARIFAS 2025'!$C$11,IF(V1227="LEJANA",'TARIFAS 2025'!$D$11))))</f>
        <v>40250</v>
      </c>
      <c r="AA1227" s="51">
        <f t="shared" si="19"/>
        <v>40250</v>
      </c>
    </row>
    <row r="1228" spans="1:27" s="85" customFormat="1" x14ac:dyDescent="0.3">
      <c r="A1228" s="40" t="s">
        <v>71</v>
      </c>
      <c r="B1228" s="40" t="str">
        <f>VLOOKUP(A1228,'CENTROS DE COSTOS'!A:D,2,0)</f>
        <v>0036-0004</v>
      </c>
      <c r="C1228" s="40" t="str">
        <f>VLOOKUP(A1228,'CENTROS DE COSTOS'!A:D,3,0)</f>
        <v>Wompi Centro</v>
      </c>
      <c r="D1228" s="40">
        <v>25649</v>
      </c>
      <c r="E1228" s="40" t="s">
        <v>5489</v>
      </c>
      <c r="F1228" s="40">
        <v>75691</v>
      </c>
      <c r="G1228" s="40" t="s">
        <v>33</v>
      </c>
      <c r="H1228" s="40" t="s">
        <v>618</v>
      </c>
      <c r="I1228" s="40" t="s">
        <v>622</v>
      </c>
      <c r="J1228" s="40" t="s">
        <v>7191</v>
      </c>
      <c r="K1228" s="40" t="s">
        <v>1170</v>
      </c>
      <c r="L1228" s="40" t="s">
        <v>9180</v>
      </c>
      <c r="M1228" s="103">
        <v>45973.527777777781</v>
      </c>
      <c r="N1228" s="103">
        <v>45978.645138888889</v>
      </c>
      <c r="O1228" s="40" t="s">
        <v>35</v>
      </c>
      <c r="P1228" s="40" t="s">
        <v>35</v>
      </c>
      <c r="Q1228" s="40" t="s">
        <v>1494</v>
      </c>
      <c r="R1228" s="40" t="s">
        <v>1495</v>
      </c>
      <c r="S1228" s="40" t="s">
        <v>11436</v>
      </c>
      <c r="T1228" s="40" t="s">
        <v>1497</v>
      </c>
      <c r="U1228" s="40">
        <v>32</v>
      </c>
      <c r="V1228" s="40" t="str">
        <f>VLOOKUP(D1228,TIPOLOGIA!A:F,5,0)</f>
        <v>LEJANA</v>
      </c>
      <c r="W1228" s="40" t="str">
        <f>VLOOKUP(D1228,TIPOLOGIA!A:F,6,0)</f>
        <v>TERRESTRE</v>
      </c>
      <c r="X1228" s="40" t="s">
        <v>1749</v>
      </c>
      <c r="Y1228" s="40">
        <v>1</v>
      </c>
      <c r="Z1228" s="51">
        <f>IF(T1228="SOPORTE_TELEFÓNICO",'TARIFAS 2025'!$B$14,IF(V1228="PRINCIPAL",'TARIFAS 2025'!$B$11,IF(V1228="INTERMEDIA",'TARIFAS 2025'!$C$11,IF(V1228="LEJANA",'TARIFAS 2025'!$D$11))))</f>
        <v>40250</v>
      </c>
      <c r="AA1228" s="51">
        <f t="shared" si="19"/>
        <v>40250</v>
      </c>
    </row>
    <row r="1229" spans="1:27" s="85" customFormat="1" x14ac:dyDescent="0.3">
      <c r="A1229" s="40" t="s">
        <v>96</v>
      </c>
      <c r="B1229" s="40" t="str">
        <f>VLOOKUP(A1229,'CENTROS DE COSTOS'!A:D,2,0)</f>
        <v>0036-0007</v>
      </c>
      <c r="C1229" s="40" t="str">
        <f>VLOOKUP(A1229,'CENTROS DE COSTOS'!A:D,3,0)</f>
        <v>Wompi Santander</v>
      </c>
      <c r="D1229" s="40">
        <v>15759</v>
      </c>
      <c r="E1229" s="40" t="s">
        <v>5490</v>
      </c>
      <c r="F1229" s="40">
        <v>39785</v>
      </c>
      <c r="G1229" s="40" t="s">
        <v>33</v>
      </c>
      <c r="H1229" s="40" t="s">
        <v>322</v>
      </c>
      <c r="I1229" s="40" t="s">
        <v>412</v>
      </c>
      <c r="J1229" s="40" t="s">
        <v>7192</v>
      </c>
      <c r="K1229" s="40" t="s">
        <v>1170</v>
      </c>
      <c r="L1229" s="40" t="s">
        <v>9181</v>
      </c>
      <c r="M1229" s="103">
        <v>45973.473611111112</v>
      </c>
      <c r="N1229" s="103">
        <v>45978.645833333343</v>
      </c>
      <c r="O1229" s="40" t="s">
        <v>35</v>
      </c>
      <c r="P1229" s="40" t="s">
        <v>35</v>
      </c>
      <c r="Q1229" s="40" t="s">
        <v>1494</v>
      </c>
      <c r="R1229" s="40" t="s">
        <v>1495</v>
      </c>
      <c r="S1229" s="40" t="s">
        <v>11437</v>
      </c>
      <c r="T1229" s="40" t="s">
        <v>1497</v>
      </c>
      <c r="U1229" s="40">
        <v>64</v>
      </c>
      <c r="V1229" s="40" t="str">
        <f>VLOOKUP(D1229,TIPOLOGIA!A:F,5,0)</f>
        <v>INTERMEDIA</v>
      </c>
      <c r="W1229" s="40" t="str">
        <f>VLOOKUP(D1229,TIPOLOGIA!A:F,6,0)</f>
        <v>TERRESTRE</v>
      </c>
      <c r="X1229" s="40" t="s">
        <v>12482</v>
      </c>
      <c r="Y1229" s="40">
        <v>1</v>
      </c>
      <c r="Z1229" s="51">
        <f>IF(T1229="SOPORTE_TELEFÓNICO",'TARIFAS 2025'!$B$14,IF(V1229="PRINCIPAL",'TARIFAS 2025'!$B$11,IF(V1229="INTERMEDIA",'TARIFAS 2025'!$C$11,IF(V1229="LEJANA",'TARIFAS 2025'!$D$11))))</f>
        <v>36351</v>
      </c>
      <c r="AA1229" s="51">
        <f t="shared" si="19"/>
        <v>36351</v>
      </c>
    </row>
    <row r="1230" spans="1:27" s="85" customFormat="1" x14ac:dyDescent="0.3">
      <c r="A1230" s="40" t="s">
        <v>98</v>
      </c>
      <c r="B1230" s="40" t="str">
        <f>VLOOKUP(A1230,'CENTROS DE COSTOS'!A:D,2,0)</f>
        <v>0036-0006</v>
      </c>
      <c r="C1230" s="40" t="str">
        <f>VLOOKUP(A1230,'CENTROS DE COSTOS'!A:D,3,0)</f>
        <v>Wompi Oriente</v>
      </c>
      <c r="D1230" s="40">
        <v>50606</v>
      </c>
      <c r="E1230" s="40" t="s">
        <v>5491</v>
      </c>
      <c r="F1230" s="40">
        <v>50594</v>
      </c>
      <c r="G1230" s="40" t="s">
        <v>33</v>
      </c>
      <c r="H1230" s="40" t="s">
        <v>814</v>
      </c>
      <c r="I1230" s="40" t="s">
        <v>815</v>
      </c>
      <c r="J1230" s="40" t="s">
        <v>7193</v>
      </c>
      <c r="K1230" s="40" t="s">
        <v>1170</v>
      </c>
      <c r="L1230" s="40" t="s">
        <v>9182</v>
      </c>
      <c r="M1230" s="103">
        <v>45972.333333333343</v>
      </c>
      <c r="N1230" s="103">
        <v>45978.645833333343</v>
      </c>
      <c r="O1230" s="40" t="s">
        <v>35</v>
      </c>
      <c r="P1230" s="40" t="s">
        <v>35</v>
      </c>
      <c r="Q1230" s="40" t="s">
        <v>1494</v>
      </c>
      <c r="R1230" s="40" t="s">
        <v>1495</v>
      </c>
      <c r="S1230" s="40" t="s">
        <v>11438</v>
      </c>
      <c r="T1230" s="40" t="s">
        <v>1497</v>
      </c>
      <c r="U1230" s="40">
        <v>32</v>
      </c>
      <c r="V1230" s="40" t="str">
        <f>VLOOKUP(D1230,TIPOLOGIA!A:F,5,0)</f>
        <v>INTERMEDIA</v>
      </c>
      <c r="W1230" s="40" t="str">
        <f>VLOOKUP(D1230,TIPOLOGIA!A:F,6,0)</f>
        <v>TERRESTRE</v>
      </c>
      <c r="X1230" s="40" t="s">
        <v>1749</v>
      </c>
      <c r="Y1230" s="40">
        <v>1</v>
      </c>
      <c r="Z1230" s="51">
        <f>IF(T1230="SOPORTE_TELEFÓNICO",'TARIFAS 2025'!$B$14,IF(V1230="PRINCIPAL",'TARIFAS 2025'!$B$11,IF(V1230="INTERMEDIA",'TARIFAS 2025'!$C$11,IF(V1230="LEJANA",'TARIFAS 2025'!$D$11))))</f>
        <v>36351</v>
      </c>
      <c r="AA1230" s="51">
        <f t="shared" si="19"/>
        <v>36351</v>
      </c>
    </row>
    <row r="1231" spans="1:27" s="85" customFormat="1" x14ac:dyDescent="0.3">
      <c r="A1231" s="40" t="s">
        <v>97</v>
      </c>
      <c r="B1231" s="40" t="str">
        <f>VLOOKUP(A1231,'CENTROS DE COSTOS'!A:D,2,0)</f>
        <v>0036-0001</v>
      </c>
      <c r="C1231" s="40" t="str">
        <f>VLOOKUP(A1231,'CENTROS DE COSTOS'!A:D,3,0)</f>
        <v>Wompi Costa</v>
      </c>
      <c r="D1231" s="40">
        <v>20443</v>
      </c>
      <c r="E1231" s="40" t="s">
        <v>5492</v>
      </c>
      <c r="F1231" s="40">
        <v>37977</v>
      </c>
      <c r="G1231" s="40" t="s">
        <v>33</v>
      </c>
      <c r="H1231" s="40" t="s">
        <v>536</v>
      </c>
      <c r="I1231" s="40" t="s">
        <v>537</v>
      </c>
      <c r="J1231" s="40" t="s">
        <v>7194</v>
      </c>
      <c r="K1231" s="40" t="s">
        <v>1170</v>
      </c>
      <c r="L1231" s="40" t="s">
        <v>9183</v>
      </c>
      <c r="M1231" s="103">
        <v>45972.541666666657</v>
      </c>
      <c r="N1231" s="103">
        <v>45978.646527777782</v>
      </c>
      <c r="O1231" s="40" t="s">
        <v>35</v>
      </c>
      <c r="P1231" s="40" t="s">
        <v>35</v>
      </c>
      <c r="Q1231" s="40" t="s">
        <v>1494</v>
      </c>
      <c r="R1231" s="40" t="s">
        <v>1495</v>
      </c>
      <c r="S1231" s="40" t="s">
        <v>11439</v>
      </c>
      <c r="T1231" s="40" t="s">
        <v>1497</v>
      </c>
      <c r="U1231" s="40">
        <v>48</v>
      </c>
      <c r="V1231" s="40" t="str">
        <f>VLOOKUP(D1231,TIPOLOGIA!A:F,5,0)</f>
        <v>INTERMEDIA</v>
      </c>
      <c r="W1231" s="40" t="str">
        <f>VLOOKUP(D1231,TIPOLOGIA!A:F,6,0)</f>
        <v>TERRESTRE</v>
      </c>
      <c r="X1231" s="40" t="s">
        <v>12482</v>
      </c>
      <c r="Y1231" s="40">
        <v>1</v>
      </c>
      <c r="Z1231" s="51">
        <f>IF(T1231="SOPORTE_TELEFÓNICO",'TARIFAS 2025'!$B$14,IF(V1231="PRINCIPAL",'TARIFAS 2025'!$B$11,IF(V1231="INTERMEDIA",'TARIFAS 2025'!$C$11,IF(V1231="LEJANA",'TARIFAS 2025'!$D$11))))</f>
        <v>36351</v>
      </c>
      <c r="AA1231" s="51">
        <f t="shared" si="19"/>
        <v>36351</v>
      </c>
    </row>
    <row r="1232" spans="1:27" s="85" customFormat="1" x14ac:dyDescent="0.3">
      <c r="A1232" s="40" t="s">
        <v>98</v>
      </c>
      <c r="B1232" s="40" t="str">
        <f>VLOOKUP(A1232,'CENTROS DE COSTOS'!A:D,2,0)</f>
        <v>0036-0006</v>
      </c>
      <c r="C1232" s="40" t="str">
        <f>VLOOKUP(A1232,'CENTROS DE COSTOS'!A:D,3,0)</f>
        <v>Wompi Oriente</v>
      </c>
      <c r="D1232" s="40">
        <v>85440</v>
      </c>
      <c r="E1232" s="40" t="s">
        <v>5493</v>
      </c>
      <c r="F1232" s="40">
        <v>71977</v>
      </c>
      <c r="G1232" s="40" t="s">
        <v>33</v>
      </c>
      <c r="H1232" s="40" t="s">
        <v>481</v>
      </c>
      <c r="I1232" s="40" t="s">
        <v>282</v>
      </c>
      <c r="J1232" s="40" t="s">
        <v>7195</v>
      </c>
      <c r="K1232" s="40" t="s">
        <v>1170</v>
      </c>
      <c r="L1232" s="40" t="s">
        <v>9184</v>
      </c>
      <c r="M1232" s="103">
        <v>45972.619444444441</v>
      </c>
      <c r="N1232" s="103">
        <v>45978.647222222222</v>
      </c>
      <c r="O1232" s="40" t="s">
        <v>35</v>
      </c>
      <c r="P1232" s="40" t="s">
        <v>35</v>
      </c>
      <c r="Q1232" s="40" t="s">
        <v>1494</v>
      </c>
      <c r="R1232" s="40" t="s">
        <v>1495</v>
      </c>
      <c r="S1232" s="40" t="s">
        <v>11440</v>
      </c>
      <c r="T1232" s="40" t="s">
        <v>1497</v>
      </c>
      <c r="U1232" s="40">
        <v>48</v>
      </c>
      <c r="V1232" s="40" t="str">
        <f>VLOOKUP(D1232,TIPOLOGIA!A:F,5,0)</f>
        <v>LEJANA</v>
      </c>
      <c r="W1232" s="40" t="str">
        <f>VLOOKUP(D1232,TIPOLOGIA!A:F,6,0)</f>
        <v>TERRESTRE</v>
      </c>
      <c r="X1232" s="40" t="s">
        <v>1749</v>
      </c>
      <c r="Y1232" s="40">
        <v>1</v>
      </c>
      <c r="Z1232" s="51">
        <f>IF(T1232="SOPORTE_TELEFÓNICO",'TARIFAS 2025'!$B$14,IF(V1232="PRINCIPAL",'TARIFAS 2025'!$B$11,IF(V1232="INTERMEDIA",'TARIFAS 2025'!$C$11,IF(V1232="LEJANA",'TARIFAS 2025'!$D$11))))</f>
        <v>40250</v>
      </c>
      <c r="AA1232" s="51">
        <f t="shared" si="19"/>
        <v>40250</v>
      </c>
    </row>
    <row r="1233" spans="1:27" s="85" customFormat="1" x14ac:dyDescent="0.3">
      <c r="A1233" s="40" t="s">
        <v>90</v>
      </c>
      <c r="B1233" s="40" t="str">
        <f>VLOOKUP(A1233,'CENTROS DE COSTOS'!A:D,2,0)</f>
        <v>0036-0006</v>
      </c>
      <c r="C1233" s="40" t="str">
        <f>VLOOKUP(A1233,'CENTROS DE COSTOS'!A:D,3,0)</f>
        <v>Wompi Oriente</v>
      </c>
      <c r="D1233" s="40">
        <v>18592</v>
      </c>
      <c r="E1233" s="40" t="s">
        <v>5494</v>
      </c>
      <c r="F1233" s="40">
        <v>37792</v>
      </c>
      <c r="G1233" s="40" t="s">
        <v>33</v>
      </c>
      <c r="H1233" s="40" t="s">
        <v>466</v>
      </c>
      <c r="I1233" s="40" t="s">
        <v>467</v>
      </c>
      <c r="J1233" s="40" t="s">
        <v>7196</v>
      </c>
      <c r="K1233" s="40" t="s">
        <v>1170</v>
      </c>
      <c r="L1233" s="40" t="s">
        <v>9185</v>
      </c>
      <c r="M1233" s="103">
        <v>45973.393055555563</v>
      </c>
      <c r="N1233" s="103">
        <v>45978.647916666669</v>
      </c>
      <c r="O1233" s="40" t="s">
        <v>35</v>
      </c>
      <c r="P1233" s="40" t="s">
        <v>35</v>
      </c>
      <c r="Q1233" s="40" t="s">
        <v>1494</v>
      </c>
      <c r="R1233" s="40" t="s">
        <v>1495</v>
      </c>
      <c r="S1233" s="40" t="s">
        <v>11441</v>
      </c>
      <c r="T1233" s="40" t="s">
        <v>1497</v>
      </c>
      <c r="U1233" s="40">
        <v>32</v>
      </c>
      <c r="V1233" s="40" t="str">
        <f>VLOOKUP(D1233,TIPOLOGIA!A:F,5,0)</f>
        <v>LEJANA</v>
      </c>
      <c r="W1233" s="40" t="str">
        <f>VLOOKUP(D1233,TIPOLOGIA!A:F,6,0)</f>
        <v>TERRESTRE</v>
      </c>
      <c r="X1233" s="40" t="s">
        <v>1749</v>
      </c>
      <c r="Y1233" s="40">
        <v>1</v>
      </c>
      <c r="Z1233" s="51">
        <f>IF(T1233="SOPORTE_TELEFÓNICO",'TARIFAS 2025'!$B$14,IF(V1233="PRINCIPAL",'TARIFAS 2025'!$B$11,IF(V1233="INTERMEDIA",'TARIFAS 2025'!$C$11,IF(V1233="LEJANA",'TARIFAS 2025'!$D$11))))</f>
        <v>40250</v>
      </c>
      <c r="AA1233" s="51">
        <f t="shared" si="19"/>
        <v>40250</v>
      </c>
    </row>
    <row r="1234" spans="1:27" s="85" customFormat="1" x14ac:dyDescent="0.3">
      <c r="A1234" s="40" t="s">
        <v>71</v>
      </c>
      <c r="B1234" s="40" t="str">
        <f>VLOOKUP(A1234,'CENTROS DE COSTOS'!A:D,2,0)</f>
        <v>0036-0004</v>
      </c>
      <c r="C1234" s="40" t="str">
        <f>VLOOKUP(A1234,'CENTROS DE COSTOS'!A:D,3,0)</f>
        <v>Wompi Centro</v>
      </c>
      <c r="D1234" s="40">
        <v>25843</v>
      </c>
      <c r="E1234" s="40" t="s">
        <v>5495</v>
      </c>
      <c r="F1234" s="40">
        <v>46343</v>
      </c>
      <c r="G1234" s="40" t="s">
        <v>33</v>
      </c>
      <c r="H1234" s="40" t="s">
        <v>618</v>
      </c>
      <c r="I1234" s="40" t="s">
        <v>720</v>
      </c>
      <c r="J1234" s="40" t="s">
        <v>7197</v>
      </c>
      <c r="K1234" s="40" t="s">
        <v>1170</v>
      </c>
      <c r="L1234" s="40" t="s">
        <v>9186</v>
      </c>
      <c r="M1234" s="103">
        <v>45973.333333333343</v>
      </c>
      <c r="N1234" s="103">
        <v>45978.648611111108</v>
      </c>
      <c r="O1234" s="40" t="s">
        <v>35</v>
      </c>
      <c r="P1234" s="40" t="s">
        <v>35</v>
      </c>
      <c r="Q1234" s="40" t="s">
        <v>1494</v>
      </c>
      <c r="R1234" s="40" t="s">
        <v>1495</v>
      </c>
      <c r="S1234" s="40" t="s">
        <v>11442</v>
      </c>
      <c r="T1234" s="40" t="s">
        <v>1497</v>
      </c>
      <c r="U1234" s="40">
        <v>56</v>
      </c>
      <c r="V1234" s="40" t="str">
        <f>VLOOKUP(D1234,TIPOLOGIA!A:F,5,0)</f>
        <v>INTERMEDIA</v>
      </c>
      <c r="W1234" s="40" t="str">
        <f>VLOOKUP(D1234,TIPOLOGIA!A:F,6,0)</f>
        <v>TERRESTRE</v>
      </c>
      <c r="X1234" s="40" t="s">
        <v>1675</v>
      </c>
      <c r="Y1234" s="40">
        <v>1</v>
      </c>
      <c r="Z1234" s="51">
        <f>IF(T1234="SOPORTE_TELEFÓNICO",'TARIFAS 2025'!$B$14,IF(V1234="PRINCIPAL",'TARIFAS 2025'!$B$11,IF(V1234="INTERMEDIA",'TARIFAS 2025'!$C$11,IF(V1234="LEJANA",'TARIFAS 2025'!$D$11))))</f>
        <v>36351</v>
      </c>
      <c r="AA1234" s="51">
        <f t="shared" si="19"/>
        <v>36351</v>
      </c>
    </row>
    <row r="1235" spans="1:27" s="85" customFormat="1" x14ac:dyDescent="0.3">
      <c r="A1235" s="40" t="s">
        <v>77</v>
      </c>
      <c r="B1235" s="40" t="str">
        <f>VLOOKUP(A1235,'CENTROS DE COSTOS'!A:D,2,0)</f>
        <v>0036-0003</v>
      </c>
      <c r="C1235" s="40" t="str">
        <f>VLOOKUP(A1235,'CENTROS DE COSTOS'!A:D,3,0)</f>
        <v>Wompi Suroccidente</v>
      </c>
      <c r="D1235" s="40">
        <v>76233</v>
      </c>
      <c r="E1235" s="40" t="s">
        <v>5496</v>
      </c>
      <c r="F1235" s="40">
        <v>38082</v>
      </c>
      <c r="G1235" s="40" t="s">
        <v>33</v>
      </c>
      <c r="H1235" s="40" t="s">
        <v>1101</v>
      </c>
      <c r="I1235" s="40" t="s">
        <v>1110</v>
      </c>
      <c r="J1235" s="40" t="s">
        <v>6516</v>
      </c>
      <c r="K1235" s="40" t="s">
        <v>1170</v>
      </c>
      <c r="L1235" s="40" t="s">
        <v>9187</v>
      </c>
      <c r="M1235" s="103">
        <v>45973.490277777782</v>
      </c>
      <c r="N1235" s="103">
        <v>45978.649305555547</v>
      </c>
      <c r="O1235" s="40" t="s">
        <v>35</v>
      </c>
      <c r="P1235" s="40" t="s">
        <v>35</v>
      </c>
      <c r="Q1235" s="40" t="s">
        <v>1494</v>
      </c>
      <c r="R1235" s="40" t="s">
        <v>1495</v>
      </c>
      <c r="S1235" s="40" t="s">
        <v>11443</v>
      </c>
      <c r="T1235" s="40" t="s">
        <v>1497</v>
      </c>
      <c r="U1235" s="40">
        <v>56</v>
      </c>
      <c r="V1235" s="40" t="str">
        <f>VLOOKUP(D1235,TIPOLOGIA!A:F,5,0)</f>
        <v>INTERMEDIA</v>
      </c>
      <c r="W1235" s="40" t="str">
        <f>VLOOKUP(D1235,TIPOLOGIA!A:F,6,0)</f>
        <v>TERRESTRE</v>
      </c>
      <c r="X1235" s="40" t="s">
        <v>1675</v>
      </c>
      <c r="Y1235" s="40">
        <v>1</v>
      </c>
      <c r="Z1235" s="51">
        <f>IF(T1235="SOPORTE_TELEFÓNICO",'TARIFAS 2025'!$B$14,IF(V1235="PRINCIPAL",'TARIFAS 2025'!$B$11,IF(V1235="INTERMEDIA",'TARIFAS 2025'!$C$11,IF(V1235="LEJANA",'TARIFAS 2025'!$D$11))))</f>
        <v>36351</v>
      </c>
      <c r="AA1235" s="51">
        <f t="shared" si="19"/>
        <v>36351</v>
      </c>
    </row>
    <row r="1236" spans="1:27" s="85" customFormat="1" x14ac:dyDescent="0.3">
      <c r="A1236" s="40" t="s">
        <v>90</v>
      </c>
      <c r="B1236" s="40" t="str">
        <f>VLOOKUP(A1236,'CENTROS DE COSTOS'!A:D,2,0)</f>
        <v>0036-0006</v>
      </c>
      <c r="C1236" s="40" t="str">
        <f>VLOOKUP(A1236,'CENTROS DE COSTOS'!A:D,3,0)</f>
        <v>Wompi Oriente</v>
      </c>
      <c r="D1236" s="40">
        <v>18753</v>
      </c>
      <c r="E1236" s="40" t="s">
        <v>5497</v>
      </c>
      <c r="F1236" s="40">
        <v>27345</v>
      </c>
      <c r="G1236" s="40" t="s">
        <v>33</v>
      </c>
      <c r="H1236" s="40" t="s">
        <v>466</v>
      </c>
      <c r="I1236" s="40" t="s">
        <v>477</v>
      </c>
      <c r="J1236" s="40" t="s">
        <v>7198</v>
      </c>
      <c r="K1236" s="40" t="s">
        <v>1170</v>
      </c>
      <c r="L1236" s="40" t="s">
        <v>9188</v>
      </c>
      <c r="M1236" s="103">
        <v>45973.333333333343</v>
      </c>
      <c r="N1236" s="103">
        <v>45978.65</v>
      </c>
      <c r="O1236" s="40" t="s">
        <v>35</v>
      </c>
      <c r="P1236" s="40" t="s">
        <v>35</v>
      </c>
      <c r="Q1236" s="40" t="s">
        <v>1494</v>
      </c>
      <c r="R1236" s="40" t="s">
        <v>1495</v>
      </c>
      <c r="S1236" s="40" t="s">
        <v>11444</v>
      </c>
      <c r="T1236" s="40" t="s">
        <v>1497</v>
      </c>
      <c r="U1236" s="40">
        <v>16</v>
      </c>
      <c r="V1236" s="40" t="str">
        <f>VLOOKUP(D1236,TIPOLOGIA!A:F,5,0)</f>
        <v>LEJANA</v>
      </c>
      <c r="W1236" s="40" t="str">
        <f>VLOOKUP(D1236,TIPOLOGIA!A:F,6,0)</f>
        <v>TERRESTRE / AEREO</v>
      </c>
      <c r="X1236" s="40" t="s">
        <v>1675</v>
      </c>
      <c r="Y1236" s="40">
        <v>1</v>
      </c>
      <c r="Z1236" s="51">
        <f>IF(T1236="SOPORTE_TELEFÓNICO",'TARIFAS 2025'!$B$14,IF(V1236="PRINCIPAL",'TARIFAS 2025'!$B$11,IF(V1236="INTERMEDIA",'TARIFAS 2025'!$C$11,IF(V1236="LEJANA",'TARIFAS 2025'!$D$11))))</f>
        <v>40250</v>
      </c>
      <c r="AA1236" s="51">
        <f t="shared" si="19"/>
        <v>40250</v>
      </c>
    </row>
    <row r="1237" spans="1:27" s="85" customFormat="1" x14ac:dyDescent="0.3">
      <c r="A1237" s="40" t="s">
        <v>90</v>
      </c>
      <c r="B1237" s="40" t="str">
        <f>VLOOKUP(A1237,'CENTROS DE COSTOS'!A:D,2,0)</f>
        <v>0036-0006</v>
      </c>
      <c r="C1237" s="40" t="str">
        <f>VLOOKUP(A1237,'CENTROS DE COSTOS'!A:D,3,0)</f>
        <v>Wompi Oriente</v>
      </c>
      <c r="D1237" s="40">
        <v>41132</v>
      </c>
      <c r="E1237" s="40" t="s">
        <v>5498</v>
      </c>
      <c r="F1237" s="40">
        <v>61198</v>
      </c>
      <c r="G1237" s="40" t="s">
        <v>33</v>
      </c>
      <c r="H1237" s="40" t="s">
        <v>740</v>
      </c>
      <c r="I1237" s="40" t="s">
        <v>747</v>
      </c>
      <c r="J1237" s="40" t="s">
        <v>7199</v>
      </c>
      <c r="K1237" s="40" t="s">
        <v>1170</v>
      </c>
      <c r="L1237" s="40" t="s">
        <v>9189</v>
      </c>
      <c r="M1237" s="103">
        <v>45973.472916666673</v>
      </c>
      <c r="N1237" s="103">
        <v>45978.650694444441</v>
      </c>
      <c r="O1237" s="40" t="s">
        <v>35</v>
      </c>
      <c r="P1237" s="40" t="s">
        <v>35</v>
      </c>
      <c r="Q1237" s="40" t="s">
        <v>1494</v>
      </c>
      <c r="R1237" s="40" t="s">
        <v>1495</v>
      </c>
      <c r="S1237" s="40" t="s">
        <v>11445</v>
      </c>
      <c r="T1237" s="40" t="s">
        <v>1497</v>
      </c>
      <c r="U1237" s="40">
        <v>64</v>
      </c>
      <c r="V1237" s="40" t="str">
        <f>VLOOKUP(D1237,TIPOLOGIA!A:F,5,0)</f>
        <v>INTERMEDIA</v>
      </c>
      <c r="W1237" s="40" t="str">
        <f>VLOOKUP(D1237,TIPOLOGIA!A:F,6,0)</f>
        <v>TERRESTRE</v>
      </c>
      <c r="X1237" s="40" t="s">
        <v>1675</v>
      </c>
      <c r="Y1237" s="40">
        <v>1</v>
      </c>
      <c r="Z1237" s="51">
        <f>IF(T1237="SOPORTE_TELEFÓNICO",'TARIFAS 2025'!$B$14,IF(V1237="PRINCIPAL",'TARIFAS 2025'!$B$11,IF(V1237="INTERMEDIA",'TARIFAS 2025'!$C$11,IF(V1237="LEJANA",'TARIFAS 2025'!$D$11))))</f>
        <v>36351</v>
      </c>
      <c r="AA1237" s="51">
        <f t="shared" si="19"/>
        <v>36351</v>
      </c>
    </row>
    <row r="1238" spans="1:27" s="85" customFormat="1" x14ac:dyDescent="0.3">
      <c r="A1238" s="40" t="s">
        <v>91</v>
      </c>
      <c r="B1238" s="40" t="str">
        <f>VLOOKUP(A1238,'CENTROS DE COSTOS'!A:D,2,0)</f>
        <v>0036-0003</v>
      </c>
      <c r="C1238" s="40" t="str">
        <f>VLOOKUP(A1238,'CENTROS DE COSTOS'!A:D,3,0)</f>
        <v>Wompi Suroccidente</v>
      </c>
      <c r="D1238" s="40">
        <v>52399</v>
      </c>
      <c r="E1238" s="40" t="s">
        <v>5499</v>
      </c>
      <c r="F1238" s="40">
        <v>49968</v>
      </c>
      <c r="G1238" s="40" t="s">
        <v>33</v>
      </c>
      <c r="H1238" s="40" t="s">
        <v>133</v>
      </c>
      <c r="I1238" s="40" t="s">
        <v>132</v>
      </c>
      <c r="J1238" s="40" t="s">
        <v>7200</v>
      </c>
      <c r="K1238" s="40" t="s">
        <v>1170</v>
      </c>
      <c r="L1238" s="40" t="s">
        <v>9190</v>
      </c>
      <c r="M1238" s="103">
        <v>45973.333333333343</v>
      </c>
      <c r="N1238" s="103">
        <v>45978.651388888888</v>
      </c>
      <c r="O1238" s="40" t="s">
        <v>35</v>
      </c>
      <c r="P1238" s="40" t="s">
        <v>35</v>
      </c>
      <c r="Q1238" s="40" t="s">
        <v>1494</v>
      </c>
      <c r="R1238" s="40" t="s">
        <v>1495</v>
      </c>
      <c r="S1238" s="40" t="s">
        <v>11446</v>
      </c>
      <c r="T1238" s="40" t="s">
        <v>1497</v>
      </c>
      <c r="U1238" s="40">
        <v>24</v>
      </c>
      <c r="V1238" s="40" t="str">
        <f>VLOOKUP(D1238,TIPOLOGIA!A:F,5,0)</f>
        <v>LEJANA</v>
      </c>
      <c r="W1238" s="40" t="str">
        <f>VLOOKUP(D1238,TIPOLOGIA!A:F,6,0)</f>
        <v>TERRESTRE</v>
      </c>
      <c r="X1238" s="40" t="s">
        <v>1749</v>
      </c>
      <c r="Y1238" s="40">
        <v>1</v>
      </c>
      <c r="Z1238" s="51">
        <f>IF(T1238="SOPORTE_TELEFÓNICO",'TARIFAS 2025'!$B$14,IF(V1238="PRINCIPAL",'TARIFAS 2025'!$B$11,IF(V1238="INTERMEDIA",'TARIFAS 2025'!$C$11,IF(V1238="LEJANA",'TARIFAS 2025'!$D$11))))</f>
        <v>40250</v>
      </c>
      <c r="AA1238" s="51">
        <f t="shared" si="19"/>
        <v>40250</v>
      </c>
    </row>
    <row r="1239" spans="1:27" s="85" customFormat="1" x14ac:dyDescent="0.3">
      <c r="A1239" s="40" t="s">
        <v>89</v>
      </c>
      <c r="B1239" s="40" t="str">
        <f>VLOOKUP(A1239,'CENTROS DE COSTOS'!A:D,2,0)</f>
        <v>0036-0001</v>
      </c>
      <c r="C1239" s="40" t="str">
        <f>VLOOKUP(A1239,'CENTROS DE COSTOS'!A:D,3,0)</f>
        <v>Wompi Costa</v>
      </c>
      <c r="D1239" s="40">
        <v>23672</v>
      </c>
      <c r="E1239" s="40" t="s">
        <v>5500</v>
      </c>
      <c r="F1239" s="40">
        <v>10828</v>
      </c>
      <c r="G1239" s="40" t="s">
        <v>33</v>
      </c>
      <c r="H1239" s="40" t="s">
        <v>276</v>
      </c>
      <c r="I1239" s="40" t="s">
        <v>612</v>
      </c>
      <c r="J1239" s="40" t="s">
        <v>7201</v>
      </c>
      <c r="K1239" s="40" t="s">
        <v>1170</v>
      </c>
      <c r="L1239" s="40" t="s">
        <v>9191</v>
      </c>
      <c r="M1239" s="103">
        <v>45972.333333333343</v>
      </c>
      <c r="N1239" s="103">
        <v>45978.651388888888</v>
      </c>
      <c r="O1239" s="40" t="s">
        <v>35</v>
      </c>
      <c r="P1239" s="40" t="s">
        <v>35</v>
      </c>
      <c r="Q1239" s="40" t="s">
        <v>1494</v>
      </c>
      <c r="R1239" s="40" t="s">
        <v>1495</v>
      </c>
      <c r="S1239" s="40" t="s">
        <v>11447</v>
      </c>
      <c r="T1239" s="40" t="s">
        <v>1497</v>
      </c>
      <c r="U1239" s="40">
        <v>56</v>
      </c>
      <c r="V1239" s="40" t="str">
        <f>VLOOKUP(D1239,TIPOLOGIA!A:F,5,0)</f>
        <v>INTERMEDIA</v>
      </c>
      <c r="W1239" s="40" t="str">
        <f>VLOOKUP(D1239,TIPOLOGIA!A:F,6,0)</f>
        <v>TERRESTRE</v>
      </c>
      <c r="X1239" s="40" t="s">
        <v>1675</v>
      </c>
      <c r="Y1239" s="40">
        <v>1</v>
      </c>
      <c r="Z1239" s="51">
        <f>IF(T1239="SOPORTE_TELEFÓNICO",'TARIFAS 2025'!$B$14,IF(V1239="PRINCIPAL",'TARIFAS 2025'!$B$11,IF(V1239="INTERMEDIA",'TARIFAS 2025'!$C$11,IF(V1239="LEJANA",'TARIFAS 2025'!$D$11))))</f>
        <v>36351</v>
      </c>
      <c r="AA1239" s="51">
        <f t="shared" ref="AA1239:AA1302" si="20">Z1239*Y1239</f>
        <v>36351</v>
      </c>
    </row>
    <row r="1240" spans="1:27" s="85" customFormat="1" x14ac:dyDescent="0.3">
      <c r="A1240" s="40" t="s">
        <v>97</v>
      </c>
      <c r="B1240" s="40" t="str">
        <f>VLOOKUP(A1240,'CENTROS DE COSTOS'!A:D,2,0)</f>
        <v>0036-0001</v>
      </c>
      <c r="C1240" s="40" t="str">
        <f>VLOOKUP(A1240,'CENTROS DE COSTOS'!A:D,3,0)</f>
        <v>Wompi Costa</v>
      </c>
      <c r="D1240" s="40">
        <v>20011</v>
      </c>
      <c r="E1240" s="40" t="s">
        <v>5501</v>
      </c>
      <c r="F1240" s="40">
        <v>81535</v>
      </c>
      <c r="G1240" s="40" t="s">
        <v>33</v>
      </c>
      <c r="H1240" s="40" t="s">
        <v>536</v>
      </c>
      <c r="I1240" s="40" t="s">
        <v>539</v>
      </c>
      <c r="J1240" s="40" t="s">
        <v>7202</v>
      </c>
      <c r="K1240" s="40" t="s">
        <v>1170</v>
      </c>
      <c r="L1240" s="40" t="s">
        <v>9192</v>
      </c>
      <c r="M1240" s="103">
        <v>45972.667361111111</v>
      </c>
      <c r="N1240" s="103">
        <v>45978.652777777781</v>
      </c>
      <c r="O1240" s="40" t="s">
        <v>35</v>
      </c>
      <c r="P1240" s="40" t="s">
        <v>35</v>
      </c>
      <c r="Q1240" s="40" t="s">
        <v>1494</v>
      </c>
      <c r="R1240" s="40" t="s">
        <v>1495</v>
      </c>
      <c r="S1240" s="40" t="s">
        <v>11448</v>
      </c>
      <c r="T1240" s="40" t="s">
        <v>1497</v>
      </c>
      <c r="U1240" s="40">
        <v>16</v>
      </c>
      <c r="V1240" s="40" t="str">
        <f>VLOOKUP(D1240,TIPOLOGIA!A:F,5,0)</f>
        <v>LEJANA</v>
      </c>
      <c r="W1240" s="40" t="str">
        <f>VLOOKUP(D1240,TIPOLOGIA!A:F,6,0)</f>
        <v>TERRESTRE</v>
      </c>
      <c r="X1240" s="40" t="s">
        <v>1749</v>
      </c>
      <c r="Y1240" s="40">
        <v>1</v>
      </c>
      <c r="Z1240" s="51">
        <f>IF(T1240="SOPORTE_TELEFÓNICO",'TARIFAS 2025'!$B$14,IF(V1240="PRINCIPAL",'TARIFAS 2025'!$B$11,IF(V1240="INTERMEDIA",'TARIFAS 2025'!$C$11,IF(V1240="LEJANA",'TARIFAS 2025'!$D$11))))</f>
        <v>40250</v>
      </c>
      <c r="AA1240" s="51">
        <f t="shared" si="20"/>
        <v>40250</v>
      </c>
    </row>
    <row r="1241" spans="1:27" s="85" customFormat="1" x14ac:dyDescent="0.3">
      <c r="A1241" s="40" t="s">
        <v>96</v>
      </c>
      <c r="B1241" s="40" t="str">
        <f>VLOOKUP(A1241,'CENTROS DE COSTOS'!A:D,2,0)</f>
        <v>0036-0007</v>
      </c>
      <c r="C1241" s="40" t="str">
        <f>VLOOKUP(A1241,'CENTROS DE COSTOS'!A:D,3,0)</f>
        <v>Wompi Santander</v>
      </c>
      <c r="D1241" s="40">
        <v>15759</v>
      </c>
      <c r="E1241" s="40" t="s">
        <v>5502</v>
      </c>
      <c r="F1241" s="40">
        <v>76043</v>
      </c>
      <c r="G1241" s="40" t="s">
        <v>33</v>
      </c>
      <c r="H1241" s="40" t="s">
        <v>322</v>
      </c>
      <c r="I1241" s="40" t="s">
        <v>412</v>
      </c>
      <c r="J1241" s="40" t="s">
        <v>7203</v>
      </c>
      <c r="K1241" s="40" t="s">
        <v>1170</v>
      </c>
      <c r="L1241" s="40" t="s">
        <v>9193</v>
      </c>
      <c r="M1241" s="103">
        <v>45971.404166666667</v>
      </c>
      <c r="N1241" s="103">
        <v>45978.654861111107</v>
      </c>
      <c r="O1241" s="40" t="s">
        <v>35</v>
      </c>
      <c r="P1241" s="40" t="s">
        <v>35</v>
      </c>
      <c r="Q1241" s="40" t="s">
        <v>1494</v>
      </c>
      <c r="R1241" s="40" t="s">
        <v>1495</v>
      </c>
      <c r="S1241" s="40" t="s">
        <v>11449</v>
      </c>
      <c r="T1241" s="40" t="s">
        <v>1497</v>
      </c>
      <c r="U1241" s="40">
        <v>24</v>
      </c>
      <c r="V1241" s="40" t="str">
        <f>VLOOKUP(D1241,TIPOLOGIA!A:F,5,0)</f>
        <v>INTERMEDIA</v>
      </c>
      <c r="W1241" s="40" t="str">
        <f>VLOOKUP(D1241,TIPOLOGIA!A:F,6,0)</f>
        <v>TERRESTRE</v>
      </c>
      <c r="X1241" s="40" t="s">
        <v>1591</v>
      </c>
      <c r="Y1241" s="40">
        <v>1</v>
      </c>
      <c r="Z1241" s="51">
        <f>IF(T1241="SOPORTE_TELEFÓNICO",'TARIFAS 2025'!$B$14,IF(V1241="PRINCIPAL",'TARIFAS 2025'!$B$11,IF(V1241="INTERMEDIA",'TARIFAS 2025'!$C$11,IF(V1241="LEJANA",'TARIFAS 2025'!$D$11))))</f>
        <v>36351</v>
      </c>
      <c r="AA1241" s="51">
        <f t="shared" si="20"/>
        <v>36351</v>
      </c>
    </row>
    <row r="1242" spans="1:27" s="85" customFormat="1" x14ac:dyDescent="0.3">
      <c r="A1242" s="40" t="s">
        <v>81</v>
      </c>
      <c r="B1242" s="40" t="str">
        <f>VLOOKUP(A1242,'CENTROS DE COSTOS'!A:D,2,0)</f>
        <v>0036-0007</v>
      </c>
      <c r="C1242" s="40" t="str">
        <f>VLOOKUP(A1242,'CENTROS DE COSTOS'!A:D,3,0)</f>
        <v>Wompi Santander</v>
      </c>
      <c r="D1242" s="40">
        <v>54518</v>
      </c>
      <c r="E1242" s="40" t="s">
        <v>5503</v>
      </c>
      <c r="F1242" s="40">
        <v>80681</v>
      </c>
      <c r="G1242" s="40" t="s">
        <v>33</v>
      </c>
      <c r="H1242" s="40" t="s">
        <v>891</v>
      </c>
      <c r="I1242" s="40" t="s">
        <v>917</v>
      </c>
      <c r="J1242" s="40" t="s">
        <v>1639</v>
      </c>
      <c r="K1242" s="40" t="s">
        <v>1170</v>
      </c>
      <c r="L1242" s="40" t="s">
        <v>9194</v>
      </c>
      <c r="M1242" s="103">
        <v>45972.333333333343</v>
      </c>
      <c r="N1242" s="103">
        <v>45978.655555555553</v>
      </c>
      <c r="O1242" s="40" t="s">
        <v>35</v>
      </c>
      <c r="P1242" s="40" t="s">
        <v>35</v>
      </c>
      <c r="Q1242" s="40" t="s">
        <v>1494</v>
      </c>
      <c r="R1242" s="40" t="s">
        <v>1495</v>
      </c>
      <c r="S1242" s="40" t="s">
        <v>11450</v>
      </c>
      <c r="T1242" s="40" t="s">
        <v>1497</v>
      </c>
      <c r="U1242" s="40">
        <v>32</v>
      </c>
      <c r="V1242" s="40" t="str">
        <f>VLOOKUP(D1242,TIPOLOGIA!A:F,5,0)</f>
        <v>LEJANA</v>
      </c>
      <c r="W1242" s="40" t="str">
        <f>VLOOKUP(D1242,TIPOLOGIA!A:F,6,0)</f>
        <v>TERRESTRE</v>
      </c>
      <c r="X1242" s="40" t="s">
        <v>12480</v>
      </c>
      <c r="Y1242" s="40">
        <v>1</v>
      </c>
      <c r="Z1242" s="51">
        <f>IF(T1242="SOPORTE_TELEFÓNICO",'TARIFAS 2025'!$B$14,IF(V1242="PRINCIPAL",'TARIFAS 2025'!$B$11,IF(V1242="INTERMEDIA",'TARIFAS 2025'!$C$11,IF(V1242="LEJANA",'TARIFAS 2025'!$D$11))))</f>
        <v>40250</v>
      </c>
      <c r="AA1242" s="51">
        <f t="shared" si="20"/>
        <v>40250</v>
      </c>
    </row>
    <row r="1243" spans="1:27" s="85" customFormat="1" x14ac:dyDescent="0.3">
      <c r="A1243" s="40" t="s">
        <v>77</v>
      </c>
      <c r="B1243" s="40" t="str">
        <f>VLOOKUP(A1243,'CENTROS DE COSTOS'!A:D,2,0)</f>
        <v>0036-0003</v>
      </c>
      <c r="C1243" s="40" t="str">
        <f>VLOOKUP(A1243,'CENTROS DE COSTOS'!A:D,3,0)</f>
        <v>Wompi Suroccidente</v>
      </c>
      <c r="D1243" s="40">
        <v>19100</v>
      </c>
      <c r="E1243" s="40" t="s">
        <v>5504</v>
      </c>
      <c r="F1243" s="40">
        <v>77004</v>
      </c>
      <c r="G1243" s="40" t="s">
        <v>33</v>
      </c>
      <c r="H1243" s="40" t="s">
        <v>498</v>
      </c>
      <c r="I1243" s="40" t="s">
        <v>275</v>
      </c>
      <c r="J1243" s="40" t="s">
        <v>7204</v>
      </c>
      <c r="K1243" s="40" t="s">
        <v>1170</v>
      </c>
      <c r="L1243" s="40" t="s">
        <v>9195</v>
      </c>
      <c r="M1243" s="103">
        <v>45971.333333333343</v>
      </c>
      <c r="N1243" s="103">
        <v>45978.656944444447</v>
      </c>
      <c r="O1243" s="40" t="s">
        <v>35</v>
      </c>
      <c r="P1243" s="40" t="s">
        <v>35</v>
      </c>
      <c r="Q1243" s="40" t="s">
        <v>1494</v>
      </c>
      <c r="R1243" s="40" t="s">
        <v>1495</v>
      </c>
      <c r="S1243" s="40" t="s">
        <v>11451</v>
      </c>
      <c r="T1243" s="40" t="s">
        <v>1497</v>
      </c>
      <c r="U1243" s="40">
        <v>16</v>
      </c>
      <c r="V1243" s="40" t="str">
        <f>VLOOKUP(D1243,TIPOLOGIA!A:F,5,0)</f>
        <v>LEJANA</v>
      </c>
      <c r="W1243" s="40" t="str">
        <f>VLOOKUP(D1243,TIPOLOGIA!A:F,6,0)</f>
        <v>TERRESTRE</v>
      </c>
      <c r="X1243" s="40" t="s">
        <v>1802</v>
      </c>
      <c r="Y1243" s="40">
        <v>1</v>
      </c>
      <c r="Z1243" s="51">
        <f>IF(T1243="SOPORTE_TELEFÓNICO",'TARIFAS 2025'!$B$14,IF(V1243="PRINCIPAL",'TARIFAS 2025'!$B$11,IF(V1243="INTERMEDIA",'TARIFAS 2025'!$C$11,IF(V1243="LEJANA",'TARIFAS 2025'!$D$11))))</f>
        <v>40250</v>
      </c>
      <c r="AA1243" s="51">
        <f t="shared" si="20"/>
        <v>40250</v>
      </c>
    </row>
    <row r="1244" spans="1:27" s="85" customFormat="1" x14ac:dyDescent="0.3">
      <c r="A1244" s="40" t="s">
        <v>89</v>
      </c>
      <c r="B1244" s="40" t="str">
        <f>VLOOKUP(A1244,'CENTROS DE COSTOS'!A:D,2,0)</f>
        <v>0036-0001</v>
      </c>
      <c r="C1244" s="40" t="str">
        <f>VLOOKUP(A1244,'CENTROS DE COSTOS'!A:D,3,0)</f>
        <v>Wompi Costa</v>
      </c>
      <c r="D1244" s="40">
        <v>23417</v>
      </c>
      <c r="E1244" s="40" t="s">
        <v>5505</v>
      </c>
      <c r="F1244" s="40">
        <v>56758</v>
      </c>
      <c r="G1244" s="40" t="s">
        <v>33</v>
      </c>
      <c r="H1244" s="40" t="s">
        <v>276</v>
      </c>
      <c r="I1244" s="40" t="s">
        <v>600</v>
      </c>
      <c r="J1244" s="40" t="s">
        <v>1758</v>
      </c>
      <c r="K1244" s="40" t="s">
        <v>1170</v>
      </c>
      <c r="L1244" s="40" t="s">
        <v>9196</v>
      </c>
      <c r="M1244" s="103">
        <v>45968.333333333343</v>
      </c>
      <c r="N1244" s="103">
        <v>45978.657638888893</v>
      </c>
      <c r="O1244" s="40" t="s">
        <v>35</v>
      </c>
      <c r="P1244" s="40" t="s">
        <v>35</v>
      </c>
      <c r="Q1244" s="40" t="s">
        <v>1494</v>
      </c>
      <c r="R1244" s="40" t="s">
        <v>1495</v>
      </c>
      <c r="S1244" s="40" t="s">
        <v>11452</v>
      </c>
      <c r="T1244" s="40" t="s">
        <v>1497</v>
      </c>
      <c r="U1244" s="40">
        <v>32</v>
      </c>
      <c r="V1244" s="40" t="str">
        <f>VLOOKUP(D1244,TIPOLOGIA!A:F,5,0)</f>
        <v>INTERMEDIA</v>
      </c>
      <c r="W1244" s="40" t="str">
        <f>VLOOKUP(D1244,TIPOLOGIA!A:F,6,0)</f>
        <v>TERRESTRE</v>
      </c>
      <c r="X1244" s="40" t="s">
        <v>1802</v>
      </c>
      <c r="Y1244" s="40">
        <v>1</v>
      </c>
      <c r="Z1244" s="51">
        <f>IF(T1244="SOPORTE_TELEFÓNICO",'TARIFAS 2025'!$B$14,IF(V1244="PRINCIPAL",'TARIFAS 2025'!$B$11,IF(V1244="INTERMEDIA",'TARIFAS 2025'!$C$11,IF(V1244="LEJANA",'TARIFAS 2025'!$D$11))))</f>
        <v>36351</v>
      </c>
      <c r="AA1244" s="51">
        <f t="shared" si="20"/>
        <v>36351</v>
      </c>
    </row>
    <row r="1245" spans="1:27" s="85" customFormat="1" x14ac:dyDescent="0.3">
      <c r="A1245" s="40" t="s">
        <v>71</v>
      </c>
      <c r="B1245" s="40" t="str">
        <f>VLOOKUP(A1245,'CENTROS DE COSTOS'!A:D,2,0)</f>
        <v>0036-0004</v>
      </c>
      <c r="C1245" s="40" t="str">
        <f>VLOOKUP(A1245,'CENTROS DE COSTOS'!A:D,3,0)</f>
        <v>Wompi Centro</v>
      </c>
      <c r="D1245" s="40">
        <v>25290</v>
      </c>
      <c r="E1245" s="40" t="s">
        <v>5506</v>
      </c>
      <c r="F1245" s="40">
        <v>76800</v>
      </c>
      <c r="G1245" s="40" t="s">
        <v>33</v>
      </c>
      <c r="H1245" s="40" t="s">
        <v>618</v>
      </c>
      <c r="I1245" s="40" t="s">
        <v>652</v>
      </c>
      <c r="J1245" s="40" t="s">
        <v>1650</v>
      </c>
      <c r="K1245" s="40" t="s">
        <v>1170</v>
      </c>
      <c r="L1245" s="40" t="s">
        <v>9197</v>
      </c>
      <c r="M1245" s="103">
        <v>45975.333333333343</v>
      </c>
      <c r="N1245" s="103">
        <v>45978.657638888893</v>
      </c>
      <c r="O1245" s="40" t="s">
        <v>35</v>
      </c>
      <c r="P1245" s="40" t="s">
        <v>35</v>
      </c>
      <c r="Q1245" s="40" t="s">
        <v>1494</v>
      </c>
      <c r="R1245" s="40" t="s">
        <v>1495</v>
      </c>
      <c r="S1245" s="40" t="s">
        <v>11453</v>
      </c>
      <c r="T1245" s="40" t="s">
        <v>1497</v>
      </c>
      <c r="U1245" s="40">
        <v>64</v>
      </c>
      <c r="V1245" s="40" t="str">
        <f>VLOOKUP(D1245,TIPOLOGIA!A:F,5,0)</f>
        <v>INTERMEDIA</v>
      </c>
      <c r="W1245" s="40" t="str">
        <f>VLOOKUP(D1245,TIPOLOGIA!A:F,6,0)</f>
        <v>TERRESTRE</v>
      </c>
      <c r="X1245" s="40" t="s">
        <v>1675</v>
      </c>
      <c r="Y1245" s="40">
        <v>1</v>
      </c>
      <c r="Z1245" s="51">
        <f>IF(T1245="SOPORTE_TELEFÓNICO",'TARIFAS 2025'!$B$14,IF(V1245="PRINCIPAL",'TARIFAS 2025'!$B$11,IF(V1245="INTERMEDIA",'TARIFAS 2025'!$C$11,IF(V1245="LEJANA",'TARIFAS 2025'!$D$11))))</f>
        <v>36351</v>
      </c>
      <c r="AA1245" s="51">
        <f t="shared" si="20"/>
        <v>36351</v>
      </c>
    </row>
    <row r="1246" spans="1:27" s="85" customFormat="1" x14ac:dyDescent="0.3">
      <c r="A1246" s="40" t="s">
        <v>71</v>
      </c>
      <c r="B1246" s="40" t="str">
        <f>VLOOKUP(A1246,'CENTROS DE COSTOS'!A:D,2,0)</f>
        <v>0036-0004</v>
      </c>
      <c r="C1246" s="40" t="str">
        <f>VLOOKUP(A1246,'CENTROS DE COSTOS'!A:D,3,0)</f>
        <v>Wompi Centro</v>
      </c>
      <c r="D1246" s="40">
        <v>25290</v>
      </c>
      <c r="E1246" s="40" t="s">
        <v>5507</v>
      </c>
      <c r="F1246" s="40">
        <v>29973</v>
      </c>
      <c r="G1246" s="40" t="s">
        <v>33</v>
      </c>
      <c r="H1246" s="40" t="s">
        <v>618</v>
      </c>
      <c r="I1246" s="40" t="s">
        <v>652</v>
      </c>
      <c r="J1246" s="40" t="s">
        <v>1799</v>
      </c>
      <c r="K1246" s="40" t="s">
        <v>1170</v>
      </c>
      <c r="L1246" s="40" t="s">
        <v>9198</v>
      </c>
      <c r="M1246" s="103">
        <v>45974.59652777778</v>
      </c>
      <c r="N1246" s="103">
        <v>45978.657638888893</v>
      </c>
      <c r="O1246" s="40" t="s">
        <v>35</v>
      </c>
      <c r="P1246" s="40" t="s">
        <v>35</v>
      </c>
      <c r="Q1246" s="40" t="s">
        <v>1494</v>
      </c>
      <c r="R1246" s="40" t="s">
        <v>1495</v>
      </c>
      <c r="S1246" s="40" t="s">
        <v>11454</v>
      </c>
      <c r="T1246" s="40" t="s">
        <v>1497</v>
      </c>
      <c r="U1246" s="40">
        <v>64</v>
      </c>
      <c r="V1246" s="40" t="str">
        <f>VLOOKUP(D1246,TIPOLOGIA!A:F,5,0)</f>
        <v>INTERMEDIA</v>
      </c>
      <c r="W1246" s="40" t="str">
        <f>VLOOKUP(D1246,TIPOLOGIA!A:F,6,0)</f>
        <v>TERRESTRE</v>
      </c>
      <c r="X1246" s="40" t="s">
        <v>1675</v>
      </c>
      <c r="Y1246" s="40">
        <v>1</v>
      </c>
      <c r="Z1246" s="51">
        <f>IF(T1246="SOPORTE_TELEFÓNICO",'TARIFAS 2025'!$B$14,IF(V1246="PRINCIPAL",'TARIFAS 2025'!$B$11,IF(V1246="INTERMEDIA",'TARIFAS 2025'!$C$11,IF(V1246="LEJANA",'TARIFAS 2025'!$D$11))))</f>
        <v>36351</v>
      </c>
      <c r="AA1246" s="51">
        <f t="shared" si="20"/>
        <v>36351</v>
      </c>
    </row>
    <row r="1247" spans="1:27" s="85" customFormat="1" x14ac:dyDescent="0.3">
      <c r="A1247" s="40" t="s">
        <v>90</v>
      </c>
      <c r="B1247" s="40" t="str">
        <f>VLOOKUP(A1247,'CENTROS DE COSTOS'!A:D,2,0)</f>
        <v>0036-0006</v>
      </c>
      <c r="C1247" s="40" t="str">
        <f>VLOOKUP(A1247,'CENTROS DE COSTOS'!A:D,3,0)</f>
        <v>Wompi Oriente</v>
      </c>
      <c r="D1247" s="40">
        <v>41801</v>
      </c>
      <c r="E1247" s="40" t="s">
        <v>5508</v>
      </c>
      <c r="F1247" s="40">
        <v>53667</v>
      </c>
      <c r="G1247" s="40" t="s">
        <v>33</v>
      </c>
      <c r="H1247" s="40" t="s">
        <v>740</v>
      </c>
      <c r="I1247" s="40" t="s">
        <v>769</v>
      </c>
      <c r="J1247" s="40" t="s">
        <v>7205</v>
      </c>
      <c r="K1247" s="40" t="s">
        <v>1170</v>
      </c>
      <c r="L1247" s="40" t="s">
        <v>9199</v>
      </c>
      <c r="M1247" s="103">
        <v>45975.333333333343</v>
      </c>
      <c r="N1247" s="103">
        <v>45978.657638888893</v>
      </c>
      <c r="O1247" s="40" t="s">
        <v>35</v>
      </c>
      <c r="P1247" s="40" t="s">
        <v>35</v>
      </c>
      <c r="Q1247" s="40" t="s">
        <v>1494</v>
      </c>
      <c r="R1247" s="40" t="s">
        <v>1495</v>
      </c>
      <c r="S1247" s="40" t="s">
        <v>11455</v>
      </c>
      <c r="T1247" s="40" t="s">
        <v>1497</v>
      </c>
      <c r="U1247" s="40">
        <v>56</v>
      </c>
      <c r="V1247" s="40" t="str">
        <f>VLOOKUP(D1247,TIPOLOGIA!A:F,5,0)</f>
        <v>INTERMEDIA</v>
      </c>
      <c r="W1247" s="40" t="str">
        <f>VLOOKUP(D1247,TIPOLOGIA!A:F,6,0)</f>
        <v>TERRESTRE</v>
      </c>
      <c r="X1247" s="40" t="s">
        <v>1675</v>
      </c>
      <c r="Y1247" s="40">
        <v>1</v>
      </c>
      <c r="Z1247" s="51">
        <f>IF(T1247="SOPORTE_TELEFÓNICO",'TARIFAS 2025'!$B$14,IF(V1247="PRINCIPAL",'TARIFAS 2025'!$B$11,IF(V1247="INTERMEDIA",'TARIFAS 2025'!$C$11,IF(V1247="LEJANA",'TARIFAS 2025'!$D$11))))</f>
        <v>36351</v>
      </c>
      <c r="AA1247" s="51">
        <f t="shared" si="20"/>
        <v>36351</v>
      </c>
    </row>
    <row r="1248" spans="1:27" s="85" customFormat="1" x14ac:dyDescent="0.3">
      <c r="A1248" s="40" t="s">
        <v>85</v>
      </c>
      <c r="B1248" s="40" t="str">
        <f>VLOOKUP(A1248,'CENTROS DE COSTOS'!A:D,2,0)</f>
        <v>0036-0006</v>
      </c>
      <c r="C1248" s="40" t="str">
        <f>VLOOKUP(A1248,'CENTROS DE COSTOS'!A:D,3,0)</f>
        <v>Wompi Oriente</v>
      </c>
      <c r="D1248" s="40">
        <v>17380</v>
      </c>
      <c r="E1248" s="40" t="s">
        <v>5509</v>
      </c>
      <c r="F1248" s="40">
        <v>29406</v>
      </c>
      <c r="G1248" s="40" t="s">
        <v>33</v>
      </c>
      <c r="H1248" s="40" t="s">
        <v>126</v>
      </c>
      <c r="I1248" s="40" t="s">
        <v>448</v>
      </c>
      <c r="J1248" s="40" t="s">
        <v>7206</v>
      </c>
      <c r="K1248" s="40" t="s">
        <v>1170</v>
      </c>
      <c r="L1248" s="40" t="s">
        <v>9200</v>
      </c>
      <c r="M1248" s="103">
        <v>45975.333333333343</v>
      </c>
      <c r="N1248" s="103">
        <v>45978.657638888893</v>
      </c>
      <c r="O1248" s="40" t="s">
        <v>35</v>
      </c>
      <c r="P1248" s="40" t="s">
        <v>35</v>
      </c>
      <c r="Q1248" s="40" t="s">
        <v>1494</v>
      </c>
      <c r="R1248" s="40" t="s">
        <v>1495</v>
      </c>
      <c r="S1248" s="40" t="s">
        <v>11456</v>
      </c>
      <c r="T1248" s="40" t="s">
        <v>1497</v>
      </c>
      <c r="U1248" s="40">
        <v>24</v>
      </c>
      <c r="V1248" s="40" t="str">
        <f>VLOOKUP(D1248,TIPOLOGIA!A:F,5,0)</f>
        <v>LEJANA</v>
      </c>
      <c r="W1248" s="40" t="str">
        <f>VLOOKUP(D1248,TIPOLOGIA!A:F,6,0)</f>
        <v>TERRESTRE</v>
      </c>
      <c r="X1248" s="40" t="s">
        <v>1675</v>
      </c>
      <c r="Y1248" s="40">
        <v>1</v>
      </c>
      <c r="Z1248" s="51">
        <f>IF(T1248="SOPORTE_TELEFÓNICO",'TARIFAS 2025'!$B$14,IF(V1248="PRINCIPAL",'TARIFAS 2025'!$B$11,IF(V1248="INTERMEDIA",'TARIFAS 2025'!$C$11,IF(V1248="LEJANA",'TARIFAS 2025'!$D$11))))</f>
        <v>40250</v>
      </c>
      <c r="AA1248" s="51">
        <f t="shared" si="20"/>
        <v>40250</v>
      </c>
    </row>
    <row r="1249" spans="1:27" s="85" customFormat="1" x14ac:dyDescent="0.3">
      <c r="A1249" s="40" t="s">
        <v>71</v>
      </c>
      <c r="B1249" s="40" t="str">
        <f>VLOOKUP(A1249,'CENTROS DE COSTOS'!A:D,2,0)</f>
        <v>0036-0004</v>
      </c>
      <c r="C1249" s="40" t="str">
        <f>VLOOKUP(A1249,'CENTROS DE COSTOS'!A:D,3,0)</f>
        <v>Wompi Centro</v>
      </c>
      <c r="D1249" s="40">
        <v>25290</v>
      </c>
      <c r="E1249" s="40" t="s">
        <v>5510</v>
      </c>
      <c r="F1249" s="40">
        <v>28816</v>
      </c>
      <c r="G1249" s="40" t="s">
        <v>33</v>
      </c>
      <c r="H1249" s="40" t="s">
        <v>618</v>
      </c>
      <c r="I1249" s="40" t="s">
        <v>652</v>
      </c>
      <c r="J1249" s="40" t="s">
        <v>7207</v>
      </c>
      <c r="K1249" s="40" t="s">
        <v>1170</v>
      </c>
      <c r="L1249" s="40" t="s">
        <v>9201</v>
      </c>
      <c r="M1249" s="103">
        <v>45975.333333333343</v>
      </c>
      <c r="N1249" s="103">
        <v>45978.657638888893</v>
      </c>
      <c r="O1249" s="40" t="s">
        <v>35</v>
      </c>
      <c r="P1249" s="40" t="s">
        <v>35</v>
      </c>
      <c r="Q1249" s="40" t="s">
        <v>1494</v>
      </c>
      <c r="R1249" s="40" t="s">
        <v>1495</v>
      </c>
      <c r="S1249" s="40" t="s">
        <v>11457</v>
      </c>
      <c r="T1249" s="40" t="s">
        <v>1497</v>
      </c>
      <c r="U1249" s="40">
        <v>24</v>
      </c>
      <c r="V1249" s="40" t="str">
        <f>VLOOKUP(D1249,TIPOLOGIA!A:F,5,0)</f>
        <v>INTERMEDIA</v>
      </c>
      <c r="W1249" s="40" t="str">
        <f>VLOOKUP(D1249,TIPOLOGIA!A:F,6,0)</f>
        <v>TERRESTRE</v>
      </c>
      <c r="X1249" s="40" t="s">
        <v>1675</v>
      </c>
      <c r="Y1249" s="40">
        <v>1</v>
      </c>
      <c r="Z1249" s="51">
        <f>IF(T1249="SOPORTE_TELEFÓNICO",'TARIFAS 2025'!$B$14,IF(V1249="PRINCIPAL",'TARIFAS 2025'!$B$11,IF(V1249="INTERMEDIA",'TARIFAS 2025'!$C$11,IF(V1249="LEJANA",'TARIFAS 2025'!$D$11))))</f>
        <v>36351</v>
      </c>
      <c r="AA1249" s="51">
        <f t="shared" si="20"/>
        <v>36351</v>
      </c>
    </row>
    <row r="1250" spans="1:27" s="85" customFormat="1" x14ac:dyDescent="0.3">
      <c r="A1250" s="40" t="s">
        <v>71</v>
      </c>
      <c r="B1250" s="40" t="str">
        <f>VLOOKUP(A1250,'CENTROS DE COSTOS'!A:D,2,0)</f>
        <v>0036-0004</v>
      </c>
      <c r="C1250" s="40" t="str">
        <f>VLOOKUP(A1250,'CENTROS DE COSTOS'!A:D,3,0)</f>
        <v>Wompi Centro</v>
      </c>
      <c r="D1250" s="40">
        <v>25843</v>
      </c>
      <c r="E1250" s="40" t="s">
        <v>5511</v>
      </c>
      <c r="F1250" s="40">
        <v>69590</v>
      </c>
      <c r="G1250" s="40" t="s">
        <v>33</v>
      </c>
      <c r="H1250" s="40" t="s">
        <v>618</v>
      </c>
      <c r="I1250" s="40" t="s">
        <v>720</v>
      </c>
      <c r="J1250" s="40" t="s">
        <v>7208</v>
      </c>
      <c r="K1250" s="40" t="s">
        <v>1170</v>
      </c>
      <c r="L1250" s="40" t="s">
        <v>9202</v>
      </c>
      <c r="M1250" s="103">
        <v>45974.663888888892</v>
      </c>
      <c r="N1250" s="103">
        <v>45978.657638888893</v>
      </c>
      <c r="O1250" s="40" t="s">
        <v>35</v>
      </c>
      <c r="P1250" s="40" t="s">
        <v>35</v>
      </c>
      <c r="Q1250" s="40" t="s">
        <v>1494</v>
      </c>
      <c r="R1250" s="40" t="s">
        <v>1495</v>
      </c>
      <c r="S1250" s="40" t="s">
        <v>11458</v>
      </c>
      <c r="T1250" s="40" t="s">
        <v>1497</v>
      </c>
      <c r="U1250" s="40">
        <v>24</v>
      </c>
      <c r="V1250" s="40" t="str">
        <f>VLOOKUP(D1250,TIPOLOGIA!A:F,5,0)</f>
        <v>INTERMEDIA</v>
      </c>
      <c r="W1250" s="40" t="str">
        <f>VLOOKUP(D1250,TIPOLOGIA!A:F,6,0)</f>
        <v>TERRESTRE</v>
      </c>
      <c r="X1250" s="40" t="s">
        <v>1749</v>
      </c>
      <c r="Y1250" s="40">
        <v>1</v>
      </c>
      <c r="Z1250" s="51">
        <f>IF(T1250="SOPORTE_TELEFÓNICO",'TARIFAS 2025'!$B$14,IF(V1250="PRINCIPAL",'TARIFAS 2025'!$B$11,IF(V1250="INTERMEDIA",'TARIFAS 2025'!$C$11,IF(V1250="LEJANA",'TARIFAS 2025'!$D$11))))</f>
        <v>36351</v>
      </c>
      <c r="AA1250" s="51">
        <f t="shared" si="20"/>
        <v>36351</v>
      </c>
    </row>
    <row r="1251" spans="1:27" s="85" customFormat="1" x14ac:dyDescent="0.3">
      <c r="A1251" s="40" t="s">
        <v>71</v>
      </c>
      <c r="B1251" s="40" t="str">
        <f>VLOOKUP(A1251,'CENTROS DE COSTOS'!A:D,2,0)</f>
        <v>0036-0004</v>
      </c>
      <c r="C1251" s="40" t="str">
        <f>VLOOKUP(A1251,'CENTROS DE COSTOS'!A:D,3,0)</f>
        <v>Wompi Centro</v>
      </c>
      <c r="D1251" s="40">
        <v>25843</v>
      </c>
      <c r="E1251" s="40" t="s">
        <v>5512</v>
      </c>
      <c r="F1251" s="40">
        <v>64084</v>
      </c>
      <c r="G1251" s="40" t="s">
        <v>33</v>
      </c>
      <c r="H1251" s="40" t="s">
        <v>618</v>
      </c>
      <c r="I1251" s="40" t="s">
        <v>720</v>
      </c>
      <c r="J1251" s="40" t="s">
        <v>7209</v>
      </c>
      <c r="K1251" s="40" t="s">
        <v>1170</v>
      </c>
      <c r="L1251" s="40" t="s">
        <v>9203</v>
      </c>
      <c r="M1251" s="103">
        <v>45974.570138888892</v>
      </c>
      <c r="N1251" s="103">
        <v>45978.657638888893</v>
      </c>
      <c r="O1251" s="40" t="s">
        <v>35</v>
      </c>
      <c r="P1251" s="40" t="s">
        <v>35</v>
      </c>
      <c r="Q1251" s="40" t="s">
        <v>1494</v>
      </c>
      <c r="R1251" s="40" t="s">
        <v>1495</v>
      </c>
      <c r="S1251" s="40" t="s">
        <v>11459</v>
      </c>
      <c r="T1251" s="40" t="s">
        <v>1497</v>
      </c>
      <c r="U1251" s="40">
        <v>56</v>
      </c>
      <c r="V1251" s="40" t="str">
        <f>VLOOKUP(D1251,TIPOLOGIA!A:F,5,0)</f>
        <v>INTERMEDIA</v>
      </c>
      <c r="W1251" s="40" t="str">
        <f>VLOOKUP(D1251,TIPOLOGIA!A:F,6,0)</f>
        <v>TERRESTRE</v>
      </c>
      <c r="X1251" s="40" t="s">
        <v>1749</v>
      </c>
      <c r="Y1251" s="40">
        <v>1</v>
      </c>
      <c r="Z1251" s="51">
        <f>IF(T1251="SOPORTE_TELEFÓNICO",'TARIFAS 2025'!$B$14,IF(V1251="PRINCIPAL",'TARIFAS 2025'!$B$11,IF(V1251="INTERMEDIA",'TARIFAS 2025'!$C$11,IF(V1251="LEJANA",'TARIFAS 2025'!$D$11))))</f>
        <v>36351</v>
      </c>
      <c r="AA1251" s="51">
        <f t="shared" si="20"/>
        <v>36351</v>
      </c>
    </row>
    <row r="1252" spans="1:27" s="85" customFormat="1" x14ac:dyDescent="0.3">
      <c r="A1252" s="40" t="s">
        <v>85</v>
      </c>
      <c r="B1252" s="40" t="str">
        <f>VLOOKUP(A1252,'CENTROS DE COSTOS'!A:D,2,0)</f>
        <v>0036-0006</v>
      </c>
      <c r="C1252" s="40" t="str">
        <f>VLOOKUP(A1252,'CENTROS DE COSTOS'!A:D,3,0)</f>
        <v>Wompi Oriente</v>
      </c>
      <c r="D1252" s="40">
        <v>73411</v>
      </c>
      <c r="E1252" s="40" t="s">
        <v>5513</v>
      </c>
      <c r="F1252" s="40">
        <v>11032</v>
      </c>
      <c r="G1252" s="40" t="s">
        <v>33</v>
      </c>
      <c r="H1252" s="40" t="s">
        <v>1056</v>
      </c>
      <c r="I1252" s="40" t="s">
        <v>1080</v>
      </c>
      <c r="J1252" s="40" t="s">
        <v>1080</v>
      </c>
      <c r="K1252" s="40" t="s">
        <v>1170</v>
      </c>
      <c r="L1252" s="40" t="s">
        <v>9204</v>
      </c>
      <c r="M1252" s="103">
        <v>45974.440972222219</v>
      </c>
      <c r="N1252" s="103">
        <v>45978.657638888893</v>
      </c>
      <c r="O1252" s="40" t="s">
        <v>35</v>
      </c>
      <c r="P1252" s="40" t="s">
        <v>35</v>
      </c>
      <c r="Q1252" s="40" t="s">
        <v>1494</v>
      </c>
      <c r="R1252" s="40" t="s">
        <v>1495</v>
      </c>
      <c r="S1252" s="40" t="s">
        <v>11460</v>
      </c>
      <c r="T1252" s="40" t="s">
        <v>1497</v>
      </c>
      <c r="U1252" s="40">
        <v>64</v>
      </c>
      <c r="V1252" s="40" t="str">
        <f>VLOOKUP(D1252,TIPOLOGIA!A:F,5,0)</f>
        <v>LEJANA</v>
      </c>
      <c r="W1252" s="40" t="str">
        <f>VLOOKUP(D1252,TIPOLOGIA!A:F,6,0)</f>
        <v>TERRESTRE</v>
      </c>
      <c r="X1252" s="40" t="s">
        <v>1749</v>
      </c>
      <c r="Y1252" s="40">
        <v>1</v>
      </c>
      <c r="Z1252" s="51">
        <f>IF(T1252="SOPORTE_TELEFÓNICO",'TARIFAS 2025'!$B$14,IF(V1252="PRINCIPAL",'TARIFAS 2025'!$B$11,IF(V1252="INTERMEDIA",'TARIFAS 2025'!$C$11,IF(V1252="LEJANA",'TARIFAS 2025'!$D$11))))</f>
        <v>40250</v>
      </c>
      <c r="AA1252" s="51">
        <f t="shared" si="20"/>
        <v>40250</v>
      </c>
    </row>
    <row r="1253" spans="1:27" s="85" customFormat="1" x14ac:dyDescent="0.3">
      <c r="A1253" s="40" t="s">
        <v>85</v>
      </c>
      <c r="B1253" s="40" t="str">
        <f>VLOOKUP(A1253,'CENTROS DE COSTOS'!A:D,2,0)</f>
        <v>0036-0006</v>
      </c>
      <c r="C1253" s="40" t="str">
        <f>VLOOKUP(A1253,'CENTROS DE COSTOS'!A:D,3,0)</f>
        <v>Wompi Oriente</v>
      </c>
      <c r="D1253" s="40">
        <v>73408</v>
      </c>
      <c r="E1253" s="40" t="s">
        <v>5514</v>
      </c>
      <c r="F1253" s="40">
        <v>77544</v>
      </c>
      <c r="G1253" s="40" t="s">
        <v>33</v>
      </c>
      <c r="H1253" s="40" t="s">
        <v>1056</v>
      </c>
      <c r="I1253" s="40" t="s">
        <v>1079</v>
      </c>
      <c r="J1253" s="40" t="s">
        <v>7210</v>
      </c>
      <c r="K1253" s="40" t="s">
        <v>1170</v>
      </c>
      <c r="L1253" s="40" t="s">
        <v>9205</v>
      </c>
      <c r="M1253" s="103">
        <v>45961.656944444447</v>
      </c>
      <c r="N1253" s="103">
        <v>45978.658333333333</v>
      </c>
      <c r="O1253" s="40" t="s">
        <v>35</v>
      </c>
      <c r="P1253" s="40" t="s">
        <v>35</v>
      </c>
      <c r="Q1253" s="40" t="s">
        <v>1494</v>
      </c>
      <c r="R1253" s="40" t="s">
        <v>1495</v>
      </c>
      <c r="S1253" s="40" t="s">
        <v>11461</v>
      </c>
      <c r="T1253" s="40" t="s">
        <v>1497</v>
      </c>
      <c r="U1253" s="40">
        <v>64</v>
      </c>
      <c r="V1253" s="40" t="str">
        <f>VLOOKUP(D1253,TIPOLOGIA!A:F,5,0)</f>
        <v>INTERMEDIA</v>
      </c>
      <c r="W1253" s="40" t="str">
        <f>VLOOKUP(D1253,TIPOLOGIA!A:F,6,0)</f>
        <v>TERRESTRE</v>
      </c>
      <c r="X1253" s="40"/>
      <c r="Y1253" s="40">
        <v>1</v>
      </c>
      <c r="Z1253" s="51">
        <f>IF(T1253="SOPORTE_TELEFÓNICO",'TARIFAS 2025'!$B$14,IF(V1253="PRINCIPAL",'TARIFAS 2025'!$B$11,IF(V1253="INTERMEDIA",'TARIFAS 2025'!$C$11,IF(V1253="LEJANA",'TARIFAS 2025'!$D$11))))</f>
        <v>36351</v>
      </c>
      <c r="AA1253" s="51">
        <f t="shared" si="20"/>
        <v>36351</v>
      </c>
    </row>
    <row r="1254" spans="1:27" s="85" customFormat="1" x14ac:dyDescent="0.3">
      <c r="A1254" s="40" t="s">
        <v>74</v>
      </c>
      <c r="B1254" s="40" t="str">
        <f>VLOOKUP(A1254,'CENTROS DE COSTOS'!A:D,2,0)</f>
        <v>0036-0007</v>
      </c>
      <c r="C1254" s="40" t="str">
        <f>VLOOKUP(A1254,'CENTROS DE COSTOS'!A:D,3,0)</f>
        <v>Wompi Santander</v>
      </c>
      <c r="D1254" s="40">
        <v>68679</v>
      </c>
      <c r="E1254" s="40" t="s">
        <v>5515</v>
      </c>
      <c r="F1254" s="40">
        <v>81294</v>
      </c>
      <c r="G1254" s="40" t="s">
        <v>33</v>
      </c>
      <c r="H1254" s="40" t="s">
        <v>963</v>
      </c>
      <c r="I1254" s="40" t="s">
        <v>1020</v>
      </c>
      <c r="J1254" s="40" t="s">
        <v>7211</v>
      </c>
      <c r="K1254" s="40" t="s">
        <v>1170</v>
      </c>
      <c r="L1254" s="40" t="s">
        <v>9206</v>
      </c>
      <c r="M1254" s="103">
        <v>45971.333333333343</v>
      </c>
      <c r="N1254" s="103">
        <v>45978.686805555553</v>
      </c>
      <c r="O1254" s="40" t="s">
        <v>35</v>
      </c>
      <c r="P1254" s="40" t="s">
        <v>35</v>
      </c>
      <c r="Q1254" s="40" t="s">
        <v>1494</v>
      </c>
      <c r="R1254" s="40" t="s">
        <v>1495</v>
      </c>
      <c r="S1254" s="40" t="s">
        <v>11462</v>
      </c>
      <c r="T1254" s="40" t="s">
        <v>1497</v>
      </c>
      <c r="U1254" s="40">
        <v>16</v>
      </c>
      <c r="V1254" s="40" t="str">
        <f>VLOOKUP(D1254,TIPOLOGIA!A:F,5,0)</f>
        <v>INTERMEDIA</v>
      </c>
      <c r="W1254" s="40" t="str">
        <f>VLOOKUP(D1254,TIPOLOGIA!A:F,6,0)</f>
        <v>TERRESTRE</v>
      </c>
      <c r="X1254" s="40" t="s">
        <v>12480</v>
      </c>
      <c r="Y1254" s="40">
        <v>1</v>
      </c>
      <c r="Z1254" s="51">
        <f>IF(T1254="SOPORTE_TELEFÓNICO",'TARIFAS 2025'!$B$14,IF(V1254="PRINCIPAL",'TARIFAS 2025'!$B$11,IF(V1254="INTERMEDIA",'TARIFAS 2025'!$C$11,IF(V1254="LEJANA",'TARIFAS 2025'!$D$11))))</f>
        <v>36351</v>
      </c>
      <c r="AA1254" s="51">
        <f t="shared" si="20"/>
        <v>36351</v>
      </c>
    </row>
    <row r="1255" spans="1:27" s="85" customFormat="1" x14ac:dyDescent="0.3">
      <c r="A1255" s="40" t="s">
        <v>92</v>
      </c>
      <c r="B1255" s="40" t="str">
        <f>VLOOKUP(A1255,'CENTROS DE COSTOS'!A:D,2,0)</f>
        <v>0036-0002</v>
      </c>
      <c r="C1255" s="40" t="str">
        <f>VLOOKUP(A1255,'CENTROS DE COSTOS'!A:D,3,0)</f>
        <v>Wompi Eje Cafetero</v>
      </c>
      <c r="D1255" s="40">
        <v>63130</v>
      </c>
      <c r="E1255" s="40" t="s">
        <v>5516</v>
      </c>
      <c r="F1255" s="40">
        <v>59864</v>
      </c>
      <c r="G1255" s="40" t="s">
        <v>33</v>
      </c>
      <c r="H1255" s="40" t="s">
        <v>939</v>
      </c>
      <c r="I1255" s="40" t="s">
        <v>940</v>
      </c>
      <c r="J1255" s="40" t="s">
        <v>3286</v>
      </c>
      <c r="K1255" s="40" t="s">
        <v>1170</v>
      </c>
      <c r="L1255" s="40" t="s">
        <v>9207</v>
      </c>
      <c r="M1255" s="103">
        <v>45973.525000000001</v>
      </c>
      <c r="N1255" s="103">
        <v>45978.686805555553</v>
      </c>
      <c r="O1255" s="40" t="s">
        <v>35</v>
      </c>
      <c r="P1255" s="40" t="s">
        <v>35</v>
      </c>
      <c r="Q1255" s="40" t="s">
        <v>1494</v>
      </c>
      <c r="R1255" s="40" t="s">
        <v>1495</v>
      </c>
      <c r="S1255" s="40" t="s">
        <v>11463</v>
      </c>
      <c r="T1255" s="40" t="s">
        <v>1497</v>
      </c>
      <c r="U1255" s="40">
        <v>48</v>
      </c>
      <c r="V1255" s="40" t="str">
        <f>VLOOKUP(D1255,TIPOLOGIA!A:F,5,0)</f>
        <v>INTERMEDIA</v>
      </c>
      <c r="W1255" s="40" t="str">
        <f>VLOOKUP(D1255,TIPOLOGIA!A:F,6,0)</f>
        <v>TERRESTRE</v>
      </c>
      <c r="X1255" s="40" t="s">
        <v>12482</v>
      </c>
      <c r="Y1255" s="40">
        <v>1</v>
      </c>
      <c r="Z1255" s="51">
        <f>IF(T1255="SOPORTE_TELEFÓNICO",'TARIFAS 2025'!$B$14,IF(V1255="PRINCIPAL",'TARIFAS 2025'!$B$11,IF(V1255="INTERMEDIA",'TARIFAS 2025'!$C$11,IF(V1255="LEJANA",'TARIFAS 2025'!$D$11))))</f>
        <v>36351</v>
      </c>
      <c r="AA1255" s="51">
        <f t="shared" si="20"/>
        <v>36351</v>
      </c>
    </row>
    <row r="1256" spans="1:27" s="85" customFormat="1" x14ac:dyDescent="0.3">
      <c r="A1256" s="40" t="s">
        <v>92</v>
      </c>
      <c r="B1256" s="40" t="str">
        <f>VLOOKUP(A1256,'CENTROS DE COSTOS'!A:D,2,0)</f>
        <v>0036-0002</v>
      </c>
      <c r="C1256" s="40" t="str">
        <f>VLOOKUP(A1256,'CENTROS DE COSTOS'!A:D,3,0)</f>
        <v>Wompi Eje Cafetero</v>
      </c>
      <c r="D1256" s="40">
        <v>76020</v>
      </c>
      <c r="E1256" s="40" t="s">
        <v>5517</v>
      </c>
      <c r="F1256" s="40">
        <v>32033</v>
      </c>
      <c r="G1256" s="40" t="s">
        <v>33</v>
      </c>
      <c r="H1256" s="40" t="s">
        <v>1101</v>
      </c>
      <c r="I1256" s="40" t="s">
        <v>1102</v>
      </c>
      <c r="J1256" s="40" t="s">
        <v>7212</v>
      </c>
      <c r="K1256" s="40" t="s">
        <v>1170</v>
      </c>
      <c r="L1256" s="40" t="s">
        <v>9208</v>
      </c>
      <c r="M1256" s="103">
        <v>45972.657638888893</v>
      </c>
      <c r="N1256" s="103">
        <v>45978.686805555553</v>
      </c>
      <c r="O1256" s="40" t="s">
        <v>35</v>
      </c>
      <c r="P1256" s="40" t="s">
        <v>35</v>
      </c>
      <c r="Q1256" s="40" t="s">
        <v>1494</v>
      </c>
      <c r="R1256" s="40" t="s">
        <v>1495</v>
      </c>
      <c r="S1256" s="40" t="s">
        <v>11464</v>
      </c>
      <c r="T1256" s="40" t="s">
        <v>1497</v>
      </c>
      <c r="U1256" s="40">
        <v>24</v>
      </c>
      <c r="V1256" s="40" t="str">
        <f>VLOOKUP(D1256,TIPOLOGIA!A:F,5,0)</f>
        <v>INTERMEDIA</v>
      </c>
      <c r="W1256" s="40" t="str">
        <f>VLOOKUP(D1256,TIPOLOGIA!A:F,6,0)</f>
        <v>TERRESTRE</v>
      </c>
      <c r="X1256" s="40" t="s">
        <v>1749</v>
      </c>
      <c r="Y1256" s="40">
        <v>1</v>
      </c>
      <c r="Z1256" s="51">
        <f>IF(T1256="SOPORTE_TELEFÓNICO",'TARIFAS 2025'!$B$14,IF(V1256="PRINCIPAL",'TARIFAS 2025'!$B$11,IF(V1256="INTERMEDIA",'TARIFAS 2025'!$C$11,IF(V1256="LEJANA",'TARIFAS 2025'!$D$11))))</f>
        <v>36351</v>
      </c>
      <c r="AA1256" s="51">
        <f t="shared" si="20"/>
        <v>36351</v>
      </c>
    </row>
    <row r="1257" spans="1:27" s="85" customFormat="1" x14ac:dyDescent="0.3">
      <c r="A1257" s="40" t="s">
        <v>92</v>
      </c>
      <c r="B1257" s="40" t="str">
        <f>VLOOKUP(A1257,'CENTROS DE COSTOS'!A:D,2,0)</f>
        <v>0036-0002</v>
      </c>
      <c r="C1257" s="40" t="str">
        <f>VLOOKUP(A1257,'CENTROS DE COSTOS'!A:D,3,0)</f>
        <v>Wompi Eje Cafetero</v>
      </c>
      <c r="D1257" s="40">
        <v>63401</v>
      </c>
      <c r="E1257" s="40" t="s">
        <v>5518</v>
      </c>
      <c r="F1257" s="40">
        <v>10207</v>
      </c>
      <c r="G1257" s="40" t="s">
        <v>33</v>
      </c>
      <c r="H1257" s="40" t="s">
        <v>939</v>
      </c>
      <c r="I1257" s="40" t="s">
        <v>944</v>
      </c>
      <c r="J1257" s="40" t="s">
        <v>3456</v>
      </c>
      <c r="K1257" s="40" t="s">
        <v>1170</v>
      </c>
      <c r="L1257" s="40" t="s">
        <v>9209</v>
      </c>
      <c r="M1257" s="103">
        <v>45972.537499999999</v>
      </c>
      <c r="N1257" s="103">
        <v>45978.6875</v>
      </c>
      <c r="O1257" s="40" t="s">
        <v>35</v>
      </c>
      <c r="P1257" s="40" t="s">
        <v>35</v>
      </c>
      <c r="Q1257" s="40" t="s">
        <v>1494</v>
      </c>
      <c r="R1257" s="40" t="s">
        <v>1495</v>
      </c>
      <c r="S1257" s="40" t="s">
        <v>11465</v>
      </c>
      <c r="T1257" s="40" t="s">
        <v>1497</v>
      </c>
      <c r="U1257" s="40">
        <v>64</v>
      </c>
      <c r="V1257" s="40" t="str">
        <f>VLOOKUP(D1257,TIPOLOGIA!A:F,5,0)</f>
        <v>INTERMEDIA</v>
      </c>
      <c r="W1257" s="40" t="str">
        <f>VLOOKUP(D1257,TIPOLOGIA!A:F,6,0)</f>
        <v>TERRESTRE</v>
      </c>
      <c r="X1257" s="40" t="s">
        <v>1749</v>
      </c>
      <c r="Y1257" s="40">
        <v>1</v>
      </c>
      <c r="Z1257" s="51">
        <f>IF(T1257="SOPORTE_TELEFÓNICO",'TARIFAS 2025'!$B$14,IF(V1257="PRINCIPAL",'TARIFAS 2025'!$B$11,IF(V1257="INTERMEDIA",'TARIFAS 2025'!$C$11,IF(V1257="LEJANA",'TARIFAS 2025'!$D$11))))</f>
        <v>36351</v>
      </c>
      <c r="AA1257" s="51">
        <f t="shared" si="20"/>
        <v>36351</v>
      </c>
    </row>
    <row r="1258" spans="1:27" s="85" customFormat="1" x14ac:dyDescent="0.3">
      <c r="A1258" s="40" t="s">
        <v>92</v>
      </c>
      <c r="B1258" s="40" t="str">
        <f>VLOOKUP(A1258,'CENTROS DE COSTOS'!A:D,2,0)</f>
        <v>0036-0002</v>
      </c>
      <c r="C1258" s="40" t="str">
        <f>VLOOKUP(A1258,'CENTROS DE COSTOS'!A:D,3,0)</f>
        <v>Wompi Eje Cafetero</v>
      </c>
      <c r="D1258" s="40">
        <v>76122</v>
      </c>
      <c r="E1258" s="40" t="s">
        <v>5519</v>
      </c>
      <c r="F1258" s="40">
        <v>38733</v>
      </c>
      <c r="G1258" s="40" t="s">
        <v>33</v>
      </c>
      <c r="H1258" s="40" t="s">
        <v>1101</v>
      </c>
      <c r="I1258" s="40" t="s">
        <v>1107</v>
      </c>
      <c r="J1258" s="40" t="s">
        <v>7213</v>
      </c>
      <c r="K1258" s="40" t="s">
        <v>1170</v>
      </c>
      <c r="L1258" s="40" t="s">
        <v>9210</v>
      </c>
      <c r="M1258" s="103">
        <v>45971.578472222223</v>
      </c>
      <c r="N1258" s="103">
        <v>45978.688194444447</v>
      </c>
      <c r="O1258" s="40" t="s">
        <v>35</v>
      </c>
      <c r="P1258" s="40" t="s">
        <v>35</v>
      </c>
      <c r="Q1258" s="40" t="s">
        <v>1494</v>
      </c>
      <c r="R1258" s="40" t="s">
        <v>1495</v>
      </c>
      <c r="S1258" s="40" t="s">
        <v>11466</v>
      </c>
      <c r="T1258" s="40" t="s">
        <v>1497</v>
      </c>
      <c r="U1258" s="40">
        <v>64</v>
      </c>
      <c r="V1258" s="40" t="str">
        <f>VLOOKUP(D1258,TIPOLOGIA!A:F,5,0)</f>
        <v>INTERMEDIA</v>
      </c>
      <c r="W1258" s="40" t="str">
        <f>VLOOKUP(D1258,TIPOLOGIA!A:F,6,0)</f>
        <v>TERRESTRE</v>
      </c>
      <c r="X1258" s="40" t="s">
        <v>1749</v>
      </c>
      <c r="Y1258" s="40">
        <v>1</v>
      </c>
      <c r="Z1258" s="51">
        <f>IF(T1258="SOPORTE_TELEFÓNICO",'TARIFAS 2025'!$B$14,IF(V1258="PRINCIPAL",'TARIFAS 2025'!$B$11,IF(V1258="INTERMEDIA",'TARIFAS 2025'!$C$11,IF(V1258="LEJANA",'TARIFAS 2025'!$D$11))))</f>
        <v>36351</v>
      </c>
      <c r="AA1258" s="51">
        <f t="shared" si="20"/>
        <v>36351</v>
      </c>
    </row>
    <row r="1259" spans="1:27" s="85" customFormat="1" x14ac:dyDescent="0.3">
      <c r="A1259" s="40" t="s">
        <v>91</v>
      </c>
      <c r="B1259" s="40" t="str">
        <f>VLOOKUP(A1259,'CENTROS DE COSTOS'!A:D,2,0)</f>
        <v>0036-0003</v>
      </c>
      <c r="C1259" s="40" t="str">
        <f>VLOOKUP(A1259,'CENTROS DE COSTOS'!A:D,3,0)</f>
        <v>Wompi Suroccidente</v>
      </c>
      <c r="D1259" s="40">
        <v>52317</v>
      </c>
      <c r="E1259" s="40" t="s">
        <v>5520</v>
      </c>
      <c r="F1259" s="40">
        <v>80018</v>
      </c>
      <c r="G1259" s="40" t="s">
        <v>33</v>
      </c>
      <c r="H1259" s="40" t="s">
        <v>133</v>
      </c>
      <c r="I1259" s="40" t="s">
        <v>858</v>
      </c>
      <c r="J1259" s="40" t="s">
        <v>7214</v>
      </c>
      <c r="K1259" s="40" t="s">
        <v>1170</v>
      </c>
      <c r="L1259" s="40" t="s">
        <v>9211</v>
      </c>
      <c r="M1259" s="103">
        <v>45972.372916666667</v>
      </c>
      <c r="N1259" s="103">
        <v>45978.688194444447</v>
      </c>
      <c r="O1259" s="40" t="s">
        <v>35</v>
      </c>
      <c r="P1259" s="40" t="s">
        <v>35</v>
      </c>
      <c r="Q1259" s="40" t="s">
        <v>1494</v>
      </c>
      <c r="R1259" s="40" t="s">
        <v>1495</v>
      </c>
      <c r="S1259" s="40" t="s">
        <v>11467</v>
      </c>
      <c r="T1259" s="40" t="s">
        <v>1497</v>
      </c>
      <c r="U1259" s="40">
        <v>16</v>
      </c>
      <c r="V1259" s="40" t="str">
        <f>VLOOKUP(D1259,TIPOLOGIA!A:F,5,0)</f>
        <v>INTERMEDIA</v>
      </c>
      <c r="W1259" s="40" t="str">
        <f>VLOOKUP(D1259,TIPOLOGIA!A:F,6,0)</f>
        <v>TERRESTRE</v>
      </c>
      <c r="X1259" s="40" t="s">
        <v>1749</v>
      </c>
      <c r="Y1259" s="40">
        <v>1</v>
      </c>
      <c r="Z1259" s="51">
        <f>IF(T1259="SOPORTE_TELEFÓNICO",'TARIFAS 2025'!$B$14,IF(V1259="PRINCIPAL",'TARIFAS 2025'!$B$11,IF(V1259="INTERMEDIA",'TARIFAS 2025'!$C$11,IF(V1259="LEJANA",'TARIFAS 2025'!$D$11))))</f>
        <v>36351</v>
      </c>
      <c r="AA1259" s="51">
        <f t="shared" si="20"/>
        <v>36351</v>
      </c>
    </row>
    <row r="1260" spans="1:27" s="85" customFormat="1" x14ac:dyDescent="0.3">
      <c r="A1260" s="40" t="s">
        <v>77</v>
      </c>
      <c r="B1260" s="40" t="str">
        <f>VLOOKUP(A1260,'CENTROS DE COSTOS'!A:D,2,0)</f>
        <v>0036-0003</v>
      </c>
      <c r="C1260" s="40" t="str">
        <f>VLOOKUP(A1260,'CENTROS DE COSTOS'!A:D,3,0)</f>
        <v>Wompi Suroccidente</v>
      </c>
      <c r="D1260" s="40">
        <v>76233</v>
      </c>
      <c r="E1260" s="40" t="s">
        <v>5521</v>
      </c>
      <c r="F1260" s="40">
        <v>73546</v>
      </c>
      <c r="G1260" s="40" t="s">
        <v>33</v>
      </c>
      <c r="H1260" s="40" t="s">
        <v>1101</v>
      </c>
      <c r="I1260" s="40" t="s">
        <v>1110</v>
      </c>
      <c r="J1260" s="40" t="s">
        <v>7215</v>
      </c>
      <c r="K1260" s="40" t="s">
        <v>1170</v>
      </c>
      <c r="L1260" s="40" t="s">
        <v>9212</v>
      </c>
      <c r="M1260" s="103">
        <v>45972.432638888888</v>
      </c>
      <c r="N1260" s="103">
        <v>45978.688888888893</v>
      </c>
      <c r="O1260" s="40" t="s">
        <v>35</v>
      </c>
      <c r="P1260" s="40" t="s">
        <v>35</v>
      </c>
      <c r="Q1260" s="40" t="s">
        <v>1494</v>
      </c>
      <c r="R1260" s="40" t="s">
        <v>1495</v>
      </c>
      <c r="S1260" s="40" t="s">
        <v>11468</v>
      </c>
      <c r="T1260" s="40" t="s">
        <v>1497</v>
      </c>
      <c r="U1260" s="40">
        <v>16</v>
      </c>
      <c r="V1260" s="40" t="str">
        <f>VLOOKUP(D1260,TIPOLOGIA!A:F,5,0)</f>
        <v>INTERMEDIA</v>
      </c>
      <c r="W1260" s="40" t="str">
        <f>VLOOKUP(D1260,TIPOLOGIA!A:F,6,0)</f>
        <v>TERRESTRE</v>
      </c>
      <c r="X1260" s="40" t="s">
        <v>1749</v>
      </c>
      <c r="Y1260" s="40">
        <v>1</v>
      </c>
      <c r="Z1260" s="51">
        <f>IF(T1260="SOPORTE_TELEFÓNICO",'TARIFAS 2025'!$B$14,IF(V1260="PRINCIPAL",'TARIFAS 2025'!$B$11,IF(V1260="INTERMEDIA",'TARIFAS 2025'!$C$11,IF(V1260="LEJANA",'TARIFAS 2025'!$D$11))))</f>
        <v>36351</v>
      </c>
      <c r="AA1260" s="51">
        <f t="shared" si="20"/>
        <v>36351</v>
      </c>
    </row>
    <row r="1261" spans="1:27" s="85" customFormat="1" x14ac:dyDescent="0.3">
      <c r="A1261" s="40" t="s">
        <v>91</v>
      </c>
      <c r="B1261" s="40" t="str">
        <f>VLOOKUP(A1261,'CENTROS DE COSTOS'!A:D,2,0)</f>
        <v>0036-0003</v>
      </c>
      <c r="C1261" s="40" t="str">
        <f>VLOOKUP(A1261,'CENTROS DE COSTOS'!A:D,3,0)</f>
        <v>Wompi Suroccidente</v>
      </c>
      <c r="D1261" s="40">
        <v>52838</v>
      </c>
      <c r="E1261" s="40" t="s">
        <v>5522</v>
      </c>
      <c r="F1261" s="40">
        <v>24835</v>
      </c>
      <c r="G1261" s="40" t="s">
        <v>33</v>
      </c>
      <c r="H1261" s="40" t="s">
        <v>133</v>
      </c>
      <c r="I1261" s="40" t="s">
        <v>889</v>
      </c>
      <c r="J1261" s="40" t="s">
        <v>7216</v>
      </c>
      <c r="K1261" s="40" t="s">
        <v>1170</v>
      </c>
      <c r="L1261" s="40" t="s">
        <v>9213</v>
      </c>
      <c r="M1261" s="103">
        <v>45971.333333333343</v>
      </c>
      <c r="N1261" s="103">
        <v>45978.689583333333</v>
      </c>
      <c r="O1261" s="40" t="s">
        <v>35</v>
      </c>
      <c r="P1261" s="40" t="s">
        <v>35</v>
      </c>
      <c r="Q1261" s="40" t="s">
        <v>1494</v>
      </c>
      <c r="R1261" s="40" t="s">
        <v>1495</v>
      </c>
      <c r="S1261" s="40" t="s">
        <v>11469</v>
      </c>
      <c r="T1261" s="40" t="s">
        <v>1497</v>
      </c>
      <c r="U1261" s="40">
        <v>16</v>
      </c>
      <c r="V1261" s="40" t="str">
        <f>VLOOKUP(D1261,TIPOLOGIA!A:F,5,0)</f>
        <v>INTERMEDIA</v>
      </c>
      <c r="W1261" s="40" t="str">
        <f>VLOOKUP(D1261,TIPOLOGIA!A:F,6,0)</f>
        <v>TERRESTRE</v>
      </c>
      <c r="X1261" s="40" t="s">
        <v>1749</v>
      </c>
      <c r="Y1261" s="40">
        <v>1</v>
      </c>
      <c r="Z1261" s="51">
        <f>IF(T1261="SOPORTE_TELEFÓNICO",'TARIFAS 2025'!$B$14,IF(V1261="PRINCIPAL",'TARIFAS 2025'!$B$11,IF(V1261="INTERMEDIA",'TARIFAS 2025'!$C$11,IF(V1261="LEJANA",'TARIFAS 2025'!$D$11))))</f>
        <v>36351</v>
      </c>
      <c r="AA1261" s="51">
        <f t="shared" si="20"/>
        <v>36351</v>
      </c>
    </row>
    <row r="1262" spans="1:27" s="85" customFormat="1" x14ac:dyDescent="0.3">
      <c r="A1262" s="40" t="s">
        <v>74</v>
      </c>
      <c r="B1262" s="40" t="str">
        <f>VLOOKUP(A1262,'CENTROS DE COSTOS'!A:D,2,0)</f>
        <v>0036-0007</v>
      </c>
      <c r="C1262" s="40" t="str">
        <f>VLOOKUP(A1262,'CENTROS DE COSTOS'!A:D,3,0)</f>
        <v>Wompi Santander</v>
      </c>
      <c r="D1262" s="40">
        <v>68432</v>
      </c>
      <c r="E1262" s="40" t="s">
        <v>5523</v>
      </c>
      <c r="F1262" s="40">
        <v>16929</v>
      </c>
      <c r="G1262" s="40" t="s">
        <v>33</v>
      </c>
      <c r="H1262" s="40" t="s">
        <v>963</v>
      </c>
      <c r="I1262" s="40" t="s">
        <v>1003</v>
      </c>
      <c r="J1262" s="40" t="s">
        <v>1795</v>
      </c>
      <c r="K1262" s="40" t="s">
        <v>1170</v>
      </c>
      <c r="L1262" s="40" t="s">
        <v>9214</v>
      </c>
      <c r="M1262" s="103">
        <v>45971.333333333343</v>
      </c>
      <c r="N1262" s="103">
        <v>45978.69027777778</v>
      </c>
      <c r="O1262" s="40" t="s">
        <v>35</v>
      </c>
      <c r="P1262" s="40" t="s">
        <v>35</v>
      </c>
      <c r="Q1262" s="40" t="s">
        <v>1494</v>
      </c>
      <c r="R1262" s="40" t="s">
        <v>1495</v>
      </c>
      <c r="S1262" s="40" t="s">
        <v>11470</v>
      </c>
      <c r="T1262" s="40" t="s">
        <v>1497</v>
      </c>
      <c r="U1262" s="40">
        <v>64</v>
      </c>
      <c r="V1262" s="40" t="str">
        <f>VLOOKUP(D1262,TIPOLOGIA!A:F,5,0)</f>
        <v>LEJANA</v>
      </c>
      <c r="W1262" s="40" t="str">
        <f>VLOOKUP(D1262,TIPOLOGIA!A:F,6,0)</f>
        <v>TERRESTRE</v>
      </c>
      <c r="X1262" s="40" t="s">
        <v>1675</v>
      </c>
      <c r="Y1262" s="40">
        <v>1</v>
      </c>
      <c r="Z1262" s="51">
        <f>IF(T1262="SOPORTE_TELEFÓNICO",'TARIFAS 2025'!$B$14,IF(V1262="PRINCIPAL",'TARIFAS 2025'!$B$11,IF(V1262="INTERMEDIA",'TARIFAS 2025'!$C$11,IF(V1262="LEJANA",'TARIFAS 2025'!$D$11))))</f>
        <v>40250</v>
      </c>
      <c r="AA1262" s="51">
        <f t="shared" si="20"/>
        <v>40250</v>
      </c>
    </row>
    <row r="1263" spans="1:27" s="85" customFormat="1" x14ac:dyDescent="0.3">
      <c r="A1263" s="40" t="s">
        <v>92</v>
      </c>
      <c r="B1263" s="40" t="str">
        <f>VLOOKUP(A1263,'CENTROS DE COSTOS'!A:D,2,0)</f>
        <v>0036-0002</v>
      </c>
      <c r="C1263" s="40" t="str">
        <f>VLOOKUP(A1263,'CENTROS DE COSTOS'!A:D,3,0)</f>
        <v>Wompi Eje Cafetero</v>
      </c>
      <c r="D1263" s="40">
        <v>63401</v>
      </c>
      <c r="E1263" s="40" t="s">
        <v>5524</v>
      </c>
      <c r="F1263" s="40">
        <v>24137</v>
      </c>
      <c r="G1263" s="40" t="s">
        <v>33</v>
      </c>
      <c r="H1263" s="40" t="s">
        <v>939</v>
      </c>
      <c r="I1263" s="40" t="s">
        <v>944</v>
      </c>
      <c r="J1263" s="40" t="s">
        <v>7217</v>
      </c>
      <c r="K1263" s="40" t="s">
        <v>1170</v>
      </c>
      <c r="L1263" s="40" t="s">
        <v>9215</v>
      </c>
      <c r="M1263" s="103">
        <v>45971.559027777781</v>
      </c>
      <c r="N1263" s="103">
        <v>45978.69027777778</v>
      </c>
      <c r="O1263" s="40" t="s">
        <v>35</v>
      </c>
      <c r="P1263" s="40" t="s">
        <v>35</v>
      </c>
      <c r="Q1263" s="40" t="s">
        <v>1494</v>
      </c>
      <c r="R1263" s="40" t="s">
        <v>1495</v>
      </c>
      <c r="S1263" s="40" t="s">
        <v>11471</v>
      </c>
      <c r="T1263" s="40" t="s">
        <v>1497</v>
      </c>
      <c r="U1263" s="40">
        <v>40</v>
      </c>
      <c r="V1263" s="40" t="str">
        <f>VLOOKUP(D1263,TIPOLOGIA!A:F,5,0)</f>
        <v>INTERMEDIA</v>
      </c>
      <c r="W1263" s="40" t="str">
        <f>VLOOKUP(D1263,TIPOLOGIA!A:F,6,0)</f>
        <v>TERRESTRE</v>
      </c>
      <c r="X1263" s="40" t="s">
        <v>1749</v>
      </c>
      <c r="Y1263" s="40">
        <v>1</v>
      </c>
      <c r="Z1263" s="51">
        <f>IF(T1263="SOPORTE_TELEFÓNICO",'TARIFAS 2025'!$B$14,IF(V1263="PRINCIPAL",'TARIFAS 2025'!$B$11,IF(V1263="INTERMEDIA",'TARIFAS 2025'!$C$11,IF(V1263="LEJANA",'TARIFAS 2025'!$D$11))))</f>
        <v>36351</v>
      </c>
      <c r="AA1263" s="51">
        <f t="shared" si="20"/>
        <v>36351</v>
      </c>
    </row>
    <row r="1264" spans="1:27" s="85" customFormat="1" x14ac:dyDescent="0.3">
      <c r="A1264" s="40" t="s">
        <v>86</v>
      </c>
      <c r="B1264" s="40" t="str">
        <f>VLOOKUP(A1264,'CENTROS DE COSTOS'!A:D,2,0)</f>
        <v>0036-0002</v>
      </c>
      <c r="C1264" s="40" t="str">
        <f>VLOOKUP(A1264,'CENTROS DE COSTOS'!A:D,3,0)</f>
        <v>Wompi Eje Cafetero</v>
      </c>
      <c r="D1264" s="40">
        <v>17777</v>
      </c>
      <c r="E1264" s="40" t="s">
        <v>5525</v>
      </c>
      <c r="F1264" s="40">
        <v>74736</v>
      </c>
      <c r="G1264" s="40" t="s">
        <v>33</v>
      </c>
      <c r="H1264" s="40" t="s">
        <v>126</v>
      </c>
      <c r="I1264" s="40" t="s">
        <v>461</v>
      </c>
      <c r="J1264" s="40" t="s">
        <v>7218</v>
      </c>
      <c r="K1264" s="40" t="s">
        <v>1170</v>
      </c>
      <c r="L1264" s="40" t="s">
        <v>9216</v>
      </c>
      <c r="M1264" s="103">
        <v>45971.333333333343</v>
      </c>
      <c r="N1264" s="103">
        <v>45978.690972222219</v>
      </c>
      <c r="O1264" s="40" t="s">
        <v>35</v>
      </c>
      <c r="P1264" s="40" t="s">
        <v>35</v>
      </c>
      <c r="Q1264" s="40" t="s">
        <v>1494</v>
      </c>
      <c r="R1264" s="40" t="s">
        <v>1495</v>
      </c>
      <c r="S1264" s="40" t="s">
        <v>11472</v>
      </c>
      <c r="T1264" s="40" t="s">
        <v>1497</v>
      </c>
      <c r="U1264" s="40">
        <v>32</v>
      </c>
      <c r="V1264" s="40" t="str">
        <f>VLOOKUP(D1264,TIPOLOGIA!A:F,5,0)</f>
        <v>INTERMEDIA</v>
      </c>
      <c r="W1264" s="40" t="str">
        <f>VLOOKUP(D1264,TIPOLOGIA!A:F,6,0)</f>
        <v>TERRESTRE</v>
      </c>
      <c r="X1264" s="40" t="s">
        <v>1802</v>
      </c>
      <c r="Y1264" s="40">
        <v>1</v>
      </c>
      <c r="Z1264" s="51">
        <f>IF(T1264="SOPORTE_TELEFÓNICO",'TARIFAS 2025'!$B$14,IF(V1264="PRINCIPAL",'TARIFAS 2025'!$B$11,IF(V1264="INTERMEDIA",'TARIFAS 2025'!$C$11,IF(V1264="LEJANA",'TARIFAS 2025'!$D$11))))</f>
        <v>36351</v>
      </c>
      <c r="AA1264" s="51">
        <f t="shared" si="20"/>
        <v>36351</v>
      </c>
    </row>
    <row r="1265" spans="1:27" s="85" customFormat="1" x14ac:dyDescent="0.3">
      <c r="A1265" s="40" t="s">
        <v>92</v>
      </c>
      <c r="B1265" s="40" t="str">
        <f>VLOOKUP(A1265,'CENTROS DE COSTOS'!A:D,2,0)</f>
        <v>0036-0002</v>
      </c>
      <c r="C1265" s="40" t="str">
        <f>VLOOKUP(A1265,'CENTROS DE COSTOS'!A:D,3,0)</f>
        <v>Wompi Eje Cafetero</v>
      </c>
      <c r="D1265" s="40">
        <v>76122</v>
      </c>
      <c r="E1265" s="40" t="s">
        <v>5526</v>
      </c>
      <c r="F1265" s="40">
        <v>17276</v>
      </c>
      <c r="G1265" s="40" t="s">
        <v>33</v>
      </c>
      <c r="H1265" s="40" t="s">
        <v>1101</v>
      </c>
      <c r="I1265" s="40" t="s">
        <v>1107</v>
      </c>
      <c r="J1265" s="40" t="s">
        <v>7219</v>
      </c>
      <c r="K1265" s="40" t="s">
        <v>1170</v>
      </c>
      <c r="L1265" s="40" t="s">
        <v>9217</v>
      </c>
      <c r="M1265" s="103">
        <v>45971.333333333343</v>
      </c>
      <c r="N1265" s="103">
        <v>45978.691666666673</v>
      </c>
      <c r="O1265" s="40" t="s">
        <v>35</v>
      </c>
      <c r="P1265" s="40" t="s">
        <v>35</v>
      </c>
      <c r="Q1265" s="40" t="s">
        <v>1494</v>
      </c>
      <c r="R1265" s="40" t="s">
        <v>1495</v>
      </c>
      <c r="S1265" s="40" t="s">
        <v>11473</v>
      </c>
      <c r="T1265" s="40" t="s">
        <v>1497</v>
      </c>
      <c r="U1265" s="40">
        <v>24</v>
      </c>
      <c r="V1265" s="40" t="str">
        <f>VLOOKUP(D1265,TIPOLOGIA!A:F,5,0)</f>
        <v>INTERMEDIA</v>
      </c>
      <c r="W1265" s="40" t="str">
        <f>VLOOKUP(D1265,TIPOLOGIA!A:F,6,0)</f>
        <v>TERRESTRE</v>
      </c>
      <c r="X1265" s="40" t="s">
        <v>1802</v>
      </c>
      <c r="Y1265" s="40">
        <v>1</v>
      </c>
      <c r="Z1265" s="51">
        <f>IF(T1265="SOPORTE_TELEFÓNICO",'TARIFAS 2025'!$B$14,IF(V1265="PRINCIPAL",'TARIFAS 2025'!$B$11,IF(V1265="INTERMEDIA",'TARIFAS 2025'!$C$11,IF(V1265="LEJANA",'TARIFAS 2025'!$D$11))))</f>
        <v>36351</v>
      </c>
      <c r="AA1265" s="51">
        <f t="shared" si="20"/>
        <v>36351</v>
      </c>
    </row>
    <row r="1266" spans="1:27" s="85" customFormat="1" x14ac:dyDescent="0.3">
      <c r="A1266" s="40" t="s">
        <v>86</v>
      </c>
      <c r="B1266" s="40" t="str">
        <f>VLOOKUP(A1266,'CENTROS DE COSTOS'!A:D,2,0)</f>
        <v>0036-0002</v>
      </c>
      <c r="C1266" s="40" t="str">
        <f>VLOOKUP(A1266,'CENTROS DE COSTOS'!A:D,3,0)</f>
        <v>Wompi Eje Cafetero</v>
      </c>
      <c r="D1266" s="40">
        <v>17665</v>
      </c>
      <c r="E1266" s="40" t="s">
        <v>5527</v>
      </c>
      <c r="F1266" s="40">
        <v>67571</v>
      </c>
      <c r="G1266" s="40" t="s">
        <v>33</v>
      </c>
      <c r="H1266" s="40" t="s">
        <v>126</v>
      </c>
      <c r="I1266" s="40" t="s">
        <v>460</v>
      </c>
      <c r="J1266" s="40" t="s">
        <v>7220</v>
      </c>
      <c r="K1266" s="40" t="s">
        <v>1170</v>
      </c>
      <c r="L1266" s="40" t="s">
        <v>9218</v>
      </c>
      <c r="M1266" s="103">
        <v>45967.655555555553</v>
      </c>
      <c r="N1266" s="103">
        <v>45978.692361111112</v>
      </c>
      <c r="O1266" s="40" t="s">
        <v>35</v>
      </c>
      <c r="P1266" s="40" t="s">
        <v>35</v>
      </c>
      <c r="Q1266" s="40" t="s">
        <v>1494</v>
      </c>
      <c r="R1266" s="40" t="s">
        <v>1495</v>
      </c>
      <c r="S1266" s="40" t="s">
        <v>11474</v>
      </c>
      <c r="T1266" s="40" t="s">
        <v>1497</v>
      </c>
      <c r="U1266" s="40">
        <v>48</v>
      </c>
      <c r="V1266" s="40" t="str">
        <f>VLOOKUP(D1266,TIPOLOGIA!A:F,5,0)</f>
        <v>INTERMEDIA</v>
      </c>
      <c r="W1266" s="40" t="str">
        <f>VLOOKUP(D1266,TIPOLOGIA!A:F,6,0)</f>
        <v>TERRESTRE</v>
      </c>
      <c r="X1266" s="40" t="s">
        <v>1802</v>
      </c>
      <c r="Y1266" s="40">
        <v>1</v>
      </c>
      <c r="Z1266" s="51">
        <f>IF(T1266="SOPORTE_TELEFÓNICO",'TARIFAS 2025'!$B$14,IF(V1266="PRINCIPAL",'TARIFAS 2025'!$B$11,IF(V1266="INTERMEDIA",'TARIFAS 2025'!$C$11,IF(V1266="LEJANA",'TARIFAS 2025'!$D$11))))</f>
        <v>36351</v>
      </c>
      <c r="AA1266" s="51">
        <f t="shared" si="20"/>
        <v>36351</v>
      </c>
    </row>
    <row r="1267" spans="1:27" s="85" customFormat="1" x14ac:dyDescent="0.3">
      <c r="A1267" s="40" t="s">
        <v>88</v>
      </c>
      <c r="B1267" s="40" t="str">
        <f>VLOOKUP(A1267,'CENTROS DE COSTOS'!A:D,2,0)</f>
        <v>0036-0005</v>
      </c>
      <c r="C1267" s="40" t="str">
        <f>VLOOKUP(A1267,'CENTROS DE COSTOS'!A:D,3,0)</f>
        <v>Wompi Noroccidente</v>
      </c>
      <c r="D1267" s="40">
        <v>5615</v>
      </c>
      <c r="E1267" s="40" t="s">
        <v>5528</v>
      </c>
      <c r="F1267" s="40">
        <v>27996</v>
      </c>
      <c r="G1267" s="40" t="s">
        <v>33</v>
      </c>
      <c r="H1267" s="40" t="s">
        <v>120</v>
      </c>
      <c r="I1267" s="40" t="s">
        <v>134</v>
      </c>
      <c r="J1267" s="40" t="s">
        <v>7221</v>
      </c>
      <c r="K1267" s="40" t="s">
        <v>1170</v>
      </c>
      <c r="L1267" s="40" t="s">
        <v>9219</v>
      </c>
      <c r="M1267" s="103">
        <v>45975.441666666673</v>
      </c>
      <c r="N1267" s="103">
        <v>45978.699305555558</v>
      </c>
      <c r="O1267" s="40" t="s">
        <v>35</v>
      </c>
      <c r="P1267" s="40" t="s">
        <v>35</v>
      </c>
      <c r="Q1267" s="40" t="s">
        <v>1494</v>
      </c>
      <c r="R1267" s="40" t="s">
        <v>1495</v>
      </c>
      <c r="S1267" s="40" t="s">
        <v>11475</v>
      </c>
      <c r="T1267" s="40" t="s">
        <v>1497</v>
      </c>
      <c r="U1267" s="40">
        <v>16</v>
      </c>
      <c r="V1267" s="40" t="str">
        <f>VLOOKUP(D1267,TIPOLOGIA!A:F,5,0)</f>
        <v>INTERMEDIA</v>
      </c>
      <c r="W1267" s="40" t="str">
        <f>VLOOKUP(D1267,TIPOLOGIA!A:F,6,0)</f>
        <v>TERRESTRE</v>
      </c>
      <c r="X1267" s="40" t="s">
        <v>12479</v>
      </c>
      <c r="Y1267" s="40">
        <v>1</v>
      </c>
      <c r="Z1267" s="51">
        <f>IF(T1267="SOPORTE_TELEFÓNICO",'TARIFAS 2025'!$B$14,IF(V1267="PRINCIPAL",'TARIFAS 2025'!$B$11,IF(V1267="INTERMEDIA",'TARIFAS 2025'!$C$11,IF(V1267="LEJANA",'TARIFAS 2025'!$D$11))))</f>
        <v>36351</v>
      </c>
      <c r="AA1267" s="51">
        <f t="shared" si="20"/>
        <v>36351</v>
      </c>
    </row>
    <row r="1268" spans="1:27" s="85" customFormat="1" x14ac:dyDescent="0.3">
      <c r="A1268" s="40" t="s">
        <v>88</v>
      </c>
      <c r="B1268" s="40" t="str">
        <f>VLOOKUP(A1268,'CENTROS DE COSTOS'!A:D,2,0)</f>
        <v>0036-0005</v>
      </c>
      <c r="C1268" s="40" t="str">
        <f>VLOOKUP(A1268,'CENTROS DE COSTOS'!A:D,3,0)</f>
        <v>Wompi Noroccidente</v>
      </c>
      <c r="D1268" s="40">
        <v>5376</v>
      </c>
      <c r="E1268" s="40" t="s">
        <v>5529</v>
      </c>
      <c r="F1268" s="40">
        <v>17095</v>
      </c>
      <c r="G1268" s="40" t="s">
        <v>33</v>
      </c>
      <c r="H1268" s="40" t="s">
        <v>120</v>
      </c>
      <c r="I1268" s="40" t="s">
        <v>193</v>
      </c>
      <c r="J1268" s="40" t="s">
        <v>3243</v>
      </c>
      <c r="K1268" s="40" t="s">
        <v>1170</v>
      </c>
      <c r="L1268" s="40" t="s">
        <v>9220</v>
      </c>
      <c r="M1268" s="103">
        <v>45973.530555555553</v>
      </c>
      <c r="N1268" s="103">
        <v>45978.700694444437</v>
      </c>
      <c r="O1268" s="40" t="s">
        <v>35</v>
      </c>
      <c r="P1268" s="40" t="s">
        <v>35</v>
      </c>
      <c r="Q1268" s="40" t="s">
        <v>1494</v>
      </c>
      <c r="R1268" s="40" t="s">
        <v>1495</v>
      </c>
      <c r="S1268" s="40" t="s">
        <v>11476</v>
      </c>
      <c r="T1268" s="40" t="s">
        <v>1497</v>
      </c>
      <c r="U1268" s="40">
        <v>64</v>
      </c>
      <c r="V1268" s="40" t="str">
        <f>VLOOKUP(D1268,TIPOLOGIA!A:F,5,0)</f>
        <v>INTERMEDIA</v>
      </c>
      <c r="W1268" s="40" t="str">
        <f>VLOOKUP(D1268,TIPOLOGIA!A:F,6,0)</f>
        <v>TERRESTRE</v>
      </c>
      <c r="X1268" s="40" t="s">
        <v>12479</v>
      </c>
      <c r="Y1268" s="40">
        <v>1</v>
      </c>
      <c r="Z1268" s="51">
        <f>IF(T1268="SOPORTE_TELEFÓNICO",'TARIFAS 2025'!$B$14,IF(V1268="PRINCIPAL",'TARIFAS 2025'!$B$11,IF(V1268="INTERMEDIA",'TARIFAS 2025'!$C$11,IF(V1268="LEJANA",'TARIFAS 2025'!$D$11))))</f>
        <v>36351</v>
      </c>
      <c r="AA1268" s="51">
        <f t="shared" si="20"/>
        <v>36351</v>
      </c>
    </row>
    <row r="1269" spans="1:27" s="85" customFormat="1" x14ac:dyDescent="0.3">
      <c r="A1269" s="40" t="s">
        <v>88</v>
      </c>
      <c r="B1269" s="40" t="str">
        <f>VLOOKUP(A1269,'CENTROS DE COSTOS'!A:D,2,0)</f>
        <v>0036-0005</v>
      </c>
      <c r="C1269" s="40" t="str">
        <f>VLOOKUP(A1269,'CENTROS DE COSTOS'!A:D,3,0)</f>
        <v>Wompi Noroccidente</v>
      </c>
      <c r="D1269" s="40">
        <v>5686</v>
      </c>
      <c r="E1269" s="40" t="s">
        <v>5530</v>
      </c>
      <c r="F1269" s="40">
        <v>13252</v>
      </c>
      <c r="G1269" s="40" t="s">
        <v>33</v>
      </c>
      <c r="H1269" s="40" t="s">
        <v>120</v>
      </c>
      <c r="I1269" s="40" t="s">
        <v>225</v>
      </c>
      <c r="J1269" s="40" t="s">
        <v>7222</v>
      </c>
      <c r="K1269" s="40" t="s">
        <v>1170</v>
      </c>
      <c r="L1269" s="40" t="s">
        <v>9221</v>
      </c>
      <c r="M1269" s="103">
        <v>45973.553472222222</v>
      </c>
      <c r="N1269" s="103">
        <v>45978.701388888891</v>
      </c>
      <c r="O1269" s="40" t="s">
        <v>35</v>
      </c>
      <c r="P1269" s="40" t="s">
        <v>35</v>
      </c>
      <c r="Q1269" s="40" t="s">
        <v>1494</v>
      </c>
      <c r="R1269" s="40" t="s">
        <v>1495</v>
      </c>
      <c r="S1269" s="40" t="s">
        <v>11477</v>
      </c>
      <c r="T1269" s="40" t="s">
        <v>1497</v>
      </c>
      <c r="U1269" s="40">
        <v>16</v>
      </c>
      <c r="V1269" s="40" t="str">
        <f>VLOOKUP(D1269,TIPOLOGIA!A:F,5,0)</f>
        <v>INTERMEDIA</v>
      </c>
      <c r="W1269" s="40" t="str">
        <f>VLOOKUP(D1269,TIPOLOGIA!A:F,6,0)</f>
        <v>TERRESTRE</v>
      </c>
      <c r="X1269" s="40" t="s">
        <v>12479</v>
      </c>
      <c r="Y1269" s="40">
        <v>1</v>
      </c>
      <c r="Z1269" s="51">
        <f>IF(T1269="SOPORTE_TELEFÓNICO",'TARIFAS 2025'!$B$14,IF(V1269="PRINCIPAL",'TARIFAS 2025'!$B$11,IF(V1269="INTERMEDIA",'TARIFAS 2025'!$C$11,IF(V1269="LEJANA",'TARIFAS 2025'!$D$11))))</f>
        <v>36351</v>
      </c>
      <c r="AA1269" s="51">
        <f t="shared" si="20"/>
        <v>36351</v>
      </c>
    </row>
    <row r="1270" spans="1:27" s="85" customFormat="1" x14ac:dyDescent="0.3">
      <c r="A1270" s="40" t="s">
        <v>88</v>
      </c>
      <c r="B1270" s="40" t="str">
        <f>VLOOKUP(A1270,'CENTROS DE COSTOS'!A:D,2,0)</f>
        <v>0036-0005</v>
      </c>
      <c r="C1270" s="40" t="str">
        <f>VLOOKUP(A1270,'CENTROS DE COSTOS'!A:D,3,0)</f>
        <v>Wompi Noroccidente</v>
      </c>
      <c r="D1270" s="40">
        <v>5318</v>
      </c>
      <c r="E1270" s="40" t="s">
        <v>5531</v>
      </c>
      <c r="F1270" s="40">
        <v>18334</v>
      </c>
      <c r="G1270" s="40" t="s">
        <v>33</v>
      </c>
      <c r="H1270" s="40" t="s">
        <v>120</v>
      </c>
      <c r="I1270" s="40" t="s">
        <v>186</v>
      </c>
      <c r="J1270" s="40" t="s">
        <v>7223</v>
      </c>
      <c r="K1270" s="40" t="s">
        <v>1170</v>
      </c>
      <c r="L1270" s="40" t="s">
        <v>9222</v>
      </c>
      <c r="M1270" s="103">
        <v>45973.423611111109</v>
      </c>
      <c r="N1270" s="103">
        <v>45978.702777777777</v>
      </c>
      <c r="O1270" s="40" t="s">
        <v>35</v>
      </c>
      <c r="P1270" s="40" t="s">
        <v>35</v>
      </c>
      <c r="Q1270" s="40" t="s">
        <v>1494</v>
      </c>
      <c r="R1270" s="40" t="s">
        <v>1495</v>
      </c>
      <c r="S1270" s="40" t="s">
        <v>11478</v>
      </c>
      <c r="T1270" s="40" t="s">
        <v>1497</v>
      </c>
      <c r="U1270" s="40">
        <v>64</v>
      </c>
      <c r="V1270" s="40" t="str">
        <f>VLOOKUP(D1270,TIPOLOGIA!A:F,5,0)</f>
        <v>INTERMEDIA</v>
      </c>
      <c r="W1270" s="40" t="str">
        <f>VLOOKUP(D1270,TIPOLOGIA!A:F,6,0)</f>
        <v>TERRESTRE</v>
      </c>
      <c r="X1270" s="40" t="s">
        <v>12479</v>
      </c>
      <c r="Y1270" s="40">
        <v>1</v>
      </c>
      <c r="Z1270" s="51">
        <f>IF(T1270="SOPORTE_TELEFÓNICO",'TARIFAS 2025'!$B$14,IF(V1270="PRINCIPAL",'TARIFAS 2025'!$B$11,IF(V1270="INTERMEDIA",'TARIFAS 2025'!$C$11,IF(V1270="LEJANA",'TARIFAS 2025'!$D$11))))</f>
        <v>36351</v>
      </c>
      <c r="AA1270" s="51">
        <f t="shared" si="20"/>
        <v>36351</v>
      </c>
    </row>
    <row r="1271" spans="1:27" s="85" customFormat="1" x14ac:dyDescent="0.3">
      <c r="A1271" s="40" t="s">
        <v>88</v>
      </c>
      <c r="B1271" s="40" t="str">
        <f>VLOOKUP(A1271,'CENTROS DE COSTOS'!A:D,2,0)</f>
        <v>0036-0005</v>
      </c>
      <c r="C1271" s="40" t="str">
        <f>VLOOKUP(A1271,'CENTROS DE COSTOS'!A:D,3,0)</f>
        <v>Wompi Noroccidente</v>
      </c>
      <c r="D1271" s="40">
        <v>5197</v>
      </c>
      <c r="E1271" s="40" t="s">
        <v>5532</v>
      </c>
      <c r="F1271" s="40">
        <v>64730</v>
      </c>
      <c r="G1271" s="40" t="s">
        <v>33</v>
      </c>
      <c r="H1271" s="40" t="s">
        <v>120</v>
      </c>
      <c r="I1271" s="40" t="s">
        <v>171</v>
      </c>
      <c r="J1271" s="40" t="s">
        <v>7224</v>
      </c>
      <c r="K1271" s="40" t="s">
        <v>1170</v>
      </c>
      <c r="L1271" s="40" t="s">
        <v>9223</v>
      </c>
      <c r="M1271" s="103">
        <v>45971.602777777778</v>
      </c>
      <c r="N1271" s="103">
        <v>45978.703472222223</v>
      </c>
      <c r="O1271" s="40" t="s">
        <v>35</v>
      </c>
      <c r="P1271" s="40" t="s">
        <v>35</v>
      </c>
      <c r="Q1271" s="40" t="s">
        <v>1494</v>
      </c>
      <c r="R1271" s="40" t="s">
        <v>1495</v>
      </c>
      <c r="S1271" s="40" t="s">
        <v>11479</v>
      </c>
      <c r="T1271" s="40" t="s">
        <v>1497</v>
      </c>
      <c r="U1271" s="40">
        <v>32</v>
      </c>
      <c r="V1271" s="40" t="str">
        <f>VLOOKUP(D1271,TIPOLOGIA!A:F,5,0)</f>
        <v>INTERMEDIA</v>
      </c>
      <c r="W1271" s="40" t="str">
        <f>VLOOKUP(D1271,TIPOLOGIA!A:F,6,0)</f>
        <v>TERRESTRE</v>
      </c>
      <c r="X1271" s="40" t="s">
        <v>12479</v>
      </c>
      <c r="Y1271" s="40">
        <v>1</v>
      </c>
      <c r="Z1271" s="51">
        <f>IF(T1271="SOPORTE_TELEFÓNICO",'TARIFAS 2025'!$B$14,IF(V1271="PRINCIPAL",'TARIFAS 2025'!$B$11,IF(V1271="INTERMEDIA",'TARIFAS 2025'!$C$11,IF(V1271="LEJANA",'TARIFAS 2025'!$D$11))))</f>
        <v>36351</v>
      </c>
      <c r="AA1271" s="51">
        <f t="shared" si="20"/>
        <v>36351</v>
      </c>
    </row>
    <row r="1272" spans="1:27" s="85" customFormat="1" x14ac:dyDescent="0.3">
      <c r="A1272" s="40" t="s">
        <v>88</v>
      </c>
      <c r="B1272" s="40" t="str">
        <f>VLOOKUP(A1272,'CENTROS DE COSTOS'!A:D,2,0)</f>
        <v>0036-0005</v>
      </c>
      <c r="C1272" s="40" t="str">
        <f>VLOOKUP(A1272,'CENTROS DE COSTOS'!A:D,3,0)</f>
        <v>Wompi Noroccidente</v>
      </c>
      <c r="D1272" s="40">
        <v>5079</v>
      </c>
      <c r="E1272" s="40" t="s">
        <v>5533</v>
      </c>
      <c r="F1272" s="40">
        <v>57832</v>
      </c>
      <c r="G1272" s="40" t="s">
        <v>33</v>
      </c>
      <c r="H1272" s="40" t="s">
        <v>120</v>
      </c>
      <c r="I1272" s="40" t="s">
        <v>123</v>
      </c>
      <c r="J1272" s="40" t="s">
        <v>7225</v>
      </c>
      <c r="K1272" s="40" t="s">
        <v>1170</v>
      </c>
      <c r="L1272" s="40" t="s">
        <v>9224</v>
      </c>
      <c r="M1272" s="103">
        <v>45973.48541666667</v>
      </c>
      <c r="N1272" s="103">
        <v>45978.703472222223</v>
      </c>
      <c r="O1272" s="40" t="s">
        <v>35</v>
      </c>
      <c r="P1272" s="40" t="s">
        <v>35</v>
      </c>
      <c r="Q1272" s="40" t="s">
        <v>1494</v>
      </c>
      <c r="R1272" s="40" t="s">
        <v>1495</v>
      </c>
      <c r="S1272" s="40" t="s">
        <v>11480</v>
      </c>
      <c r="T1272" s="40" t="s">
        <v>1497</v>
      </c>
      <c r="U1272" s="40">
        <v>24</v>
      </c>
      <c r="V1272" s="40" t="str">
        <f>VLOOKUP(D1272,TIPOLOGIA!A:F,5,0)</f>
        <v>INTERMEDIA</v>
      </c>
      <c r="W1272" s="40" t="str">
        <f>VLOOKUP(D1272,TIPOLOGIA!A:F,6,0)</f>
        <v>TERRESTRE</v>
      </c>
      <c r="X1272" s="40" t="s">
        <v>12479</v>
      </c>
      <c r="Y1272" s="40">
        <v>1</v>
      </c>
      <c r="Z1272" s="51">
        <f>IF(T1272="SOPORTE_TELEFÓNICO",'TARIFAS 2025'!$B$14,IF(V1272="PRINCIPAL",'TARIFAS 2025'!$B$11,IF(V1272="INTERMEDIA",'TARIFAS 2025'!$C$11,IF(V1272="LEJANA",'TARIFAS 2025'!$D$11))))</f>
        <v>36351</v>
      </c>
      <c r="AA1272" s="51">
        <f t="shared" si="20"/>
        <v>36351</v>
      </c>
    </row>
    <row r="1273" spans="1:27" s="85" customFormat="1" x14ac:dyDescent="0.3">
      <c r="A1273" s="40" t="s">
        <v>88</v>
      </c>
      <c r="B1273" s="40" t="str">
        <f>VLOOKUP(A1273,'CENTROS DE COSTOS'!A:D,2,0)</f>
        <v>0036-0005</v>
      </c>
      <c r="C1273" s="40" t="str">
        <f>VLOOKUP(A1273,'CENTROS DE COSTOS'!A:D,3,0)</f>
        <v>Wompi Noroccidente</v>
      </c>
      <c r="D1273" s="40">
        <v>5134</v>
      </c>
      <c r="E1273" s="40" t="s">
        <v>5534</v>
      </c>
      <c r="F1273" s="40">
        <v>68661</v>
      </c>
      <c r="G1273" s="40" t="s">
        <v>33</v>
      </c>
      <c r="H1273" s="40" t="s">
        <v>120</v>
      </c>
      <c r="I1273" s="40" t="s">
        <v>161</v>
      </c>
      <c r="J1273" s="40" t="s">
        <v>7226</v>
      </c>
      <c r="K1273" s="40" t="s">
        <v>1170</v>
      </c>
      <c r="L1273" s="40" t="s">
        <v>9225</v>
      </c>
      <c r="M1273" s="103">
        <v>45971.333333333343</v>
      </c>
      <c r="N1273" s="103">
        <v>45978.704861111109</v>
      </c>
      <c r="O1273" s="40" t="s">
        <v>35</v>
      </c>
      <c r="P1273" s="40" t="s">
        <v>35</v>
      </c>
      <c r="Q1273" s="40" t="s">
        <v>1494</v>
      </c>
      <c r="R1273" s="40" t="s">
        <v>1495</v>
      </c>
      <c r="S1273" s="40" t="s">
        <v>11481</v>
      </c>
      <c r="T1273" s="40" t="s">
        <v>1497</v>
      </c>
      <c r="U1273" s="40">
        <v>16</v>
      </c>
      <c r="V1273" s="40" t="str">
        <f>VLOOKUP(D1273,TIPOLOGIA!A:F,5,0)</f>
        <v>LEJANA</v>
      </c>
      <c r="W1273" s="40" t="str">
        <f>VLOOKUP(D1273,TIPOLOGIA!A:F,6,0)</f>
        <v>TERRESTRE</v>
      </c>
      <c r="X1273" s="40" t="s">
        <v>12479</v>
      </c>
      <c r="Y1273" s="40">
        <v>1</v>
      </c>
      <c r="Z1273" s="51">
        <f>IF(T1273="SOPORTE_TELEFÓNICO",'TARIFAS 2025'!$B$14,IF(V1273="PRINCIPAL",'TARIFAS 2025'!$B$11,IF(V1273="INTERMEDIA",'TARIFAS 2025'!$C$11,IF(V1273="LEJANA",'TARIFAS 2025'!$D$11))))</f>
        <v>40250</v>
      </c>
      <c r="AA1273" s="51">
        <f t="shared" si="20"/>
        <v>40250</v>
      </c>
    </row>
    <row r="1274" spans="1:27" s="85" customFormat="1" x14ac:dyDescent="0.3">
      <c r="A1274" s="40" t="s">
        <v>88</v>
      </c>
      <c r="B1274" s="40" t="str">
        <f>VLOOKUP(A1274,'CENTROS DE COSTOS'!A:D,2,0)</f>
        <v>0036-0005</v>
      </c>
      <c r="C1274" s="40" t="str">
        <f>VLOOKUP(A1274,'CENTROS DE COSTOS'!A:D,3,0)</f>
        <v>Wompi Noroccidente</v>
      </c>
      <c r="D1274" s="40">
        <v>5390</v>
      </c>
      <c r="E1274" s="40" t="s">
        <v>5535</v>
      </c>
      <c r="F1274" s="40">
        <v>31840</v>
      </c>
      <c r="G1274" s="40" t="s">
        <v>33</v>
      </c>
      <c r="H1274" s="40" t="s">
        <v>120</v>
      </c>
      <c r="I1274" s="40" t="s">
        <v>195</v>
      </c>
      <c r="J1274" s="40" t="s">
        <v>7227</v>
      </c>
      <c r="K1274" s="40" t="s">
        <v>1170</v>
      </c>
      <c r="L1274" s="40" t="s">
        <v>9226</v>
      </c>
      <c r="M1274" s="103">
        <v>45968.549305555563</v>
      </c>
      <c r="N1274" s="103">
        <v>45978.705555555563</v>
      </c>
      <c r="O1274" s="40" t="s">
        <v>35</v>
      </c>
      <c r="P1274" s="40" t="s">
        <v>35</v>
      </c>
      <c r="Q1274" s="40" t="s">
        <v>1494</v>
      </c>
      <c r="R1274" s="40" t="s">
        <v>1495</v>
      </c>
      <c r="S1274" s="40" t="s">
        <v>11482</v>
      </c>
      <c r="T1274" s="40" t="s">
        <v>1497</v>
      </c>
      <c r="U1274" s="40">
        <v>16</v>
      </c>
      <c r="V1274" s="40" t="str">
        <f>VLOOKUP(D1274,TIPOLOGIA!A:F,5,0)</f>
        <v>INTERMEDIA</v>
      </c>
      <c r="W1274" s="40" t="str">
        <f>VLOOKUP(D1274,TIPOLOGIA!A:F,6,0)</f>
        <v>TERRESTRE</v>
      </c>
      <c r="X1274" s="40" t="s">
        <v>12479</v>
      </c>
      <c r="Y1274" s="40">
        <v>1</v>
      </c>
      <c r="Z1274" s="51">
        <f>IF(T1274="SOPORTE_TELEFÓNICO",'TARIFAS 2025'!$B$14,IF(V1274="PRINCIPAL",'TARIFAS 2025'!$B$11,IF(V1274="INTERMEDIA",'TARIFAS 2025'!$C$11,IF(V1274="LEJANA",'TARIFAS 2025'!$D$11))))</f>
        <v>36351</v>
      </c>
      <c r="AA1274" s="51">
        <f t="shared" si="20"/>
        <v>36351</v>
      </c>
    </row>
    <row r="1275" spans="1:27" s="85" customFormat="1" x14ac:dyDescent="0.3">
      <c r="A1275" s="40" t="s">
        <v>88</v>
      </c>
      <c r="B1275" s="40" t="str">
        <f>VLOOKUP(A1275,'CENTROS DE COSTOS'!A:D,2,0)</f>
        <v>0036-0005</v>
      </c>
      <c r="C1275" s="40" t="str">
        <f>VLOOKUP(A1275,'CENTROS DE COSTOS'!A:D,3,0)</f>
        <v>Wompi Noroccidente</v>
      </c>
      <c r="D1275" s="40">
        <v>5001</v>
      </c>
      <c r="E1275" s="40" t="s">
        <v>5536</v>
      </c>
      <c r="F1275" s="40">
        <v>79332</v>
      </c>
      <c r="G1275" s="40" t="s">
        <v>33</v>
      </c>
      <c r="H1275" s="40" t="s">
        <v>120</v>
      </c>
      <c r="I1275" s="40" t="s">
        <v>88</v>
      </c>
      <c r="J1275" s="40" t="s">
        <v>7133</v>
      </c>
      <c r="K1275" s="40" t="s">
        <v>1170</v>
      </c>
      <c r="L1275" s="40" t="s">
        <v>9227</v>
      </c>
      <c r="M1275" s="103">
        <v>45974.584722222222</v>
      </c>
      <c r="N1275" s="103">
        <v>45978.722916666673</v>
      </c>
      <c r="O1275" s="40" t="s">
        <v>35</v>
      </c>
      <c r="P1275" s="40" t="s">
        <v>35</v>
      </c>
      <c r="Q1275" s="40" t="s">
        <v>1494</v>
      </c>
      <c r="R1275" s="40" t="s">
        <v>1495</v>
      </c>
      <c r="S1275" s="40" t="s">
        <v>11483</v>
      </c>
      <c r="T1275" s="40" t="s">
        <v>1172</v>
      </c>
      <c r="U1275" s="40">
        <v>8</v>
      </c>
      <c r="V1275" s="40" t="str">
        <f>VLOOKUP(D1275,TIPOLOGIA!A:F,5,0)</f>
        <v>PRINCIPAL</v>
      </c>
      <c r="W1275" s="40" t="str">
        <f>VLOOKUP(D1275,TIPOLOGIA!A:F,6,0)</f>
        <v>TERRESTRE</v>
      </c>
      <c r="X1275" s="40" t="s">
        <v>1498</v>
      </c>
      <c r="Y1275" s="40">
        <v>1</v>
      </c>
      <c r="Z1275" s="51">
        <f>IF(T1275="SOPORTE_TELEFÓNICO",'TARIFAS 2025'!$B$14,IF(V1275="PRINCIPAL",'TARIFAS 2025'!$B$11,IF(V1275="INTERMEDIA",'TARIFAS 2025'!$C$11,IF(V1275="LEJANA",'TARIFAS 2025'!$D$11))))</f>
        <v>31419</v>
      </c>
      <c r="AA1275" s="51">
        <f t="shared" si="20"/>
        <v>31419</v>
      </c>
    </row>
    <row r="1276" spans="1:27" s="85" customFormat="1" x14ac:dyDescent="0.3">
      <c r="A1276" s="40" t="s">
        <v>88</v>
      </c>
      <c r="B1276" s="40" t="str">
        <f>VLOOKUP(A1276,'CENTROS DE COSTOS'!A:D,2,0)</f>
        <v>0036-0005</v>
      </c>
      <c r="C1276" s="40" t="str">
        <f>VLOOKUP(A1276,'CENTROS DE COSTOS'!A:D,3,0)</f>
        <v>Wompi Noroccidente</v>
      </c>
      <c r="D1276" s="40">
        <v>5266</v>
      </c>
      <c r="E1276" s="40" t="s">
        <v>5537</v>
      </c>
      <c r="F1276" s="40">
        <v>30572</v>
      </c>
      <c r="G1276" s="40" t="s">
        <v>33</v>
      </c>
      <c r="H1276" s="40" t="s">
        <v>120</v>
      </c>
      <c r="I1276" s="40" t="s">
        <v>180</v>
      </c>
      <c r="J1276" s="40" t="s">
        <v>7228</v>
      </c>
      <c r="K1276" s="40" t="s">
        <v>1170</v>
      </c>
      <c r="L1276" s="40" t="s">
        <v>9228</v>
      </c>
      <c r="M1276" s="103">
        <v>45974.491666666669</v>
      </c>
      <c r="N1276" s="103">
        <v>45978.723611111112</v>
      </c>
      <c r="O1276" s="40" t="s">
        <v>35</v>
      </c>
      <c r="P1276" s="40" t="s">
        <v>35</v>
      </c>
      <c r="Q1276" s="40" t="s">
        <v>1494</v>
      </c>
      <c r="R1276" s="40" t="s">
        <v>1495</v>
      </c>
      <c r="S1276" s="40" t="s">
        <v>11484</v>
      </c>
      <c r="T1276" s="40" t="s">
        <v>1172</v>
      </c>
      <c r="U1276" s="40">
        <v>32</v>
      </c>
      <c r="V1276" s="40" t="str">
        <f>VLOOKUP(D1276,TIPOLOGIA!A:F,5,0)</f>
        <v>PRINCIPAL</v>
      </c>
      <c r="W1276" s="40" t="str">
        <f>VLOOKUP(D1276,TIPOLOGIA!A:F,6,0)</f>
        <v>TERRESTRE</v>
      </c>
      <c r="X1276" s="40" t="s">
        <v>1498</v>
      </c>
      <c r="Y1276" s="40">
        <v>1</v>
      </c>
      <c r="Z1276" s="51">
        <f>IF(T1276="SOPORTE_TELEFÓNICO",'TARIFAS 2025'!$B$14,IF(V1276="PRINCIPAL",'TARIFAS 2025'!$B$11,IF(V1276="INTERMEDIA",'TARIFAS 2025'!$C$11,IF(V1276="LEJANA",'TARIFAS 2025'!$D$11))))</f>
        <v>31419</v>
      </c>
      <c r="AA1276" s="51">
        <f t="shared" si="20"/>
        <v>31419</v>
      </c>
    </row>
    <row r="1277" spans="1:27" s="85" customFormat="1" x14ac:dyDescent="0.3">
      <c r="A1277" s="40" t="s">
        <v>88</v>
      </c>
      <c r="B1277" s="40" t="str">
        <f>VLOOKUP(A1277,'CENTROS DE COSTOS'!A:D,2,0)</f>
        <v>0036-0005</v>
      </c>
      <c r="C1277" s="40" t="str">
        <f>VLOOKUP(A1277,'CENTROS DE COSTOS'!A:D,3,0)</f>
        <v>Wompi Noroccidente</v>
      </c>
      <c r="D1277" s="40">
        <v>5360</v>
      </c>
      <c r="E1277" s="40" t="s">
        <v>5538</v>
      </c>
      <c r="F1277" s="40">
        <v>65736</v>
      </c>
      <c r="G1277" s="40" t="s">
        <v>33</v>
      </c>
      <c r="H1277" s="40" t="s">
        <v>120</v>
      </c>
      <c r="I1277" s="40" t="s">
        <v>190</v>
      </c>
      <c r="J1277" s="40" t="s">
        <v>7229</v>
      </c>
      <c r="K1277" s="40" t="s">
        <v>1170</v>
      </c>
      <c r="L1277" s="40" t="s">
        <v>9229</v>
      </c>
      <c r="M1277" s="103">
        <v>45974.545138888891</v>
      </c>
      <c r="N1277" s="103">
        <v>45978.724305555559</v>
      </c>
      <c r="O1277" s="40" t="s">
        <v>35</v>
      </c>
      <c r="P1277" s="40" t="s">
        <v>35</v>
      </c>
      <c r="Q1277" s="40" t="s">
        <v>1494</v>
      </c>
      <c r="R1277" s="40" t="s">
        <v>1495</v>
      </c>
      <c r="S1277" s="40" t="s">
        <v>11485</v>
      </c>
      <c r="T1277" s="40" t="s">
        <v>1172</v>
      </c>
      <c r="U1277" s="40">
        <v>56</v>
      </c>
      <c r="V1277" s="40" t="str">
        <f>VLOOKUP(D1277,TIPOLOGIA!A:F,5,0)</f>
        <v>PRINCIPAL</v>
      </c>
      <c r="W1277" s="40" t="str">
        <f>VLOOKUP(D1277,TIPOLOGIA!A:F,6,0)</f>
        <v>TERRESTRE</v>
      </c>
      <c r="X1277" s="40" t="s">
        <v>1498</v>
      </c>
      <c r="Y1277" s="40">
        <v>1</v>
      </c>
      <c r="Z1277" s="51">
        <f>IF(T1277="SOPORTE_TELEFÓNICO",'TARIFAS 2025'!$B$14,IF(V1277="PRINCIPAL",'TARIFAS 2025'!$B$11,IF(V1277="INTERMEDIA",'TARIFAS 2025'!$C$11,IF(V1277="LEJANA",'TARIFAS 2025'!$D$11))))</f>
        <v>31419</v>
      </c>
      <c r="AA1277" s="51">
        <f t="shared" si="20"/>
        <v>31419</v>
      </c>
    </row>
    <row r="1278" spans="1:27" s="85" customFormat="1" x14ac:dyDescent="0.3">
      <c r="A1278" s="40" t="s">
        <v>88</v>
      </c>
      <c r="B1278" s="40" t="str">
        <f>VLOOKUP(A1278,'CENTROS DE COSTOS'!A:D,2,0)</f>
        <v>0036-0005</v>
      </c>
      <c r="C1278" s="40" t="str">
        <f>VLOOKUP(A1278,'CENTROS DE COSTOS'!A:D,3,0)</f>
        <v>Wompi Noroccidente</v>
      </c>
      <c r="D1278" s="40">
        <v>5001</v>
      </c>
      <c r="E1278" s="40" t="s">
        <v>5539</v>
      </c>
      <c r="F1278" s="40">
        <v>12110</v>
      </c>
      <c r="G1278" s="40" t="s">
        <v>33</v>
      </c>
      <c r="H1278" s="40" t="s">
        <v>120</v>
      </c>
      <c r="I1278" s="40" t="s">
        <v>88</v>
      </c>
      <c r="J1278" s="40" t="s">
        <v>3135</v>
      </c>
      <c r="K1278" s="40" t="s">
        <v>1170</v>
      </c>
      <c r="L1278" s="40" t="s">
        <v>9230</v>
      </c>
      <c r="M1278" s="103">
        <v>45974.46875</v>
      </c>
      <c r="N1278" s="103">
        <v>45978.724999999999</v>
      </c>
      <c r="O1278" s="40" t="s">
        <v>35</v>
      </c>
      <c r="P1278" s="40" t="s">
        <v>35</v>
      </c>
      <c r="Q1278" s="40" t="s">
        <v>1494</v>
      </c>
      <c r="R1278" s="40" t="s">
        <v>1495</v>
      </c>
      <c r="S1278" s="40" t="s">
        <v>11486</v>
      </c>
      <c r="T1278" s="40" t="s">
        <v>1172</v>
      </c>
      <c r="U1278" s="40">
        <v>48</v>
      </c>
      <c r="V1278" s="40" t="str">
        <f>VLOOKUP(D1278,TIPOLOGIA!A:F,5,0)</f>
        <v>PRINCIPAL</v>
      </c>
      <c r="W1278" s="40" t="str">
        <f>VLOOKUP(D1278,TIPOLOGIA!A:F,6,0)</f>
        <v>TERRESTRE</v>
      </c>
      <c r="X1278" s="40" t="s">
        <v>1498</v>
      </c>
      <c r="Y1278" s="40">
        <v>1</v>
      </c>
      <c r="Z1278" s="51">
        <f>IF(T1278="SOPORTE_TELEFÓNICO",'TARIFAS 2025'!$B$14,IF(V1278="PRINCIPAL",'TARIFAS 2025'!$B$11,IF(V1278="INTERMEDIA",'TARIFAS 2025'!$C$11,IF(V1278="LEJANA",'TARIFAS 2025'!$D$11))))</f>
        <v>31419</v>
      </c>
      <c r="AA1278" s="51">
        <f t="shared" si="20"/>
        <v>31419</v>
      </c>
    </row>
    <row r="1279" spans="1:27" s="85" customFormat="1" x14ac:dyDescent="0.3">
      <c r="A1279" s="40" t="s">
        <v>88</v>
      </c>
      <c r="B1279" s="40" t="str">
        <f>VLOOKUP(A1279,'CENTROS DE COSTOS'!A:D,2,0)</f>
        <v>0036-0005</v>
      </c>
      <c r="C1279" s="40" t="str">
        <f>VLOOKUP(A1279,'CENTROS DE COSTOS'!A:D,3,0)</f>
        <v>Wompi Noroccidente</v>
      </c>
      <c r="D1279" s="40">
        <v>5001</v>
      </c>
      <c r="E1279" s="40" t="s">
        <v>5540</v>
      </c>
      <c r="F1279" s="40">
        <v>65203</v>
      </c>
      <c r="G1279" s="40" t="s">
        <v>33</v>
      </c>
      <c r="H1279" s="40" t="s">
        <v>120</v>
      </c>
      <c r="I1279" s="40" t="s">
        <v>88</v>
      </c>
      <c r="J1279" s="40" t="s">
        <v>7230</v>
      </c>
      <c r="K1279" s="40" t="s">
        <v>1170</v>
      </c>
      <c r="L1279" s="40" t="s">
        <v>9231</v>
      </c>
      <c r="M1279" s="103">
        <v>45974.350694444453</v>
      </c>
      <c r="N1279" s="103">
        <v>45978.725694444453</v>
      </c>
      <c r="O1279" s="40" t="s">
        <v>35</v>
      </c>
      <c r="P1279" s="40" t="s">
        <v>35</v>
      </c>
      <c r="Q1279" s="40" t="s">
        <v>1494</v>
      </c>
      <c r="R1279" s="40" t="s">
        <v>1495</v>
      </c>
      <c r="S1279" s="40" t="s">
        <v>11487</v>
      </c>
      <c r="T1279" s="40" t="s">
        <v>1172</v>
      </c>
      <c r="U1279" s="40">
        <v>64</v>
      </c>
      <c r="V1279" s="40" t="str">
        <f>VLOOKUP(D1279,TIPOLOGIA!A:F,5,0)</f>
        <v>PRINCIPAL</v>
      </c>
      <c r="W1279" s="40" t="str">
        <f>VLOOKUP(D1279,TIPOLOGIA!A:F,6,0)</f>
        <v>TERRESTRE</v>
      </c>
      <c r="X1279" s="40" t="s">
        <v>1498</v>
      </c>
      <c r="Y1279" s="40">
        <v>1</v>
      </c>
      <c r="Z1279" s="51">
        <f>IF(T1279="SOPORTE_TELEFÓNICO",'TARIFAS 2025'!$B$14,IF(V1279="PRINCIPAL",'TARIFAS 2025'!$B$11,IF(V1279="INTERMEDIA",'TARIFAS 2025'!$C$11,IF(V1279="LEJANA",'TARIFAS 2025'!$D$11))))</f>
        <v>31419</v>
      </c>
      <c r="AA1279" s="51">
        <f t="shared" si="20"/>
        <v>31419</v>
      </c>
    </row>
    <row r="1280" spans="1:27" s="85" customFormat="1" x14ac:dyDescent="0.3">
      <c r="A1280" s="40" t="s">
        <v>88</v>
      </c>
      <c r="B1280" s="40" t="str">
        <f>VLOOKUP(A1280,'CENTROS DE COSTOS'!A:D,2,0)</f>
        <v>0036-0005</v>
      </c>
      <c r="C1280" s="40" t="str">
        <f>VLOOKUP(A1280,'CENTROS DE COSTOS'!A:D,3,0)</f>
        <v>Wompi Noroccidente</v>
      </c>
      <c r="D1280" s="40">
        <v>5001</v>
      </c>
      <c r="E1280" s="40" t="s">
        <v>5541</v>
      </c>
      <c r="F1280" s="40">
        <v>13725</v>
      </c>
      <c r="G1280" s="40" t="s">
        <v>33</v>
      </c>
      <c r="H1280" s="40" t="s">
        <v>120</v>
      </c>
      <c r="I1280" s="40" t="s">
        <v>88</v>
      </c>
      <c r="J1280" s="40" t="s">
        <v>1566</v>
      </c>
      <c r="K1280" s="40" t="s">
        <v>1170</v>
      </c>
      <c r="L1280" s="40" t="s">
        <v>9232</v>
      </c>
      <c r="M1280" s="103">
        <v>45973.448611111111</v>
      </c>
      <c r="N1280" s="103">
        <v>45978.726388888892</v>
      </c>
      <c r="O1280" s="40" t="s">
        <v>35</v>
      </c>
      <c r="P1280" s="40" t="s">
        <v>35</v>
      </c>
      <c r="Q1280" s="40" t="s">
        <v>1494</v>
      </c>
      <c r="R1280" s="40" t="s">
        <v>1495</v>
      </c>
      <c r="S1280" s="40" t="s">
        <v>11488</v>
      </c>
      <c r="T1280" s="40" t="s">
        <v>1172</v>
      </c>
      <c r="U1280" s="40">
        <v>64</v>
      </c>
      <c r="V1280" s="40" t="str">
        <f>VLOOKUP(D1280,TIPOLOGIA!A:F,5,0)</f>
        <v>PRINCIPAL</v>
      </c>
      <c r="W1280" s="40" t="str">
        <f>VLOOKUP(D1280,TIPOLOGIA!A:F,6,0)</f>
        <v>TERRESTRE</v>
      </c>
      <c r="X1280" s="40" t="s">
        <v>1498</v>
      </c>
      <c r="Y1280" s="40">
        <v>1</v>
      </c>
      <c r="Z1280" s="51">
        <f>IF(T1280="SOPORTE_TELEFÓNICO",'TARIFAS 2025'!$B$14,IF(V1280="PRINCIPAL",'TARIFAS 2025'!$B$11,IF(V1280="INTERMEDIA",'TARIFAS 2025'!$C$11,IF(V1280="LEJANA",'TARIFAS 2025'!$D$11))))</f>
        <v>31419</v>
      </c>
      <c r="AA1280" s="51">
        <f t="shared" si="20"/>
        <v>31419</v>
      </c>
    </row>
    <row r="1281" spans="1:27" s="85" customFormat="1" x14ac:dyDescent="0.3">
      <c r="A1281" s="40" t="s">
        <v>88</v>
      </c>
      <c r="B1281" s="40" t="str">
        <f>VLOOKUP(A1281,'CENTROS DE COSTOS'!A:D,2,0)</f>
        <v>0036-0005</v>
      </c>
      <c r="C1281" s="40" t="str">
        <f>VLOOKUP(A1281,'CENTROS DE COSTOS'!A:D,3,0)</f>
        <v>Wompi Noroccidente</v>
      </c>
      <c r="D1281" s="40">
        <v>5360</v>
      </c>
      <c r="E1281" s="40" t="s">
        <v>5542</v>
      </c>
      <c r="F1281" s="40">
        <v>80362</v>
      </c>
      <c r="G1281" s="40" t="s">
        <v>33</v>
      </c>
      <c r="H1281" s="40" t="s">
        <v>120</v>
      </c>
      <c r="I1281" s="40" t="s">
        <v>190</v>
      </c>
      <c r="J1281" s="40" t="s">
        <v>7231</v>
      </c>
      <c r="K1281" s="40" t="s">
        <v>1170</v>
      </c>
      <c r="L1281" s="40" t="s">
        <v>9233</v>
      </c>
      <c r="M1281" s="103">
        <v>45973.697222222218</v>
      </c>
      <c r="N1281" s="103">
        <v>45978.726388888892</v>
      </c>
      <c r="O1281" s="40" t="s">
        <v>35</v>
      </c>
      <c r="P1281" s="40" t="s">
        <v>35</v>
      </c>
      <c r="Q1281" s="40" t="s">
        <v>1494</v>
      </c>
      <c r="R1281" s="40" t="s">
        <v>1495</v>
      </c>
      <c r="S1281" s="40" t="s">
        <v>11489</v>
      </c>
      <c r="T1281" s="40" t="s">
        <v>1172</v>
      </c>
      <c r="U1281" s="40">
        <v>24</v>
      </c>
      <c r="V1281" s="40" t="str">
        <f>VLOOKUP(D1281,TIPOLOGIA!A:F,5,0)</f>
        <v>PRINCIPAL</v>
      </c>
      <c r="W1281" s="40" t="str">
        <f>VLOOKUP(D1281,TIPOLOGIA!A:F,6,0)</f>
        <v>TERRESTRE</v>
      </c>
      <c r="X1281" s="40" t="s">
        <v>1498</v>
      </c>
      <c r="Y1281" s="40">
        <v>1</v>
      </c>
      <c r="Z1281" s="51">
        <f>IF(T1281="SOPORTE_TELEFÓNICO",'TARIFAS 2025'!$B$14,IF(V1281="PRINCIPAL",'TARIFAS 2025'!$B$11,IF(V1281="INTERMEDIA",'TARIFAS 2025'!$C$11,IF(V1281="LEJANA",'TARIFAS 2025'!$D$11))))</f>
        <v>31419</v>
      </c>
      <c r="AA1281" s="51">
        <f t="shared" si="20"/>
        <v>31419</v>
      </c>
    </row>
    <row r="1282" spans="1:27" s="85" customFormat="1" x14ac:dyDescent="0.3">
      <c r="A1282" s="40" t="s">
        <v>88</v>
      </c>
      <c r="B1282" s="40" t="str">
        <f>VLOOKUP(A1282,'CENTROS DE COSTOS'!A:D,2,0)</f>
        <v>0036-0005</v>
      </c>
      <c r="C1282" s="40" t="str">
        <f>VLOOKUP(A1282,'CENTROS DE COSTOS'!A:D,3,0)</f>
        <v>Wompi Noroccidente</v>
      </c>
      <c r="D1282" s="40">
        <v>5360</v>
      </c>
      <c r="E1282" s="40" t="s">
        <v>5543</v>
      </c>
      <c r="F1282" s="40">
        <v>61338</v>
      </c>
      <c r="G1282" s="40" t="s">
        <v>33</v>
      </c>
      <c r="H1282" s="40" t="s">
        <v>120</v>
      </c>
      <c r="I1282" s="40" t="s">
        <v>190</v>
      </c>
      <c r="J1282" s="40" t="s">
        <v>7232</v>
      </c>
      <c r="K1282" s="40" t="s">
        <v>1170</v>
      </c>
      <c r="L1282" s="40" t="s">
        <v>9234</v>
      </c>
      <c r="M1282" s="103">
        <v>45973.488194444442</v>
      </c>
      <c r="N1282" s="103">
        <v>45978.727777777778</v>
      </c>
      <c r="O1282" s="40" t="s">
        <v>35</v>
      </c>
      <c r="P1282" s="40" t="s">
        <v>35</v>
      </c>
      <c r="Q1282" s="40" t="s">
        <v>1494</v>
      </c>
      <c r="R1282" s="40" t="s">
        <v>1495</v>
      </c>
      <c r="S1282" s="40" t="s">
        <v>11490</v>
      </c>
      <c r="T1282" s="40" t="s">
        <v>1172</v>
      </c>
      <c r="U1282" s="40">
        <v>56</v>
      </c>
      <c r="V1282" s="40" t="str">
        <f>VLOOKUP(D1282,TIPOLOGIA!A:F,5,0)</f>
        <v>PRINCIPAL</v>
      </c>
      <c r="W1282" s="40" t="str">
        <f>VLOOKUP(D1282,TIPOLOGIA!A:F,6,0)</f>
        <v>TERRESTRE</v>
      </c>
      <c r="X1282" s="40" t="s">
        <v>1498</v>
      </c>
      <c r="Y1282" s="40">
        <v>1</v>
      </c>
      <c r="Z1282" s="51">
        <f>IF(T1282="SOPORTE_TELEFÓNICO",'TARIFAS 2025'!$B$14,IF(V1282="PRINCIPAL",'TARIFAS 2025'!$B$11,IF(V1282="INTERMEDIA",'TARIFAS 2025'!$C$11,IF(V1282="LEJANA",'TARIFAS 2025'!$D$11))))</f>
        <v>31419</v>
      </c>
      <c r="AA1282" s="51">
        <f t="shared" si="20"/>
        <v>31419</v>
      </c>
    </row>
    <row r="1283" spans="1:27" s="85" customFormat="1" x14ac:dyDescent="0.3">
      <c r="A1283" s="40" t="s">
        <v>88</v>
      </c>
      <c r="B1283" s="40" t="str">
        <f>VLOOKUP(A1283,'CENTROS DE COSTOS'!A:D,2,0)</f>
        <v>0036-0005</v>
      </c>
      <c r="C1283" s="40" t="str">
        <f>VLOOKUP(A1283,'CENTROS DE COSTOS'!A:D,3,0)</f>
        <v>Wompi Noroccidente</v>
      </c>
      <c r="D1283" s="40">
        <v>5001</v>
      </c>
      <c r="E1283" s="40" t="s">
        <v>5544</v>
      </c>
      <c r="F1283" s="40">
        <v>80088</v>
      </c>
      <c r="G1283" s="40" t="s">
        <v>33</v>
      </c>
      <c r="H1283" s="40" t="s">
        <v>120</v>
      </c>
      <c r="I1283" s="40" t="s">
        <v>88</v>
      </c>
      <c r="J1283" s="40" t="s">
        <v>7233</v>
      </c>
      <c r="K1283" s="40" t="s">
        <v>1170</v>
      </c>
      <c r="L1283" s="40" t="s">
        <v>9235</v>
      </c>
      <c r="M1283" s="103">
        <v>45973.402777777781</v>
      </c>
      <c r="N1283" s="103">
        <v>45978.728472222218</v>
      </c>
      <c r="O1283" s="40" t="s">
        <v>35</v>
      </c>
      <c r="P1283" s="40" t="s">
        <v>35</v>
      </c>
      <c r="Q1283" s="40" t="s">
        <v>1494</v>
      </c>
      <c r="R1283" s="40" t="s">
        <v>1495</v>
      </c>
      <c r="S1283" s="40" t="s">
        <v>11491</v>
      </c>
      <c r="T1283" s="40" t="s">
        <v>1172</v>
      </c>
      <c r="U1283" s="40">
        <v>16</v>
      </c>
      <c r="V1283" s="40" t="str">
        <f>VLOOKUP(D1283,TIPOLOGIA!A:F,5,0)</f>
        <v>PRINCIPAL</v>
      </c>
      <c r="W1283" s="40" t="str">
        <f>VLOOKUP(D1283,TIPOLOGIA!A:F,6,0)</f>
        <v>TERRESTRE</v>
      </c>
      <c r="X1283" s="40" t="s">
        <v>1498</v>
      </c>
      <c r="Y1283" s="40">
        <v>1</v>
      </c>
      <c r="Z1283" s="51">
        <f>IF(T1283="SOPORTE_TELEFÓNICO",'TARIFAS 2025'!$B$14,IF(V1283="PRINCIPAL",'TARIFAS 2025'!$B$11,IF(V1283="INTERMEDIA",'TARIFAS 2025'!$C$11,IF(V1283="LEJANA",'TARIFAS 2025'!$D$11))))</f>
        <v>31419</v>
      </c>
      <c r="AA1283" s="51">
        <f t="shared" si="20"/>
        <v>31419</v>
      </c>
    </row>
    <row r="1284" spans="1:27" s="85" customFormat="1" x14ac:dyDescent="0.3">
      <c r="A1284" s="40" t="s">
        <v>88</v>
      </c>
      <c r="B1284" s="40" t="str">
        <f>VLOOKUP(A1284,'CENTROS DE COSTOS'!A:D,2,0)</f>
        <v>0036-0005</v>
      </c>
      <c r="C1284" s="40" t="str">
        <f>VLOOKUP(A1284,'CENTROS DE COSTOS'!A:D,3,0)</f>
        <v>Wompi Noroccidente</v>
      </c>
      <c r="D1284" s="40">
        <v>5360</v>
      </c>
      <c r="E1284" s="40" t="s">
        <v>5545</v>
      </c>
      <c r="F1284" s="40">
        <v>13351</v>
      </c>
      <c r="G1284" s="40" t="s">
        <v>33</v>
      </c>
      <c r="H1284" s="40" t="s">
        <v>120</v>
      </c>
      <c r="I1284" s="40" t="s">
        <v>190</v>
      </c>
      <c r="J1284" s="40" t="s">
        <v>3256</v>
      </c>
      <c r="K1284" s="40" t="s">
        <v>1170</v>
      </c>
      <c r="L1284" s="40" t="s">
        <v>9236</v>
      </c>
      <c r="M1284" s="103">
        <v>45973.333333333343</v>
      </c>
      <c r="N1284" s="103">
        <v>45978.729166666657</v>
      </c>
      <c r="O1284" s="40" t="s">
        <v>35</v>
      </c>
      <c r="P1284" s="40" t="s">
        <v>35</v>
      </c>
      <c r="Q1284" s="40" t="s">
        <v>1494</v>
      </c>
      <c r="R1284" s="40" t="s">
        <v>1495</v>
      </c>
      <c r="S1284" s="40" t="s">
        <v>11492</v>
      </c>
      <c r="T1284" s="40" t="s">
        <v>1172</v>
      </c>
      <c r="U1284" s="40">
        <v>64</v>
      </c>
      <c r="V1284" s="40" t="str">
        <f>VLOOKUP(D1284,TIPOLOGIA!A:F,5,0)</f>
        <v>PRINCIPAL</v>
      </c>
      <c r="W1284" s="40" t="str">
        <f>VLOOKUP(D1284,TIPOLOGIA!A:F,6,0)</f>
        <v>TERRESTRE</v>
      </c>
      <c r="X1284" s="40" t="s">
        <v>1498</v>
      </c>
      <c r="Y1284" s="40">
        <v>1</v>
      </c>
      <c r="Z1284" s="51">
        <f>IF(T1284="SOPORTE_TELEFÓNICO",'TARIFAS 2025'!$B$14,IF(V1284="PRINCIPAL",'TARIFAS 2025'!$B$11,IF(V1284="INTERMEDIA",'TARIFAS 2025'!$C$11,IF(V1284="LEJANA",'TARIFAS 2025'!$D$11))))</f>
        <v>31419</v>
      </c>
      <c r="AA1284" s="51">
        <f t="shared" si="20"/>
        <v>31419</v>
      </c>
    </row>
    <row r="1285" spans="1:27" s="85" customFormat="1" x14ac:dyDescent="0.3">
      <c r="A1285" s="40" t="s">
        <v>88</v>
      </c>
      <c r="B1285" s="40" t="str">
        <f>VLOOKUP(A1285,'CENTROS DE COSTOS'!A:D,2,0)</f>
        <v>0036-0005</v>
      </c>
      <c r="C1285" s="40" t="str">
        <f>VLOOKUP(A1285,'CENTROS DE COSTOS'!A:D,3,0)</f>
        <v>Wompi Noroccidente</v>
      </c>
      <c r="D1285" s="40">
        <v>5001</v>
      </c>
      <c r="E1285" s="40" t="s">
        <v>5546</v>
      </c>
      <c r="F1285" s="40">
        <v>78035</v>
      </c>
      <c r="G1285" s="40" t="s">
        <v>33</v>
      </c>
      <c r="H1285" s="40" t="s">
        <v>120</v>
      </c>
      <c r="I1285" s="40" t="s">
        <v>88</v>
      </c>
      <c r="J1285" s="40" t="s">
        <v>7234</v>
      </c>
      <c r="K1285" s="40" t="s">
        <v>1170</v>
      </c>
      <c r="L1285" s="40" t="s">
        <v>9237</v>
      </c>
      <c r="M1285" s="103">
        <v>45973.333333333343</v>
      </c>
      <c r="N1285" s="103">
        <v>45978.729861111111</v>
      </c>
      <c r="O1285" s="40" t="s">
        <v>35</v>
      </c>
      <c r="P1285" s="40" t="s">
        <v>35</v>
      </c>
      <c r="Q1285" s="40" t="s">
        <v>1494</v>
      </c>
      <c r="R1285" s="40" t="s">
        <v>1495</v>
      </c>
      <c r="S1285" s="40" t="s">
        <v>11493</v>
      </c>
      <c r="T1285" s="40" t="s">
        <v>1172</v>
      </c>
      <c r="U1285" s="40">
        <v>32</v>
      </c>
      <c r="V1285" s="40" t="str">
        <f>VLOOKUP(D1285,TIPOLOGIA!A:F,5,0)</f>
        <v>PRINCIPAL</v>
      </c>
      <c r="W1285" s="40" t="str">
        <f>VLOOKUP(D1285,TIPOLOGIA!A:F,6,0)</f>
        <v>TERRESTRE</v>
      </c>
      <c r="X1285" s="40" t="s">
        <v>1498</v>
      </c>
      <c r="Y1285" s="40">
        <v>1</v>
      </c>
      <c r="Z1285" s="51">
        <f>IF(T1285="SOPORTE_TELEFÓNICO",'TARIFAS 2025'!$B$14,IF(V1285="PRINCIPAL",'TARIFAS 2025'!$B$11,IF(V1285="INTERMEDIA",'TARIFAS 2025'!$C$11,IF(V1285="LEJANA",'TARIFAS 2025'!$D$11))))</f>
        <v>31419</v>
      </c>
      <c r="AA1285" s="51">
        <f t="shared" si="20"/>
        <v>31419</v>
      </c>
    </row>
    <row r="1286" spans="1:27" s="85" customFormat="1" x14ac:dyDescent="0.3">
      <c r="A1286" s="40" t="s">
        <v>88</v>
      </c>
      <c r="B1286" s="40" t="str">
        <f>VLOOKUP(A1286,'CENTROS DE COSTOS'!A:D,2,0)</f>
        <v>0036-0005</v>
      </c>
      <c r="C1286" s="40" t="str">
        <f>VLOOKUP(A1286,'CENTROS DE COSTOS'!A:D,3,0)</f>
        <v>Wompi Noroccidente</v>
      </c>
      <c r="D1286" s="40">
        <v>5266</v>
      </c>
      <c r="E1286" s="40" t="s">
        <v>5547</v>
      </c>
      <c r="F1286" s="40">
        <v>52601</v>
      </c>
      <c r="G1286" s="40" t="s">
        <v>33</v>
      </c>
      <c r="H1286" s="40" t="s">
        <v>120</v>
      </c>
      <c r="I1286" s="40" t="s">
        <v>180</v>
      </c>
      <c r="J1286" s="40" t="s">
        <v>3252</v>
      </c>
      <c r="K1286" s="40" t="s">
        <v>1170</v>
      </c>
      <c r="L1286" s="40" t="s">
        <v>9238</v>
      </c>
      <c r="M1286" s="103">
        <v>45972.674305555563</v>
      </c>
      <c r="N1286" s="103">
        <v>45978.729861111111</v>
      </c>
      <c r="O1286" s="40" t="s">
        <v>35</v>
      </c>
      <c r="P1286" s="40" t="s">
        <v>35</v>
      </c>
      <c r="Q1286" s="40" t="s">
        <v>1494</v>
      </c>
      <c r="R1286" s="40" t="s">
        <v>1495</v>
      </c>
      <c r="S1286" s="40" t="s">
        <v>11494</v>
      </c>
      <c r="T1286" s="40" t="s">
        <v>1172</v>
      </c>
      <c r="U1286" s="40">
        <v>32</v>
      </c>
      <c r="V1286" s="40" t="str">
        <f>VLOOKUP(D1286,TIPOLOGIA!A:F,5,0)</f>
        <v>PRINCIPAL</v>
      </c>
      <c r="W1286" s="40" t="str">
        <f>VLOOKUP(D1286,TIPOLOGIA!A:F,6,0)</f>
        <v>TERRESTRE</v>
      </c>
      <c r="X1286" s="40" t="s">
        <v>1498</v>
      </c>
      <c r="Y1286" s="40">
        <v>1</v>
      </c>
      <c r="Z1286" s="51">
        <f>IF(T1286="SOPORTE_TELEFÓNICO",'TARIFAS 2025'!$B$14,IF(V1286="PRINCIPAL",'TARIFAS 2025'!$B$11,IF(V1286="INTERMEDIA",'TARIFAS 2025'!$C$11,IF(V1286="LEJANA",'TARIFAS 2025'!$D$11))))</f>
        <v>31419</v>
      </c>
      <c r="AA1286" s="51">
        <f t="shared" si="20"/>
        <v>31419</v>
      </c>
    </row>
    <row r="1287" spans="1:27" s="85" customFormat="1" x14ac:dyDescent="0.3">
      <c r="A1287" s="40" t="s">
        <v>88</v>
      </c>
      <c r="B1287" s="40" t="str">
        <f>VLOOKUP(A1287,'CENTROS DE COSTOS'!A:D,2,0)</f>
        <v>0036-0005</v>
      </c>
      <c r="C1287" s="40" t="str">
        <f>VLOOKUP(A1287,'CENTROS DE COSTOS'!A:D,3,0)</f>
        <v>Wompi Noroccidente</v>
      </c>
      <c r="D1287" s="40">
        <v>5001</v>
      </c>
      <c r="E1287" s="40" t="s">
        <v>5548</v>
      </c>
      <c r="F1287" s="40">
        <v>52283</v>
      </c>
      <c r="G1287" s="40" t="s">
        <v>33</v>
      </c>
      <c r="H1287" s="40" t="s">
        <v>120</v>
      </c>
      <c r="I1287" s="40" t="s">
        <v>88</v>
      </c>
      <c r="J1287" s="40" t="s">
        <v>7235</v>
      </c>
      <c r="K1287" s="40" t="s">
        <v>1170</v>
      </c>
      <c r="L1287" s="40" t="s">
        <v>9239</v>
      </c>
      <c r="M1287" s="103">
        <v>45972.568055555559</v>
      </c>
      <c r="N1287" s="103">
        <v>45978.730555555558</v>
      </c>
      <c r="O1287" s="40" t="s">
        <v>35</v>
      </c>
      <c r="P1287" s="40" t="s">
        <v>35</v>
      </c>
      <c r="Q1287" s="40" t="s">
        <v>1494</v>
      </c>
      <c r="R1287" s="40" t="s">
        <v>1495</v>
      </c>
      <c r="S1287" s="40" t="s">
        <v>11495</v>
      </c>
      <c r="T1287" s="40" t="s">
        <v>1172</v>
      </c>
      <c r="U1287" s="40">
        <v>32</v>
      </c>
      <c r="V1287" s="40" t="str">
        <f>VLOOKUP(D1287,TIPOLOGIA!A:F,5,0)</f>
        <v>PRINCIPAL</v>
      </c>
      <c r="W1287" s="40" t="str">
        <f>VLOOKUP(D1287,TIPOLOGIA!A:F,6,0)</f>
        <v>TERRESTRE</v>
      </c>
      <c r="X1287" s="40" t="s">
        <v>1498</v>
      </c>
      <c r="Y1287" s="40">
        <v>1</v>
      </c>
      <c r="Z1287" s="51">
        <f>IF(T1287="SOPORTE_TELEFÓNICO",'TARIFAS 2025'!$B$14,IF(V1287="PRINCIPAL",'TARIFAS 2025'!$B$11,IF(V1287="INTERMEDIA",'TARIFAS 2025'!$C$11,IF(V1287="LEJANA",'TARIFAS 2025'!$D$11))))</f>
        <v>31419</v>
      </c>
      <c r="AA1287" s="51">
        <f t="shared" si="20"/>
        <v>31419</v>
      </c>
    </row>
    <row r="1288" spans="1:27" s="85" customFormat="1" x14ac:dyDescent="0.3">
      <c r="A1288" s="40" t="s">
        <v>88</v>
      </c>
      <c r="B1288" s="40" t="str">
        <f>VLOOKUP(A1288,'CENTROS DE COSTOS'!A:D,2,0)</f>
        <v>0036-0005</v>
      </c>
      <c r="C1288" s="40" t="str">
        <f>VLOOKUP(A1288,'CENTROS DE COSTOS'!A:D,3,0)</f>
        <v>Wompi Noroccidente</v>
      </c>
      <c r="D1288" s="40">
        <v>5088</v>
      </c>
      <c r="E1288" s="40" t="s">
        <v>5549</v>
      </c>
      <c r="F1288" s="40">
        <v>27605</v>
      </c>
      <c r="G1288" s="40" t="s">
        <v>33</v>
      </c>
      <c r="H1288" s="40" t="s">
        <v>120</v>
      </c>
      <c r="I1288" s="40" t="s">
        <v>155</v>
      </c>
      <c r="J1288" s="40" t="s">
        <v>7236</v>
      </c>
      <c r="K1288" s="40" t="s">
        <v>1170</v>
      </c>
      <c r="L1288" s="40" t="s">
        <v>9240</v>
      </c>
      <c r="M1288" s="103">
        <v>45972.433333333327</v>
      </c>
      <c r="N1288" s="103">
        <v>45978.731249999997</v>
      </c>
      <c r="O1288" s="40" t="s">
        <v>35</v>
      </c>
      <c r="P1288" s="40" t="s">
        <v>35</v>
      </c>
      <c r="Q1288" s="40" t="s">
        <v>1494</v>
      </c>
      <c r="R1288" s="40" t="s">
        <v>1495</v>
      </c>
      <c r="S1288" s="40" t="s">
        <v>11496</v>
      </c>
      <c r="T1288" s="40" t="s">
        <v>1172</v>
      </c>
      <c r="U1288" s="40">
        <v>64</v>
      </c>
      <c r="V1288" s="40" t="str">
        <f>VLOOKUP(D1288,TIPOLOGIA!A:F,5,0)</f>
        <v>PRINCIPAL</v>
      </c>
      <c r="W1288" s="40" t="str">
        <f>VLOOKUP(D1288,TIPOLOGIA!A:F,6,0)</f>
        <v>TERRESTRE</v>
      </c>
      <c r="X1288" s="40" t="s">
        <v>1498</v>
      </c>
      <c r="Y1288" s="40">
        <v>1</v>
      </c>
      <c r="Z1288" s="51">
        <f>IF(T1288="SOPORTE_TELEFÓNICO",'TARIFAS 2025'!$B$14,IF(V1288="PRINCIPAL",'TARIFAS 2025'!$B$11,IF(V1288="INTERMEDIA",'TARIFAS 2025'!$C$11,IF(V1288="LEJANA",'TARIFAS 2025'!$D$11))))</f>
        <v>31419</v>
      </c>
      <c r="AA1288" s="51">
        <f t="shared" si="20"/>
        <v>31419</v>
      </c>
    </row>
    <row r="1289" spans="1:27" s="85" customFormat="1" x14ac:dyDescent="0.3">
      <c r="A1289" s="40" t="s">
        <v>88</v>
      </c>
      <c r="B1289" s="40" t="str">
        <f>VLOOKUP(A1289,'CENTROS DE COSTOS'!A:D,2,0)</f>
        <v>0036-0005</v>
      </c>
      <c r="C1289" s="40" t="str">
        <f>VLOOKUP(A1289,'CENTROS DE COSTOS'!A:D,3,0)</f>
        <v>Wompi Noroccidente</v>
      </c>
      <c r="D1289" s="40">
        <v>5001</v>
      </c>
      <c r="E1289" s="40" t="s">
        <v>5550</v>
      </c>
      <c r="F1289" s="40">
        <v>58471</v>
      </c>
      <c r="G1289" s="40" t="s">
        <v>33</v>
      </c>
      <c r="H1289" s="40" t="s">
        <v>120</v>
      </c>
      <c r="I1289" s="40" t="s">
        <v>88</v>
      </c>
      <c r="J1289" s="40" t="s">
        <v>7237</v>
      </c>
      <c r="K1289" s="40" t="s">
        <v>1170</v>
      </c>
      <c r="L1289" s="40" t="s">
        <v>9241</v>
      </c>
      <c r="M1289" s="103">
        <v>45966.333333333343</v>
      </c>
      <c r="N1289" s="103">
        <v>45978.731944444437</v>
      </c>
      <c r="O1289" s="40" t="s">
        <v>35</v>
      </c>
      <c r="P1289" s="40" t="s">
        <v>35</v>
      </c>
      <c r="Q1289" s="40" t="s">
        <v>1494</v>
      </c>
      <c r="R1289" s="40" t="s">
        <v>1495</v>
      </c>
      <c r="S1289" s="40" t="s">
        <v>11497</v>
      </c>
      <c r="T1289" s="40" t="s">
        <v>1172</v>
      </c>
      <c r="U1289" s="40">
        <v>64</v>
      </c>
      <c r="V1289" s="40" t="str">
        <f>VLOOKUP(D1289,TIPOLOGIA!A:F,5,0)</f>
        <v>PRINCIPAL</v>
      </c>
      <c r="W1289" s="40" t="str">
        <f>VLOOKUP(D1289,TIPOLOGIA!A:F,6,0)</f>
        <v>TERRESTRE</v>
      </c>
      <c r="X1289" s="40" t="s">
        <v>1498</v>
      </c>
      <c r="Y1289" s="40">
        <v>1</v>
      </c>
      <c r="Z1289" s="51">
        <f>IF(T1289="SOPORTE_TELEFÓNICO",'TARIFAS 2025'!$B$14,IF(V1289="PRINCIPAL",'TARIFAS 2025'!$B$11,IF(V1289="INTERMEDIA",'TARIFAS 2025'!$C$11,IF(V1289="LEJANA",'TARIFAS 2025'!$D$11))))</f>
        <v>31419</v>
      </c>
      <c r="AA1289" s="51">
        <f t="shared" si="20"/>
        <v>31419</v>
      </c>
    </row>
    <row r="1290" spans="1:27" s="85" customFormat="1" x14ac:dyDescent="0.3">
      <c r="A1290" s="40" t="s">
        <v>71</v>
      </c>
      <c r="B1290" s="40" t="str">
        <f>VLOOKUP(A1290,'CENTROS DE COSTOS'!A:D,2,0)</f>
        <v>0036-0004</v>
      </c>
      <c r="C1290" s="40" t="str">
        <f>VLOOKUP(A1290,'CENTROS DE COSTOS'!A:D,3,0)</f>
        <v>Wompi Centro</v>
      </c>
      <c r="D1290" s="40">
        <v>25899</v>
      </c>
      <c r="E1290" s="40" t="s">
        <v>5551</v>
      </c>
      <c r="F1290" s="40">
        <v>77718</v>
      </c>
      <c r="G1290" s="40" t="s">
        <v>33</v>
      </c>
      <c r="H1290" s="40" t="s">
        <v>618</v>
      </c>
      <c r="I1290" s="40" t="s">
        <v>727</v>
      </c>
      <c r="J1290" s="40" t="s">
        <v>7238</v>
      </c>
      <c r="K1290" s="40" t="s">
        <v>1170</v>
      </c>
      <c r="L1290" s="40" t="s">
        <v>9242</v>
      </c>
      <c r="M1290" s="103">
        <v>45973.333333333343</v>
      </c>
      <c r="N1290" s="103">
        <v>45979.345138888893</v>
      </c>
      <c r="O1290" s="40" t="s">
        <v>35</v>
      </c>
      <c r="P1290" s="40" t="s">
        <v>35</v>
      </c>
      <c r="Q1290" s="40" t="s">
        <v>1494</v>
      </c>
      <c r="R1290" s="40" t="s">
        <v>1495</v>
      </c>
      <c r="S1290" s="40" t="s">
        <v>11498</v>
      </c>
      <c r="T1290" s="40" t="s">
        <v>1497</v>
      </c>
      <c r="U1290" s="40">
        <v>24</v>
      </c>
      <c r="V1290" s="40" t="str">
        <f>VLOOKUP(D1290,TIPOLOGIA!A:F,5,0)</f>
        <v>INTERMEDIA</v>
      </c>
      <c r="W1290" s="40" t="str">
        <f>VLOOKUP(D1290,TIPOLOGIA!A:F,6,0)</f>
        <v>TERRESTRE</v>
      </c>
      <c r="X1290" s="40" t="s">
        <v>1749</v>
      </c>
      <c r="Y1290" s="40">
        <v>1</v>
      </c>
      <c r="Z1290" s="51">
        <f>IF(T1290="SOPORTE_TELEFÓNICO",'TARIFAS 2025'!$B$14,IF(V1290="PRINCIPAL",'TARIFAS 2025'!$B$11,IF(V1290="INTERMEDIA",'TARIFAS 2025'!$C$11,IF(V1290="LEJANA",'TARIFAS 2025'!$D$11))))</f>
        <v>36351</v>
      </c>
      <c r="AA1290" s="51">
        <f t="shared" si="20"/>
        <v>36351</v>
      </c>
    </row>
    <row r="1291" spans="1:27" s="85" customFormat="1" x14ac:dyDescent="0.3">
      <c r="A1291" s="40" t="s">
        <v>97</v>
      </c>
      <c r="B1291" s="40" t="str">
        <f>VLOOKUP(A1291,'CENTROS DE COSTOS'!A:D,2,0)</f>
        <v>0036-0001</v>
      </c>
      <c r="C1291" s="40" t="str">
        <f>VLOOKUP(A1291,'CENTROS DE COSTOS'!A:D,3,0)</f>
        <v>Wompi Costa</v>
      </c>
      <c r="D1291" s="40">
        <v>20400</v>
      </c>
      <c r="E1291" s="40" t="s">
        <v>5552</v>
      </c>
      <c r="F1291" s="40">
        <v>38282</v>
      </c>
      <c r="G1291" s="40" t="s">
        <v>33</v>
      </c>
      <c r="H1291" s="40" t="s">
        <v>536</v>
      </c>
      <c r="I1291" s="40" t="s">
        <v>552</v>
      </c>
      <c r="J1291" s="40" t="s">
        <v>7239</v>
      </c>
      <c r="K1291" s="40" t="s">
        <v>1170</v>
      </c>
      <c r="L1291" s="40" t="s">
        <v>9243</v>
      </c>
      <c r="M1291" s="103">
        <v>45972.333333333343</v>
      </c>
      <c r="N1291" s="103">
        <v>45979.34652777778</v>
      </c>
      <c r="O1291" s="40" t="s">
        <v>35</v>
      </c>
      <c r="P1291" s="40" t="s">
        <v>35</v>
      </c>
      <c r="Q1291" s="40" t="s">
        <v>1494</v>
      </c>
      <c r="R1291" s="40" t="s">
        <v>1495</v>
      </c>
      <c r="S1291" s="40" t="s">
        <v>11499</v>
      </c>
      <c r="T1291" s="40" t="s">
        <v>1497</v>
      </c>
      <c r="U1291" s="40">
        <v>40</v>
      </c>
      <c r="V1291" s="40" t="str">
        <f>VLOOKUP(D1291,TIPOLOGIA!A:F,5,0)</f>
        <v>LEJANA</v>
      </c>
      <c r="W1291" s="40" t="str">
        <f>VLOOKUP(D1291,TIPOLOGIA!A:F,6,0)</f>
        <v>TERRESTRE</v>
      </c>
      <c r="X1291" s="40" t="s">
        <v>1675</v>
      </c>
      <c r="Y1291" s="40">
        <v>1</v>
      </c>
      <c r="Z1291" s="51">
        <f>IF(T1291="SOPORTE_TELEFÓNICO",'TARIFAS 2025'!$B$14,IF(V1291="PRINCIPAL",'TARIFAS 2025'!$B$11,IF(V1291="INTERMEDIA",'TARIFAS 2025'!$C$11,IF(V1291="LEJANA",'TARIFAS 2025'!$D$11))))</f>
        <v>40250</v>
      </c>
      <c r="AA1291" s="51">
        <f t="shared" si="20"/>
        <v>40250</v>
      </c>
    </row>
    <row r="1292" spans="1:27" s="85" customFormat="1" x14ac:dyDescent="0.3">
      <c r="A1292" s="40" t="s">
        <v>96</v>
      </c>
      <c r="B1292" s="40" t="str">
        <f>VLOOKUP(A1292,'CENTROS DE COSTOS'!A:D,2,0)</f>
        <v>0036-0007</v>
      </c>
      <c r="C1292" s="40" t="str">
        <f>VLOOKUP(A1292,'CENTROS DE COSTOS'!A:D,3,0)</f>
        <v>Wompi Santander</v>
      </c>
      <c r="D1292" s="40">
        <v>15646</v>
      </c>
      <c r="E1292" s="40" t="s">
        <v>5553</v>
      </c>
      <c r="F1292" s="40">
        <v>60550</v>
      </c>
      <c r="G1292" s="40" t="s">
        <v>33</v>
      </c>
      <c r="H1292" s="40" t="s">
        <v>322</v>
      </c>
      <c r="I1292" s="40" t="s">
        <v>396</v>
      </c>
      <c r="J1292" s="40" t="s">
        <v>7240</v>
      </c>
      <c r="K1292" s="40" t="s">
        <v>1170</v>
      </c>
      <c r="L1292" s="40" t="s">
        <v>9244</v>
      </c>
      <c r="M1292" s="103">
        <v>45971.405555555553</v>
      </c>
      <c r="N1292" s="103">
        <v>45979.347222222219</v>
      </c>
      <c r="O1292" s="40" t="s">
        <v>35</v>
      </c>
      <c r="P1292" s="40" t="s">
        <v>35</v>
      </c>
      <c r="Q1292" s="40" t="s">
        <v>1494</v>
      </c>
      <c r="R1292" s="40" t="s">
        <v>1495</v>
      </c>
      <c r="S1292" s="40" t="s">
        <v>11500</v>
      </c>
      <c r="T1292" s="40" t="s">
        <v>1497</v>
      </c>
      <c r="U1292" s="40">
        <v>16</v>
      </c>
      <c r="V1292" s="40" t="str">
        <f>VLOOKUP(D1292,TIPOLOGIA!A:F,5,0)</f>
        <v>INTERMEDIA</v>
      </c>
      <c r="W1292" s="40" t="str">
        <f>VLOOKUP(D1292,TIPOLOGIA!A:F,6,0)</f>
        <v>TERRESTRE</v>
      </c>
      <c r="X1292" s="40" t="s">
        <v>1591</v>
      </c>
      <c r="Y1292" s="40">
        <v>1</v>
      </c>
      <c r="Z1292" s="51">
        <f>IF(T1292="SOPORTE_TELEFÓNICO",'TARIFAS 2025'!$B$14,IF(V1292="PRINCIPAL",'TARIFAS 2025'!$B$11,IF(V1292="INTERMEDIA",'TARIFAS 2025'!$C$11,IF(V1292="LEJANA",'TARIFAS 2025'!$D$11))))</f>
        <v>36351</v>
      </c>
      <c r="AA1292" s="51">
        <f t="shared" si="20"/>
        <v>36351</v>
      </c>
    </row>
    <row r="1293" spans="1:27" s="85" customFormat="1" x14ac:dyDescent="0.3">
      <c r="A1293" s="40" t="s">
        <v>91</v>
      </c>
      <c r="B1293" s="40" t="str">
        <f>VLOOKUP(A1293,'CENTROS DE COSTOS'!A:D,2,0)</f>
        <v>0036-0003</v>
      </c>
      <c r="C1293" s="40" t="str">
        <f>VLOOKUP(A1293,'CENTROS DE COSTOS'!A:D,3,0)</f>
        <v>Wompi Suroccidente</v>
      </c>
      <c r="D1293" s="40">
        <v>52001</v>
      </c>
      <c r="E1293" s="40" t="s">
        <v>5554</v>
      </c>
      <c r="F1293" s="40">
        <v>52633</v>
      </c>
      <c r="G1293" s="40" t="s">
        <v>33</v>
      </c>
      <c r="H1293" s="40" t="s">
        <v>133</v>
      </c>
      <c r="I1293" s="40" t="s">
        <v>91</v>
      </c>
      <c r="J1293" s="40" t="s">
        <v>1743</v>
      </c>
      <c r="K1293" s="40" t="s">
        <v>1170</v>
      </c>
      <c r="L1293" s="40" t="s">
        <v>9245</v>
      </c>
      <c r="M1293" s="103">
        <v>45974.463888888888</v>
      </c>
      <c r="N1293" s="103">
        <v>45979.35833333333</v>
      </c>
      <c r="O1293" s="40" t="s">
        <v>35</v>
      </c>
      <c r="P1293" s="40" t="s">
        <v>35</v>
      </c>
      <c r="Q1293" s="40" t="s">
        <v>1494</v>
      </c>
      <c r="R1293" s="40" t="s">
        <v>1495</v>
      </c>
      <c r="S1293" s="40" t="s">
        <v>11501</v>
      </c>
      <c r="T1293" s="40" t="s">
        <v>1172</v>
      </c>
      <c r="U1293" s="40">
        <v>40</v>
      </c>
      <c r="V1293" s="40" t="str">
        <f>VLOOKUP(D1293,TIPOLOGIA!A:F,5,0)</f>
        <v>PRINCIPAL</v>
      </c>
      <c r="W1293" s="40" t="str">
        <f>VLOOKUP(D1293,TIPOLOGIA!A:F,6,0)</f>
        <v>TERRESTRE</v>
      </c>
      <c r="X1293" s="40" t="s">
        <v>1190</v>
      </c>
      <c r="Y1293" s="40">
        <v>1</v>
      </c>
      <c r="Z1293" s="51">
        <f>IF(T1293="SOPORTE_TELEFÓNICO",'TARIFAS 2025'!$B$14,IF(V1293="PRINCIPAL",'TARIFAS 2025'!$B$11,IF(V1293="INTERMEDIA",'TARIFAS 2025'!$C$11,IF(V1293="LEJANA",'TARIFAS 2025'!$D$11))))</f>
        <v>31419</v>
      </c>
      <c r="AA1293" s="51">
        <f t="shared" si="20"/>
        <v>31419</v>
      </c>
    </row>
    <row r="1294" spans="1:27" s="85" customFormat="1" x14ac:dyDescent="0.3">
      <c r="A1294" s="40" t="s">
        <v>91</v>
      </c>
      <c r="B1294" s="40" t="str">
        <f>VLOOKUP(A1294,'CENTROS DE COSTOS'!A:D,2,0)</f>
        <v>0036-0003</v>
      </c>
      <c r="C1294" s="40" t="str">
        <f>VLOOKUP(A1294,'CENTROS DE COSTOS'!A:D,3,0)</f>
        <v>Wompi Suroccidente</v>
      </c>
      <c r="D1294" s="40">
        <v>52835</v>
      </c>
      <c r="E1294" s="40" t="s">
        <v>5555</v>
      </c>
      <c r="F1294" s="40">
        <v>33003</v>
      </c>
      <c r="G1294" s="40" t="s">
        <v>33</v>
      </c>
      <c r="H1294" s="40" t="s">
        <v>133</v>
      </c>
      <c r="I1294" s="40" t="s">
        <v>881</v>
      </c>
      <c r="J1294" s="40" t="s">
        <v>7241</v>
      </c>
      <c r="K1294" s="40" t="s">
        <v>1170</v>
      </c>
      <c r="L1294" s="40" t="s">
        <v>9246</v>
      </c>
      <c r="M1294" s="103">
        <v>45973.658333333333</v>
      </c>
      <c r="N1294" s="103">
        <v>45979.364583333343</v>
      </c>
      <c r="O1294" s="40" t="s">
        <v>35</v>
      </c>
      <c r="P1294" s="40" t="s">
        <v>35</v>
      </c>
      <c r="Q1294" s="40" t="s">
        <v>1494</v>
      </c>
      <c r="R1294" s="40" t="s">
        <v>1495</v>
      </c>
      <c r="S1294" s="40" t="s">
        <v>11502</v>
      </c>
      <c r="T1294" s="40" t="s">
        <v>1497</v>
      </c>
      <c r="U1294" s="40">
        <v>16</v>
      </c>
      <c r="V1294" s="40" t="str">
        <f>VLOOKUP(D1294,TIPOLOGIA!A:F,5,0)</f>
        <v>LEJANA</v>
      </c>
      <c r="W1294" s="40" t="str">
        <f>VLOOKUP(D1294,TIPOLOGIA!A:F,6,0)</f>
        <v>TERRESTRE</v>
      </c>
      <c r="X1294" s="40" t="s">
        <v>1229</v>
      </c>
      <c r="Y1294" s="40">
        <v>1</v>
      </c>
      <c r="Z1294" s="51">
        <f>IF(T1294="SOPORTE_TELEFÓNICO",'TARIFAS 2025'!$B$14,IF(V1294="PRINCIPAL",'TARIFAS 2025'!$B$11,IF(V1294="INTERMEDIA",'TARIFAS 2025'!$C$11,IF(V1294="LEJANA",'TARIFAS 2025'!$D$11))))</f>
        <v>40250</v>
      </c>
      <c r="AA1294" s="51">
        <f t="shared" si="20"/>
        <v>40250</v>
      </c>
    </row>
    <row r="1295" spans="1:27" s="85" customFormat="1" x14ac:dyDescent="0.3">
      <c r="A1295" s="40" t="s">
        <v>81</v>
      </c>
      <c r="B1295" s="40" t="str">
        <f>VLOOKUP(A1295,'CENTROS DE COSTOS'!A:D,2,0)</f>
        <v>0036-0007</v>
      </c>
      <c r="C1295" s="40" t="str">
        <f>VLOOKUP(A1295,'CENTROS DE COSTOS'!A:D,3,0)</f>
        <v>Wompi Santander</v>
      </c>
      <c r="D1295" s="40">
        <v>54001</v>
      </c>
      <c r="E1295" s="40" t="s">
        <v>5556</v>
      </c>
      <c r="F1295" s="40">
        <v>34858</v>
      </c>
      <c r="G1295" s="40" t="s">
        <v>33</v>
      </c>
      <c r="H1295" s="40" t="s">
        <v>891</v>
      </c>
      <c r="I1295" s="40" t="s">
        <v>81</v>
      </c>
      <c r="J1295" s="40" t="s">
        <v>7242</v>
      </c>
      <c r="K1295" s="40" t="s">
        <v>1170</v>
      </c>
      <c r="L1295" s="40" t="s">
        <v>9247</v>
      </c>
      <c r="M1295" s="103">
        <v>45973.681944444441</v>
      </c>
      <c r="N1295" s="103">
        <v>45979.366666666669</v>
      </c>
      <c r="O1295" s="40" t="s">
        <v>35</v>
      </c>
      <c r="P1295" s="40" t="s">
        <v>35</v>
      </c>
      <c r="Q1295" s="40" t="s">
        <v>1494</v>
      </c>
      <c r="R1295" s="40" t="s">
        <v>1495</v>
      </c>
      <c r="S1295" s="40" t="s">
        <v>11503</v>
      </c>
      <c r="T1295" s="40" t="s">
        <v>1172</v>
      </c>
      <c r="U1295" s="40">
        <v>56</v>
      </c>
      <c r="V1295" s="40" t="str">
        <f>VLOOKUP(D1295,TIPOLOGIA!A:F,5,0)</f>
        <v>PRINCIPAL</v>
      </c>
      <c r="W1295" s="40" t="str">
        <f>VLOOKUP(D1295,TIPOLOGIA!A:F,6,0)</f>
        <v>TERRESTRE</v>
      </c>
      <c r="X1295" s="40" t="s">
        <v>1205</v>
      </c>
      <c r="Y1295" s="40">
        <v>1</v>
      </c>
      <c r="Z1295" s="51">
        <f>IF(T1295="SOPORTE_TELEFÓNICO",'TARIFAS 2025'!$B$14,IF(V1295="PRINCIPAL",'TARIFAS 2025'!$B$11,IF(V1295="INTERMEDIA",'TARIFAS 2025'!$C$11,IF(V1295="LEJANA",'TARIFAS 2025'!$D$11))))</f>
        <v>31419</v>
      </c>
      <c r="AA1295" s="51">
        <f t="shared" si="20"/>
        <v>31419</v>
      </c>
    </row>
    <row r="1296" spans="1:27" s="85" customFormat="1" x14ac:dyDescent="0.3">
      <c r="A1296" s="40" t="s">
        <v>71</v>
      </c>
      <c r="B1296" s="40" t="str">
        <f>VLOOKUP(A1296,'CENTROS DE COSTOS'!A:D,2,0)</f>
        <v>0036-0004</v>
      </c>
      <c r="C1296" s="40" t="str">
        <f>VLOOKUP(A1296,'CENTROS DE COSTOS'!A:D,3,0)</f>
        <v>Wompi Centro</v>
      </c>
      <c r="D1296" s="40">
        <v>25290</v>
      </c>
      <c r="E1296" s="40" t="s">
        <v>5557</v>
      </c>
      <c r="F1296" s="40">
        <v>70311</v>
      </c>
      <c r="G1296" s="40" t="s">
        <v>33</v>
      </c>
      <c r="H1296" s="40" t="s">
        <v>618</v>
      </c>
      <c r="I1296" s="40" t="s">
        <v>652</v>
      </c>
      <c r="J1296" s="40" t="s">
        <v>1823</v>
      </c>
      <c r="K1296" s="40" t="s">
        <v>1170</v>
      </c>
      <c r="L1296" s="40" t="s">
        <v>9248</v>
      </c>
      <c r="M1296" s="103">
        <v>45973.333333333343</v>
      </c>
      <c r="N1296" s="103">
        <v>45979.376388888893</v>
      </c>
      <c r="O1296" s="40" t="s">
        <v>35</v>
      </c>
      <c r="P1296" s="40" t="s">
        <v>35</v>
      </c>
      <c r="Q1296" s="40" t="s">
        <v>1494</v>
      </c>
      <c r="R1296" s="40" t="s">
        <v>1495</v>
      </c>
      <c r="S1296" s="40" t="s">
        <v>11504</v>
      </c>
      <c r="T1296" s="40" t="s">
        <v>1497</v>
      </c>
      <c r="U1296" s="40">
        <v>56</v>
      </c>
      <c r="V1296" s="40" t="str">
        <f>VLOOKUP(D1296,TIPOLOGIA!A:F,5,0)</f>
        <v>INTERMEDIA</v>
      </c>
      <c r="W1296" s="40" t="str">
        <f>VLOOKUP(D1296,TIPOLOGIA!A:F,6,0)</f>
        <v>TERRESTRE</v>
      </c>
      <c r="X1296" s="40" t="s">
        <v>1349</v>
      </c>
      <c r="Y1296" s="40">
        <v>1</v>
      </c>
      <c r="Z1296" s="51">
        <f>IF(T1296="SOPORTE_TELEFÓNICO",'TARIFAS 2025'!$B$14,IF(V1296="PRINCIPAL",'TARIFAS 2025'!$B$11,IF(V1296="INTERMEDIA",'TARIFAS 2025'!$C$11,IF(V1296="LEJANA",'TARIFAS 2025'!$D$11))))</f>
        <v>36351</v>
      </c>
      <c r="AA1296" s="51">
        <f t="shared" si="20"/>
        <v>36351</v>
      </c>
    </row>
    <row r="1297" spans="1:27" s="85" customFormat="1" x14ac:dyDescent="0.3">
      <c r="A1297" s="40" t="s">
        <v>71</v>
      </c>
      <c r="B1297" s="40" t="str">
        <f>VLOOKUP(A1297,'CENTROS DE COSTOS'!A:D,2,0)</f>
        <v>0036-0004</v>
      </c>
      <c r="C1297" s="40" t="str">
        <f>VLOOKUP(A1297,'CENTROS DE COSTOS'!A:D,3,0)</f>
        <v>Wompi Centro</v>
      </c>
      <c r="D1297" s="40">
        <v>25649</v>
      </c>
      <c r="E1297" s="40" t="s">
        <v>5558</v>
      </c>
      <c r="F1297" s="40">
        <v>40080</v>
      </c>
      <c r="G1297" s="40" t="s">
        <v>33</v>
      </c>
      <c r="H1297" s="40" t="s">
        <v>618</v>
      </c>
      <c r="I1297" s="40" t="s">
        <v>622</v>
      </c>
      <c r="J1297" s="40" t="s">
        <v>7243</v>
      </c>
      <c r="K1297" s="40" t="s">
        <v>1170</v>
      </c>
      <c r="L1297" s="40" t="s">
        <v>9249</v>
      </c>
      <c r="M1297" s="103">
        <v>45972.482638888891</v>
      </c>
      <c r="N1297" s="103">
        <v>45979.379166666673</v>
      </c>
      <c r="O1297" s="40" t="s">
        <v>35</v>
      </c>
      <c r="P1297" s="40" t="s">
        <v>35</v>
      </c>
      <c r="Q1297" s="40" t="s">
        <v>1494</v>
      </c>
      <c r="R1297" s="40" t="s">
        <v>1495</v>
      </c>
      <c r="S1297" s="40" t="s">
        <v>11505</v>
      </c>
      <c r="T1297" s="40" t="s">
        <v>1497</v>
      </c>
      <c r="U1297" s="40">
        <v>40</v>
      </c>
      <c r="V1297" s="40" t="str">
        <f>VLOOKUP(D1297,TIPOLOGIA!A:F,5,0)</f>
        <v>LEJANA</v>
      </c>
      <c r="W1297" s="40" t="str">
        <f>VLOOKUP(D1297,TIPOLOGIA!A:F,6,0)</f>
        <v>TERRESTRE</v>
      </c>
      <c r="X1297" s="40" t="s">
        <v>1225</v>
      </c>
      <c r="Y1297" s="40">
        <v>1</v>
      </c>
      <c r="Z1297" s="51">
        <f>IF(T1297="SOPORTE_TELEFÓNICO",'TARIFAS 2025'!$B$14,IF(V1297="PRINCIPAL",'TARIFAS 2025'!$B$11,IF(V1297="INTERMEDIA",'TARIFAS 2025'!$C$11,IF(V1297="LEJANA",'TARIFAS 2025'!$D$11))))</f>
        <v>40250</v>
      </c>
      <c r="AA1297" s="51">
        <f t="shared" si="20"/>
        <v>40250</v>
      </c>
    </row>
    <row r="1298" spans="1:27" s="85" customFormat="1" x14ac:dyDescent="0.3">
      <c r="A1298" s="40" t="s">
        <v>71</v>
      </c>
      <c r="B1298" s="40" t="str">
        <f>VLOOKUP(A1298,'CENTROS DE COSTOS'!A:D,2,0)</f>
        <v>0036-0004</v>
      </c>
      <c r="C1298" s="40" t="str">
        <f>VLOOKUP(A1298,'CENTROS DE COSTOS'!A:D,3,0)</f>
        <v>Wompi Centro</v>
      </c>
      <c r="D1298" s="40">
        <v>25658</v>
      </c>
      <c r="E1298" s="40" t="s">
        <v>5559</v>
      </c>
      <c r="F1298" s="40">
        <v>66289</v>
      </c>
      <c r="G1298" s="40" t="s">
        <v>33</v>
      </c>
      <c r="H1298" s="40" t="s">
        <v>618</v>
      </c>
      <c r="I1298" s="40" t="s">
        <v>137</v>
      </c>
      <c r="J1298" s="40" t="s">
        <v>7244</v>
      </c>
      <c r="K1298" s="40" t="s">
        <v>1170</v>
      </c>
      <c r="L1298" s="40" t="s">
        <v>9250</v>
      </c>
      <c r="M1298" s="103">
        <v>45972.661111111112</v>
      </c>
      <c r="N1298" s="103">
        <v>45979.381249999999</v>
      </c>
      <c r="O1298" s="40" t="s">
        <v>35</v>
      </c>
      <c r="P1298" s="40" t="s">
        <v>35</v>
      </c>
      <c r="Q1298" s="40" t="s">
        <v>1494</v>
      </c>
      <c r="R1298" s="40" t="s">
        <v>1495</v>
      </c>
      <c r="S1298" s="40" t="s">
        <v>11506</v>
      </c>
      <c r="T1298" s="40" t="s">
        <v>1497</v>
      </c>
      <c r="U1298" s="40">
        <v>40</v>
      </c>
      <c r="V1298" s="40" t="str">
        <f>VLOOKUP(D1298,TIPOLOGIA!A:F,5,0)</f>
        <v>INTERMEDIA</v>
      </c>
      <c r="W1298" s="40" t="str">
        <f>VLOOKUP(D1298,TIPOLOGIA!A:F,6,0)</f>
        <v>TERRESTRE</v>
      </c>
      <c r="X1298" s="40" t="s">
        <v>1632</v>
      </c>
      <c r="Y1298" s="40">
        <v>1</v>
      </c>
      <c r="Z1298" s="51">
        <f>IF(T1298="SOPORTE_TELEFÓNICO",'TARIFAS 2025'!$B$14,IF(V1298="PRINCIPAL",'TARIFAS 2025'!$B$11,IF(V1298="INTERMEDIA",'TARIFAS 2025'!$C$11,IF(V1298="LEJANA",'TARIFAS 2025'!$D$11))))</f>
        <v>36351</v>
      </c>
      <c r="AA1298" s="51">
        <f t="shared" si="20"/>
        <v>36351</v>
      </c>
    </row>
    <row r="1299" spans="1:27" s="85" customFormat="1" x14ac:dyDescent="0.3">
      <c r="A1299" s="40" t="s">
        <v>88</v>
      </c>
      <c r="B1299" s="40" t="str">
        <f>VLOOKUP(A1299,'CENTROS DE COSTOS'!A:D,2,0)</f>
        <v>0036-0005</v>
      </c>
      <c r="C1299" s="40" t="str">
        <f>VLOOKUP(A1299,'CENTROS DE COSTOS'!A:D,3,0)</f>
        <v>Wompi Noroccidente</v>
      </c>
      <c r="D1299" s="40">
        <v>5467</v>
      </c>
      <c r="E1299" s="40" t="s">
        <v>5560</v>
      </c>
      <c r="F1299" s="40">
        <v>10317</v>
      </c>
      <c r="G1299" s="40" t="s">
        <v>33</v>
      </c>
      <c r="H1299" s="40" t="s">
        <v>120</v>
      </c>
      <c r="I1299" s="40" t="s">
        <v>199</v>
      </c>
      <c r="J1299" s="40" t="s">
        <v>1763</v>
      </c>
      <c r="K1299" s="40" t="s">
        <v>1170</v>
      </c>
      <c r="L1299" s="40" t="s">
        <v>9251</v>
      </c>
      <c r="M1299" s="103">
        <v>45972.333333333343</v>
      </c>
      <c r="N1299" s="103">
        <v>45979.381944444453</v>
      </c>
      <c r="O1299" s="40" t="s">
        <v>35</v>
      </c>
      <c r="P1299" s="40" t="s">
        <v>35</v>
      </c>
      <c r="Q1299" s="40" t="s">
        <v>1494</v>
      </c>
      <c r="R1299" s="40" t="s">
        <v>1495</v>
      </c>
      <c r="S1299" s="40" t="s">
        <v>11507</v>
      </c>
      <c r="T1299" s="40" t="s">
        <v>1497</v>
      </c>
      <c r="U1299" s="40">
        <v>64</v>
      </c>
      <c r="V1299" s="40" t="str">
        <f>VLOOKUP(D1299,TIPOLOGIA!A:F,5,0)</f>
        <v>INTERMEDIA</v>
      </c>
      <c r="W1299" s="40" t="str">
        <f>VLOOKUP(D1299,TIPOLOGIA!A:F,6,0)</f>
        <v>TERRESTRE</v>
      </c>
      <c r="X1299" s="40" t="s">
        <v>12479</v>
      </c>
      <c r="Y1299" s="40">
        <v>1</v>
      </c>
      <c r="Z1299" s="51">
        <f>IF(T1299="SOPORTE_TELEFÓNICO",'TARIFAS 2025'!$B$14,IF(V1299="PRINCIPAL",'TARIFAS 2025'!$B$11,IF(V1299="INTERMEDIA",'TARIFAS 2025'!$C$11,IF(V1299="LEJANA",'TARIFAS 2025'!$D$11))))</f>
        <v>36351</v>
      </c>
      <c r="AA1299" s="51">
        <f t="shared" si="20"/>
        <v>36351</v>
      </c>
    </row>
    <row r="1300" spans="1:27" s="85" customFormat="1" x14ac:dyDescent="0.3">
      <c r="A1300" s="40" t="s">
        <v>88</v>
      </c>
      <c r="B1300" s="40" t="str">
        <f>VLOOKUP(A1300,'CENTROS DE COSTOS'!A:D,2,0)</f>
        <v>0036-0005</v>
      </c>
      <c r="C1300" s="40" t="str">
        <f>VLOOKUP(A1300,'CENTROS DE COSTOS'!A:D,3,0)</f>
        <v>Wompi Noroccidente</v>
      </c>
      <c r="D1300" s="40">
        <v>5679</v>
      </c>
      <c r="E1300" s="40" t="s">
        <v>5561</v>
      </c>
      <c r="F1300" s="40">
        <v>28611</v>
      </c>
      <c r="G1300" s="40" t="s">
        <v>33</v>
      </c>
      <c r="H1300" s="40" t="s">
        <v>120</v>
      </c>
      <c r="I1300" s="40" t="s">
        <v>140</v>
      </c>
      <c r="J1300" s="40" t="s">
        <v>1683</v>
      </c>
      <c r="K1300" s="40" t="s">
        <v>1170</v>
      </c>
      <c r="L1300" s="40" t="s">
        <v>9252</v>
      </c>
      <c r="M1300" s="103">
        <v>45973.701388888891</v>
      </c>
      <c r="N1300" s="103">
        <v>45979.381944444453</v>
      </c>
      <c r="O1300" s="40" t="s">
        <v>35</v>
      </c>
      <c r="P1300" s="40" t="s">
        <v>35</v>
      </c>
      <c r="Q1300" s="40" t="s">
        <v>1494</v>
      </c>
      <c r="R1300" s="40" t="s">
        <v>1495</v>
      </c>
      <c r="S1300" s="40" t="s">
        <v>11508</v>
      </c>
      <c r="T1300" s="40" t="s">
        <v>1497</v>
      </c>
      <c r="U1300" s="40">
        <v>64</v>
      </c>
      <c r="V1300" s="40" t="str">
        <f>VLOOKUP(D1300,TIPOLOGIA!A:F,5,0)</f>
        <v>INTERMEDIA</v>
      </c>
      <c r="W1300" s="40" t="str">
        <f>VLOOKUP(D1300,TIPOLOGIA!A:F,6,0)</f>
        <v>TERRESTRE</v>
      </c>
      <c r="X1300" s="40" t="s">
        <v>12479</v>
      </c>
      <c r="Y1300" s="40">
        <v>1</v>
      </c>
      <c r="Z1300" s="51">
        <f>IF(T1300="SOPORTE_TELEFÓNICO",'TARIFAS 2025'!$B$14,IF(V1300="PRINCIPAL",'TARIFAS 2025'!$B$11,IF(V1300="INTERMEDIA",'TARIFAS 2025'!$C$11,IF(V1300="LEJANA",'TARIFAS 2025'!$D$11))))</f>
        <v>36351</v>
      </c>
      <c r="AA1300" s="51">
        <f t="shared" si="20"/>
        <v>36351</v>
      </c>
    </row>
    <row r="1301" spans="1:27" s="85" customFormat="1" x14ac:dyDescent="0.3">
      <c r="A1301" s="40" t="s">
        <v>90</v>
      </c>
      <c r="B1301" s="40" t="str">
        <f>VLOOKUP(A1301,'CENTROS DE COSTOS'!A:D,2,0)</f>
        <v>0036-0006</v>
      </c>
      <c r="C1301" s="40" t="str">
        <f>VLOOKUP(A1301,'CENTROS DE COSTOS'!A:D,3,0)</f>
        <v>Wompi Oriente</v>
      </c>
      <c r="D1301" s="40">
        <v>41518</v>
      </c>
      <c r="E1301" s="40" t="s">
        <v>5562</v>
      </c>
      <c r="F1301" s="40">
        <v>52629</v>
      </c>
      <c r="G1301" s="40" t="s">
        <v>33</v>
      </c>
      <c r="H1301" s="40" t="s">
        <v>740</v>
      </c>
      <c r="I1301" s="40" t="s">
        <v>759</v>
      </c>
      <c r="J1301" s="40" t="s">
        <v>7245</v>
      </c>
      <c r="K1301" s="40" t="s">
        <v>1170</v>
      </c>
      <c r="L1301" s="40" t="s">
        <v>9253</v>
      </c>
      <c r="M1301" s="103">
        <v>45971.556944444441</v>
      </c>
      <c r="N1301" s="103">
        <v>45979.384722222218</v>
      </c>
      <c r="O1301" s="40" t="s">
        <v>35</v>
      </c>
      <c r="P1301" s="40" t="s">
        <v>35</v>
      </c>
      <c r="Q1301" s="40" t="s">
        <v>1494</v>
      </c>
      <c r="R1301" s="40" t="s">
        <v>1495</v>
      </c>
      <c r="S1301" s="40" t="s">
        <v>11509</v>
      </c>
      <c r="T1301" s="40" t="s">
        <v>1497</v>
      </c>
      <c r="U1301" s="40">
        <v>48</v>
      </c>
      <c r="V1301" s="40" t="str">
        <f>VLOOKUP(D1301,TIPOLOGIA!A:F,5,0)</f>
        <v>INTERMEDIA</v>
      </c>
      <c r="W1301" s="40" t="str">
        <f>VLOOKUP(D1301,TIPOLOGIA!A:F,6,0)</f>
        <v>TERRESTRE</v>
      </c>
      <c r="X1301" s="40" t="s">
        <v>1214</v>
      </c>
      <c r="Y1301" s="40">
        <v>1</v>
      </c>
      <c r="Z1301" s="51">
        <f>IF(T1301="SOPORTE_TELEFÓNICO",'TARIFAS 2025'!$B$14,IF(V1301="PRINCIPAL",'TARIFAS 2025'!$B$11,IF(V1301="INTERMEDIA",'TARIFAS 2025'!$C$11,IF(V1301="LEJANA",'TARIFAS 2025'!$D$11))))</f>
        <v>36351</v>
      </c>
      <c r="AA1301" s="51">
        <f t="shared" si="20"/>
        <v>36351</v>
      </c>
    </row>
    <row r="1302" spans="1:27" s="85" customFormat="1" x14ac:dyDescent="0.3">
      <c r="A1302" s="40" t="s">
        <v>71</v>
      </c>
      <c r="B1302" s="40" t="str">
        <f>VLOOKUP(A1302,'CENTROS DE COSTOS'!A:D,2,0)</f>
        <v>0036-0004</v>
      </c>
      <c r="C1302" s="40" t="str">
        <f>VLOOKUP(A1302,'CENTROS DE COSTOS'!A:D,3,0)</f>
        <v>Wompi Centro</v>
      </c>
      <c r="D1302" s="40">
        <v>25843</v>
      </c>
      <c r="E1302" s="40" t="s">
        <v>5563</v>
      </c>
      <c r="F1302" s="40">
        <v>17902</v>
      </c>
      <c r="G1302" s="40" t="s">
        <v>33</v>
      </c>
      <c r="H1302" s="40" t="s">
        <v>618</v>
      </c>
      <c r="I1302" s="40" t="s">
        <v>720</v>
      </c>
      <c r="J1302" s="40" t="s">
        <v>7246</v>
      </c>
      <c r="K1302" s="40" t="s">
        <v>1170</v>
      </c>
      <c r="L1302" s="40" t="s">
        <v>9254</v>
      </c>
      <c r="M1302" s="103">
        <v>45972.388888888891</v>
      </c>
      <c r="N1302" s="103">
        <v>45979.390277777777</v>
      </c>
      <c r="O1302" s="40" t="s">
        <v>35</v>
      </c>
      <c r="P1302" s="40" t="s">
        <v>35</v>
      </c>
      <c r="Q1302" s="40" t="s">
        <v>1494</v>
      </c>
      <c r="R1302" s="40" t="s">
        <v>1495</v>
      </c>
      <c r="S1302" s="40" t="s">
        <v>11510</v>
      </c>
      <c r="T1302" s="40" t="s">
        <v>1497</v>
      </c>
      <c r="U1302" s="40">
        <v>48</v>
      </c>
      <c r="V1302" s="40" t="str">
        <f>VLOOKUP(D1302,TIPOLOGIA!A:F,5,0)</f>
        <v>INTERMEDIA</v>
      </c>
      <c r="W1302" s="40" t="str">
        <f>VLOOKUP(D1302,TIPOLOGIA!A:F,6,0)</f>
        <v>TERRESTRE</v>
      </c>
      <c r="X1302" s="40" t="s">
        <v>1223</v>
      </c>
      <c r="Y1302" s="40">
        <v>1</v>
      </c>
      <c r="Z1302" s="51">
        <f>IF(T1302="SOPORTE_TELEFÓNICO",'TARIFAS 2025'!$B$14,IF(V1302="PRINCIPAL",'TARIFAS 2025'!$B$11,IF(V1302="INTERMEDIA",'TARIFAS 2025'!$C$11,IF(V1302="LEJANA",'TARIFAS 2025'!$D$11))))</f>
        <v>36351</v>
      </c>
      <c r="AA1302" s="51">
        <f t="shared" si="20"/>
        <v>36351</v>
      </c>
    </row>
    <row r="1303" spans="1:27" s="85" customFormat="1" x14ac:dyDescent="0.3">
      <c r="A1303" s="40" t="s">
        <v>88</v>
      </c>
      <c r="B1303" s="40" t="str">
        <f>VLOOKUP(A1303,'CENTROS DE COSTOS'!A:D,2,0)</f>
        <v>0036-0005</v>
      </c>
      <c r="C1303" s="40" t="str">
        <f>VLOOKUP(A1303,'CENTROS DE COSTOS'!A:D,3,0)</f>
        <v>Wompi Noroccidente</v>
      </c>
      <c r="D1303" s="40">
        <v>5631</v>
      </c>
      <c r="E1303" s="40" t="s">
        <v>5564</v>
      </c>
      <c r="F1303" s="40">
        <v>61341</v>
      </c>
      <c r="G1303" s="40" t="s">
        <v>33</v>
      </c>
      <c r="H1303" s="40" t="s">
        <v>120</v>
      </c>
      <c r="I1303" s="40" t="s">
        <v>214</v>
      </c>
      <c r="J1303" s="40" t="s">
        <v>7247</v>
      </c>
      <c r="K1303" s="40" t="s">
        <v>1170</v>
      </c>
      <c r="L1303" s="40" t="s">
        <v>9255</v>
      </c>
      <c r="M1303" s="103">
        <v>45974.517361111109</v>
      </c>
      <c r="N1303" s="103">
        <v>45979.395138888889</v>
      </c>
      <c r="O1303" s="40" t="s">
        <v>35</v>
      </c>
      <c r="P1303" s="40" t="s">
        <v>35</v>
      </c>
      <c r="Q1303" s="40" t="s">
        <v>1494</v>
      </c>
      <c r="R1303" s="40" t="s">
        <v>1495</v>
      </c>
      <c r="S1303" s="40" t="s">
        <v>11511</v>
      </c>
      <c r="T1303" s="40" t="s">
        <v>1172</v>
      </c>
      <c r="U1303" s="40">
        <v>32</v>
      </c>
      <c r="V1303" s="40" t="str">
        <f>VLOOKUP(D1303,TIPOLOGIA!A:F,5,0)</f>
        <v>PRINCIPAL</v>
      </c>
      <c r="W1303" s="40" t="str">
        <f>VLOOKUP(D1303,TIPOLOGIA!A:F,6,0)</f>
        <v>TERRESTRE</v>
      </c>
      <c r="X1303" s="40" t="s">
        <v>1498</v>
      </c>
      <c r="Y1303" s="40">
        <v>1</v>
      </c>
      <c r="Z1303" s="51">
        <f>IF(T1303="SOPORTE_TELEFÓNICO",'TARIFAS 2025'!$B$14,IF(V1303="PRINCIPAL",'TARIFAS 2025'!$B$11,IF(V1303="INTERMEDIA",'TARIFAS 2025'!$C$11,IF(V1303="LEJANA",'TARIFAS 2025'!$D$11))))</f>
        <v>31419</v>
      </c>
      <c r="AA1303" s="51">
        <f t="shared" ref="AA1303:AA1366" si="21">Z1303*Y1303</f>
        <v>31419</v>
      </c>
    </row>
    <row r="1304" spans="1:27" s="85" customFormat="1" x14ac:dyDescent="0.3">
      <c r="A1304" s="40" t="s">
        <v>88</v>
      </c>
      <c r="B1304" s="40" t="str">
        <f>VLOOKUP(A1304,'CENTROS DE COSTOS'!A:D,2,0)</f>
        <v>0036-0005</v>
      </c>
      <c r="C1304" s="40" t="str">
        <f>VLOOKUP(A1304,'CENTROS DE COSTOS'!A:D,3,0)</f>
        <v>Wompi Noroccidente</v>
      </c>
      <c r="D1304" s="40">
        <v>5001</v>
      </c>
      <c r="E1304" s="40" t="s">
        <v>5565</v>
      </c>
      <c r="F1304" s="40">
        <v>74441</v>
      </c>
      <c r="G1304" s="40" t="s">
        <v>33</v>
      </c>
      <c r="H1304" s="40" t="s">
        <v>120</v>
      </c>
      <c r="I1304" s="40" t="s">
        <v>88</v>
      </c>
      <c r="J1304" s="40" t="s">
        <v>7248</v>
      </c>
      <c r="K1304" s="40" t="s">
        <v>1170</v>
      </c>
      <c r="L1304" s="40" t="s">
        <v>9256</v>
      </c>
      <c r="M1304" s="103">
        <v>45979.333333333343</v>
      </c>
      <c r="N1304" s="103">
        <v>45979.395833333343</v>
      </c>
      <c r="O1304" s="40" t="s">
        <v>35</v>
      </c>
      <c r="P1304" s="40" t="s">
        <v>35</v>
      </c>
      <c r="Q1304" s="40" t="s">
        <v>1494</v>
      </c>
      <c r="R1304" s="40" t="s">
        <v>1495</v>
      </c>
      <c r="S1304" s="40" t="s">
        <v>11512</v>
      </c>
      <c r="T1304" s="40" t="s">
        <v>1172</v>
      </c>
      <c r="U1304" s="40">
        <v>0</v>
      </c>
      <c r="V1304" s="40" t="str">
        <f>VLOOKUP(D1304,TIPOLOGIA!A:F,5,0)</f>
        <v>PRINCIPAL</v>
      </c>
      <c r="W1304" s="40" t="str">
        <f>VLOOKUP(D1304,TIPOLOGIA!A:F,6,0)</f>
        <v>TERRESTRE</v>
      </c>
      <c r="X1304" s="40" t="s">
        <v>1652</v>
      </c>
      <c r="Y1304" s="40">
        <v>1</v>
      </c>
      <c r="Z1304" s="51">
        <f>IF(T1304="SOPORTE_TELEFÓNICO",'TARIFAS 2025'!$B$14,IF(V1304="PRINCIPAL",'TARIFAS 2025'!$B$11,IF(V1304="INTERMEDIA",'TARIFAS 2025'!$C$11,IF(V1304="LEJANA",'TARIFAS 2025'!$D$11))))</f>
        <v>31419</v>
      </c>
      <c r="AA1304" s="51">
        <f t="shared" si="21"/>
        <v>31419</v>
      </c>
    </row>
    <row r="1305" spans="1:27" s="85" customFormat="1" x14ac:dyDescent="0.3">
      <c r="A1305" s="40" t="s">
        <v>88</v>
      </c>
      <c r="B1305" s="40" t="str">
        <f>VLOOKUP(A1305,'CENTROS DE COSTOS'!A:D,2,0)</f>
        <v>0036-0005</v>
      </c>
      <c r="C1305" s="40" t="str">
        <f>VLOOKUP(A1305,'CENTROS DE COSTOS'!A:D,3,0)</f>
        <v>Wompi Noroccidente</v>
      </c>
      <c r="D1305" s="40">
        <v>5001</v>
      </c>
      <c r="E1305" s="40" t="s">
        <v>5566</v>
      </c>
      <c r="F1305" s="40">
        <v>80082</v>
      </c>
      <c r="G1305" s="40" t="s">
        <v>33</v>
      </c>
      <c r="H1305" s="40" t="s">
        <v>120</v>
      </c>
      <c r="I1305" s="40" t="s">
        <v>88</v>
      </c>
      <c r="J1305" s="40" t="s">
        <v>3427</v>
      </c>
      <c r="K1305" s="40" t="s">
        <v>1170</v>
      </c>
      <c r="L1305" s="40" t="s">
        <v>9257</v>
      </c>
      <c r="M1305" s="103">
        <v>45974.333333333343</v>
      </c>
      <c r="N1305" s="103">
        <v>45979.395833333343</v>
      </c>
      <c r="O1305" s="40" t="s">
        <v>35</v>
      </c>
      <c r="P1305" s="40" t="s">
        <v>35</v>
      </c>
      <c r="Q1305" s="40" t="s">
        <v>1494</v>
      </c>
      <c r="R1305" s="40" t="s">
        <v>1495</v>
      </c>
      <c r="S1305" s="40" t="s">
        <v>11513</v>
      </c>
      <c r="T1305" s="40" t="s">
        <v>1172</v>
      </c>
      <c r="U1305" s="40">
        <v>40</v>
      </c>
      <c r="V1305" s="40" t="str">
        <f>VLOOKUP(D1305,TIPOLOGIA!A:F,5,0)</f>
        <v>PRINCIPAL</v>
      </c>
      <c r="W1305" s="40" t="str">
        <f>VLOOKUP(D1305,TIPOLOGIA!A:F,6,0)</f>
        <v>TERRESTRE</v>
      </c>
      <c r="X1305" s="40" t="s">
        <v>1498</v>
      </c>
      <c r="Y1305" s="40">
        <v>1</v>
      </c>
      <c r="Z1305" s="51">
        <f>IF(T1305="SOPORTE_TELEFÓNICO",'TARIFAS 2025'!$B$14,IF(V1305="PRINCIPAL",'TARIFAS 2025'!$B$11,IF(V1305="INTERMEDIA",'TARIFAS 2025'!$C$11,IF(V1305="LEJANA",'TARIFAS 2025'!$D$11))))</f>
        <v>31419</v>
      </c>
      <c r="AA1305" s="51">
        <f t="shared" si="21"/>
        <v>31419</v>
      </c>
    </row>
    <row r="1306" spans="1:27" s="85" customFormat="1" x14ac:dyDescent="0.3">
      <c r="A1306" s="40" t="s">
        <v>71</v>
      </c>
      <c r="B1306" s="40" t="str">
        <f>VLOOKUP(A1306,'CENTROS DE COSTOS'!A:D,2,0)</f>
        <v>0036-0004</v>
      </c>
      <c r="C1306" s="40" t="str">
        <f>VLOOKUP(A1306,'CENTROS DE COSTOS'!A:D,3,0)</f>
        <v>Wompi Centro</v>
      </c>
      <c r="D1306" s="40">
        <v>25486</v>
      </c>
      <c r="E1306" s="40" t="s">
        <v>5567</v>
      </c>
      <c r="F1306" s="40">
        <v>63776</v>
      </c>
      <c r="G1306" s="40" t="s">
        <v>33</v>
      </c>
      <c r="H1306" s="40" t="s">
        <v>618</v>
      </c>
      <c r="I1306" s="40" t="s">
        <v>677</v>
      </c>
      <c r="J1306" s="40" t="s">
        <v>7249</v>
      </c>
      <c r="K1306" s="40" t="s">
        <v>1170</v>
      </c>
      <c r="L1306" s="40" t="s">
        <v>9258</v>
      </c>
      <c r="M1306" s="103">
        <v>45971.333333333343</v>
      </c>
      <c r="N1306" s="103">
        <v>45979.408333333333</v>
      </c>
      <c r="O1306" s="40" t="s">
        <v>35</v>
      </c>
      <c r="P1306" s="40" t="s">
        <v>35</v>
      </c>
      <c r="Q1306" s="40" t="s">
        <v>1494</v>
      </c>
      <c r="R1306" s="40" t="s">
        <v>1495</v>
      </c>
      <c r="S1306" s="40" t="s">
        <v>11514</v>
      </c>
      <c r="T1306" s="40" t="s">
        <v>1497</v>
      </c>
      <c r="U1306" s="40">
        <v>16</v>
      </c>
      <c r="V1306" s="40" t="str">
        <f>VLOOKUP(D1306,TIPOLOGIA!A:F,5,0)</f>
        <v>INTERMEDIA</v>
      </c>
      <c r="W1306" s="40" t="str">
        <f>VLOOKUP(D1306,TIPOLOGIA!A:F,6,0)</f>
        <v>TERRESTRE</v>
      </c>
      <c r="X1306" s="40" t="s">
        <v>1179</v>
      </c>
      <c r="Y1306" s="40">
        <v>1</v>
      </c>
      <c r="Z1306" s="51">
        <f>IF(T1306="SOPORTE_TELEFÓNICO",'TARIFAS 2025'!$B$14,IF(V1306="PRINCIPAL",'TARIFAS 2025'!$B$11,IF(V1306="INTERMEDIA",'TARIFAS 2025'!$C$11,IF(V1306="LEJANA",'TARIFAS 2025'!$D$11))))</f>
        <v>36351</v>
      </c>
      <c r="AA1306" s="51">
        <f t="shared" si="21"/>
        <v>36351</v>
      </c>
    </row>
    <row r="1307" spans="1:27" s="85" customFormat="1" x14ac:dyDescent="0.3">
      <c r="A1307" s="40" t="s">
        <v>92</v>
      </c>
      <c r="B1307" s="40" t="str">
        <f>VLOOKUP(A1307,'CENTROS DE COSTOS'!A:D,2,0)</f>
        <v>0036-0002</v>
      </c>
      <c r="C1307" s="40" t="str">
        <f>VLOOKUP(A1307,'CENTROS DE COSTOS'!A:D,3,0)</f>
        <v>Wompi Eje Cafetero</v>
      </c>
      <c r="D1307" s="40">
        <v>63272</v>
      </c>
      <c r="E1307" s="40">
        <v>2995490</v>
      </c>
      <c r="F1307" s="40">
        <v>45679</v>
      </c>
      <c r="G1307" s="40" t="s">
        <v>33</v>
      </c>
      <c r="H1307" s="40" t="s">
        <v>939</v>
      </c>
      <c r="I1307" s="40" t="s">
        <v>942</v>
      </c>
      <c r="J1307" s="40" t="s">
        <v>7250</v>
      </c>
      <c r="K1307" s="40" t="s">
        <v>1170</v>
      </c>
      <c r="L1307" s="40" t="s">
        <v>9259</v>
      </c>
      <c r="M1307" s="103">
        <v>45971.418749999997</v>
      </c>
      <c r="N1307" s="103">
        <v>45979.418749999997</v>
      </c>
      <c r="O1307" s="40" t="s">
        <v>35</v>
      </c>
      <c r="P1307" s="40" t="s">
        <v>35</v>
      </c>
      <c r="Q1307" s="40" t="s">
        <v>1494</v>
      </c>
      <c r="R1307" s="40" t="s">
        <v>1495</v>
      </c>
      <c r="S1307" s="40" t="s">
        <v>11515</v>
      </c>
      <c r="T1307" s="40" t="s">
        <v>1497</v>
      </c>
      <c r="U1307" s="40"/>
      <c r="V1307" s="40" t="str">
        <f>VLOOKUP(D1307,TIPOLOGIA!A:F,5,0)</f>
        <v>INTERMEDIA</v>
      </c>
      <c r="W1307" s="40" t="str">
        <f>VLOOKUP(D1307,TIPOLOGIA!A:F,6,0)</f>
        <v>TERRESTRE</v>
      </c>
      <c r="X1307" s="40" t="s">
        <v>1591</v>
      </c>
      <c r="Y1307" s="40">
        <v>1</v>
      </c>
      <c r="Z1307" s="51">
        <f>IF(T1307="SOPORTE_TELEFÓNICO",'TARIFAS 2025'!$B$14,IF(V1307="PRINCIPAL",'TARIFAS 2025'!$B$11,IF(V1307="INTERMEDIA",'TARIFAS 2025'!$C$11,IF(V1307="LEJANA",'TARIFAS 2025'!$D$11))))</f>
        <v>36351</v>
      </c>
      <c r="AA1307" s="51">
        <f t="shared" si="21"/>
        <v>36351</v>
      </c>
    </row>
    <row r="1308" spans="1:27" s="85" customFormat="1" x14ac:dyDescent="0.3">
      <c r="A1308" s="40" t="s">
        <v>89</v>
      </c>
      <c r="B1308" s="40" t="str">
        <f>VLOOKUP(A1308,'CENTROS DE COSTOS'!A:D,2,0)</f>
        <v>0036-0001</v>
      </c>
      <c r="C1308" s="40" t="str">
        <f>VLOOKUP(A1308,'CENTROS DE COSTOS'!A:D,3,0)</f>
        <v>Wompi Costa</v>
      </c>
      <c r="D1308" s="40">
        <v>23001</v>
      </c>
      <c r="E1308" s="40" t="s">
        <v>5568</v>
      </c>
      <c r="F1308" s="40">
        <v>32599</v>
      </c>
      <c r="G1308" s="40" t="s">
        <v>33</v>
      </c>
      <c r="H1308" s="40" t="s">
        <v>276</v>
      </c>
      <c r="I1308" s="40" t="s">
        <v>89</v>
      </c>
      <c r="J1308" s="40" t="s">
        <v>1513</v>
      </c>
      <c r="K1308" s="40" t="s">
        <v>1170</v>
      </c>
      <c r="L1308" s="40" t="s">
        <v>9260</v>
      </c>
      <c r="M1308" s="103">
        <v>45979.333333333343</v>
      </c>
      <c r="N1308" s="103">
        <v>45979.423611111109</v>
      </c>
      <c r="O1308" s="40" t="s">
        <v>35</v>
      </c>
      <c r="P1308" s="40" t="s">
        <v>35</v>
      </c>
      <c r="Q1308" s="40" t="s">
        <v>1494</v>
      </c>
      <c r="R1308" s="40" t="s">
        <v>1495</v>
      </c>
      <c r="S1308" s="40" t="s">
        <v>11516</v>
      </c>
      <c r="T1308" s="40" t="s">
        <v>1172</v>
      </c>
      <c r="U1308" s="40">
        <v>48</v>
      </c>
      <c r="V1308" s="40" t="str">
        <f>VLOOKUP(D1308,TIPOLOGIA!A:F,5,0)</f>
        <v>PRINCIPAL</v>
      </c>
      <c r="W1308" s="40" t="str">
        <f>VLOOKUP(D1308,TIPOLOGIA!A:F,6,0)</f>
        <v>TERRESTRE</v>
      </c>
      <c r="X1308" s="40" t="s">
        <v>5085</v>
      </c>
      <c r="Y1308" s="40">
        <v>1</v>
      </c>
      <c r="Z1308" s="51">
        <f>IF(T1308="SOPORTE_TELEFÓNICO",'TARIFAS 2025'!$B$14,IF(V1308="PRINCIPAL",'TARIFAS 2025'!$B$11,IF(V1308="INTERMEDIA",'TARIFAS 2025'!$C$11,IF(V1308="LEJANA",'TARIFAS 2025'!$D$11))))</f>
        <v>31419</v>
      </c>
      <c r="AA1308" s="51">
        <f t="shared" si="21"/>
        <v>31419</v>
      </c>
    </row>
    <row r="1309" spans="1:27" s="85" customFormat="1" x14ac:dyDescent="0.3">
      <c r="A1309" s="40" t="s">
        <v>86</v>
      </c>
      <c r="B1309" s="40" t="str">
        <f>VLOOKUP(A1309,'CENTROS DE COSTOS'!A:D,2,0)</f>
        <v>0036-0002</v>
      </c>
      <c r="C1309" s="40" t="str">
        <f>VLOOKUP(A1309,'CENTROS DE COSTOS'!A:D,3,0)</f>
        <v>Wompi Eje Cafetero</v>
      </c>
      <c r="D1309" s="40">
        <v>17001</v>
      </c>
      <c r="E1309" s="40" t="s">
        <v>5569</v>
      </c>
      <c r="F1309" s="40">
        <v>13633</v>
      </c>
      <c r="G1309" s="40" t="s">
        <v>33</v>
      </c>
      <c r="H1309" s="40" t="s">
        <v>126</v>
      </c>
      <c r="I1309" s="40" t="s">
        <v>86</v>
      </c>
      <c r="J1309" s="40" t="s">
        <v>7251</v>
      </c>
      <c r="K1309" s="40" t="s">
        <v>1170</v>
      </c>
      <c r="L1309" s="40" t="s">
        <v>9261</v>
      </c>
      <c r="M1309" s="103">
        <v>45974.386111111111</v>
      </c>
      <c r="N1309" s="103">
        <v>45979.424305555563</v>
      </c>
      <c r="O1309" s="40" t="s">
        <v>35</v>
      </c>
      <c r="P1309" s="40" t="s">
        <v>35</v>
      </c>
      <c r="Q1309" s="40" t="s">
        <v>1494</v>
      </c>
      <c r="R1309" s="40" t="s">
        <v>1495</v>
      </c>
      <c r="S1309" s="40" t="s">
        <v>11517</v>
      </c>
      <c r="T1309" s="40" t="s">
        <v>1172</v>
      </c>
      <c r="U1309" s="40">
        <v>64</v>
      </c>
      <c r="V1309" s="40" t="str">
        <f>VLOOKUP(D1309,TIPOLOGIA!A:F,5,0)</f>
        <v>PRINCIPAL</v>
      </c>
      <c r="W1309" s="40" t="str">
        <f>VLOOKUP(D1309,TIPOLOGIA!A:F,6,0)</f>
        <v>TERRESTRE</v>
      </c>
      <c r="X1309" s="40" t="s">
        <v>1207</v>
      </c>
      <c r="Y1309" s="40">
        <v>1</v>
      </c>
      <c r="Z1309" s="51">
        <f>IF(T1309="SOPORTE_TELEFÓNICO",'TARIFAS 2025'!$B$14,IF(V1309="PRINCIPAL",'TARIFAS 2025'!$B$11,IF(V1309="INTERMEDIA",'TARIFAS 2025'!$C$11,IF(V1309="LEJANA",'TARIFAS 2025'!$D$11))))</f>
        <v>31419</v>
      </c>
      <c r="AA1309" s="51">
        <f t="shared" si="21"/>
        <v>31419</v>
      </c>
    </row>
    <row r="1310" spans="1:27" s="85" customFormat="1" x14ac:dyDescent="0.3">
      <c r="A1310" s="40" t="s">
        <v>71</v>
      </c>
      <c r="B1310" s="40" t="str">
        <f>VLOOKUP(A1310,'CENTROS DE COSTOS'!A:D,2,0)</f>
        <v>0036-0004</v>
      </c>
      <c r="C1310" s="40" t="str">
        <f>VLOOKUP(A1310,'CENTROS DE COSTOS'!A:D,3,0)</f>
        <v>Wompi Centro</v>
      </c>
      <c r="D1310" s="40">
        <v>11001</v>
      </c>
      <c r="E1310" s="40" t="s">
        <v>5570</v>
      </c>
      <c r="F1310" s="40">
        <v>47775</v>
      </c>
      <c r="G1310" s="40" t="s">
        <v>33</v>
      </c>
      <c r="H1310" s="40" t="s">
        <v>618</v>
      </c>
      <c r="I1310" s="40" t="s">
        <v>71</v>
      </c>
      <c r="J1310" s="40" t="s">
        <v>7252</v>
      </c>
      <c r="K1310" s="40" t="s">
        <v>1170</v>
      </c>
      <c r="L1310" s="40" t="s">
        <v>9262</v>
      </c>
      <c r="M1310" s="103">
        <v>45975.335416666669</v>
      </c>
      <c r="N1310" s="103">
        <v>45979.425694444442</v>
      </c>
      <c r="O1310" s="40" t="s">
        <v>35</v>
      </c>
      <c r="P1310" s="40" t="s">
        <v>35</v>
      </c>
      <c r="Q1310" s="40" t="s">
        <v>1494</v>
      </c>
      <c r="R1310" s="40" t="s">
        <v>1495</v>
      </c>
      <c r="S1310" s="40" t="s">
        <v>11518</v>
      </c>
      <c r="T1310" s="40" t="s">
        <v>1172</v>
      </c>
      <c r="U1310" s="40">
        <v>48</v>
      </c>
      <c r="V1310" s="40" t="str">
        <f>VLOOKUP(D1310,TIPOLOGIA!A:F,5,0)</f>
        <v>PRINCIPAL</v>
      </c>
      <c r="W1310" s="40" t="str">
        <f>VLOOKUP(D1310,TIPOLOGIA!A:F,6,0)</f>
        <v>TERRESTRE</v>
      </c>
      <c r="X1310" s="40" t="s">
        <v>1202</v>
      </c>
      <c r="Y1310" s="40">
        <v>1</v>
      </c>
      <c r="Z1310" s="51">
        <f>IF(T1310="SOPORTE_TELEFÓNICO",'TARIFAS 2025'!$B$14,IF(V1310="PRINCIPAL",'TARIFAS 2025'!$B$11,IF(V1310="INTERMEDIA",'TARIFAS 2025'!$C$11,IF(V1310="LEJANA",'TARIFAS 2025'!$D$11))))</f>
        <v>31419</v>
      </c>
      <c r="AA1310" s="51">
        <f t="shared" si="21"/>
        <v>31419</v>
      </c>
    </row>
    <row r="1311" spans="1:27" s="85" customFormat="1" x14ac:dyDescent="0.3">
      <c r="A1311" s="40" t="s">
        <v>71</v>
      </c>
      <c r="B1311" s="40" t="str">
        <f>VLOOKUP(A1311,'CENTROS DE COSTOS'!A:D,2,0)</f>
        <v>0036-0004</v>
      </c>
      <c r="C1311" s="40" t="str">
        <f>VLOOKUP(A1311,'CENTROS DE COSTOS'!A:D,3,0)</f>
        <v>Wompi Centro</v>
      </c>
      <c r="D1311" s="40">
        <v>11001</v>
      </c>
      <c r="E1311" s="40" t="s">
        <v>5571</v>
      </c>
      <c r="F1311" s="40">
        <v>71159</v>
      </c>
      <c r="G1311" s="40" t="s">
        <v>33</v>
      </c>
      <c r="H1311" s="40" t="s">
        <v>618</v>
      </c>
      <c r="I1311" s="40" t="s">
        <v>71</v>
      </c>
      <c r="J1311" s="40" t="s">
        <v>7253</v>
      </c>
      <c r="K1311" s="40" t="s">
        <v>1170</v>
      </c>
      <c r="L1311" s="40" t="s">
        <v>9263</v>
      </c>
      <c r="M1311" s="103">
        <v>45975.541666666657</v>
      </c>
      <c r="N1311" s="103">
        <v>45979.426388888889</v>
      </c>
      <c r="O1311" s="40" t="s">
        <v>35</v>
      </c>
      <c r="P1311" s="40" t="s">
        <v>35</v>
      </c>
      <c r="Q1311" s="40" t="s">
        <v>1494</v>
      </c>
      <c r="R1311" s="40" t="s">
        <v>1495</v>
      </c>
      <c r="S1311" s="40" t="s">
        <v>11519</v>
      </c>
      <c r="T1311" s="40" t="s">
        <v>1172</v>
      </c>
      <c r="U1311" s="40">
        <v>24</v>
      </c>
      <c r="V1311" s="40" t="str">
        <f>VLOOKUP(D1311,TIPOLOGIA!A:F,5,0)</f>
        <v>PRINCIPAL</v>
      </c>
      <c r="W1311" s="40" t="str">
        <f>VLOOKUP(D1311,TIPOLOGIA!A:F,6,0)</f>
        <v>TERRESTRE</v>
      </c>
      <c r="X1311" s="40" t="s">
        <v>1225</v>
      </c>
      <c r="Y1311" s="40">
        <v>1</v>
      </c>
      <c r="Z1311" s="51">
        <f>IF(T1311="SOPORTE_TELEFÓNICO",'TARIFAS 2025'!$B$14,IF(V1311="PRINCIPAL",'TARIFAS 2025'!$B$11,IF(V1311="INTERMEDIA",'TARIFAS 2025'!$C$11,IF(V1311="LEJANA",'TARIFAS 2025'!$D$11))))</f>
        <v>31419</v>
      </c>
      <c r="AA1311" s="51">
        <f t="shared" si="21"/>
        <v>31419</v>
      </c>
    </row>
    <row r="1312" spans="1:27" s="85" customFormat="1" x14ac:dyDescent="0.3">
      <c r="A1312" s="40" t="s">
        <v>86</v>
      </c>
      <c r="B1312" s="40" t="str">
        <f>VLOOKUP(A1312,'CENTROS DE COSTOS'!A:D,2,0)</f>
        <v>0036-0002</v>
      </c>
      <c r="C1312" s="40" t="str">
        <f>VLOOKUP(A1312,'CENTROS DE COSTOS'!A:D,3,0)</f>
        <v>Wompi Eje Cafetero</v>
      </c>
      <c r="D1312" s="40">
        <v>17001</v>
      </c>
      <c r="E1312" s="40" t="s">
        <v>5572</v>
      </c>
      <c r="F1312" s="40">
        <v>23637</v>
      </c>
      <c r="G1312" s="40" t="s">
        <v>33</v>
      </c>
      <c r="H1312" s="40" t="s">
        <v>126</v>
      </c>
      <c r="I1312" s="40" t="s">
        <v>86</v>
      </c>
      <c r="J1312" s="40" t="s">
        <v>7254</v>
      </c>
      <c r="K1312" s="40" t="s">
        <v>1170</v>
      </c>
      <c r="L1312" s="40" t="s">
        <v>9264</v>
      </c>
      <c r="M1312" s="103">
        <v>45972.65625</v>
      </c>
      <c r="N1312" s="103">
        <v>45979.427083333343</v>
      </c>
      <c r="O1312" s="40" t="s">
        <v>35</v>
      </c>
      <c r="P1312" s="40" t="s">
        <v>35</v>
      </c>
      <c r="Q1312" s="40" t="s">
        <v>1494</v>
      </c>
      <c r="R1312" s="40" t="s">
        <v>1495</v>
      </c>
      <c r="S1312" s="40" t="s">
        <v>11520</v>
      </c>
      <c r="T1312" s="40" t="s">
        <v>1172</v>
      </c>
      <c r="U1312" s="40">
        <v>24</v>
      </c>
      <c r="V1312" s="40" t="str">
        <f>VLOOKUP(D1312,TIPOLOGIA!A:F,5,0)</f>
        <v>PRINCIPAL</v>
      </c>
      <c r="W1312" s="40" t="str">
        <f>VLOOKUP(D1312,TIPOLOGIA!A:F,6,0)</f>
        <v>TERRESTRE</v>
      </c>
      <c r="X1312" s="40" t="s">
        <v>1207</v>
      </c>
      <c r="Y1312" s="40">
        <v>1</v>
      </c>
      <c r="Z1312" s="51">
        <f>IF(T1312="SOPORTE_TELEFÓNICO",'TARIFAS 2025'!$B$14,IF(V1312="PRINCIPAL",'TARIFAS 2025'!$B$11,IF(V1312="INTERMEDIA",'TARIFAS 2025'!$C$11,IF(V1312="LEJANA",'TARIFAS 2025'!$D$11))))</f>
        <v>31419</v>
      </c>
      <c r="AA1312" s="51">
        <f t="shared" si="21"/>
        <v>31419</v>
      </c>
    </row>
    <row r="1313" spans="1:27" s="85" customFormat="1" x14ac:dyDescent="0.3">
      <c r="A1313" s="40" t="s">
        <v>77</v>
      </c>
      <c r="B1313" s="40" t="str">
        <f>VLOOKUP(A1313,'CENTROS DE COSTOS'!A:D,2,0)</f>
        <v>0036-0003</v>
      </c>
      <c r="C1313" s="40" t="str">
        <f>VLOOKUP(A1313,'CENTROS DE COSTOS'!A:D,3,0)</f>
        <v>Wompi Suroccidente</v>
      </c>
      <c r="D1313" s="40">
        <v>76001</v>
      </c>
      <c r="E1313" s="40" t="s">
        <v>5573</v>
      </c>
      <c r="F1313" s="40">
        <v>57310</v>
      </c>
      <c r="G1313" s="40" t="s">
        <v>33</v>
      </c>
      <c r="H1313" s="40" t="s">
        <v>1101</v>
      </c>
      <c r="I1313" s="40" t="s">
        <v>77</v>
      </c>
      <c r="J1313" s="40" t="s">
        <v>7255</v>
      </c>
      <c r="K1313" s="40" t="s">
        <v>1170</v>
      </c>
      <c r="L1313" s="40" t="s">
        <v>9265</v>
      </c>
      <c r="M1313" s="103">
        <v>45979.333333333343</v>
      </c>
      <c r="N1313" s="103">
        <v>45979.427777777782</v>
      </c>
      <c r="O1313" s="40" t="s">
        <v>35</v>
      </c>
      <c r="P1313" s="40" t="s">
        <v>35</v>
      </c>
      <c r="Q1313" s="40" t="s">
        <v>1494</v>
      </c>
      <c r="R1313" s="40" t="s">
        <v>1495</v>
      </c>
      <c r="S1313" s="40" t="s">
        <v>11521</v>
      </c>
      <c r="T1313" s="40" t="s">
        <v>1172</v>
      </c>
      <c r="U1313" s="40">
        <v>32</v>
      </c>
      <c r="V1313" s="40" t="str">
        <f>VLOOKUP(D1313,TIPOLOGIA!A:F,5,0)</f>
        <v>PRINCIPAL</v>
      </c>
      <c r="W1313" s="40" t="str">
        <f>VLOOKUP(D1313,TIPOLOGIA!A:F,6,0)</f>
        <v>TERRESTRE</v>
      </c>
      <c r="X1313" s="40" t="s">
        <v>1673</v>
      </c>
      <c r="Y1313" s="40">
        <v>1</v>
      </c>
      <c r="Z1313" s="51">
        <f>IF(T1313="SOPORTE_TELEFÓNICO",'TARIFAS 2025'!$B$14,IF(V1313="PRINCIPAL",'TARIFAS 2025'!$B$11,IF(V1313="INTERMEDIA",'TARIFAS 2025'!$C$11,IF(V1313="LEJANA",'TARIFAS 2025'!$D$11))))</f>
        <v>31419</v>
      </c>
      <c r="AA1313" s="51">
        <f t="shared" si="21"/>
        <v>31419</v>
      </c>
    </row>
    <row r="1314" spans="1:27" s="85" customFormat="1" x14ac:dyDescent="0.3">
      <c r="A1314" s="40" t="s">
        <v>88</v>
      </c>
      <c r="B1314" s="40" t="str">
        <f>VLOOKUP(A1314,'CENTROS DE COSTOS'!A:D,2,0)</f>
        <v>0036-0005</v>
      </c>
      <c r="C1314" s="40" t="str">
        <f>VLOOKUP(A1314,'CENTROS DE COSTOS'!A:D,3,0)</f>
        <v>Wompi Noroccidente</v>
      </c>
      <c r="D1314" s="40">
        <v>5212</v>
      </c>
      <c r="E1314" s="40" t="s">
        <v>5574</v>
      </c>
      <c r="F1314" s="40">
        <v>19081</v>
      </c>
      <c r="G1314" s="40" t="s">
        <v>33</v>
      </c>
      <c r="H1314" s="40" t="s">
        <v>120</v>
      </c>
      <c r="I1314" s="40" t="s">
        <v>172</v>
      </c>
      <c r="J1314" s="40" t="s">
        <v>7256</v>
      </c>
      <c r="K1314" s="40" t="s">
        <v>1170</v>
      </c>
      <c r="L1314" s="40" t="s">
        <v>9266</v>
      </c>
      <c r="M1314" s="103">
        <v>45975.439583333333</v>
      </c>
      <c r="N1314" s="103">
        <v>45979.429166666669</v>
      </c>
      <c r="O1314" s="40" t="s">
        <v>35</v>
      </c>
      <c r="P1314" s="40" t="s">
        <v>35</v>
      </c>
      <c r="Q1314" s="40" t="s">
        <v>1494</v>
      </c>
      <c r="R1314" s="40" t="s">
        <v>1495</v>
      </c>
      <c r="S1314" s="40" t="s">
        <v>11522</v>
      </c>
      <c r="T1314" s="40" t="s">
        <v>1172</v>
      </c>
      <c r="U1314" s="40">
        <v>32</v>
      </c>
      <c r="V1314" s="40" t="str">
        <f>VLOOKUP(D1314,TIPOLOGIA!A:F,5,0)</f>
        <v>PRINCIPAL</v>
      </c>
      <c r="W1314" s="40" t="str">
        <f>VLOOKUP(D1314,TIPOLOGIA!A:F,6,0)</f>
        <v>TERRESTRE</v>
      </c>
      <c r="X1314" s="40" t="s">
        <v>1220</v>
      </c>
      <c r="Y1314" s="40">
        <v>1</v>
      </c>
      <c r="Z1314" s="51">
        <f>IF(T1314="SOPORTE_TELEFÓNICO",'TARIFAS 2025'!$B$14,IF(V1314="PRINCIPAL",'TARIFAS 2025'!$B$11,IF(V1314="INTERMEDIA",'TARIFAS 2025'!$C$11,IF(V1314="LEJANA",'TARIFAS 2025'!$D$11))))</f>
        <v>31419</v>
      </c>
      <c r="AA1314" s="51">
        <f t="shared" si="21"/>
        <v>31419</v>
      </c>
    </row>
    <row r="1315" spans="1:27" s="85" customFormat="1" x14ac:dyDescent="0.3">
      <c r="A1315" s="40" t="s">
        <v>86</v>
      </c>
      <c r="B1315" s="40" t="str">
        <f>VLOOKUP(A1315,'CENTROS DE COSTOS'!A:D,2,0)</f>
        <v>0036-0002</v>
      </c>
      <c r="C1315" s="40" t="str">
        <f>VLOOKUP(A1315,'CENTROS DE COSTOS'!A:D,3,0)</f>
        <v>Wompi Eje Cafetero</v>
      </c>
      <c r="D1315" s="40">
        <v>17001</v>
      </c>
      <c r="E1315" s="40" t="s">
        <v>5575</v>
      </c>
      <c r="F1315" s="40">
        <v>76463</v>
      </c>
      <c r="G1315" s="40" t="s">
        <v>33</v>
      </c>
      <c r="H1315" s="40" t="s">
        <v>126</v>
      </c>
      <c r="I1315" s="40" t="s">
        <v>86</v>
      </c>
      <c r="J1315" s="40" t="s">
        <v>7257</v>
      </c>
      <c r="K1315" s="40" t="s">
        <v>1170</v>
      </c>
      <c r="L1315" s="40" t="s">
        <v>9267</v>
      </c>
      <c r="M1315" s="103">
        <v>45972.369444444441</v>
      </c>
      <c r="N1315" s="103">
        <v>45979.429861111108</v>
      </c>
      <c r="O1315" s="40" t="s">
        <v>35</v>
      </c>
      <c r="P1315" s="40" t="s">
        <v>35</v>
      </c>
      <c r="Q1315" s="40" t="s">
        <v>1494</v>
      </c>
      <c r="R1315" s="40" t="s">
        <v>1495</v>
      </c>
      <c r="S1315" s="40" t="s">
        <v>11520</v>
      </c>
      <c r="T1315" s="40" t="s">
        <v>1172</v>
      </c>
      <c r="U1315" s="40">
        <v>24</v>
      </c>
      <c r="V1315" s="40" t="str">
        <f>VLOOKUP(D1315,TIPOLOGIA!A:F,5,0)</f>
        <v>PRINCIPAL</v>
      </c>
      <c r="W1315" s="40" t="str">
        <f>VLOOKUP(D1315,TIPOLOGIA!A:F,6,0)</f>
        <v>TERRESTRE</v>
      </c>
      <c r="X1315" s="40" t="s">
        <v>1207</v>
      </c>
      <c r="Y1315" s="40">
        <v>1</v>
      </c>
      <c r="Z1315" s="51">
        <f>IF(T1315="SOPORTE_TELEFÓNICO",'TARIFAS 2025'!$B$14,IF(V1315="PRINCIPAL",'TARIFAS 2025'!$B$11,IF(V1315="INTERMEDIA",'TARIFAS 2025'!$C$11,IF(V1315="LEJANA",'TARIFAS 2025'!$D$11))))</f>
        <v>31419</v>
      </c>
      <c r="AA1315" s="51">
        <f t="shared" si="21"/>
        <v>31419</v>
      </c>
    </row>
    <row r="1316" spans="1:27" s="85" customFormat="1" x14ac:dyDescent="0.3">
      <c r="A1316" s="40" t="s">
        <v>81</v>
      </c>
      <c r="B1316" s="40" t="str">
        <f>VLOOKUP(A1316,'CENTROS DE COSTOS'!A:D,2,0)</f>
        <v>0036-0007</v>
      </c>
      <c r="C1316" s="40" t="str">
        <f>VLOOKUP(A1316,'CENTROS DE COSTOS'!A:D,3,0)</f>
        <v>Wompi Santander</v>
      </c>
      <c r="D1316" s="40">
        <v>54001</v>
      </c>
      <c r="E1316" s="40" t="s">
        <v>5576</v>
      </c>
      <c r="F1316" s="40">
        <v>80598</v>
      </c>
      <c r="G1316" s="40" t="s">
        <v>33</v>
      </c>
      <c r="H1316" s="40" t="s">
        <v>891</v>
      </c>
      <c r="I1316" s="40" t="s">
        <v>81</v>
      </c>
      <c r="J1316" s="40" t="s">
        <v>3295</v>
      </c>
      <c r="K1316" s="40" t="s">
        <v>1170</v>
      </c>
      <c r="L1316" s="40" t="s">
        <v>9268</v>
      </c>
      <c r="M1316" s="103">
        <v>45975.399305555547</v>
      </c>
      <c r="N1316" s="103">
        <v>45979.457638888889</v>
      </c>
      <c r="O1316" s="40" t="s">
        <v>35</v>
      </c>
      <c r="P1316" s="40" t="s">
        <v>35</v>
      </c>
      <c r="Q1316" s="40" t="s">
        <v>1494</v>
      </c>
      <c r="R1316" s="40" t="s">
        <v>1495</v>
      </c>
      <c r="S1316" s="40" t="s">
        <v>11523</v>
      </c>
      <c r="T1316" s="40" t="s">
        <v>1172</v>
      </c>
      <c r="U1316" s="40">
        <v>16</v>
      </c>
      <c r="V1316" s="40" t="str">
        <f>VLOOKUP(D1316,TIPOLOGIA!A:F,5,0)</f>
        <v>PRINCIPAL</v>
      </c>
      <c r="W1316" s="40" t="str">
        <f>VLOOKUP(D1316,TIPOLOGIA!A:F,6,0)</f>
        <v>TERRESTRE</v>
      </c>
      <c r="X1316" s="40" t="s">
        <v>1205</v>
      </c>
      <c r="Y1316" s="40">
        <v>1</v>
      </c>
      <c r="Z1316" s="51">
        <f>IF(T1316="SOPORTE_TELEFÓNICO",'TARIFAS 2025'!$B$14,IF(V1316="PRINCIPAL",'TARIFAS 2025'!$B$11,IF(V1316="INTERMEDIA",'TARIFAS 2025'!$C$11,IF(V1316="LEJANA",'TARIFAS 2025'!$D$11))))</f>
        <v>31419</v>
      </c>
      <c r="AA1316" s="51">
        <f t="shared" si="21"/>
        <v>31419</v>
      </c>
    </row>
    <row r="1317" spans="1:27" s="85" customFormat="1" x14ac:dyDescent="0.3">
      <c r="A1317" s="40" t="s">
        <v>77</v>
      </c>
      <c r="B1317" s="40" t="str">
        <f>VLOOKUP(A1317,'CENTROS DE COSTOS'!A:D,2,0)</f>
        <v>0036-0003</v>
      </c>
      <c r="C1317" s="40" t="str">
        <f>VLOOKUP(A1317,'CENTROS DE COSTOS'!A:D,3,0)</f>
        <v>Wompi Suroccidente</v>
      </c>
      <c r="D1317" s="40">
        <v>19290</v>
      </c>
      <c r="E1317" s="40" t="s">
        <v>5577</v>
      </c>
      <c r="F1317" s="40">
        <v>52970</v>
      </c>
      <c r="G1317" s="40" t="s">
        <v>33</v>
      </c>
      <c r="H1317" s="40" t="s">
        <v>498</v>
      </c>
      <c r="I1317" s="40" t="s">
        <v>82</v>
      </c>
      <c r="J1317" s="40" t="s">
        <v>7258</v>
      </c>
      <c r="K1317" s="40" t="s">
        <v>1170</v>
      </c>
      <c r="L1317" s="40" t="s">
        <v>9269</v>
      </c>
      <c r="M1317" s="103">
        <v>45965.453472222223</v>
      </c>
      <c r="N1317" s="103">
        <v>45979.459027777782</v>
      </c>
      <c r="O1317" s="40" t="s">
        <v>35</v>
      </c>
      <c r="P1317" s="40" t="s">
        <v>35</v>
      </c>
      <c r="Q1317" s="40" t="s">
        <v>1494</v>
      </c>
      <c r="R1317" s="40" t="s">
        <v>1495</v>
      </c>
      <c r="S1317" s="40" t="s">
        <v>11524</v>
      </c>
      <c r="T1317" s="40" t="s">
        <v>1497</v>
      </c>
      <c r="U1317" s="40">
        <v>32</v>
      </c>
      <c r="V1317" s="40" t="str">
        <f>VLOOKUP(D1317,TIPOLOGIA!A:F,5,0)</f>
        <v>LEJANA</v>
      </c>
      <c r="W1317" s="40" t="str">
        <f>VLOOKUP(D1317,TIPOLOGIA!A:F,6,0)</f>
        <v>TERRESTRE</v>
      </c>
      <c r="X1317" s="40" t="s">
        <v>1173</v>
      </c>
      <c r="Y1317" s="40">
        <v>1</v>
      </c>
      <c r="Z1317" s="51">
        <f>IF(T1317="SOPORTE_TELEFÓNICO",'TARIFAS 2025'!$B$14,IF(V1317="PRINCIPAL",'TARIFAS 2025'!$B$11,IF(V1317="INTERMEDIA",'TARIFAS 2025'!$C$11,IF(V1317="LEJANA",'TARIFAS 2025'!$D$11))))</f>
        <v>40250</v>
      </c>
      <c r="AA1317" s="51">
        <f t="shared" si="21"/>
        <v>40250</v>
      </c>
    </row>
    <row r="1318" spans="1:27" s="85" customFormat="1" x14ac:dyDescent="0.3">
      <c r="A1318" s="40" t="s">
        <v>77</v>
      </c>
      <c r="B1318" s="40" t="str">
        <f>VLOOKUP(A1318,'CENTROS DE COSTOS'!A:D,2,0)</f>
        <v>0036-0003</v>
      </c>
      <c r="C1318" s="40" t="str">
        <f>VLOOKUP(A1318,'CENTROS DE COSTOS'!A:D,3,0)</f>
        <v>Wompi Suroccidente</v>
      </c>
      <c r="D1318" s="40">
        <v>76520</v>
      </c>
      <c r="E1318" s="40" t="s">
        <v>5578</v>
      </c>
      <c r="F1318" s="40">
        <v>31935</v>
      </c>
      <c r="G1318" s="40" t="s">
        <v>33</v>
      </c>
      <c r="H1318" s="40" t="s">
        <v>1101</v>
      </c>
      <c r="I1318" s="40" t="s">
        <v>1122</v>
      </c>
      <c r="J1318" s="40" t="s">
        <v>3322</v>
      </c>
      <c r="K1318" s="40" t="s">
        <v>1170</v>
      </c>
      <c r="L1318" s="40" t="s">
        <v>9270</v>
      </c>
      <c r="M1318" s="103">
        <v>45979.333333333343</v>
      </c>
      <c r="N1318" s="103">
        <v>45979.461111111108</v>
      </c>
      <c r="O1318" s="40" t="s">
        <v>35</v>
      </c>
      <c r="P1318" s="40" t="s">
        <v>35</v>
      </c>
      <c r="Q1318" s="40" t="s">
        <v>1494</v>
      </c>
      <c r="R1318" s="40" t="s">
        <v>1495</v>
      </c>
      <c r="S1318" s="40" t="s">
        <v>11525</v>
      </c>
      <c r="T1318" s="40" t="s">
        <v>1172</v>
      </c>
      <c r="U1318" s="40">
        <v>64</v>
      </c>
      <c r="V1318" s="40" t="str">
        <f>VLOOKUP(D1318,TIPOLOGIA!A:F,5,0)</f>
        <v>PRINCIPAL</v>
      </c>
      <c r="W1318" s="40" t="str">
        <f>VLOOKUP(D1318,TIPOLOGIA!A:F,6,0)</f>
        <v>TERRESTRE</v>
      </c>
      <c r="X1318" s="40" t="s">
        <v>1215</v>
      </c>
      <c r="Y1318" s="40">
        <v>1</v>
      </c>
      <c r="Z1318" s="51">
        <f>IF(T1318="SOPORTE_TELEFÓNICO",'TARIFAS 2025'!$B$14,IF(V1318="PRINCIPAL",'TARIFAS 2025'!$B$11,IF(V1318="INTERMEDIA",'TARIFAS 2025'!$C$11,IF(V1318="LEJANA",'TARIFAS 2025'!$D$11))))</f>
        <v>31419</v>
      </c>
      <c r="AA1318" s="51">
        <f t="shared" si="21"/>
        <v>31419</v>
      </c>
    </row>
    <row r="1319" spans="1:27" s="85" customFormat="1" x14ac:dyDescent="0.3">
      <c r="A1319" s="40" t="s">
        <v>71</v>
      </c>
      <c r="B1319" s="40" t="str">
        <f>VLOOKUP(A1319,'CENTROS DE COSTOS'!A:D,2,0)</f>
        <v>0036-0004</v>
      </c>
      <c r="C1319" s="40" t="str">
        <f>VLOOKUP(A1319,'CENTROS DE COSTOS'!A:D,3,0)</f>
        <v>Wompi Centro</v>
      </c>
      <c r="D1319" s="40">
        <v>25843</v>
      </c>
      <c r="E1319" s="40" t="s">
        <v>5579</v>
      </c>
      <c r="F1319" s="40">
        <v>37739</v>
      </c>
      <c r="G1319" s="40" t="s">
        <v>33</v>
      </c>
      <c r="H1319" s="40" t="s">
        <v>618</v>
      </c>
      <c r="I1319" s="40" t="s">
        <v>720</v>
      </c>
      <c r="J1319" s="40" t="s">
        <v>7259</v>
      </c>
      <c r="K1319" s="40" t="s">
        <v>1170</v>
      </c>
      <c r="L1319" s="40" t="s">
        <v>9271</v>
      </c>
      <c r="M1319" s="103">
        <v>45973.333333333343</v>
      </c>
      <c r="N1319" s="103">
        <v>45979.467361111107</v>
      </c>
      <c r="O1319" s="40" t="s">
        <v>35</v>
      </c>
      <c r="P1319" s="40" t="s">
        <v>35</v>
      </c>
      <c r="Q1319" s="40" t="s">
        <v>1494</v>
      </c>
      <c r="R1319" s="40" t="s">
        <v>1495</v>
      </c>
      <c r="S1319" s="40" t="s">
        <v>11526</v>
      </c>
      <c r="T1319" s="40" t="s">
        <v>1497</v>
      </c>
      <c r="U1319" s="40">
        <v>24</v>
      </c>
      <c r="V1319" s="40" t="str">
        <f>VLOOKUP(D1319,TIPOLOGIA!A:F,5,0)</f>
        <v>INTERMEDIA</v>
      </c>
      <c r="W1319" s="40" t="str">
        <f>VLOOKUP(D1319,TIPOLOGIA!A:F,6,0)</f>
        <v>TERRESTRE</v>
      </c>
      <c r="X1319" s="40" t="s">
        <v>1383</v>
      </c>
      <c r="Y1319" s="40">
        <v>1</v>
      </c>
      <c r="Z1319" s="51">
        <f>IF(T1319="SOPORTE_TELEFÓNICO",'TARIFAS 2025'!$B$14,IF(V1319="PRINCIPAL",'TARIFAS 2025'!$B$11,IF(V1319="INTERMEDIA",'TARIFAS 2025'!$C$11,IF(V1319="LEJANA",'TARIFAS 2025'!$D$11))))</f>
        <v>36351</v>
      </c>
      <c r="AA1319" s="51">
        <f t="shared" si="21"/>
        <v>36351</v>
      </c>
    </row>
    <row r="1320" spans="1:27" s="85" customFormat="1" x14ac:dyDescent="0.3">
      <c r="A1320" s="40" t="s">
        <v>98</v>
      </c>
      <c r="B1320" s="40" t="str">
        <f>VLOOKUP(A1320,'CENTROS DE COSTOS'!A:D,2,0)</f>
        <v>0036-0006</v>
      </c>
      <c r="C1320" s="40" t="str">
        <f>VLOOKUP(A1320,'CENTROS DE COSTOS'!A:D,3,0)</f>
        <v>Wompi Oriente</v>
      </c>
      <c r="D1320" s="40">
        <v>50313</v>
      </c>
      <c r="E1320" s="40" t="s">
        <v>5580</v>
      </c>
      <c r="F1320" s="40">
        <v>66916</v>
      </c>
      <c r="G1320" s="40" t="s">
        <v>33</v>
      </c>
      <c r="H1320" s="40" t="s">
        <v>814</v>
      </c>
      <c r="I1320" s="40" t="s">
        <v>129</v>
      </c>
      <c r="J1320" s="40" t="s">
        <v>7260</v>
      </c>
      <c r="K1320" s="40" t="s">
        <v>1170</v>
      </c>
      <c r="L1320" s="40" t="s">
        <v>9272</v>
      </c>
      <c r="M1320" s="103">
        <v>45975.333333333343</v>
      </c>
      <c r="N1320" s="103">
        <v>45979.46875</v>
      </c>
      <c r="O1320" s="40" t="s">
        <v>35</v>
      </c>
      <c r="P1320" s="40" t="s">
        <v>35</v>
      </c>
      <c r="Q1320" s="40" t="s">
        <v>1494</v>
      </c>
      <c r="R1320" s="40" t="s">
        <v>1495</v>
      </c>
      <c r="S1320" s="40" t="s">
        <v>11527</v>
      </c>
      <c r="T1320" s="40" t="s">
        <v>1497</v>
      </c>
      <c r="U1320" s="40">
        <v>16</v>
      </c>
      <c r="V1320" s="40" t="str">
        <f>VLOOKUP(D1320,TIPOLOGIA!A:F,5,0)</f>
        <v>INTERMEDIA</v>
      </c>
      <c r="W1320" s="40" t="str">
        <f>VLOOKUP(D1320,TIPOLOGIA!A:F,6,0)</f>
        <v>TERRESTRE</v>
      </c>
      <c r="X1320" s="40" t="s">
        <v>1604</v>
      </c>
      <c r="Y1320" s="40">
        <v>1</v>
      </c>
      <c r="Z1320" s="51">
        <f>IF(T1320="SOPORTE_TELEFÓNICO",'TARIFAS 2025'!$B$14,IF(V1320="PRINCIPAL",'TARIFAS 2025'!$B$11,IF(V1320="INTERMEDIA",'TARIFAS 2025'!$C$11,IF(V1320="LEJANA",'TARIFAS 2025'!$D$11))))</f>
        <v>36351</v>
      </c>
      <c r="AA1320" s="51">
        <f t="shared" si="21"/>
        <v>36351</v>
      </c>
    </row>
    <row r="1321" spans="1:27" s="85" customFormat="1" x14ac:dyDescent="0.3">
      <c r="A1321" s="40" t="s">
        <v>92</v>
      </c>
      <c r="B1321" s="40" t="str">
        <f>VLOOKUP(A1321,'CENTROS DE COSTOS'!A:D,2,0)</f>
        <v>0036-0002</v>
      </c>
      <c r="C1321" s="40" t="str">
        <f>VLOOKUP(A1321,'CENTROS DE COSTOS'!A:D,3,0)</f>
        <v>Wompi Eje Cafetero</v>
      </c>
      <c r="D1321" s="40">
        <v>66594</v>
      </c>
      <c r="E1321" s="40">
        <v>2996913</v>
      </c>
      <c r="F1321" s="40">
        <v>22193</v>
      </c>
      <c r="G1321" s="40" t="s">
        <v>33</v>
      </c>
      <c r="H1321" s="40" t="s">
        <v>458</v>
      </c>
      <c r="I1321" s="40" t="s">
        <v>958</v>
      </c>
      <c r="J1321" s="40" t="s">
        <v>7261</v>
      </c>
      <c r="K1321" s="40" t="s">
        <v>1170</v>
      </c>
      <c r="L1321" s="40" t="s">
        <v>9273</v>
      </c>
      <c r="M1321" s="103">
        <v>45971.517361111109</v>
      </c>
      <c r="N1321" s="103">
        <v>45979.472916666673</v>
      </c>
      <c r="O1321" s="40" t="s">
        <v>35</v>
      </c>
      <c r="P1321" s="40" t="s">
        <v>35</v>
      </c>
      <c r="Q1321" s="40" t="s">
        <v>1494</v>
      </c>
      <c r="R1321" s="40" t="s">
        <v>1495</v>
      </c>
      <c r="S1321" s="40" t="s">
        <v>11528</v>
      </c>
      <c r="T1321" s="40" t="s">
        <v>1497</v>
      </c>
      <c r="U1321" s="40">
        <v>56</v>
      </c>
      <c r="V1321" s="40" t="str">
        <f>VLOOKUP(D1321,TIPOLOGIA!A:F,5,0)</f>
        <v>INTERMEDIA</v>
      </c>
      <c r="W1321" s="40" t="str">
        <f>VLOOKUP(D1321,TIPOLOGIA!A:F,6,0)</f>
        <v>TERRESTRE</v>
      </c>
      <c r="X1321" s="40" t="s">
        <v>1749</v>
      </c>
      <c r="Y1321" s="40">
        <v>1</v>
      </c>
      <c r="Z1321" s="51">
        <f>IF(T1321="SOPORTE_TELEFÓNICO",'TARIFAS 2025'!$B$14,IF(V1321="PRINCIPAL",'TARIFAS 2025'!$B$11,IF(V1321="INTERMEDIA",'TARIFAS 2025'!$C$11,IF(V1321="LEJANA",'TARIFAS 2025'!$D$11))))</f>
        <v>36351</v>
      </c>
      <c r="AA1321" s="51">
        <f t="shared" si="21"/>
        <v>36351</v>
      </c>
    </row>
    <row r="1322" spans="1:27" s="85" customFormat="1" x14ac:dyDescent="0.3">
      <c r="A1322" s="40" t="s">
        <v>74</v>
      </c>
      <c r="B1322" s="40" t="str">
        <f>VLOOKUP(A1322,'CENTROS DE COSTOS'!A:D,2,0)</f>
        <v>0036-0007</v>
      </c>
      <c r="C1322" s="40" t="str">
        <f>VLOOKUP(A1322,'CENTROS DE COSTOS'!A:D,3,0)</f>
        <v>Wompi Santander</v>
      </c>
      <c r="D1322" s="40">
        <v>68615</v>
      </c>
      <c r="E1322" s="40" t="s">
        <v>5581</v>
      </c>
      <c r="F1322" s="40">
        <v>75776</v>
      </c>
      <c r="G1322" s="40" t="s">
        <v>33</v>
      </c>
      <c r="H1322" s="40" t="s">
        <v>963</v>
      </c>
      <c r="I1322" s="40" t="s">
        <v>134</v>
      </c>
      <c r="J1322" s="40" t="s">
        <v>7262</v>
      </c>
      <c r="K1322" s="40" t="s">
        <v>1170</v>
      </c>
      <c r="L1322" s="40" t="s">
        <v>9274</v>
      </c>
      <c r="M1322" s="103">
        <v>45972.477777777778</v>
      </c>
      <c r="N1322" s="103">
        <v>45979.476388888892</v>
      </c>
      <c r="O1322" s="40" t="s">
        <v>35</v>
      </c>
      <c r="P1322" s="40" t="s">
        <v>35</v>
      </c>
      <c r="Q1322" s="40" t="s">
        <v>1494</v>
      </c>
      <c r="R1322" s="40" t="s">
        <v>1495</v>
      </c>
      <c r="S1322" s="40" t="s">
        <v>11529</v>
      </c>
      <c r="T1322" s="40" t="s">
        <v>1497</v>
      </c>
      <c r="U1322" s="40">
        <v>16</v>
      </c>
      <c r="V1322" s="40" t="str">
        <f>VLOOKUP(D1322,TIPOLOGIA!A:F,5,0)</f>
        <v>INTERMEDIA</v>
      </c>
      <c r="W1322" s="40" t="str">
        <f>VLOOKUP(D1322,TIPOLOGIA!A:F,6,0)</f>
        <v>TERRESTRE</v>
      </c>
      <c r="X1322" s="40" t="s">
        <v>1192</v>
      </c>
      <c r="Y1322" s="40">
        <v>1</v>
      </c>
      <c r="Z1322" s="51">
        <f>IF(T1322="SOPORTE_TELEFÓNICO",'TARIFAS 2025'!$B$14,IF(V1322="PRINCIPAL",'TARIFAS 2025'!$B$11,IF(V1322="INTERMEDIA",'TARIFAS 2025'!$C$11,IF(V1322="LEJANA",'TARIFAS 2025'!$D$11))))</f>
        <v>36351</v>
      </c>
      <c r="AA1322" s="51">
        <f t="shared" si="21"/>
        <v>36351</v>
      </c>
    </row>
    <row r="1323" spans="1:27" s="85" customFormat="1" x14ac:dyDescent="0.3">
      <c r="A1323" s="40" t="s">
        <v>88</v>
      </c>
      <c r="B1323" s="40" t="str">
        <f>VLOOKUP(A1323,'CENTROS DE COSTOS'!A:D,2,0)</f>
        <v>0036-0005</v>
      </c>
      <c r="C1323" s="40" t="str">
        <f>VLOOKUP(A1323,'CENTROS DE COSTOS'!A:D,3,0)</f>
        <v>Wompi Noroccidente</v>
      </c>
      <c r="D1323" s="40">
        <v>5212</v>
      </c>
      <c r="E1323" s="40" t="s">
        <v>5582</v>
      </c>
      <c r="F1323" s="40">
        <v>75613</v>
      </c>
      <c r="G1323" s="40" t="s">
        <v>33</v>
      </c>
      <c r="H1323" s="40" t="s">
        <v>120</v>
      </c>
      <c r="I1323" s="40" t="s">
        <v>172</v>
      </c>
      <c r="J1323" s="40" t="s">
        <v>7263</v>
      </c>
      <c r="K1323" s="40" t="s">
        <v>1170</v>
      </c>
      <c r="L1323" s="40" t="s">
        <v>9275</v>
      </c>
      <c r="M1323" s="103">
        <v>45979.333333333343</v>
      </c>
      <c r="N1323" s="103">
        <v>45979.479861111111</v>
      </c>
      <c r="O1323" s="40" t="s">
        <v>35</v>
      </c>
      <c r="P1323" s="40" t="s">
        <v>35</v>
      </c>
      <c r="Q1323" s="40" t="s">
        <v>1494</v>
      </c>
      <c r="R1323" s="40" t="s">
        <v>1495</v>
      </c>
      <c r="S1323" s="40" t="s">
        <v>11530</v>
      </c>
      <c r="T1323" s="40" t="s">
        <v>1172</v>
      </c>
      <c r="U1323" s="40">
        <v>32</v>
      </c>
      <c r="V1323" s="40" t="str">
        <f>VLOOKUP(D1323,TIPOLOGIA!A:F,5,0)</f>
        <v>PRINCIPAL</v>
      </c>
      <c r="W1323" s="40" t="str">
        <f>VLOOKUP(D1323,TIPOLOGIA!A:F,6,0)</f>
        <v>TERRESTRE</v>
      </c>
      <c r="X1323" s="40" t="s">
        <v>1220</v>
      </c>
      <c r="Y1323" s="40">
        <v>1</v>
      </c>
      <c r="Z1323" s="51">
        <f>IF(T1323="SOPORTE_TELEFÓNICO",'TARIFAS 2025'!$B$14,IF(V1323="PRINCIPAL",'TARIFAS 2025'!$B$11,IF(V1323="INTERMEDIA",'TARIFAS 2025'!$C$11,IF(V1323="LEJANA",'TARIFAS 2025'!$D$11))))</f>
        <v>31419</v>
      </c>
      <c r="AA1323" s="51">
        <f t="shared" si="21"/>
        <v>31419</v>
      </c>
    </row>
    <row r="1324" spans="1:27" s="85" customFormat="1" x14ac:dyDescent="0.3">
      <c r="A1324" s="40" t="s">
        <v>86</v>
      </c>
      <c r="B1324" s="40" t="str">
        <f>VLOOKUP(A1324,'CENTROS DE COSTOS'!A:D,2,0)</f>
        <v>0036-0002</v>
      </c>
      <c r="C1324" s="40" t="str">
        <f>VLOOKUP(A1324,'CENTROS DE COSTOS'!A:D,3,0)</f>
        <v>Wompi Eje Cafetero</v>
      </c>
      <c r="D1324" s="40">
        <v>17486</v>
      </c>
      <c r="E1324" s="40" t="s">
        <v>5583</v>
      </c>
      <c r="F1324" s="40">
        <v>54864</v>
      </c>
      <c r="G1324" s="40" t="s">
        <v>33</v>
      </c>
      <c r="H1324" s="40" t="s">
        <v>126</v>
      </c>
      <c r="I1324" s="40" t="s">
        <v>454</v>
      </c>
      <c r="J1324" s="40" t="s">
        <v>7264</v>
      </c>
      <c r="K1324" s="40" t="s">
        <v>1170</v>
      </c>
      <c r="L1324" s="40" t="s">
        <v>9276</v>
      </c>
      <c r="M1324" s="103">
        <v>45971.333333333343</v>
      </c>
      <c r="N1324" s="103">
        <v>45979.479861111111</v>
      </c>
      <c r="O1324" s="40" t="s">
        <v>35</v>
      </c>
      <c r="P1324" s="40" t="s">
        <v>35</v>
      </c>
      <c r="Q1324" s="40" t="s">
        <v>1494</v>
      </c>
      <c r="R1324" s="40" t="s">
        <v>1495</v>
      </c>
      <c r="S1324" s="40" t="s">
        <v>11515</v>
      </c>
      <c r="T1324" s="40" t="s">
        <v>1497</v>
      </c>
      <c r="U1324" s="40"/>
      <c r="V1324" s="40" t="str">
        <f>VLOOKUP(D1324,TIPOLOGIA!A:F,5,0)</f>
        <v>INTERMEDIA</v>
      </c>
      <c r="W1324" s="40" t="str">
        <f>VLOOKUP(D1324,TIPOLOGIA!A:F,6,0)</f>
        <v>TERRESTRE</v>
      </c>
      <c r="X1324" s="40" t="s">
        <v>1749</v>
      </c>
      <c r="Y1324" s="40">
        <v>1</v>
      </c>
      <c r="Z1324" s="51">
        <f>IF(T1324="SOPORTE_TELEFÓNICO",'TARIFAS 2025'!$B$14,IF(V1324="PRINCIPAL",'TARIFAS 2025'!$B$11,IF(V1324="INTERMEDIA",'TARIFAS 2025'!$C$11,IF(V1324="LEJANA",'TARIFAS 2025'!$D$11))))</f>
        <v>36351</v>
      </c>
      <c r="AA1324" s="51">
        <f t="shared" si="21"/>
        <v>36351</v>
      </c>
    </row>
    <row r="1325" spans="1:27" s="85" customFormat="1" x14ac:dyDescent="0.3">
      <c r="A1325" s="40" t="s">
        <v>86</v>
      </c>
      <c r="B1325" s="40" t="str">
        <f>VLOOKUP(A1325,'CENTROS DE COSTOS'!A:D,2,0)</f>
        <v>0036-0002</v>
      </c>
      <c r="C1325" s="40" t="str">
        <f>VLOOKUP(A1325,'CENTROS DE COSTOS'!A:D,3,0)</f>
        <v>Wompi Eje Cafetero</v>
      </c>
      <c r="D1325" s="40">
        <v>17486</v>
      </c>
      <c r="E1325" s="40" t="s">
        <v>5584</v>
      </c>
      <c r="F1325" s="40">
        <v>10261</v>
      </c>
      <c r="G1325" s="40" t="s">
        <v>33</v>
      </c>
      <c r="H1325" s="40" t="s">
        <v>126</v>
      </c>
      <c r="I1325" s="40" t="s">
        <v>454</v>
      </c>
      <c r="J1325" s="40" t="s">
        <v>1765</v>
      </c>
      <c r="K1325" s="40" t="s">
        <v>1170</v>
      </c>
      <c r="L1325" s="40" t="s">
        <v>9277</v>
      </c>
      <c r="M1325" s="103">
        <v>45971.333333333343</v>
      </c>
      <c r="N1325" s="103">
        <v>45979.480555555558</v>
      </c>
      <c r="O1325" s="40" t="s">
        <v>35</v>
      </c>
      <c r="P1325" s="40" t="s">
        <v>35</v>
      </c>
      <c r="Q1325" s="40" t="s">
        <v>1494</v>
      </c>
      <c r="R1325" s="40" t="s">
        <v>1495</v>
      </c>
      <c r="S1325" s="40" t="s">
        <v>11531</v>
      </c>
      <c r="T1325" s="40" t="s">
        <v>1497</v>
      </c>
      <c r="U1325" s="40"/>
      <c r="V1325" s="40" t="str">
        <f>VLOOKUP(D1325,TIPOLOGIA!A:F,5,0)</f>
        <v>INTERMEDIA</v>
      </c>
      <c r="W1325" s="40" t="str">
        <f>VLOOKUP(D1325,TIPOLOGIA!A:F,6,0)</f>
        <v>TERRESTRE</v>
      </c>
      <c r="X1325" s="40" t="s">
        <v>1675</v>
      </c>
      <c r="Y1325" s="40">
        <v>1</v>
      </c>
      <c r="Z1325" s="51">
        <f>IF(T1325="SOPORTE_TELEFÓNICO",'TARIFAS 2025'!$B$14,IF(V1325="PRINCIPAL",'TARIFAS 2025'!$B$11,IF(V1325="INTERMEDIA",'TARIFAS 2025'!$C$11,IF(V1325="LEJANA",'TARIFAS 2025'!$D$11))))</f>
        <v>36351</v>
      </c>
      <c r="AA1325" s="51">
        <f t="shared" si="21"/>
        <v>36351</v>
      </c>
    </row>
    <row r="1326" spans="1:27" s="85" customFormat="1" x14ac:dyDescent="0.3">
      <c r="A1326" s="40" t="s">
        <v>80</v>
      </c>
      <c r="B1326" s="40" t="str">
        <f>VLOOKUP(A1326,'CENTROS DE COSTOS'!A:D,2,0)</f>
        <v>0036-0001</v>
      </c>
      <c r="C1326" s="40" t="str">
        <f>VLOOKUP(A1326,'CENTROS DE COSTOS'!A:D,3,0)</f>
        <v>Wompi Costa</v>
      </c>
      <c r="D1326" s="40">
        <v>13001</v>
      </c>
      <c r="E1326" s="40" t="s">
        <v>5585</v>
      </c>
      <c r="F1326" s="40">
        <v>61802</v>
      </c>
      <c r="G1326" s="40" t="s">
        <v>33</v>
      </c>
      <c r="H1326" s="40" t="s">
        <v>275</v>
      </c>
      <c r="I1326" s="40" t="s">
        <v>80</v>
      </c>
      <c r="J1326" s="40" t="s">
        <v>7265</v>
      </c>
      <c r="K1326" s="40" t="s">
        <v>1170</v>
      </c>
      <c r="L1326" s="40" t="s">
        <v>9278</v>
      </c>
      <c r="M1326" s="103">
        <v>45979.333333333343</v>
      </c>
      <c r="N1326" s="103">
        <v>45979.480555555558</v>
      </c>
      <c r="O1326" s="40" t="s">
        <v>35</v>
      </c>
      <c r="P1326" s="40" t="s">
        <v>35</v>
      </c>
      <c r="Q1326" s="40" t="s">
        <v>1494</v>
      </c>
      <c r="R1326" s="40" t="s">
        <v>1495</v>
      </c>
      <c r="S1326" s="40" t="s">
        <v>11532</v>
      </c>
      <c r="T1326" s="40" t="s">
        <v>1172</v>
      </c>
      <c r="U1326" s="40">
        <v>64</v>
      </c>
      <c r="V1326" s="40" t="str">
        <f>VLOOKUP(D1326,TIPOLOGIA!A:F,5,0)</f>
        <v>PRINCIPAL</v>
      </c>
      <c r="W1326" s="40" t="str">
        <f>VLOOKUP(D1326,TIPOLOGIA!A:F,6,0)</f>
        <v>TERRESTRE</v>
      </c>
      <c r="X1326" s="40" t="s">
        <v>1228</v>
      </c>
      <c r="Y1326" s="40">
        <v>1</v>
      </c>
      <c r="Z1326" s="51">
        <f>IF(T1326="SOPORTE_TELEFÓNICO",'TARIFAS 2025'!$B$14,IF(V1326="PRINCIPAL",'TARIFAS 2025'!$B$11,IF(V1326="INTERMEDIA",'TARIFAS 2025'!$C$11,IF(V1326="LEJANA",'TARIFAS 2025'!$D$11))))</f>
        <v>31419</v>
      </c>
      <c r="AA1326" s="51">
        <f t="shared" si="21"/>
        <v>31419</v>
      </c>
    </row>
    <row r="1327" spans="1:27" s="85" customFormat="1" x14ac:dyDescent="0.3">
      <c r="A1327" s="40" t="s">
        <v>91</v>
      </c>
      <c r="B1327" s="40" t="str">
        <f>VLOOKUP(A1327,'CENTROS DE COSTOS'!A:D,2,0)</f>
        <v>0036-0003</v>
      </c>
      <c r="C1327" s="40" t="str">
        <f>VLOOKUP(A1327,'CENTROS DE COSTOS'!A:D,3,0)</f>
        <v>Wompi Suroccidente</v>
      </c>
      <c r="D1327" s="40">
        <v>52323</v>
      </c>
      <c r="E1327" s="40" t="s">
        <v>5586</v>
      </c>
      <c r="F1327" s="40">
        <v>10155</v>
      </c>
      <c r="G1327" s="40" t="s">
        <v>33</v>
      </c>
      <c r="H1327" s="40" t="s">
        <v>133</v>
      </c>
      <c r="I1327" s="40" t="s">
        <v>860</v>
      </c>
      <c r="J1327" s="40" t="s">
        <v>7266</v>
      </c>
      <c r="K1327" s="40" t="s">
        <v>1170</v>
      </c>
      <c r="L1327" s="40" t="s">
        <v>9279</v>
      </c>
      <c r="M1327" s="103">
        <v>45971.333333333343</v>
      </c>
      <c r="N1327" s="103">
        <v>45979.480555555558</v>
      </c>
      <c r="O1327" s="40" t="s">
        <v>35</v>
      </c>
      <c r="P1327" s="40" t="s">
        <v>35</v>
      </c>
      <c r="Q1327" s="40" t="s">
        <v>1494</v>
      </c>
      <c r="R1327" s="40" t="s">
        <v>1495</v>
      </c>
      <c r="S1327" s="40" t="s">
        <v>11533</v>
      </c>
      <c r="T1327" s="40" t="s">
        <v>1497</v>
      </c>
      <c r="U1327" s="40"/>
      <c r="V1327" s="40" t="str">
        <f>VLOOKUP(D1327,TIPOLOGIA!A:F,5,0)</f>
        <v>INTERMEDIA</v>
      </c>
      <c r="W1327" s="40" t="str">
        <f>VLOOKUP(D1327,TIPOLOGIA!A:F,6,0)</f>
        <v>TERRESTRE</v>
      </c>
      <c r="X1327" s="40" t="s">
        <v>1591</v>
      </c>
      <c r="Y1327" s="40">
        <v>1</v>
      </c>
      <c r="Z1327" s="51">
        <f>IF(T1327="SOPORTE_TELEFÓNICO",'TARIFAS 2025'!$B$14,IF(V1327="PRINCIPAL",'TARIFAS 2025'!$B$11,IF(V1327="INTERMEDIA",'TARIFAS 2025'!$C$11,IF(V1327="LEJANA",'TARIFAS 2025'!$D$11))))</f>
        <v>36351</v>
      </c>
      <c r="AA1327" s="51">
        <f t="shared" si="21"/>
        <v>36351</v>
      </c>
    </row>
    <row r="1328" spans="1:27" s="85" customFormat="1" x14ac:dyDescent="0.3">
      <c r="A1328" s="40" t="s">
        <v>92</v>
      </c>
      <c r="B1328" s="40" t="str">
        <f>VLOOKUP(A1328,'CENTROS DE COSTOS'!A:D,2,0)</f>
        <v>0036-0002</v>
      </c>
      <c r="C1328" s="40" t="str">
        <f>VLOOKUP(A1328,'CENTROS DE COSTOS'!A:D,3,0)</f>
        <v>Wompi Eje Cafetero</v>
      </c>
      <c r="D1328" s="40">
        <v>66594</v>
      </c>
      <c r="E1328" s="40" t="s">
        <v>5587</v>
      </c>
      <c r="F1328" s="40">
        <v>39035</v>
      </c>
      <c r="G1328" s="40" t="s">
        <v>33</v>
      </c>
      <c r="H1328" s="40" t="s">
        <v>458</v>
      </c>
      <c r="I1328" s="40" t="s">
        <v>958</v>
      </c>
      <c r="J1328" s="40" t="s">
        <v>7267</v>
      </c>
      <c r="K1328" s="40" t="s">
        <v>1170</v>
      </c>
      <c r="L1328" s="40" t="s">
        <v>9280</v>
      </c>
      <c r="M1328" s="103">
        <v>45971.577777777777</v>
      </c>
      <c r="N1328" s="103">
        <v>45979.480555555558</v>
      </c>
      <c r="O1328" s="40" t="s">
        <v>35</v>
      </c>
      <c r="P1328" s="40" t="s">
        <v>35</v>
      </c>
      <c r="Q1328" s="40" t="s">
        <v>1494</v>
      </c>
      <c r="R1328" s="40" t="s">
        <v>1495</v>
      </c>
      <c r="S1328" s="40" t="s">
        <v>11534</v>
      </c>
      <c r="T1328" s="40" t="s">
        <v>1497</v>
      </c>
      <c r="U1328" s="40"/>
      <c r="V1328" s="40" t="str">
        <f>VLOOKUP(D1328,TIPOLOGIA!A:F,5,0)</f>
        <v>INTERMEDIA</v>
      </c>
      <c r="W1328" s="40" t="str">
        <f>VLOOKUP(D1328,TIPOLOGIA!A:F,6,0)</f>
        <v>TERRESTRE</v>
      </c>
      <c r="X1328" s="40" t="s">
        <v>12483</v>
      </c>
      <c r="Y1328" s="40">
        <v>1</v>
      </c>
      <c r="Z1328" s="51">
        <f>IF(T1328="SOPORTE_TELEFÓNICO",'TARIFAS 2025'!$B$14,IF(V1328="PRINCIPAL",'TARIFAS 2025'!$B$11,IF(V1328="INTERMEDIA",'TARIFAS 2025'!$C$11,IF(V1328="LEJANA",'TARIFAS 2025'!$D$11))))</f>
        <v>36351</v>
      </c>
      <c r="AA1328" s="51">
        <f t="shared" si="21"/>
        <v>36351</v>
      </c>
    </row>
    <row r="1329" spans="1:27" s="85" customFormat="1" x14ac:dyDescent="0.3">
      <c r="A1329" s="40" t="s">
        <v>92</v>
      </c>
      <c r="B1329" s="40" t="str">
        <f>VLOOKUP(A1329,'CENTROS DE COSTOS'!A:D,2,0)</f>
        <v>0036-0002</v>
      </c>
      <c r="C1329" s="40" t="str">
        <f>VLOOKUP(A1329,'CENTROS DE COSTOS'!A:D,3,0)</f>
        <v>Wompi Eje Cafetero</v>
      </c>
      <c r="D1329" s="40">
        <v>66594</v>
      </c>
      <c r="E1329" s="40">
        <v>2993745</v>
      </c>
      <c r="F1329" s="40">
        <v>73623</v>
      </c>
      <c r="G1329" s="40" t="s">
        <v>33</v>
      </c>
      <c r="H1329" s="40" t="s">
        <v>458</v>
      </c>
      <c r="I1329" s="40" t="s">
        <v>958</v>
      </c>
      <c r="J1329" s="40" t="s">
        <v>7268</v>
      </c>
      <c r="K1329" s="40" t="s">
        <v>1170</v>
      </c>
      <c r="L1329" s="40" t="s">
        <v>9281</v>
      </c>
      <c r="M1329" s="103">
        <v>45971.333333333343</v>
      </c>
      <c r="N1329" s="103">
        <v>45979.481249999997</v>
      </c>
      <c r="O1329" s="40" t="s">
        <v>35</v>
      </c>
      <c r="P1329" s="40" t="s">
        <v>35</v>
      </c>
      <c r="Q1329" s="40" t="s">
        <v>1494</v>
      </c>
      <c r="R1329" s="40" t="s">
        <v>1495</v>
      </c>
      <c r="S1329" s="40" t="s">
        <v>11535</v>
      </c>
      <c r="T1329" s="40" t="s">
        <v>1497</v>
      </c>
      <c r="U1329" s="40">
        <v>32</v>
      </c>
      <c r="V1329" s="40" t="str">
        <f>VLOOKUP(D1329,TIPOLOGIA!A:F,5,0)</f>
        <v>INTERMEDIA</v>
      </c>
      <c r="W1329" s="40" t="str">
        <f>VLOOKUP(D1329,TIPOLOGIA!A:F,6,0)</f>
        <v>TERRESTRE</v>
      </c>
      <c r="X1329" s="40" t="s">
        <v>1802</v>
      </c>
      <c r="Y1329" s="40">
        <v>1</v>
      </c>
      <c r="Z1329" s="51">
        <f>IF(T1329="SOPORTE_TELEFÓNICO",'TARIFAS 2025'!$B$14,IF(V1329="PRINCIPAL",'TARIFAS 2025'!$B$11,IF(V1329="INTERMEDIA",'TARIFAS 2025'!$C$11,IF(V1329="LEJANA",'TARIFAS 2025'!$D$11))))</f>
        <v>36351</v>
      </c>
      <c r="AA1329" s="51">
        <f t="shared" si="21"/>
        <v>36351</v>
      </c>
    </row>
    <row r="1330" spans="1:27" s="85" customFormat="1" x14ac:dyDescent="0.3">
      <c r="A1330" s="40" t="s">
        <v>77</v>
      </c>
      <c r="B1330" s="40" t="str">
        <f>VLOOKUP(A1330,'CENTROS DE COSTOS'!A:D,2,0)</f>
        <v>0036-0003</v>
      </c>
      <c r="C1330" s="40" t="str">
        <f>VLOOKUP(A1330,'CENTROS DE COSTOS'!A:D,3,0)</f>
        <v>Wompi Suroccidente</v>
      </c>
      <c r="D1330" s="40">
        <v>76001</v>
      </c>
      <c r="E1330" s="40" t="s">
        <v>5588</v>
      </c>
      <c r="F1330" s="40">
        <v>78511</v>
      </c>
      <c r="G1330" s="40" t="s">
        <v>33</v>
      </c>
      <c r="H1330" s="40" t="s">
        <v>1101</v>
      </c>
      <c r="I1330" s="40" t="s">
        <v>77</v>
      </c>
      <c r="J1330" s="40" t="s">
        <v>7269</v>
      </c>
      <c r="K1330" s="40" t="s">
        <v>1170</v>
      </c>
      <c r="L1330" s="40" t="s">
        <v>9282</v>
      </c>
      <c r="M1330" s="103">
        <v>45979.333333333343</v>
      </c>
      <c r="N1330" s="103">
        <v>45979.486805555563</v>
      </c>
      <c r="O1330" s="40" t="s">
        <v>35</v>
      </c>
      <c r="P1330" s="40" t="s">
        <v>35</v>
      </c>
      <c r="Q1330" s="40" t="s">
        <v>1494</v>
      </c>
      <c r="R1330" s="40" t="s">
        <v>1495</v>
      </c>
      <c r="S1330" s="40" t="s">
        <v>11536</v>
      </c>
      <c r="T1330" s="40" t="s">
        <v>1172</v>
      </c>
      <c r="U1330" s="40">
        <v>48</v>
      </c>
      <c r="V1330" s="40" t="str">
        <f>VLOOKUP(D1330,TIPOLOGIA!A:F,5,0)</f>
        <v>PRINCIPAL</v>
      </c>
      <c r="W1330" s="40" t="str">
        <f>VLOOKUP(D1330,TIPOLOGIA!A:F,6,0)</f>
        <v>TERRESTRE</v>
      </c>
      <c r="X1330" s="40" t="s">
        <v>1261</v>
      </c>
      <c r="Y1330" s="40">
        <v>1</v>
      </c>
      <c r="Z1330" s="51">
        <f>IF(T1330="SOPORTE_TELEFÓNICO",'TARIFAS 2025'!$B$14,IF(V1330="PRINCIPAL",'TARIFAS 2025'!$B$11,IF(V1330="INTERMEDIA",'TARIFAS 2025'!$C$11,IF(V1330="LEJANA",'TARIFAS 2025'!$D$11))))</f>
        <v>31419</v>
      </c>
      <c r="AA1330" s="51">
        <f t="shared" si="21"/>
        <v>31419</v>
      </c>
    </row>
    <row r="1331" spans="1:27" s="85" customFormat="1" x14ac:dyDescent="0.3">
      <c r="A1331" s="40" t="s">
        <v>92</v>
      </c>
      <c r="B1331" s="40" t="str">
        <f>VLOOKUP(A1331,'CENTROS DE COSTOS'!A:D,2,0)</f>
        <v>0036-0002</v>
      </c>
      <c r="C1331" s="40" t="str">
        <f>VLOOKUP(A1331,'CENTROS DE COSTOS'!A:D,3,0)</f>
        <v>Wompi Eje Cafetero</v>
      </c>
      <c r="D1331" s="40">
        <v>66001</v>
      </c>
      <c r="E1331" s="40" t="s">
        <v>5589</v>
      </c>
      <c r="F1331" s="40">
        <v>64907</v>
      </c>
      <c r="G1331" s="40" t="s">
        <v>33</v>
      </c>
      <c r="H1331" s="40" t="s">
        <v>458</v>
      </c>
      <c r="I1331" s="40" t="s">
        <v>92</v>
      </c>
      <c r="J1331" s="40" t="s">
        <v>7270</v>
      </c>
      <c r="K1331" s="40" t="s">
        <v>1170</v>
      </c>
      <c r="L1331" s="40" t="s">
        <v>9283</v>
      </c>
      <c r="M1331" s="103">
        <v>45979.333333333343</v>
      </c>
      <c r="N1331" s="103">
        <v>45979.490277777782</v>
      </c>
      <c r="O1331" s="40" t="s">
        <v>35</v>
      </c>
      <c r="P1331" s="40" t="s">
        <v>35</v>
      </c>
      <c r="Q1331" s="40" t="s">
        <v>1494</v>
      </c>
      <c r="R1331" s="40" t="s">
        <v>1495</v>
      </c>
      <c r="S1331" s="40" t="s">
        <v>11537</v>
      </c>
      <c r="T1331" s="40" t="s">
        <v>1172</v>
      </c>
      <c r="U1331" s="40">
        <v>40</v>
      </c>
      <c r="V1331" s="40" t="str">
        <f>VLOOKUP(D1331,TIPOLOGIA!A:F,5,0)</f>
        <v>PRINCIPAL</v>
      </c>
      <c r="W1331" s="40" t="str">
        <f>VLOOKUP(D1331,TIPOLOGIA!A:F,6,0)</f>
        <v>TERRESTRE</v>
      </c>
      <c r="X1331" s="40" t="s">
        <v>1175</v>
      </c>
      <c r="Y1331" s="40">
        <v>1</v>
      </c>
      <c r="Z1331" s="51">
        <f>IF(T1331="SOPORTE_TELEFÓNICO",'TARIFAS 2025'!$B$14,IF(V1331="PRINCIPAL",'TARIFAS 2025'!$B$11,IF(V1331="INTERMEDIA",'TARIFAS 2025'!$C$11,IF(V1331="LEJANA",'TARIFAS 2025'!$D$11))))</f>
        <v>31419</v>
      </c>
      <c r="AA1331" s="51">
        <f t="shared" si="21"/>
        <v>31419</v>
      </c>
    </row>
    <row r="1332" spans="1:27" s="85" customFormat="1" x14ac:dyDescent="0.3">
      <c r="A1332" s="40" t="s">
        <v>85</v>
      </c>
      <c r="B1332" s="40" t="str">
        <f>VLOOKUP(A1332,'CENTROS DE COSTOS'!A:D,2,0)</f>
        <v>0036-0006</v>
      </c>
      <c r="C1332" s="40" t="str">
        <f>VLOOKUP(A1332,'CENTROS DE COSTOS'!A:D,3,0)</f>
        <v>Wompi Oriente</v>
      </c>
      <c r="D1332" s="40">
        <v>73001</v>
      </c>
      <c r="E1332" s="40" t="s">
        <v>5590</v>
      </c>
      <c r="F1332" s="40">
        <v>46185</v>
      </c>
      <c r="G1332" s="40" t="s">
        <v>33</v>
      </c>
      <c r="H1332" s="40" t="s">
        <v>1056</v>
      </c>
      <c r="I1332" s="40" t="s">
        <v>85</v>
      </c>
      <c r="J1332" s="40" t="s">
        <v>7271</v>
      </c>
      <c r="K1332" s="40" t="s">
        <v>1170</v>
      </c>
      <c r="L1332" s="40" t="s">
        <v>9284</v>
      </c>
      <c r="M1332" s="103">
        <v>45979.333333333343</v>
      </c>
      <c r="N1332" s="103">
        <v>45979.491666666669</v>
      </c>
      <c r="O1332" s="40" t="s">
        <v>35</v>
      </c>
      <c r="P1332" s="40" t="s">
        <v>35</v>
      </c>
      <c r="Q1332" s="40" t="s">
        <v>1494</v>
      </c>
      <c r="R1332" s="40" t="s">
        <v>1495</v>
      </c>
      <c r="S1332" s="40" t="s">
        <v>11538</v>
      </c>
      <c r="T1332" s="40" t="s">
        <v>1172</v>
      </c>
      <c r="U1332" s="40">
        <v>64</v>
      </c>
      <c r="V1332" s="40" t="str">
        <f>VLOOKUP(D1332,TIPOLOGIA!A:F,5,0)</f>
        <v>PRINCIPAL</v>
      </c>
      <c r="W1332" s="40" t="str">
        <f>VLOOKUP(D1332,TIPOLOGIA!A:F,6,0)</f>
        <v>TERRESTRE</v>
      </c>
      <c r="X1332" s="40" t="s">
        <v>1319</v>
      </c>
      <c r="Y1332" s="40">
        <v>1</v>
      </c>
      <c r="Z1332" s="51">
        <f>IF(T1332="SOPORTE_TELEFÓNICO",'TARIFAS 2025'!$B$14,IF(V1332="PRINCIPAL",'TARIFAS 2025'!$B$11,IF(V1332="INTERMEDIA",'TARIFAS 2025'!$C$11,IF(V1332="LEJANA",'TARIFAS 2025'!$D$11))))</f>
        <v>31419</v>
      </c>
      <c r="AA1332" s="51">
        <f t="shared" si="21"/>
        <v>31419</v>
      </c>
    </row>
    <row r="1333" spans="1:27" s="85" customFormat="1" x14ac:dyDescent="0.3">
      <c r="A1333" s="40" t="s">
        <v>77</v>
      </c>
      <c r="B1333" s="40" t="str">
        <f>VLOOKUP(A1333,'CENTROS DE COSTOS'!A:D,2,0)</f>
        <v>0036-0003</v>
      </c>
      <c r="C1333" s="40" t="str">
        <f>VLOOKUP(A1333,'CENTROS DE COSTOS'!A:D,3,0)</f>
        <v>Wompi Suroccidente</v>
      </c>
      <c r="D1333" s="40">
        <v>19001</v>
      </c>
      <c r="E1333" s="40" t="s">
        <v>5591</v>
      </c>
      <c r="F1333" s="40">
        <v>77560</v>
      </c>
      <c r="G1333" s="40" t="s">
        <v>33</v>
      </c>
      <c r="H1333" s="40" t="s">
        <v>498</v>
      </c>
      <c r="I1333" s="40" t="s">
        <v>93</v>
      </c>
      <c r="J1333" s="40" t="s">
        <v>7272</v>
      </c>
      <c r="K1333" s="40" t="s">
        <v>1170</v>
      </c>
      <c r="L1333" s="40" t="s">
        <v>9285</v>
      </c>
      <c r="M1333" s="103">
        <v>45975.695138888892</v>
      </c>
      <c r="N1333" s="103">
        <v>45979.491666666669</v>
      </c>
      <c r="O1333" s="40" t="s">
        <v>35</v>
      </c>
      <c r="P1333" s="40" t="s">
        <v>35</v>
      </c>
      <c r="Q1333" s="40" t="s">
        <v>1494</v>
      </c>
      <c r="R1333" s="40" t="s">
        <v>1495</v>
      </c>
      <c r="S1333" s="40" t="s">
        <v>11539</v>
      </c>
      <c r="T1333" s="40" t="s">
        <v>1172</v>
      </c>
      <c r="U1333" s="40">
        <v>24</v>
      </c>
      <c r="V1333" s="40" t="str">
        <f>VLOOKUP(D1333,TIPOLOGIA!A:F,5,0)</f>
        <v>LEJANA</v>
      </c>
      <c r="W1333" s="40" t="str">
        <f>VLOOKUP(D1333,TIPOLOGIA!A:F,6,0)</f>
        <v>TERRESTRE</v>
      </c>
      <c r="X1333" s="40" t="s">
        <v>1194</v>
      </c>
      <c r="Y1333" s="40">
        <v>1</v>
      </c>
      <c r="Z1333" s="51">
        <f>IF(T1333="SOPORTE_TELEFÓNICO",'TARIFAS 2025'!$B$14,IF(V1333="PRINCIPAL",'TARIFAS 2025'!$B$11,IF(V1333="INTERMEDIA",'TARIFAS 2025'!$C$11,IF(V1333="LEJANA",'TARIFAS 2025'!$D$11))))</f>
        <v>40250</v>
      </c>
      <c r="AA1333" s="51">
        <f t="shared" si="21"/>
        <v>40250</v>
      </c>
    </row>
    <row r="1334" spans="1:27" s="85" customFormat="1" x14ac:dyDescent="0.3">
      <c r="A1334" s="40" t="s">
        <v>77</v>
      </c>
      <c r="B1334" s="40" t="str">
        <f>VLOOKUP(A1334,'CENTROS DE COSTOS'!A:D,2,0)</f>
        <v>0036-0003</v>
      </c>
      <c r="C1334" s="40" t="str">
        <f>VLOOKUP(A1334,'CENTROS DE COSTOS'!A:D,3,0)</f>
        <v>Wompi Suroccidente</v>
      </c>
      <c r="D1334" s="40">
        <v>76001</v>
      </c>
      <c r="E1334" s="40" t="s">
        <v>5592</v>
      </c>
      <c r="F1334" s="40">
        <v>70681</v>
      </c>
      <c r="G1334" s="40" t="s">
        <v>33</v>
      </c>
      <c r="H1334" s="40" t="s">
        <v>1101</v>
      </c>
      <c r="I1334" s="40" t="s">
        <v>77</v>
      </c>
      <c r="J1334" s="40" t="s">
        <v>7273</v>
      </c>
      <c r="K1334" s="40" t="s">
        <v>1170</v>
      </c>
      <c r="L1334" s="40" t="s">
        <v>9286</v>
      </c>
      <c r="M1334" s="103">
        <v>45979.388888888891</v>
      </c>
      <c r="N1334" s="103">
        <v>45979.497916666667</v>
      </c>
      <c r="O1334" s="40" t="s">
        <v>35</v>
      </c>
      <c r="P1334" s="40" t="s">
        <v>35</v>
      </c>
      <c r="Q1334" s="40" t="s">
        <v>1494</v>
      </c>
      <c r="R1334" s="40" t="s">
        <v>1495</v>
      </c>
      <c r="S1334" s="40" t="s">
        <v>11540</v>
      </c>
      <c r="T1334" s="40" t="s">
        <v>1172</v>
      </c>
      <c r="U1334" s="40">
        <v>24</v>
      </c>
      <c r="V1334" s="40" t="str">
        <f>VLOOKUP(D1334,TIPOLOGIA!A:F,5,0)</f>
        <v>PRINCIPAL</v>
      </c>
      <c r="W1334" s="40" t="str">
        <f>VLOOKUP(D1334,TIPOLOGIA!A:F,6,0)</f>
        <v>TERRESTRE</v>
      </c>
      <c r="X1334" s="40" t="s">
        <v>1673</v>
      </c>
      <c r="Y1334" s="40">
        <v>1</v>
      </c>
      <c r="Z1334" s="51">
        <f>IF(T1334="SOPORTE_TELEFÓNICO",'TARIFAS 2025'!$B$14,IF(V1334="PRINCIPAL",'TARIFAS 2025'!$B$11,IF(V1334="INTERMEDIA",'TARIFAS 2025'!$C$11,IF(V1334="LEJANA",'TARIFAS 2025'!$D$11))))</f>
        <v>31419</v>
      </c>
      <c r="AA1334" s="51">
        <f t="shared" si="21"/>
        <v>31419</v>
      </c>
    </row>
    <row r="1335" spans="1:27" s="85" customFormat="1" x14ac:dyDescent="0.3">
      <c r="A1335" s="40" t="s">
        <v>77</v>
      </c>
      <c r="B1335" s="40" t="str">
        <f>VLOOKUP(A1335,'CENTROS DE COSTOS'!A:D,2,0)</f>
        <v>0036-0003</v>
      </c>
      <c r="C1335" s="40" t="str">
        <f>VLOOKUP(A1335,'CENTROS DE COSTOS'!A:D,3,0)</f>
        <v>Wompi Suroccidente</v>
      </c>
      <c r="D1335" s="40">
        <v>76520</v>
      </c>
      <c r="E1335" s="40" t="s">
        <v>5593</v>
      </c>
      <c r="F1335" s="40">
        <v>74816</v>
      </c>
      <c r="G1335" s="40" t="s">
        <v>33</v>
      </c>
      <c r="H1335" s="40" t="s">
        <v>1101</v>
      </c>
      <c r="I1335" s="40" t="s">
        <v>1122</v>
      </c>
      <c r="J1335" s="40" t="s">
        <v>7274</v>
      </c>
      <c r="K1335" s="40" t="s">
        <v>1170</v>
      </c>
      <c r="L1335" s="40" t="s">
        <v>9287</v>
      </c>
      <c r="M1335" s="103">
        <v>45979.333333333343</v>
      </c>
      <c r="N1335" s="103">
        <v>45979.500694444447</v>
      </c>
      <c r="O1335" s="40" t="s">
        <v>35</v>
      </c>
      <c r="P1335" s="40" t="s">
        <v>35</v>
      </c>
      <c r="Q1335" s="40" t="s">
        <v>1494</v>
      </c>
      <c r="R1335" s="40" t="s">
        <v>1495</v>
      </c>
      <c r="S1335" s="40" t="s">
        <v>11541</v>
      </c>
      <c r="T1335" s="40" t="s">
        <v>1172</v>
      </c>
      <c r="U1335" s="40">
        <v>32</v>
      </c>
      <c r="V1335" s="40" t="str">
        <f>VLOOKUP(D1335,TIPOLOGIA!A:F,5,0)</f>
        <v>PRINCIPAL</v>
      </c>
      <c r="W1335" s="40" t="str">
        <f>VLOOKUP(D1335,TIPOLOGIA!A:F,6,0)</f>
        <v>TERRESTRE</v>
      </c>
      <c r="X1335" s="40" t="s">
        <v>1215</v>
      </c>
      <c r="Y1335" s="40">
        <v>1</v>
      </c>
      <c r="Z1335" s="51">
        <f>IF(T1335="SOPORTE_TELEFÓNICO",'TARIFAS 2025'!$B$14,IF(V1335="PRINCIPAL",'TARIFAS 2025'!$B$11,IF(V1335="INTERMEDIA",'TARIFAS 2025'!$C$11,IF(V1335="LEJANA",'TARIFAS 2025'!$D$11))))</f>
        <v>31419</v>
      </c>
      <c r="AA1335" s="51">
        <f t="shared" si="21"/>
        <v>31419</v>
      </c>
    </row>
    <row r="1336" spans="1:27" s="85" customFormat="1" x14ac:dyDescent="0.3">
      <c r="A1336" s="40" t="s">
        <v>71</v>
      </c>
      <c r="B1336" s="40" t="str">
        <f>VLOOKUP(A1336,'CENTROS DE COSTOS'!A:D,2,0)</f>
        <v>0036-0004</v>
      </c>
      <c r="C1336" s="40" t="str">
        <f>VLOOKUP(A1336,'CENTROS DE COSTOS'!A:D,3,0)</f>
        <v>Wompi Centro</v>
      </c>
      <c r="D1336" s="40">
        <v>11001</v>
      </c>
      <c r="E1336" s="40" t="s">
        <v>5594</v>
      </c>
      <c r="F1336" s="40">
        <v>36847</v>
      </c>
      <c r="G1336" s="40" t="s">
        <v>33</v>
      </c>
      <c r="H1336" s="40" t="s">
        <v>618</v>
      </c>
      <c r="I1336" s="40" t="s">
        <v>71</v>
      </c>
      <c r="J1336" s="40" t="s">
        <v>7275</v>
      </c>
      <c r="K1336" s="40" t="s">
        <v>1170</v>
      </c>
      <c r="L1336" s="40" t="s">
        <v>9288</v>
      </c>
      <c r="M1336" s="103">
        <v>45973.333333333343</v>
      </c>
      <c r="N1336" s="103">
        <v>45979.511111111111</v>
      </c>
      <c r="O1336" s="40" t="s">
        <v>35</v>
      </c>
      <c r="P1336" s="40" t="s">
        <v>35</v>
      </c>
      <c r="Q1336" s="40" t="s">
        <v>1494</v>
      </c>
      <c r="R1336" s="40" t="s">
        <v>1495</v>
      </c>
      <c r="S1336" s="40" t="s">
        <v>11542</v>
      </c>
      <c r="T1336" s="40" t="s">
        <v>1172</v>
      </c>
      <c r="U1336" s="40">
        <v>40</v>
      </c>
      <c r="V1336" s="40" t="str">
        <f>VLOOKUP(D1336,TIPOLOGIA!A:F,5,0)</f>
        <v>PRINCIPAL</v>
      </c>
      <c r="W1336" s="40" t="str">
        <f>VLOOKUP(D1336,TIPOLOGIA!A:F,6,0)</f>
        <v>TERRESTRE</v>
      </c>
      <c r="X1336" s="40" t="s">
        <v>1179</v>
      </c>
      <c r="Y1336" s="40">
        <v>1</v>
      </c>
      <c r="Z1336" s="51">
        <f>IF(T1336="SOPORTE_TELEFÓNICO",'TARIFAS 2025'!$B$14,IF(V1336="PRINCIPAL",'TARIFAS 2025'!$B$11,IF(V1336="INTERMEDIA",'TARIFAS 2025'!$C$11,IF(V1336="LEJANA",'TARIFAS 2025'!$D$11))))</f>
        <v>31419</v>
      </c>
      <c r="AA1336" s="51">
        <f t="shared" si="21"/>
        <v>31419</v>
      </c>
    </row>
    <row r="1337" spans="1:27" s="85" customFormat="1" x14ac:dyDescent="0.3">
      <c r="A1337" s="40" t="s">
        <v>99</v>
      </c>
      <c r="B1337" s="40" t="str">
        <f>VLOOKUP(A1337,'CENTROS DE COSTOS'!A:D,2,0)</f>
        <v>0036-0006</v>
      </c>
      <c r="C1337" s="40" t="str">
        <f>VLOOKUP(A1337,'CENTROS DE COSTOS'!A:D,3,0)</f>
        <v>Wompi Oriente</v>
      </c>
      <c r="D1337" s="40">
        <v>85001</v>
      </c>
      <c r="E1337" s="40" t="s">
        <v>5595</v>
      </c>
      <c r="F1337" s="40">
        <v>76295</v>
      </c>
      <c r="G1337" s="40" t="s">
        <v>33</v>
      </c>
      <c r="H1337" s="40" t="s">
        <v>481</v>
      </c>
      <c r="I1337" s="40" t="s">
        <v>99</v>
      </c>
      <c r="J1337" s="40" t="s">
        <v>7276</v>
      </c>
      <c r="K1337" s="40" t="s">
        <v>1170</v>
      </c>
      <c r="L1337" s="40" t="s">
        <v>9289</v>
      </c>
      <c r="M1337" s="103">
        <v>45975.439583333333</v>
      </c>
      <c r="N1337" s="103">
        <v>45979.513194444437</v>
      </c>
      <c r="O1337" s="40" t="s">
        <v>35</v>
      </c>
      <c r="P1337" s="40" t="s">
        <v>35</v>
      </c>
      <c r="Q1337" s="40" t="s">
        <v>1494</v>
      </c>
      <c r="R1337" s="40" t="s">
        <v>1495</v>
      </c>
      <c r="S1337" s="40" t="s">
        <v>11543</v>
      </c>
      <c r="T1337" s="40" t="s">
        <v>1172</v>
      </c>
      <c r="U1337" s="40">
        <v>24</v>
      </c>
      <c r="V1337" s="40" t="str">
        <f>VLOOKUP(D1337,TIPOLOGIA!A:F,5,0)</f>
        <v>PRINCIPAL</v>
      </c>
      <c r="W1337" s="40" t="str">
        <f>VLOOKUP(D1337,TIPOLOGIA!A:F,6,0)</f>
        <v>TERRESTRE</v>
      </c>
      <c r="X1337" s="40" t="s">
        <v>1219</v>
      </c>
      <c r="Y1337" s="40">
        <v>1</v>
      </c>
      <c r="Z1337" s="51">
        <f>IF(T1337="SOPORTE_TELEFÓNICO",'TARIFAS 2025'!$B$14,IF(V1337="PRINCIPAL",'TARIFAS 2025'!$B$11,IF(V1337="INTERMEDIA",'TARIFAS 2025'!$C$11,IF(V1337="LEJANA",'TARIFAS 2025'!$D$11))))</f>
        <v>31419</v>
      </c>
      <c r="AA1337" s="51">
        <f t="shared" si="21"/>
        <v>31419</v>
      </c>
    </row>
    <row r="1338" spans="1:27" s="85" customFormat="1" x14ac:dyDescent="0.3">
      <c r="A1338" s="40" t="s">
        <v>85</v>
      </c>
      <c r="B1338" s="40" t="str">
        <f>VLOOKUP(A1338,'CENTROS DE COSTOS'!A:D,2,0)</f>
        <v>0036-0006</v>
      </c>
      <c r="C1338" s="40" t="str">
        <f>VLOOKUP(A1338,'CENTROS DE COSTOS'!A:D,3,0)</f>
        <v>Wompi Oriente</v>
      </c>
      <c r="D1338" s="40">
        <v>73124</v>
      </c>
      <c r="E1338" s="40" t="s">
        <v>5596</v>
      </c>
      <c r="F1338" s="40">
        <v>75995</v>
      </c>
      <c r="G1338" s="40" t="s">
        <v>33</v>
      </c>
      <c r="H1338" s="40" t="s">
        <v>1056</v>
      </c>
      <c r="I1338" s="40" t="s">
        <v>1063</v>
      </c>
      <c r="J1338" s="40" t="s">
        <v>7277</v>
      </c>
      <c r="K1338" s="40" t="s">
        <v>1170</v>
      </c>
      <c r="L1338" s="40" t="s">
        <v>9290</v>
      </c>
      <c r="M1338" s="103">
        <v>45971.538888888892</v>
      </c>
      <c r="N1338" s="103">
        <v>45979.529861111107</v>
      </c>
      <c r="O1338" s="40" t="s">
        <v>35</v>
      </c>
      <c r="P1338" s="40" t="s">
        <v>35</v>
      </c>
      <c r="Q1338" s="40" t="s">
        <v>1494</v>
      </c>
      <c r="R1338" s="40" t="s">
        <v>1495</v>
      </c>
      <c r="S1338" s="40" t="s">
        <v>11544</v>
      </c>
      <c r="T1338" s="40" t="s">
        <v>1497</v>
      </c>
      <c r="U1338" s="40">
        <v>24</v>
      </c>
      <c r="V1338" s="40" t="str">
        <f>VLOOKUP(D1338,TIPOLOGIA!A:F,5,0)</f>
        <v>INTERMEDIA</v>
      </c>
      <c r="W1338" s="40" t="str">
        <f>VLOOKUP(D1338,TIPOLOGIA!A:F,6,0)</f>
        <v>TERRESTRE</v>
      </c>
      <c r="X1338" s="40" t="s">
        <v>1749</v>
      </c>
      <c r="Y1338" s="40">
        <v>1</v>
      </c>
      <c r="Z1338" s="51">
        <f>IF(T1338="SOPORTE_TELEFÓNICO",'TARIFAS 2025'!$B$14,IF(V1338="PRINCIPAL",'TARIFAS 2025'!$B$11,IF(V1338="INTERMEDIA",'TARIFAS 2025'!$C$11,IF(V1338="LEJANA",'TARIFAS 2025'!$D$11))))</f>
        <v>36351</v>
      </c>
      <c r="AA1338" s="51">
        <f t="shared" si="21"/>
        <v>36351</v>
      </c>
    </row>
    <row r="1339" spans="1:27" s="85" customFormat="1" x14ac:dyDescent="0.3">
      <c r="A1339" s="40" t="s">
        <v>71</v>
      </c>
      <c r="B1339" s="40" t="str">
        <f>VLOOKUP(A1339,'CENTROS DE COSTOS'!A:D,2,0)</f>
        <v>0036-0004</v>
      </c>
      <c r="C1339" s="40" t="str">
        <f>VLOOKUP(A1339,'CENTROS DE COSTOS'!A:D,3,0)</f>
        <v>Wompi Centro</v>
      </c>
      <c r="D1339" s="40">
        <v>25053</v>
      </c>
      <c r="E1339" s="40" t="s">
        <v>5597</v>
      </c>
      <c r="F1339" s="40">
        <v>48873</v>
      </c>
      <c r="G1339" s="40" t="s">
        <v>33</v>
      </c>
      <c r="H1339" s="40" t="s">
        <v>618</v>
      </c>
      <c r="I1339" s="40" t="s">
        <v>628</v>
      </c>
      <c r="J1339" s="40" t="s">
        <v>1796</v>
      </c>
      <c r="K1339" s="40" t="s">
        <v>1170</v>
      </c>
      <c r="L1339" s="40" t="s">
        <v>9291</v>
      </c>
      <c r="M1339" s="103">
        <v>45975.402083333327</v>
      </c>
      <c r="N1339" s="103">
        <v>45979.53125</v>
      </c>
      <c r="O1339" s="40" t="s">
        <v>35</v>
      </c>
      <c r="P1339" s="40" t="s">
        <v>35</v>
      </c>
      <c r="Q1339" s="40" t="s">
        <v>1494</v>
      </c>
      <c r="R1339" s="40" t="s">
        <v>1495</v>
      </c>
      <c r="S1339" s="40" t="s">
        <v>11545</v>
      </c>
      <c r="T1339" s="40" t="s">
        <v>1497</v>
      </c>
      <c r="U1339" s="40">
        <v>64</v>
      </c>
      <c r="V1339" s="40" t="str">
        <f>VLOOKUP(D1339,TIPOLOGIA!A:F,5,0)</f>
        <v>INTERMEDIA</v>
      </c>
      <c r="W1339" s="40" t="str">
        <f>VLOOKUP(D1339,TIPOLOGIA!A:F,6,0)</f>
        <v>TERRESTRE</v>
      </c>
      <c r="X1339" s="40" t="s">
        <v>1675</v>
      </c>
      <c r="Y1339" s="40">
        <v>1</v>
      </c>
      <c r="Z1339" s="51">
        <f>IF(T1339="SOPORTE_TELEFÓNICO",'TARIFAS 2025'!$B$14,IF(V1339="PRINCIPAL",'TARIFAS 2025'!$B$11,IF(V1339="INTERMEDIA",'TARIFAS 2025'!$C$11,IF(V1339="LEJANA",'TARIFAS 2025'!$D$11))))</f>
        <v>36351</v>
      </c>
      <c r="AA1339" s="51">
        <f t="shared" si="21"/>
        <v>36351</v>
      </c>
    </row>
    <row r="1340" spans="1:27" s="85" customFormat="1" x14ac:dyDescent="0.3">
      <c r="A1340" s="40" t="s">
        <v>74</v>
      </c>
      <c r="B1340" s="40" t="str">
        <f>VLOOKUP(A1340,'CENTROS DE COSTOS'!A:D,2,0)</f>
        <v>0036-0007</v>
      </c>
      <c r="C1340" s="40" t="str">
        <f>VLOOKUP(A1340,'CENTROS DE COSTOS'!A:D,3,0)</f>
        <v>Wompi Santander</v>
      </c>
      <c r="D1340" s="40">
        <v>68250</v>
      </c>
      <c r="E1340" s="40" t="s">
        <v>5598</v>
      </c>
      <c r="F1340" s="40">
        <v>18929</v>
      </c>
      <c r="G1340" s="40" t="s">
        <v>33</v>
      </c>
      <c r="H1340" s="40" t="s">
        <v>963</v>
      </c>
      <c r="I1340" s="40" t="s">
        <v>277</v>
      </c>
      <c r="J1340" s="40" t="s">
        <v>7278</v>
      </c>
      <c r="K1340" s="40" t="s">
        <v>1170</v>
      </c>
      <c r="L1340" s="40" t="s">
        <v>9292</v>
      </c>
      <c r="M1340" s="103">
        <v>45974.361111111109</v>
      </c>
      <c r="N1340" s="103">
        <v>45979.53125</v>
      </c>
      <c r="O1340" s="40" t="s">
        <v>35</v>
      </c>
      <c r="P1340" s="40" t="s">
        <v>35</v>
      </c>
      <c r="Q1340" s="40" t="s">
        <v>1494</v>
      </c>
      <c r="R1340" s="40" t="s">
        <v>1495</v>
      </c>
      <c r="S1340" s="40" t="s">
        <v>11546</v>
      </c>
      <c r="T1340" s="40" t="s">
        <v>1497</v>
      </c>
      <c r="U1340" s="40">
        <v>16</v>
      </c>
      <c r="V1340" s="40" t="str">
        <f>VLOOKUP(D1340,TIPOLOGIA!A:F,5,0)</f>
        <v>LEJANA</v>
      </c>
      <c r="W1340" s="40" t="str">
        <f>VLOOKUP(D1340,TIPOLOGIA!A:F,6,0)</f>
        <v>TERRESTRE</v>
      </c>
      <c r="X1340" s="40" t="s">
        <v>12480</v>
      </c>
      <c r="Y1340" s="40">
        <v>1</v>
      </c>
      <c r="Z1340" s="51">
        <f>IF(T1340="SOPORTE_TELEFÓNICO",'TARIFAS 2025'!$B$14,IF(V1340="PRINCIPAL",'TARIFAS 2025'!$B$11,IF(V1340="INTERMEDIA",'TARIFAS 2025'!$C$11,IF(V1340="LEJANA",'TARIFAS 2025'!$D$11))))</f>
        <v>40250</v>
      </c>
      <c r="AA1340" s="51">
        <f t="shared" si="21"/>
        <v>40250</v>
      </c>
    </row>
    <row r="1341" spans="1:27" s="85" customFormat="1" x14ac:dyDescent="0.3">
      <c r="A1341" s="40" t="s">
        <v>89</v>
      </c>
      <c r="B1341" s="40" t="str">
        <f>VLOOKUP(A1341,'CENTROS DE COSTOS'!A:D,2,0)</f>
        <v>0036-0001</v>
      </c>
      <c r="C1341" s="40" t="str">
        <f>VLOOKUP(A1341,'CENTROS DE COSTOS'!A:D,3,0)</f>
        <v>Wompi Costa</v>
      </c>
      <c r="D1341" s="40">
        <v>23068</v>
      </c>
      <c r="E1341" s="40" t="s">
        <v>5599</v>
      </c>
      <c r="F1341" s="40">
        <v>74746</v>
      </c>
      <c r="G1341" s="40" t="s">
        <v>33</v>
      </c>
      <c r="H1341" s="40" t="s">
        <v>276</v>
      </c>
      <c r="I1341" s="40" t="s">
        <v>593</v>
      </c>
      <c r="J1341" s="40" t="s">
        <v>7279</v>
      </c>
      <c r="K1341" s="40" t="s">
        <v>1170</v>
      </c>
      <c r="L1341" s="40" t="s">
        <v>9293</v>
      </c>
      <c r="M1341" s="103">
        <v>45972.686111111107</v>
      </c>
      <c r="N1341" s="103">
        <v>45979.532638888893</v>
      </c>
      <c r="O1341" s="40" t="s">
        <v>35</v>
      </c>
      <c r="P1341" s="40" t="s">
        <v>35</v>
      </c>
      <c r="Q1341" s="40" t="s">
        <v>1494</v>
      </c>
      <c r="R1341" s="40" t="s">
        <v>1495</v>
      </c>
      <c r="S1341" s="40" t="s">
        <v>11547</v>
      </c>
      <c r="T1341" s="40" t="s">
        <v>1497</v>
      </c>
      <c r="U1341" s="40">
        <v>64</v>
      </c>
      <c r="V1341" s="40" t="str">
        <f>VLOOKUP(D1341,TIPOLOGIA!A:F,5,0)</f>
        <v>LEJANA</v>
      </c>
      <c r="W1341" s="40" t="str">
        <f>VLOOKUP(D1341,TIPOLOGIA!A:F,6,0)</f>
        <v>TERRESTRE</v>
      </c>
      <c r="X1341" s="40" t="s">
        <v>1749</v>
      </c>
      <c r="Y1341" s="40">
        <v>1</v>
      </c>
      <c r="Z1341" s="51">
        <f>IF(T1341="SOPORTE_TELEFÓNICO",'TARIFAS 2025'!$B$14,IF(V1341="PRINCIPAL",'TARIFAS 2025'!$B$11,IF(V1341="INTERMEDIA",'TARIFAS 2025'!$C$11,IF(V1341="LEJANA",'TARIFAS 2025'!$D$11))))</f>
        <v>40250</v>
      </c>
      <c r="AA1341" s="51">
        <f t="shared" si="21"/>
        <v>40250</v>
      </c>
    </row>
    <row r="1342" spans="1:27" s="85" customFormat="1" x14ac:dyDescent="0.3">
      <c r="A1342" s="40" t="s">
        <v>71</v>
      </c>
      <c r="B1342" s="40" t="str">
        <f>VLOOKUP(A1342,'CENTROS DE COSTOS'!A:D,2,0)</f>
        <v>0036-0004</v>
      </c>
      <c r="C1342" s="40" t="str">
        <f>VLOOKUP(A1342,'CENTROS DE COSTOS'!A:D,3,0)</f>
        <v>Wompi Centro</v>
      </c>
      <c r="D1342" s="40">
        <v>25483</v>
      </c>
      <c r="E1342" s="40" t="s">
        <v>5600</v>
      </c>
      <c r="F1342" s="40">
        <v>68889</v>
      </c>
      <c r="G1342" s="40" t="s">
        <v>33</v>
      </c>
      <c r="H1342" s="40" t="s">
        <v>618</v>
      </c>
      <c r="I1342" s="40" t="s">
        <v>133</v>
      </c>
      <c r="J1342" s="40" t="s">
        <v>7280</v>
      </c>
      <c r="K1342" s="40" t="s">
        <v>1170</v>
      </c>
      <c r="L1342" s="40" t="s">
        <v>9294</v>
      </c>
      <c r="M1342" s="103">
        <v>45972.620138888888</v>
      </c>
      <c r="N1342" s="103">
        <v>45979.533333333333</v>
      </c>
      <c r="O1342" s="40" t="s">
        <v>35</v>
      </c>
      <c r="P1342" s="40" t="s">
        <v>35</v>
      </c>
      <c r="Q1342" s="40" t="s">
        <v>1494</v>
      </c>
      <c r="R1342" s="40" t="s">
        <v>1495</v>
      </c>
      <c r="S1342" s="40" t="s">
        <v>11548</v>
      </c>
      <c r="T1342" s="40" t="s">
        <v>1497</v>
      </c>
      <c r="U1342" s="40">
        <v>40</v>
      </c>
      <c r="V1342" s="40" t="str">
        <f>VLOOKUP(D1342,TIPOLOGIA!A:F,5,0)</f>
        <v>LEJANA</v>
      </c>
      <c r="W1342" s="40" t="str">
        <f>VLOOKUP(D1342,TIPOLOGIA!A:F,6,0)</f>
        <v>TERRESTRE</v>
      </c>
      <c r="X1342" s="40" t="s">
        <v>1749</v>
      </c>
      <c r="Y1342" s="40">
        <v>1</v>
      </c>
      <c r="Z1342" s="51">
        <f>IF(T1342="SOPORTE_TELEFÓNICO",'TARIFAS 2025'!$B$14,IF(V1342="PRINCIPAL",'TARIFAS 2025'!$B$11,IF(V1342="INTERMEDIA",'TARIFAS 2025'!$C$11,IF(V1342="LEJANA",'TARIFAS 2025'!$D$11))))</f>
        <v>40250</v>
      </c>
      <c r="AA1342" s="51">
        <f t="shared" si="21"/>
        <v>40250</v>
      </c>
    </row>
    <row r="1343" spans="1:27" s="85" customFormat="1" x14ac:dyDescent="0.3">
      <c r="A1343" s="40" t="s">
        <v>89</v>
      </c>
      <c r="B1343" s="40" t="str">
        <f>VLOOKUP(A1343,'CENTROS DE COSTOS'!A:D,2,0)</f>
        <v>0036-0001</v>
      </c>
      <c r="C1343" s="40" t="str">
        <f>VLOOKUP(A1343,'CENTROS DE COSTOS'!A:D,3,0)</f>
        <v>Wompi Costa</v>
      </c>
      <c r="D1343" s="40">
        <v>23068</v>
      </c>
      <c r="E1343" s="40" t="s">
        <v>5601</v>
      </c>
      <c r="F1343" s="40">
        <v>64428</v>
      </c>
      <c r="G1343" s="40" t="s">
        <v>33</v>
      </c>
      <c r="H1343" s="40" t="s">
        <v>276</v>
      </c>
      <c r="I1343" s="40" t="s">
        <v>593</v>
      </c>
      <c r="J1343" s="40" t="s">
        <v>7281</v>
      </c>
      <c r="K1343" s="40" t="s">
        <v>1170</v>
      </c>
      <c r="L1343" s="40" t="s">
        <v>9295</v>
      </c>
      <c r="M1343" s="103">
        <v>45972.526388888888</v>
      </c>
      <c r="N1343" s="103">
        <v>45979.53402777778</v>
      </c>
      <c r="O1343" s="40" t="s">
        <v>35</v>
      </c>
      <c r="P1343" s="40" t="s">
        <v>35</v>
      </c>
      <c r="Q1343" s="40" t="s">
        <v>1494</v>
      </c>
      <c r="R1343" s="40" t="s">
        <v>1495</v>
      </c>
      <c r="S1343" s="40" t="s">
        <v>11549</v>
      </c>
      <c r="T1343" s="40" t="s">
        <v>1497</v>
      </c>
      <c r="U1343" s="40">
        <v>32</v>
      </c>
      <c r="V1343" s="40" t="str">
        <f>VLOOKUP(D1343,TIPOLOGIA!A:F,5,0)</f>
        <v>LEJANA</v>
      </c>
      <c r="W1343" s="40" t="str">
        <f>VLOOKUP(D1343,TIPOLOGIA!A:F,6,0)</f>
        <v>TERRESTRE</v>
      </c>
      <c r="X1343" s="40" t="s">
        <v>1749</v>
      </c>
      <c r="Y1343" s="40">
        <v>1</v>
      </c>
      <c r="Z1343" s="51">
        <f>IF(T1343="SOPORTE_TELEFÓNICO",'TARIFAS 2025'!$B$14,IF(V1343="PRINCIPAL",'TARIFAS 2025'!$B$11,IF(V1343="INTERMEDIA",'TARIFAS 2025'!$C$11,IF(V1343="LEJANA",'TARIFAS 2025'!$D$11))))</f>
        <v>40250</v>
      </c>
      <c r="AA1343" s="51">
        <f t="shared" si="21"/>
        <v>40250</v>
      </c>
    </row>
    <row r="1344" spans="1:27" s="85" customFormat="1" x14ac:dyDescent="0.3">
      <c r="A1344" s="40" t="s">
        <v>77</v>
      </c>
      <c r="B1344" s="40" t="str">
        <f>VLOOKUP(A1344,'CENTROS DE COSTOS'!A:D,2,0)</f>
        <v>0036-0003</v>
      </c>
      <c r="C1344" s="40" t="str">
        <f>VLOOKUP(A1344,'CENTROS DE COSTOS'!A:D,3,0)</f>
        <v>Wompi Suroccidente</v>
      </c>
      <c r="D1344" s="40">
        <v>76130</v>
      </c>
      <c r="E1344" s="40">
        <v>2968219</v>
      </c>
      <c r="F1344" s="40">
        <v>59877</v>
      </c>
      <c r="G1344" s="40" t="s">
        <v>33</v>
      </c>
      <c r="H1344" s="40" t="s">
        <v>1101</v>
      </c>
      <c r="I1344" s="40" t="s">
        <v>252</v>
      </c>
      <c r="J1344" s="40" t="s">
        <v>1310</v>
      </c>
      <c r="K1344" s="40" t="s">
        <v>1170</v>
      </c>
      <c r="L1344" s="40" t="s">
        <v>9296</v>
      </c>
      <c r="M1344" s="103">
        <v>45965.333333333343</v>
      </c>
      <c r="N1344" s="103">
        <v>45979.574305555558</v>
      </c>
      <c r="O1344" s="40" t="s">
        <v>35</v>
      </c>
      <c r="P1344" s="40" t="s">
        <v>35</v>
      </c>
      <c r="Q1344" s="40" t="s">
        <v>1494</v>
      </c>
      <c r="R1344" s="40" t="s">
        <v>1495</v>
      </c>
      <c r="S1344" s="40" t="s">
        <v>11550</v>
      </c>
      <c r="T1344" s="40" t="s">
        <v>1497</v>
      </c>
      <c r="U1344" s="40">
        <v>32</v>
      </c>
      <c r="V1344" s="40" t="str">
        <f>VLOOKUP(D1344,TIPOLOGIA!A:F,5,0)</f>
        <v>INTERMEDIA</v>
      </c>
      <c r="W1344" s="40" t="str">
        <f>VLOOKUP(D1344,TIPOLOGIA!A:F,6,0)</f>
        <v>TERRESTRE</v>
      </c>
      <c r="X1344" s="40" t="s">
        <v>1777</v>
      </c>
      <c r="Y1344" s="40">
        <v>1</v>
      </c>
      <c r="Z1344" s="51">
        <f>IF(T1344="SOPORTE_TELEFÓNICO",'TARIFAS 2025'!$B$14,IF(V1344="PRINCIPAL",'TARIFAS 2025'!$B$11,IF(V1344="INTERMEDIA",'TARIFAS 2025'!$C$11,IF(V1344="LEJANA",'TARIFAS 2025'!$D$11))))</f>
        <v>36351</v>
      </c>
      <c r="AA1344" s="51">
        <f t="shared" si="21"/>
        <v>36351</v>
      </c>
    </row>
    <row r="1345" spans="1:27" s="85" customFormat="1" x14ac:dyDescent="0.3">
      <c r="A1345" s="40" t="s">
        <v>81</v>
      </c>
      <c r="B1345" s="40" t="str">
        <f>VLOOKUP(A1345,'CENTROS DE COSTOS'!A:D,2,0)</f>
        <v>0036-0007</v>
      </c>
      <c r="C1345" s="40" t="str">
        <f>VLOOKUP(A1345,'CENTROS DE COSTOS'!A:D,3,0)</f>
        <v>Wompi Santander</v>
      </c>
      <c r="D1345" s="40">
        <v>54553</v>
      </c>
      <c r="E1345" s="40">
        <v>2967988</v>
      </c>
      <c r="F1345" s="40">
        <v>77288</v>
      </c>
      <c r="G1345" s="40" t="s">
        <v>33</v>
      </c>
      <c r="H1345" s="40" t="s">
        <v>891</v>
      </c>
      <c r="I1345" s="40" t="s">
        <v>109</v>
      </c>
      <c r="J1345" s="40" t="s">
        <v>7282</v>
      </c>
      <c r="K1345" s="40" t="s">
        <v>1170</v>
      </c>
      <c r="L1345" s="40" t="s">
        <v>9297</v>
      </c>
      <c r="M1345" s="103">
        <v>45965.333333333343</v>
      </c>
      <c r="N1345" s="103">
        <v>45979.574999999997</v>
      </c>
      <c r="O1345" s="40" t="s">
        <v>35</v>
      </c>
      <c r="P1345" s="40" t="s">
        <v>35</v>
      </c>
      <c r="Q1345" s="40" t="s">
        <v>1494</v>
      </c>
      <c r="R1345" s="40" t="s">
        <v>1495</v>
      </c>
      <c r="S1345" s="40" t="s">
        <v>11551</v>
      </c>
      <c r="T1345" s="40" t="s">
        <v>1497</v>
      </c>
      <c r="U1345" s="40">
        <v>24</v>
      </c>
      <c r="V1345" s="40" t="str">
        <f>VLOOKUP(D1345,TIPOLOGIA!A:F,5,0)</f>
        <v>INTERMEDIA</v>
      </c>
      <c r="W1345" s="40" t="str">
        <f>VLOOKUP(D1345,TIPOLOGIA!A:F,6,0)</f>
        <v>TERRESTRE</v>
      </c>
      <c r="X1345" s="40" t="s">
        <v>1802</v>
      </c>
      <c r="Y1345" s="40">
        <v>1</v>
      </c>
      <c r="Z1345" s="51">
        <f>IF(T1345="SOPORTE_TELEFÓNICO",'TARIFAS 2025'!$B$14,IF(V1345="PRINCIPAL",'TARIFAS 2025'!$B$11,IF(V1345="INTERMEDIA",'TARIFAS 2025'!$C$11,IF(V1345="LEJANA",'TARIFAS 2025'!$D$11))))</f>
        <v>36351</v>
      </c>
      <c r="AA1345" s="51">
        <f t="shared" si="21"/>
        <v>36351</v>
      </c>
    </row>
    <row r="1346" spans="1:27" s="85" customFormat="1" x14ac:dyDescent="0.3">
      <c r="A1346" s="40" t="s">
        <v>91</v>
      </c>
      <c r="B1346" s="40" t="str">
        <f>VLOOKUP(A1346,'CENTROS DE COSTOS'!A:D,2,0)</f>
        <v>0036-0003</v>
      </c>
      <c r="C1346" s="40" t="str">
        <f>VLOOKUP(A1346,'CENTROS DE COSTOS'!A:D,3,0)</f>
        <v>Wompi Suroccidente</v>
      </c>
      <c r="D1346" s="40">
        <v>52079</v>
      </c>
      <c r="E1346" s="40">
        <v>2966612</v>
      </c>
      <c r="F1346" s="40">
        <v>62112</v>
      </c>
      <c r="G1346" s="40" t="s">
        <v>33</v>
      </c>
      <c r="H1346" s="40" t="s">
        <v>133</v>
      </c>
      <c r="I1346" s="40" t="s">
        <v>844</v>
      </c>
      <c r="J1346" s="40" t="s">
        <v>7283</v>
      </c>
      <c r="K1346" s="40" t="s">
        <v>1170</v>
      </c>
      <c r="L1346" s="40" t="s">
        <v>9298</v>
      </c>
      <c r="M1346" s="103">
        <v>45965.333333333343</v>
      </c>
      <c r="N1346" s="103">
        <v>45979.575694444437</v>
      </c>
      <c r="O1346" s="40" t="s">
        <v>35</v>
      </c>
      <c r="P1346" s="40" t="s">
        <v>35</v>
      </c>
      <c r="Q1346" s="40" t="s">
        <v>1494</v>
      </c>
      <c r="R1346" s="40" t="s">
        <v>1495</v>
      </c>
      <c r="S1346" s="40" t="s">
        <v>11552</v>
      </c>
      <c r="T1346" s="40" t="s">
        <v>1497</v>
      </c>
      <c r="U1346" s="40">
        <v>16</v>
      </c>
      <c r="V1346" s="40" t="str">
        <f>VLOOKUP(D1346,TIPOLOGIA!A:F,5,0)</f>
        <v>LEJANA</v>
      </c>
      <c r="W1346" s="40" t="str">
        <f>VLOOKUP(D1346,TIPOLOGIA!A:F,6,0)</f>
        <v>TERRESTRE</v>
      </c>
      <c r="X1346" s="40" t="s">
        <v>1802</v>
      </c>
      <c r="Y1346" s="40">
        <v>1</v>
      </c>
      <c r="Z1346" s="51">
        <f>IF(T1346="SOPORTE_TELEFÓNICO",'TARIFAS 2025'!$B$14,IF(V1346="PRINCIPAL",'TARIFAS 2025'!$B$11,IF(V1346="INTERMEDIA",'TARIFAS 2025'!$C$11,IF(V1346="LEJANA",'TARIFAS 2025'!$D$11))))</f>
        <v>40250</v>
      </c>
      <c r="AA1346" s="51">
        <f t="shared" si="21"/>
        <v>40250</v>
      </c>
    </row>
    <row r="1347" spans="1:27" s="85" customFormat="1" x14ac:dyDescent="0.3">
      <c r="A1347" s="40" t="s">
        <v>86</v>
      </c>
      <c r="B1347" s="40" t="str">
        <f>VLOOKUP(A1347,'CENTROS DE COSTOS'!A:D,2,0)</f>
        <v>0036-0002</v>
      </c>
      <c r="C1347" s="40" t="str">
        <f>VLOOKUP(A1347,'CENTROS DE COSTOS'!A:D,3,0)</f>
        <v>Wompi Eje Cafetero</v>
      </c>
      <c r="D1347" s="40">
        <v>17616</v>
      </c>
      <c r="E1347" s="40">
        <v>2965929</v>
      </c>
      <c r="F1347" s="40">
        <v>63758</v>
      </c>
      <c r="G1347" s="40" t="s">
        <v>33</v>
      </c>
      <c r="H1347" s="40" t="s">
        <v>126</v>
      </c>
      <c r="I1347" s="40" t="s">
        <v>458</v>
      </c>
      <c r="J1347" s="40" t="s">
        <v>7284</v>
      </c>
      <c r="K1347" s="40" t="s">
        <v>1170</v>
      </c>
      <c r="L1347" s="40" t="s">
        <v>9299</v>
      </c>
      <c r="M1347" s="103">
        <v>45965.333333333343</v>
      </c>
      <c r="N1347" s="103">
        <v>45979.576388888891</v>
      </c>
      <c r="O1347" s="40" t="s">
        <v>35</v>
      </c>
      <c r="P1347" s="40" t="s">
        <v>35</v>
      </c>
      <c r="Q1347" s="40" t="s">
        <v>1494</v>
      </c>
      <c r="R1347" s="40" t="s">
        <v>1495</v>
      </c>
      <c r="S1347" s="40" t="s">
        <v>11553</v>
      </c>
      <c r="T1347" s="40" t="s">
        <v>1497</v>
      </c>
      <c r="U1347" s="40">
        <v>24</v>
      </c>
      <c r="V1347" s="40" t="str">
        <f>VLOOKUP(D1347,TIPOLOGIA!A:F,5,0)</f>
        <v>INTERMEDIA</v>
      </c>
      <c r="W1347" s="40" t="str">
        <f>VLOOKUP(D1347,TIPOLOGIA!A:F,6,0)</f>
        <v>TERRESTRE</v>
      </c>
      <c r="X1347" s="40" t="s">
        <v>1802</v>
      </c>
      <c r="Y1347" s="40">
        <v>1</v>
      </c>
      <c r="Z1347" s="51">
        <f>IF(T1347="SOPORTE_TELEFÓNICO",'TARIFAS 2025'!$B$14,IF(V1347="PRINCIPAL",'TARIFAS 2025'!$B$11,IF(V1347="INTERMEDIA",'TARIFAS 2025'!$C$11,IF(V1347="LEJANA",'TARIFAS 2025'!$D$11))))</f>
        <v>36351</v>
      </c>
      <c r="AA1347" s="51">
        <f t="shared" si="21"/>
        <v>36351</v>
      </c>
    </row>
    <row r="1348" spans="1:27" s="85" customFormat="1" x14ac:dyDescent="0.3">
      <c r="A1348" s="40" t="s">
        <v>98</v>
      </c>
      <c r="B1348" s="40" t="str">
        <f>VLOOKUP(A1348,'CENTROS DE COSTOS'!A:D,2,0)</f>
        <v>0036-0006</v>
      </c>
      <c r="C1348" s="40" t="str">
        <f>VLOOKUP(A1348,'CENTROS DE COSTOS'!A:D,3,0)</f>
        <v>Wompi Oriente</v>
      </c>
      <c r="D1348" s="40">
        <v>50001</v>
      </c>
      <c r="E1348" s="40" t="s">
        <v>5602</v>
      </c>
      <c r="F1348" s="40">
        <v>60194</v>
      </c>
      <c r="G1348" s="40" t="s">
        <v>33</v>
      </c>
      <c r="H1348" s="40" t="s">
        <v>814</v>
      </c>
      <c r="I1348" s="40" t="s">
        <v>98</v>
      </c>
      <c r="J1348" s="40" t="s">
        <v>7285</v>
      </c>
      <c r="K1348" s="40" t="s">
        <v>1170</v>
      </c>
      <c r="L1348" s="40" t="s">
        <v>9300</v>
      </c>
      <c r="M1348" s="103">
        <v>45979.333333333343</v>
      </c>
      <c r="N1348" s="103">
        <v>45979.578472222223</v>
      </c>
      <c r="O1348" s="40" t="s">
        <v>35</v>
      </c>
      <c r="P1348" s="40" t="s">
        <v>35</v>
      </c>
      <c r="Q1348" s="40" t="s">
        <v>1494</v>
      </c>
      <c r="R1348" s="40" t="s">
        <v>1495</v>
      </c>
      <c r="S1348" s="40" t="s">
        <v>11554</v>
      </c>
      <c r="T1348" s="40" t="s">
        <v>1172</v>
      </c>
      <c r="U1348" s="40">
        <v>32</v>
      </c>
      <c r="V1348" s="40" t="str">
        <f>VLOOKUP(D1348,TIPOLOGIA!A:F,5,0)</f>
        <v>PRINCIPAL</v>
      </c>
      <c r="W1348" s="40" t="str">
        <f>VLOOKUP(D1348,TIPOLOGIA!A:F,6,0)</f>
        <v>TERRESTRE</v>
      </c>
      <c r="X1348" s="40" t="s">
        <v>1604</v>
      </c>
      <c r="Y1348" s="40">
        <v>1</v>
      </c>
      <c r="Z1348" s="51">
        <f>IF(T1348="SOPORTE_TELEFÓNICO",'TARIFAS 2025'!$B$14,IF(V1348="PRINCIPAL",'TARIFAS 2025'!$B$11,IF(V1348="INTERMEDIA",'TARIFAS 2025'!$C$11,IF(V1348="LEJANA",'TARIFAS 2025'!$D$11))))</f>
        <v>31419</v>
      </c>
      <c r="AA1348" s="51">
        <f t="shared" si="21"/>
        <v>31419</v>
      </c>
    </row>
    <row r="1349" spans="1:27" s="85" customFormat="1" x14ac:dyDescent="0.3">
      <c r="A1349" s="40" t="s">
        <v>77</v>
      </c>
      <c r="B1349" s="40" t="str">
        <f>VLOOKUP(A1349,'CENTROS DE COSTOS'!A:D,2,0)</f>
        <v>0036-0003</v>
      </c>
      <c r="C1349" s="40" t="str">
        <f>VLOOKUP(A1349,'CENTROS DE COSTOS'!A:D,3,0)</f>
        <v>Wompi Suroccidente</v>
      </c>
      <c r="D1349" s="40">
        <v>19001</v>
      </c>
      <c r="E1349" s="40" t="s">
        <v>5603</v>
      </c>
      <c r="F1349" s="40">
        <v>39227</v>
      </c>
      <c r="G1349" s="40" t="s">
        <v>33</v>
      </c>
      <c r="H1349" s="40" t="s">
        <v>498</v>
      </c>
      <c r="I1349" s="40" t="s">
        <v>93</v>
      </c>
      <c r="J1349" s="40" t="s">
        <v>6349</v>
      </c>
      <c r="K1349" s="40" t="s">
        <v>1170</v>
      </c>
      <c r="L1349" s="40" t="s">
        <v>9301</v>
      </c>
      <c r="M1349" s="103">
        <v>45979.333333333343</v>
      </c>
      <c r="N1349" s="103">
        <v>45979.582638888889</v>
      </c>
      <c r="O1349" s="40" t="s">
        <v>35</v>
      </c>
      <c r="P1349" s="40" t="s">
        <v>35</v>
      </c>
      <c r="Q1349" s="40" t="s">
        <v>1494</v>
      </c>
      <c r="R1349" s="40" t="s">
        <v>1495</v>
      </c>
      <c r="S1349" s="40" t="s">
        <v>11555</v>
      </c>
      <c r="T1349" s="40" t="s">
        <v>1172</v>
      </c>
      <c r="U1349" s="40">
        <v>16</v>
      </c>
      <c r="V1349" s="40" t="str">
        <f>VLOOKUP(D1349,TIPOLOGIA!A:F,5,0)</f>
        <v>LEJANA</v>
      </c>
      <c r="W1349" s="40" t="str">
        <f>VLOOKUP(D1349,TIPOLOGIA!A:F,6,0)</f>
        <v>TERRESTRE</v>
      </c>
      <c r="X1349" s="40" t="s">
        <v>1194</v>
      </c>
      <c r="Y1349" s="40">
        <v>1</v>
      </c>
      <c r="Z1349" s="51">
        <f>IF(T1349="SOPORTE_TELEFÓNICO",'TARIFAS 2025'!$B$14,IF(V1349="PRINCIPAL",'TARIFAS 2025'!$B$11,IF(V1349="INTERMEDIA",'TARIFAS 2025'!$C$11,IF(V1349="LEJANA",'TARIFAS 2025'!$D$11))))</f>
        <v>40250</v>
      </c>
      <c r="AA1349" s="51">
        <f t="shared" si="21"/>
        <v>40250</v>
      </c>
    </row>
    <row r="1350" spans="1:27" s="85" customFormat="1" x14ac:dyDescent="0.3">
      <c r="A1350" s="40" t="s">
        <v>68</v>
      </c>
      <c r="B1350" s="40" t="str">
        <f>VLOOKUP(A1350,'CENTROS DE COSTOS'!A:D,2,0)</f>
        <v>0036-0001</v>
      </c>
      <c r="C1350" s="40" t="str">
        <f>VLOOKUP(A1350,'CENTROS DE COSTOS'!A:D,3,0)</f>
        <v>Wompi Costa</v>
      </c>
      <c r="D1350" s="40">
        <v>8001</v>
      </c>
      <c r="E1350" s="40" t="s">
        <v>5604</v>
      </c>
      <c r="F1350" s="40">
        <v>70606</v>
      </c>
      <c r="G1350" s="40" t="s">
        <v>33</v>
      </c>
      <c r="H1350" s="40" t="s">
        <v>253</v>
      </c>
      <c r="I1350" s="40" t="s">
        <v>68</v>
      </c>
      <c r="J1350" s="40" t="s">
        <v>3113</v>
      </c>
      <c r="K1350" s="40" t="s">
        <v>1170</v>
      </c>
      <c r="L1350" s="40" t="s">
        <v>9302</v>
      </c>
      <c r="M1350" s="103">
        <v>45979.333333333343</v>
      </c>
      <c r="N1350" s="103">
        <v>45979.594444444447</v>
      </c>
      <c r="O1350" s="40" t="s">
        <v>35</v>
      </c>
      <c r="P1350" s="40" t="s">
        <v>35</v>
      </c>
      <c r="Q1350" s="40" t="s">
        <v>1494</v>
      </c>
      <c r="R1350" s="40" t="s">
        <v>1495</v>
      </c>
      <c r="S1350" s="40" t="s">
        <v>11556</v>
      </c>
      <c r="T1350" s="40" t="s">
        <v>1172</v>
      </c>
      <c r="U1350" s="40">
        <v>40</v>
      </c>
      <c r="V1350" s="40" t="str">
        <f>VLOOKUP(D1350,TIPOLOGIA!A:F,5,0)</f>
        <v>PRINCIPAL</v>
      </c>
      <c r="W1350" s="40" t="str">
        <f>VLOOKUP(D1350,TIPOLOGIA!A:F,6,0)</f>
        <v>TERRESTRE</v>
      </c>
      <c r="X1350" s="40" t="s">
        <v>1537</v>
      </c>
      <c r="Y1350" s="40">
        <v>1</v>
      </c>
      <c r="Z1350" s="51">
        <f>IF(T1350="SOPORTE_TELEFÓNICO",'TARIFAS 2025'!$B$14,IF(V1350="PRINCIPAL",'TARIFAS 2025'!$B$11,IF(V1350="INTERMEDIA",'TARIFAS 2025'!$C$11,IF(V1350="LEJANA",'TARIFAS 2025'!$D$11))))</f>
        <v>31419</v>
      </c>
      <c r="AA1350" s="51">
        <f t="shared" si="21"/>
        <v>31419</v>
      </c>
    </row>
    <row r="1351" spans="1:27" s="85" customFormat="1" x14ac:dyDescent="0.3">
      <c r="A1351" s="40" t="s">
        <v>98</v>
      </c>
      <c r="B1351" s="40" t="str">
        <f>VLOOKUP(A1351,'CENTROS DE COSTOS'!A:D,2,0)</f>
        <v>0036-0006</v>
      </c>
      <c r="C1351" s="40" t="str">
        <f>VLOOKUP(A1351,'CENTROS DE COSTOS'!A:D,3,0)</f>
        <v>Wompi Oriente</v>
      </c>
      <c r="D1351" s="40">
        <v>50001</v>
      </c>
      <c r="E1351" s="40" t="s">
        <v>5605</v>
      </c>
      <c r="F1351" s="40">
        <v>80078</v>
      </c>
      <c r="G1351" s="40" t="s">
        <v>33</v>
      </c>
      <c r="H1351" s="40" t="s">
        <v>814</v>
      </c>
      <c r="I1351" s="40" t="s">
        <v>98</v>
      </c>
      <c r="J1351" s="40" t="s">
        <v>1560</v>
      </c>
      <c r="K1351" s="40" t="s">
        <v>1170</v>
      </c>
      <c r="L1351" s="40" t="s">
        <v>9303</v>
      </c>
      <c r="M1351" s="103">
        <v>45979.333333333343</v>
      </c>
      <c r="N1351" s="103">
        <v>45979.597916666673</v>
      </c>
      <c r="O1351" s="40" t="s">
        <v>35</v>
      </c>
      <c r="P1351" s="40" t="s">
        <v>35</v>
      </c>
      <c r="Q1351" s="40" t="s">
        <v>1494</v>
      </c>
      <c r="R1351" s="40" t="s">
        <v>1495</v>
      </c>
      <c r="S1351" s="40" t="s">
        <v>11557</v>
      </c>
      <c r="T1351" s="40" t="s">
        <v>1172</v>
      </c>
      <c r="U1351" s="40">
        <v>32</v>
      </c>
      <c r="V1351" s="40" t="str">
        <f>VLOOKUP(D1351,TIPOLOGIA!A:F,5,0)</f>
        <v>PRINCIPAL</v>
      </c>
      <c r="W1351" s="40" t="str">
        <f>VLOOKUP(D1351,TIPOLOGIA!A:F,6,0)</f>
        <v>TERRESTRE</v>
      </c>
      <c r="X1351" s="40" t="s">
        <v>1604</v>
      </c>
      <c r="Y1351" s="40">
        <v>1</v>
      </c>
      <c r="Z1351" s="51">
        <f>IF(T1351="SOPORTE_TELEFÓNICO",'TARIFAS 2025'!$B$14,IF(V1351="PRINCIPAL",'TARIFAS 2025'!$B$11,IF(V1351="INTERMEDIA",'TARIFAS 2025'!$C$11,IF(V1351="LEJANA",'TARIFAS 2025'!$D$11))))</f>
        <v>31419</v>
      </c>
      <c r="AA1351" s="51">
        <f t="shared" si="21"/>
        <v>31419</v>
      </c>
    </row>
    <row r="1352" spans="1:27" s="85" customFormat="1" x14ac:dyDescent="0.3">
      <c r="A1352" s="40" t="s">
        <v>71</v>
      </c>
      <c r="B1352" s="40" t="str">
        <f>VLOOKUP(A1352,'CENTROS DE COSTOS'!A:D,2,0)</f>
        <v>0036-0004</v>
      </c>
      <c r="C1352" s="40" t="str">
        <f>VLOOKUP(A1352,'CENTROS DE COSTOS'!A:D,3,0)</f>
        <v>Wompi Centro</v>
      </c>
      <c r="D1352" s="40">
        <v>11001</v>
      </c>
      <c r="E1352" s="40" t="s">
        <v>5606</v>
      </c>
      <c r="F1352" s="40">
        <v>74243</v>
      </c>
      <c r="G1352" s="40" t="s">
        <v>33</v>
      </c>
      <c r="H1352" s="40" t="s">
        <v>618</v>
      </c>
      <c r="I1352" s="40" t="s">
        <v>71</v>
      </c>
      <c r="J1352" s="40" t="s">
        <v>7286</v>
      </c>
      <c r="K1352" s="40" t="s">
        <v>1170</v>
      </c>
      <c r="L1352" s="40" t="s">
        <v>9304</v>
      </c>
      <c r="M1352" s="103">
        <v>45974.609027777777</v>
      </c>
      <c r="N1352" s="103">
        <v>45979.6</v>
      </c>
      <c r="O1352" s="40" t="s">
        <v>35</v>
      </c>
      <c r="P1352" s="40" t="s">
        <v>35</v>
      </c>
      <c r="Q1352" s="40" t="s">
        <v>1494</v>
      </c>
      <c r="R1352" s="40" t="s">
        <v>1495</v>
      </c>
      <c r="S1352" s="40" t="s">
        <v>11558</v>
      </c>
      <c r="T1352" s="40" t="s">
        <v>1172</v>
      </c>
      <c r="U1352" s="40">
        <v>64</v>
      </c>
      <c r="V1352" s="40" t="str">
        <f>VLOOKUP(D1352,TIPOLOGIA!A:F,5,0)</f>
        <v>PRINCIPAL</v>
      </c>
      <c r="W1352" s="40" t="str">
        <f>VLOOKUP(D1352,TIPOLOGIA!A:F,6,0)</f>
        <v>TERRESTRE</v>
      </c>
      <c r="X1352" s="40" t="s">
        <v>1179</v>
      </c>
      <c r="Y1352" s="40">
        <v>1</v>
      </c>
      <c r="Z1352" s="51">
        <f>IF(T1352="SOPORTE_TELEFÓNICO",'TARIFAS 2025'!$B$14,IF(V1352="PRINCIPAL",'TARIFAS 2025'!$B$11,IF(V1352="INTERMEDIA",'TARIFAS 2025'!$C$11,IF(V1352="LEJANA",'TARIFAS 2025'!$D$11))))</f>
        <v>31419</v>
      </c>
      <c r="AA1352" s="51">
        <f t="shared" si="21"/>
        <v>31419</v>
      </c>
    </row>
    <row r="1353" spans="1:27" s="85" customFormat="1" x14ac:dyDescent="0.3">
      <c r="A1353" s="40" t="s">
        <v>88</v>
      </c>
      <c r="B1353" s="40" t="str">
        <f>VLOOKUP(A1353,'CENTROS DE COSTOS'!A:D,2,0)</f>
        <v>0036-0005</v>
      </c>
      <c r="C1353" s="40" t="str">
        <f>VLOOKUP(A1353,'CENTROS DE COSTOS'!A:D,3,0)</f>
        <v>Wompi Noroccidente</v>
      </c>
      <c r="D1353" s="40">
        <v>5861</v>
      </c>
      <c r="E1353" s="40" t="s">
        <v>5607</v>
      </c>
      <c r="F1353" s="40">
        <v>72238</v>
      </c>
      <c r="G1353" s="40" t="s">
        <v>33</v>
      </c>
      <c r="H1353" s="40" t="s">
        <v>120</v>
      </c>
      <c r="I1353" s="40" t="s">
        <v>143</v>
      </c>
      <c r="J1353" s="40" t="s">
        <v>1641</v>
      </c>
      <c r="K1353" s="40" t="s">
        <v>1170</v>
      </c>
      <c r="L1353" s="40" t="s">
        <v>9305</v>
      </c>
      <c r="M1353" s="103">
        <v>45973.415277777778</v>
      </c>
      <c r="N1353" s="103">
        <v>45979.601388888892</v>
      </c>
      <c r="O1353" s="40" t="s">
        <v>35</v>
      </c>
      <c r="P1353" s="40" t="s">
        <v>35</v>
      </c>
      <c r="Q1353" s="40" t="s">
        <v>1494</v>
      </c>
      <c r="R1353" s="40" t="s">
        <v>1495</v>
      </c>
      <c r="S1353" s="40" t="s">
        <v>11559</v>
      </c>
      <c r="T1353" s="40" t="s">
        <v>1497</v>
      </c>
      <c r="U1353" s="40">
        <v>40</v>
      </c>
      <c r="V1353" s="40" t="str">
        <f>VLOOKUP(D1353,TIPOLOGIA!A:F,5,0)</f>
        <v>INTERMEDIA</v>
      </c>
      <c r="W1353" s="40" t="str">
        <f>VLOOKUP(D1353,TIPOLOGIA!A:F,6,0)</f>
        <v>TERRESTRE</v>
      </c>
      <c r="X1353" s="40" t="s">
        <v>1332</v>
      </c>
      <c r="Y1353" s="40">
        <v>1</v>
      </c>
      <c r="Z1353" s="51">
        <f>IF(T1353="SOPORTE_TELEFÓNICO",'TARIFAS 2025'!$B$14,IF(V1353="PRINCIPAL",'TARIFAS 2025'!$B$11,IF(V1353="INTERMEDIA",'TARIFAS 2025'!$C$11,IF(V1353="LEJANA",'TARIFAS 2025'!$D$11))))</f>
        <v>36351</v>
      </c>
      <c r="AA1353" s="51">
        <f t="shared" si="21"/>
        <v>36351</v>
      </c>
    </row>
    <row r="1354" spans="1:27" s="85" customFormat="1" x14ac:dyDescent="0.3">
      <c r="A1354" s="40" t="s">
        <v>68</v>
      </c>
      <c r="B1354" s="40" t="str">
        <f>VLOOKUP(A1354,'CENTROS DE COSTOS'!A:D,2,0)</f>
        <v>0036-0001</v>
      </c>
      <c r="C1354" s="40" t="str">
        <f>VLOOKUP(A1354,'CENTROS DE COSTOS'!A:D,3,0)</f>
        <v>Wompi Costa</v>
      </c>
      <c r="D1354" s="40">
        <v>8001</v>
      </c>
      <c r="E1354" s="40" t="s">
        <v>5608</v>
      </c>
      <c r="F1354" s="40">
        <v>79503</v>
      </c>
      <c r="G1354" s="40" t="s">
        <v>33</v>
      </c>
      <c r="H1354" s="40" t="s">
        <v>253</v>
      </c>
      <c r="I1354" s="40" t="s">
        <v>68</v>
      </c>
      <c r="J1354" s="40" t="s">
        <v>7287</v>
      </c>
      <c r="K1354" s="40" t="s">
        <v>1170</v>
      </c>
      <c r="L1354" s="40" t="s">
        <v>9306</v>
      </c>
      <c r="M1354" s="103">
        <v>45975.676388888889</v>
      </c>
      <c r="N1354" s="103">
        <v>45979.609027777777</v>
      </c>
      <c r="O1354" s="40" t="s">
        <v>35</v>
      </c>
      <c r="P1354" s="40" t="s">
        <v>35</v>
      </c>
      <c r="Q1354" s="40" t="s">
        <v>1494</v>
      </c>
      <c r="R1354" s="40" t="s">
        <v>1495</v>
      </c>
      <c r="S1354" s="40" t="s">
        <v>11560</v>
      </c>
      <c r="T1354" s="40" t="s">
        <v>1172</v>
      </c>
      <c r="U1354" s="40">
        <v>24</v>
      </c>
      <c r="V1354" s="40" t="str">
        <f>VLOOKUP(D1354,TIPOLOGIA!A:F,5,0)</f>
        <v>PRINCIPAL</v>
      </c>
      <c r="W1354" s="40" t="str">
        <f>VLOOKUP(D1354,TIPOLOGIA!A:F,6,0)</f>
        <v>TERRESTRE</v>
      </c>
      <c r="X1354" s="40" t="s">
        <v>1339</v>
      </c>
      <c r="Y1354" s="40">
        <v>1</v>
      </c>
      <c r="Z1354" s="51">
        <f>IF(T1354="SOPORTE_TELEFÓNICO",'TARIFAS 2025'!$B$14,IF(V1354="PRINCIPAL",'TARIFAS 2025'!$B$11,IF(V1354="INTERMEDIA",'TARIFAS 2025'!$C$11,IF(V1354="LEJANA",'TARIFAS 2025'!$D$11))))</f>
        <v>31419</v>
      </c>
      <c r="AA1354" s="51">
        <f t="shared" si="21"/>
        <v>31419</v>
      </c>
    </row>
    <row r="1355" spans="1:27" s="85" customFormat="1" x14ac:dyDescent="0.3">
      <c r="A1355" s="40" t="s">
        <v>98</v>
      </c>
      <c r="B1355" s="40" t="str">
        <f>VLOOKUP(A1355,'CENTROS DE COSTOS'!A:D,2,0)</f>
        <v>0036-0006</v>
      </c>
      <c r="C1355" s="40" t="str">
        <f>VLOOKUP(A1355,'CENTROS DE COSTOS'!A:D,3,0)</f>
        <v>Wompi Oriente</v>
      </c>
      <c r="D1355" s="40">
        <v>50313</v>
      </c>
      <c r="E1355" s="40" t="s">
        <v>5609</v>
      </c>
      <c r="F1355" s="40">
        <v>60199</v>
      </c>
      <c r="G1355" s="40" t="s">
        <v>33</v>
      </c>
      <c r="H1355" s="40" t="s">
        <v>814</v>
      </c>
      <c r="I1355" s="40" t="s">
        <v>129</v>
      </c>
      <c r="J1355" s="40" t="s">
        <v>7288</v>
      </c>
      <c r="K1355" s="40" t="s">
        <v>1170</v>
      </c>
      <c r="L1355" s="40" t="s">
        <v>9307</v>
      </c>
      <c r="M1355" s="103">
        <v>45973.445138888892</v>
      </c>
      <c r="N1355" s="103">
        <v>45979.619444444441</v>
      </c>
      <c r="O1355" s="40" t="s">
        <v>35</v>
      </c>
      <c r="P1355" s="40" t="s">
        <v>35</v>
      </c>
      <c r="Q1355" s="40" t="s">
        <v>1494</v>
      </c>
      <c r="R1355" s="40" t="s">
        <v>1495</v>
      </c>
      <c r="S1355" s="40" t="s">
        <v>11329</v>
      </c>
      <c r="T1355" s="40" t="s">
        <v>1497</v>
      </c>
      <c r="U1355" s="40">
        <v>64</v>
      </c>
      <c r="V1355" s="40" t="str">
        <f>VLOOKUP(D1355,TIPOLOGIA!A:F,5,0)</f>
        <v>INTERMEDIA</v>
      </c>
      <c r="W1355" s="40" t="str">
        <f>VLOOKUP(D1355,TIPOLOGIA!A:F,6,0)</f>
        <v>TERRESTRE</v>
      </c>
      <c r="X1355" s="40" t="s">
        <v>1749</v>
      </c>
      <c r="Y1355" s="40">
        <v>1</v>
      </c>
      <c r="Z1355" s="51">
        <f>IF(T1355="SOPORTE_TELEFÓNICO",'TARIFAS 2025'!$B$14,IF(V1355="PRINCIPAL",'TARIFAS 2025'!$B$11,IF(V1355="INTERMEDIA",'TARIFAS 2025'!$C$11,IF(V1355="LEJANA",'TARIFAS 2025'!$D$11))))</f>
        <v>36351</v>
      </c>
      <c r="AA1355" s="51">
        <f t="shared" si="21"/>
        <v>36351</v>
      </c>
    </row>
    <row r="1356" spans="1:27" s="85" customFormat="1" x14ac:dyDescent="0.3">
      <c r="A1356" s="40" t="s">
        <v>92</v>
      </c>
      <c r="B1356" s="40" t="str">
        <f>VLOOKUP(A1356,'CENTROS DE COSTOS'!A:D,2,0)</f>
        <v>0036-0002</v>
      </c>
      <c r="C1356" s="40" t="str">
        <f>VLOOKUP(A1356,'CENTROS DE COSTOS'!A:D,3,0)</f>
        <v>Wompi Eje Cafetero</v>
      </c>
      <c r="D1356" s="40">
        <v>66001</v>
      </c>
      <c r="E1356" s="40" t="s">
        <v>5610</v>
      </c>
      <c r="F1356" s="40">
        <v>67221</v>
      </c>
      <c r="G1356" s="40" t="s">
        <v>33</v>
      </c>
      <c r="H1356" s="40" t="s">
        <v>458</v>
      </c>
      <c r="I1356" s="40" t="s">
        <v>92</v>
      </c>
      <c r="J1356" s="40" t="s">
        <v>7289</v>
      </c>
      <c r="K1356" s="40" t="s">
        <v>1170</v>
      </c>
      <c r="L1356" s="40" t="s">
        <v>9308</v>
      </c>
      <c r="M1356" s="103">
        <v>45979.333333333343</v>
      </c>
      <c r="N1356" s="103">
        <v>45979.621527777781</v>
      </c>
      <c r="O1356" s="40" t="s">
        <v>35</v>
      </c>
      <c r="P1356" s="40" t="s">
        <v>35</v>
      </c>
      <c r="Q1356" s="40" t="s">
        <v>1494</v>
      </c>
      <c r="R1356" s="40" t="s">
        <v>1495</v>
      </c>
      <c r="S1356" s="40" t="s">
        <v>11561</v>
      </c>
      <c r="T1356" s="40" t="s">
        <v>1172</v>
      </c>
      <c r="U1356" s="40">
        <v>56</v>
      </c>
      <c r="V1356" s="40" t="str">
        <f>VLOOKUP(D1356,TIPOLOGIA!A:F,5,0)</f>
        <v>PRINCIPAL</v>
      </c>
      <c r="W1356" s="40" t="str">
        <f>VLOOKUP(D1356,TIPOLOGIA!A:F,6,0)</f>
        <v>TERRESTRE</v>
      </c>
      <c r="X1356" s="40" t="s">
        <v>1193</v>
      </c>
      <c r="Y1356" s="40">
        <v>1</v>
      </c>
      <c r="Z1356" s="51">
        <f>IF(T1356="SOPORTE_TELEFÓNICO",'TARIFAS 2025'!$B$14,IF(V1356="PRINCIPAL",'TARIFAS 2025'!$B$11,IF(V1356="INTERMEDIA",'TARIFAS 2025'!$C$11,IF(V1356="LEJANA",'TARIFAS 2025'!$D$11))))</f>
        <v>31419</v>
      </c>
      <c r="AA1356" s="51">
        <f t="shared" si="21"/>
        <v>31419</v>
      </c>
    </row>
    <row r="1357" spans="1:27" s="85" customFormat="1" x14ac:dyDescent="0.3">
      <c r="A1357" s="40" t="s">
        <v>68</v>
      </c>
      <c r="B1357" s="40" t="str">
        <f>VLOOKUP(A1357,'CENTROS DE COSTOS'!A:D,2,0)</f>
        <v>0036-0001</v>
      </c>
      <c r="C1357" s="40" t="str">
        <f>VLOOKUP(A1357,'CENTROS DE COSTOS'!A:D,3,0)</f>
        <v>Wompi Costa</v>
      </c>
      <c r="D1357" s="40">
        <v>8758</v>
      </c>
      <c r="E1357" s="40" t="s">
        <v>5611</v>
      </c>
      <c r="F1357" s="40">
        <v>70463</v>
      </c>
      <c r="G1357" s="40" t="s">
        <v>33</v>
      </c>
      <c r="H1357" s="40" t="s">
        <v>253</v>
      </c>
      <c r="I1357" s="40" t="s">
        <v>270</v>
      </c>
      <c r="J1357" s="40" t="s">
        <v>7290</v>
      </c>
      <c r="K1357" s="40" t="s">
        <v>1170</v>
      </c>
      <c r="L1357" s="40" t="s">
        <v>9309</v>
      </c>
      <c r="M1357" s="103">
        <v>45975.595138888893</v>
      </c>
      <c r="N1357" s="103">
        <v>45979.625694444447</v>
      </c>
      <c r="O1357" s="40" t="s">
        <v>35</v>
      </c>
      <c r="P1357" s="40" t="s">
        <v>35</v>
      </c>
      <c r="Q1357" s="40" t="s">
        <v>1494</v>
      </c>
      <c r="R1357" s="40" t="s">
        <v>1495</v>
      </c>
      <c r="S1357" s="40" t="s">
        <v>11562</v>
      </c>
      <c r="T1357" s="40" t="s">
        <v>1172</v>
      </c>
      <c r="U1357" s="40">
        <v>32</v>
      </c>
      <c r="V1357" s="40" t="str">
        <f>VLOOKUP(D1357,TIPOLOGIA!A:F,5,0)</f>
        <v>PRINCIPAL</v>
      </c>
      <c r="W1357" s="40" t="str">
        <f>VLOOKUP(D1357,TIPOLOGIA!A:F,6,0)</f>
        <v>TERRESTRE</v>
      </c>
      <c r="X1357" s="40" t="s">
        <v>1537</v>
      </c>
      <c r="Y1357" s="40">
        <v>1</v>
      </c>
      <c r="Z1357" s="51">
        <f>IF(T1357="SOPORTE_TELEFÓNICO",'TARIFAS 2025'!$B$14,IF(V1357="PRINCIPAL",'TARIFAS 2025'!$B$11,IF(V1357="INTERMEDIA",'TARIFAS 2025'!$C$11,IF(V1357="LEJANA",'TARIFAS 2025'!$D$11))))</f>
        <v>31419</v>
      </c>
      <c r="AA1357" s="51">
        <f t="shared" si="21"/>
        <v>31419</v>
      </c>
    </row>
    <row r="1358" spans="1:27" s="85" customFormat="1" x14ac:dyDescent="0.3">
      <c r="A1358" s="40" t="s">
        <v>74</v>
      </c>
      <c r="B1358" s="40" t="str">
        <f>VLOOKUP(A1358,'CENTROS DE COSTOS'!A:D,2,0)</f>
        <v>0036-0007</v>
      </c>
      <c r="C1358" s="40" t="str">
        <f>VLOOKUP(A1358,'CENTROS DE COSTOS'!A:D,3,0)</f>
        <v>Wompi Santander</v>
      </c>
      <c r="D1358" s="40">
        <v>68235</v>
      </c>
      <c r="E1358" s="40" t="s">
        <v>5612</v>
      </c>
      <c r="F1358" s="40">
        <v>62768</v>
      </c>
      <c r="G1358" s="40" t="s">
        <v>33</v>
      </c>
      <c r="H1358" s="40" t="s">
        <v>963</v>
      </c>
      <c r="I1358" s="40" t="s">
        <v>981</v>
      </c>
      <c r="J1358" s="40" t="s">
        <v>7291</v>
      </c>
      <c r="K1358" s="40" t="s">
        <v>1170</v>
      </c>
      <c r="L1358" s="40" t="s">
        <v>9310</v>
      </c>
      <c r="M1358" s="103">
        <v>45974.436805555553</v>
      </c>
      <c r="N1358" s="103">
        <v>45979.627083333333</v>
      </c>
      <c r="O1358" s="40" t="s">
        <v>35</v>
      </c>
      <c r="P1358" s="40" t="s">
        <v>35</v>
      </c>
      <c r="Q1358" s="40" t="s">
        <v>1494</v>
      </c>
      <c r="R1358" s="40" t="s">
        <v>1495</v>
      </c>
      <c r="S1358" s="40" t="s">
        <v>11563</v>
      </c>
      <c r="T1358" s="40" t="s">
        <v>1497</v>
      </c>
      <c r="U1358" s="40">
        <v>24</v>
      </c>
      <c r="V1358" s="40" t="str">
        <f>VLOOKUP(D1358,TIPOLOGIA!A:F,5,0)</f>
        <v>LEJANA</v>
      </c>
      <c r="W1358" s="40" t="str">
        <f>VLOOKUP(D1358,TIPOLOGIA!A:F,6,0)</f>
        <v>TERRESTRE</v>
      </c>
      <c r="X1358" s="40" t="s">
        <v>12480</v>
      </c>
      <c r="Y1358" s="40">
        <v>1</v>
      </c>
      <c r="Z1358" s="51">
        <f>IF(T1358="SOPORTE_TELEFÓNICO",'TARIFAS 2025'!$B$14,IF(V1358="PRINCIPAL",'TARIFAS 2025'!$B$11,IF(V1358="INTERMEDIA",'TARIFAS 2025'!$C$11,IF(V1358="LEJANA",'TARIFAS 2025'!$D$11))))</f>
        <v>40250</v>
      </c>
      <c r="AA1358" s="51">
        <f t="shared" si="21"/>
        <v>40250</v>
      </c>
    </row>
    <row r="1359" spans="1:27" s="85" customFormat="1" x14ac:dyDescent="0.3">
      <c r="A1359" s="40" t="s">
        <v>71</v>
      </c>
      <c r="B1359" s="40" t="str">
        <f>VLOOKUP(A1359,'CENTROS DE COSTOS'!A:D,2,0)</f>
        <v>0036-0004</v>
      </c>
      <c r="C1359" s="40" t="str">
        <f>VLOOKUP(A1359,'CENTROS DE COSTOS'!A:D,3,0)</f>
        <v>Wompi Centro</v>
      </c>
      <c r="D1359" s="40">
        <v>11001</v>
      </c>
      <c r="E1359" s="40" t="s">
        <v>5613</v>
      </c>
      <c r="F1359" s="40">
        <v>30713</v>
      </c>
      <c r="G1359" s="40" t="s">
        <v>33</v>
      </c>
      <c r="H1359" s="40" t="s">
        <v>618</v>
      </c>
      <c r="I1359" s="40" t="s">
        <v>71</v>
      </c>
      <c r="J1359" s="40" t="s">
        <v>7292</v>
      </c>
      <c r="K1359" s="40" t="s">
        <v>1170</v>
      </c>
      <c r="L1359" s="40" t="s">
        <v>9311</v>
      </c>
      <c r="M1359" s="103">
        <v>45973.518750000003</v>
      </c>
      <c r="N1359" s="103">
        <v>45979.629166666673</v>
      </c>
      <c r="O1359" s="40" t="s">
        <v>35</v>
      </c>
      <c r="P1359" s="40" t="s">
        <v>35</v>
      </c>
      <c r="Q1359" s="40" t="s">
        <v>1494</v>
      </c>
      <c r="R1359" s="40" t="s">
        <v>1495</v>
      </c>
      <c r="S1359" s="40" t="s">
        <v>11564</v>
      </c>
      <c r="T1359" s="40" t="s">
        <v>1172</v>
      </c>
      <c r="U1359" s="40">
        <v>32</v>
      </c>
      <c r="V1359" s="40" t="str">
        <f>VLOOKUP(D1359,TIPOLOGIA!A:F,5,0)</f>
        <v>PRINCIPAL</v>
      </c>
      <c r="W1359" s="40" t="str">
        <f>VLOOKUP(D1359,TIPOLOGIA!A:F,6,0)</f>
        <v>TERRESTRE</v>
      </c>
      <c r="X1359" s="40" t="s">
        <v>1179</v>
      </c>
      <c r="Y1359" s="40">
        <v>1</v>
      </c>
      <c r="Z1359" s="51">
        <f>IF(T1359="SOPORTE_TELEFÓNICO",'TARIFAS 2025'!$B$14,IF(V1359="PRINCIPAL",'TARIFAS 2025'!$B$11,IF(V1359="INTERMEDIA",'TARIFAS 2025'!$C$11,IF(V1359="LEJANA",'TARIFAS 2025'!$D$11))))</f>
        <v>31419</v>
      </c>
      <c r="AA1359" s="51">
        <f t="shared" si="21"/>
        <v>31419</v>
      </c>
    </row>
    <row r="1360" spans="1:27" s="85" customFormat="1" x14ac:dyDescent="0.3">
      <c r="A1360" s="40" t="s">
        <v>77</v>
      </c>
      <c r="B1360" s="40" t="str">
        <f>VLOOKUP(A1360,'CENTROS DE COSTOS'!A:D,2,0)</f>
        <v>0036-0003</v>
      </c>
      <c r="C1360" s="40" t="str">
        <f>VLOOKUP(A1360,'CENTROS DE COSTOS'!A:D,3,0)</f>
        <v>Wompi Suroccidente</v>
      </c>
      <c r="D1360" s="40">
        <v>19001</v>
      </c>
      <c r="E1360" s="40" t="s">
        <v>5614</v>
      </c>
      <c r="F1360" s="40">
        <v>28130</v>
      </c>
      <c r="G1360" s="40" t="s">
        <v>33</v>
      </c>
      <c r="H1360" s="40" t="s">
        <v>498</v>
      </c>
      <c r="I1360" s="40" t="s">
        <v>93</v>
      </c>
      <c r="J1360" s="40" t="s">
        <v>7293</v>
      </c>
      <c r="K1360" s="40" t="s">
        <v>1170</v>
      </c>
      <c r="L1360" s="40" t="s">
        <v>9312</v>
      </c>
      <c r="M1360" s="103">
        <v>45975.381249999999</v>
      </c>
      <c r="N1360" s="103">
        <v>45979.631249999999</v>
      </c>
      <c r="O1360" s="40" t="s">
        <v>35</v>
      </c>
      <c r="P1360" s="40" t="s">
        <v>35</v>
      </c>
      <c r="Q1360" s="40" t="s">
        <v>1494</v>
      </c>
      <c r="R1360" s="40" t="s">
        <v>1495</v>
      </c>
      <c r="S1360" s="40" t="s">
        <v>11565</v>
      </c>
      <c r="T1360" s="40" t="s">
        <v>1172</v>
      </c>
      <c r="U1360" s="40">
        <v>24</v>
      </c>
      <c r="V1360" s="40" t="str">
        <f>VLOOKUP(D1360,TIPOLOGIA!A:F,5,0)</f>
        <v>LEJANA</v>
      </c>
      <c r="W1360" s="40" t="str">
        <f>VLOOKUP(D1360,TIPOLOGIA!A:F,6,0)</f>
        <v>TERRESTRE</v>
      </c>
      <c r="X1360" s="40" t="s">
        <v>1194</v>
      </c>
      <c r="Y1360" s="40">
        <v>1</v>
      </c>
      <c r="Z1360" s="51">
        <f>IF(T1360="SOPORTE_TELEFÓNICO",'TARIFAS 2025'!$B$14,IF(V1360="PRINCIPAL",'TARIFAS 2025'!$B$11,IF(V1360="INTERMEDIA",'TARIFAS 2025'!$C$11,IF(V1360="LEJANA",'TARIFAS 2025'!$D$11))))</f>
        <v>40250</v>
      </c>
      <c r="AA1360" s="51">
        <f t="shared" si="21"/>
        <v>40250</v>
      </c>
    </row>
    <row r="1361" spans="1:27" s="85" customFormat="1" x14ac:dyDescent="0.3">
      <c r="A1361" s="40" t="s">
        <v>99</v>
      </c>
      <c r="B1361" s="40" t="str">
        <f>VLOOKUP(A1361,'CENTROS DE COSTOS'!A:D,2,0)</f>
        <v>0036-0006</v>
      </c>
      <c r="C1361" s="40" t="str">
        <f>VLOOKUP(A1361,'CENTROS DE COSTOS'!A:D,3,0)</f>
        <v>Wompi Oriente</v>
      </c>
      <c r="D1361" s="40">
        <v>85400</v>
      </c>
      <c r="E1361" s="40" t="s">
        <v>5615</v>
      </c>
      <c r="F1361" s="40">
        <v>74489</v>
      </c>
      <c r="G1361" s="40" t="s">
        <v>33</v>
      </c>
      <c r="H1361" s="40" t="s">
        <v>481</v>
      </c>
      <c r="I1361" s="40" t="s">
        <v>495</v>
      </c>
      <c r="J1361" s="40" t="s">
        <v>7294</v>
      </c>
      <c r="K1361" s="40" t="s">
        <v>1170</v>
      </c>
      <c r="L1361" s="40" t="s">
        <v>9313</v>
      </c>
      <c r="M1361" s="103">
        <v>45971.333333333343</v>
      </c>
      <c r="N1361" s="103">
        <v>45979.65</v>
      </c>
      <c r="O1361" s="40" t="s">
        <v>35</v>
      </c>
      <c r="P1361" s="40" t="s">
        <v>35</v>
      </c>
      <c r="Q1361" s="40" t="s">
        <v>1494</v>
      </c>
      <c r="R1361" s="40" t="s">
        <v>1495</v>
      </c>
      <c r="S1361" s="40" t="s">
        <v>11566</v>
      </c>
      <c r="T1361" s="40" t="s">
        <v>1497</v>
      </c>
      <c r="U1361" s="40">
        <v>32</v>
      </c>
      <c r="V1361" s="40" t="str">
        <f>VLOOKUP(D1361,TIPOLOGIA!A:F,5,0)</f>
        <v>LEJANA</v>
      </c>
      <c r="W1361" s="40" t="str">
        <f>VLOOKUP(D1361,TIPOLOGIA!A:F,6,0)</f>
        <v>TERRESTRE</v>
      </c>
      <c r="X1361" s="40" t="s">
        <v>1219</v>
      </c>
      <c r="Y1361" s="40">
        <v>1</v>
      </c>
      <c r="Z1361" s="51">
        <f>IF(T1361="SOPORTE_TELEFÓNICO",'TARIFAS 2025'!$B$14,IF(V1361="PRINCIPAL",'TARIFAS 2025'!$B$11,IF(V1361="INTERMEDIA",'TARIFAS 2025'!$C$11,IF(V1361="LEJANA",'TARIFAS 2025'!$D$11))))</f>
        <v>40250</v>
      </c>
      <c r="AA1361" s="51">
        <f t="shared" si="21"/>
        <v>40250</v>
      </c>
    </row>
    <row r="1362" spans="1:27" s="85" customFormat="1" x14ac:dyDescent="0.3">
      <c r="A1362" s="40" t="s">
        <v>94</v>
      </c>
      <c r="B1362" s="40" t="str">
        <f>VLOOKUP(A1362,'CENTROS DE COSTOS'!A:D,2,0)</f>
        <v>0036-0001</v>
      </c>
      <c r="C1362" s="40" t="str">
        <f>VLOOKUP(A1362,'CENTROS DE COSTOS'!A:D,3,0)</f>
        <v>Wompi Costa</v>
      </c>
      <c r="D1362" s="40">
        <v>47001</v>
      </c>
      <c r="E1362" s="40" t="s">
        <v>5616</v>
      </c>
      <c r="F1362" s="40">
        <v>26283</v>
      </c>
      <c r="G1362" s="40" t="s">
        <v>33</v>
      </c>
      <c r="H1362" s="40" t="s">
        <v>787</v>
      </c>
      <c r="I1362" s="40" t="s">
        <v>94</v>
      </c>
      <c r="J1362" s="40" t="s">
        <v>7295</v>
      </c>
      <c r="K1362" s="40" t="s">
        <v>1170</v>
      </c>
      <c r="L1362" s="40" t="s">
        <v>9314</v>
      </c>
      <c r="M1362" s="103">
        <v>45975.406944444447</v>
      </c>
      <c r="N1362" s="103">
        <v>45979.662499999999</v>
      </c>
      <c r="O1362" s="40" t="s">
        <v>35</v>
      </c>
      <c r="P1362" s="40" t="s">
        <v>35</v>
      </c>
      <c r="Q1362" s="40" t="s">
        <v>1494</v>
      </c>
      <c r="R1362" s="40" t="s">
        <v>1495</v>
      </c>
      <c r="S1362" s="40" t="s">
        <v>11567</v>
      </c>
      <c r="T1362" s="40" t="s">
        <v>1172</v>
      </c>
      <c r="U1362" s="40">
        <v>56</v>
      </c>
      <c r="V1362" s="40" t="str">
        <f>VLOOKUP(D1362,TIPOLOGIA!A:F,5,0)</f>
        <v>PRINCIPAL</v>
      </c>
      <c r="W1362" s="40" t="str">
        <f>VLOOKUP(D1362,TIPOLOGIA!A:F,6,0)</f>
        <v>TERRESTRE</v>
      </c>
      <c r="X1362" s="40" t="s">
        <v>1286</v>
      </c>
      <c r="Y1362" s="40">
        <v>1</v>
      </c>
      <c r="Z1362" s="51">
        <f>IF(T1362="SOPORTE_TELEFÓNICO",'TARIFAS 2025'!$B$14,IF(V1362="PRINCIPAL",'TARIFAS 2025'!$B$11,IF(V1362="INTERMEDIA",'TARIFAS 2025'!$C$11,IF(V1362="LEJANA",'TARIFAS 2025'!$D$11))))</f>
        <v>31419</v>
      </c>
      <c r="AA1362" s="51">
        <f t="shared" si="21"/>
        <v>31419</v>
      </c>
    </row>
    <row r="1363" spans="1:27" s="85" customFormat="1" x14ac:dyDescent="0.3">
      <c r="A1363" s="40" t="s">
        <v>91</v>
      </c>
      <c r="B1363" s="40" t="str">
        <f>VLOOKUP(A1363,'CENTROS DE COSTOS'!A:D,2,0)</f>
        <v>0036-0003</v>
      </c>
      <c r="C1363" s="40" t="str">
        <f>VLOOKUP(A1363,'CENTROS DE COSTOS'!A:D,3,0)</f>
        <v>Wompi Suroccidente</v>
      </c>
      <c r="D1363" s="40">
        <v>52001</v>
      </c>
      <c r="E1363" s="40" t="s">
        <v>5617</v>
      </c>
      <c r="F1363" s="40">
        <v>17197</v>
      </c>
      <c r="G1363" s="40" t="s">
        <v>33</v>
      </c>
      <c r="H1363" s="40" t="s">
        <v>133</v>
      </c>
      <c r="I1363" s="40" t="s">
        <v>91</v>
      </c>
      <c r="J1363" s="40" t="s">
        <v>7296</v>
      </c>
      <c r="K1363" s="40" t="s">
        <v>1170</v>
      </c>
      <c r="L1363" s="40" t="s">
        <v>9315</v>
      </c>
      <c r="M1363" s="103">
        <v>45974.411111111112</v>
      </c>
      <c r="N1363" s="103">
        <v>45979.668749999997</v>
      </c>
      <c r="O1363" s="40" t="s">
        <v>35</v>
      </c>
      <c r="P1363" s="40" t="s">
        <v>35</v>
      </c>
      <c r="Q1363" s="40" t="s">
        <v>1494</v>
      </c>
      <c r="R1363" s="40" t="s">
        <v>1495</v>
      </c>
      <c r="S1363" s="40" t="s">
        <v>11568</v>
      </c>
      <c r="T1363" s="40" t="s">
        <v>1172</v>
      </c>
      <c r="U1363" s="40">
        <v>36</v>
      </c>
      <c r="V1363" s="40" t="str">
        <f>VLOOKUP(D1363,TIPOLOGIA!A:F,5,0)</f>
        <v>PRINCIPAL</v>
      </c>
      <c r="W1363" s="40" t="str">
        <f>VLOOKUP(D1363,TIPOLOGIA!A:F,6,0)</f>
        <v>TERRESTRE</v>
      </c>
      <c r="X1363" s="40" t="s">
        <v>1229</v>
      </c>
      <c r="Y1363" s="40">
        <v>1</v>
      </c>
      <c r="Z1363" s="51">
        <f>IF(T1363="SOPORTE_TELEFÓNICO",'TARIFAS 2025'!$B$14,IF(V1363="PRINCIPAL",'TARIFAS 2025'!$B$11,IF(V1363="INTERMEDIA",'TARIFAS 2025'!$C$11,IF(V1363="LEJANA",'TARIFAS 2025'!$D$11))))</f>
        <v>31419</v>
      </c>
      <c r="AA1363" s="51">
        <f t="shared" si="21"/>
        <v>31419</v>
      </c>
    </row>
    <row r="1364" spans="1:27" s="85" customFormat="1" x14ac:dyDescent="0.3">
      <c r="A1364" s="40" t="s">
        <v>94</v>
      </c>
      <c r="B1364" s="40" t="str">
        <f>VLOOKUP(A1364,'CENTROS DE COSTOS'!A:D,2,0)</f>
        <v>0036-0001</v>
      </c>
      <c r="C1364" s="40" t="str">
        <f>VLOOKUP(A1364,'CENTROS DE COSTOS'!A:D,3,0)</f>
        <v>Wompi Costa</v>
      </c>
      <c r="D1364" s="40">
        <v>47001</v>
      </c>
      <c r="E1364" s="40" t="s">
        <v>5618</v>
      </c>
      <c r="F1364" s="40">
        <v>61209</v>
      </c>
      <c r="G1364" s="40" t="s">
        <v>33</v>
      </c>
      <c r="H1364" s="40" t="s">
        <v>787</v>
      </c>
      <c r="I1364" s="40" t="s">
        <v>94</v>
      </c>
      <c r="J1364" s="40" t="s">
        <v>7297</v>
      </c>
      <c r="K1364" s="40" t="s">
        <v>1170</v>
      </c>
      <c r="L1364" s="40" t="s">
        <v>9316</v>
      </c>
      <c r="M1364" s="103">
        <v>45979.333333333343</v>
      </c>
      <c r="N1364" s="103">
        <v>45979.677083333343</v>
      </c>
      <c r="O1364" s="40" t="s">
        <v>35</v>
      </c>
      <c r="P1364" s="40" t="s">
        <v>35</v>
      </c>
      <c r="Q1364" s="40" t="s">
        <v>1494</v>
      </c>
      <c r="R1364" s="40" t="s">
        <v>1495</v>
      </c>
      <c r="S1364" s="40" t="s">
        <v>11569</v>
      </c>
      <c r="T1364" s="40" t="s">
        <v>1172</v>
      </c>
      <c r="U1364" s="40">
        <v>32</v>
      </c>
      <c r="V1364" s="40" t="str">
        <f>VLOOKUP(D1364,TIPOLOGIA!A:F,5,0)</f>
        <v>PRINCIPAL</v>
      </c>
      <c r="W1364" s="40" t="str">
        <f>VLOOKUP(D1364,TIPOLOGIA!A:F,6,0)</f>
        <v>TERRESTRE</v>
      </c>
      <c r="X1364" s="40" t="s">
        <v>1286</v>
      </c>
      <c r="Y1364" s="40">
        <v>1</v>
      </c>
      <c r="Z1364" s="51">
        <f>IF(T1364="SOPORTE_TELEFÓNICO",'TARIFAS 2025'!$B$14,IF(V1364="PRINCIPAL",'TARIFAS 2025'!$B$11,IF(V1364="INTERMEDIA",'TARIFAS 2025'!$C$11,IF(V1364="LEJANA",'TARIFAS 2025'!$D$11))))</f>
        <v>31419</v>
      </c>
      <c r="AA1364" s="51">
        <f t="shared" si="21"/>
        <v>31419</v>
      </c>
    </row>
    <row r="1365" spans="1:27" s="85" customFormat="1" x14ac:dyDescent="0.3">
      <c r="A1365" s="40" t="s">
        <v>68</v>
      </c>
      <c r="B1365" s="40" t="str">
        <f>VLOOKUP(A1365,'CENTROS DE COSTOS'!A:D,2,0)</f>
        <v>0036-0001</v>
      </c>
      <c r="C1365" s="40" t="str">
        <f>VLOOKUP(A1365,'CENTROS DE COSTOS'!A:D,3,0)</f>
        <v>Wompi Costa</v>
      </c>
      <c r="D1365" s="40">
        <v>8001</v>
      </c>
      <c r="E1365" s="40" t="s">
        <v>5619</v>
      </c>
      <c r="F1365" s="40">
        <v>78785</v>
      </c>
      <c r="G1365" s="40" t="s">
        <v>33</v>
      </c>
      <c r="H1365" s="40" t="s">
        <v>253</v>
      </c>
      <c r="I1365" s="40" t="s">
        <v>68</v>
      </c>
      <c r="J1365" s="40" t="s">
        <v>1818</v>
      </c>
      <c r="K1365" s="40" t="s">
        <v>1170</v>
      </c>
      <c r="L1365" s="40" t="s">
        <v>9317</v>
      </c>
      <c r="M1365" s="103">
        <v>45979.333333333343</v>
      </c>
      <c r="N1365" s="103">
        <v>45979.681250000001</v>
      </c>
      <c r="O1365" s="40" t="s">
        <v>35</v>
      </c>
      <c r="P1365" s="40" t="s">
        <v>35</v>
      </c>
      <c r="Q1365" s="40" t="s">
        <v>1494</v>
      </c>
      <c r="R1365" s="40" t="s">
        <v>1495</v>
      </c>
      <c r="S1365" s="40" t="s">
        <v>11570</v>
      </c>
      <c r="T1365" s="40" t="s">
        <v>1172</v>
      </c>
      <c r="U1365" s="40">
        <v>16</v>
      </c>
      <c r="V1365" s="40" t="str">
        <f>VLOOKUP(D1365,TIPOLOGIA!A:F,5,0)</f>
        <v>PRINCIPAL</v>
      </c>
      <c r="W1365" s="40" t="str">
        <f>VLOOKUP(D1365,TIPOLOGIA!A:F,6,0)</f>
        <v>TERRESTRE</v>
      </c>
      <c r="X1365" s="40" t="s">
        <v>1537</v>
      </c>
      <c r="Y1365" s="40">
        <v>1</v>
      </c>
      <c r="Z1365" s="51">
        <f>IF(T1365="SOPORTE_TELEFÓNICO",'TARIFAS 2025'!$B$14,IF(V1365="PRINCIPAL",'TARIFAS 2025'!$B$11,IF(V1365="INTERMEDIA",'TARIFAS 2025'!$C$11,IF(V1365="LEJANA",'TARIFAS 2025'!$D$11))))</f>
        <v>31419</v>
      </c>
      <c r="AA1365" s="51">
        <f t="shared" si="21"/>
        <v>31419</v>
      </c>
    </row>
    <row r="1366" spans="1:27" s="85" customFormat="1" x14ac:dyDescent="0.3">
      <c r="A1366" s="40" t="s">
        <v>71</v>
      </c>
      <c r="B1366" s="40" t="str">
        <f>VLOOKUP(A1366,'CENTROS DE COSTOS'!A:D,2,0)</f>
        <v>0036-0004</v>
      </c>
      <c r="C1366" s="40" t="str">
        <f>VLOOKUP(A1366,'CENTROS DE COSTOS'!A:D,3,0)</f>
        <v>Wompi Centro</v>
      </c>
      <c r="D1366" s="40">
        <v>11001</v>
      </c>
      <c r="E1366" s="40" t="s">
        <v>5620</v>
      </c>
      <c r="F1366" s="40">
        <v>68541</v>
      </c>
      <c r="G1366" s="40" t="s">
        <v>33</v>
      </c>
      <c r="H1366" s="40" t="s">
        <v>618</v>
      </c>
      <c r="I1366" s="40" t="s">
        <v>71</v>
      </c>
      <c r="J1366" s="40" t="s">
        <v>7298</v>
      </c>
      <c r="K1366" s="40" t="s">
        <v>1170</v>
      </c>
      <c r="L1366" s="40" t="s">
        <v>9318</v>
      </c>
      <c r="M1366" s="103">
        <v>45975.333333333343</v>
      </c>
      <c r="N1366" s="103">
        <v>45979.688888888893</v>
      </c>
      <c r="O1366" s="40" t="s">
        <v>35</v>
      </c>
      <c r="P1366" s="40" t="s">
        <v>35</v>
      </c>
      <c r="Q1366" s="40" t="s">
        <v>1494</v>
      </c>
      <c r="R1366" s="40" t="s">
        <v>1495</v>
      </c>
      <c r="S1366" s="40" t="s">
        <v>11571</v>
      </c>
      <c r="T1366" s="40" t="s">
        <v>1172</v>
      </c>
      <c r="U1366" s="40">
        <v>56</v>
      </c>
      <c r="V1366" s="40" t="str">
        <f>VLOOKUP(D1366,TIPOLOGIA!A:F,5,0)</f>
        <v>PRINCIPAL</v>
      </c>
      <c r="W1366" s="40" t="str">
        <f>VLOOKUP(D1366,TIPOLOGIA!A:F,6,0)</f>
        <v>TERRESTRE</v>
      </c>
      <c r="X1366" s="40" t="s">
        <v>1349</v>
      </c>
      <c r="Y1366" s="40">
        <v>1</v>
      </c>
      <c r="Z1366" s="51">
        <f>IF(T1366="SOPORTE_TELEFÓNICO",'TARIFAS 2025'!$B$14,IF(V1366="PRINCIPAL",'TARIFAS 2025'!$B$11,IF(V1366="INTERMEDIA",'TARIFAS 2025'!$C$11,IF(V1366="LEJANA",'TARIFAS 2025'!$D$11))))</f>
        <v>31419</v>
      </c>
      <c r="AA1366" s="51">
        <f t="shared" si="21"/>
        <v>31419</v>
      </c>
    </row>
    <row r="1367" spans="1:27" s="85" customFormat="1" x14ac:dyDescent="0.3">
      <c r="A1367" s="40" t="s">
        <v>91</v>
      </c>
      <c r="B1367" s="40" t="str">
        <f>VLOOKUP(A1367,'CENTROS DE COSTOS'!A:D,2,0)</f>
        <v>0036-0003</v>
      </c>
      <c r="C1367" s="40" t="str">
        <f>VLOOKUP(A1367,'CENTROS DE COSTOS'!A:D,3,0)</f>
        <v>Wompi Suroccidente</v>
      </c>
      <c r="D1367" s="40">
        <v>52001</v>
      </c>
      <c r="E1367" s="40" t="s">
        <v>5621</v>
      </c>
      <c r="F1367" s="40">
        <v>38290</v>
      </c>
      <c r="G1367" s="40" t="s">
        <v>33</v>
      </c>
      <c r="H1367" s="40" t="s">
        <v>133</v>
      </c>
      <c r="I1367" s="40" t="s">
        <v>91</v>
      </c>
      <c r="J1367" s="40" t="s">
        <v>7299</v>
      </c>
      <c r="K1367" s="40" t="s">
        <v>1170</v>
      </c>
      <c r="L1367" s="40" t="s">
        <v>9319</v>
      </c>
      <c r="M1367" s="103">
        <v>45979.333333333343</v>
      </c>
      <c r="N1367" s="103">
        <v>45979.692361111112</v>
      </c>
      <c r="O1367" s="40" t="s">
        <v>35</v>
      </c>
      <c r="P1367" s="40" t="s">
        <v>35</v>
      </c>
      <c r="Q1367" s="40" t="s">
        <v>1494</v>
      </c>
      <c r="R1367" s="40" t="s">
        <v>1495</v>
      </c>
      <c r="S1367" s="40" t="s">
        <v>11572</v>
      </c>
      <c r="T1367" s="40" t="s">
        <v>1172</v>
      </c>
      <c r="U1367" s="40">
        <v>8</v>
      </c>
      <c r="V1367" s="40" t="str">
        <f>VLOOKUP(D1367,TIPOLOGIA!A:F,5,0)</f>
        <v>PRINCIPAL</v>
      </c>
      <c r="W1367" s="40" t="str">
        <f>VLOOKUP(D1367,TIPOLOGIA!A:F,6,0)</f>
        <v>TERRESTRE</v>
      </c>
      <c r="X1367" s="40" t="s">
        <v>1229</v>
      </c>
      <c r="Y1367" s="40">
        <v>1</v>
      </c>
      <c r="Z1367" s="51">
        <f>IF(T1367="SOPORTE_TELEFÓNICO",'TARIFAS 2025'!$B$14,IF(V1367="PRINCIPAL",'TARIFAS 2025'!$B$11,IF(V1367="INTERMEDIA",'TARIFAS 2025'!$C$11,IF(V1367="LEJANA",'TARIFAS 2025'!$D$11))))</f>
        <v>31419</v>
      </c>
      <c r="AA1367" s="51">
        <f t="shared" ref="AA1367:AA1430" si="22">Z1367*Y1367</f>
        <v>31419</v>
      </c>
    </row>
    <row r="1368" spans="1:27" s="85" customFormat="1" x14ac:dyDescent="0.3">
      <c r="A1368" s="40" t="s">
        <v>94</v>
      </c>
      <c r="B1368" s="40" t="str">
        <f>VLOOKUP(A1368,'CENTROS DE COSTOS'!A:D,2,0)</f>
        <v>0036-0001</v>
      </c>
      <c r="C1368" s="40" t="str">
        <f>VLOOKUP(A1368,'CENTROS DE COSTOS'!A:D,3,0)</f>
        <v>Wompi Costa</v>
      </c>
      <c r="D1368" s="40">
        <v>47001</v>
      </c>
      <c r="E1368" s="40" t="s">
        <v>5622</v>
      </c>
      <c r="F1368" s="40">
        <v>51605</v>
      </c>
      <c r="G1368" s="40" t="s">
        <v>33</v>
      </c>
      <c r="H1368" s="40" t="s">
        <v>787</v>
      </c>
      <c r="I1368" s="40" t="s">
        <v>94</v>
      </c>
      <c r="J1368" s="40" t="s">
        <v>1645</v>
      </c>
      <c r="K1368" s="40" t="s">
        <v>1170</v>
      </c>
      <c r="L1368" s="40" t="s">
        <v>9320</v>
      </c>
      <c r="M1368" s="103">
        <v>45974.36041666667</v>
      </c>
      <c r="N1368" s="103">
        <v>45979.695138888892</v>
      </c>
      <c r="O1368" s="40" t="s">
        <v>35</v>
      </c>
      <c r="P1368" s="40" t="s">
        <v>35</v>
      </c>
      <c r="Q1368" s="40" t="s">
        <v>1494</v>
      </c>
      <c r="R1368" s="40" t="s">
        <v>1495</v>
      </c>
      <c r="S1368" s="40" t="s">
        <v>11573</v>
      </c>
      <c r="T1368" s="40" t="s">
        <v>1172</v>
      </c>
      <c r="U1368" s="40">
        <v>64</v>
      </c>
      <c r="V1368" s="40" t="str">
        <f>VLOOKUP(D1368,TIPOLOGIA!A:F,5,0)</f>
        <v>PRINCIPAL</v>
      </c>
      <c r="W1368" s="40" t="str">
        <f>VLOOKUP(D1368,TIPOLOGIA!A:F,6,0)</f>
        <v>TERRESTRE</v>
      </c>
      <c r="X1368" s="40" t="s">
        <v>1286</v>
      </c>
      <c r="Y1368" s="40">
        <v>1</v>
      </c>
      <c r="Z1368" s="51">
        <f>IF(T1368="SOPORTE_TELEFÓNICO",'TARIFAS 2025'!$B$14,IF(V1368="PRINCIPAL",'TARIFAS 2025'!$B$11,IF(V1368="INTERMEDIA",'TARIFAS 2025'!$C$11,IF(V1368="LEJANA",'TARIFAS 2025'!$D$11))))</f>
        <v>31419</v>
      </c>
      <c r="AA1368" s="51">
        <f t="shared" si="22"/>
        <v>31419</v>
      </c>
    </row>
    <row r="1369" spans="1:27" s="85" customFormat="1" x14ac:dyDescent="0.3">
      <c r="A1369" s="40" t="s">
        <v>85</v>
      </c>
      <c r="B1369" s="40" t="str">
        <f>VLOOKUP(A1369,'CENTROS DE COSTOS'!A:D,2,0)</f>
        <v>0036-0006</v>
      </c>
      <c r="C1369" s="40" t="str">
        <f>VLOOKUP(A1369,'CENTROS DE COSTOS'!A:D,3,0)</f>
        <v>Wompi Oriente</v>
      </c>
      <c r="D1369" s="40">
        <v>73001</v>
      </c>
      <c r="E1369" s="40" t="s">
        <v>5623</v>
      </c>
      <c r="F1369" s="40">
        <v>65321</v>
      </c>
      <c r="G1369" s="40" t="s">
        <v>33</v>
      </c>
      <c r="H1369" s="40" t="s">
        <v>1056</v>
      </c>
      <c r="I1369" s="40" t="s">
        <v>85</v>
      </c>
      <c r="J1369" s="40" t="s">
        <v>7300</v>
      </c>
      <c r="K1369" s="40" t="s">
        <v>1170</v>
      </c>
      <c r="L1369" s="40" t="s">
        <v>9321</v>
      </c>
      <c r="M1369" s="103">
        <v>45974.333333333343</v>
      </c>
      <c r="N1369" s="103">
        <v>45979.696527777778</v>
      </c>
      <c r="O1369" s="40" t="s">
        <v>35</v>
      </c>
      <c r="P1369" s="40" t="s">
        <v>35</v>
      </c>
      <c r="Q1369" s="40" t="s">
        <v>1494</v>
      </c>
      <c r="R1369" s="40" t="s">
        <v>1495</v>
      </c>
      <c r="S1369" s="40" t="s">
        <v>11574</v>
      </c>
      <c r="T1369" s="40" t="s">
        <v>1172</v>
      </c>
      <c r="U1369" s="40">
        <v>32</v>
      </c>
      <c r="V1369" s="40" t="str">
        <f>VLOOKUP(D1369,TIPOLOGIA!A:F,5,0)</f>
        <v>PRINCIPAL</v>
      </c>
      <c r="W1369" s="40" t="str">
        <f>VLOOKUP(D1369,TIPOLOGIA!A:F,6,0)</f>
        <v>TERRESTRE</v>
      </c>
      <c r="X1369" s="40" t="s">
        <v>1319</v>
      </c>
      <c r="Y1369" s="40">
        <v>1</v>
      </c>
      <c r="Z1369" s="51">
        <f>IF(T1369="SOPORTE_TELEFÓNICO",'TARIFAS 2025'!$B$14,IF(V1369="PRINCIPAL",'TARIFAS 2025'!$B$11,IF(V1369="INTERMEDIA",'TARIFAS 2025'!$C$11,IF(V1369="LEJANA",'TARIFAS 2025'!$D$11))))</f>
        <v>31419</v>
      </c>
      <c r="AA1369" s="51">
        <f t="shared" si="22"/>
        <v>31419</v>
      </c>
    </row>
    <row r="1370" spans="1:27" s="85" customFormat="1" x14ac:dyDescent="0.3">
      <c r="A1370" s="40" t="s">
        <v>96</v>
      </c>
      <c r="B1370" s="40" t="str">
        <f>VLOOKUP(A1370,'CENTROS DE COSTOS'!A:D,2,0)</f>
        <v>0036-0007</v>
      </c>
      <c r="C1370" s="40" t="str">
        <f>VLOOKUP(A1370,'CENTROS DE COSTOS'!A:D,3,0)</f>
        <v>Wompi Santander</v>
      </c>
      <c r="D1370" s="40">
        <v>15238</v>
      </c>
      <c r="E1370" s="40" t="s">
        <v>5624</v>
      </c>
      <c r="F1370" s="40">
        <v>29791</v>
      </c>
      <c r="G1370" s="40" t="s">
        <v>33</v>
      </c>
      <c r="H1370" s="40" t="s">
        <v>322</v>
      </c>
      <c r="I1370" s="40" t="s">
        <v>352</v>
      </c>
      <c r="J1370" s="40" t="s">
        <v>7301</v>
      </c>
      <c r="K1370" s="40" t="s">
        <v>1170</v>
      </c>
      <c r="L1370" s="40" t="s">
        <v>9322</v>
      </c>
      <c r="M1370" s="103">
        <v>45973.705555555563</v>
      </c>
      <c r="N1370" s="103">
        <v>45979.712500000001</v>
      </c>
      <c r="O1370" s="40" t="s">
        <v>35</v>
      </c>
      <c r="P1370" s="40" t="s">
        <v>35</v>
      </c>
      <c r="Q1370" s="40" t="s">
        <v>1494</v>
      </c>
      <c r="R1370" s="40" t="s">
        <v>1495</v>
      </c>
      <c r="S1370" s="40" t="s">
        <v>11575</v>
      </c>
      <c r="T1370" s="40" t="s">
        <v>1497</v>
      </c>
      <c r="U1370" s="40">
        <v>24</v>
      </c>
      <c r="V1370" s="40" t="str">
        <f>VLOOKUP(D1370,TIPOLOGIA!A:F,5,0)</f>
        <v>INTERMEDIA</v>
      </c>
      <c r="W1370" s="40" t="str">
        <f>VLOOKUP(D1370,TIPOLOGIA!A:F,6,0)</f>
        <v>TERRESTRE</v>
      </c>
      <c r="X1370" s="40" t="s">
        <v>1675</v>
      </c>
      <c r="Y1370" s="40">
        <v>1</v>
      </c>
      <c r="Z1370" s="51">
        <f>IF(T1370="SOPORTE_TELEFÓNICO",'TARIFAS 2025'!$B$14,IF(V1370="PRINCIPAL",'TARIFAS 2025'!$B$11,IF(V1370="INTERMEDIA",'TARIFAS 2025'!$C$11,IF(V1370="LEJANA",'TARIFAS 2025'!$D$11))))</f>
        <v>36351</v>
      </c>
      <c r="AA1370" s="51">
        <f t="shared" si="22"/>
        <v>36351</v>
      </c>
    </row>
    <row r="1371" spans="1:27" s="85" customFormat="1" x14ac:dyDescent="0.3">
      <c r="A1371" s="40" t="s">
        <v>81</v>
      </c>
      <c r="B1371" s="40" t="str">
        <f>VLOOKUP(A1371,'CENTROS DE COSTOS'!A:D,2,0)</f>
        <v>0036-0007</v>
      </c>
      <c r="C1371" s="40" t="str">
        <f>VLOOKUP(A1371,'CENTROS DE COSTOS'!A:D,3,0)</f>
        <v>Wompi Santander</v>
      </c>
      <c r="D1371" s="40">
        <v>54498</v>
      </c>
      <c r="E1371" s="40" t="s">
        <v>5625</v>
      </c>
      <c r="F1371" s="40">
        <v>43076</v>
      </c>
      <c r="G1371" s="40" t="s">
        <v>33</v>
      </c>
      <c r="H1371" s="40" t="s">
        <v>891</v>
      </c>
      <c r="I1371" s="40" t="s">
        <v>916</v>
      </c>
      <c r="J1371" s="40" t="s">
        <v>1656</v>
      </c>
      <c r="K1371" s="40" t="s">
        <v>1170</v>
      </c>
      <c r="L1371" s="40" t="s">
        <v>9323</v>
      </c>
      <c r="M1371" s="103">
        <v>45974.378472222219</v>
      </c>
      <c r="N1371" s="103">
        <v>45979.713194444441</v>
      </c>
      <c r="O1371" s="40" t="s">
        <v>35</v>
      </c>
      <c r="P1371" s="40" t="s">
        <v>35</v>
      </c>
      <c r="Q1371" s="40" t="s">
        <v>1494</v>
      </c>
      <c r="R1371" s="40" t="s">
        <v>1495</v>
      </c>
      <c r="S1371" s="40" t="s">
        <v>11576</v>
      </c>
      <c r="T1371" s="40" t="s">
        <v>1497</v>
      </c>
      <c r="U1371" s="40">
        <v>40</v>
      </c>
      <c r="V1371" s="40" t="str">
        <f>VLOOKUP(D1371,TIPOLOGIA!A:F,5,0)</f>
        <v>LEJANA</v>
      </c>
      <c r="W1371" s="40" t="str">
        <f>VLOOKUP(D1371,TIPOLOGIA!A:F,6,0)</f>
        <v>TERRESTRE</v>
      </c>
      <c r="X1371" s="40" t="s">
        <v>12480</v>
      </c>
      <c r="Y1371" s="40">
        <v>1</v>
      </c>
      <c r="Z1371" s="51">
        <f>IF(T1371="SOPORTE_TELEFÓNICO",'TARIFAS 2025'!$B$14,IF(V1371="PRINCIPAL",'TARIFAS 2025'!$B$11,IF(V1371="INTERMEDIA",'TARIFAS 2025'!$C$11,IF(V1371="LEJANA",'TARIFAS 2025'!$D$11))))</f>
        <v>40250</v>
      </c>
      <c r="AA1371" s="51">
        <f t="shared" si="22"/>
        <v>40250</v>
      </c>
    </row>
    <row r="1372" spans="1:27" s="85" customFormat="1" x14ac:dyDescent="0.3">
      <c r="A1372" s="40" t="s">
        <v>96</v>
      </c>
      <c r="B1372" s="40" t="str">
        <f>VLOOKUP(A1372,'CENTROS DE COSTOS'!A:D,2,0)</f>
        <v>0036-0007</v>
      </c>
      <c r="C1372" s="40" t="str">
        <f>VLOOKUP(A1372,'CENTROS DE COSTOS'!A:D,3,0)</f>
        <v>Wompi Santander</v>
      </c>
      <c r="D1372" s="40">
        <v>15299</v>
      </c>
      <c r="E1372" s="40" t="s">
        <v>5626</v>
      </c>
      <c r="F1372" s="40">
        <v>66391</v>
      </c>
      <c r="G1372" s="40" t="s">
        <v>33</v>
      </c>
      <c r="H1372" s="40" t="s">
        <v>322</v>
      </c>
      <c r="I1372" s="40" t="s">
        <v>359</v>
      </c>
      <c r="J1372" s="40" t="s">
        <v>3488</v>
      </c>
      <c r="K1372" s="40" t="s">
        <v>1170</v>
      </c>
      <c r="L1372" s="40" t="s">
        <v>9324</v>
      </c>
      <c r="M1372" s="103">
        <v>45973.365277777782</v>
      </c>
      <c r="N1372" s="103">
        <v>45979.713888888888</v>
      </c>
      <c r="O1372" s="40" t="s">
        <v>35</v>
      </c>
      <c r="P1372" s="40" t="s">
        <v>35</v>
      </c>
      <c r="Q1372" s="40" t="s">
        <v>1494</v>
      </c>
      <c r="R1372" s="40" t="s">
        <v>1495</v>
      </c>
      <c r="S1372" s="40" t="s">
        <v>11577</v>
      </c>
      <c r="T1372" s="40" t="s">
        <v>1497</v>
      </c>
      <c r="U1372" s="40">
        <v>24</v>
      </c>
      <c r="V1372" s="40" t="str">
        <f>VLOOKUP(D1372,TIPOLOGIA!A:F,5,0)</f>
        <v>LEJANA</v>
      </c>
      <c r="W1372" s="40" t="str">
        <f>VLOOKUP(D1372,TIPOLOGIA!A:F,6,0)</f>
        <v>TERRESTRE</v>
      </c>
      <c r="X1372" s="40" t="s">
        <v>1749</v>
      </c>
      <c r="Y1372" s="40">
        <v>1</v>
      </c>
      <c r="Z1372" s="51">
        <f>IF(T1372="SOPORTE_TELEFÓNICO",'TARIFAS 2025'!$B$14,IF(V1372="PRINCIPAL",'TARIFAS 2025'!$B$11,IF(V1372="INTERMEDIA",'TARIFAS 2025'!$C$11,IF(V1372="LEJANA",'TARIFAS 2025'!$D$11))))</f>
        <v>40250</v>
      </c>
      <c r="AA1372" s="51">
        <f t="shared" si="22"/>
        <v>40250</v>
      </c>
    </row>
    <row r="1373" spans="1:27" s="85" customFormat="1" x14ac:dyDescent="0.3">
      <c r="A1373" s="40" t="s">
        <v>90</v>
      </c>
      <c r="B1373" s="40" t="str">
        <f>VLOOKUP(A1373,'CENTROS DE COSTOS'!A:D,2,0)</f>
        <v>0036-0006</v>
      </c>
      <c r="C1373" s="40" t="str">
        <f>VLOOKUP(A1373,'CENTROS DE COSTOS'!A:D,3,0)</f>
        <v>Wompi Oriente</v>
      </c>
      <c r="D1373" s="40">
        <v>18753</v>
      </c>
      <c r="E1373" s="40" t="s">
        <v>5627</v>
      </c>
      <c r="F1373" s="40">
        <v>67108</v>
      </c>
      <c r="G1373" s="40" t="s">
        <v>33</v>
      </c>
      <c r="H1373" s="40" t="s">
        <v>466</v>
      </c>
      <c r="I1373" s="40" t="s">
        <v>477</v>
      </c>
      <c r="J1373" s="40" t="s">
        <v>7302</v>
      </c>
      <c r="K1373" s="40" t="s">
        <v>1170</v>
      </c>
      <c r="L1373" s="40" t="s">
        <v>9325</v>
      </c>
      <c r="M1373" s="103">
        <v>45974.37777777778</v>
      </c>
      <c r="N1373" s="103">
        <v>45979.759027777778</v>
      </c>
      <c r="O1373" s="40" t="s">
        <v>35</v>
      </c>
      <c r="P1373" s="40" t="s">
        <v>35</v>
      </c>
      <c r="Q1373" s="40" t="s">
        <v>1494</v>
      </c>
      <c r="R1373" s="40" t="s">
        <v>1495</v>
      </c>
      <c r="S1373" s="40" t="s">
        <v>11578</v>
      </c>
      <c r="T1373" s="40" t="s">
        <v>1172</v>
      </c>
      <c r="U1373" s="40">
        <v>24</v>
      </c>
      <c r="V1373" s="40" t="str">
        <f>VLOOKUP(D1373,TIPOLOGIA!A:F,5,0)</f>
        <v>LEJANA</v>
      </c>
      <c r="W1373" s="40" t="str">
        <f>VLOOKUP(D1373,TIPOLOGIA!A:F,6,0)</f>
        <v>TERRESTRE / AEREO</v>
      </c>
      <c r="X1373" s="40" t="s">
        <v>1214</v>
      </c>
      <c r="Y1373" s="40">
        <v>1</v>
      </c>
      <c r="Z1373" s="51">
        <f>IF(T1373="SOPORTE_TELEFÓNICO",'TARIFAS 2025'!$B$14,IF(V1373="PRINCIPAL",'TARIFAS 2025'!$B$11,IF(V1373="INTERMEDIA",'TARIFAS 2025'!$C$11,IF(V1373="LEJANA",'TARIFAS 2025'!$D$11))))</f>
        <v>40250</v>
      </c>
      <c r="AA1373" s="51">
        <f t="shared" si="22"/>
        <v>40250</v>
      </c>
    </row>
    <row r="1374" spans="1:27" s="85" customFormat="1" x14ac:dyDescent="0.3">
      <c r="A1374" s="40" t="s">
        <v>81</v>
      </c>
      <c r="B1374" s="40" t="str">
        <f>VLOOKUP(A1374,'CENTROS DE COSTOS'!A:D,2,0)</f>
        <v>0036-0007</v>
      </c>
      <c r="C1374" s="40" t="str">
        <f>VLOOKUP(A1374,'CENTROS DE COSTOS'!A:D,3,0)</f>
        <v>Wompi Santander</v>
      </c>
      <c r="D1374" s="40">
        <v>54405</v>
      </c>
      <c r="E1374" s="40" t="s">
        <v>5628</v>
      </c>
      <c r="F1374" s="40">
        <v>46239</v>
      </c>
      <c r="G1374" s="40" t="s">
        <v>33</v>
      </c>
      <c r="H1374" s="40" t="s">
        <v>891</v>
      </c>
      <c r="I1374" s="40" t="s">
        <v>913</v>
      </c>
      <c r="J1374" s="40" t="s">
        <v>6425</v>
      </c>
      <c r="K1374" s="40" t="s">
        <v>1170</v>
      </c>
      <c r="L1374" s="40" t="s">
        <v>9326</v>
      </c>
      <c r="M1374" s="103">
        <v>45975.447222222218</v>
      </c>
      <c r="N1374" s="103">
        <v>45979.760416666657</v>
      </c>
      <c r="O1374" s="40" t="s">
        <v>35</v>
      </c>
      <c r="P1374" s="40" t="s">
        <v>35</v>
      </c>
      <c r="Q1374" s="40" t="s">
        <v>1494</v>
      </c>
      <c r="R1374" s="40" t="s">
        <v>1495</v>
      </c>
      <c r="S1374" s="40" t="s">
        <v>11579</v>
      </c>
      <c r="T1374" s="40" t="s">
        <v>1172</v>
      </c>
      <c r="U1374" s="40">
        <v>56</v>
      </c>
      <c r="V1374" s="40" t="str">
        <f>VLOOKUP(D1374,TIPOLOGIA!A:F,5,0)</f>
        <v>PRINCIPAL</v>
      </c>
      <c r="W1374" s="40" t="str">
        <f>VLOOKUP(D1374,TIPOLOGIA!A:F,6,0)</f>
        <v>TERRESTRE</v>
      </c>
      <c r="X1374" s="40" t="s">
        <v>1211</v>
      </c>
      <c r="Y1374" s="40">
        <v>1</v>
      </c>
      <c r="Z1374" s="51">
        <f>IF(T1374="SOPORTE_TELEFÓNICO",'TARIFAS 2025'!$B$14,IF(V1374="PRINCIPAL",'TARIFAS 2025'!$B$11,IF(V1374="INTERMEDIA",'TARIFAS 2025'!$C$11,IF(V1374="LEJANA",'TARIFAS 2025'!$D$11))))</f>
        <v>31419</v>
      </c>
      <c r="AA1374" s="51">
        <f t="shared" si="22"/>
        <v>31419</v>
      </c>
    </row>
    <row r="1375" spans="1:27" s="85" customFormat="1" x14ac:dyDescent="0.3">
      <c r="A1375" s="40" t="s">
        <v>71</v>
      </c>
      <c r="B1375" s="40" t="str">
        <f>VLOOKUP(A1375,'CENTROS DE COSTOS'!A:D,2,0)</f>
        <v>0036-0004</v>
      </c>
      <c r="C1375" s="40" t="str">
        <f>VLOOKUP(A1375,'CENTROS DE COSTOS'!A:D,3,0)</f>
        <v>Wompi Centro</v>
      </c>
      <c r="D1375" s="40">
        <v>11001</v>
      </c>
      <c r="E1375" s="40" t="s">
        <v>5629</v>
      </c>
      <c r="F1375" s="40">
        <v>76788</v>
      </c>
      <c r="G1375" s="40" t="s">
        <v>33</v>
      </c>
      <c r="H1375" s="40" t="s">
        <v>618</v>
      </c>
      <c r="I1375" s="40" t="s">
        <v>71</v>
      </c>
      <c r="J1375" s="40" t="s">
        <v>7303</v>
      </c>
      <c r="K1375" s="40" t="s">
        <v>1170</v>
      </c>
      <c r="L1375" s="40" t="s">
        <v>9327</v>
      </c>
      <c r="M1375" s="103">
        <v>45979.333333333343</v>
      </c>
      <c r="N1375" s="103">
        <v>45979.763194444437</v>
      </c>
      <c r="O1375" s="40" t="s">
        <v>35</v>
      </c>
      <c r="P1375" s="40" t="s">
        <v>35</v>
      </c>
      <c r="Q1375" s="40" t="s">
        <v>1494</v>
      </c>
      <c r="R1375" s="40" t="s">
        <v>1495</v>
      </c>
      <c r="S1375" s="40" t="s">
        <v>11580</v>
      </c>
      <c r="T1375" s="40" t="s">
        <v>1172</v>
      </c>
      <c r="U1375" s="40">
        <v>16</v>
      </c>
      <c r="V1375" s="40" t="str">
        <f>VLOOKUP(D1375,TIPOLOGIA!A:F,5,0)</f>
        <v>PRINCIPAL</v>
      </c>
      <c r="W1375" s="40" t="str">
        <f>VLOOKUP(D1375,TIPOLOGIA!A:F,6,0)</f>
        <v>TERRESTRE</v>
      </c>
      <c r="X1375" s="40" t="s">
        <v>1455</v>
      </c>
      <c r="Y1375" s="40">
        <v>1</v>
      </c>
      <c r="Z1375" s="51">
        <f>IF(T1375="SOPORTE_TELEFÓNICO",'TARIFAS 2025'!$B$14,IF(V1375="PRINCIPAL",'TARIFAS 2025'!$B$11,IF(V1375="INTERMEDIA",'TARIFAS 2025'!$C$11,IF(V1375="LEJANA",'TARIFAS 2025'!$D$11))))</f>
        <v>31419</v>
      </c>
      <c r="AA1375" s="51">
        <f t="shared" si="22"/>
        <v>31419</v>
      </c>
    </row>
    <row r="1376" spans="1:27" s="85" customFormat="1" x14ac:dyDescent="0.3">
      <c r="A1376" s="40" t="s">
        <v>71</v>
      </c>
      <c r="B1376" s="40" t="str">
        <f>VLOOKUP(A1376,'CENTROS DE COSTOS'!A:D,2,0)</f>
        <v>0036-0004</v>
      </c>
      <c r="C1376" s="40" t="str">
        <f>VLOOKUP(A1376,'CENTROS DE COSTOS'!A:D,3,0)</f>
        <v>Wompi Centro</v>
      </c>
      <c r="D1376" s="40">
        <v>11001</v>
      </c>
      <c r="E1376" s="40">
        <v>3012019</v>
      </c>
      <c r="F1376" s="40">
        <v>71156</v>
      </c>
      <c r="G1376" s="40" t="s">
        <v>33</v>
      </c>
      <c r="H1376" s="40" t="s">
        <v>618</v>
      </c>
      <c r="I1376" s="40" t="s">
        <v>71</v>
      </c>
      <c r="J1376" s="40" t="s">
        <v>7304</v>
      </c>
      <c r="K1376" s="40" t="s">
        <v>1170</v>
      </c>
      <c r="L1376" s="40" t="s">
        <v>9328</v>
      </c>
      <c r="M1376" s="103">
        <v>45974.333333333343</v>
      </c>
      <c r="N1376" s="103">
        <v>45979.78402777778</v>
      </c>
      <c r="O1376" s="40" t="s">
        <v>35</v>
      </c>
      <c r="P1376" s="40" t="s">
        <v>35</v>
      </c>
      <c r="Q1376" s="40" t="s">
        <v>1494</v>
      </c>
      <c r="R1376" s="40" t="s">
        <v>1495</v>
      </c>
      <c r="S1376" s="40" t="s">
        <v>11581</v>
      </c>
      <c r="T1376" s="40" t="s">
        <v>1172</v>
      </c>
      <c r="U1376" s="40">
        <v>40</v>
      </c>
      <c r="V1376" s="40" t="str">
        <f>VLOOKUP(D1376,TIPOLOGIA!A:F,5,0)</f>
        <v>PRINCIPAL</v>
      </c>
      <c r="W1376" s="40" t="str">
        <f>VLOOKUP(D1376,TIPOLOGIA!A:F,6,0)</f>
        <v>TERRESTRE</v>
      </c>
      <c r="X1376" s="40" t="s">
        <v>1179</v>
      </c>
      <c r="Y1376" s="40">
        <v>1</v>
      </c>
      <c r="Z1376" s="51">
        <f>IF(T1376="SOPORTE_TELEFÓNICO",'TARIFAS 2025'!$B$14,IF(V1376="PRINCIPAL",'TARIFAS 2025'!$B$11,IF(V1376="INTERMEDIA",'TARIFAS 2025'!$C$11,IF(V1376="LEJANA",'TARIFAS 2025'!$D$11))))</f>
        <v>31419</v>
      </c>
      <c r="AA1376" s="51">
        <f t="shared" si="22"/>
        <v>31419</v>
      </c>
    </row>
    <row r="1377" spans="1:27" s="85" customFormat="1" x14ac:dyDescent="0.3">
      <c r="A1377" s="40" t="s">
        <v>77</v>
      </c>
      <c r="B1377" s="40" t="str">
        <f>VLOOKUP(A1377,'CENTROS DE COSTOS'!A:D,2,0)</f>
        <v>0036-0003</v>
      </c>
      <c r="C1377" s="40" t="str">
        <f>VLOOKUP(A1377,'CENTROS DE COSTOS'!A:D,3,0)</f>
        <v>Wompi Suroccidente</v>
      </c>
      <c r="D1377" s="40">
        <v>19807</v>
      </c>
      <c r="E1377" s="40" t="s">
        <v>5630</v>
      </c>
      <c r="F1377" s="40">
        <v>53022</v>
      </c>
      <c r="G1377" s="40" t="s">
        <v>33</v>
      </c>
      <c r="H1377" s="40" t="s">
        <v>498</v>
      </c>
      <c r="I1377" s="40" t="s">
        <v>530</v>
      </c>
      <c r="J1377" s="40" t="s">
        <v>7305</v>
      </c>
      <c r="K1377" s="40" t="s">
        <v>1170</v>
      </c>
      <c r="L1377" s="40" t="s">
        <v>9329</v>
      </c>
      <c r="M1377" s="103">
        <v>45972.333333333343</v>
      </c>
      <c r="N1377" s="103">
        <v>45980.326388888891</v>
      </c>
      <c r="O1377" s="40" t="s">
        <v>35</v>
      </c>
      <c r="P1377" s="40" t="s">
        <v>35</v>
      </c>
      <c r="Q1377" s="40" t="s">
        <v>1494</v>
      </c>
      <c r="R1377" s="40" t="s">
        <v>1495</v>
      </c>
      <c r="S1377" s="40" t="s">
        <v>11582</v>
      </c>
      <c r="T1377" s="40" t="s">
        <v>1497</v>
      </c>
      <c r="U1377" s="40">
        <v>56</v>
      </c>
      <c r="V1377" s="40" t="str">
        <f>VLOOKUP(D1377,TIPOLOGIA!A:F,5,0)</f>
        <v>LEJANA</v>
      </c>
      <c r="W1377" s="40" t="str">
        <f>VLOOKUP(D1377,TIPOLOGIA!A:F,6,0)</f>
        <v>TERRESTRE</v>
      </c>
      <c r="X1377" s="40" t="s">
        <v>1194</v>
      </c>
      <c r="Y1377" s="40">
        <v>1</v>
      </c>
      <c r="Z1377" s="51">
        <f>IF(T1377="SOPORTE_TELEFÓNICO",'TARIFAS 2025'!$B$14,IF(V1377="PRINCIPAL",'TARIFAS 2025'!$B$11,IF(V1377="INTERMEDIA",'TARIFAS 2025'!$C$11,IF(V1377="LEJANA",'TARIFAS 2025'!$D$11))))</f>
        <v>40250</v>
      </c>
      <c r="AA1377" s="51">
        <f t="shared" si="22"/>
        <v>40250</v>
      </c>
    </row>
    <row r="1378" spans="1:27" s="85" customFormat="1" x14ac:dyDescent="0.3">
      <c r="A1378" s="40" t="s">
        <v>91</v>
      </c>
      <c r="B1378" s="40" t="str">
        <f>VLOOKUP(A1378,'CENTROS DE COSTOS'!A:D,2,0)</f>
        <v>0036-0003</v>
      </c>
      <c r="C1378" s="40" t="str">
        <f>VLOOKUP(A1378,'CENTROS DE COSTOS'!A:D,3,0)</f>
        <v>Wompi Suroccidente</v>
      </c>
      <c r="D1378" s="40">
        <v>52356</v>
      </c>
      <c r="E1378" s="40" t="s">
        <v>5631</v>
      </c>
      <c r="F1378" s="40">
        <v>49108</v>
      </c>
      <c r="G1378" s="40" t="s">
        <v>33</v>
      </c>
      <c r="H1378" s="40" t="s">
        <v>133</v>
      </c>
      <c r="I1378" s="40" t="s">
        <v>863</v>
      </c>
      <c r="J1378" s="40" t="s">
        <v>1473</v>
      </c>
      <c r="K1378" s="40" t="s">
        <v>1170</v>
      </c>
      <c r="L1378" s="40" t="s">
        <v>9330</v>
      </c>
      <c r="M1378" s="103">
        <v>45972.333333333343</v>
      </c>
      <c r="N1378" s="103">
        <v>45980.336111111108</v>
      </c>
      <c r="O1378" s="40" t="s">
        <v>35</v>
      </c>
      <c r="P1378" s="40" t="s">
        <v>35</v>
      </c>
      <c r="Q1378" s="40" t="s">
        <v>1494</v>
      </c>
      <c r="R1378" s="40" t="s">
        <v>1495</v>
      </c>
      <c r="S1378" s="40" t="s">
        <v>11583</v>
      </c>
      <c r="T1378" s="40" t="s">
        <v>1497</v>
      </c>
      <c r="U1378" s="40">
        <v>64</v>
      </c>
      <c r="V1378" s="40" t="str">
        <f>VLOOKUP(D1378,TIPOLOGIA!A:F,5,0)</f>
        <v>INTERMEDIA</v>
      </c>
      <c r="W1378" s="40" t="str">
        <f>VLOOKUP(D1378,TIPOLOGIA!A:F,6,0)</f>
        <v>TERRESTRE</v>
      </c>
      <c r="X1378" s="40" t="s">
        <v>1675</v>
      </c>
      <c r="Y1378" s="40">
        <v>1</v>
      </c>
      <c r="Z1378" s="51">
        <f>IF(T1378="SOPORTE_TELEFÓNICO",'TARIFAS 2025'!$B$14,IF(V1378="PRINCIPAL",'TARIFAS 2025'!$B$11,IF(V1378="INTERMEDIA",'TARIFAS 2025'!$C$11,IF(V1378="LEJANA",'TARIFAS 2025'!$D$11))))</f>
        <v>36351</v>
      </c>
      <c r="AA1378" s="51">
        <f t="shared" si="22"/>
        <v>36351</v>
      </c>
    </row>
    <row r="1379" spans="1:27" s="85" customFormat="1" x14ac:dyDescent="0.3">
      <c r="A1379" s="40" t="s">
        <v>81</v>
      </c>
      <c r="B1379" s="40" t="str">
        <f>VLOOKUP(A1379,'CENTROS DE COSTOS'!A:D,2,0)</f>
        <v>0036-0007</v>
      </c>
      <c r="C1379" s="40" t="str">
        <f>VLOOKUP(A1379,'CENTROS DE COSTOS'!A:D,3,0)</f>
        <v>Wompi Santander</v>
      </c>
      <c r="D1379" s="40">
        <v>54874</v>
      </c>
      <c r="E1379" s="40" t="s">
        <v>5632</v>
      </c>
      <c r="F1379" s="40">
        <v>60357</v>
      </c>
      <c r="G1379" s="40" t="s">
        <v>33</v>
      </c>
      <c r="H1379" s="40" t="s">
        <v>891</v>
      </c>
      <c r="I1379" s="40" t="s">
        <v>927</v>
      </c>
      <c r="J1379" s="40" t="s">
        <v>1649</v>
      </c>
      <c r="K1379" s="40" t="s">
        <v>1170</v>
      </c>
      <c r="L1379" s="40" t="s">
        <v>9331</v>
      </c>
      <c r="M1379" s="103">
        <v>45973.333333333343</v>
      </c>
      <c r="N1379" s="103">
        <v>45980.337500000001</v>
      </c>
      <c r="O1379" s="40" t="s">
        <v>35</v>
      </c>
      <c r="P1379" s="40" t="s">
        <v>35</v>
      </c>
      <c r="Q1379" s="40" t="s">
        <v>1494</v>
      </c>
      <c r="R1379" s="40" t="s">
        <v>1495</v>
      </c>
      <c r="S1379" s="40" t="s">
        <v>11584</v>
      </c>
      <c r="T1379" s="40" t="s">
        <v>1172</v>
      </c>
      <c r="U1379" s="40">
        <v>56</v>
      </c>
      <c r="V1379" s="40" t="str">
        <f>VLOOKUP(D1379,TIPOLOGIA!A:F,5,0)</f>
        <v>PRINCIPAL</v>
      </c>
      <c r="W1379" s="40" t="str">
        <f>VLOOKUP(D1379,TIPOLOGIA!A:F,6,0)</f>
        <v>TERRESTRE</v>
      </c>
      <c r="X1379" s="40" t="s">
        <v>1211</v>
      </c>
      <c r="Y1379" s="40">
        <v>1</v>
      </c>
      <c r="Z1379" s="51">
        <f>IF(T1379="SOPORTE_TELEFÓNICO",'TARIFAS 2025'!$B$14,IF(V1379="PRINCIPAL",'TARIFAS 2025'!$B$11,IF(V1379="INTERMEDIA",'TARIFAS 2025'!$C$11,IF(V1379="LEJANA",'TARIFAS 2025'!$D$11))))</f>
        <v>31419</v>
      </c>
      <c r="AA1379" s="51">
        <f t="shared" si="22"/>
        <v>31419</v>
      </c>
    </row>
    <row r="1380" spans="1:27" s="85" customFormat="1" x14ac:dyDescent="0.3">
      <c r="A1380" s="40" t="s">
        <v>81</v>
      </c>
      <c r="B1380" s="40" t="str">
        <f>VLOOKUP(A1380,'CENTROS DE COSTOS'!A:D,2,0)</f>
        <v>0036-0007</v>
      </c>
      <c r="C1380" s="40" t="str">
        <f>VLOOKUP(A1380,'CENTROS DE COSTOS'!A:D,3,0)</f>
        <v>Wompi Santander</v>
      </c>
      <c r="D1380" s="40">
        <v>54001</v>
      </c>
      <c r="E1380" s="40" t="s">
        <v>5633</v>
      </c>
      <c r="F1380" s="40">
        <v>79510</v>
      </c>
      <c r="G1380" s="40" t="s">
        <v>33</v>
      </c>
      <c r="H1380" s="40" t="s">
        <v>891</v>
      </c>
      <c r="I1380" s="40" t="s">
        <v>81</v>
      </c>
      <c r="J1380" s="40" t="s">
        <v>7306</v>
      </c>
      <c r="K1380" s="40" t="s">
        <v>1170</v>
      </c>
      <c r="L1380" s="40" t="s">
        <v>9332</v>
      </c>
      <c r="M1380" s="103">
        <v>45973.333333333343</v>
      </c>
      <c r="N1380" s="103">
        <v>45980.338888888888</v>
      </c>
      <c r="O1380" s="40" t="s">
        <v>35</v>
      </c>
      <c r="P1380" s="40" t="s">
        <v>35</v>
      </c>
      <c r="Q1380" s="40" t="s">
        <v>1494</v>
      </c>
      <c r="R1380" s="40" t="s">
        <v>1495</v>
      </c>
      <c r="S1380" s="40" t="s">
        <v>11585</v>
      </c>
      <c r="T1380" s="40" t="s">
        <v>1172</v>
      </c>
      <c r="U1380" s="40">
        <v>16</v>
      </c>
      <c r="V1380" s="40" t="str">
        <f>VLOOKUP(D1380,TIPOLOGIA!A:F,5,0)</f>
        <v>PRINCIPAL</v>
      </c>
      <c r="W1380" s="40" t="str">
        <f>VLOOKUP(D1380,TIPOLOGIA!A:F,6,0)</f>
        <v>TERRESTRE</v>
      </c>
      <c r="X1380" s="40" t="s">
        <v>1188</v>
      </c>
      <c r="Y1380" s="40">
        <v>1</v>
      </c>
      <c r="Z1380" s="51">
        <f>IF(T1380="SOPORTE_TELEFÓNICO",'TARIFAS 2025'!$B$14,IF(V1380="PRINCIPAL",'TARIFAS 2025'!$B$11,IF(V1380="INTERMEDIA",'TARIFAS 2025'!$C$11,IF(V1380="LEJANA",'TARIFAS 2025'!$D$11))))</f>
        <v>31419</v>
      </c>
      <c r="AA1380" s="51">
        <f t="shared" si="22"/>
        <v>31419</v>
      </c>
    </row>
    <row r="1381" spans="1:27" s="85" customFormat="1" x14ac:dyDescent="0.3">
      <c r="A1381" s="40" t="s">
        <v>90</v>
      </c>
      <c r="B1381" s="40" t="str">
        <f>VLOOKUP(A1381,'CENTROS DE COSTOS'!A:D,2,0)</f>
        <v>0036-0006</v>
      </c>
      <c r="C1381" s="40" t="str">
        <f>VLOOKUP(A1381,'CENTROS DE COSTOS'!A:D,3,0)</f>
        <v>Wompi Oriente</v>
      </c>
      <c r="D1381" s="40">
        <v>41001</v>
      </c>
      <c r="E1381" s="40" t="s">
        <v>5634</v>
      </c>
      <c r="F1381" s="40">
        <v>62389</v>
      </c>
      <c r="G1381" s="40" t="s">
        <v>33</v>
      </c>
      <c r="H1381" s="40" t="s">
        <v>740</v>
      </c>
      <c r="I1381" s="40" t="s">
        <v>90</v>
      </c>
      <c r="J1381" s="40" t="s">
        <v>7307</v>
      </c>
      <c r="K1381" s="40" t="s">
        <v>1170</v>
      </c>
      <c r="L1381" s="40" t="s">
        <v>9333</v>
      </c>
      <c r="M1381" s="103">
        <v>45975.655555555553</v>
      </c>
      <c r="N1381" s="103">
        <v>45980.343055555553</v>
      </c>
      <c r="O1381" s="40" t="s">
        <v>35</v>
      </c>
      <c r="P1381" s="40" t="s">
        <v>35</v>
      </c>
      <c r="Q1381" s="40" t="s">
        <v>1494</v>
      </c>
      <c r="R1381" s="40" t="s">
        <v>1495</v>
      </c>
      <c r="S1381" s="40" t="s">
        <v>11586</v>
      </c>
      <c r="T1381" s="40" t="s">
        <v>1172</v>
      </c>
      <c r="U1381" s="40">
        <v>24</v>
      </c>
      <c r="V1381" s="40" t="str">
        <f>VLOOKUP(D1381,TIPOLOGIA!A:F,5,0)</f>
        <v>PRINCIPAL</v>
      </c>
      <c r="W1381" s="40" t="str">
        <f>VLOOKUP(D1381,TIPOLOGIA!A:F,6,0)</f>
        <v>TERRESTRE</v>
      </c>
      <c r="X1381" s="40" t="s">
        <v>12484</v>
      </c>
      <c r="Y1381" s="40">
        <v>2</v>
      </c>
      <c r="Z1381" s="51">
        <f>IF(T1381="SOPORTE_TELEFÓNICO",'TARIFAS 2025'!$B$14,IF(V1381="PRINCIPAL",'TARIFAS 2025'!$B$11,IF(V1381="INTERMEDIA",'TARIFAS 2025'!$C$11,IF(V1381="LEJANA",'TARIFAS 2025'!$D$11))))</f>
        <v>31419</v>
      </c>
      <c r="AA1381" s="51">
        <f t="shared" si="22"/>
        <v>62838</v>
      </c>
    </row>
    <row r="1382" spans="1:27" s="85" customFormat="1" x14ac:dyDescent="0.3">
      <c r="A1382" s="40" t="s">
        <v>92</v>
      </c>
      <c r="B1382" s="40" t="str">
        <f>VLOOKUP(A1382,'CENTROS DE COSTOS'!A:D,2,0)</f>
        <v>0036-0002</v>
      </c>
      <c r="C1382" s="40" t="str">
        <f>VLOOKUP(A1382,'CENTROS DE COSTOS'!A:D,3,0)</f>
        <v>Wompi Eje Cafetero</v>
      </c>
      <c r="D1382" s="40">
        <v>63130</v>
      </c>
      <c r="E1382" s="40" t="s">
        <v>5635</v>
      </c>
      <c r="F1382" s="40">
        <v>80585</v>
      </c>
      <c r="G1382" s="40" t="s">
        <v>33</v>
      </c>
      <c r="H1382" s="40" t="s">
        <v>939</v>
      </c>
      <c r="I1382" s="40" t="s">
        <v>940</v>
      </c>
      <c r="J1382" s="40" t="s">
        <v>7308</v>
      </c>
      <c r="K1382" s="40" t="s">
        <v>1170</v>
      </c>
      <c r="L1382" s="40" t="s">
        <v>9334</v>
      </c>
      <c r="M1382" s="103">
        <v>45972.530555555553</v>
      </c>
      <c r="N1382" s="103">
        <v>45980.374305555553</v>
      </c>
      <c r="O1382" s="40" t="s">
        <v>35</v>
      </c>
      <c r="P1382" s="40" t="s">
        <v>35</v>
      </c>
      <c r="Q1382" s="40" t="s">
        <v>1494</v>
      </c>
      <c r="R1382" s="40" t="s">
        <v>1495</v>
      </c>
      <c r="S1382" s="40" t="s">
        <v>11587</v>
      </c>
      <c r="T1382" s="40" t="s">
        <v>1497</v>
      </c>
      <c r="U1382" s="40">
        <v>16</v>
      </c>
      <c r="V1382" s="40" t="str">
        <f>VLOOKUP(D1382,TIPOLOGIA!A:F,5,0)</f>
        <v>INTERMEDIA</v>
      </c>
      <c r="W1382" s="40" t="str">
        <f>VLOOKUP(D1382,TIPOLOGIA!A:F,6,0)</f>
        <v>TERRESTRE</v>
      </c>
      <c r="X1382" s="40" t="s">
        <v>1749</v>
      </c>
      <c r="Y1382" s="40">
        <v>1</v>
      </c>
      <c r="Z1382" s="51">
        <f>IF(T1382="SOPORTE_TELEFÓNICO",'TARIFAS 2025'!$B$14,IF(V1382="PRINCIPAL",'TARIFAS 2025'!$B$11,IF(V1382="INTERMEDIA",'TARIFAS 2025'!$C$11,IF(V1382="LEJANA",'TARIFAS 2025'!$D$11))))</f>
        <v>36351</v>
      </c>
      <c r="AA1382" s="51">
        <f t="shared" si="22"/>
        <v>36351</v>
      </c>
    </row>
    <row r="1383" spans="1:27" s="85" customFormat="1" x14ac:dyDescent="0.3">
      <c r="A1383" s="40" t="s">
        <v>92</v>
      </c>
      <c r="B1383" s="40" t="str">
        <f>VLOOKUP(A1383,'CENTROS DE COSTOS'!A:D,2,0)</f>
        <v>0036-0002</v>
      </c>
      <c r="C1383" s="40" t="str">
        <f>VLOOKUP(A1383,'CENTROS DE COSTOS'!A:D,3,0)</f>
        <v>Wompi Eje Cafetero</v>
      </c>
      <c r="D1383" s="40">
        <v>66170</v>
      </c>
      <c r="E1383" s="40" t="s">
        <v>5636</v>
      </c>
      <c r="F1383" s="40">
        <v>23459</v>
      </c>
      <c r="G1383" s="40" t="s">
        <v>33</v>
      </c>
      <c r="H1383" s="40" t="s">
        <v>458</v>
      </c>
      <c r="I1383" s="40" t="s">
        <v>951</v>
      </c>
      <c r="J1383" s="40" t="s">
        <v>7309</v>
      </c>
      <c r="K1383" s="40" t="s">
        <v>1170</v>
      </c>
      <c r="L1383" s="40" t="s">
        <v>9335</v>
      </c>
      <c r="M1383" s="103">
        <v>45979.333333333343</v>
      </c>
      <c r="N1383" s="103">
        <v>45980.381249999999</v>
      </c>
      <c r="O1383" s="40" t="s">
        <v>35</v>
      </c>
      <c r="P1383" s="40" t="s">
        <v>35</v>
      </c>
      <c r="Q1383" s="40" t="s">
        <v>1494</v>
      </c>
      <c r="R1383" s="40" t="s">
        <v>1495</v>
      </c>
      <c r="S1383" s="40" t="s">
        <v>11588</v>
      </c>
      <c r="T1383" s="40" t="s">
        <v>1172</v>
      </c>
      <c r="U1383" s="40">
        <v>48</v>
      </c>
      <c r="V1383" s="40" t="str">
        <f>VLOOKUP(D1383,TIPOLOGIA!A:F,5,0)</f>
        <v>PRINCIPAL</v>
      </c>
      <c r="W1383" s="40" t="str">
        <f>VLOOKUP(D1383,TIPOLOGIA!A:F,6,0)</f>
        <v>TERRESTRE</v>
      </c>
      <c r="X1383" s="40" t="s">
        <v>1175</v>
      </c>
      <c r="Y1383" s="40">
        <v>1</v>
      </c>
      <c r="Z1383" s="51">
        <f>IF(T1383="SOPORTE_TELEFÓNICO",'TARIFAS 2025'!$B$14,IF(V1383="PRINCIPAL",'TARIFAS 2025'!$B$11,IF(V1383="INTERMEDIA",'TARIFAS 2025'!$C$11,IF(V1383="LEJANA",'TARIFAS 2025'!$D$11))))</f>
        <v>31419</v>
      </c>
      <c r="AA1383" s="51">
        <f t="shared" si="22"/>
        <v>31419</v>
      </c>
    </row>
    <row r="1384" spans="1:27" s="85" customFormat="1" x14ac:dyDescent="0.3">
      <c r="A1384" s="40" t="s">
        <v>91</v>
      </c>
      <c r="B1384" s="40" t="str">
        <f>VLOOKUP(A1384,'CENTROS DE COSTOS'!A:D,2,0)</f>
        <v>0036-0003</v>
      </c>
      <c r="C1384" s="40" t="str">
        <f>VLOOKUP(A1384,'CENTROS DE COSTOS'!A:D,3,0)</f>
        <v>Wompi Suroccidente</v>
      </c>
      <c r="D1384" s="40">
        <v>52885</v>
      </c>
      <c r="E1384" s="40" t="s">
        <v>5637</v>
      </c>
      <c r="F1384" s="40">
        <v>72166</v>
      </c>
      <c r="G1384" s="40" t="s">
        <v>33</v>
      </c>
      <c r="H1384" s="40" t="s">
        <v>133</v>
      </c>
      <c r="I1384" s="40" t="s">
        <v>890</v>
      </c>
      <c r="J1384" s="40" t="s">
        <v>7310</v>
      </c>
      <c r="K1384" s="40" t="s">
        <v>1170</v>
      </c>
      <c r="L1384" s="40" t="s">
        <v>9336</v>
      </c>
      <c r="M1384" s="103">
        <v>45974.581250000003</v>
      </c>
      <c r="N1384" s="103">
        <v>45980.386805555558</v>
      </c>
      <c r="O1384" s="40" t="s">
        <v>35</v>
      </c>
      <c r="P1384" s="40" t="s">
        <v>35</v>
      </c>
      <c r="Q1384" s="40" t="s">
        <v>1494</v>
      </c>
      <c r="R1384" s="40" t="s">
        <v>1495</v>
      </c>
      <c r="S1384" s="40" t="s">
        <v>11589</v>
      </c>
      <c r="T1384" s="40" t="s">
        <v>1497</v>
      </c>
      <c r="U1384" s="40">
        <v>24</v>
      </c>
      <c r="V1384" s="40" t="str">
        <f>VLOOKUP(D1384,TIPOLOGIA!A:F,5,0)</f>
        <v>INTERMEDIA</v>
      </c>
      <c r="W1384" s="40" t="str">
        <f>VLOOKUP(D1384,TIPOLOGIA!A:F,6,0)</f>
        <v>TERRESTRE</v>
      </c>
      <c r="X1384" s="40" t="s">
        <v>1749</v>
      </c>
      <c r="Y1384" s="40">
        <v>1</v>
      </c>
      <c r="Z1384" s="51">
        <f>IF(T1384="SOPORTE_TELEFÓNICO",'TARIFAS 2025'!$B$14,IF(V1384="PRINCIPAL",'TARIFAS 2025'!$B$11,IF(V1384="INTERMEDIA",'TARIFAS 2025'!$C$11,IF(V1384="LEJANA",'TARIFAS 2025'!$D$11))))</f>
        <v>36351</v>
      </c>
      <c r="AA1384" s="51">
        <f t="shared" si="22"/>
        <v>36351</v>
      </c>
    </row>
    <row r="1385" spans="1:27" s="85" customFormat="1" x14ac:dyDescent="0.3">
      <c r="A1385" s="40" t="s">
        <v>99</v>
      </c>
      <c r="B1385" s="40" t="str">
        <f>VLOOKUP(A1385,'CENTROS DE COSTOS'!A:D,2,0)</f>
        <v>0036-0006</v>
      </c>
      <c r="C1385" s="40" t="str">
        <f>VLOOKUP(A1385,'CENTROS DE COSTOS'!A:D,3,0)</f>
        <v>Wompi Oriente</v>
      </c>
      <c r="D1385" s="40">
        <v>85162</v>
      </c>
      <c r="E1385" s="40" t="s">
        <v>5638</v>
      </c>
      <c r="F1385" s="40">
        <v>78092</v>
      </c>
      <c r="G1385" s="40" t="s">
        <v>33</v>
      </c>
      <c r="H1385" s="40" t="s">
        <v>481</v>
      </c>
      <c r="I1385" s="40" t="s">
        <v>487</v>
      </c>
      <c r="J1385" s="40" t="s">
        <v>7311</v>
      </c>
      <c r="K1385" s="40" t="s">
        <v>1170</v>
      </c>
      <c r="L1385" s="40" t="s">
        <v>9337</v>
      </c>
      <c r="M1385" s="103">
        <v>45975.447916666657</v>
      </c>
      <c r="N1385" s="103">
        <v>45980.387499999997</v>
      </c>
      <c r="O1385" s="40" t="s">
        <v>35</v>
      </c>
      <c r="P1385" s="40" t="s">
        <v>35</v>
      </c>
      <c r="Q1385" s="40" t="s">
        <v>1494</v>
      </c>
      <c r="R1385" s="40" t="s">
        <v>1495</v>
      </c>
      <c r="S1385" s="40" t="s">
        <v>11590</v>
      </c>
      <c r="T1385" s="40" t="s">
        <v>1497</v>
      </c>
      <c r="U1385" s="40">
        <v>64</v>
      </c>
      <c r="V1385" s="40" t="str">
        <f>VLOOKUP(D1385,TIPOLOGIA!A:F,5,0)</f>
        <v>INTERMEDIA</v>
      </c>
      <c r="W1385" s="40" t="str">
        <f>VLOOKUP(D1385,TIPOLOGIA!A:F,6,0)</f>
        <v>TERRESTRE</v>
      </c>
      <c r="X1385" s="40" t="s">
        <v>1591</v>
      </c>
      <c r="Y1385" s="40">
        <v>1</v>
      </c>
      <c r="Z1385" s="51">
        <f>IF(T1385="SOPORTE_TELEFÓNICO",'TARIFAS 2025'!$B$14,IF(V1385="PRINCIPAL",'TARIFAS 2025'!$B$11,IF(V1385="INTERMEDIA",'TARIFAS 2025'!$C$11,IF(V1385="LEJANA",'TARIFAS 2025'!$D$11))))</f>
        <v>36351</v>
      </c>
      <c r="AA1385" s="51">
        <f t="shared" si="22"/>
        <v>36351</v>
      </c>
    </row>
    <row r="1386" spans="1:27" s="85" customFormat="1" x14ac:dyDescent="0.3">
      <c r="A1386" s="40" t="s">
        <v>91</v>
      </c>
      <c r="B1386" s="40" t="str">
        <f>VLOOKUP(A1386,'CENTROS DE COSTOS'!A:D,2,0)</f>
        <v>0036-0003</v>
      </c>
      <c r="C1386" s="40" t="str">
        <f>VLOOKUP(A1386,'CENTROS DE COSTOS'!A:D,3,0)</f>
        <v>Wompi Suroccidente</v>
      </c>
      <c r="D1386" s="40">
        <v>52838</v>
      </c>
      <c r="E1386" s="40" t="s">
        <v>5639</v>
      </c>
      <c r="F1386" s="40">
        <v>39708</v>
      </c>
      <c r="G1386" s="40" t="s">
        <v>33</v>
      </c>
      <c r="H1386" s="40" t="s">
        <v>133</v>
      </c>
      <c r="I1386" s="40" t="s">
        <v>889</v>
      </c>
      <c r="J1386" s="40" t="s">
        <v>1640</v>
      </c>
      <c r="K1386" s="40" t="s">
        <v>1170</v>
      </c>
      <c r="L1386" s="40" t="s">
        <v>9338</v>
      </c>
      <c r="M1386" s="103">
        <v>45974.40902777778</v>
      </c>
      <c r="N1386" s="103">
        <v>45980.388194444437</v>
      </c>
      <c r="O1386" s="40" t="s">
        <v>35</v>
      </c>
      <c r="P1386" s="40" t="s">
        <v>35</v>
      </c>
      <c r="Q1386" s="40" t="s">
        <v>1494</v>
      </c>
      <c r="R1386" s="40" t="s">
        <v>1495</v>
      </c>
      <c r="S1386" s="40" t="s">
        <v>11591</v>
      </c>
      <c r="T1386" s="40" t="s">
        <v>1497</v>
      </c>
      <c r="U1386" s="40">
        <v>40</v>
      </c>
      <c r="V1386" s="40" t="str">
        <f>VLOOKUP(D1386,TIPOLOGIA!A:F,5,0)</f>
        <v>INTERMEDIA</v>
      </c>
      <c r="W1386" s="40" t="str">
        <f>VLOOKUP(D1386,TIPOLOGIA!A:F,6,0)</f>
        <v>TERRESTRE</v>
      </c>
      <c r="X1386" s="40" t="s">
        <v>1675</v>
      </c>
      <c r="Y1386" s="40">
        <v>1</v>
      </c>
      <c r="Z1386" s="51">
        <f>IF(T1386="SOPORTE_TELEFÓNICO",'TARIFAS 2025'!$B$14,IF(V1386="PRINCIPAL",'TARIFAS 2025'!$B$11,IF(V1386="INTERMEDIA",'TARIFAS 2025'!$C$11,IF(V1386="LEJANA",'TARIFAS 2025'!$D$11))))</f>
        <v>36351</v>
      </c>
      <c r="AA1386" s="51">
        <f t="shared" si="22"/>
        <v>36351</v>
      </c>
    </row>
    <row r="1387" spans="1:27" s="85" customFormat="1" x14ac:dyDescent="0.3">
      <c r="A1387" s="40" t="s">
        <v>90</v>
      </c>
      <c r="B1387" s="40" t="str">
        <f>VLOOKUP(A1387,'CENTROS DE COSTOS'!A:D,2,0)</f>
        <v>0036-0006</v>
      </c>
      <c r="C1387" s="40" t="str">
        <f>VLOOKUP(A1387,'CENTROS DE COSTOS'!A:D,3,0)</f>
        <v>Wompi Oriente</v>
      </c>
      <c r="D1387" s="40">
        <v>18753</v>
      </c>
      <c r="E1387" s="40" t="s">
        <v>5640</v>
      </c>
      <c r="F1387" s="40">
        <v>78967</v>
      </c>
      <c r="G1387" s="40" t="s">
        <v>33</v>
      </c>
      <c r="H1387" s="40" t="s">
        <v>466</v>
      </c>
      <c r="I1387" s="40" t="s">
        <v>477</v>
      </c>
      <c r="J1387" s="40" t="s">
        <v>7312</v>
      </c>
      <c r="K1387" s="40" t="s">
        <v>1170</v>
      </c>
      <c r="L1387" s="40" t="s">
        <v>9339</v>
      </c>
      <c r="M1387" s="103">
        <v>45973.39166666667</v>
      </c>
      <c r="N1387" s="103">
        <v>45980.388888888891</v>
      </c>
      <c r="O1387" s="40" t="s">
        <v>35</v>
      </c>
      <c r="P1387" s="40" t="s">
        <v>35</v>
      </c>
      <c r="Q1387" s="40" t="s">
        <v>1494</v>
      </c>
      <c r="R1387" s="40" t="s">
        <v>1495</v>
      </c>
      <c r="S1387" s="40" t="s">
        <v>11592</v>
      </c>
      <c r="T1387" s="40" t="s">
        <v>1497</v>
      </c>
      <c r="U1387" s="40">
        <v>16</v>
      </c>
      <c r="V1387" s="40" t="str">
        <f>VLOOKUP(D1387,TIPOLOGIA!A:F,5,0)</f>
        <v>LEJANA</v>
      </c>
      <c r="W1387" s="40" t="str">
        <f>VLOOKUP(D1387,TIPOLOGIA!A:F,6,0)</f>
        <v>TERRESTRE / AEREO</v>
      </c>
      <c r="X1387" s="40" t="s">
        <v>1749</v>
      </c>
      <c r="Y1387" s="40">
        <v>1</v>
      </c>
      <c r="Z1387" s="51">
        <f>IF(T1387="SOPORTE_TELEFÓNICO",'TARIFAS 2025'!$B$14,IF(V1387="PRINCIPAL",'TARIFAS 2025'!$B$11,IF(V1387="INTERMEDIA",'TARIFAS 2025'!$C$11,IF(V1387="LEJANA",'TARIFAS 2025'!$D$11))))</f>
        <v>40250</v>
      </c>
      <c r="AA1387" s="51">
        <f t="shared" si="22"/>
        <v>40250</v>
      </c>
    </row>
    <row r="1388" spans="1:27" s="85" customFormat="1" x14ac:dyDescent="0.3">
      <c r="A1388" s="40" t="s">
        <v>96</v>
      </c>
      <c r="B1388" s="40" t="str">
        <f>VLOOKUP(A1388,'CENTROS DE COSTOS'!A:D,2,0)</f>
        <v>0036-0007</v>
      </c>
      <c r="C1388" s="40" t="str">
        <f>VLOOKUP(A1388,'CENTROS DE COSTOS'!A:D,3,0)</f>
        <v>Wompi Santander</v>
      </c>
      <c r="D1388" s="40">
        <v>15299</v>
      </c>
      <c r="E1388" s="40" t="s">
        <v>5641</v>
      </c>
      <c r="F1388" s="40">
        <v>51933</v>
      </c>
      <c r="G1388" s="40" t="s">
        <v>33</v>
      </c>
      <c r="H1388" s="40" t="s">
        <v>322</v>
      </c>
      <c r="I1388" s="40" t="s">
        <v>359</v>
      </c>
      <c r="J1388" s="40" t="s">
        <v>7313</v>
      </c>
      <c r="K1388" s="40" t="s">
        <v>1170</v>
      </c>
      <c r="L1388" s="40" t="s">
        <v>9340</v>
      </c>
      <c r="M1388" s="103">
        <v>45973.405555555553</v>
      </c>
      <c r="N1388" s="103">
        <v>45980.38958333333</v>
      </c>
      <c r="O1388" s="40" t="s">
        <v>35</v>
      </c>
      <c r="P1388" s="40" t="s">
        <v>35</v>
      </c>
      <c r="Q1388" s="40" t="s">
        <v>1494</v>
      </c>
      <c r="R1388" s="40" t="s">
        <v>1495</v>
      </c>
      <c r="S1388" s="40" t="s">
        <v>11593</v>
      </c>
      <c r="T1388" s="40" t="s">
        <v>1497</v>
      </c>
      <c r="U1388" s="40">
        <v>40</v>
      </c>
      <c r="V1388" s="40" t="str">
        <f>VLOOKUP(D1388,TIPOLOGIA!A:F,5,0)</f>
        <v>LEJANA</v>
      </c>
      <c r="W1388" s="40" t="str">
        <f>VLOOKUP(D1388,TIPOLOGIA!A:F,6,0)</f>
        <v>TERRESTRE</v>
      </c>
      <c r="X1388" s="40" t="s">
        <v>1675</v>
      </c>
      <c r="Y1388" s="40">
        <v>1</v>
      </c>
      <c r="Z1388" s="51">
        <f>IF(T1388="SOPORTE_TELEFÓNICO",'TARIFAS 2025'!$B$14,IF(V1388="PRINCIPAL",'TARIFAS 2025'!$B$11,IF(V1388="INTERMEDIA",'TARIFAS 2025'!$C$11,IF(V1388="LEJANA",'TARIFAS 2025'!$D$11))))</f>
        <v>40250</v>
      </c>
      <c r="AA1388" s="51">
        <f t="shared" si="22"/>
        <v>40250</v>
      </c>
    </row>
    <row r="1389" spans="1:27" s="85" customFormat="1" x14ac:dyDescent="0.3">
      <c r="A1389" s="40" t="s">
        <v>96</v>
      </c>
      <c r="B1389" s="40" t="str">
        <f>VLOOKUP(A1389,'CENTROS DE COSTOS'!A:D,2,0)</f>
        <v>0036-0007</v>
      </c>
      <c r="C1389" s="40" t="str">
        <f>VLOOKUP(A1389,'CENTROS DE COSTOS'!A:D,3,0)</f>
        <v>Wompi Santander</v>
      </c>
      <c r="D1389" s="40">
        <v>15299</v>
      </c>
      <c r="E1389" s="40" t="s">
        <v>5642</v>
      </c>
      <c r="F1389" s="40">
        <v>10884</v>
      </c>
      <c r="G1389" s="40" t="s">
        <v>33</v>
      </c>
      <c r="H1389" s="40" t="s">
        <v>322</v>
      </c>
      <c r="I1389" s="40" t="s">
        <v>359</v>
      </c>
      <c r="J1389" s="40" t="s">
        <v>7314</v>
      </c>
      <c r="K1389" s="40" t="s">
        <v>1170</v>
      </c>
      <c r="L1389" s="40" t="s">
        <v>9341</v>
      </c>
      <c r="M1389" s="103">
        <v>45973.333333333343</v>
      </c>
      <c r="N1389" s="103">
        <v>45980.390277777777</v>
      </c>
      <c r="O1389" s="40" t="s">
        <v>35</v>
      </c>
      <c r="P1389" s="40" t="s">
        <v>35</v>
      </c>
      <c r="Q1389" s="40" t="s">
        <v>1494</v>
      </c>
      <c r="R1389" s="40" t="s">
        <v>1495</v>
      </c>
      <c r="S1389" s="40" t="s">
        <v>11594</v>
      </c>
      <c r="T1389" s="40" t="s">
        <v>1497</v>
      </c>
      <c r="U1389" s="40">
        <v>64</v>
      </c>
      <c r="V1389" s="40" t="str">
        <f>VLOOKUP(D1389,TIPOLOGIA!A:F,5,0)</f>
        <v>LEJANA</v>
      </c>
      <c r="W1389" s="40" t="str">
        <f>VLOOKUP(D1389,TIPOLOGIA!A:F,6,0)</f>
        <v>TERRESTRE</v>
      </c>
      <c r="X1389" s="40" t="s">
        <v>1675</v>
      </c>
      <c r="Y1389" s="40">
        <v>1</v>
      </c>
      <c r="Z1389" s="51">
        <f>IF(T1389="SOPORTE_TELEFÓNICO",'TARIFAS 2025'!$B$14,IF(V1389="PRINCIPAL",'TARIFAS 2025'!$B$11,IF(V1389="INTERMEDIA",'TARIFAS 2025'!$C$11,IF(V1389="LEJANA",'TARIFAS 2025'!$D$11))))</f>
        <v>40250</v>
      </c>
      <c r="AA1389" s="51">
        <f t="shared" si="22"/>
        <v>40250</v>
      </c>
    </row>
    <row r="1390" spans="1:27" s="85" customFormat="1" x14ac:dyDescent="0.3">
      <c r="A1390" s="40" t="s">
        <v>92</v>
      </c>
      <c r="B1390" s="40" t="str">
        <f>VLOOKUP(A1390,'CENTROS DE COSTOS'!A:D,2,0)</f>
        <v>0036-0002</v>
      </c>
      <c r="C1390" s="40" t="str">
        <f>VLOOKUP(A1390,'CENTROS DE COSTOS'!A:D,3,0)</f>
        <v>Wompi Eje Cafetero</v>
      </c>
      <c r="D1390" s="40">
        <v>66170</v>
      </c>
      <c r="E1390" s="40" t="s">
        <v>5643</v>
      </c>
      <c r="F1390" s="40">
        <v>47144</v>
      </c>
      <c r="G1390" s="40" t="s">
        <v>33</v>
      </c>
      <c r="H1390" s="40" t="s">
        <v>458</v>
      </c>
      <c r="I1390" s="40" t="s">
        <v>951</v>
      </c>
      <c r="J1390" s="40" t="s">
        <v>7315</v>
      </c>
      <c r="K1390" s="40" t="s">
        <v>1170</v>
      </c>
      <c r="L1390" s="40" t="s">
        <v>9342</v>
      </c>
      <c r="M1390" s="103">
        <v>45979.333333333343</v>
      </c>
      <c r="N1390" s="103">
        <v>45980.390277777777</v>
      </c>
      <c r="O1390" s="40" t="s">
        <v>35</v>
      </c>
      <c r="P1390" s="40" t="s">
        <v>35</v>
      </c>
      <c r="Q1390" s="40" t="s">
        <v>1494</v>
      </c>
      <c r="R1390" s="40" t="s">
        <v>1495</v>
      </c>
      <c r="S1390" s="40" t="s">
        <v>11595</v>
      </c>
      <c r="T1390" s="40" t="s">
        <v>1172</v>
      </c>
      <c r="U1390" s="40">
        <v>56</v>
      </c>
      <c r="V1390" s="40" t="str">
        <f>VLOOKUP(D1390,TIPOLOGIA!A:F,5,0)</f>
        <v>PRINCIPAL</v>
      </c>
      <c r="W1390" s="40" t="str">
        <f>VLOOKUP(D1390,TIPOLOGIA!A:F,6,0)</f>
        <v>TERRESTRE</v>
      </c>
      <c r="X1390" s="40" t="s">
        <v>1175</v>
      </c>
      <c r="Y1390" s="40">
        <v>1</v>
      </c>
      <c r="Z1390" s="51">
        <f>IF(T1390="SOPORTE_TELEFÓNICO",'TARIFAS 2025'!$B$14,IF(V1390="PRINCIPAL",'TARIFAS 2025'!$B$11,IF(V1390="INTERMEDIA",'TARIFAS 2025'!$C$11,IF(V1390="LEJANA",'TARIFAS 2025'!$D$11))))</f>
        <v>31419</v>
      </c>
      <c r="AA1390" s="51">
        <f t="shared" si="22"/>
        <v>31419</v>
      </c>
    </row>
    <row r="1391" spans="1:27" s="85" customFormat="1" x14ac:dyDescent="0.3">
      <c r="A1391" s="40" t="s">
        <v>77</v>
      </c>
      <c r="B1391" s="40" t="str">
        <f>VLOOKUP(A1391,'CENTROS DE COSTOS'!A:D,2,0)</f>
        <v>0036-0003</v>
      </c>
      <c r="C1391" s="40" t="str">
        <f>VLOOKUP(A1391,'CENTROS DE COSTOS'!A:D,3,0)</f>
        <v>Wompi Suroccidente</v>
      </c>
      <c r="D1391" s="40">
        <v>19698</v>
      </c>
      <c r="E1391" s="40" t="s">
        <v>5644</v>
      </c>
      <c r="F1391" s="40">
        <v>77488</v>
      </c>
      <c r="G1391" s="40" t="s">
        <v>33</v>
      </c>
      <c r="H1391" s="40" t="s">
        <v>498</v>
      </c>
      <c r="I1391" s="40" t="s">
        <v>527</v>
      </c>
      <c r="J1391" s="40" t="s">
        <v>7316</v>
      </c>
      <c r="K1391" s="40" t="s">
        <v>1170</v>
      </c>
      <c r="L1391" s="40" t="s">
        <v>9343</v>
      </c>
      <c r="M1391" s="103">
        <v>45972.521527777782</v>
      </c>
      <c r="N1391" s="103">
        <v>45980.390972222223</v>
      </c>
      <c r="O1391" s="40" t="s">
        <v>35</v>
      </c>
      <c r="P1391" s="40" t="s">
        <v>35</v>
      </c>
      <c r="Q1391" s="40" t="s">
        <v>1494</v>
      </c>
      <c r="R1391" s="40" t="s">
        <v>1495</v>
      </c>
      <c r="S1391" s="40" t="s">
        <v>11596</v>
      </c>
      <c r="T1391" s="40" t="s">
        <v>1497</v>
      </c>
      <c r="U1391" s="40">
        <v>16</v>
      </c>
      <c r="V1391" s="40" t="str">
        <f>VLOOKUP(D1391,TIPOLOGIA!A:F,5,0)</f>
        <v>INTERMEDIA</v>
      </c>
      <c r="W1391" s="40" t="str">
        <f>VLOOKUP(D1391,TIPOLOGIA!A:F,6,0)</f>
        <v>TERRESTRE</v>
      </c>
      <c r="X1391" s="40" t="s">
        <v>1749</v>
      </c>
      <c r="Y1391" s="40">
        <v>1</v>
      </c>
      <c r="Z1391" s="51">
        <f>IF(T1391="SOPORTE_TELEFÓNICO",'TARIFAS 2025'!$B$14,IF(V1391="PRINCIPAL",'TARIFAS 2025'!$B$11,IF(V1391="INTERMEDIA",'TARIFAS 2025'!$C$11,IF(V1391="LEJANA",'TARIFAS 2025'!$D$11))))</f>
        <v>36351</v>
      </c>
      <c r="AA1391" s="51">
        <f t="shared" si="22"/>
        <v>36351</v>
      </c>
    </row>
    <row r="1392" spans="1:27" s="85" customFormat="1" x14ac:dyDescent="0.3">
      <c r="A1392" s="40" t="s">
        <v>85</v>
      </c>
      <c r="B1392" s="40" t="str">
        <f>VLOOKUP(A1392,'CENTROS DE COSTOS'!A:D,2,0)</f>
        <v>0036-0006</v>
      </c>
      <c r="C1392" s="40" t="str">
        <f>VLOOKUP(A1392,'CENTROS DE COSTOS'!A:D,3,0)</f>
        <v>Wompi Oriente</v>
      </c>
      <c r="D1392" s="40">
        <v>73001</v>
      </c>
      <c r="E1392" s="40" t="s">
        <v>5645</v>
      </c>
      <c r="F1392" s="40">
        <v>64180</v>
      </c>
      <c r="G1392" s="40" t="s">
        <v>33</v>
      </c>
      <c r="H1392" s="40" t="s">
        <v>1056</v>
      </c>
      <c r="I1392" s="40" t="s">
        <v>85</v>
      </c>
      <c r="J1392" s="40" t="s">
        <v>7317</v>
      </c>
      <c r="K1392" s="40" t="s">
        <v>1170</v>
      </c>
      <c r="L1392" s="40" t="s">
        <v>9344</v>
      </c>
      <c r="M1392" s="103">
        <v>45975.333333333343</v>
      </c>
      <c r="N1392" s="103">
        <v>45980.411805555559</v>
      </c>
      <c r="O1392" s="40" t="s">
        <v>35</v>
      </c>
      <c r="P1392" s="40" t="s">
        <v>35</v>
      </c>
      <c r="Q1392" s="40" t="s">
        <v>1494</v>
      </c>
      <c r="R1392" s="40" t="s">
        <v>1495</v>
      </c>
      <c r="S1392" s="40" t="s">
        <v>11597</v>
      </c>
      <c r="T1392" s="40" t="s">
        <v>1172</v>
      </c>
      <c r="U1392" s="40">
        <v>16</v>
      </c>
      <c r="V1392" s="40" t="str">
        <f>VLOOKUP(D1392,TIPOLOGIA!A:F,5,0)</f>
        <v>PRINCIPAL</v>
      </c>
      <c r="W1392" s="40" t="str">
        <f>VLOOKUP(D1392,TIPOLOGIA!A:F,6,0)</f>
        <v>TERRESTRE</v>
      </c>
      <c r="X1392" s="40" t="s">
        <v>1319</v>
      </c>
      <c r="Y1392" s="40">
        <v>1</v>
      </c>
      <c r="Z1392" s="51">
        <f>IF(T1392="SOPORTE_TELEFÓNICO",'TARIFAS 2025'!$B$14,IF(V1392="PRINCIPAL",'TARIFAS 2025'!$B$11,IF(V1392="INTERMEDIA",'TARIFAS 2025'!$C$11,IF(V1392="LEJANA",'TARIFAS 2025'!$D$11))))</f>
        <v>31419</v>
      </c>
      <c r="AA1392" s="51">
        <f t="shared" si="22"/>
        <v>31419</v>
      </c>
    </row>
    <row r="1393" spans="1:27" s="85" customFormat="1" x14ac:dyDescent="0.3">
      <c r="A1393" s="40" t="s">
        <v>88</v>
      </c>
      <c r="B1393" s="40" t="str">
        <f>VLOOKUP(A1393,'CENTROS DE COSTOS'!A:D,2,0)</f>
        <v>0036-0005</v>
      </c>
      <c r="C1393" s="40" t="str">
        <f>VLOOKUP(A1393,'CENTROS DE COSTOS'!A:D,3,0)</f>
        <v>Wompi Noroccidente</v>
      </c>
      <c r="D1393" s="40">
        <v>5237</v>
      </c>
      <c r="E1393" s="40" t="s">
        <v>5646</v>
      </c>
      <c r="F1393" s="40">
        <v>81760</v>
      </c>
      <c r="G1393" s="40" t="s">
        <v>33</v>
      </c>
      <c r="H1393" s="40" t="s">
        <v>120</v>
      </c>
      <c r="I1393" s="40" t="s">
        <v>174</v>
      </c>
      <c r="J1393" s="40" t="s">
        <v>6974</v>
      </c>
      <c r="K1393" s="40" t="s">
        <v>1170</v>
      </c>
      <c r="L1393" s="40" t="s">
        <v>9345</v>
      </c>
      <c r="M1393" s="103">
        <v>45975.440972222219</v>
      </c>
      <c r="N1393" s="103">
        <v>45980.413194444453</v>
      </c>
      <c r="O1393" s="40" t="s">
        <v>35</v>
      </c>
      <c r="P1393" s="40" t="s">
        <v>35</v>
      </c>
      <c r="Q1393" s="40" t="s">
        <v>1494</v>
      </c>
      <c r="R1393" s="40" t="s">
        <v>1495</v>
      </c>
      <c r="S1393" s="40" t="s">
        <v>11598</v>
      </c>
      <c r="T1393" s="40" t="s">
        <v>1497</v>
      </c>
      <c r="U1393" s="40">
        <v>16</v>
      </c>
      <c r="V1393" s="40" t="str">
        <f>VLOOKUP(D1393,TIPOLOGIA!A:F,5,0)</f>
        <v>INTERMEDIA</v>
      </c>
      <c r="W1393" s="40" t="str">
        <f>VLOOKUP(D1393,TIPOLOGIA!A:F,6,0)</f>
        <v>TERRESTRE</v>
      </c>
      <c r="X1393" s="40" t="s">
        <v>12479</v>
      </c>
      <c r="Y1393" s="40">
        <v>1</v>
      </c>
      <c r="Z1393" s="51">
        <f>IF(T1393="SOPORTE_TELEFÓNICO",'TARIFAS 2025'!$B$14,IF(V1393="PRINCIPAL",'TARIFAS 2025'!$B$11,IF(V1393="INTERMEDIA",'TARIFAS 2025'!$C$11,IF(V1393="LEJANA",'TARIFAS 2025'!$D$11))))</f>
        <v>36351</v>
      </c>
      <c r="AA1393" s="51">
        <f t="shared" si="22"/>
        <v>36351</v>
      </c>
    </row>
    <row r="1394" spans="1:27" s="85" customFormat="1" x14ac:dyDescent="0.3">
      <c r="A1394" s="40" t="s">
        <v>98</v>
      </c>
      <c r="B1394" s="40" t="str">
        <f>VLOOKUP(A1394,'CENTROS DE COSTOS'!A:D,2,0)</f>
        <v>0036-0006</v>
      </c>
      <c r="C1394" s="40" t="str">
        <f>VLOOKUP(A1394,'CENTROS DE COSTOS'!A:D,3,0)</f>
        <v>Wompi Oriente</v>
      </c>
      <c r="D1394" s="40">
        <v>50001</v>
      </c>
      <c r="E1394" s="40" t="s">
        <v>5647</v>
      </c>
      <c r="F1394" s="40">
        <v>61979</v>
      </c>
      <c r="G1394" s="40" t="s">
        <v>33</v>
      </c>
      <c r="H1394" s="40" t="s">
        <v>814</v>
      </c>
      <c r="I1394" s="40" t="s">
        <v>98</v>
      </c>
      <c r="J1394" s="40" t="s">
        <v>7318</v>
      </c>
      <c r="K1394" s="40" t="s">
        <v>1170</v>
      </c>
      <c r="L1394" s="40" t="s">
        <v>9346</v>
      </c>
      <c r="M1394" s="103">
        <v>45979.507638888892</v>
      </c>
      <c r="N1394" s="103">
        <v>45980.415277777778</v>
      </c>
      <c r="O1394" s="40" t="s">
        <v>35</v>
      </c>
      <c r="P1394" s="40" t="s">
        <v>35</v>
      </c>
      <c r="Q1394" s="40" t="s">
        <v>1494</v>
      </c>
      <c r="R1394" s="40" t="s">
        <v>1495</v>
      </c>
      <c r="S1394" s="40" t="s">
        <v>11599</v>
      </c>
      <c r="T1394" s="40" t="s">
        <v>1172</v>
      </c>
      <c r="U1394" s="40">
        <v>48</v>
      </c>
      <c r="V1394" s="40" t="str">
        <f>VLOOKUP(D1394,TIPOLOGIA!A:F,5,0)</f>
        <v>PRINCIPAL</v>
      </c>
      <c r="W1394" s="40" t="str">
        <f>VLOOKUP(D1394,TIPOLOGIA!A:F,6,0)</f>
        <v>TERRESTRE</v>
      </c>
      <c r="X1394" s="40" t="s">
        <v>1373</v>
      </c>
      <c r="Y1394" s="40">
        <v>1</v>
      </c>
      <c r="Z1394" s="51">
        <f>IF(T1394="SOPORTE_TELEFÓNICO",'TARIFAS 2025'!$B$14,IF(V1394="PRINCIPAL",'TARIFAS 2025'!$B$11,IF(V1394="INTERMEDIA",'TARIFAS 2025'!$C$11,IF(V1394="LEJANA",'TARIFAS 2025'!$D$11))))</f>
        <v>31419</v>
      </c>
      <c r="AA1394" s="51">
        <f t="shared" si="22"/>
        <v>31419</v>
      </c>
    </row>
    <row r="1395" spans="1:27" s="85" customFormat="1" x14ac:dyDescent="0.3">
      <c r="A1395" s="40" t="s">
        <v>86</v>
      </c>
      <c r="B1395" s="40" t="str">
        <f>VLOOKUP(A1395,'CENTROS DE COSTOS'!A:D,2,0)</f>
        <v>0036-0002</v>
      </c>
      <c r="C1395" s="40" t="str">
        <f>VLOOKUP(A1395,'CENTROS DE COSTOS'!A:D,3,0)</f>
        <v>Wompi Eje Cafetero</v>
      </c>
      <c r="D1395" s="40">
        <v>17088</v>
      </c>
      <c r="E1395" s="40" t="s">
        <v>5648</v>
      </c>
      <c r="F1395" s="40">
        <v>31294</v>
      </c>
      <c r="G1395" s="40" t="s">
        <v>33</v>
      </c>
      <c r="H1395" s="40" t="s">
        <v>126</v>
      </c>
      <c r="I1395" s="40" t="s">
        <v>445</v>
      </c>
      <c r="J1395" s="40" t="s">
        <v>7319</v>
      </c>
      <c r="K1395" s="40" t="s">
        <v>1170</v>
      </c>
      <c r="L1395" s="40" t="s">
        <v>9347</v>
      </c>
      <c r="M1395" s="103">
        <v>45972.532638888893</v>
      </c>
      <c r="N1395" s="103">
        <v>45980.436805555553</v>
      </c>
      <c r="O1395" s="40" t="s">
        <v>35</v>
      </c>
      <c r="P1395" s="40" t="s">
        <v>35</v>
      </c>
      <c r="Q1395" s="40" t="s">
        <v>1494</v>
      </c>
      <c r="R1395" s="40" t="s">
        <v>1495</v>
      </c>
      <c r="S1395" s="40" t="s">
        <v>11600</v>
      </c>
      <c r="T1395" s="40" t="s">
        <v>1497</v>
      </c>
      <c r="U1395" s="40">
        <v>64</v>
      </c>
      <c r="V1395" s="40" t="str">
        <f>VLOOKUP(D1395,TIPOLOGIA!A:F,5,0)</f>
        <v>INTERMEDIA</v>
      </c>
      <c r="W1395" s="40" t="str">
        <f>VLOOKUP(D1395,TIPOLOGIA!A:F,6,0)</f>
        <v>TERRESTRE</v>
      </c>
      <c r="X1395" s="40" t="s">
        <v>1749</v>
      </c>
      <c r="Y1395" s="40">
        <v>1</v>
      </c>
      <c r="Z1395" s="51">
        <f>IF(T1395="SOPORTE_TELEFÓNICO",'TARIFAS 2025'!$B$14,IF(V1395="PRINCIPAL",'TARIFAS 2025'!$B$11,IF(V1395="INTERMEDIA",'TARIFAS 2025'!$C$11,IF(V1395="LEJANA",'TARIFAS 2025'!$D$11))))</f>
        <v>36351</v>
      </c>
      <c r="AA1395" s="51">
        <f t="shared" si="22"/>
        <v>36351</v>
      </c>
    </row>
    <row r="1396" spans="1:27" s="85" customFormat="1" x14ac:dyDescent="0.3">
      <c r="A1396" s="40" t="s">
        <v>89</v>
      </c>
      <c r="B1396" s="40" t="str">
        <f>VLOOKUP(A1396,'CENTROS DE COSTOS'!A:D,2,0)</f>
        <v>0036-0001</v>
      </c>
      <c r="C1396" s="40" t="str">
        <f>VLOOKUP(A1396,'CENTROS DE COSTOS'!A:D,3,0)</f>
        <v>Wompi Costa</v>
      </c>
      <c r="D1396" s="40">
        <v>5250</v>
      </c>
      <c r="E1396" s="40" t="s">
        <v>5649</v>
      </c>
      <c r="F1396" s="40">
        <v>43008</v>
      </c>
      <c r="G1396" s="40" t="s">
        <v>33</v>
      </c>
      <c r="H1396" s="40" t="s">
        <v>120</v>
      </c>
      <c r="I1396" s="40" t="s">
        <v>176</v>
      </c>
      <c r="J1396" s="40" t="s">
        <v>7320</v>
      </c>
      <c r="K1396" s="40" t="s">
        <v>1170</v>
      </c>
      <c r="L1396" s="40" t="s">
        <v>9348</v>
      </c>
      <c r="M1396" s="103">
        <v>45972.531944444447</v>
      </c>
      <c r="N1396" s="103">
        <v>45980.47152777778</v>
      </c>
      <c r="O1396" s="40" t="s">
        <v>35</v>
      </c>
      <c r="P1396" s="40" t="s">
        <v>35</v>
      </c>
      <c r="Q1396" s="40" t="s">
        <v>1494</v>
      </c>
      <c r="R1396" s="40" t="s">
        <v>1495</v>
      </c>
      <c r="S1396" s="40" t="s">
        <v>11601</v>
      </c>
      <c r="T1396" s="40" t="s">
        <v>1497</v>
      </c>
      <c r="U1396" s="40">
        <v>32</v>
      </c>
      <c r="V1396" s="40" t="str">
        <f>VLOOKUP(D1396,TIPOLOGIA!A:F,5,0)</f>
        <v>LEJANA</v>
      </c>
      <c r="W1396" s="40" t="str">
        <f>VLOOKUP(D1396,TIPOLOGIA!A:F,6,0)</f>
        <v>TERRESTRE</v>
      </c>
      <c r="X1396" s="40" t="s">
        <v>1749</v>
      </c>
      <c r="Y1396" s="40">
        <v>1</v>
      </c>
      <c r="Z1396" s="51">
        <f>IF(T1396="SOPORTE_TELEFÓNICO",'TARIFAS 2025'!$B$14,IF(V1396="PRINCIPAL",'TARIFAS 2025'!$B$11,IF(V1396="INTERMEDIA",'TARIFAS 2025'!$C$11,IF(V1396="LEJANA",'TARIFAS 2025'!$D$11))))</f>
        <v>40250</v>
      </c>
      <c r="AA1396" s="51">
        <f t="shared" si="22"/>
        <v>40250</v>
      </c>
    </row>
    <row r="1397" spans="1:27" s="85" customFormat="1" x14ac:dyDescent="0.3">
      <c r="A1397" s="40" t="s">
        <v>68</v>
      </c>
      <c r="B1397" s="40" t="str">
        <f>VLOOKUP(A1397,'CENTROS DE COSTOS'!A:D,2,0)</f>
        <v>0036-0001</v>
      </c>
      <c r="C1397" s="40" t="str">
        <f>VLOOKUP(A1397,'CENTROS DE COSTOS'!A:D,3,0)</f>
        <v>Wompi Costa</v>
      </c>
      <c r="D1397" s="40">
        <v>8001</v>
      </c>
      <c r="E1397" s="40" t="s">
        <v>5650</v>
      </c>
      <c r="F1397" s="40">
        <v>76629</v>
      </c>
      <c r="G1397" s="40" t="s">
        <v>33</v>
      </c>
      <c r="H1397" s="40" t="s">
        <v>253</v>
      </c>
      <c r="I1397" s="40" t="s">
        <v>68</v>
      </c>
      <c r="J1397" s="40" t="s">
        <v>7321</v>
      </c>
      <c r="K1397" s="40" t="s">
        <v>1170</v>
      </c>
      <c r="L1397" s="40" t="s">
        <v>9349</v>
      </c>
      <c r="M1397" s="103">
        <v>45980.333333333343</v>
      </c>
      <c r="N1397" s="103">
        <v>45980.477777777778</v>
      </c>
      <c r="O1397" s="40" t="s">
        <v>35</v>
      </c>
      <c r="P1397" s="40" t="s">
        <v>35</v>
      </c>
      <c r="Q1397" s="40" t="s">
        <v>1494</v>
      </c>
      <c r="R1397" s="40" t="s">
        <v>1495</v>
      </c>
      <c r="S1397" s="40" t="s">
        <v>11602</v>
      </c>
      <c r="T1397" s="40" t="s">
        <v>1172</v>
      </c>
      <c r="U1397" s="40">
        <v>16</v>
      </c>
      <c r="V1397" s="40" t="str">
        <f>VLOOKUP(D1397,TIPOLOGIA!A:F,5,0)</f>
        <v>PRINCIPAL</v>
      </c>
      <c r="W1397" s="40" t="str">
        <f>VLOOKUP(D1397,TIPOLOGIA!A:F,6,0)</f>
        <v>TERRESTRE</v>
      </c>
      <c r="X1397" s="40" t="s">
        <v>1470</v>
      </c>
      <c r="Y1397" s="40">
        <v>1</v>
      </c>
      <c r="Z1397" s="51">
        <f>IF(T1397="SOPORTE_TELEFÓNICO",'TARIFAS 2025'!$B$14,IF(V1397="PRINCIPAL",'TARIFAS 2025'!$B$11,IF(V1397="INTERMEDIA",'TARIFAS 2025'!$C$11,IF(V1397="LEJANA",'TARIFAS 2025'!$D$11))))</f>
        <v>31419</v>
      </c>
      <c r="AA1397" s="51">
        <f t="shared" si="22"/>
        <v>31419</v>
      </c>
    </row>
    <row r="1398" spans="1:27" s="85" customFormat="1" x14ac:dyDescent="0.3">
      <c r="A1398" s="40" t="s">
        <v>81</v>
      </c>
      <c r="B1398" s="40" t="str">
        <f>VLOOKUP(A1398,'CENTROS DE COSTOS'!A:D,2,0)</f>
        <v>0036-0007</v>
      </c>
      <c r="C1398" s="40" t="str">
        <f>VLOOKUP(A1398,'CENTROS DE COSTOS'!A:D,3,0)</f>
        <v>Wompi Santander</v>
      </c>
      <c r="D1398" s="40">
        <v>54874</v>
      </c>
      <c r="E1398" s="40" t="s">
        <v>5651</v>
      </c>
      <c r="F1398" s="40">
        <v>67375</v>
      </c>
      <c r="G1398" s="40" t="s">
        <v>33</v>
      </c>
      <c r="H1398" s="40" t="s">
        <v>891</v>
      </c>
      <c r="I1398" s="40" t="s">
        <v>927</v>
      </c>
      <c r="J1398" s="40" t="s">
        <v>7322</v>
      </c>
      <c r="K1398" s="40" t="s">
        <v>1170</v>
      </c>
      <c r="L1398" s="40" t="s">
        <v>9350</v>
      </c>
      <c r="M1398" s="103">
        <v>45980.333333333343</v>
      </c>
      <c r="N1398" s="103">
        <v>45980.479166666657</v>
      </c>
      <c r="O1398" s="40" t="s">
        <v>35</v>
      </c>
      <c r="P1398" s="40" t="s">
        <v>35</v>
      </c>
      <c r="Q1398" s="40" t="s">
        <v>1494</v>
      </c>
      <c r="R1398" s="40" t="s">
        <v>1495</v>
      </c>
      <c r="S1398" s="40" t="s">
        <v>11603</v>
      </c>
      <c r="T1398" s="40" t="s">
        <v>1172</v>
      </c>
      <c r="U1398" s="40">
        <v>24</v>
      </c>
      <c r="V1398" s="40" t="str">
        <f>VLOOKUP(D1398,TIPOLOGIA!A:F,5,0)</f>
        <v>PRINCIPAL</v>
      </c>
      <c r="W1398" s="40" t="str">
        <f>VLOOKUP(D1398,TIPOLOGIA!A:F,6,0)</f>
        <v>TERRESTRE</v>
      </c>
      <c r="X1398" s="40" t="s">
        <v>1211</v>
      </c>
      <c r="Y1398" s="40">
        <v>1</v>
      </c>
      <c r="Z1398" s="51">
        <f>IF(T1398="SOPORTE_TELEFÓNICO",'TARIFAS 2025'!$B$14,IF(V1398="PRINCIPAL",'TARIFAS 2025'!$B$11,IF(V1398="INTERMEDIA",'TARIFAS 2025'!$C$11,IF(V1398="LEJANA",'TARIFAS 2025'!$D$11))))</f>
        <v>31419</v>
      </c>
      <c r="AA1398" s="51">
        <f t="shared" si="22"/>
        <v>31419</v>
      </c>
    </row>
    <row r="1399" spans="1:27" s="85" customFormat="1" x14ac:dyDescent="0.3">
      <c r="A1399" s="40" t="s">
        <v>71</v>
      </c>
      <c r="B1399" s="40" t="str">
        <f>VLOOKUP(A1399,'CENTROS DE COSTOS'!A:D,2,0)</f>
        <v>0036-0004</v>
      </c>
      <c r="C1399" s="40" t="str">
        <f>VLOOKUP(A1399,'CENTROS DE COSTOS'!A:D,3,0)</f>
        <v>Wompi Centro</v>
      </c>
      <c r="D1399" s="40">
        <v>11001</v>
      </c>
      <c r="E1399" s="40" t="s">
        <v>5652</v>
      </c>
      <c r="F1399" s="40">
        <v>55148</v>
      </c>
      <c r="G1399" s="40" t="s">
        <v>33</v>
      </c>
      <c r="H1399" s="40" t="s">
        <v>618</v>
      </c>
      <c r="I1399" s="40" t="s">
        <v>71</v>
      </c>
      <c r="J1399" s="40" t="s">
        <v>7323</v>
      </c>
      <c r="K1399" s="40" t="s">
        <v>1170</v>
      </c>
      <c r="L1399" s="40" t="s">
        <v>9351</v>
      </c>
      <c r="M1399" s="103">
        <v>45979.677777777782</v>
      </c>
      <c r="N1399" s="103">
        <v>45980.48333333333</v>
      </c>
      <c r="O1399" s="40" t="s">
        <v>35</v>
      </c>
      <c r="P1399" s="40" t="s">
        <v>35</v>
      </c>
      <c r="Q1399" s="40" t="s">
        <v>1494</v>
      </c>
      <c r="R1399" s="40" t="s">
        <v>1495</v>
      </c>
      <c r="S1399" s="40" t="s">
        <v>11604</v>
      </c>
      <c r="T1399" s="40" t="s">
        <v>1172</v>
      </c>
      <c r="U1399" s="40">
        <v>64</v>
      </c>
      <c r="V1399" s="40" t="str">
        <f>VLOOKUP(D1399,TIPOLOGIA!A:F,5,0)</f>
        <v>PRINCIPAL</v>
      </c>
      <c r="W1399" s="40" t="str">
        <f>VLOOKUP(D1399,TIPOLOGIA!A:F,6,0)</f>
        <v>TERRESTRE</v>
      </c>
      <c r="X1399" s="40" t="s">
        <v>1223</v>
      </c>
      <c r="Y1399" s="40">
        <v>1</v>
      </c>
      <c r="Z1399" s="51">
        <f>IF(T1399="SOPORTE_TELEFÓNICO",'TARIFAS 2025'!$B$14,IF(V1399="PRINCIPAL",'TARIFAS 2025'!$B$11,IF(V1399="INTERMEDIA",'TARIFAS 2025'!$C$11,IF(V1399="LEJANA",'TARIFAS 2025'!$D$11))))</f>
        <v>31419</v>
      </c>
      <c r="AA1399" s="51">
        <f t="shared" si="22"/>
        <v>31419</v>
      </c>
    </row>
    <row r="1400" spans="1:27" s="85" customFormat="1" x14ac:dyDescent="0.3">
      <c r="A1400" s="40" t="s">
        <v>98</v>
      </c>
      <c r="B1400" s="40" t="str">
        <f>VLOOKUP(A1400,'CENTROS DE COSTOS'!A:D,2,0)</f>
        <v>0036-0006</v>
      </c>
      <c r="C1400" s="40" t="str">
        <f>VLOOKUP(A1400,'CENTROS DE COSTOS'!A:D,3,0)</f>
        <v>Wompi Oriente</v>
      </c>
      <c r="D1400" s="40">
        <v>50001</v>
      </c>
      <c r="E1400" s="40" t="s">
        <v>5653</v>
      </c>
      <c r="F1400" s="40">
        <v>79430</v>
      </c>
      <c r="G1400" s="40" t="s">
        <v>33</v>
      </c>
      <c r="H1400" s="40" t="s">
        <v>814</v>
      </c>
      <c r="I1400" s="40" t="s">
        <v>98</v>
      </c>
      <c r="J1400" s="40" t="s">
        <v>1556</v>
      </c>
      <c r="K1400" s="40" t="s">
        <v>1170</v>
      </c>
      <c r="L1400" s="40" t="s">
        <v>9352</v>
      </c>
      <c r="M1400" s="103">
        <v>45979.65347222222</v>
      </c>
      <c r="N1400" s="103">
        <v>45980.490972222222</v>
      </c>
      <c r="O1400" s="40" t="s">
        <v>35</v>
      </c>
      <c r="P1400" s="40" t="s">
        <v>35</v>
      </c>
      <c r="Q1400" s="40" t="s">
        <v>1494</v>
      </c>
      <c r="R1400" s="40" t="s">
        <v>1495</v>
      </c>
      <c r="S1400" s="40" t="s">
        <v>11605</v>
      </c>
      <c r="T1400" s="40" t="s">
        <v>1172</v>
      </c>
      <c r="U1400" s="40">
        <v>32</v>
      </c>
      <c r="V1400" s="40" t="str">
        <f>VLOOKUP(D1400,TIPOLOGIA!A:F,5,0)</f>
        <v>PRINCIPAL</v>
      </c>
      <c r="W1400" s="40" t="str">
        <f>VLOOKUP(D1400,TIPOLOGIA!A:F,6,0)</f>
        <v>TERRESTRE</v>
      </c>
      <c r="X1400" s="40" t="s">
        <v>1604</v>
      </c>
      <c r="Y1400" s="40">
        <v>1</v>
      </c>
      <c r="Z1400" s="51">
        <f>IF(T1400="SOPORTE_TELEFÓNICO",'TARIFAS 2025'!$B$14,IF(V1400="PRINCIPAL",'TARIFAS 2025'!$B$11,IF(V1400="INTERMEDIA",'TARIFAS 2025'!$C$11,IF(V1400="LEJANA",'TARIFAS 2025'!$D$11))))</f>
        <v>31419</v>
      </c>
      <c r="AA1400" s="51">
        <f t="shared" si="22"/>
        <v>31419</v>
      </c>
    </row>
    <row r="1401" spans="1:27" s="85" customFormat="1" x14ac:dyDescent="0.3">
      <c r="A1401" s="40" t="s">
        <v>92</v>
      </c>
      <c r="B1401" s="40" t="str">
        <f>VLOOKUP(A1401,'CENTROS DE COSTOS'!A:D,2,0)</f>
        <v>0036-0002</v>
      </c>
      <c r="C1401" s="40" t="str">
        <f>VLOOKUP(A1401,'CENTROS DE COSTOS'!A:D,3,0)</f>
        <v>Wompi Eje Cafetero</v>
      </c>
      <c r="D1401" s="40">
        <v>66001</v>
      </c>
      <c r="E1401" s="40" t="s">
        <v>5654</v>
      </c>
      <c r="F1401" s="40">
        <v>80958</v>
      </c>
      <c r="G1401" s="40" t="s">
        <v>33</v>
      </c>
      <c r="H1401" s="40" t="s">
        <v>458</v>
      </c>
      <c r="I1401" s="40" t="s">
        <v>92</v>
      </c>
      <c r="J1401" s="40" t="s">
        <v>7324</v>
      </c>
      <c r="K1401" s="40" t="s">
        <v>1170</v>
      </c>
      <c r="L1401" s="40" t="s">
        <v>9353</v>
      </c>
      <c r="M1401" s="103">
        <v>45979.633333333331</v>
      </c>
      <c r="N1401" s="103">
        <v>45980.492361111108</v>
      </c>
      <c r="O1401" s="40" t="s">
        <v>35</v>
      </c>
      <c r="P1401" s="40" t="s">
        <v>35</v>
      </c>
      <c r="Q1401" s="40" t="s">
        <v>1494</v>
      </c>
      <c r="R1401" s="40" t="s">
        <v>1495</v>
      </c>
      <c r="S1401" s="40" t="s">
        <v>11606</v>
      </c>
      <c r="T1401" s="40" t="s">
        <v>1172</v>
      </c>
      <c r="U1401" s="40">
        <v>64</v>
      </c>
      <c r="V1401" s="40" t="str">
        <f>VLOOKUP(D1401,TIPOLOGIA!A:F,5,0)</f>
        <v>PRINCIPAL</v>
      </c>
      <c r="W1401" s="40" t="str">
        <f>VLOOKUP(D1401,TIPOLOGIA!A:F,6,0)</f>
        <v>TERRESTRE</v>
      </c>
      <c r="X1401" s="40" t="s">
        <v>1193</v>
      </c>
      <c r="Y1401" s="40">
        <v>1</v>
      </c>
      <c r="Z1401" s="51">
        <f>IF(T1401="SOPORTE_TELEFÓNICO",'TARIFAS 2025'!$B$14,IF(V1401="PRINCIPAL",'TARIFAS 2025'!$B$11,IF(V1401="INTERMEDIA",'TARIFAS 2025'!$C$11,IF(V1401="LEJANA",'TARIFAS 2025'!$D$11))))</f>
        <v>31419</v>
      </c>
      <c r="AA1401" s="51">
        <f t="shared" si="22"/>
        <v>31419</v>
      </c>
    </row>
    <row r="1402" spans="1:27" s="85" customFormat="1" x14ac:dyDescent="0.3">
      <c r="A1402" s="40" t="s">
        <v>71</v>
      </c>
      <c r="B1402" s="40" t="str">
        <f>VLOOKUP(A1402,'CENTROS DE COSTOS'!A:D,2,0)</f>
        <v>0036-0004</v>
      </c>
      <c r="C1402" s="40" t="str">
        <f>VLOOKUP(A1402,'CENTROS DE COSTOS'!A:D,3,0)</f>
        <v>Wompi Centro</v>
      </c>
      <c r="D1402" s="40">
        <v>11001</v>
      </c>
      <c r="E1402" s="40" t="s">
        <v>5655</v>
      </c>
      <c r="F1402" s="40">
        <v>73693</v>
      </c>
      <c r="G1402" s="40" t="s">
        <v>33</v>
      </c>
      <c r="H1402" s="40" t="s">
        <v>618</v>
      </c>
      <c r="I1402" s="40" t="s">
        <v>71</v>
      </c>
      <c r="J1402" s="40" t="s">
        <v>7325</v>
      </c>
      <c r="K1402" s="40" t="s">
        <v>1170</v>
      </c>
      <c r="L1402" s="40" t="s">
        <v>9354</v>
      </c>
      <c r="M1402" s="103">
        <v>45979.62222222222</v>
      </c>
      <c r="N1402" s="103">
        <v>45980.494444444441</v>
      </c>
      <c r="O1402" s="40" t="s">
        <v>35</v>
      </c>
      <c r="P1402" s="40" t="s">
        <v>35</v>
      </c>
      <c r="Q1402" s="40" t="s">
        <v>1494</v>
      </c>
      <c r="R1402" s="40" t="s">
        <v>1495</v>
      </c>
      <c r="S1402" s="40" t="s">
        <v>11607</v>
      </c>
      <c r="T1402" s="40" t="s">
        <v>1172</v>
      </c>
      <c r="U1402" s="40">
        <v>24</v>
      </c>
      <c r="V1402" s="40" t="str">
        <f>VLOOKUP(D1402,TIPOLOGIA!A:F,5,0)</f>
        <v>PRINCIPAL</v>
      </c>
      <c r="W1402" s="40" t="str">
        <f>VLOOKUP(D1402,TIPOLOGIA!A:F,6,0)</f>
        <v>TERRESTRE</v>
      </c>
      <c r="X1402" s="40" t="s">
        <v>1198</v>
      </c>
      <c r="Y1402" s="40">
        <v>1</v>
      </c>
      <c r="Z1402" s="51">
        <f>IF(T1402="SOPORTE_TELEFÓNICO",'TARIFAS 2025'!$B$14,IF(V1402="PRINCIPAL",'TARIFAS 2025'!$B$11,IF(V1402="INTERMEDIA",'TARIFAS 2025'!$C$11,IF(V1402="LEJANA",'TARIFAS 2025'!$D$11))))</f>
        <v>31419</v>
      </c>
      <c r="AA1402" s="51">
        <f t="shared" si="22"/>
        <v>31419</v>
      </c>
    </row>
    <row r="1403" spans="1:27" s="85" customFormat="1" x14ac:dyDescent="0.3">
      <c r="A1403" s="40" t="s">
        <v>71</v>
      </c>
      <c r="B1403" s="40" t="str">
        <f>VLOOKUP(A1403,'CENTROS DE COSTOS'!A:D,2,0)</f>
        <v>0036-0004</v>
      </c>
      <c r="C1403" s="40" t="str">
        <f>VLOOKUP(A1403,'CENTROS DE COSTOS'!A:D,3,0)</f>
        <v>Wompi Centro</v>
      </c>
      <c r="D1403" s="40">
        <v>11001</v>
      </c>
      <c r="E1403" s="40" t="s">
        <v>5656</v>
      </c>
      <c r="F1403" s="40">
        <v>51544</v>
      </c>
      <c r="G1403" s="40" t="s">
        <v>33</v>
      </c>
      <c r="H1403" s="40" t="s">
        <v>618</v>
      </c>
      <c r="I1403" s="40" t="s">
        <v>71</v>
      </c>
      <c r="J1403" s="40" t="s">
        <v>7326</v>
      </c>
      <c r="K1403" s="40" t="s">
        <v>1170</v>
      </c>
      <c r="L1403" s="40" t="s">
        <v>9355</v>
      </c>
      <c r="M1403" s="103">
        <v>45979.594444444447</v>
      </c>
      <c r="N1403" s="103">
        <v>45980.495833333327</v>
      </c>
      <c r="O1403" s="40" t="s">
        <v>35</v>
      </c>
      <c r="P1403" s="40" t="s">
        <v>35</v>
      </c>
      <c r="Q1403" s="40" t="s">
        <v>1494</v>
      </c>
      <c r="R1403" s="40" t="s">
        <v>1495</v>
      </c>
      <c r="S1403" s="40" t="s">
        <v>11607</v>
      </c>
      <c r="T1403" s="40" t="s">
        <v>1172</v>
      </c>
      <c r="U1403" s="40">
        <v>32</v>
      </c>
      <c r="V1403" s="40" t="str">
        <f>VLOOKUP(D1403,TIPOLOGIA!A:F,5,0)</f>
        <v>PRINCIPAL</v>
      </c>
      <c r="W1403" s="40" t="str">
        <f>VLOOKUP(D1403,TIPOLOGIA!A:F,6,0)</f>
        <v>TERRESTRE</v>
      </c>
      <c r="X1403" s="40" t="s">
        <v>1198</v>
      </c>
      <c r="Y1403" s="40">
        <v>1</v>
      </c>
      <c r="Z1403" s="51">
        <f>IF(T1403="SOPORTE_TELEFÓNICO",'TARIFAS 2025'!$B$14,IF(V1403="PRINCIPAL",'TARIFAS 2025'!$B$11,IF(V1403="INTERMEDIA",'TARIFAS 2025'!$C$11,IF(V1403="LEJANA",'TARIFAS 2025'!$D$11))))</f>
        <v>31419</v>
      </c>
      <c r="AA1403" s="51">
        <f t="shared" si="22"/>
        <v>31419</v>
      </c>
    </row>
    <row r="1404" spans="1:27" s="85" customFormat="1" x14ac:dyDescent="0.3">
      <c r="A1404" s="40" t="s">
        <v>92</v>
      </c>
      <c r="B1404" s="40" t="str">
        <f>VLOOKUP(A1404,'CENTROS DE COSTOS'!A:D,2,0)</f>
        <v>0036-0002</v>
      </c>
      <c r="C1404" s="40" t="str">
        <f>VLOOKUP(A1404,'CENTROS DE COSTOS'!A:D,3,0)</f>
        <v>Wompi Eje Cafetero</v>
      </c>
      <c r="D1404" s="40">
        <v>66170</v>
      </c>
      <c r="E1404" s="40" t="s">
        <v>5657</v>
      </c>
      <c r="F1404" s="40">
        <v>79380</v>
      </c>
      <c r="G1404" s="40" t="s">
        <v>33</v>
      </c>
      <c r="H1404" s="40" t="s">
        <v>458</v>
      </c>
      <c r="I1404" s="40" t="s">
        <v>951</v>
      </c>
      <c r="J1404" s="40" t="s">
        <v>7327</v>
      </c>
      <c r="K1404" s="40" t="s">
        <v>1170</v>
      </c>
      <c r="L1404" s="40" t="s">
        <v>9356</v>
      </c>
      <c r="M1404" s="103">
        <v>45979.605555555558</v>
      </c>
      <c r="N1404" s="103">
        <v>45980.49722222222</v>
      </c>
      <c r="O1404" s="40" t="s">
        <v>35</v>
      </c>
      <c r="P1404" s="40" t="s">
        <v>35</v>
      </c>
      <c r="Q1404" s="40" t="s">
        <v>1494</v>
      </c>
      <c r="R1404" s="40" t="s">
        <v>1495</v>
      </c>
      <c r="S1404" s="40" t="s">
        <v>11608</v>
      </c>
      <c r="T1404" s="40" t="s">
        <v>1172</v>
      </c>
      <c r="U1404" s="40">
        <v>24</v>
      </c>
      <c r="V1404" s="40" t="str">
        <f>VLOOKUP(D1404,TIPOLOGIA!A:F,5,0)</f>
        <v>PRINCIPAL</v>
      </c>
      <c r="W1404" s="40" t="str">
        <f>VLOOKUP(D1404,TIPOLOGIA!A:F,6,0)</f>
        <v>TERRESTRE</v>
      </c>
      <c r="X1404" s="40" t="s">
        <v>1175</v>
      </c>
      <c r="Y1404" s="40">
        <v>1</v>
      </c>
      <c r="Z1404" s="51">
        <f>IF(T1404="SOPORTE_TELEFÓNICO",'TARIFAS 2025'!$B$14,IF(V1404="PRINCIPAL",'TARIFAS 2025'!$B$11,IF(V1404="INTERMEDIA",'TARIFAS 2025'!$C$11,IF(V1404="LEJANA",'TARIFAS 2025'!$D$11))))</f>
        <v>31419</v>
      </c>
      <c r="AA1404" s="51">
        <f t="shared" si="22"/>
        <v>31419</v>
      </c>
    </row>
    <row r="1405" spans="1:27" s="85" customFormat="1" x14ac:dyDescent="0.3">
      <c r="A1405" s="40" t="s">
        <v>77</v>
      </c>
      <c r="B1405" s="40" t="str">
        <f>VLOOKUP(A1405,'CENTROS DE COSTOS'!A:D,2,0)</f>
        <v>0036-0003</v>
      </c>
      <c r="C1405" s="40" t="str">
        <f>VLOOKUP(A1405,'CENTROS DE COSTOS'!A:D,3,0)</f>
        <v>Wompi Suroccidente</v>
      </c>
      <c r="D1405" s="40">
        <v>76001</v>
      </c>
      <c r="E1405" s="40" t="s">
        <v>5658</v>
      </c>
      <c r="F1405" s="40">
        <v>76226</v>
      </c>
      <c r="G1405" s="40" t="s">
        <v>33</v>
      </c>
      <c r="H1405" s="40" t="s">
        <v>1101</v>
      </c>
      <c r="I1405" s="40" t="s">
        <v>77</v>
      </c>
      <c r="J1405" s="40" t="s">
        <v>7328</v>
      </c>
      <c r="K1405" s="40" t="s">
        <v>1170</v>
      </c>
      <c r="L1405" s="40" t="s">
        <v>9357</v>
      </c>
      <c r="M1405" s="103">
        <v>45979.554861111108</v>
      </c>
      <c r="N1405" s="103">
        <v>45980.5</v>
      </c>
      <c r="O1405" s="40" t="s">
        <v>35</v>
      </c>
      <c r="P1405" s="40" t="s">
        <v>35</v>
      </c>
      <c r="Q1405" s="40" t="s">
        <v>1494</v>
      </c>
      <c r="R1405" s="40" t="s">
        <v>1495</v>
      </c>
      <c r="S1405" s="40" t="s">
        <v>11609</v>
      </c>
      <c r="T1405" s="40" t="s">
        <v>1172</v>
      </c>
      <c r="U1405" s="40">
        <v>16</v>
      </c>
      <c r="V1405" s="40" t="str">
        <f>VLOOKUP(D1405,TIPOLOGIA!A:F,5,0)</f>
        <v>PRINCIPAL</v>
      </c>
      <c r="W1405" s="40" t="str">
        <f>VLOOKUP(D1405,TIPOLOGIA!A:F,6,0)</f>
        <v>TERRESTRE</v>
      </c>
      <c r="X1405" s="40" t="s">
        <v>1673</v>
      </c>
      <c r="Y1405" s="40">
        <v>1</v>
      </c>
      <c r="Z1405" s="51">
        <f>IF(T1405="SOPORTE_TELEFÓNICO",'TARIFAS 2025'!$B$14,IF(V1405="PRINCIPAL",'TARIFAS 2025'!$B$11,IF(V1405="INTERMEDIA",'TARIFAS 2025'!$C$11,IF(V1405="LEJANA",'TARIFAS 2025'!$D$11))))</f>
        <v>31419</v>
      </c>
      <c r="AA1405" s="51">
        <f t="shared" si="22"/>
        <v>31419</v>
      </c>
    </row>
    <row r="1406" spans="1:27" s="85" customFormat="1" x14ac:dyDescent="0.3">
      <c r="A1406" s="40" t="s">
        <v>71</v>
      </c>
      <c r="B1406" s="40" t="str">
        <f>VLOOKUP(A1406,'CENTROS DE COSTOS'!A:D,2,0)</f>
        <v>0036-0004</v>
      </c>
      <c r="C1406" s="40" t="str">
        <f>VLOOKUP(A1406,'CENTROS DE COSTOS'!A:D,3,0)</f>
        <v>Wompi Centro</v>
      </c>
      <c r="D1406" s="40">
        <v>11001</v>
      </c>
      <c r="E1406" s="40" t="s">
        <v>5659</v>
      </c>
      <c r="F1406" s="40">
        <v>59894</v>
      </c>
      <c r="G1406" s="40" t="s">
        <v>33</v>
      </c>
      <c r="H1406" s="40" t="s">
        <v>618</v>
      </c>
      <c r="I1406" s="40" t="s">
        <v>71</v>
      </c>
      <c r="J1406" s="40" t="s">
        <v>7329</v>
      </c>
      <c r="K1406" s="40" t="s">
        <v>1170</v>
      </c>
      <c r="L1406" s="40" t="s">
        <v>9358</v>
      </c>
      <c r="M1406" s="103">
        <v>45979.541666666657</v>
      </c>
      <c r="N1406" s="103">
        <v>45980.50277777778</v>
      </c>
      <c r="O1406" s="40" t="s">
        <v>35</v>
      </c>
      <c r="P1406" s="40" t="s">
        <v>35</v>
      </c>
      <c r="Q1406" s="40" t="s">
        <v>1494</v>
      </c>
      <c r="R1406" s="40" t="s">
        <v>1495</v>
      </c>
      <c r="S1406" s="40" t="s">
        <v>11610</v>
      </c>
      <c r="T1406" s="40" t="s">
        <v>1172</v>
      </c>
      <c r="U1406" s="40">
        <v>32</v>
      </c>
      <c r="V1406" s="40" t="str">
        <f>VLOOKUP(D1406,TIPOLOGIA!A:F,5,0)</f>
        <v>PRINCIPAL</v>
      </c>
      <c r="W1406" s="40" t="str">
        <f>VLOOKUP(D1406,TIPOLOGIA!A:F,6,0)</f>
        <v>TERRESTRE</v>
      </c>
      <c r="X1406" s="40" t="s">
        <v>1455</v>
      </c>
      <c r="Y1406" s="40">
        <v>1</v>
      </c>
      <c r="Z1406" s="51">
        <f>IF(T1406="SOPORTE_TELEFÓNICO",'TARIFAS 2025'!$B$14,IF(V1406="PRINCIPAL",'TARIFAS 2025'!$B$11,IF(V1406="INTERMEDIA",'TARIFAS 2025'!$C$11,IF(V1406="LEJANA",'TARIFAS 2025'!$D$11))))</f>
        <v>31419</v>
      </c>
      <c r="AA1406" s="51">
        <f t="shared" si="22"/>
        <v>31419</v>
      </c>
    </row>
    <row r="1407" spans="1:27" s="85" customFormat="1" x14ac:dyDescent="0.3">
      <c r="A1407" s="40" t="s">
        <v>90</v>
      </c>
      <c r="B1407" s="40" t="str">
        <f>VLOOKUP(A1407,'CENTROS DE COSTOS'!A:D,2,0)</f>
        <v>0036-0006</v>
      </c>
      <c r="C1407" s="40" t="str">
        <f>VLOOKUP(A1407,'CENTROS DE COSTOS'!A:D,3,0)</f>
        <v>Wompi Oriente</v>
      </c>
      <c r="D1407" s="40">
        <v>41001</v>
      </c>
      <c r="E1407" s="40" t="s">
        <v>5660</v>
      </c>
      <c r="F1407" s="40">
        <v>17066</v>
      </c>
      <c r="G1407" s="40" t="s">
        <v>33</v>
      </c>
      <c r="H1407" s="40" t="s">
        <v>740</v>
      </c>
      <c r="I1407" s="40" t="s">
        <v>90</v>
      </c>
      <c r="J1407" s="40" t="s">
        <v>7330</v>
      </c>
      <c r="K1407" s="40" t="s">
        <v>1170</v>
      </c>
      <c r="L1407" s="40" t="s">
        <v>9359</v>
      </c>
      <c r="M1407" s="103">
        <v>45979.647916666669</v>
      </c>
      <c r="N1407" s="103">
        <v>45980.507638888892</v>
      </c>
      <c r="O1407" s="40" t="s">
        <v>35</v>
      </c>
      <c r="P1407" s="40" t="s">
        <v>35</v>
      </c>
      <c r="Q1407" s="40" t="s">
        <v>1494</v>
      </c>
      <c r="R1407" s="40" t="s">
        <v>1495</v>
      </c>
      <c r="S1407" s="40" t="s">
        <v>11611</v>
      </c>
      <c r="T1407" s="40" t="s">
        <v>1172</v>
      </c>
      <c r="U1407" s="40">
        <v>16</v>
      </c>
      <c r="V1407" s="40" t="str">
        <f>VLOOKUP(D1407,TIPOLOGIA!A:F,5,0)</f>
        <v>PRINCIPAL</v>
      </c>
      <c r="W1407" s="40" t="str">
        <f>VLOOKUP(D1407,TIPOLOGIA!A:F,6,0)</f>
        <v>TERRESTRE</v>
      </c>
      <c r="X1407" s="40" t="s">
        <v>1214</v>
      </c>
      <c r="Y1407" s="40">
        <v>1</v>
      </c>
      <c r="Z1407" s="51">
        <f>IF(T1407="SOPORTE_TELEFÓNICO",'TARIFAS 2025'!$B$14,IF(V1407="PRINCIPAL",'TARIFAS 2025'!$B$11,IF(V1407="INTERMEDIA",'TARIFAS 2025'!$C$11,IF(V1407="LEJANA",'TARIFAS 2025'!$D$11))))</f>
        <v>31419</v>
      </c>
      <c r="AA1407" s="51">
        <f t="shared" si="22"/>
        <v>31419</v>
      </c>
    </row>
    <row r="1408" spans="1:27" s="85" customFormat="1" x14ac:dyDescent="0.3">
      <c r="A1408" s="40" t="s">
        <v>95</v>
      </c>
      <c r="B1408" s="40" t="str">
        <f>VLOOKUP(A1408,'CENTROS DE COSTOS'!A:D,2,0)</f>
        <v>0036-0001</v>
      </c>
      <c r="C1408" s="40" t="str">
        <f>VLOOKUP(A1408,'CENTROS DE COSTOS'!A:D,3,0)</f>
        <v>Wompi Costa</v>
      </c>
      <c r="D1408" s="40">
        <v>70742</v>
      </c>
      <c r="E1408" s="40" t="s">
        <v>5661</v>
      </c>
      <c r="F1408" s="40">
        <v>72308</v>
      </c>
      <c r="G1408" s="40" t="s">
        <v>33</v>
      </c>
      <c r="H1408" s="40" t="s">
        <v>504</v>
      </c>
      <c r="I1408" s="40" t="s">
        <v>1051</v>
      </c>
      <c r="J1408" s="40" t="s">
        <v>7331</v>
      </c>
      <c r="K1408" s="40" t="s">
        <v>1170</v>
      </c>
      <c r="L1408" s="40" t="s">
        <v>9360</v>
      </c>
      <c r="M1408" s="103">
        <v>45972.333333333343</v>
      </c>
      <c r="N1408" s="103">
        <v>45980.520138888889</v>
      </c>
      <c r="O1408" s="40" t="s">
        <v>35</v>
      </c>
      <c r="P1408" s="40" t="s">
        <v>35</v>
      </c>
      <c r="Q1408" s="40" t="s">
        <v>1494</v>
      </c>
      <c r="R1408" s="40" t="s">
        <v>1495</v>
      </c>
      <c r="S1408" s="40" t="s">
        <v>11612</v>
      </c>
      <c r="T1408" s="40" t="s">
        <v>1497</v>
      </c>
      <c r="U1408" s="40">
        <v>32</v>
      </c>
      <c r="V1408" s="40" t="str">
        <f>VLOOKUP(D1408,TIPOLOGIA!A:F,5,0)</f>
        <v>INTERMEDIA</v>
      </c>
      <c r="W1408" s="40" t="str">
        <f>VLOOKUP(D1408,TIPOLOGIA!A:F,6,0)</f>
        <v>TERRESTRE</v>
      </c>
      <c r="X1408" s="40" t="s">
        <v>1675</v>
      </c>
      <c r="Y1408" s="40">
        <v>1</v>
      </c>
      <c r="Z1408" s="51">
        <f>IF(T1408="SOPORTE_TELEFÓNICO",'TARIFAS 2025'!$B$14,IF(V1408="PRINCIPAL",'TARIFAS 2025'!$B$11,IF(V1408="INTERMEDIA",'TARIFAS 2025'!$C$11,IF(V1408="LEJANA",'TARIFAS 2025'!$D$11))))</f>
        <v>36351</v>
      </c>
      <c r="AA1408" s="51">
        <f t="shared" si="22"/>
        <v>36351</v>
      </c>
    </row>
    <row r="1409" spans="1:27" s="85" customFormat="1" x14ac:dyDescent="0.3">
      <c r="A1409" s="40" t="s">
        <v>89</v>
      </c>
      <c r="B1409" s="40" t="str">
        <f>VLOOKUP(A1409,'CENTROS DE COSTOS'!A:D,2,0)</f>
        <v>0036-0001</v>
      </c>
      <c r="C1409" s="40" t="str">
        <f>VLOOKUP(A1409,'CENTROS DE COSTOS'!A:D,3,0)</f>
        <v>Wompi Costa</v>
      </c>
      <c r="D1409" s="40">
        <v>23815</v>
      </c>
      <c r="E1409" s="40" t="s">
        <v>5662</v>
      </c>
      <c r="F1409" s="40">
        <v>28519</v>
      </c>
      <c r="G1409" s="40" t="s">
        <v>33</v>
      </c>
      <c r="H1409" s="40" t="s">
        <v>276</v>
      </c>
      <c r="I1409" s="40" t="s">
        <v>1148</v>
      </c>
      <c r="J1409" s="40" t="s">
        <v>7332</v>
      </c>
      <c r="K1409" s="40" t="s">
        <v>1170</v>
      </c>
      <c r="L1409" s="40" t="s">
        <v>9361</v>
      </c>
      <c r="M1409" s="103">
        <v>45972.334027777782</v>
      </c>
      <c r="N1409" s="103">
        <v>45980.522916666669</v>
      </c>
      <c r="O1409" s="40" t="s">
        <v>35</v>
      </c>
      <c r="P1409" s="40" t="s">
        <v>35</v>
      </c>
      <c r="Q1409" s="40" t="s">
        <v>1494</v>
      </c>
      <c r="R1409" s="40" t="s">
        <v>1495</v>
      </c>
      <c r="S1409" s="40" t="s">
        <v>11613</v>
      </c>
      <c r="T1409" s="40" t="s">
        <v>1497</v>
      </c>
      <c r="U1409" s="40">
        <v>64</v>
      </c>
      <c r="V1409" s="40" t="str">
        <f>VLOOKUP(D1409,TIPOLOGIA!A:F,5,0)</f>
        <v>LEJANA</v>
      </c>
      <c r="W1409" s="40" t="str">
        <f>VLOOKUP(D1409,TIPOLOGIA!A:F,6,0)</f>
        <v>TERRESTRE</v>
      </c>
      <c r="X1409" s="40" t="s">
        <v>1749</v>
      </c>
      <c r="Y1409" s="40">
        <v>1</v>
      </c>
      <c r="Z1409" s="51">
        <f>IF(T1409="SOPORTE_TELEFÓNICO",'TARIFAS 2025'!$B$14,IF(V1409="PRINCIPAL",'TARIFAS 2025'!$B$11,IF(V1409="INTERMEDIA",'TARIFAS 2025'!$C$11,IF(V1409="LEJANA",'TARIFAS 2025'!$D$11))))</f>
        <v>40250</v>
      </c>
      <c r="AA1409" s="51">
        <f t="shared" si="22"/>
        <v>40250</v>
      </c>
    </row>
    <row r="1410" spans="1:27" s="85" customFormat="1" x14ac:dyDescent="0.3">
      <c r="A1410" s="40" t="s">
        <v>86</v>
      </c>
      <c r="B1410" s="40" t="str">
        <f>VLOOKUP(A1410,'CENTROS DE COSTOS'!A:D,2,0)</f>
        <v>0036-0002</v>
      </c>
      <c r="C1410" s="40" t="str">
        <f>VLOOKUP(A1410,'CENTROS DE COSTOS'!A:D,3,0)</f>
        <v>Wompi Eje Cafetero</v>
      </c>
      <c r="D1410" s="40">
        <v>17524</v>
      </c>
      <c r="E1410" s="40" t="s">
        <v>5663</v>
      </c>
      <c r="F1410" s="40">
        <v>38140</v>
      </c>
      <c r="G1410" s="40" t="s">
        <v>33</v>
      </c>
      <c r="H1410" s="40" t="s">
        <v>126</v>
      </c>
      <c r="I1410" s="40" t="s">
        <v>439</v>
      </c>
      <c r="J1410" s="40" t="s">
        <v>7333</v>
      </c>
      <c r="K1410" s="40" t="s">
        <v>1170</v>
      </c>
      <c r="L1410" s="40" t="s">
        <v>9362</v>
      </c>
      <c r="M1410" s="103">
        <v>45972.342361111107</v>
      </c>
      <c r="N1410" s="103">
        <v>45980.527083333327</v>
      </c>
      <c r="O1410" s="40" t="s">
        <v>35</v>
      </c>
      <c r="P1410" s="40" t="s">
        <v>35</v>
      </c>
      <c r="Q1410" s="40" t="s">
        <v>1494</v>
      </c>
      <c r="R1410" s="40" t="s">
        <v>1495</v>
      </c>
      <c r="S1410" s="40" t="s">
        <v>11614</v>
      </c>
      <c r="T1410" s="40" t="s">
        <v>1497</v>
      </c>
      <c r="U1410" s="40">
        <v>24</v>
      </c>
      <c r="V1410" s="40" t="str">
        <f>VLOOKUP(D1410,TIPOLOGIA!A:F,5,0)</f>
        <v>INTERMEDIA</v>
      </c>
      <c r="W1410" s="40" t="str">
        <f>VLOOKUP(D1410,TIPOLOGIA!A:F,6,0)</f>
        <v>TERRESTRE</v>
      </c>
      <c r="X1410" s="40" t="s">
        <v>1749</v>
      </c>
      <c r="Y1410" s="40">
        <v>1</v>
      </c>
      <c r="Z1410" s="51">
        <f>IF(T1410="SOPORTE_TELEFÓNICO",'TARIFAS 2025'!$B$14,IF(V1410="PRINCIPAL",'TARIFAS 2025'!$B$11,IF(V1410="INTERMEDIA",'TARIFAS 2025'!$C$11,IF(V1410="LEJANA",'TARIFAS 2025'!$D$11))))</f>
        <v>36351</v>
      </c>
      <c r="AA1410" s="51">
        <f t="shared" si="22"/>
        <v>36351</v>
      </c>
    </row>
    <row r="1411" spans="1:27" s="85" customFormat="1" x14ac:dyDescent="0.3">
      <c r="A1411" s="40" t="s">
        <v>89</v>
      </c>
      <c r="B1411" s="40" t="str">
        <f>VLOOKUP(A1411,'CENTROS DE COSTOS'!A:D,2,0)</f>
        <v>0036-0001</v>
      </c>
      <c r="C1411" s="40" t="str">
        <f>VLOOKUP(A1411,'CENTROS DE COSTOS'!A:D,3,0)</f>
        <v>Wompi Costa</v>
      </c>
      <c r="D1411" s="40">
        <v>5250</v>
      </c>
      <c r="E1411" s="40" t="s">
        <v>5664</v>
      </c>
      <c r="F1411" s="40">
        <v>81762</v>
      </c>
      <c r="G1411" s="40" t="s">
        <v>33</v>
      </c>
      <c r="H1411" s="40" t="s">
        <v>120</v>
      </c>
      <c r="I1411" s="40" t="s">
        <v>176</v>
      </c>
      <c r="J1411" s="40" t="s">
        <v>7334</v>
      </c>
      <c r="K1411" s="40" t="s">
        <v>1170</v>
      </c>
      <c r="L1411" s="40" t="s">
        <v>9363</v>
      </c>
      <c r="M1411" s="103">
        <v>45972.59652777778</v>
      </c>
      <c r="N1411" s="103">
        <v>45980.527777777781</v>
      </c>
      <c r="O1411" s="40" t="s">
        <v>35</v>
      </c>
      <c r="P1411" s="40" t="s">
        <v>35</v>
      </c>
      <c r="Q1411" s="40" t="s">
        <v>1494</v>
      </c>
      <c r="R1411" s="40" t="s">
        <v>1495</v>
      </c>
      <c r="S1411" s="40" t="s">
        <v>11615</v>
      </c>
      <c r="T1411" s="40" t="s">
        <v>1497</v>
      </c>
      <c r="U1411" s="40">
        <v>16</v>
      </c>
      <c r="V1411" s="40" t="str">
        <f>VLOOKUP(D1411,TIPOLOGIA!A:F,5,0)</f>
        <v>LEJANA</v>
      </c>
      <c r="W1411" s="40" t="str">
        <f>VLOOKUP(D1411,TIPOLOGIA!A:F,6,0)</f>
        <v>TERRESTRE</v>
      </c>
      <c r="X1411" s="40" t="s">
        <v>1749</v>
      </c>
      <c r="Y1411" s="40">
        <v>1</v>
      </c>
      <c r="Z1411" s="51">
        <f>IF(T1411="SOPORTE_TELEFÓNICO",'TARIFAS 2025'!$B$14,IF(V1411="PRINCIPAL",'TARIFAS 2025'!$B$11,IF(V1411="INTERMEDIA",'TARIFAS 2025'!$C$11,IF(V1411="LEJANA",'TARIFAS 2025'!$D$11))))</f>
        <v>40250</v>
      </c>
      <c r="AA1411" s="51">
        <f t="shared" si="22"/>
        <v>40250</v>
      </c>
    </row>
    <row r="1412" spans="1:27" s="85" customFormat="1" x14ac:dyDescent="0.3">
      <c r="A1412" s="40" t="s">
        <v>85</v>
      </c>
      <c r="B1412" s="40" t="str">
        <f>VLOOKUP(A1412,'CENTROS DE COSTOS'!A:D,2,0)</f>
        <v>0036-0006</v>
      </c>
      <c r="C1412" s="40" t="str">
        <f>VLOOKUP(A1412,'CENTROS DE COSTOS'!A:D,3,0)</f>
        <v>Wompi Oriente</v>
      </c>
      <c r="D1412" s="40">
        <v>73270</v>
      </c>
      <c r="E1412" s="40" t="s">
        <v>5665</v>
      </c>
      <c r="F1412" s="40">
        <v>69401</v>
      </c>
      <c r="G1412" s="40" t="s">
        <v>33</v>
      </c>
      <c r="H1412" s="40" t="s">
        <v>1056</v>
      </c>
      <c r="I1412" s="40" t="s">
        <v>1072</v>
      </c>
      <c r="J1412" s="40" t="s">
        <v>7335</v>
      </c>
      <c r="K1412" s="40" t="s">
        <v>1170</v>
      </c>
      <c r="L1412" s="40" t="s">
        <v>9364</v>
      </c>
      <c r="M1412" s="103">
        <v>45975.456250000003</v>
      </c>
      <c r="N1412" s="103">
        <v>45980.530555555553</v>
      </c>
      <c r="O1412" s="40" t="s">
        <v>35</v>
      </c>
      <c r="P1412" s="40" t="s">
        <v>35</v>
      </c>
      <c r="Q1412" s="40" t="s">
        <v>1494</v>
      </c>
      <c r="R1412" s="40" t="s">
        <v>1495</v>
      </c>
      <c r="S1412" s="40" t="s">
        <v>11616</v>
      </c>
      <c r="T1412" s="40" t="s">
        <v>1497</v>
      </c>
      <c r="U1412" s="40">
        <v>64</v>
      </c>
      <c r="V1412" s="40" t="str">
        <f>VLOOKUP(D1412,TIPOLOGIA!A:F,5,0)</f>
        <v>LEJANA</v>
      </c>
      <c r="W1412" s="40" t="str">
        <f>VLOOKUP(D1412,TIPOLOGIA!A:F,6,0)</f>
        <v>TERRESTRE</v>
      </c>
      <c r="X1412" s="40" t="s">
        <v>1591</v>
      </c>
      <c r="Y1412" s="40">
        <v>1</v>
      </c>
      <c r="Z1412" s="51">
        <f>IF(T1412="SOPORTE_TELEFÓNICO",'TARIFAS 2025'!$B$14,IF(V1412="PRINCIPAL",'TARIFAS 2025'!$B$11,IF(V1412="INTERMEDIA",'TARIFAS 2025'!$C$11,IF(V1412="LEJANA",'TARIFAS 2025'!$D$11))))</f>
        <v>40250</v>
      </c>
      <c r="AA1412" s="51">
        <f t="shared" si="22"/>
        <v>40250</v>
      </c>
    </row>
    <row r="1413" spans="1:27" s="85" customFormat="1" x14ac:dyDescent="0.3">
      <c r="A1413" s="40" t="s">
        <v>71</v>
      </c>
      <c r="B1413" s="40" t="str">
        <f>VLOOKUP(A1413,'CENTROS DE COSTOS'!A:D,2,0)</f>
        <v>0036-0004</v>
      </c>
      <c r="C1413" s="40" t="str">
        <f>VLOOKUP(A1413,'CENTROS DE COSTOS'!A:D,3,0)</f>
        <v>Wompi Centro</v>
      </c>
      <c r="D1413" s="40">
        <v>11001</v>
      </c>
      <c r="E1413" s="40" t="s">
        <v>5666</v>
      </c>
      <c r="F1413" s="40">
        <v>77121</v>
      </c>
      <c r="G1413" s="40" t="s">
        <v>33</v>
      </c>
      <c r="H1413" s="40" t="s">
        <v>618</v>
      </c>
      <c r="I1413" s="40" t="s">
        <v>71</v>
      </c>
      <c r="J1413" s="40" t="s">
        <v>7336</v>
      </c>
      <c r="K1413" s="40" t="s">
        <v>1170</v>
      </c>
      <c r="L1413" s="40" t="s">
        <v>9365</v>
      </c>
      <c r="M1413" s="103">
        <v>45980.402083333327</v>
      </c>
      <c r="N1413" s="103">
        <v>45980.572222222218</v>
      </c>
      <c r="O1413" s="40" t="s">
        <v>35</v>
      </c>
      <c r="P1413" s="40" t="s">
        <v>35</v>
      </c>
      <c r="Q1413" s="40" t="s">
        <v>1494</v>
      </c>
      <c r="R1413" s="40" t="s">
        <v>1495</v>
      </c>
      <c r="S1413" s="40" t="s">
        <v>11617</v>
      </c>
      <c r="T1413" s="40" t="s">
        <v>1172</v>
      </c>
      <c r="U1413" s="40">
        <v>16</v>
      </c>
      <c r="V1413" s="40" t="str">
        <f>VLOOKUP(D1413,TIPOLOGIA!A:F,5,0)</f>
        <v>PRINCIPAL</v>
      </c>
      <c r="W1413" s="40" t="str">
        <f>VLOOKUP(D1413,TIPOLOGIA!A:F,6,0)</f>
        <v>TERRESTRE</v>
      </c>
      <c r="X1413" s="40" t="s">
        <v>1225</v>
      </c>
      <c r="Y1413" s="40">
        <v>1</v>
      </c>
      <c r="Z1413" s="51">
        <f>IF(T1413="SOPORTE_TELEFÓNICO",'TARIFAS 2025'!$B$14,IF(V1413="PRINCIPAL",'TARIFAS 2025'!$B$11,IF(V1413="INTERMEDIA",'TARIFAS 2025'!$C$11,IF(V1413="LEJANA",'TARIFAS 2025'!$D$11))))</f>
        <v>31419</v>
      </c>
      <c r="AA1413" s="51">
        <f t="shared" si="22"/>
        <v>31419</v>
      </c>
    </row>
    <row r="1414" spans="1:27" s="85" customFormat="1" x14ac:dyDescent="0.3">
      <c r="A1414" s="40" t="s">
        <v>92</v>
      </c>
      <c r="B1414" s="40" t="str">
        <f>VLOOKUP(A1414,'CENTROS DE COSTOS'!A:D,2,0)</f>
        <v>0036-0002</v>
      </c>
      <c r="C1414" s="40" t="str">
        <f>VLOOKUP(A1414,'CENTROS DE COSTOS'!A:D,3,0)</f>
        <v>Wompi Eje Cafetero</v>
      </c>
      <c r="D1414" s="40">
        <v>76147</v>
      </c>
      <c r="E1414" s="40" t="s">
        <v>5667</v>
      </c>
      <c r="F1414" s="40">
        <v>68835</v>
      </c>
      <c r="G1414" s="40" t="s">
        <v>33</v>
      </c>
      <c r="H1414" s="40" t="s">
        <v>1101</v>
      </c>
      <c r="I1414" s="40" t="s">
        <v>1109</v>
      </c>
      <c r="J1414" s="40" t="s">
        <v>7337</v>
      </c>
      <c r="K1414" s="40" t="s">
        <v>1170</v>
      </c>
      <c r="L1414" s="40" t="s">
        <v>9366</v>
      </c>
      <c r="M1414" s="103">
        <v>45980.428472222222</v>
      </c>
      <c r="N1414" s="103">
        <v>45980.574305555558</v>
      </c>
      <c r="O1414" s="40" t="s">
        <v>35</v>
      </c>
      <c r="P1414" s="40" t="s">
        <v>35</v>
      </c>
      <c r="Q1414" s="40" t="s">
        <v>1494</v>
      </c>
      <c r="R1414" s="40" t="s">
        <v>1495</v>
      </c>
      <c r="S1414" s="40" t="s">
        <v>11618</v>
      </c>
      <c r="T1414" s="40" t="s">
        <v>1172</v>
      </c>
      <c r="U1414" s="40">
        <v>48</v>
      </c>
      <c r="V1414" s="40" t="str">
        <f>VLOOKUP(D1414,TIPOLOGIA!A:F,5,0)</f>
        <v>PRINCIPAL</v>
      </c>
      <c r="W1414" s="40" t="str">
        <f>VLOOKUP(D1414,TIPOLOGIA!A:F,6,0)</f>
        <v>TERRESTRE</v>
      </c>
      <c r="X1414" s="40" t="s">
        <v>1671</v>
      </c>
      <c r="Y1414" s="40">
        <v>1</v>
      </c>
      <c r="Z1414" s="51">
        <f>IF(T1414="SOPORTE_TELEFÓNICO",'TARIFAS 2025'!$B$14,IF(V1414="PRINCIPAL",'TARIFAS 2025'!$B$11,IF(V1414="INTERMEDIA",'TARIFAS 2025'!$C$11,IF(V1414="LEJANA",'TARIFAS 2025'!$D$11))))</f>
        <v>31419</v>
      </c>
      <c r="AA1414" s="51">
        <f t="shared" si="22"/>
        <v>31419</v>
      </c>
    </row>
    <row r="1415" spans="1:27" s="85" customFormat="1" x14ac:dyDescent="0.3">
      <c r="A1415" s="40" t="s">
        <v>71</v>
      </c>
      <c r="B1415" s="40" t="str">
        <f>VLOOKUP(A1415,'CENTROS DE COSTOS'!A:D,2,0)</f>
        <v>0036-0004</v>
      </c>
      <c r="C1415" s="40" t="str">
        <f>VLOOKUP(A1415,'CENTROS DE COSTOS'!A:D,3,0)</f>
        <v>Wompi Centro</v>
      </c>
      <c r="D1415" s="40">
        <v>11001</v>
      </c>
      <c r="E1415" s="40" t="s">
        <v>5668</v>
      </c>
      <c r="F1415" s="40">
        <v>63727</v>
      </c>
      <c r="G1415" s="40" t="s">
        <v>33</v>
      </c>
      <c r="H1415" s="40" t="s">
        <v>618</v>
      </c>
      <c r="I1415" s="40" t="s">
        <v>71</v>
      </c>
      <c r="J1415" s="40" t="s">
        <v>7338</v>
      </c>
      <c r="K1415" s="40" t="s">
        <v>1170</v>
      </c>
      <c r="L1415" s="40" t="s">
        <v>9367</v>
      </c>
      <c r="M1415" s="103">
        <v>45980.350694444453</v>
      </c>
      <c r="N1415" s="103">
        <v>45980.574999999997</v>
      </c>
      <c r="O1415" s="40" t="s">
        <v>35</v>
      </c>
      <c r="P1415" s="40" t="s">
        <v>35</v>
      </c>
      <c r="Q1415" s="40" t="s">
        <v>1494</v>
      </c>
      <c r="R1415" s="40" t="s">
        <v>1495</v>
      </c>
      <c r="S1415" s="40" t="s">
        <v>11619</v>
      </c>
      <c r="T1415" s="40" t="s">
        <v>1172</v>
      </c>
      <c r="U1415" s="40">
        <v>24</v>
      </c>
      <c r="V1415" s="40" t="str">
        <f>VLOOKUP(D1415,TIPOLOGIA!A:F,5,0)</f>
        <v>PRINCIPAL</v>
      </c>
      <c r="W1415" s="40" t="str">
        <f>VLOOKUP(D1415,TIPOLOGIA!A:F,6,0)</f>
        <v>TERRESTRE</v>
      </c>
      <c r="X1415" s="40" t="s">
        <v>1349</v>
      </c>
      <c r="Y1415" s="40">
        <v>1</v>
      </c>
      <c r="Z1415" s="51">
        <f>IF(T1415="SOPORTE_TELEFÓNICO",'TARIFAS 2025'!$B$14,IF(V1415="PRINCIPAL",'TARIFAS 2025'!$B$11,IF(V1415="INTERMEDIA",'TARIFAS 2025'!$C$11,IF(V1415="LEJANA",'TARIFAS 2025'!$D$11))))</f>
        <v>31419</v>
      </c>
      <c r="AA1415" s="51">
        <f t="shared" si="22"/>
        <v>31419</v>
      </c>
    </row>
    <row r="1416" spans="1:27" s="85" customFormat="1" x14ac:dyDescent="0.3">
      <c r="A1416" s="40" t="s">
        <v>71</v>
      </c>
      <c r="B1416" s="40" t="str">
        <f>VLOOKUP(A1416,'CENTROS DE COSTOS'!A:D,2,0)</f>
        <v>0036-0004</v>
      </c>
      <c r="C1416" s="40" t="str">
        <f>VLOOKUP(A1416,'CENTROS DE COSTOS'!A:D,3,0)</f>
        <v>Wompi Centro</v>
      </c>
      <c r="D1416" s="40">
        <v>11001</v>
      </c>
      <c r="E1416" s="40" t="s">
        <v>5669</v>
      </c>
      <c r="F1416" s="40">
        <v>50845</v>
      </c>
      <c r="G1416" s="40" t="s">
        <v>33</v>
      </c>
      <c r="H1416" s="40" t="s">
        <v>618</v>
      </c>
      <c r="I1416" s="40" t="s">
        <v>71</v>
      </c>
      <c r="J1416" s="40" t="s">
        <v>3115</v>
      </c>
      <c r="K1416" s="40" t="s">
        <v>1170</v>
      </c>
      <c r="L1416" s="40" t="s">
        <v>9368</v>
      </c>
      <c r="M1416" s="103">
        <v>45980.333333333343</v>
      </c>
      <c r="N1416" s="103">
        <v>45980.57708333333</v>
      </c>
      <c r="O1416" s="40" t="s">
        <v>35</v>
      </c>
      <c r="P1416" s="40" t="s">
        <v>35</v>
      </c>
      <c r="Q1416" s="40" t="s">
        <v>1494</v>
      </c>
      <c r="R1416" s="40" t="s">
        <v>1495</v>
      </c>
      <c r="S1416" s="40" t="s">
        <v>11620</v>
      </c>
      <c r="T1416" s="40" t="s">
        <v>1172</v>
      </c>
      <c r="U1416" s="40">
        <v>24</v>
      </c>
      <c r="V1416" s="40" t="str">
        <f>VLOOKUP(D1416,TIPOLOGIA!A:F,5,0)</f>
        <v>PRINCIPAL</v>
      </c>
      <c r="W1416" s="40" t="str">
        <f>VLOOKUP(D1416,TIPOLOGIA!A:F,6,0)</f>
        <v>TERRESTRE</v>
      </c>
      <c r="X1416" s="40" t="s">
        <v>1349</v>
      </c>
      <c r="Y1416" s="40">
        <v>1</v>
      </c>
      <c r="Z1416" s="51">
        <f>IF(T1416="SOPORTE_TELEFÓNICO",'TARIFAS 2025'!$B$14,IF(V1416="PRINCIPAL",'TARIFAS 2025'!$B$11,IF(V1416="INTERMEDIA",'TARIFAS 2025'!$C$11,IF(V1416="LEJANA",'TARIFAS 2025'!$D$11))))</f>
        <v>31419</v>
      </c>
      <c r="AA1416" s="51">
        <f t="shared" si="22"/>
        <v>31419</v>
      </c>
    </row>
    <row r="1417" spans="1:27" s="85" customFormat="1" x14ac:dyDescent="0.3">
      <c r="A1417" s="40" t="s">
        <v>77</v>
      </c>
      <c r="B1417" s="40" t="str">
        <f>VLOOKUP(A1417,'CENTROS DE COSTOS'!A:D,2,0)</f>
        <v>0036-0003</v>
      </c>
      <c r="C1417" s="40" t="str">
        <f>VLOOKUP(A1417,'CENTROS DE COSTOS'!A:D,3,0)</f>
        <v>Wompi Suroccidente</v>
      </c>
      <c r="D1417" s="40">
        <v>76001</v>
      </c>
      <c r="E1417" s="40" t="s">
        <v>5670</v>
      </c>
      <c r="F1417" s="40">
        <v>34501</v>
      </c>
      <c r="G1417" s="40" t="s">
        <v>33</v>
      </c>
      <c r="H1417" s="40" t="s">
        <v>1101</v>
      </c>
      <c r="I1417" s="40" t="s">
        <v>77</v>
      </c>
      <c r="J1417" s="40" t="s">
        <v>7339</v>
      </c>
      <c r="K1417" s="40" t="s">
        <v>1170</v>
      </c>
      <c r="L1417" s="40" t="s">
        <v>9369</v>
      </c>
      <c r="M1417" s="103">
        <v>45979.625694444447</v>
      </c>
      <c r="N1417" s="103">
        <v>45980.57916666667</v>
      </c>
      <c r="O1417" s="40" t="s">
        <v>35</v>
      </c>
      <c r="P1417" s="40" t="s">
        <v>35</v>
      </c>
      <c r="Q1417" s="40" t="s">
        <v>1494</v>
      </c>
      <c r="R1417" s="40" t="s">
        <v>1495</v>
      </c>
      <c r="S1417" s="40" t="s">
        <v>11621</v>
      </c>
      <c r="T1417" s="40" t="s">
        <v>1172</v>
      </c>
      <c r="U1417" s="40">
        <v>64</v>
      </c>
      <c r="V1417" s="40" t="str">
        <f>VLOOKUP(D1417,TIPOLOGIA!A:F,5,0)</f>
        <v>PRINCIPAL</v>
      </c>
      <c r="W1417" s="40" t="str">
        <f>VLOOKUP(D1417,TIPOLOGIA!A:F,6,0)</f>
        <v>TERRESTRE</v>
      </c>
      <c r="X1417" s="40" t="s">
        <v>1261</v>
      </c>
      <c r="Y1417" s="40">
        <v>1</v>
      </c>
      <c r="Z1417" s="51">
        <f>IF(T1417="SOPORTE_TELEFÓNICO",'TARIFAS 2025'!$B$14,IF(V1417="PRINCIPAL",'TARIFAS 2025'!$B$11,IF(V1417="INTERMEDIA",'TARIFAS 2025'!$C$11,IF(V1417="LEJANA",'TARIFAS 2025'!$D$11))))</f>
        <v>31419</v>
      </c>
      <c r="AA1417" s="51">
        <f t="shared" si="22"/>
        <v>31419</v>
      </c>
    </row>
    <row r="1418" spans="1:27" s="85" customFormat="1" x14ac:dyDescent="0.3">
      <c r="A1418" s="40" t="s">
        <v>71</v>
      </c>
      <c r="B1418" s="40" t="str">
        <f>VLOOKUP(A1418,'CENTROS DE COSTOS'!A:D,2,0)</f>
        <v>0036-0004</v>
      </c>
      <c r="C1418" s="40" t="str">
        <f>VLOOKUP(A1418,'CENTROS DE COSTOS'!A:D,3,0)</f>
        <v>Wompi Centro</v>
      </c>
      <c r="D1418" s="40">
        <v>25843</v>
      </c>
      <c r="E1418" s="40" t="s">
        <v>5671</v>
      </c>
      <c r="F1418" s="40">
        <v>70741</v>
      </c>
      <c r="G1418" s="40" t="s">
        <v>33</v>
      </c>
      <c r="H1418" s="40" t="s">
        <v>618</v>
      </c>
      <c r="I1418" s="40" t="s">
        <v>720</v>
      </c>
      <c r="J1418" s="40" t="s">
        <v>7340</v>
      </c>
      <c r="K1418" s="40" t="s">
        <v>1170</v>
      </c>
      <c r="L1418" s="40" t="s">
        <v>9370</v>
      </c>
      <c r="M1418" s="103">
        <v>45979.60833333333</v>
      </c>
      <c r="N1418" s="103">
        <v>45980.57916666667</v>
      </c>
      <c r="O1418" s="40" t="s">
        <v>35</v>
      </c>
      <c r="P1418" s="40" t="s">
        <v>35</v>
      </c>
      <c r="Q1418" s="40" t="s">
        <v>10246</v>
      </c>
      <c r="R1418" s="40" t="s">
        <v>10251</v>
      </c>
      <c r="S1418" s="40" t="s">
        <v>11622</v>
      </c>
      <c r="T1418" s="40" t="s">
        <v>1254</v>
      </c>
      <c r="U1418" s="40">
        <v>0</v>
      </c>
      <c r="V1418" s="40" t="str">
        <f>VLOOKUP(D1418,TIPOLOGIA!A:F,5,0)</f>
        <v>INTERMEDIA</v>
      </c>
      <c r="W1418" s="40" t="str">
        <f>VLOOKUP(D1418,TIPOLOGIA!A:F,6,0)</f>
        <v>TERRESTRE</v>
      </c>
      <c r="X1418" s="40" t="s">
        <v>1749</v>
      </c>
      <c r="Y1418" s="40">
        <v>1</v>
      </c>
      <c r="Z1418" s="51">
        <f>IF(T1418="SOPORTE_TELEFÓNICO",'TARIFAS 2025'!$B$14,IF(V1418="PRINCIPAL",'TARIFAS 2025'!$B$11,IF(V1418="INTERMEDIA",'TARIFAS 2025'!$C$11,IF(V1418="LEJANA",'TARIFAS 2025'!$D$11))))</f>
        <v>22000</v>
      </c>
      <c r="AA1418" s="51">
        <f t="shared" si="22"/>
        <v>22000</v>
      </c>
    </row>
    <row r="1419" spans="1:27" s="85" customFormat="1" x14ac:dyDescent="0.3">
      <c r="A1419" s="40" t="s">
        <v>71</v>
      </c>
      <c r="B1419" s="40" t="str">
        <f>VLOOKUP(A1419,'CENTROS DE COSTOS'!A:D,2,0)</f>
        <v>0036-0004</v>
      </c>
      <c r="C1419" s="40" t="str">
        <f>VLOOKUP(A1419,'CENTROS DE COSTOS'!A:D,3,0)</f>
        <v>Wompi Centro</v>
      </c>
      <c r="D1419" s="40">
        <v>25754</v>
      </c>
      <c r="E1419" s="40" t="s">
        <v>5672</v>
      </c>
      <c r="F1419" s="40">
        <v>49472</v>
      </c>
      <c r="G1419" s="40" t="s">
        <v>33</v>
      </c>
      <c r="H1419" s="40" t="s">
        <v>618</v>
      </c>
      <c r="I1419" s="40" t="s">
        <v>698</v>
      </c>
      <c r="J1419" s="40" t="s">
        <v>3328</v>
      </c>
      <c r="K1419" s="40" t="s">
        <v>1170</v>
      </c>
      <c r="L1419" s="40" t="s">
        <v>9371</v>
      </c>
      <c r="M1419" s="103">
        <v>45979.567361111112</v>
      </c>
      <c r="N1419" s="103">
        <v>45980.585416666669</v>
      </c>
      <c r="O1419" s="40" t="s">
        <v>35</v>
      </c>
      <c r="P1419" s="40" t="s">
        <v>35</v>
      </c>
      <c r="Q1419" s="40" t="s">
        <v>1494</v>
      </c>
      <c r="R1419" s="40" t="s">
        <v>1495</v>
      </c>
      <c r="S1419" s="40" t="s">
        <v>11623</v>
      </c>
      <c r="T1419" s="40" t="s">
        <v>1172</v>
      </c>
      <c r="U1419" s="40">
        <v>32</v>
      </c>
      <c r="V1419" s="40" t="str">
        <f>VLOOKUP(D1419,TIPOLOGIA!A:F,5,0)</f>
        <v>PRINCIPAL</v>
      </c>
      <c r="W1419" s="40" t="str">
        <f>VLOOKUP(D1419,TIPOLOGIA!A:F,6,0)</f>
        <v>TERRESTRE</v>
      </c>
      <c r="X1419" s="40" t="s">
        <v>1208</v>
      </c>
      <c r="Y1419" s="40">
        <v>1</v>
      </c>
      <c r="Z1419" s="51">
        <f>IF(T1419="SOPORTE_TELEFÓNICO",'TARIFAS 2025'!$B$14,IF(V1419="PRINCIPAL",'TARIFAS 2025'!$B$11,IF(V1419="INTERMEDIA",'TARIFAS 2025'!$C$11,IF(V1419="LEJANA",'TARIFAS 2025'!$D$11))))</f>
        <v>31419</v>
      </c>
      <c r="AA1419" s="51">
        <f t="shared" si="22"/>
        <v>31419</v>
      </c>
    </row>
    <row r="1420" spans="1:27" s="85" customFormat="1" x14ac:dyDescent="0.3">
      <c r="A1420" s="40" t="s">
        <v>68</v>
      </c>
      <c r="B1420" s="40" t="str">
        <f>VLOOKUP(A1420,'CENTROS DE COSTOS'!A:D,2,0)</f>
        <v>0036-0001</v>
      </c>
      <c r="C1420" s="40" t="str">
        <f>VLOOKUP(A1420,'CENTROS DE COSTOS'!A:D,3,0)</f>
        <v>Wompi Costa</v>
      </c>
      <c r="D1420" s="40">
        <v>8001</v>
      </c>
      <c r="E1420" s="40" t="s">
        <v>5673</v>
      </c>
      <c r="F1420" s="40">
        <v>16540</v>
      </c>
      <c r="G1420" s="40" t="s">
        <v>33</v>
      </c>
      <c r="H1420" s="40" t="s">
        <v>253</v>
      </c>
      <c r="I1420" s="40" t="s">
        <v>68</v>
      </c>
      <c r="J1420" s="40" t="s">
        <v>7341</v>
      </c>
      <c r="K1420" s="40" t="s">
        <v>1170</v>
      </c>
      <c r="L1420" s="40" t="s">
        <v>9372</v>
      </c>
      <c r="M1420" s="103">
        <v>45979.611805555563</v>
      </c>
      <c r="N1420" s="103">
        <v>45980.586805555547</v>
      </c>
      <c r="O1420" s="40" t="s">
        <v>35</v>
      </c>
      <c r="P1420" s="40" t="s">
        <v>35</v>
      </c>
      <c r="Q1420" s="40" t="s">
        <v>1494</v>
      </c>
      <c r="R1420" s="40" t="s">
        <v>1495</v>
      </c>
      <c r="S1420" s="40" t="s">
        <v>11624</v>
      </c>
      <c r="T1420" s="40" t="s">
        <v>1172</v>
      </c>
      <c r="U1420" s="40">
        <v>24</v>
      </c>
      <c r="V1420" s="40" t="str">
        <f>VLOOKUP(D1420,TIPOLOGIA!A:F,5,0)</f>
        <v>PRINCIPAL</v>
      </c>
      <c r="W1420" s="40" t="str">
        <f>VLOOKUP(D1420,TIPOLOGIA!A:F,6,0)</f>
        <v>TERRESTRE</v>
      </c>
      <c r="X1420" s="40" t="s">
        <v>1339</v>
      </c>
      <c r="Y1420" s="40">
        <v>1</v>
      </c>
      <c r="Z1420" s="51">
        <f>IF(T1420="SOPORTE_TELEFÓNICO",'TARIFAS 2025'!$B$14,IF(V1420="PRINCIPAL",'TARIFAS 2025'!$B$11,IF(V1420="INTERMEDIA",'TARIFAS 2025'!$C$11,IF(V1420="LEJANA",'TARIFAS 2025'!$D$11))))</f>
        <v>31419</v>
      </c>
      <c r="AA1420" s="51">
        <f t="shared" si="22"/>
        <v>31419</v>
      </c>
    </row>
    <row r="1421" spans="1:27" s="85" customFormat="1" x14ac:dyDescent="0.3">
      <c r="A1421" s="40" t="s">
        <v>74</v>
      </c>
      <c r="B1421" s="40" t="str">
        <f>VLOOKUP(A1421,'CENTROS DE COSTOS'!A:D,2,0)</f>
        <v>0036-0007</v>
      </c>
      <c r="C1421" s="40" t="str">
        <f>VLOOKUP(A1421,'CENTROS DE COSTOS'!A:D,3,0)</f>
        <v>Wompi Santander</v>
      </c>
      <c r="D1421" s="40">
        <v>68276</v>
      </c>
      <c r="E1421" s="40" t="s">
        <v>5674</v>
      </c>
      <c r="F1421" s="40">
        <v>62409</v>
      </c>
      <c r="G1421" s="40" t="s">
        <v>33</v>
      </c>
      <c r="H1421" s="40" t="s">
        <v>963</v>
      </c>
      <c r="I1421" s="40" t="s">
        <v>987</v>
      </c>
      <c r="J1421" s="40" t="s">
        <v>1546</v>
      </c>
      <c r="K1421" s="40" t="s">
        <v>1170</v>
      </c>
      <c r="L1421" s="40" t="s">
        <v>9373</v>
      </c>
      <c r="M1421" s="103">
        <v>45979.542361111111</v>
      </c>
      <c r="N1421" s="103">
        <v>45980.588888888888</v>
      </c>
      <c r="O1421" s="40" t="s">
        <v>35</v>
      </c>
      <c r="P1421" s="40" t="s">
        <v>35</v>
      </c>
      <c r="Q1421" s="40" t="s">
        <v>1494</v>
      </c>
      <c r="R1421" s="40" t="s">
        <v>1495</v>
      </c>
      <c r="S1421" s="40" t="s">
        <v>11625</v>
      </c>
      <c r="T1421" s="40" t="s">
        <v>1172</v>
      </c>
      <c r="U1421" s="40">
        <v>24</v>
      </c>
      <c r="V1421" s="40" t="str">
        <f>VLOOKUP(D1421,TIPOLOGIA!A:F,5,0)</f>
        <v>PRINCIPAL</v>
      </c>
      <c r="W1421" s="40" t="str">
        <f>VLOOKUP(D1421,TIPOLOGIA!A:F,6,0)</f>
        <v>TERRESTRE</v>
      </c>
      <c r="X1421" s="40" t="s">
        <v>1192</v>
      </c>
      <c r="Y1421" s="40">
        <v>1</v>
      </c>
      <c r="Z1421" s="51">
        <f>IF(T1421="SOPORTE_TELEFÓNICO",'TARIFAS 2025'!$B$14,IF(V1421="PRINCIPAL",'TARIFAS 2025'!$B$11,IF(V1421="INTERMEDIA",'TARIFAS 2025'!$C$11,IF(V1421="LEJANA",'TARIFAS 2025'!$D$11))))</f>
        <v>31419</v>
      </c>
      <c r="AA1421" s="51">
        <f t="shared" si="22"/>
        <v>31419</v>
      </c>
    </row>
    <row r="1422" spans="1:27" s="85" customFormat="1" x14ac:dyDescent="0.3">
      <c r="A1422" s="40" t="s">
        <v>92</v>
      </c>
      <c r="B1422" s="40" t="str">
        <f>VLOOKUP(A1422,'CENTROS DE COSTOS'!A:D,2,0)</f>
        <v>0036-0002</v>
      </c>
      <c r="C1422" s="40" t="str">
        <f>VLOOKUP(A1422,'CENTROS DE COSTOS'!A:D,3,0)</f>
        <v>Wompi Eje Cafetero</v>
      </c>
      <c r="D1422" s="40">
        <v>76147</v>
      </c>
      <c r="E1422" s="40" t="s">
        <v>5675</v>
      </c>
      <c r="F1422" s="40">
        <v>26546</v>
      </c>
      <c r="G1422" s="40" t="s">
        <v>33</v>
      </c>
      <c r="H1422" s="40" t="s">
        <v>1101</v>
      </c>
      <c r="I1422" s="40" t="s">
        <v>1109</v>
      </c>
      <c r="J1422" s="40" t="s">
        <v>7342</v>
      </c>
      <c r="K1422" s="40" t="s">
        <v>1170</v>
      </c>
      <c r="L1422" s="40" t="s">
        <v>9374</v>
      </c>
      <c r="M1422" s="103">
        <v>45979.677083333343</v>
      </c>
      <c r="N1422" s="103">
        <v>45980.590277777781</v>
      </c>
      <c r="O1422" s="40" t="s">
        <v>35</v>
      </c>
      <c r="P1422" s="40" t="s">
        <v>35</v>
      </c>
      <c r="Q1422" s="40" t="s">
        <v>1494</v>
      </c>
      <c r="R1422" s="40" t="s">
        <v>1495</v>
      </c>
      <c r="S1422" s="40" t="s">
        <v>11626</v>
      </c>
      <c r="T1422" s="40" t="s">
        <v>1172</v>
      </c>
      <c r="U1422" s="40">
        <v>56</v>
      </c>
      <c r="V1422" s="40" t="str">
        <f>VLOOKUP(D1422,TIPOLOGIA!A:F,5,0)</f>
        <v>PRINCIPAL</v>
      </c>
      <c r="W1422" s="40" t="str">
        <f>VLOOKUP(D1422,TIPOLOGIA!A:F,6,0)</f>
        <v>TERRESTRE</v>
      </c>
      <c r="X1422" s="40" t="s">
        <v>1671</v>
      </c>
      <c r="Y1422" s="40">
        <v>1</v>
      </c>
      <c r="Z1422" s="51">
        <f>IF(T1422="SOPORTE_TELEFÓNICO",'TARIFAS 2025'!$B$14,IF(V1422="PRINCIPAL",'TARIFAS 2025'!$B$11,IF(V1422="INTERMEDIA",'TARIFAS 2025'!$C$11,IF(V1422="LEJANA",'TARIFAS 2025'!$D$11))))</f>
        <v>31419</v>
      </c>
      <c r="AA1422" s="51">
        <f t="shared" si="22"/>
        <v>31419</v>
      </c>
    </row>
    <row r="1423" spans="1:27" s="85" customFormat="1" x14ac:dyDescent="0.3">
      <c r="A1423" s="40" t="s">
        <v>71</v>
      </c>
      <c r="B1423" s="40" t="str">
        <f>VLOOKUP(A1423,'CENTROS DE COSTOS'!A:D,2,0)</f>
        <v>0036-0004</v>
      </c>
      <c r="C1423" s="40" t="str">
        <f>VLOOKUP(A1423,'CENTROS DE COSTOS'!A:D,3,0)</f>
        <v>Wompi Centro</v>
      </c>
      <c r="D1423" s="40">
        <v>25290</v>
      </c>
      <c r="E1423" s="40" t="s">
        <v>5676</v>
      </c>
      <c r="F1423" s="40">
        <v>54141</v>
      </c>
      <c r="G1423" s="40" t="s">
        <v>33</v>
      </c>
      <c r="H1423" s="40" t="s">
        <v>618</v>
      </c>
      <c r="I1423" s="40" t="s">
        <v>652</v>
      </c>
      <c r="J1423" s="40" t="s">
        <v>3491</v>
      </c>
      <c r="K1423" s="40" t="s">
        <v>1170</v>
      </c>
      <c r="L1423" s="40" t="s">
        <v>9375</v>
      </c>
      <c r="M1423" s="103">
        <v>45979.333333333343</v>
      </c>
      <c r="N1423" s="103">
        <v>45980.591666666667</v>
      </c>
      <c r="O1423" s="40" t="s">
        <v>35</v>
      </c>
      <c r="P1423" s="40" t="s">
        <v>35</v>
      </c>
      <c r="Q1423" s="40" t="s">
        <v>1494</v>
      </c>
      <c r="R1423" s="40" t="s">
        <v>1495</v>
      </c>
      <c r="S1423" s="40" t="s">
        <v>11627</v>
      </c>
      <c r="T1423" s="40" t="s">
        <v>1497</v>
      </c>
      <c r="U1423" s="40">
        <v>24</v>
      </c>
      <c r="V1423" s="40" t="str">
        <f>VLOOKUP(D1423,TIPOLOGIA!A:F,5,0)</f>
        <v>INTERMEDIA</v>
      </c>
      <c r="W1423" s="40" t="str">
        <f>VLOOKUP(D1423,TIPOLOGIA!A:F,6,0)</f>
        <v>TERRESTRE</v>
      </c>
      <c r="X1423" s="40" t="s">
        <v>1749</v>
      </c>
      <c r="Y1423" s="40">
        <v>1</v>
      </c>
      <c r="Z1423" s="51">
        <f>IF(T1423="SOPORTE_TELEFÓNICO",'TARIFAS 2025'!$B$14,IF(V1423="PRINCIPAL",'TARIFAS 2025'!$B$11,IF(V1423="INTERMEDIA",'TARIFAS 2025'!$C$11,IF(V1423="LEJANA",'TARIFAS 2025'!$D$11))))</f>
        <v>36351</v>
      </c>
      <c r="AA1423" s="51">
        <f t="shared" si="22"/>
        <v>36351</v>
      </c>
    </row>
    <row r="1424" spans="1:27" s="85" customFormat="1" x14ac:dyDescent="0.3">
      <c r="A1424" s="40" t="s">
        <v>80</v>
      </c>
      <c r="B1424" s="40" t="str">
        <f>VLOOKUP(A1424,'CENTROS DE COSTOS'!A:D,2,0)</f>
        <v>0036-0001</v>
      </c>
      <c r="C1424" s="40" t="str">
        <f>VLOOKUP(A1424,'CENTROS DE COSTOS'!A:D,3,0)</f>
        <v>Wompi Costa</v>
      </c>
      <c r="D1424" s="40">
        <v>13654</v>
      </c>
      <c r="E1424" s="40" t="s">
        <v>5677</v>
      </c>
      <c r="F1424" s="40">
        <v>80965</v>
      </c>
      <c r="G1424" s="40" t="s">
        <v>33</v>
      </c>
      <c r="H1424" s="40" t="s">
        <v>275</v>
      </c>
      <c r="I1424" s="40" t="s">
        <v>308</v>
      </c>
      <c r="J1424" s="40" t="s">
        <v>7343</v>
      </c>
      <c r="K1424" s="40" t="s">
        <v>1170</v>
      </c>
      <c r="L1424" s="40" t="s">
        <v>9376</v>
      </c>
      <c r="M1424" s="103">
        <v>45975.440972222219</v>
      </c>
      <c r="N1424" s="103">
        <v>45980.593055555553</v>
      </c>
      <c r="O1424" s="40" t="s">
        <v>35</v>
      </c>
      <c r="P1424" s="40" t="s">
        <v>35</v>
      </c>
      <c r="Q1424" s="40" t="s">
        <v>1494</v>
      </c>
      <c r="R1424" s="40" t="s">
        <v>1495</v>
      </c>
      <c r="S1424" s="40" t="s">
        <v>11628</v>
      </c>
      <c r="T1424" s="40" t="s">
        <v>1497</v>
      </c>
      <c r="U1424" s="40">
        <v>40</v>
      </c>
      <c r="V1424" s="40" t="str">
        <f>VLOOKUP(D1424,TIPOLOGIA!A:F,5,0)</f>
        <v>LEJANA</v>
      </c>
      <c r="W1424" s="40" t="str">
        <f>VLOOKUP(D1424,TIPOLOGIA!A:F,6,0)</f>
        <v>TERRESTRE</v>
      </c>
      <c r="X1424" s="40" t="s">
        <v>1591</v>
      </c>
      <c r="Y1424" s="40">
        <v>1</v>
      </c>
      <c r="Z1424" s="51">
        <f>IF(T1424="SOPORTE_TELEFÓNICO",'TARIFAS 2025'!$B$14,IF(V1424="PRINCIPAL",'TARIFAS 2025'!$B$11,IF(V1424="INTERMEDIA",'TARIFAS 2025'!$C$11,IF(V1424="LEJANA",'TARIFAS 2025'!$D$11))))</f>
        <v>40250</v>
      </c>
      <c r="AA1424" s="51">
        <f t="shared" si="22"/>
        <v>40250</v>
      </c>
    </row>
    <row r="1425" spans="1:27" s="85" customFormat="1" x14ac:dyDescent="0.3">
      <c r="A1425" s="40" t="s">
        <v>77</v>
      </c>
      <c r="B1425" s="40" t="str">
        <f>VLOOKUP(A1425,'CENTROS DE COSTOS'!A:D,2,0)</f>
        <v>0036-0003</v>
      </c>
      <c r="C1425" s="40" t="str">
        <f>VLOOKUP(A1425,'CENTROS DE COSTOS'!A:D,3,0)</f>
        <v>Wompi Suroccidente</v>
      </c>
      <c r="D1425" s="40">
        <v>19807</v>
      </c>
      <c r="E1425" s="40" t="s">
        <v>5678</v>
      </c>
      <c r="F1425" s="40">
        <v>66022</v>
      </c>
      <c r="G1425" s="40" t="s">
        <v>33</v>
      </c>
      <c r="H1425" s="40" t="s">
        <v>498</v>
      </c>
      <c r="I1425" s="40" t="s">
        <v>530</v>
      </c>
      <c r="J1425" s="40" t="s">
        <v>7344</v>
      </c>
      <c r="K1425" s="40" t="s">
        <v>1170</v>
      </c>
      <c r="L1425" s="40" t="s">
        <v>9377</v>
      </c>
      <c r="M1425" s="103">
        <v>45974.371527777781</v>
      </c>
      <c r="N1425" s="103">
        <v>45980.59375</v>
      </c>
      <c r="O1425" s="40" t="s">
        <v>35</v>
      </c>
      <c r="P1425" s="40" t="s">
        <v>35</v>
      </c>
      <c r="Q1425" s="40" t="s">
        <v>1494</v>
      </c>
      <c r="R1425" s="40" t="s">
        <v>1495</v>
      </c>
      <c r="S1425" s="40" t="s">
        <v>11629</v>
      </c>
      <c r="T1425" s="40" t="s">
        <v>1497</v>
      </c>
      <c r="U1425" s="40">
        <v>48</v>
      </c>
      <c r="V1425" s="40" t="str">
        <f>VLOOKUP(D1425,TIPOLOGIA!A:F,5,0)</f>
        <v>LEJANA</v>
      </c>
      <c r="W1425" s="40" t="str">
        <f>VLOOKUP(D1425,TIPOLOGIA!A:F,6,0)</f>
        <v>TERRESTRE</v>
      </c>
      <c r="X1425" s="40" t="s">
        <v>1749</v>
      </c>
      <c r="Y1425" s="40">
        <v>1</v>
      </c>
      <c r="Z1425" s="51">
        <f>IF(T1425="SOPORTE_TELEFÓNICO",'TARIFAS 2025'!$B$14,IF(V1425="PRINCIPAL",'TARIFAS 2025'!$B$11,IF(V1425="INTERMEDIA",'TARIFAS 2025'!$C$11,IF(V1425="LEJANA",'TARIFAS 2025'!$D$11))))</f>
        <v>40250</v>
      </c>
      <c r="AA1425" s="51">
        <f t="shared" si="22"/>
        <v>40250</v>
      </c>
    </row>
    <row r="1426" spans="1:27" s="85" customFormat="1" x14ac:dyDescent="0.3">
      <c r="A1426" s="40" t="s">
        <v>71</v>
      </c>
      <c r="B1426" s="40" t="str">
        <f>VLOOKUP(A1426,'CENTROS DE COSTOS'!A:D,2,0)</f>
        <v>0036-0004</v>
      </c>
      <c r="C1426" s="40" t="str">
        <f>VLOOKUP(A1426,'CENTROS DE COSTOS'!A:D,3,0)</f>
        <v>Wompi Centro</v>
      </c>
      <c r="D1426" s="40">
        <v>11001</v>
      </c>
      <c r="E1426" s="40" t="s">
        <v>5679</v>
      </c>
      <c r="F1426" s="40">
        <v>22756</v>
      </c>
      <c r="G1426" s="40" t="s">
        <v>33</v>
      </c>
      <c r="H1426" s="40" t="s">
        <v>618</v>
      </c>
      <c r="I1426" s="40" t="s">
        <v>71</v>
      </c>
      <c r="J1426" s="40" t="s">
        <v>1781</v>
      </c>
      <c r="K1426" s="40" t="s">
        <v>1170</v>
      </c>
      <c r="L1426" s="40" t="s">
        <v>9378</v>
      </c>
      <c r="M1426" s="103">
        <v>45979.515277777777</v>
      </c>
      <c r="N1426" s="103">
        <v>45980.59652777778</v>
      </c>
      <c r="O1426" s="40" t="s">
        <v>35</v>
      </c>
      <c r="P1426" s="40" t="s">
        <v>35</v>
      </c>
      <c r="Q1426" s="40" t="s">
        <v>1494</v>
      </c>
      <c r="R1426" s="40" t="s">
        <v>1495</v>
      </c>
      <c r="S1426" s="40" t="s">
        <v>11630</v>
      </c>
      <c r="T1426" s="40" t="s">
        <v>1172</v>
      </c>
      <c r="U1426" s="40">
        <v>32</v>
      </c>
      <c r="V1426" s="40" t="str">
        <f>VLOOKUP(D1426,TIPOLOGIA!A:F,5,0)</f>
        <v>PRINCIPAL</v>
      </c>
      <c r="W1426" s="40" t="str">
        <f>VLOOKUP(D1426,TIPOLOGIA!A:F,6,0)</f>
        <v>TERRESTRE</v>
      </c>
      <c r="X1426" s="40" t="s">
        <v>1225</v>
      </c>
      <c r="Y1426" s="40">
        <v>1</v>
      </c>
      <c r="Z1426" s="51">
        <f>IF(T1426="SOPORTE_TELEFÓNICO",'TARIFAS 2025'!$B$14,IF(V1426="PRINCIPAL",'TARIFAS 2025'!$B$11,IF(V1426="INTERMEDIA",'TARIFAS 2025'!$C$11,IF(V1426="LEJANA",'TARIFAS 2025'!$D$11))))</f>
        <v>31419</v>
      </c>
      <c r="AA1426" s="51">
        <f t="shared" si="22"/>
        <v>31419</v>
      </c>
    </row>
    <row r="1427" spans="1:27" s="85" customFormat="1" x14ac:dyDescent="0.3">
      <c r="A1427" s="40" t="s">
        <v>65</v>
      </c>
      <c r="B1427" s="40" t="str">
        <f>VLOOKUP(A1427,'CENTROS DE COSTOS'!A:D,2,0)</f>
        <v>0036-0005</v>
      </c>
      <c r="C1427" s="40" t="str">
        <f>VLOOKUP(A1427,'CENTROS DE COSTOS'!A:D,3,0)</f>
        <v>Wompi Noroccidente</v>
      </c>
      <c r="D1427" s="40">
        <v>5147</v>
      </c>
      <c r="E1427" s="40" t="s">
        <v>5680</v>
      </c>
      <c r="F1427" s="40">
        <v>27561</v>
      </c>
      <c r="G1427" s="40" t="s">
        <v>33</v>
      </c>
      <c r="H1427" s="40" t="s">
        <v>120</v>
      </c>
      <c r="I1427" s="40" t="s">
        <v>165</v>
      </c>
      <c r="J1427" s="40" t="s">
        <v>7345</v>
      </c>
      <c r="K1427" s="40" t="s">
        <v>1170</v>
      </c>
      <c r="L1427" s="40" t="s">
        <v>9379</v>
      </c>
      <c r="M1427" s="103">
        <v>45979.520833333343</v>
      </c>
      <c r="N1427" s="103">
        <v>45980.598611111112</v>
      </c>
      <c r="O1427" s="40" t="s">
        <v>35</v>
      </c>
      <c r="P1427" s="40" t="s">
        <v>35</v>
      </c>
      <c r="Q1427" s="40" t="s">
        <v>1494</v>
      </c>
      <c r="R1427" s="40" t="s">
        <v>1495</v>
      </c>
      <c r="S1427" s="40" t="s">
        <v>11631</v>
      </c>
      <c r="T1427" s="40" t="s">
        <v>1172</v>
      </c>
      <c r="U1427" s="40">
        <v>56</v>
      </c>
      <c r="V1427" s="40" t="str">
        <f>VLOOKUP(D1427,TIPOLOGIA!A:F,5,0)</f>
        <v>PRINCIPAL</v>
      </c>
      <c r="W1427" s="40" t="str">
        <f>VLOOKUP(D1427,TIPOLOGIA!A:F,6,0)</f>
        <v>TERRESTRE</v>
      </c>
      <c r="X1427" s="40" t="s">
        <v>1232</v>
      </c>
      <c r="Y1427" s="40">
        <v>1</v>
      </c>
      <c r="Z1427" s="51">
        <f>IF(T1427="SOPORTE_TELEFÓNICO",'TARIFAS 2025'!$B$14,IF(V1427="PRINCIPAL",'TARIFAS 2025'!$B$11,IF(V1427="INTERMEDIA",'TARIFAS 2025'!$C$11,IF(V1427="LEJANA",'TARIFAS 2025'!$D$11))))</f>
        <v>31419</v>
      </c>
      <c r="AA1427" s="51">
        <f t="shared" si="22"/>
        <v>31419</v>
      </c>
    </row>
    <row r="1428" spans="1:27" s="85" customFormat="1" x14ac:dyDescent="0.3">
      <c r="A1428" s="40" t="s">
        <v>71</v>
      </c>
      <c r="B1428" s="40" t="str">
        <f>VLOOKUP(A1428,'CENTROS DE COSTOS'!A:D,2,0)</f>
        <v>0036-0004</v>
      </c>
      <c r="C1428" s="40" t="str">
        <f>VLOOKUP(A1428,'CENTROS DE COSTOS'!A:D,3,0)</f>
        <v>Wompi Centro</v>
      </c>
      <c r="D1428" s="40">
        <v>11001</v>
      </c>
      <c r="E1428" s="40" t="s">
        <v>5681</v>
      </c>
      <c r="F1428" s="40">
        <v>31115</v>
      </c>
      <c r="G1428" s="40" t="s">
        <v>33</v>
      </c>
      <c r="H1428" s="40" t="s">
        <v>618</v>
      </c>
      <c r="I1428" s="40" t="s">
        <v>71</v>
      </c>
      <c r="J1428" s="40" t="s">
        <v>7346</v>
      </c>
      <c r="K1428" s="40" t="s">
        <v>1170</v>
      </c>
      <c r="L1428" s="40" t="s">
        <v>9380</v>
      </c>
      <c r="M1428" s="103">
        <v>45979.522222222222</v>
      </c>
      <c r="N1428" s="103">
        <v>45980.599305555559</v>
      </c>
      <c r="O1428" s="40" t="s">
        <v>35</v>
      </c>
      <c r="P1428" s="40" t="s">
        <v>35</v>
      </c>
      <c r="Q1428" s="40" t="s">
        <v>1494</v>
      </c>
      <c r="R1428" s="40" t="s">
        <v>1495</v>
      </c>
      <c r="S1428" s="40" t="s">
        <v>11632</v>
      </c>
      <c r="T1428" s="40" t="s">
        <v>1172</v>
      </c>
      <c r="U1428" s="40">
        <v>64</v>
      </c>
      <c r="V1428" s="40" t="str">
        <f>VLOOKUP(D1428,TIPOLOGIA!A:F,5,0)</f>
        <v>PRINCIPAL</v>
      </c>
      <c r="W1428" s="40" t="str">
        <f>VLOOKUP(D1428,TIPOLOGIA!A:F,6,0)</f>
        <v>TERRESTRE</v>
      </c>
      <c r="X1428" s="40" t="s">
        <v>1216</v>
      </c>
      <c r="Y1428" s="40">
        <v>1</v>
      </c>
      <c r="Z1428" s="51">
        <f>IF(T1428="SOPORTE_TELEFÓNICO",'TARIFAS 2025'!$B$14,IF(V1428="PRINCIPAL",'TARIFAS 2025'!$B$11,IF(V1428="INTERMEDIA",'TARIFAS 2025'!$C$11,IF(V1428="LEJANA",'TARIFAS 2025'!$D$11))))</f>
        <v>31419</v>
      </c>
      <c r="AA1428" s="51">
        <f t="shared" si="22"/>
        <v>31419</v>
      </c>
    </row>
    <row r="1429" spans="1:27" s="85" customFormat="1" x14ac:dyDescent="0.3">
      <c r="A1429" s="40" t="s">
        <v>95</v>
      </c>
      <c r="B1429" s="40" t="str">
        <f>VLOOKUP(A1429,'CENTROS DE COSTOS'!A:D,2,0)</f>
        <v>0036-0001</v>
      </c>
      <c r="C1429" s="40" t="str">
        <f>VLOOKUP(A1429,'CENTROS DE COSTOS'!A:D,3,0)</f>
        <v>Wompi Costa</v>
      </c>
      <c r="D1429" s="40">
        <v>70001</v>
      </c>
      <c r="E1429" s="40" t="s">
        <v>5682</v>
      </c>
      <c r="F1429" s="40">
        <v>77372</v>
      </c>
      <c r="G1429" s="40" t="s">
        <v>33</v>
      </c>
      <c r="H1429" s="40" t="s">
        <v>504</v>
      </c>
      <c r="I1429" s="40" t="s">
        <v>95</v>
      </c>
      <c r="J1429" s="40" t="s">
        <v>7347</v>
      </c>
      <c r="K1429" s="40" t="s">
        <v>1170</v>
      </c>
      <c r="L1429" s="40" t="s">
        <v>9381</v>
      </c>
      <c r="M1429" s="103">
        <v>45979.524305555547</v>
      </c>
      <c r="N1429" s="103">
        <v>45980.601388888892</v>
      </c>
      <c r="O1429" s="40" t="s">
        <v>35</v>
      </c>
      <c r="P1429" s="40" t="s">
        <v>35</v>
      </c>
      <c r="Q1429" s="40" t="s">
        <v>1494</v>
      </c>
      <c r="R1429" s="40" t="s">
        <v>1495</v>
      </c>
      <c r="S1429" s="40" t="s">
        <v>11633</v>
      </c>
      <c r="T1429" s="40" t="s">
        <v>1172</v>
      </c>
      <c r="U1429" s="40">
        <v>32</v>
      </c>
      <c r="V1429" s="40" t="str">
        <f>VLOOKUP(D1429,TIPOLOGIA!A:F,5,0)</f>
        <v>PRINCIPAL</v>
      </c>
      <c r="W1429" s="40" t="str">
        <f>VLOOKUP(D1429,TIPOLOGIA!A:F,6,0)</f>
        <v>TERRESTRE</v>
      </c>
      <c r="X1429" s="40" t="s">
        <v>1176</v>
      </c>
      <c r="Y1429" s="40">
        <v>1</v>
      </c>
      <c r="Z1429" s="51">
        <f>IF(T1429="SOPORTE_TELEFÓNICO",'TARIFAS 2025'!$B$14,IF(V1429="PRINCIPAL",'TARIFAS 2025'!$B$11,IF(V1429="INTERMEDIA",'TARIFAS 2025'!$C$11,IF(V1429="LEJANA",'TARIFAS 2025'!$D$11))))</f>
        <v>31419</v>
      </c>
      <c r="AA1429" s="51">
        <f t="shared" si="22"/>
        <v>31419</v>
      </c>
    </row>
    <row r="1430" spans="1:27" s="85" customFormat="1" x14ac:dyDescent="0.3">
      <c r="A1430" s="40" t="s">
        <v>77</v>
      </c>
      <c r="B1430" s="40" t="str">
        <f>VLOOKUP(A1430,'CENTROS DE COSTOS'!A:D,2,0)</f>
        <v>0036-0003</v>
      </c>
      <c r="C1430" s="40" t="str">
        <f>VLOOKUP(A1430,'CENTROS DE COSTOS'!A:D,3,0)</f>
        <v>Wompi Suroccidente</v>
      </c>
      <c r="D1430" s="40">
        <v>76001</v>
      </c>
      <c r="E1430" s="40" t="s">
        <v>5683</v>
      </c>
      <c r="F1430" s="40">
        <v>79988</v>
      </c>
      <c r="G1430" s="40" t="s">
        <v>33</v>
      </c>
      <c r="H1430" s="40" t="s">
        <v>1101</v>
      </c>
      <c r="I1430" s="40" t="s">
        <v>77</v>
      </c>
      <c r="J1430" s="40" t="s">
        <v>7348</v>
      </c>
      <c r="K1430" s="40" t="s">
        <v>1170</v>
      </c>
      <c r="L1430" s="40" t="s">
        <v>9382</v>
      </c>
      <c r="M1430" s="103">
        <v>45979.531944444447</v>
      </c>
      <c r="N1430" s="103">
        <v>45980.602083333331</v>
      </c>
      <c r="O1430" s="40" t="s">
        <v>35</v>
      </c>
      <c r="P1430" s="40" t="s">
        <v>35</v>
      </c>
      <c r="Q1430" s="40" t="s">
        <v>1494</v>
      </c>
      <c r="R1430" s="40" t="s">
        <v>1495</v>
      </c>
      <c r="S1430" s="40" t="s">
        <v>11634</v>
      </c>
      <c r="T1430" s="40" t="s">
        <v>1172</v>
      </c>
      <c r="U1430" s="40">
        <v>48</v>
      </c>
      <c r="V1430" s="40" t="str">
        <f>VLOOKUP(D1430,TIPOLOGIA!A:F,5,0)</f>
        <v>PRINCIPAL</v>
      </c>
      <c r="W1430" s="40" t="str">
        <f>VLOOKUP(D1430,TIPOLOGIA!A:F,6,0)</f>
        <v>TERRESTRE</v>
      </c>
      <c r="X1430" s="40" t="s">
        <v>1673</v>
      </c>
      <c r="Y1430" s="40">
        <v>1</v>
      </c>
      <c r="Z1430" s="51">
        <f>IF(T1430="SOPORTE_TELEFÓNICO",'TARIFAS 2025'!$B$14,IF(V1430="PRINCIPAL",'TARIFAS 2025'!$B$11,IF(V1430="INTERMEDIA",'TARIFAS 2025'!$C$11,IF(V1430="LEJANA",'TARIFAS 2025'!$D$11))))</f>
        <v>31419</v>
      </c>
      <c r="AA1430" s="51">
        <f t="shared" si="22"/>
        <v>31419</v>
      </c>
    </row>
    <row r="1431" spans="1:27" s="85" customFormat="1" x14ac:dyDescent="0.3">
      <c r="A1431" s="40" t="s">
        <v>77</v>
      </c>
      <c r="B1431" s="40" t="str">
        <f>VLOOKUP(A1431,'CENTROS DE COSTOS'!A:D,2,0)</f>
        <v>0036-0003</v>
      </c>
      <c r="C1431" s="40" t="str">
        <f>VLOOKUP(A1431,'CENTROS DE COSTOS'!A:D,3,0)</f>
        <v>Wompi Suroccidente</v>
      </c>
      <c r="D1431" s="40">
        <v>76001</v>
      </c>
      <c r="E1431" s="40" t="s">
        <v>5684</v>
      </c>
      <c r="F1431" s="40">
        <v>79181</v>
      </c>
      <c r="G1431" s="40" t="s">
        <v>33</v>
      </c>
      <c r="H1431" s="40" t="s">
        <v>1101</v>
      </c>
      <c r="I1431" s="40" t="s">
        <v>77</v>
      </c>
      <c r="J1431" s="40" t="s">
        <v>7349</v>
      </c>
      <c r="K1431" s="40" t="s">
        <v>1170</v>
      </c>
      <c r="L1431" s="40" t="s">
        <v>9383</v>
      </c>
      <c r="M1431" s="103">
        <v>45979.540972222218</v>
      </c>
      <c r="N1431" s="103">
        <v>45980.606944444437</v>
      </c>
      <c r="O1431" s="40" t="s">
        <v>35</v>
      </c>
      <c r="P1431" s="40" t="s">
        <v>35</v>
      </c>
      <c r="Q1431" s="40" t="s">
        <v>1494</v>
      </c>
      <c r="R1431" s="40" t="s">
        <v>1495</v>
      </c>
      <c r="S1431" s="40" t="s">
        <v>11635</v>
      </c>
      <c r="T1431" s="40" t="s">
        <v>1172</v>
      </c>
      <c r="U1431" s="40">
        <v>32</v>
      </c>
      <c r="V1431" s="40" t="str">
        <f>VLOOKUP(D1431,TIPOLOGIA!A:F,5,0)</f>
        <v>PRINCIPAL</v>
      </c>
      <c r="W1431" s="40" t="str">
        <f>VLOOKUP(D1431,TIPOLOGIA!A:F,6,0)</f>
        <v>TERRESTRE</v>
      </c>
      <c r="X1431" s="40" t="s">
        <v>1673</v>
      </c>
      <c r="Y1431" s="40">
        <v>1</v>
      </c>
      <c r="Z1431" s="51">
        <f>IF(T1431="SOPORTE_TELEFÓNICO",'TARIFAS 2025'!$B$14,IF(V1431="PRINCIPAL",'TARIFAS 2025'!$B$11,IF(V1431="INTERMEDIA",'TARIFAS 2025'!$C$11,IF(V1431="LEJANA",'TARIFAS 2025'!$D$11))))</f>
        <v>31419</v>
      </c>
      <c r="AA1431" s="51">
        <f t="shared" ref="AA1431:AA1494" si="23">Z1431*Y1431</f>
        <v>31419</v>
      </c>
    </row>
    <row r="1432" spans="1:27" s="85" customFormat="1" x14ac:dyDescent="0.3">
      <c r="A1432" s="40" t="s">
        <v>71</v>
      </c>
      <c r="B1432" s="40" t="str">
        <f>VLOOKUP(A1432,'CENTROS DE COSTOS'!A:D,2,0)</f>
        <v>0036-0004</v>
      </c>
      <c r="C1432" s="40" t="str">
        <f>VLOOKUP(A1432,'CENTROS DE COSTOS'!A:D,3,0)</f>
        <v>Wompi Centro</v>
      </c>
      <c r="D1432" s="40">
        <v>11001</v>
      </c>
      <c r="E1432" s="40" t="s">
        <v>5685</v>
      </c>
      <c r="F1432" s="40">
        <v>60612</v>
      </c>
      <c r="G1432" s="40" t="s">
        <v>33</v>
      </c>
      <c r="H1432" s="40" t="s">
        <v>618</v>
      </c>
      <c r="I1432" s="40" t="s">
        <v>71</v>
      </c>
      <c r="J1432" s="40" t="s">
        <v>7350</v>
      </c>
      <c r="K1432" s="40" t="s">
        <v>1170</v>
      </c>
      <c r="L1432" s="40" t="s">
        <v>9384</v>
      </c>
      <c r="M1432" s="103">
        <v>45979.488888888889</v>
      </c>
      <c r="N1432" s="103">
        <v>45980.615972222222</v>
      </c>
      <c r="O1432" s="40" t="s">
        <v>35</v>
      </c>
      <c r="P1432" s="40" t="s">
        <v>35</v>
      </c>
      <c r="Q1432" s="40" t="s">
        <v>1494</v>
      </c>
      <c r="R1432" s="40" t="s">
        <v>1495</v>
      </c>
      <c r="S1432" s="40" t="s">
        <v>11636</v>
      </c>
      <c r="T1432" s="40" t="s">
        <v>1172</v>
      </c>
      <c r="U1432" s="40">
        <v>40</v>
      </c>
      <c r="V1432" s="40" t="str">
        <f>VLOOKUP(D1432,TIPOLOGIA!A:F,5,0)</f>
        <v>PRINCIPAL</v>
      </c>
      <c r="W1432" s="40" t="str">
        <f>VLOOKUP(D1432,TIPOLOGIA!A:F,6,0)</f>
        <v>TERRESTRE</v>
      </c>
      <c r="X1432" s="40" t="s">
        <v>1349</v>
      </c>
      <c r="Y1432" s="40">
        <v>1</v>
      </c>
      <c r="Z1432" s="51">
        <f>IF(T1432="SOPORTE_TELEFÓNICO",'TARIFAS 2025'!$B$14,IF(V1432="PRINCIPAL",'TARIFAS 2025'!$B$11,IF(V1432="INTERMEDIA",'TARIFAS 2025'!$C$11,IF(V1432="LEJANA",'TARIFAS 2025'!$D$11))))</f>
        <v>31419</v>
      </c>
      <c r="AA1432" s="51">
        <f t="shared" si="23"/>
        <v>31419</v>
      </c>
    </row>
    <row r="1433" spans="1:27" s="85" customFormat="1" x14ac:dyDescent="0.3">
      <c r="A1433" s="40" t="s">
        <v>96</v>
      </c>
      <c r="B1433" s="40" t="str">
        <f>VLOOKUP(A1433,'CENTROS DE COSTOS'!A:D,2,0)</f>
        <v>0036-0007</v>
      </c>
      <c r="C1433" s="40" t="str">
        <f>VLOOKUP(A1433,'CENTROS DE COSTOS'!A:D,3,0)</f>
        <v>Wompi Santander</v>
      </c>
      <c r="D1433" s="40">
        <v>15001</v>
      </c>
      <c r="E1433" s="40" t="s">
        <v>5686</v>
      </c>
      <c r="F1433" s="40">
        <v>46393</v>
      </c>
      <c r="G1433" s="40" t="s">
        <v>33</v>
      </c>
      <c r="H1433" s="40" t="s">
        <v>322</v>
      </c>
      <c r="I1433" s="40" t="s">
        <v>96</v>
      </c>
      <c r="J1433" s="40" t="s">
        <v>7351</v>
      </c>
      <c r="K1433" s="40" t="s">
        <v>1170</v>
      </c>
      <c r="L1433" s="40" t="s">
        <v>9385</v>
      </c>
      <c r="M1433" s="103">
        <v>45980.382638888892</v>
      </c>
      <c r="N1433" s="103">
        <v>45980.629861111112</v>
      </c>
      <c r="O1433" s="40" t="s">
        <v>35</v>
      </c>
      <c r="P1433" s="40" t="s">
        <v>35</v>
      </c>
      <c r="Q1433" s="40" t="s">
        <v>1494</v>
      </c>
      <c r="R1433" s="40" t="s">
        <v>1495</v>
      </c>
      <c r="S1433" s="40" t="s">
        <v>11637</v>
      </c>
      <c r="T1433" s="40" t="s">
        <v>1172</v>
      </c>
      <c r="U1433" s="40">
        <v>32</v>
      </c>
      <c r="V1433" s="40" t="str">
        <f>VLOOKUP(D1433,TIPOLOGIA!A:F,5,0)</f>
        <v>PRINCIPAL</v>
      </c>
      <c r="W1433" s="40" t="str">
        <f>VLOOKUP(D1433,TIPOLOGIA!A:F,6,0)</f>
        <v>TERRESTRE</v>
      </c>
      <c r="X1433" s="40" t="s">
        <v>1218</v>
      </c>
      <c r="Y1433" s="40">
        <v>1</v>
      </c>
      <c r="Z1433" s="51">
        <f>IF(T1433="SOPORTE_TELEFÓNICO",'TARIFAS 2025'!$B$14,IF(V1433="PRINCIPAL",'TARIFAS 2025'!$B$11,IF(V1433="INTERMEDIA",'TARIFAS 2025'!$C$11,IF(V1433="LEJANA",'TARIFAS 2025'!$D$11))))</f>
        <v>31419</v>
      </c>
      <c r="AA1433" s="51">
        <f t="shared" si="23"/>
        <v>31419</v>
      </c>
    </row>
    <row r="1434" spans="1:27" s="85" customFormat="1" x14ac:dyDescent="0.3">
      <c r="A1434" s="40" t="s">
        <v>68</v>
      </c>
      <c r="B1434" s="40" t="str">
        <f>VLOOKUP(A1434,'CENTROS DE COSTOS'!A:D,2,0)</f>
        <v>0036-0001</v>
      </c>
      <c r="C1434" s="40" t="str">
        <f>VLOOKUP(A1434,'CENTROS DE COSTOS'!A:D,3,0)</f>
        <v>Wompi Costa</v>
      </c>
      <c r="D1434" s="40">
        <v>8001</v>
      </c>
      <c r="E1434" s="40" t="s">
        <v>5687</v>
      </c>
      <c r="F1434" s="40">
        <v>63349</v>
      </c>
      <c r="G1434" s="40" t="s">
        <v>33</v>
      </c>
      <c r="H1434" s="40" t="s">
        <v>253</v>
      </c>
      <c r="I1434" s="40" t="s">
        <v>68</v>
      </c>
      <c r="J1434" s="40" t="s">
        <v>7352</v>
      </c>
      <c r="K1434" s="40" t="s">
        <v>1170</v>
      </c>
      <c r="L1434" s="40" t="s">
        <v>9386</v>
      </c>
      <c r="M1434" s="103">
        <v>45979.395138888889</v>
      </c>
      <c r="N1434" s="103">
        <v>45980.631249999999</v>
      </c>
      <c r="O1434" s="40" t="s">
        <v>35</v>
      </c>
      <c r="P1434" s="40" t="s">
        <v>35</v>
      </c>
      <c r="Q1434" s="40" t="s">
        <v>1494</v>
      </c>
      <c r="R1434" s="40" t="s">
        <v>1495</v>
      </c>
      <c r="S1434" s="40" t="s">
        <v>11638</v>
      </c>
      <c r="T1434" s="40" t="s">
        <v>1172</v>
      </c>
      <c r="U1434" s="40">
        <v>64</v>
      </c>
      <c r="V1434" s="40" t="str">
        <f>VLOOKUP(D1434,TIPOLOGIA!A:F,5,0)</f>
        <v>PRINCIPAL</v>
      </c>
      <c r="W1434" s="40" t="str">
        <f>VLOOKUP(D1434,TIPOLOGIA!A:F,6,0)</f>
        <v>TERRESTRE</v>
      </c>
      <c r="X1434" s="40" t="s">
        <v>1339</v>
      </c>
      <c r="Y1434" s="40">
        <v>1</v>
      </c>
      <c r="Z1434" s="51">
        <f>IF(T1434="SOPORTE_TELEFÓNICO",'TARIFAS 2025'!$B$14,IF(V1434="PRINCIPAL",'TARIFAS 2025'!$B$11,IF(V1434="INTERMEDIA",'TARIFAS 2025'!$C$11,IF(V1434="LEJANA",'TARIFAS 2025'!$D$11))))</f>
        <v>31419</v>
      </c>
      <c r="AA1434" s="51">
        <f t="shared" si="23"/>
        <v>31419</v>
      </c>
    </row>
    <row r="1435" spans="1:27" s="85" customFormat="1" x14ac:dyDescent="0.3">
      <c r="A1435" s="40" t="s">
        <v>71</v>
      </c>
      <c r="B1435" s="40" t="str">
        <f>VLOOKUP(A1435,'CENTROS DE COSTOS'!A:D,2,0)</f>
        <v>0036-0004</v>
      </c>
      <c r="C1435" s="40" t="str">
        <f>VLOOKUP(A1435,'CENTROS DE COSTOS'!A:D,3,0)</f>
        <v>Wompi Centro</v>
      </c>
      <c r="D1435" s="40">
        <v>11001</v>
      </c>
      <c r="E1435" s="40" t="s">
        <v>5688</v>
      </c>
      <c r="F1435" s="40">
        <v>79280</v>
      </c>
      <c r="G1435" s="40" t="s">
        <v>33</v>
      </c>
      <c r="H1435" s="40" t="s">
        <v>618</v>
      </c>
      <c r="I1435" s="40" t="s">
        <v>71</v>
      </c>
      <c r="J1435" s="40" t="s">
        <v>7353</v>
      </c>
      <c r="K1435" s="40" t="s">
        <v>1170</v>
      </c>
      <c r="L1435" s="40" t="s">
        <v>9387</v>
      </c>
      <c r="M1435" s="103">
        <v>45979.536805555559</v>
      </c>
      <c r="N1435" s="103">
        <v>45980.631944444453</v>
      </c>
      <c r="O1435" s="40" t="s">
        <v>35</v>
      </c>
      <c r="P1435" s="40" t="s">
        <v>35</v>
      </c>
      <c r="Q1435" s="40" t="s">
        <v>1494</v>
      </c>
      <c r="R1435" s="40" t="s">
        <v>1495</v>
      </c>
      <c r="S1435" s="40" t="s">
        <v>11632</v>
      </c>
      <c r="T1435" s="40" t="s">
        <v>1172</v>
      </c>
      <c r="U1435" s="40">
        <v>32</v>
      </c>
      <c r="V1435" s="40" t="str">
        <f>VLOOKUP(D1435,TIPOLOGIA!A:F,5,0)</f>
        <v>PRINCIPAL</v>
      </c>
      <c r="W1435" s="40" t="str">
        <f>VLOOKUP(D1435,TIPOLOGIA!A:F,6,0)</f>
        <v>TERRESTRE</v>
      </c>
      <c r="X1435" s="40" t="s">
        <v>1216</v>
      </c>
      <c r="Y1435" s="40">
        <v>1</v>
      </c>
      <c r="Z1435" s="51">
        <f>IF(T1435="SOPORTE_TELEFÓNICO",'TARIFAS 2025'!$B$14,IF(V1435="PRINCIPAL",'TARIFAS 2025'!$B$11,IF(V1435="INTERMEDIA",'TARIFAS 2025'!$C$11,IF(V1435="LEJANA",'TARIFAS 2025'!$D$11))))</f>
        <v>31419</v>
      </c>
      <c r="AA1435" s="51">
        <f t="shared" si="23"/>
        <v>31419</v>
      </c>
    </row>
    <row r="1436" spans="1:27" s="85" customFormat="1" x14ac:dyDescent="0.3">
      <c r="A1436" s="40" t="s">
        <v>86</v>
      </c>
      <c r="B1436" s="40" t="str">
        <f>VLOOKUP(A1436,'CENTROS DE COSTOS'!A:D,2,0)</f>
        <v>0036-0002</v>
      </c>
      <c r="C1436" s="40" t="str">
        <f>VLOOKUP(A1436,'CENTROS DE COSTOS'!A:D,3,0)</f>
        <v>Wompi Eje Cafetero</v>
      </c>
      <c r="D1436" s="40">
        <v>17001</v>
      </c>
      <c r="E1436" s="40" t="s">
        <v>5689</v>
      </c>
      <c r="F1436" s="40">
        <v>76505</v>
      </c>
      <c r="G1436" s="40" t="s">
        <v>33</v>
      </c>
      <c r="H1436" s="40" t="s">
        <v>126</v>
      </c>
      <c r="I1436" s="40" t="s">
        <v>86</v>
      </c>
      <c r="J1436" s="40" t="s">
        <v>7354</v>
      </c>
      <c r="K1436" s="40" t="s">
        <v>1170</v>
      </c>
      <c r="L1436" s="40" t="s">
        <v>9388</v>
      </c>
      <c r="M1436" s="103">
        <v>45979.333333333343</v>
      </c>
      <c r="N1436" s="103">
        <v>45980.633333333331</v>
      </c>
      <c r="O1436" s="40" t="s">
        <v>35</v>
      </c>
      <c r="P1436" s="40" t="s">
        <v>35</v>
      </c>
      <c r="Q1436" s="40" t="s">
        <v>1494</v>
      </c>
      <c r="R1436" s="40" t="s">
        <v>1495</v>
      </c>
      <c r="S1436" s="40" t="s">
        <v>11639</v>
      </c>
      <c r="T1436" s="40" t="s">
        <v>1172</v>
      </c>
      <c r="U1436" s="40">
        <v>32</v>
      </c>
      <c r="V1436" s="40" t="str">
        <f>VLOOKUP(D1436,TIPOLOGIA!A:F,5,0)</f>
        <v>PRINCIPAL</v>
      </c>
      <c r="W1436" s="40" t="str">
        <f>VLOOKUP(D1436,TIPOLOGIA!A:F,6,0)</f>
        <v>TERRESTRE</v>
      </c>
      <c r="X1436" s="40" t="s">
        <v>1207</v>
      </c>
      <c r="Y1436" s="40">
        <v>1</v>
      </c>
      <c r="Z1436" s="51">
        <f>IF(T1436="SOPORTE_TELEFÓNICO",'TARIFAS 2025'!$B$14,IF(V1436="PRINCIPAL",'TARIFAS 2025'!$B$11,IF(V1436="INTERMEDIA",'TARIFAS 2025'!$C$11,IF(V1436="LEJANA",'TARIFAS 2025'!$D$11))))</f>
        <v>31419</v>
      </c>
      <c r="AA1436" s="51">
        <f t="shared" si="23"/>
        <v>31419</v>
      </c>
    </row>
    <row r="1437" spans="1:27" s="85" customFormat="1" x14ac:dyDescent="0.3">
      <c r="A1437" s="40" t="s">
        <v>71</v>
      </c>
      <c r="B1437" s="40" t="str">
        <f>VLOOKUP(A1437,'CENTROS DE COSTOS'!A:D,2,0)</f>
        <v>0036-0004</v>
      </c>
      <c r="C1437" s="40" t="str">
        <f>VLOOKUP(A1437,'CENTROS DE COSTOS'!A:D,3,0)</f>
        <v>Wompi Centro</v>
      </c>
      <c r="D1437" s="40">
        <v>25754</v>
      </c>
      <c r="E1437" s="40" t="s">
        <v>5690</v>
      </c>
      <c r="F1437" s="40">
        <v>63278</v>
      </c>
      <c r="G1437" s="40" t="s">
        <v>33</v>
      </c>
      <c r="H1437" s="40" t="s">
        <v>618</v>
      </c>
      <c r="I1437" s="40" t="s">
        <v>698</v>
      </c>
      <c r="J1437" s="40" t="s">
        <v>3167</v>
      </c>
      <c r="K1437" s="40" t="s">
        <v>1170</v>
      </c>
      <c r="L1437" s="40" t="s">
        <v>9389</v>
      </c>
      <c r="M1437" s="103">
        <v>45979.333333333343</v>
      </c>
      <c r="N1437" s="103">
        <v>45980.634027777778</v>
      </c>
      <c r="O1437" s="40" t="s">
        <v>35</v>
      </c>
      <c r="P1437" s="40" t="s">
        <v>35</v>
      </c>
      <c r="Q1437" s="40" t="s">
        <v>1494</v>
      </c>
      <c r="R1437" s="40" t="s">
        <v>1495</v>
      </c>
      <c r="S1437" s="40" t="s">
        <v>11640</v>
      </c>
      <c r="T1437" s="40" t="s">
        <v>1172</v>
      </c>
      <c r="U1437" s="40">
        <v>16</v>
      </c>
      <c r="V1437" s="40" t="str">
        <f>VLOOKUP(D1437,TIPOLOGIA!A:F,5,0)</f>
        <v>PRINCIPAL</v>
      </c>
      <c r="W1437" s="40" t="str">
        <f>VLOOKUP(D1437,TIPOLOGIA!A:F,6,0)</f>
        <v>TERRESTRE</v>
      </c>
      <c r="X1437" s="40" t="s">
        <v>1208</v>
      </c>
      <c r="Y1437" s="40">
        <v>1</v>
      </c>
      <c r="Z1437" s="51">
        <f>IF(T1437="SOPORTE_TELEFÓNICO",'TARIFAS 2025'!$B$14,IF(V1437="PRINCIPAL",'TARIFAS 2025'!$B$11,IF(V1437="INTERMEDIA",'TARIFAS 2025'!$C$11,IF(V1437="LEJANA",'TARIFAS 2025'!$D$11))))</f>
        <v>31419</v>
      </c>
      <c r="AA1437" s="51">
        <f t="shared" si="23"/>
        <v>31419</v>
      </c>
    </row>
    <row r="1438" spans="1:27" s="85" customFormat="1" x14ac:dyDescent="0.3">
      <c r="A1438" s="40" t="s">
        <v>68</v>
      </c>
      <c r="B1438" s="40" t="str">
        <f>VLOOKUP(A1438,'CENTROS DE COSTOS'!A:D,2,0)</f>
        <v>0036-0001</v>
      </c>
      <c r="C1438" s="40" t="str">
        <f>VLOOKUP(A1438,'CENTROS DE COSTOS'!A:D,3,0)</f>
        <v>Wompi Costa</v>
      </c>
      <c r="D1438" s="40">
        <v>8758</v>
      </c>
      <c r="E1438" s="40" t="s">
        <v>5691</v>
      </c>
      <c r="F1438" s="40">
        <v>78570</v>
      </c>
      <c r="G1438" s="40" t="s">
        <v>33</v>
      </c>
      <c r="H1438" s="40" t="s">
        <v>253</v>
      </c>
      <c r="I1438" s="40" t="s">
        <v>270</v>
      </c>
      <c r="J1438" s="40" t="s">
        <v>7355</v>
      </c>
      <c r="K1438" s="40" t="s">
        <v>1170</v>
      </c>
      <c r="L1438" s="40" t="s">
        <v>9390</v>
      </c>
      <c r="M1438" s="103">
        <v>45979.417361111111</v>
      </c>
      <c r="N1438" s="103">
        <v>45980.634722222218</v>
      </c>
      <c r="O1438" s="40" t="s">
        <v>35</v>
      </c>
      <c r="P1438" s="40" t="s">
        <v>35</v>
      </c>
      <c r="Q1438" s="40" t="s">
        <v>1494</v>
      </c>
      <c r="R1438" s="40" t="s">
        <v>1495</v>
      </c>
      <c r="S1438" s="40" t="s">
        <v>11641</v>
      </c>
      <c r="T1438" s="40" t="s">
        <v>1172</v>
      </c>
      <c r="U1438" s="40">
        <v>32</v>
      </c>
      <c r="V1438" s="40" t="str">
        <f>VLOOKUP(D1438,TIPOLOGIA!A:F,5,0)</f>
        <v>PRINCIPAL</v>
      </c>
      <c r="W1438" s="40" t="str">
        <f>VLOOKUP(D1438,TIPOLOGIA!A:F,6,0)</f>
        <v>TERRESTRE</v>
      </c>
      <c r="X1438" s="40" t="s">
        <v>1470</v>
      </c>
      <c r="Y1438" s="40">
        <v>1</v>
      </c>
      <c r="Z1438" s="51">
        <f>IF(T1438="SOPORTE_TELEFÓNICO",'TARIFAS 2025'!$B$14,IF(V1438="PRINCIPAL",'TARIFAS 2025'!$B$11,IF(V1438="INTERMEDIA",'TARIFAS 2025'!$C$11,IF(V1438="LEJANA",'TARIFAS 2025'!$D$11))))</f>
        <v>31419</v>
      </c>
      <c r="AA1438" s="51">
        <f t="shared" si="23"/>
        <v>31419</v>
      </c>
    </row>
    <row r="1439" spans="1:27" s="85" customFormat="1" x14ac:dyDescent="0.3">
      <c r="A1439" s="40" t="s">
        <v>71</v>
      </c>
      <c r="B1439" s="40" t="str">
        <f>VLOOKUP(A1439,'CENTROS DE COSTOS'!A:D,2,0)</f>
        <v>0036-0004</v>
      </c>
      <c r="C1439" s="40" t="str">
        <f>VLOOKUP(A1439,'CENTROS DE COSTOS'!A:D,3,0)</f>
        <v>Wompi Centro</v>
      </c>
      <c r="D1439" s="40">
        <v>11001</v>
      </c>
      <c r="E1439" s="40" t="s">
        <v>5692</v>
      </c>
      <c r="F1439" s="40">
        <v>34150</v>
      </c>
      <c r="G1439" s="40" t="s">
        <v>33</v>
      </c>
      <c r="H1439" s="40" t="s">
        <v>618</v>
      </c>
      <c r="I1439" s="40" t="s">
        <v>71</v>
      </c>
      <c r="J1439" s="40" t="s">
        <v>7356</v>
      </c>
      <c r="K1439" s="40" t="s">
        <v>1170</v>
      </c>
      <c r="L1439" s="40" t="s">
        <v>9391</v>
      </c>
      <c r="M1439" s="103">
        <v>45979.646527777782</v>
      </c>
      <c r="N1439" s="103">
        <v>45980.634722222218</v>
      </c>
      <c r="O1439" s="40" t="s">
        <v>35</v>
      </c>
      <c r="P1439" s="40" t="s">
        <v>35</v>
      </c>
      <c r="Q1439" s="40" t="s">
        <v>1494</v>
      </c>
      <c r="R1439" s="40" t="s">
        <v>1495</v>
      </c>
      <c r="S1439" s="40" t="s">
        <v>11632</v>
      </c>
      <c r="T1439" s="40" t="s">
        <v>1172</v>
      </c>
      <c r="U1439" s="40">
        <v>48</v>
      </c>
      <c r="V1439" s="40" t="str">
        <f>VLOOKUP(D1439,TIPOLOGIA!A:F,5,0)</f>
        <v>PRINCIPAL</v>
      </c>
      <c r="W1439" s="40" t="str">
        <f>VLOOKUP(D1439,TIPOLOGIA!A:F,6,0)</f>
        <v>TERRESTRE</v>
      </c>
      <c r="X1439" s="40" t="s">
        <v>1216</v>
      </c>
      <c r="Y1439" s="40">
        <v>1</v>
      </c>
      <c r="Z1439" s="51">
        <f>IF(T1439="SOPORTE_TELEFÓNICO",'TARIFAS 2025'!$B$14,IF(V1439="PRINCIPAL",'TARIFAS 2025'!$B$11,IF(V1439="INTERMEDIA",'TARIFAS 2025'!$C$11,IF(V1439="LEJANA",'TARIFAS 2025'!$D$11))))</f>
        <v>31419</v>
      </c>
      <c r="AA1439" s="51">
        <f t="shared" si="23"/>
        <v>31419</v>
      </c>
    </row>
    <row r="1440" spans="1:27" s="85" customFormat="1" x14ac:dyDescent="0.3">
      <c r="A1440" s="40" t="s">
        <v>85</v>
      </c>
      <c r="B1440" s="40" t="str">
        <f>VLOOKUP(A1440,'CENTROS DE COSTOS'!A:D,2,0)</f>
        <v>0036-0006</v>
      </c>
      <c r="C1440" s="40" t="str">
        <f>VLOOKUP(A1440,'CENTROS DE COSTOS'!A:D,3,0)</f>
        <v>Wompi Oriente</v>
      </c>
      <c r="D1440" s="40">
        <v>73001</v>
      </c>
      <c r="E1440" s="40" t="s">
        <v>5693</v>
      </c>
      <c r="F1440" s="40">
        <v>80559</v>
      </c>
      <c r="G1440" s="40" t="s">
        <v>33</v>
      </c>
      <c r="H1440" s="40" t="s">
        <v>1056</v>
      </c>
      <c r="I1440" s="40" t="s">
        <v>85</v>
      </c>
      <c r="J1440" s="40" t="s">
        <v>7357</v>
      </c>
      <c r="K1440" s="40" t="s">
        <v>1170</v>
      </c>
      <c r="L1440" s="40" t="s">
        <v>9392</v>
      </c>
      <c r="M1440" s="103">
        <v>45975.333333333343</v>
      </c>
      <c r="N1440" s="103">
        <v>45980.636111111111</v>
      </c>
      <c r="O1440" s="40" t="s">
        <v>35</v>
      </c>
      <c r="P1440" s="40" t="s">
        <v>35</v>
      </c>
      <c r="Q1440" s="40" t="s">
        <v>1494</v>
      </c>
      <c r="R1440" s="40" t="s">
        <v>1495</v>
      </c>
      <c r="S1440" s="40" t="s">
        <v>11597</v>
      </c>
      <c r="T1440" s="40" t="s">
        <v>1172</v>
      </c>
      <c r="U1440" s="40">
        <v>16</v>
      </c>
      <c r="V1440" s="40" t="str">
        <f>VLOOKUP(D1440,TIPOLOGIA!A:F,5,0)</f>
        <v>PRINCIPAL</v>
      </c>
      <c r="W1440" s="40" t="str">
        <f>VLOOKUP(D1440,TIPOLOGIA!A:F,6,0)</f>
        <v>TERRESTRE</v>
      </c>
      <c r="X1440" s="40" t="s">
        <v>1319</v>
      </c>
      <c r="Y1440" s="40">
        <v>1</v>
      </c>
      <c r="Z1440" s="51">
        <f>IF(T1440="SOPORTE_TELEFÓNICO",'TARIFAS 2025'!$B$14,IF(V1440="PRINCIPAL",'TARIFAS 2025'!$B$11,IF(V1440="INTERMEDIA",'TARIFAS 2025'!$C$11,IF(V1440="LEJANA",'TARIFAS 2025'!$D$11))))</f>
        <v>31419</v>
      </c>
      <c r="AA1440" s="51">
        <f t="shared" si="23"/>
        <v>31419</v>
      </c>
    </row>
    <row r="1441" spans="1:27" s="85" customFormat="1" x14ac:dyDescent="0.3">
      <c r="A1441" s="40" t="s">
        <v>77</v>
      </c>
      <c r="B1441" s="40" t="str">
        <f>VLOOKUP(A1441,'CENTROS DE COSTOS'!A:D,2,0)</f>
        <v>0036-0003</v>
      </c>
      <c r="C1441" s="40" t="str">
        <f>VLOOKUP(A1441,'CENTROS DE COSTOS'!A:D,3,0)</f>
        <v>Wompi Suroccidente</v>
      </c>
      <c r="D1441" s="40">
        <v>76892</v>
      </c>
      <c r="E1441" s="40" t="s">
        <v>5694</v>
      </c>
      <c r="F1441" s="40">
        <v>74065</v>
      </c>
      <c r="G1441" s="40" t="s">
        <v>33</v>
      </c>
      <c r="H1441" s="40" t="s">
        <v>1101</v>
      </c>
      <c r="I1441" s="40" t="s">
        <v>1134</v>
      </c>
      <c r="J1441" s="40" t="s">
        <v>7358</v>
      </c>
      <c r="K1441" s="40" t="s">
        <v>1170</v>
      </c>
      <c r="L1441" s="40" t="s">
        <v>9393</v>
      </c>
      <c r="M1441" s="103">
        <v>45979.611111111109</v>
      </c>
      <c r="N1441" s="103">
        <v>45980.636805555558</v>
      </c>
      <c r="O1441" s="40" t="s">
        <v>35</v>
      </c>
      <c r="P1441" s="40" t="s">
        <v>35</v>
      </c>
      <c r="Q1441" s="40" t="s">
        <v>1494</v>
      </c>
      <c r="R1441" s="40" t="s">
        <v>1495</v>
      </c>
      <c r="S1441" s="40" t="s">
        <v>11642</v>
      </c>
      <c r="T1441" s="40" t="s">
        <v>1172</v>
      </c>
      <c r="U1441" s="40">
        <v>40</v>
      </c>
      <c r="V1441" s="40" t="str">
        <f>VLOOKUP(D1441,TIPOLOGIA!A:F,5,0)</f>
        <v>PRINCIPAL</v>
      </c>
      <c r="W1441" s="40" t="str">
        <f>VLOOKUP(D1441,TIPOLOGIA!A:F,6,0)</f>
        <v>TERRESTRE</v>
      </c>
      <c r="X1441" s="40" t="s">
        <v>1261</v>
      </c>
      <c r="Y1441" s="40">
        <v>1</v>
      </c>
      <c r="Z1441" s="51">
        <f>IF(T1441="SOPORTE_TELEFÓNICO",'TARIFAS 2025'!$B$14,IF(V1441="PRINCIPAL",'TARIFAS 2025'!$B$11,IF(V1441="INTERMEDIA",'TARIFAS 2025'!$C$11,IF(V1441="LEJANA",'TARIFAS 2025'!$D$11))))</f>
        <v>31419</v>
      </c>
      <c r="AA1441" s="51">
        <f t="shared" si="23"/>
        <v>31419</v>
      </c>
    </row>
    <row r="1442" spans="1:27" s="85" customFormat="1" x14ac:dyDescent="0.3">
      <c r="A1442" s="40" t="s">
        <v>71</v>
      </c>
      <c r="B1442" s="40" t="str">
        <f>VLOOKUP(A1442,'CENTROS DE COSTOS'!A:D,2,0)</f>
        <v>0036-0004</v>
      </c>
      <c r="C1442" s="40" t="str">
        <f>VLOOKUP(A1442,'CENTROS DE COSTOS'!A:D,3,0)</f>
        <v>Wompi Centro</v>
      </c>
      <c r="D1442" s="40">
        <v>11001</v>
      </c>
      <c r="E1442" s="40" t="s">
        <v>5695</v>
      </c>
      <c r="F1442" s="40">
        <v>59267</v>
      </c>
      <c r="G1442" s="40" t="s">
        <v>33</v>
      </c>
      <c r="H1442" s="40" t="s">
        <v>618</v>
      </c>
      <c r="I1442" s="40" t="s">
        <v>1272</v>
      </c>
      <c r="J1442" s="40" t="s">
        <v>7359</v>
      </c>
      <c r="K1442" s="40" t="s">
        <v>1170</v>
      </c>
      <c r="L1442" s="40" t="s">
        <v>9394</v>
      </c>
      <c r="M1442" s="103">
        <v>45979.333333333343</v>
      </c>
      <c r="N1442" s="103">
        <v>45980.637499999997</v>
      </c>
      <c r="O1442" s="40" t="s">
        <v>35</v>
      </c>
      <c r="P1442" s="40" t="s">
        <v>35</v>
      </c>
      <c r="Q1442" s="40" t="s">
        <v>1494</v>
      </c>
      <c r="R1442" s="40" t="s">
        <v>1495</v>
      </c>
      <c r="S1442" s="40" t="s">
        <v>11643</v>
      </c>
      <c r="T1442" s="40" t="s">
        <v>1172</v>
      </c>
      <c r="U1442" s="40">
        <v>56</v>
      </c>
      <c r="V1442" s="40" t="str">
        <f>VLOOKUP(D1442,TIPOLOGIA!A:F,5,0)</f>
        <v>PRINCIPAL</v>
      </c>
      <c r="W1442" s="40" t="str">
        <f>VLOOKUP(D1442,TIPOLOGIA!A:F,6,0)</f>
        <v>TERRESTRE</v>
      </c>
      <c r="X1442" s="40" t="s">
        <v>1455</v>
      </c>
      <c r="Y1442" s="40">
        <v>1</v>
      </c>
      <c r="Z1442" s="51">
        <f>IF(T1442="SOPORTE_TELEFÓNICO",'TARIFAS 2025'!$B$14,IF(V1442="PRINCIPAL",'TARIFAS 2025'!$B$11,IF(V1442="INTERMEDIA",'TARIFAS 2025'!$C$11,IF(V1442="LEJANA",'TARIFAS 2025'!$D$11))))</f>
        <v>31419</v>
      </c>
      <c r="AA1442" s="51">
        <f t="shared" si="23"/>
        <v>31419</v>
      </c>
    </row>
    <row r="1443" spans="1:27" s="85" customFormat="1" x14ac:dyDescent="0.3">
      <c r="A1443" s="40" t="s">
        <v>71</v>
      </c>
      <c r="B1443" s="40" t="str">
        <f>VLOOKUP(A1443,'CENTROS DE COSTOS'!A:D,2,0)</f>
        <v>0036-0004</v>
      </c>
      <c r="C1443" s="40" t="str">
        <f>VLOOKUP(A1443,'CENTROS DE COSTOS'!A:D,3,0)</f>
        <v>Wompi Centro</v>
      </c>
      <c r="D1443" s="40">
        <v>11001</v>
      </c>
      <c r="E1443" s="40" t="s">
        <v>5696</v>
      </c>
      <c r="F1443" s="40">
        <v>80775</v>
      </c>
      <c r="G1443" s="40" t="s">
        <v>33</v>
      </c>
      <c r="H1443" s="40" t="s">
        <v>618</v>
      </c>
      <c r="I1443" s="40" t="s">
        <v>71</v>
      </c>
      <c r="J1443" s="40" t="s">
        <v>3351</v>
      </c>
      <c r="K1443" s="40" t="s">
        <v>1170</v>
      </c>
      <c r="L1443" s="40" t="s">
        <v>9395</v>
      </c>
      <c r="M1443" s="103">
        <v>45979.333333333343</v>
      </c>
      <c r="N1443" s="103">
        <v>45980.63958333333</v>
      </c>
      <c r="O1443" s="40" t="s">
        <v>35</v>
      </c>
      <c r="P1443" s="40" t="s">
        <v>35</v>
      </c>
      <c r="Q1443" s="40" t="s">
        <v>1517</v>
      </c>
      <c r="R1443" s="40" t="s">
        <v>1518</v>
      </c>
      <c r="S1443" s="40" t="s">
        <v>11644</v>
      </c>
      <c r="T1443" s="40" t="s">
        <v>1172</v>
      </c>
      <c r="U1443" s="40"/>
      <c r="V1443" s="40" t="str">
        <f>VLOOKUP(D1443,TIPOLOGIA!A:F,5,0)</f>
        <v>PRINCIPAL</v>
      </c>
      <c r="W1443" s="40" t="str">
        <f>VLOOKUP(D1443,TIPOLOGIA!A:F,6,0)</f>
        <v>TERRESTRE</v>
      </c>
      <c r="X1443" s="40" t="s">
        <v>1317</v>
      </c>
      <c r="Y1443" s="40">
        <v>1</v>
      </c>
      <c r="Z1443" s="51">
        <f>IF(T1443="SOPORTE_TELEFÓNICO",'TARIFAS 2025'!$B$14,IF(V1443="PRINCIPAL",'TARIFAS 2025'!$B$11,IF(V1443="INTERMEDIA",'TARIFAS 2025'!$C$11,IF(V1443="LEJANA",'TARIFAS 2025'!$D$11))))</f>
        <v>31419</v>
      </c>
      <c r="AA1443" s="51">
        <f t="shared" si="23"/>
        <v>31419</v>
      </c>
    </row>
    <row r="1444" spans="1:27" s="85" customFormat="1" x14ac:dyDescent="0.3">
      <c r="A1444" s="40" t="s">
        <v>85</v>
      </c>
      <c r="B1444" s="40" t="str">
        <f>VLOOKUP(A1444,'CENTROS DE COSTOS'!A:D,2,0)</f>
        <v>0036-0006</v>
      </c>
      <c r="C1444" s="40" t="str">
        <f>VLOOKUP(A1444,'CENTROS DE COSTOS'!A:D,3,0)</f>
        <v>Wompi Oriente</v>
      </c>
      <c r="D1444" s="40">
        <v>73001</v>
      </c>
      <c r="E1444" s="40" t="s">
        <v>5697</v>
      </c>
      <c r="F1444" s="40">
        <v>20586</v>
      </c>
      <c r="G1444" s="40" t="s">
        <v>33</v>
      </c>
      <c r="H1444" s="40" t="s">
        <v>1056</v>
      </c>
      <c r="I1444" s="40" t="s">
        <v>85</v>
      </c>
      <c r="J1444" s="40" t="s">
        <v>7360</v>
      </c>
      <c r="K1444" s="40" t="s">
        <v>1170</v>
      </c>
      <c r="L1444" s="40" t="s">
        <v>9396</v>
      </c>
      <c r="M1444" s="103">
        <v>45979.624305555553</v>
      </c>
      <c r="N1444" s="103">
        <v>45980.640277777777</v>
      </c>
      <c r="O1444" s="40" t="s">
        <v>35</v>
      </c>
      <c r="P1444" s="40" t="s">
        <v>35</v>
      </c>
      <c r="Q1444" s="40" t="s">
        <v>1494</v>
      </c>
      <c r="R1444" s="40" t="s">
        <v>1495</v>
      </c>
      <c r="S1444" s="40" t="s">
        <v>11645</v>
      </c>
      <c r="T1444" s="40" t="s">
        <v>1172</v>
      </c>
      <c r="U1444" s="40">
        <v>24</v>
      </c>
      <c r="V1444" s="40" t="str">
        <f>VLOOKUP(D1444,TIPOLOGIA!A:F,5,0)</f>
        <v>PRINCIPAL</v>
      </c>
      <c r="W1444" s="40" t="str">
        <f>VLOOKUP(D1444,TIPOLOGIA!A:F,6,0)</f>
        <v>TERRESTRE</v>
      </c>
      <c r="X1444" s="40" t="s">
        <v>1319</v>
      </c>
      <c r="Y1444" s="40">
        <v>1</v>
      </c>
      <c r="Z1444" s="51">
        <f>IF(T1444="SOPORTE_TELEFÓNICO",'TARIFAS 2025'!$B$14,IF(V1444="PRINCIPAL",'TARIFAS 2025'!$B$11,IF(V1444="INTERMEDIA",'TARIFAS 2025'!$C$11,IF(V1444="LEJANA",'TARIFAS 2025'!$D$11))))</f>
        <v>31419</v>
      </c>
      <c r="AA1444" s="51">
        <f t="shared" si="23"/>
        <v>31419</v>
      </c>
    </row>
    <row r="1445" spans="1:27" s="85" customFormat="1" x14ac:dyDescent="0.3">
      <c r="A1445" s="40" t="s">
        <v>74</v>
      </c>
      <c r="B1445" s="40" t="str">
        <f>VLOOKUP(A1445,'CENTROS DE COSTOS'!A:D,2,0)</f>
        <v>0036-0007</v>
      </c>
      <c r="C1445" s="40" t="str">
        <f>VLOOKUP(A1445,'CENTROS DE COSTOS'!A:D,3,0)</f>
        <v>Wompi Santander</v>
      </c>
      <c r="D1445" s="40">
        <v>68276</v>
      </c>
      <c r="E1445" s="40" t="s">
        <v>5698</v>
      </c>
      <c r="F1445" s="40">
        <v>62770</v>
      </c>
      <c r="G1445" s="40" t="s">
        <v>33</v>
      </c>
      <c r="H1445" s="40" t="s">
        <v>963</v>
      </c>
      <c r="I1445" s="40" t="s">
        <v>987</v>
      </c>
      <c r="J1445" s="40" t="s">
        <v>1485</v>
      </c>
      <c r="K1445" s="40" t="s">
        <v>1170</v>
      </c>
      <c r="L1445" s="40" t="s">
        <v>9397</v>
      </c>
      <c r="M1445" s="103">
        <v>45979.43472222222</v>
      </c>
      <c r="N1445" s="103">
        <v>45980.640972222223</v>
      </c>
      <c r="O1445" s="40" t="s">
        <v>35</v>
      </c>
      <c r="P1445" s="40" t="s">
        <v>35</v>
      </c>
      <c r="Q1445" s="40" t="s">
        <v>1494</v>
      </c>
      <c r="R1445" s="40" t="s">
        <v>1495</v>
      </c>
      <c r="S1445" s="40" t="s">
        <v>11646</v>
      </c>
      <c r="T1445" s="40" t="s">
        <v>1172</v>
      </c>
      <c r="U1445" s="40">
        <v>64</v>
      </c>
      <c r="V1445" s="40" t="str">
        <f>VLOOKUP(D1445,TIPOLOGIA!A:F,5,0)</f>
        <v>PRINCIPAL</v>
      </c>
      <c r="W1445" s="40" t="str">
        <f>VLOOKUP(D1445,TIPOLOGIA!A:F,6,0)</f>
        <v>TERRESTRE</v>
      </c>
      <c r="X1445" s="40" t="s">
        <v>1393</v>
      </c>
      <c r="Y1445" s="40">
        <v>1</v>
      </c>
      <c r="Z1445" s="51">
        <f>IF(T1445="SOPORTE_TELEFÓNICO",'TARIFAS 2025'!$B$14,IF(V1445="PRINCIPAL",'TARIFAS 2025'!$B$11,IF(V1445="INTERMEDIA",'TARIFAS 2025'!$C$11,IF(V1445="LEJANA",'TARIFAS 2025'!$D$11))))</f>
        <v>31419</v>
      </c>
      <c r="AA1445" s="51">
        <f t="shared" si="23"/>
        <v>31419</v>
      </c>
    </row>
    <row r="1446" spans="1:27" s="85" customFormat="1" x14ac:dyDescent="0.3">
      <c r="A1446" s="40" t="s">
        <v>68</v>
      </c>
      <c r="B1446" s="40" t="str">
        <f>VLOOKUP(A1446,'CENTROS DE COSTOS'!A:D,2,0)</f>
        <v>0036-0001</v>
      </c>
      <c r="C1446" s="40" t="str">
        <f>VLOOKUP(A1446,'CENTROS DE COSTOS'!A:D,3,0)</f>
        <v>Wompi Costa</v>
      </c>
      <c r="D1446" s="40">
        <v>8001</v>
      </c>
      <c r="E1446" s="40" t="s">
        <v>5699</v>
      </c>
      <c r="F1446" s="40">
        <v>68960</v>
      </c>
      <c r="G1446" s="40" t="s">
        <v>33</v>
      </c>
      <c r="H1446" s="40" t="s">
        <v>253</v>
      </c>
      <c r="I1446" s="40" t="s">
        <v>68</v>
      </c>
      <c r="J1446" s="40" t="s">
        <v>7361</v>
      </c>
      <c r="K1446" s="40" t="s">
        <v>1170</v>
      </c>
      <c r="L1446" s="40" t="s">
        <v>9398</v>
      </c>
      <c r="M1446" s="103">
        <v>45979.333333333343</v>
      </c>
      <c r="N1446" s="103">
        <v>45980.643055555563</v>
      </c>
      <c r="O1446" s="40" t="s">
        <v>35</v>
      </c>
      <c r="P1446" s="40" t="s">
        <v>35</v>
      </c>
      <c r="Q1446" s="40" t="s">
        <v>1494</v>
      </c>
      <c r="R1446" s="40" t="s">
        <v>1495</v>
      </c>
      <c r="S1446" s="40" t="s">
        <v>11647</v>
      </c>
      <c r="T1446" s="40" t="s">
        <v>1172</v>
      </c>
      <c r="U1446" s="40">
        <v>16</v>
      </c>
      <c r="V1446" s="40" t="str">
        <f>VLOOKUP(D1446,TIPOLOGIA!A:F,5,0)</f>
        <v>PRINCIPAL</v>
      </c>
      <c r="W1446" s="40" t="str">
        <f>VLOOKUP(D1446,TIPOLOGIA!A:F,6,0)</f>
        <v>TERRESTRE</v>
      </c>
      <c r="X1446" s="40" t="s">
        <v>1339</v>
      </c>
      <c r="Y1446" s="40">
        <v>1</v>
      </c>
      <c r="Z1446" s="51">
        <f>IF(T1446="SOPORTE_TELEFÓNICO",'TARIFAS 2025'!$B$14,IF(V1446="PRINCIPAL",'TARIFAS 2025'!$B$11,IF(V1446="INTERMEDIA",'TARIFAS 2025'!$C$11,IF(V1446="LEJANA",'TARIFAS 2025'!$D$11))))</f>
        <v>31419</v>
      </c>
      <c r="AA1446" s="51">
        <f t="shared" si="23"/>
        <v>31419</v>
      </c>
    </row>
    <row r="1447" spans="1:27" s="85" customFormat="1" x14ac:dyDescent="0.3">
      <c r="A1447" s="40" t="s">
        <v>86</v>
      </c>
      <c r="B1447" s="40" t="str">
        <f>VLOOKUP(A1447,'CENTROS DE COSTOS'!A:D,2,0)</f>
        <v>0036-0002</v>
      </c>
      <c r="C1447" s="40" t="str">
        <f>VLOOKUP(A1447,'CENTROS DE COSTOS'!A:D,3,0)</f>
        <v>Wompi Eje Cafetero</v>
      </c>
      <c r="D1447" s="40">
        <v>17001</v>
      </c>
      <c r="E1447" s="40" t="s">
        <v>5700</v>
      </c>
      <c r="F1447" s="40">
        <v>31691</v>
      </c>
      <c r="G1447" s="40" t="s">
        <v>33</v>
      </c>
      <c r="H1447" s="40" t="s">
        <v>126</v>
      </c>
      <c r="I1447" s="40" t="s">
        <v>86</v>
      </c>
      <c r="J1447" s="40" t="s">
        <v>7362</v>
      </c>
      <c r="K1447" s="40" t="s">
        <v>1170</v>
      </c>
      <c r="L1447" s="40" t="s">
        <v>9399</v>
      </c>
      <c r="M1447" s="103">
        <v>45979.490277777782</v>
      </c>
      <c r="N1447" s="103">
        <v>45980.643055555563</v>
      </c>
      <c r="O1447" s="40" t="s">
        <v>35</v>
      </c>
      <c r="P1447" s="40" t="s">
        <v>35</v>
      </c>
      <c r="Q1447" s="40" t="s">
        <v>1494</v>
      </c>
      <c r="R1447" s="40" t="s">
        <v>1495</v>
      </c>
      <c r="S1447" s="40" t="s">
        <v>11648</v>
      </c>
      <c r="T1447" s="40" t="s">
        <v>1172</v>
      </c>
      <c r="U1447" s="40">
        <v>16</v>
      </c>
      <c r="V1447" s="40" t="str">
        <f>VLOOKUP(D1447,TIPOLOGIA!A:F,5,0)</f>
        <v>PRINCIPAL</v>
      </c>
      <c r="W1447" s="40" t="str">
        <f>VLOOKUP(D1447,TIPOLOGIA!A:F,6,0)</f>
        <v>TERRESTRE</v>
      </c>
      <c r="X1447" s="40" t="s">
        <v>1207</v>
      </c>
      <c r="Y1447" s="40">
        <v>1</v>
      </c>
      <c r="Z1447" s="51">
        <f>IF(T1447="SOPORTE_TELEFÓNICO",'TARIFAS 2025'!$B$14,IF(V1447="PRINCIPAL",'TARIFAS 2025'!$B$11,IF(V1447="INTERMEDIA",'TARIFAS 2025'!$C$11,IF(V1447="LEJANA",'TARIFAS 2025'!$D$11))))</f>
        <v>31419</v>
      </c>
      <c r="AA1447" s="51">
        <f t="shared" si="23"/>
        <v>31419</v>
      </c>
    </row>
    <row r="1448" spans="1:27" s="85" customFormat="1" x14ac:dyDescent="0.3">
      <c r="A1448" s="40" t="s">
        <v>96</v>
      </c>
      <c r="B1448" s="40" t="str">
        <f>VLOOKUP(A1448,'CENTROS DE COSTOS'!A:D,2,0)</f>
        <v>0036-0007</v>
      </c>
      <c r="C1448" s="40" t="str">
        <f>VLOOKUP(A1448,'CENTROS DE COSTOS'!A:D,3,0)</f>
        <v>Wompi Santander</v>
      </c>
      <c r="D1448" s="40">
        <v>15001</v>
      </c>
      <c r="E1448" s="40" t="s">
        <v>5701</v>
      </c>
      <c r="F1448" s="40">
        <v>45876</v>
      </c>
      <c r="G1448" s="40" t="s">
        <v>33</v>
      </c>
      <c r="H1448" s="40" t="s">
        <v>322</v>
      </c>
      <c r="I1448" s="40" t="s">
        <v>96</v>
      </c>
      <c r="J1448" s="40" t="s">
        <v>7363</v>
      </c>
      <c r="K1448" s="40" t="s">
        <v>1170</v>
      </c>
      <c r="L1448" s="40" t="s">
        <v>9400</v>
      </c>
      <c r="M1448" s="103">
        <v>45980.386111111111</v>
      </c>
      <c r="N1448" s="103">
        <v>45980.644444444442</v>
      </c>
      <c r="O1448" s="40" t="s">
        <v>35</v>
      </c>
      <c r="P1448" s="40" t="s">
        <v>35</v>
      </c>
      <c r="Q1448" s="40" t="s">
        <v>1494</v>
      </c>
      <c r="R1448" s="40" t="s">
        <v>1495</v>
      </c>
      <c r="S1448" s="40" t="s">
        <v>11649</v>
      </c>
      <c r="T1448" s="40" t="s">
        <v>1172</v>
      </c>
      <c r="U1448" s="40">
        <v>16</v>
      </c>
      <c r="V1448" s="40" t="str">
        <f>VLOOKUP(D1448,TIPOLOGIA!A:F,5,0)</f>
        <v>PRINCIPAL</v>
      </c>
      <c r="W1448" s="40" t="str">
        <f>VLOOKUP(D1448,TIPOLOGIA!A:F,6,0)</f>
        <v>TERRESTRE</v>
      </c>
      <c r="X1448" s="40" t="s">
        <v>1218</v>
      </c>
      <c r="Y1448" s="40">
        <v>1</v>
      </c>
      <c r="Z1448" s="51">
        <f>IF(T1448="SOPORTE_TELEFÓNICO",'TARIFAS 2025'!$B$14,IF(V1448="PRINCIPAL",'TARIFAS 2025'!$B$11,IF(V1448="INTERMEDIA",'TARIFAS 2025'!$C$11,IF(V1448="LEJANA",'TARIFAS 2025'!$D$11))))</f>
        <v>31419</v>
      </c>
      <c r="AA1448" s="51">
        <f t="shared" si="23"/>
        <v>31419</v>
      </c>
    </row>
    <row r="1449" spans="1:27" s="85" customFormat="1" x14ac:dyDescent="0.3">
      <c r="A1449" s="40" t="s">
        <v>71</v>
      </c>
      <c r="B1449" s="40" t="str">
        <f>VLOOKUP(A1449,'CENTROS DE COSTOS'!A:D,2,0)</f>
        <v>0036-0004</v>
      </c>
      <c r="C1449" s="40" t="str">
        <f>VLOOKUP(A1449,'CENTROS DE COSTOS'!A:D,3,0)</f>
        <v>Wompi Centro</v>
      </c>
      <c r="D1449" s="40">
        <v>11001</v>
      </c>
      <c r="E1449" s="40" t="s">
        <v>5702</v>
      </c>
      <c r="F1449" s="40">
        <v>79351</v>
      </c>
      <c r="G1449" s="40" t="s">
        <v>33</v>
      </c>
      <c r="H1449" s="40" t="s">
        <v>618</v>
      </c>
      <c r="I1449" s="40" t="s">
        <v>71</v>
      </c>
      <c r="J1449" s="40" t="s">
        <v>7364</v>
      </c>
      <c r="K1449" s="40" t="s">
        <v>1170</v>
      </c>
      <c r="L1449" s="40" t="s">
        <v>9401</v>
      </c>
      <c r="M1449" s="103">
        <v>45979.555555555547</v>
      </c>
      <c r="N1449" s="103">
        <v>45980.65625</v>
      </c>
      <c r="O1449" s="40" t="s">
        <v>35</v>
      </c>
      <c r="P1449" s="40" t="s">
        <v>35</v>
      </c>
      <c r="Q1449" s="40" t="s">
        <v>1494</v>
      </c>
      <c r="R1449" s="40" t="s">
        <v>1495</v>
      </c>
      <c r="S1449" s="40" t="s">
        <v>11632</v>
      </c>
      <c r="T1449" s="40" t="s">
        <v>1172</v>
      </c>
      <c r="U1449" s="40">
        <v>48</v>
      </c>
      <c r="V1449" s="40" t="str">
        <f>VLOOKUP(D1449,TIPOLOGIA!A:F,5,0)</f>
        <v>PRINCIPAL</v>
      </c>
      <c r="W1449" s="40" t="str">
        <f>VLOOKUP(D1449,TIPOLOGIA!A:F,6,0)</f>
        <v>TERRESTRE</v>
      </c>
      <c r="X1449" s="40" t="s">
        <v>1216</v>
      </c>
      <c r="Y1449" s="40">
        <v>1</v>
      </c>
      <c r="Z1449" s="51">
        <f>IF(T1449="SOPORTE_TELEFÓNICO",'TARIFAS 2025'!$B$14,IF(V1449="PRINCIPAL",'TARIFAS 2025'!$B$11,IF(V1449="INTERMEDIA",'TARIFAS 2025'!$C$11,IF(V1449="LEJANA",'TARIFAS 2025'!$D$11))))</f>
        <v>31419</v>
      </c>
      <c r="AA1449" s="51">
        <f t="shared" si="23"/>
        <v>31419</v>
      </c>
    </row>
    <row r="1450" spans="1:27" s="85" customFormat="1" x14ac:dyDescent="0.3">
      <c r="A1450" s="40" t="s">
        <v>81</v>
      </c>
      <c r="B1450" s="40" t="str">
        <f>VLOOKUP(A1450,'CENTROS DE COSTOS'!A:D,2,0)</f>
        <v>0036-0007</v>
      </c>
      <c r="C1450" s="40" t="str">
        <f>VLOOKUP(A1450,'CENTROS DE COSTOS'!A:D,3,0)</f>
        <v>Wompi Santander</v>
      </c>
      <c r="D1450" s="40">
        <v>54820</v>
      </c>
      <c r="E1450" s="40" t="s">
        <v>5703</v>
      </c>
      <c r="F1450" s="40">
        <v>22184</v>
      </c>
      <c r="G1450" s="40" t="s">
        <v>33</v>
      </c>
      <c r="H1450" s="40" t="s">
        <v>891</v>
      </c>
      <c r="I1450" s="40" t="s">
        <v>141</v>
      </c>
      <c r="J1450" s="40" t="s">
        <v>7365</v>
      </c>
      <c r="K1450" s="40" t="s">
        <v>1170</v>
      </c>
      <c r="L1450" s="40" t="s">
        <v>9402</v>
      </c>
      <c r="M1450" s="103">
        <v>45960.333333333343</v>
      </c>
      <c r="N1450" s="103">
        <v>45980.656944444447</v>
      </c>
      <c r="O1450" s="40" t="s">
        <v>35</v>
      </c>
      <c r="P1450" s="40" t="s">
        <v>35</v>
      </c>
      <c r="Q1450" s="40" t="s">
        <v>1494</v>
      </c>
      <c r="R1450" s="40" t="s">
        <v>1495</v>
      </c>
      <c r="S1450" s="40" t="s">
        <v>11650</v>
      </c>
      <c r="T1450" s="40" t="s">
        <v>1497</v>
      </c>
      <c r="U1450" s="40">
        <v>56</v>
      </c>
      <c r="V1450" s="40" t="str">
        <f>VLOOKUP(D1450,TIPOLOGIA!A:F,5,0)</f>
        <v>LEJANA</v>
      </c>
      <c r="W1450" s="40" t="str">
        <f>VLOOKUP(D1450,TIPOLOGIA!A:F,6,0)</f>
        <v>TERRESTRE</v>
      </c>
      <c r="X1450" s="40" t="s">
        <v>1802</v>
      </c>
      <c r="Y1450" s="40">
        <v>1</v>
      </c>
      <c r="Z1450" s="51">
        <f>IF(T1450="SOPORTE_TELEFÓNICO",'TARIFAS 2025'!$B$14,IF(V1450="PRINCIPAL",'TARIFAS 2025'!$B$11,IF(V1450="INTERMEDIA",'TARIFAS 2025'!$C$11,IF(V1450="LEJANA",'TARIFAS 2025'!$D$11))))</f>
        <v>40250</v>
      </c>
      <c r="AA1450" s="51">
        <f t="shared" si="23"/>
        <v>40250</v>
      </c>
    </row>
    <row r="1451" spans="1:27" s="85" customFormat="1" x14ac:dyDescent="0.3">
      <c r="A1451" s="40" t="s">
        <v>77</v>
      </c>
      <c r="B1451" s="40" t="str">
        <f>VLOOKUP(A1451,'CENTROS DE COSTOS'!A:D,2,0)</f>
        <v>0036-0003</v>
      </c>
      <c r="C1451" s="40" t="str">
        <f>VLOOKUP(A1451,'CENTROS DE COSTOS'!A:D,3,0)</f>
        <v>Wompi Suroccidente</v>
      </c>
      <c r="D1451" s="40">
        <v>76130</v>
      </c>
      <c r="E1451" s="40" t="s">
        <v>5704</v>
      </c>
      <c r="F1451" s="40">
        <v>62345</v>
      </c>
      <c r="G1451" s="40" t="s">
        <v>33</v>
      </c>
      <c r="H1451" s="40" t="s">
        <v>1101</v>
      </c>
      <c r="I1451" s="40" t="s">
        <v>252</v>
      </c>
      <c r="J1451" s="40" t="s">
        <v>7366</v>
      </c>
      <c r="K1451" s="40" t="s">
        <v>1170</v>
      </c>
      <c r="L1451" s="40" t="s">
        <v>9403</v>
      </c>
      <c r="M1451" s="103">
        <v>45959.595833333333</v>
      </c>
      <c r="N1451" s="103">
        <v>45980.656944444447</v>
      </c>
      <c r="O1451" s="40" t="s">
        <v>35</v>
      </c>
      <c r="P1451" s="40" t="s">
        <v>35</v>
      </c>
      <c r="Q1451" s="40" t="s">
        <v>1494</v>
      </c>
      <c r="R1451" s="40" t="s">
        <v>1495</v>
      </c>
      <c r="S1451" s="40" t="s">
        <v>11651</v>
      </c>
      <c r="T1451" s="40" t="s">
        <v>1497</v>
      </c>
      <c r="U1451" s="40">
        <v>48</v>
      </c>
      <c r="V1451" s="40" t="str">
        <f>VLOOKUP(D1451,TIPOLOGIA!A:F,5,0)</f>
        <v>INTERMEDIA</v>
      </c>
      <c r="W1451" s="40" t="str">
        <f>VLOOKUP(D1451,TIPOLOGIA!A:F,6,0)</f>
        <v>TERRESTRE</v>
      </c>
      <c r="X1451" s="40" t="s">
        <v>1802</v>
      </c>
      <c r="Y1451" s="40">
        <v>1</v>
      </c>
      <c r="Z1451" s="51">
        <f>IF(T1451="SOPORTE_TELEFÓNICO",'TARIFAS 2025'!$B$14,IF(V1451="PRINCIPAL",'TARIFAS 2025'!$B$11,IF(V1451="INTERMEDIA",'TARIFAS 2025'!$C$11,IF(V1451="LEJANA",'TARIFAS 2025'!$D$11))))</f>
        <v>36351</v>
      </c>
      <c r="AA1451" s="51">
        <f t="shared" si="23"/>
        <v>36351</v>
      </c>
    </row>
    <row r="1452" spans="1:27" s="85" customFormat="1" x14ac:dyDescent="0.3">
      <c r="A1452" s="40" t="s">
        <v>92</v>
      </c>
      <c r="B1452" s="40" t="str">
        <f>VLOOKUP(A1452,'CENTROS DE COSTOS'!A:D,2,0)</f>
        <v>0036-0002</v>
      </c>
      <c r="C1452" s="40" t="str">
        <f>VLOOKUP(A1452,'CENTROS DE COSTOS'!A:D,3,0)</f>
        <v>Wompi Eje Cafetero</v>
      </c>
      <c r="D1452" s="40">
        <v>66001</v>
      </c>
      <c r="E1452" s="40" t="s">
        <v>5705</v>
      </c>
      <c r="F1452" s="40">
        <v>78558</v>
      </c>
      <c r="G1452" s="40" t="s">
        <v>33</v>
      </c>
      <c r="H1452" s="40" t="s">
        <v>458</v>
      </c>
      <c r="I1452" s="40" t="s">
        <v>92</v>
      </c>
      <c r="J1452" s="40" t="s">
        <v>7367</v>
      </c>
      <c r="K1452" s="40" t="s">
        <v>1170</v>
      </c>
      <c r="L1452" s="40" t="s">
        <v>9404</v>
      </c>
      <c r="M1452" s="103">
        <v>45979.487500000003</v>
      </c>
      <c r="N1452" s="103">
        <v>45980.657638888893</v>
      </c>
      <c r="O1452" s="40" t="s">
        <v>35</v>
      </c>
      <c r="P1452" s="40" t="s">
        <v>35</v>
      </c>
      <c r="Q1452" s="40" t="s">
        <v>1494</v>
      </c>
      <c r="R1452" s="40" t="s">
        <v>1495</v>
      </c>
      <c r="S1452" s="40" t="s">
        <v>11652</v>
      </c>
      <c r="T1452" s="40" t="s">
        <v>1172</v>
      </c>
      <c r="U1452" s="40">
        <v>24</v>
      </c>
      <c r="V1452" s="40" t="str">
        <f>VLOOKUP(D1452,TIPOLOGIA!A:F,5,0)</f>
        <v>PRINCIPAL</v>
      </c>
      <c r="W1452" s="40" t="str">
        <f>VLOOKUP(D1452,TIPOLOGIA!A:F,6,0)</f>
        <v>TERRESTRE</v>
      </c>
      <c r="X1452" s="40" t="s">
        <v>1193</v>
      </c>
      <c r="Y1452" s="40">
        <v>1</v>
      </c>
      <c r="Z1452" s="51">
        <f>IF(T1452="SOPORTE_TELEFÓNICO",'TARIFAS 2025'!$B$14,IF(V1452="PRINCIPAL",'TARIFAS 2025'!$B$11,IF(V1452="INTERMEDIA",'TARIFAS 2025'!$C$11,IF(V1452="LEJANA",'TARIFAS 2025'!$D$11))))</f>
        <v>31419</v>
      </c>
      <c r="AA1452" s="51">
        <f t="shared" si="23"/>
        <v>31419</v>
      </c>
    </row>
    <row r="1453" spans="1:27" s="85" customFormat="1" x14ac:dyDescent="0.3">
      <c r="A1453" s="40" t="s">
        <v>96</v>
      </c>
      <c r="B1453" s="40" t="str">
        <f>VLOOKUP(A1453,'CENTROS DE COSTOS'!A:D,2,0)</f>
        <v>0036-0007</v>
      </c>
      <c r="C1453" s="40" t="str">
        <f>VLOOKUP(A1453,'CENTROS DE COSTOS'!A:D,3,0)</f>
        <v>Wompi Santander</v>
      </c>
      <c r="D1453" s="40">
        <v>15238</v>
      </c>
      <c r="E1453" s="40" t="s">
        <v>5706</v>
      </c>
      <c r="F1453" s="40">
        <v>32960</v>
      </c>
      <c r="G1453" s="40" t="s">
        <v>33</v>
      </c>
      <c r="H1453" s="40" t="s">
        <v>322</v>
      </c>
      <c r="I1453" s="40" t="s">
        <v>352</v>
      </c>
      <c r="J1453" s="40" t="s">
        <v>1570</v>
      </c>
      <c r="K1453" s="40" t="s">
        <v>1170</v>
      </c>
      <c r="L1453" s="40" t="s">
        <v>9405</v>
      </c>
      <c r="M1453" s="103">
        <v>45975.696527777778</v>
      </c>
      <c r="N1453" s="103">
        <v>45980.658333333333</v>
      </c>
      <c r="O1453" s="40" t="s">
        <v>35</v>
      </c>
      <c r="P1453" s="40" t="s">
        <v>35</v>
      </c>
      <c r="Q1453" s="40" t="s">
        <v>1494</v>
      </c>
      <c r="R1453" s="40" t="s">
        <v>1495</v>
      </c>
      <c r="S1453" s="40" t="s">
        <v>11653</v>
      </c>
      <c r="T1453" s="40" t="s">
        <v>1497</v>
      </c>
      <c r="U1453" s="40">
        <v>24</v>
      </c>
      <c r="V1453" s="40" t="str">
        <f>VLOOKUP(D1453,TIPOLOGIA!A:F,5,0)</f>
        <v>INTERMEDIA</v>
      </c>
      <c r="W1453" s="40" t="str">
        <f>VLOOKUP(D1453,TIPOLOGIA!A:F,6,0)</f>
        <v>TERRESTRE</v>
      </c>
      <c r="X1453" s="40" t="s">
        <v>1802</v>
      </c>
      <c r="Y1453" s="40">
        <v>1</v>
      </c>
      <c r="Z1453" s="51">
        <f>IF(T1453="SOPORTE_TELEFÓNICO",'TARIFAS 2025'!$B$14,IF(V1453="PRINCIPAL",'TARIFAS 2025'!$B$11,IF(V1453="INTERMEDIA",'TARIFAS 2025'!$C$11,IF(V1453="LEJANA",'TARIFAS 2025'!$D$11))))</f>
        <v>36351</v>
      </c>
      <c r="AA1453" s="51">
        <f t="shared" si="23"/>
        <v>36351</v>
      </c>
    </row>
    <row r="1454" spans="1:27" s="85" customFormat="1" x14ac:dyDescent="0.3">
      <c r="A1454" s="40" t="s">
        <v>86</v>
      </c>
      <c r="B1454" s="40" t="str">
        <f>VLOOKUP(A1454,'CENTROS DE COSTOS'!A:D,2,0)</f>
        <v>0036-0002</v>
      </c>
      <c r="C1454" s="40" t="str">
        <f>VLOOKUP(A1454,'CENTROS DE COSTOS'!A:D,3,0)</f>
        <v>Wompi Eje Cafetero</v>
      </c>
      <c r="D1454" s="40">
        <v>17001</v>
      </c>
      <c r="E1454" s="40" t="s">
        <v>5707</v>
      </c>
      <c r="F1454" s="40">
        <v>57783</v>
      </c>
      <c r="G1454" s="40" t="s">
        <v>33</v>
      </c>
      <c r="H1454" s="40" t="s">
        <v>126</v>
      </c>
      <c r="I1454" s="40" t="s">
        <v>86</v>
      </c>
      <c r="J1454" s="40" t="s">
        <v>7368</v>
      </c>
      <c r="K1454" s="40" t="s">
        <v>1170</v>
      </c>
      <c r="L1454" s="40" t="s">
        <v>9406</v>
      </c>
      <c r="M1454" s="103">
        <v>45979.436805555553</v>
      </c>
      <c r="N1454" s="103">
        <v>45980.65902777778</v>
      </c>
      <c r="O1454" s="40" t="s">
        <v>35</v>
      </c>
      <c r="P1454" s="40" t="s">
        <v>35</v>
      </c>
      <c r="Q1454" s="40" t="s">
        <v>1494</v>
      </c>
      <c r="R1454" s="40" t="s">
        <v>1495</v>
      </c>
      <c r="S1454" s="40" t="s">
        <v>11654</v>
      </c>
      <c r="T1454" s="40" t="s">
        <v>1172</v>
      </c>
      <c r="U1454" s="40">
        <v>16</v>
      </c>
      <c r="V1454" s="40" t="str">
        <f>VLOOKUP(D1454,TIPOLOGIA!A:F,5,0)</f>
        <v>PRINCIPAL</v>
      </c>
      <c r="W1454" s="40" t="str">
        <f>VLOOKUP(D1454,TIPOLOGIA!A:F,6,0)</f>
        <v>TERRESTRE</v>
      </c>
      <c r="X1454" s="40" t="s">
        <v>1207</v>
      </c>
      <c r="Y1454" s="40">
        <v>1</v>
      </c>
      <c r="Z1454" s="51">
        <f>IF(T1454="SOPORTE_TELEFÓNICO",'TARIFAS 2025'!$B$14,IF(V1454="PRINCIPAL",'TARIFAS 2025'!$B$11,IF(V1454="INTERMEDIA",'TARIFAS 2025'!$C$11,IF(V1454="LEJANA",'TARIFAS 2025'!$D$11))))</f>
        <v>31419</v>
      </c>
      <c r="AA1454" s="51">
        <f t="shared" si="23"/>
        <v>31419</v>
      </c>
    </row>
    <row r="1455" spans="1:27" s="85" customFormat="1" x14ac:dyDescent="0.3">
      <c r="A1455" s="40" t="s">
        <v>85</v>
      </c>
      <c r="B1455" s="40" t="str">
        <f>VLOOKUP(A1455,'CENTROS DE COSTOS'!A:D,2,0)</f>
        <v>0036-0006</v>
      </c>
      <c r="C1455" s="40" t="str">
        <f>VLOOKUP(A1455,'CENTROS DE COSTOS'!A:D,3,0)</f>
        <v>Wompi Oriente</v>
      </c>
      <c r="D1455" s="40">
        <v>73001</v>
      </c>
      <c r="E1455" s="40" t="s">
        <v>5708</v>
      </c>
      <c r="F1455" s="40">
        <v>75851</v>
      </c>
      <c r="G1455" s="40" t="s">
        <v>33</v>
      </c>
      <c r="H1455" s="40" t="s">
        <v>1056</v>
      </c>
      <c r="I1455" s="40" t="s">
        <v>85</v>
      </c>
      <c r="J1455" s="40" t="s">
        <v>1612</v>
      </c>
      <c r="K1455" s="40" t="s">
        <v>1170</v>
      </c>
      <c r="L1455" s="40" t="s">
        <v>9407</v>
      </c>
      <c r="M1455" s="103">
        <v>45980.333333333343</v>
      </c>
      <c r="N1455" s="103">
        <v>45980.663194444453</v>
      </c>
      <c r="O1455" s="40" t="s">
        <v>35</v>
      </c>
      <c r="P1455" s="40" t="s">
        <v>35</v>
      </c>
      <c r="Q1455" s="40" t="s">
        <v>1494</v>
      </c>
      <c r="R1455" s="40" t="s">
        <v>1495</v>
      </c>
      <c r="S1455" s="40" t="s">
        <v>11645</v>
      </c>
      <c r="T1455" s="40" t="s">
        <v>1172</v>
      </c>
      <c r="U1455" s="40">
        <v>24</v>
      </c>
      <c r="V1455" s="40" t="str">
        <f>VLOOKUP(D1455,TIPOLOGIA!A:F,5,0)</f>
        <v>PRINCIPAL</v>
      </c>
      <c r="W1455" s="40" t="str">
        <f>VLOOKUP(D1455,TIPOLOGIA!A:F,6,0)</f>
        <v>TERRESTRE</v>
      </c>
      <c r="X1455" s="40" t="s">
        <v>1319</v>
      </c>
      <c r="Y1455" s="40">
        <v>1</v>
      </c>
      <c r="Z1455" s="51">
        <f>IF(T1455="SOPORTE_TELEFÓNICO",'TARIFAS 2025'!$B$14,IF(V1455="PRINCIPAL",'TARIFAS 2025'!$B$11,IF(V1455="INTERMEDIA",'TARIFAS 2025'!$C$11,IF(V1455="LEJANA",'TARIFAS 2025'!$D$11))))</f>
        <v>31419</v>
      </c>
      <c r="AA1455" s="51">
        <f t="shared" si="23"/>
        <v>31419</v>
      </c>
    </row>
    <row r="1456" spans="1:27" s="85" customFormat="1" x14ac:dyDescent="0.3">
      <c r="A1456" s="40" t="s">
        <v>77</v>
      </c>
      <c r="B1456" s="40" t="str">
        <f>VLOOKUP(A1456,'CENTROS DE COSTOS'!A:D,2,0)</f>
        <v>0036-0003</v>
      </c>
      <c r="C1456" s="40" t="str">
        <f>VLOOKUP(A1456,'CENTROS DE COSTOS'!A:D,3,0)</f>
        <v>Wompi Suroccidente</v>
      </c>
      <c r="D1456" s="40">
        <v>76001</v>
      </c>
      <c r="E1456" s="40" t="s">
        <v>5709</v>
      </c>
      <c r="F1456" s="40">
        <v>17275</v>
      </c>
      <c r="G1456" s="40" t="s">
        <v>33</v>
      </c>
      <c r="H1456" s="40" t="s">
        <v>1101</v>
      </c>
      <c r="I1456" s="40" t="s">
        <v>77</v>
      </c>
      <c r="J1456" s="40" t="s">
        <v>7369</v>
      </c>
      <c r="K1456" s="40" t="s">
        <v>1170</v>
      </c>
      <c r="L1456" s="40" t="s">
        <v>9408</v>
      </c>
      <c r="M1456" s="103">
        <v>45979.415277777778</v>
      </c>
      <c r="N1456" s="103">
        <v>45980.664583333331</v>
      </c>
      <c r="O1456" s="40" t="s">
        <v>35</v>
      </c>
      <c r="P1456" s="40" t="s">
        <v>35</v>
      </c>
      <c r="Q1456" s="40" t="s">
        <v>1494</v>
      </c>
      <c r="R1456" s="40" t="s">
        <v>1495</v>
      </c>
      <c r="S1456" s="40" t="s">
        <v>11655</v>
      </c>
      <c r="T1456" s="40" t="s">
        <v>1172</v>
      </c>
      <c r="U1456" s="40">
        <v>64</v>
      </c>
      <c r="V1456" s="40" t="str">
        <f>VLOOKUP(D1456,TIPOLOGIA!A:F,5,0)</f>
        <v>PRINCIPAL</v>
      </c>
      <c r="W1456" s="40" t="str">
        <f>VLOOKUP(D1456,TIPOLOGIA!A:F,6,0)</f>
        <v>TERRESTRE</v>
      </c>
      <c r="X1456" s="40" t="s">
        <v>1221</v>
      </c>
      <c r="Y1456" s="40">
        <v>1</v>
      </c>
      <c r="Z1456" s="51">
        <f>IF(T1456="SOPORTE_TELEFÓNICO",'TARIFAS 2025'!$B$14,IF(V1456="PRINCIPAL",'TARIFAS 2025'!$B$11,IF(V1456="INTERMEDIA",'TARIFAS 2025'!$C$11,IF(V1456="LEJANA",'TARIFAS 2025'!$D$11))))</f>
        <v>31419</v>
      </c>
      <c r="AA1456" s="51">
        <f t="shared" si="23"/>
        <v>31419</v>
      </c>
    </row>
    <row r="1457" spans="1:27" s="85" customFormat="1" x14ac:dyDescent="0.3">
      <c r="A1457" s="40" t="s">
        <v>71</v>
      </c>
      <c r="B1457" s="40" t="str">
        <f>VLOOKUP(A1457,'CENTROS DE COSTOS'!A:D,2,0)</f>
        <v>0036-0004</v>
      </c>
      <c r="C1457" s="40" t="str">
        <f>VLOOKUP(A1457,'CENTROS DE COSTOS'!A:D,3,0)</f>
        <v>Wompi Centro</v>
      </c>
      <c r="D1457" s="40">
        <v>25099</v>
      </c>
      <c r="E1457" s="40" t="s">
        <v>5710</v>
      </c>
      <c r="F1457" s="40">
        <v>52387</v>
      </c>
      <c r="G1457" s="40" t="s">
        <v>33</v>
      </c>
      <c r="H1457" s="40" t="s">
        <v>618</v>
      </c>
      <c r="I1457" s="40" t="s">
        <v>631</v>
      </c>
      <c r="J1457" s="40" t="s">
        <v>7370</v>
      </c>
      <c r="K1457" s="40" t="s">
        <v>1170</v>
      </c>
      <c r="L1457" s="40" t="s">
        <v>9409</v>
      </c>
      <c r="M1457" s="103">
        <v>45959.405555555553</v>
      </c>
      <c r="N1457" s="103">
        <v>45980.665277777778</v>
      </c>
      <c r="O1457" s="40" t="s">
        <v>35</v>
      </c>
      <c r="P1457" s="40" t="s">
        <v>35</v>
      </c>
      <c r="Q1457" s="40" t="s">
        <v>1494</v>
      </c>
      <c r="R1457" s="40" t="s">
        <v>1495</v>
      </c>
      <c r="S1457" s="40" t="s">
        <v>11656</v>
      </c>
      <c r="T1457" s="40" t="s">
        <v>1497</v>
      </c>
      <c r="U1457" s="40">
        <v>24</v>
      </c>
      <c r="V1457" s="40" t="str">
        <f>VLOOKUP(D1457,TIPOLOGIA!A:F,5,0)</f>
        <v>INTERMEDIA</v>
      </c>
      <c r="W1457" s="40" t="str">
        <f>VLOOKUP(D1457,TIPOLOGIA!A:F,6,0)</f>
        <v>TERRESTRE</v>
      </c>
      <c r="X1457" s="40" t="s">
        <v>1591</v>
      </c>
      <c r="Y1457" s="40">
        <v>1</v>
      </c>
      <c r="Z1457" s="51">
        <f>IF(T1457="SOPORTE_TELEFÓNICO",'TARIFAS 2025'!$B$14,IF(V1457="PRINCIPAL",'TARIFAS 2025'!$B$11,IF(V1457="INTERMEDIA",'TARIFAS 2025'!$C$11,IF(V1457="LEJANA",'TARIFAS 2025'!$D$11))))</f>
        <v>36351</v>
      </c>
      <c r="AA1457" s="51">
        <f t="shared" si="23"/>
        <v>36351</v>
      </c>
    </row>
    <row r="1458" spans="1:27" s="85" customFormat="1" x14ac:dyDescent="0.3">
      <c r="A1458" s="40" t="s">
        <v>77</v>
      </c>
      <c r="B1458" s="40" t="str">
        <f>VLOOKUP(A1458,'CENTROS DE COSTOS'!A:D,2,0)</f>
        <v>0036-0003</v>
      </c>
      <c r="C1458" s="40" t="str">
        <f>VLOOKUP(A1458,'CENTROS DE COSTOS'!A:D,3,0)</f>
        <v>Wompi Suroccidente</v>
      </c>
      <c r="D1458" s="40">
        <v>76001</v>
      </c>
      <c r="E1458" s="40" t="s">
        <v>5711</v>
      </c>
      <c r="F1458" s="40">
        <v>56148</v>
      </c>
      <c r="G1458" s="40" t="s">
        <v>33</v>
      </c>
      <c r="H1458" s="40" t="s">
        <v>1101</v>
      </c>
      <c r="I1458" s="40" t="s">
        <v>77</v>
      </c>
      <c r="J1458" s="40" t="s">
        <v>7371</v>
      </c>
      <c r="K1458" s="40" t="s">
        <v>1170</v>
      </c>
      <c r="L1458" s="40" t="s">
        <v>9410</v>
      </c>
      <c r="M1458" s="103">
        <v>45979.413888888892</v>
      </c>
      <c r="N1458" s="103">
        <v>45980.666666666657</v>
      </c>
      <c r="O1458" s="40" t="s">
        <v>35</v>
      </c>
      <c r="P1458" s="40" t="s">
        <v>35</v>
      </c>
      <c r="Q1458" s="40" t="s">
        <v>1494</v>
      </c>
      <c r="R1458" s="40" t="s">
        <v>1495</v>
      </c>
      <c r="S1458" s="40" t="s">
        <v>11657</v>
      </c>
      <c r="T1458" s="40" t="s">
        <v>1172</v>
      </c>
      <c r="U1458" s="40">
        <v>24</v>
      </c>
      <c r="V1458" s="40" t="str">
        <f>VLOOKUP(D1458,TIPOLOGIA!A:F,5,0)</f>
        <v>PRINCIPAL</v>
      </c>
      <c r="W1458" s="40" t="str">
        <f>VLOOKUP(D1458,TIPOLOGIA!A:F,6,0)</f>
        <v>TERRESTRE</v>
      </c>
      <c r="X1458" s="40" t="s">
        <v>1221</v>
      </c>
      <c r="Y1458" s="40">
        <v>1</v>
      </c>
      <c r="Z1458" s="51">
        <f>IF(T1458="SOPORTE_TELEFÓNICO",'TARIFAS 2025'!$B$14,IF(V1458="PRINCIPAL",'TARIFAS 2025'!$B$11,IF(V1458="INTERMEDIA",'TARIFAS 2025'!$C$11,IF(V1458="LEJANA",'TARIFAS 2025'!$D$11))))</f>
        <v>31419</v>
      </c>
      <c r="AA1458" s="51">
        <f t="shared" si="23"/>
        <v>31419</v>
      </c>
    </row>
    <row r="1459" spans="1:27" s="85" customFormat="1" x14ac:dyDescent="0.3">
      <c r="A1459" s="40" t="s">
        <v>68</v>
      </c>
      <c r="B1459" s="40" t="str">
        <f>VLOOKUP(A1459,'CENTROS DE COSTOS'!A:D,2,0)</f>
        <v>0036-0001</v>
      </c>
      <c r="C1459" s="40" t="str">
        <f>VLOOKUP(A1459,'CENTROS DE COSTOS'!A:D,3,0)</f>
        <v>Wompi Costa</v>
      </c>
      <c r="D1459" s="40">
        <v>8001</v>
      </c>
      <c r="E1459" s="40" t="s">
        <v>5712</v>
      </c>
      <c r="F1459" s="40">
        <v>73803</v>
      </c>
      <c r="G1459" s="40" t="s">
        <v>33</v>
      </c>
      <c r="H1459" s="40" t="s">
        <v>253</v>
      </c>
      <c r="I1459" s="40" t="s">
        <v>68</v>
      </c>
      <c r="J1459" s="40" t="s">
        <v>7372</v>
      </c>
      <c r="K1459" s="40" t="s">
        <v>1170</v>
      </c>
      <c r="L1459" s="40" t="s">
        <v>9411</v>
      </c>
      <c r="M1459" s="103">
        <v>45979.397222222222</v>
      </c>
      <c r="N1459" s="103">
        <v>45980.668749999997</v>
      </c>
      <c r="O1459" s="40" t="s">
        <v>35</v>
      </c>
      <c r="P1459" s="40" t="s">
        <v>35</v>
      </c>
      <c r="Q1459" s="40" t="s">
        <v>1494</v>
      </c>
      <c r="R1459" s="40" t="s">
        <v>1495</v>
      </c>
      <c r="S1459" s="40" t="s">
        <v>11658</v>
      </c>
      <c r="T1459" s="40" t="s">
        <v>1172</v>
      </c>
      <c r="U1459" s="40">
        <v>24</v>
      </c>
      <c r="V1459" s="40" t="str">
        <f>VLOOKUP(D1459,TIPOLOGIA!A:F,5,0)</f>
        <v>PRINCIPAL</v>
      </c>
      <c r="W1459" s="40" t="str">
        <f>VLOOKUP(D1459,TIPOLOGIA!A:F,6,0)</f>
        <v>TERRESTRE</v>
      </c>
      <c r="X1459" s="40" t="s">
        <v>1470</v>
      </c>
      <c r="Y1459" s="40">
        <v>1</v>
      </c>
      <c r="Z1459" s="51">
        <f>IF(T1459="SOPORTE_TELEFÓNICO",'TARIFAS 2025'!$B$14,IF(V1459="PRINCIPAL",'TARIFAS 2025'!$B$11,IF(V1459="INTERMEDIA",'TARIFAS 2025'!$C$11,IF(V1459="LEJANA",'TARIFAS 2025'!$D$11))))</f>
        <v>31419</v>
      </c>
      <c r="AA1459" s="51">
        <f t="shared" si="23"/>
        <v>31419</v>
      </c>
    </row>
    <row r="1460" spans="1:27" s="85" customFormat="1" x14ac:dyDescent="0.3">
      <c r="A1460" s="40" t="s">
        <v>71</v>
      </c>
      <c r="B1460" s="40" t="str">
        <f>VLOOKUP(A1460,'CENTROS DE COSTOS'!A:D,2,0)</f>
        <v>0036-0004</v>
      </c>
      <c r="C1460" s="40" t="str">
        <f>VLOOKUP(A1460,'CENTROS DE COSTOS'!A:D,3,0)</f>
        <v>Wompi Centro</v>
      </c>
      <c r="D1460" s="40">
        <v>25754</v>
      </c>
      <c r="E1460" s="40" t="s">
        <v>5713</v>
      </c>
      <c r="F1460" s="40">
        <v>78568</v>
      </c>
      <c r="G1460" s="40" t="s">
        <v>33</v>
      </c>
      <c r="H1460" s="40" t="s">
        <v>618</v>
      </c>
      <c r="I1460" s="40" t="s">
        <v>698</v>
      </c>
      <c r="J1460" s="40" t="s">
        <v>7373</v>
      </c>
      <c r="K1460" s="40" t="s">
        <v>1170</v>
      </c>
      <c r="L1460" s="40" t="s">
        <v>9412</v>
      </c>
      <c r="M1460" s="103">
        <v>45979.333333333343</v>
      </c>
      <c r="N1460" s="103">
        <v>45980.671527777777</v>
      </c>
      <c r="O1460" s="40" t="s">
        <v>35</v>
      </c>
      <c r="P1460" s="40" t="s">
        <v>35</v>
      </c>
      <c r="Q1460" s="40" t="s">
        <v>1494</v>
      </c>
      <c r="R1460" s="40" t="s">
        <v>1495</v>
      </c>
      <c r="S1460" s="40" t="s">
        <v>11659</v>
      </c>
      <c r="T1460" s="40" t="s">
        <v>1172</v>
      </c>
      <c r="U1460" s="40">
        <v>16</v>
      </c>
      <c r="V1460" s="40" t="str">
        <f>VLOOKUP(D1460,TIPOLOGIA!A:F,5,0)</f>
        <v>PRINCIPAL</v>
      </c>
      <c r="W1460" s="40" t="str">
        <f>VLOOKUP(D1460,TIPOLOGIA!A:F,6,0)</f>
        <v>TERRESTRE</v>
      </c>
      <c r="X1460" s="40" t="s">
        <v>1208</v>
      </c>
      <c r="Y1460" s="40">
        <v>1</v>
      </c>
      <c r="Z1460" s="51">
        <f>IF(T1460="SOPORTE_TELEFÓNICO",'TARIFAS 2025'!$B$14,IF(V1460="PRINCIPAL",'TARIFAS 2025'!$B$11,IF(V1460="INTERMEDIA",'TARIFAS 2025'!$C$11,IF(V1460="LEJANA",'TARIFAS 2025'!$D$11))))</f>
        <v>31419</v>
      </c>
      <c r="AA1460" s="51">
        <f t="shared" si="23"/>
        <v>31419</v>
      </c>
    </row>
    <row r="1461" spans="1:27" s="85" customFormat="1" x14ac:dyDescent="0.3">
      <c r="A1461" s="40" t="s">
        <v>71</v>
      </c>
      <c r="B1461" s="40" t="str">
        <f>VLOOKUP(A1461,'CENTROS DE COSTOS'!A:D,2,0)</f>
        <v>0036-0004</v>
      </c>
      <c r="C1461" s="40" t="str">
        <f>VLOOKUP(A1461,'CENTROS DE COSTOS'!A:D,3,0)</f>
        <v>Wompi Centro</v>
      </c>
      <c r="D1461" s="40">
        <v>11001</v>
      </c>
      <c r="E1461" s="40" t="s">
        <v>5714</v>
      </c>
      <c r="F1461" s="40">
        <v>35051</v>
      </c>
      <c r="G1461" s="40" t="s">
        <v>33</v>
      </c>
      <c r="H1461" s="40" t="s">
        <v>618</v>
      </c>
      <c r="I1461" s="40" t="s">
        <v>71</v>
      </c>
      <c r="J1461" s="40" t="s">
        <v>1688</v>
      </c>
      <c r="K1461" s="40" t="s">
        <v>1170</v>
      </c>
      <c r="L1461" s="40" t="s">
        <v>9413</v>
      </c>
      <c r="M1461" s="103">
        <v>45979.442361111112</v>
      </c>
      <c r="N1461" s="103">
        <v>45980.674305555563</v>
      </c>
      <c r="O1461" s="40" t="s">
        <v>35</v>
      </c>
      <c r="P1461" s="40" t="s">
        <v>35</v>
      </c>
      <c r="Q1461" s="40" t="s">
        <v>1494</v>
      </c>
      <c r="R1461" s="40" t="s">
        <v>1495</v>
      </c>
      <c r="S1461" s="40" t="s">
        <v>11660</v>
      </c>
      <c r="T1461" s="40" t="s">
        <v>1172</v>
      </c>
      <c r="U1461" s="40">
        <v>48</v>
      </c>
      <c r="V1461" s="40" t="str">
        <f>VLOOKUP(D1461,TIPOLOGIA!A:F,5,0)</f>
        <v>PRINCIPAL</v>
      </c>
      <c r="W1461" s="40" t="str">
        <f>VLOOKUP(D1461,TIPOLOGIA!A:F,6,0)</f>
        <v>TERRESTRE</v>
      </c>
      <c r="X1461" s="40" t="s">
        <v>1197</v>
      </c>
      <c r="Y1461" s="40">
        <v>1</v>
      </c>
      <c r="Z1461" s="51">
        <f>IF(T1461="SOPORTE_TELEFÓNICO",'TARIFAS 2025'!$B$14,IF(V1461="PRINCIPAL",'TARIFAS 2025'!$B$11,IF(V1461="INTERMEDIA",'TARIFAS 2025'!$C$11,IF(V1461="LEJANA",'TARIFAS 2025'!$D$11))))</f>
        <v>31419</v>
      </c>
      <c r="AA1461" s="51">
        <f t="shared" si="23"/>
        <v>31419</v>
      </c>
    </row>
    <row r="1462" spans="1:27" s="85" customFormat="1" x14ac:dyDescent="0.3">
      <c r="A1462" s="40" t="s">
        <v>81</v>
      </c>
      <c r="B1462" s="40" t="str">
        <f>VLOOKUP(A1462,'CENTROS DE COSTOS'!A:D,2,0)</f>
        <v>0036-0007</v>
      </c>
      <c r="C1462" s="40" t="str">
        <f>VLOOKUP(A1462,'CENTROS DE COSTOS'!A:D,3,0)</f>
        <v>Wompi Santander</v>
      </c>
      <c r="D1462" s="40">
        <v>54001</v>
      </c>
      <c r="E1462" s="40" t="s">
        <v>5715</v>
      </c>
      <c r="F1462" s="40">
        <v>15006</v>
      </c>
      <c r="G1462" s="40" t="s">
        <v>33</v>
      </c>
      <c r="H1462" s="40" t="s">
        <v>891</v>
      </c>
      <c r="I1462" s="40" t="s">
        <v>81</v>
      </c>
      <c r="J1462" s="40" t="s">
        <v>7374</v>
      </c>
      <c r="K1462" s="40" t="s">
        <v>1170</v>
      </c>
      <c r="L1462" s="40" t="s">
        <v>9414</v>
      </c>
      <c r="M1462" s="103">
        <v>45979.38958333333</v>
      </c>
      <c r="N1462" s="103">
        <v>45980.674305555563</v>
      </c>
      <c r="O1462" s="40" t="s">
        <v>35</v>
      </c>
      <c r="P1462" s="40" t="s">
        <v>35</v>
      </c>
      <c r="Q1462" s="40" t="s">
        <v>1494</v>
      </c>
      <c r="R1462" s="40" t="s">
        <v>1495</v>
      </c>
      <c r="S1462" s="40" t="s">
        <v>11661</v>
      </c>
      <c r="T1462" s="40" t="s">
        <v>1172</v>
      </c>
      <c r="U1462" s="40">
        <v>64</v>
      </c>
      <c r="V1462" s="40" t="str">
        <f>VLOOKUP(D1462,TIPOLOGIA!A:F,5,0)</f>
        <v>PRINCIPAL</v>
      </c>
      <c r="W1462" s="40" t="str">
        <f>VLOOKUP(D1462,TIPOLOGIA!A:F,6,0)</f>
        <v>TERRESTRE</v>
      </c>
      <c r="X1462" s="40" t="s">
        <v>1313</v>
      </c>
      <c r="Y1462" s="40">
        <v>1</v>
      </c>
      <c r="Z1462" s="51">
        <f>IF(T1462="SOPORTE_TELEFÓNICO",'TARIFAS 2025'!$B$14,IF(V1462="PRINCIPAL",'TARIFAS 2025'!$B$11,IF(V1462="INTERMEDIA",'TARIFAS 2025'!$C$11,IF(V1462="LEJANA",'TARIFAS 2025'!$D$11))))</f>
        <v>31419</v>
      </c>
      <c r="AA1462" s="51">
        <f t="shared" si="23"/>
        <v>31419</v>
      </c>
    </row>
    <row r="1463" spans="1:27" s="85" customFormat="1" x14ac:dyDescent="0.3">
      <c r="A1463" s="40" t="s">
        <v>91</v>
      </c>
      <c r="B1463" s="40" t="str">
        <f>VLOOKUP(A1463,'CENTROS DE COSTOS'!A:D,2,0)</f>
        <v>0036-0003</v>
      </c>
      <c r="C1463" s="40" t="str">
        <f>VLOOKUP(A1463,'CENTROS DE COSTOS'!A:D,3,0)</f>
        <v>Wompi Suroccidente</v>
      </c>
      <c r="D1463" s="40">
        <v>52001</v>
      </c>
      <c r="E1463" s="40" t="s">
        <v>5716</v>
      </c>
      <c r="F1463" s="40">
        <v>33148</v>
      </c>
      <c r="G1463" s="40" t="s">
        <v>33</v>
      </c>
      <c r="H1463" s="40" t="s">
        <v>133</v>
      </c>
      <c r="I1463" s="40" t="s">
        <v>91</v>
      </c>
      <c r="J1463" s="40" t="s">
        <v>1547</v>
      </c>
      <c r="K1463" s="40" t="s">
        <v>1170</v>
      </c>
      <c r="L1463" s="40" t="s">
        <v>9415</v>
      </c>
      <c r="M1463" s="103">
        <v>45979.333333333343</v>
      </c>
      <c r="N1463" s="103">
        <v>45980.677083333343</v>
      </c>
      <c r="O1463" s="40" t="s">
        <v>35</v>
      </c>
      <c r="P1463" s="40" t="s">
        <v>35</v>
      </c>
      <c r="Q1463" s="40" t="s">
        <v>1494</v>
      </c>
      <c r="R1463" s="40" t="s">
        <v>1495</v>
      </c>
      <c r="S1463" s="40" t="s">
        <v>11662</v>
      </c>
      <c r="T1463" s="40" t="s">
        <v>1172</v>
      </c>
      <c r="U1463" s="40">
        <v>64</v>
      </c>
      <c r="V1463" s="40" t="str">
        <f>VLOOKUP(D1463,TIPOLOGIA!A:F,5,0)</f>
        <v>PRINCIPAL</v>
      </c>
      <c r="W1463" s="40" t="str">
        <f>VLOOKUP(D1463,TIPOLOGIA!A:F,6,0)</f>
        <v>TERRESTRE</v>
      </c>
      <c r="X1463" s="40" t="s">
        <v>1195</v>
      </c>
      <c r="Y1463" s="40">
        <v>1</v>
      </c>
      <c r="Z1463" s="51">
        <f>IF(T1463="SOPORTE_TELEFÓNICO",'TARIFAS 2025'!$B$14,IF(V1463="PRINCIPAL",'TARIFAS 2025'!$B$11,IF(V1463="INTERMEDIA",'TARIFAS 2025'!$C$11,IF(V1463="LEJANA",'TARIFAS 2025'!$D$11))))</f>
        <v>31419</v>
      </c>
      <c r="AA1463" s="51">
        <f t="shared" si="23"/>
        <v>31419</v>
      </c>
    </row>
    <row r="1464" spans="1:27" s="85" customFormat="1" x14ac:dyDescent="0.3">
      <c r="A1464" s="40" t="s">
        <v>81</v>
      </c>
      <c r="B1464" s="40" t="str">
        <f>VLOOKUP(A1464,'CENTROS DE COSTOS'!A:D,2,0)</f>
        <v>0036-0007</v>
      </c>
      <c r="C1464" s="40" t="str">
        <f>VLOOKUP(A1464,'CENTROS DE COSTOS'!A:D,3,0)</f>
        <v>Wompi Santander</v>
      </c>
      <c r="D1464" s="40">
        <v>54001</v>
      </c>
      <c r="E1464" s="40" t="s">
        <v>5717</v>
      </c>
      <c r="F1464" s="40">
        <v>77537</v>
      </c>
      <c r="G1464" s="40" t="s">
        <v>33</v>
      </c>
      <c r="H1464" s="40" t="s">
        <v>891</v>
      </c>
      <c r="I1464" s="40" t="s">
        <v>81</v>
      </c>
      <c r="J1464" s="40" t="s">
        <v>7375</v>
      </c>
      <c r="K1464" s="40" t="s">
        <v>1170</v>
      </c>
      <c r="L1464" s="40" t="s">
        <v>9416</v>
      </c>
      <c r="M1464" s="103">
        <v>45979.396527777782</v>
      </c>
      <c r="N1464" s="103">
        <v>45980.677777777782</v>
      </c>
      <c r="O1464" s="40" t="s">
        <v>35</v>
      </c>
      <c r="P1464" s="40" t="s">
        <v>35</v>
      </c>
      <c r="Q1464" s="40" t="s">
        <v>1494</v>
      </c>
      <c r="R1464" s="40" t="s">
        <v>1495</v>
      </c>
      <c r="S1464" s="40" t="s">
        <v>11663</v>
      </c>
      <c r="T1464" s="40" t="s">
        <v>1172</v>
      </c>
      <c r="U1464" s="40">
        <v>24</v>
      </c>
      <c r="V1464" s="40" t="str">
        <f>VLOOKUP(D1464,TIPOLOGIA!A:F,5,0)</f>
        <v>PRINCIPAL</v>
      </c>
      <c r="W1464" s="40" t="str">
        <f>VLOOKUP(D1464,TIPOLOGIA!A:F,6,0)</f>
        <v>TERRESTRE</v>
      </c>
      <c r="X1464" s="40" t="s">
        <v>1313</v>
      </c>
      <c r="Y1464" s="40">
        <v>1</v>
      </c>
      <c r="Z1464" s="51">
        <f>IF(T1464="SOPORTE_TELEFÓNICO",'TARIFAS 2025'!$B$14,IF(V1464="PRINCIPAL",'TARIFAS 2025'!$B$11,IF(V1464="INTERMEDIA",'TARIFAS 2025'!$C$11,IF(V1464="LEJANA",'TARIFAS 2025'!$D$11))))</f>
        <v>31419</v>
      </c>
      <c r="AA1464" s="51">
        <f t="shared" si="23"/>
        <v>31419</v>
      </c>
    </row>
    <row r="1465" spans="1:27" s="85" customFormat="1" x14ac:dyDescent="0.3">
      <c r="A1465" s="40" t="s">
        <v>71</v>
      </c>
      <c r="B1465" s="40" t="str">
        <f>VLOOKUP(A1465,'CENTROS DE COSTOS'!A:D,2,0)</f>
        <v>0036-0004</v>
      </c>
      <c r="C1465" s="40" t="str">
        <f>VLOOKUP(A1465,'CENTROS DE COSTOS'!A:D,3,0)</f>
        <v>Wompi Centro</v>
      </c>
      <c r="D1465" s="40">
        <v>11001</v>
      </c>
      <c r="E1465" s="40" t="s">
        <v>5718</v>
      </c>
      <c r="F1465" s="40">
        <v>77389</v>
      </c>
      <c r="G1465" s="40" t="s">
        <v>33</v>
      </c>
      <c r="H1465" s="40" t="s">
        <v>618</v>
      </c>
      <c r="I1465" s="40" t="s">
        <v>71</v>
      </c>
      <c r="J1465" s="40" t="s">
        <v>7376</v>
      </c>
      <c r="K1465" s="40" t="s">
        <v>1170</v>
      </c>
      <c r="L1465" s="40" t="s">
        <v>9417</v>
      </c>
      <c r="M1465" s="103">
        <v>45979.333333333343</v>
      </c>
      <c r="N1465" s="103">
        <v>45980.678472222222</v>
      </c>
      <c r="O1465" s="40" t="s">
        <v>35</v>
      </c>
      <c r="P1465" s="40" t="s">
        <v>35</v>
      </c>
      <c r="Q1465" s="40" t="s">
        <v>1494</v>
      </c>
      <c r="R1465" s="40" t="s">
        <v>1495</v>
      </c>
      <c r="S1465" s="40" t="s">
        <v>11664</v>
      </c>
      <c r="T1465" s="40" t="s">
        <v>1172</v>
      </c>
      <c r="U1465" s="40">
        <v>48</v>
      </c>
      <c r="V1465" s="40" t="str">
        <f>VLOOKUP(D1465,TIPOLOGIA!A:F,5,0)</f>
        <v>PRINCIPAL</v>
      </c>
      <c r="W1465" s="40" t="str">
        <f>VLOOKUP(D1465,TIPOLOGIA!A:F,6,0)</f>
        <v>TERRESTRE</v>
      </c>
      <c r="X1465" s="40" t="s">
        <v>1197</v>
      </c>
      <c r="Y1465" s="40">
        <v>1</v>
      </c>
      <c r="Z1465" s="51">
        <f>IF(T1465="SOPORTE_TELEFÓNICO",'TARIFAS 2025'!$B$14,IF(V1465="PRINCIPAL",'TARIFAS 2025'!$B$11,IF(V1465="INTERMEDIA",'TARIFAS 2025'!$C$11,IF(V1465="LEJANA",'TARIFAS 2025'!$D$11))))</f>
        <v>31419</v>
      </c>
      <c r="AA1465" s="51">
        <f t="shared" si="23"/>
        <v>31419</v>
      </c>
    </row>
    <row r="1466" spans="1:27" s="85" customFormat="1" x14ac:dyDescent="0.3">
      <c r="A1466" s="40" t="s">
        <v>74</v>
      </c>
      <c r="B1466" s="40" t="str">
        <f>VLOOKUP(A1466,'CENTROS DE COSTOS'!A:D,2,0)</f>
        <v>0036-0007</v>
      </c>
      <c r="C1466" s="40" t="str">
        <f>VLOOKUP(A1466,'CENTROS DE COSTOS'!A:D,3,0)</f>
        <v>Wompi Santander</v>
      </c>
      <c r="D1466" s="40">
        <v>68276</v>
      </c>
      <c r="E1466" s="40" t="s">
        <v>5719</v>
      </c>
      <c r="F1466" s="40">
        <v>81168</v>
      </c>
      <c r="G1466" s="40" t="s">
        <v>33</v>
      </c>
      <c r="H1466" s="40" t="s">
        <v>963</v>
      </c>
      <c r="I1466" s="40" t="s">
        <v>987</v>
      </c>
      <c r="J1466" s="40" t="s">
        <v>3196</v>
      </c>
      <c r="K1466" s="40" t="s">
        <v>1170</v>
      </c>
      <c r="L1466" s="40" t="s">
        <v>9418</v>
      </c>
      <c r="M1466" s="103">
        <v>45979.390277777777</v>
      </c>
      <c r="N1466" s="103">
        <v>45980.679861111108</v>
      </c>
      <c r="O1466" s="40" t="s">
        <v>35</v>
      </c>
      <c r="P1466" s="40" t="s">
        <v>35</v>
      </c>
      <c r="Q1466" s="40" t="s">
        <v>1494</v>
      </c>
      <c r="R1466" s="40" t="s">
        <v>1495</v>
      </c>
      <c r="S1466" s="40" t="s">
        <v>11665</v>
      </c>
      <c r="T1466" s="40" t="s">
        <v>1172</v>
      </c>
      <c r="U1466" s="40">
        <v>16</v>
      </c>
      <c r="V1466" s="40" t="str">
        <f>VLOOKUP(D1466,TIPOLOGIA!A:F,5,0)</f>
        <v>PRINCIPAL</v>
      </c>
      <c r="W1466" s="40" t="str">
        <f>VLOOKUP(D1466,TIPOLOGIA!A:F,6,0)</f>
        <v>TERRESTRE</v>
      </c>
      <c r="X1466" s="40" t="s">
        <v>1393</v>
      </c>
      <c r="Y1466" s="40">
        <v>1</v>
      </c>
      <c r="Z1466" s="51">
        <f>IF(T1466="SOPORTE_TELEFÓNICO",'TARIFAS 2025'!$B$14,IF(V1466="PRINCIPAL",'TARIFAS 2025'!$B$11,IF(V1466="INTERMEDIA",'TARIFAS 2025'!$C$11,IF(V1466="LEJANA",'TARIFAS 2025'!$D$11))))</f>
        <v>31419</v>
      </c>
      <c r="AA1466" s="51">
        <f t="shared" si="23"/>
        <v>31419</v>
      </c>
    </row>
    <row r="1467" spans="1:27" s="85" customFormat="1" x14ac:dyDescent="0.3">
      <c r="A1467" s="40" t="s">
        <v>90</v>
      </c>
      <c r="B1467" s="40" t="str">
        <f>VLOOKUP(A1467,'CENTROS DE COSTOS'!A:D,2,0)</f>
        <v>0036-0006</v>
      </c>
      <c r="C1467" s="40" t="str">
        <f>VLOOKUP(A1467,'CENTROS DE COSTOS'!A:D,3,0)</f>
        <v>Wompi Oriente</v>
      </c>
      <c r="D1467" s="40">
        <v>18001</v>
      </c>
      <c r="E1467" s="40" t="s">
        <v>5720</v>
      </c>
      <c r="F1467" s="40">
        <v>67573</v>
      </c>
      <c r="G1467" s="40" t="s">
        <v>33</v>
      </c>
      <c r="H1467" s="40" t="s">
        <v>466</v>
      </c>
      <c r="I1467" s="40" t="s">
        <v>82</v>
      </c>
      <c r="J1467" s="40" t="s">
        <v>7377</v>
      </c>
      <c r="K1467" s="40" t="s">
        <v>1170</v>
      </c>
      <c r="L1467" s="40" t="s">
        <v>9419</v>
      </c>
      <c r="M1467" s="103">
        <v>45975.493750000001</v>
      </c>
      <c r="N1467" s="103">
        <v>45980.681250000001</v>
      </c>
      <c r="O1467" s="40" t="s">
        <v>35</v>
      </c>
      <c r="P1467" s="40" t="s">
        <v>35</v>
      </c>
      <c r="Q1467" s="40" t="s">
        <v>1494</v>
      </c>
      <c r="R1467" s="40" t="s">
        <v>1495</v>
      </c>
      <c r="S1467" s="40" t="s">
        <v>11666</v>
      </c>
      <c r="T1467" s="40" t="s">
        <v>1172</v>
      </c>
      <c r="U1467" s="40">
        <v>48</v>
      </c>
      <c r="V1467" s="40" t="str">
        <f>VLOOKUP(D1467,TIPOLOGIA!A:F,5,0)</f>
        <v>LEJANA</v>
      </c>
      <c r="W1467" s="40" t="str">
        <f>VLOOKUP(D1467,TIPOLOGIA!A:F,6,0)</f>
        <v>TERRESTRE</v>
      </c>
      <c r="X1467" s="40" t="s">
        <v>1217</v>
      </c>
      <c r="Y1467" s="40">
        <v>1</v>
      </c>
      <c r="Z1467" s="51">
        <f>IF(T1467="SOPORTE_TELEFÓNICO",'TARIFAS 2025'!$B$14,IF(V1467="PRINCIPAL",'TARIFAS 2025'!$B$11,IF(V1467="INTERMEDIA",'TARIFAS 2025'!$C$11,IF(V1467="LEJANA",'TARIFAS 2025'!$D$11))))</f>
        <v>40250</v>
      </c>
      <c r="AA1467" s="51">
        <f t="shared" si="23"/>
        <v>40250</v>
      </c>
    </row>
    <row r="1468" spans="1:27" s="85" customFormat="1" x14ac:dyDescent="0.3">
      <c r="A1468" s="40" t="s">
        <v>95</v>
      </c>
      <c r="B1468" s="40" t="str">
        <f>VLOOKUP(A1468,'CENTROS DE COSTOS'!A:D,2,0)</f>
        <v>0036-0001</v>
      </c>
      <c r="C1468" s="40" t="str">
        <f>VLOOKUP(A1468,'CENTROS DE COSTOS'!A:D,3,0)</f>
        <v>Wompi Costa</v>
      </c>
      <c r="D1468" s="40">
        <v>70001</v>
      </c>
      <c r="E1468" s="40" t="s">
        <v>5721</v>
      </c>
      <c r="F1468" s="40">
        <v>78326</v>
      </c>
      <c r="G1468" s="40" t="s">
        <v>33</v>
      </c>
      <c r="H1468" s="40" t="s">
        <v>504</v>
      </c>
      <c r="I1468" s="40" t="s">
        <v>95</v>
      </c>
      <c r="J1468" s="40" t="s">
        <v>7378</v>
      </c>
      <c r="K1468" s="40" t="s">
        <v>1170</v>
      </c>
      <c r="L1468" s="40" t="s">
        <v>9420</v>
      </c>
      <c r="M1468" s="103">
        <v>45979.620833333327</v>
      </c>
      <c r="N1468" s="103">
        <v>45980.681944444441</v>
      </c>
      <c r="O1468" s="40" t="s">
        <v>35</v>
      </c>
      <c r="P1468" s="40" t="s">
        <v>35</v>
      </c>
      <c r="Q1468" s="40" t="s">
        <v>1494</v>
      </c>
      <c r="R1468" s="40" t="s">
        <v>1495</v>
      </c>
      <c r="S1468" s="40" t="s">
        <v>11667</v>
      </c>
      <c r="T1468" s="40" t="s">
        <v>1172</v>
      </c>
      <c r="U1468" s="40">
        <v>24</v>
      </c>
      <c r="V1468" s="40" t="str">
        <f>VLOOKUP(D1468,TIPOLOGIA!A:F,5,0)</f>
        <v>PRINCIPAL</v>
      </c>
      <c r="W1468" s="40" t="str">
        <f>VLOOKUP(D1468,TIPOLOGIA!A:F,6,0)</f>
        <v>TERRESTRE</v>
      </c>
      <c r="X1468" s="40" t="s">
        <v>1176</v>
      </c>
      <c r="Y1468" s="40">
        <v>1</v>
      </c>
      <c r="Z1468" s="51">
        <f>IF(T1468="SOPORTE_TELEFÓNICO",'TARIFAS 2025'!$B$14,IF(V1468="PRINCIPAL",'TARIFAS 2025'!$B$11,IF(V1468="INTERMEDIA",'TARIFAS 2025'!$C$11,IF(V1468="LEJANA",'TARIFAS 2025'!$D$11))))</f>
        <v>31419</v>
      </c>
      <c r="AA1468" s="51">
        <f t="shared" si="23"/>
        <v>31419</v>
      </c>
    </row>
    <row r="1469" spans="1:27" s="85" customFormat="1" x14ac:dyDescent="0.3">
      <c r="A1469" s="40" t="s">
        <v>65</v>
      </c>
      <c r="B1469" s="40" t="str">
        <f>VLOOKUP(A1469,'CENTROS DE COSTOS'!A:D,2,0)</f>
        <v>0036-0005</v>
      </c>
      <c r="C1469" s="40" t="str">
        <f>VLOOKUP(A1469,'CENTROS DE COSTOS'!A:D,3,0)</f>
        <v>Wompi Noroccidente</v>
      </c>
      <c r="D1469" s="40">
        <v>5045</v>
      </c>
      <c r="E1469" s="40" t="s">
        <v>5722</v>
      </c>
      <c r="F1469" s="40">
        <v>45370</v>
      </c>
      <c r="G1469" s="40" t="s">
        <v>33</v>
      </c>
      <c r="H1469" s="40" t="s">
        <v>120</v>
      </c>
      <c r="I1469" s="40" t="s">
        <v>65</v>
      </c>
      <c r="J1469" s="40" t="s">
        <v>7379</v>
      </c>
      <c r="K1469" s="40" t="s">
        <v>1170</v>
      </c>
      <c r="L1469" s="40" t="s">
        <v>9421</v>
      </c>
      <c r="M1469" s="103">
        <v>45975.333333333343</v>
      </c>
      <c r="N1469" s="103">
        <v>45980.692361111112</v>
      </c>
      <c r="O1469" s="40" t="s">
        <v>35</v>
      </c>
      <c r="P1469" s="40" t="s">
        <v>35</v>
      </c>
      <c r="Q1469" s="40" t="s">
        <v>1494</v>
      </c>
      <c r="R1469" s="40" t="s">
        <v>1495</v>
      </c>
      <c r="S1469" s="40" t="s">
        <v>11668</v>
      </c>
      <c r="T1469" s="40" t="s">
        <v>1172</v>
      </c>
      <c r="U1469" s="40">
        <v>64</v>
      </c>
      <c r="V1469" s="40" t="str">
        <f>VLOOKUP(D1469,TIPOLOGIA!A:F,5,0)</f>
        <v>PRINCIPAL</v>
      </c>
      <c r="W1469" s="40" t="str">
        <f>VLOOKUP(D1469,TIPOLOGIA!A:F,6,0)</f>
        <v>TERRESTRE</v>
      </c>
      <c r="X1469" s="40" t="s">
        <v>1232</v>
      </c>
      <c r="Y1469" s="40">
        <v>1</v>
      </c>
      <c r="Z1469" s="51">
        <f>IF(T1469="SOPORTE_TELEFÓNICO",'TARIFAS 2025'!$B$14,IF(V1469="PRINCIPAL",'TARIFAS 2025'!$B$11,IF(V1469="INTERMEDIA",'TARIFAS 2025'!$C$11,IF(V1469="LEJANA",'TARIFAS 2025'!$D$11))))</f>
        <v>31419</v>
      </c>
      <c r="AA1469" s="51">
        <f t="shared" si="23"/>
        <v>31419</v>
      </c>
    </row>
    <row r="1470" spans="1:27" s="85" customFormat="1" x14ac:dyDescent="0.3">
      <c r="A1470" s="40" t="s">
        <v>71</v>
      </c>
      <c r="B1470" s="40" t="str">
        <f>VLOOKUP(A1470,'CENTROS DE COSTOS'!A:D,2,0)</f>
        <v>0036-0004</v>
      </c>
      <c r="C1470" s="40" t="str">
        <f>VLOOKUP(A1470,'CENTROS DE COSTOS'!A:D,3,0)</f>
        <v>Wompi Centro</v>
      </c>
      <c r="D1470" s="40">
        <v>11001</v>
      </c>
      <c r="E1470" s="40" t="s">
        <v>5723</v>
      </c>
      <c r="F1470" s="40">
        <v>75123</v>
      </c>
      <c r="G1470" s="40" t="s">
        <v>33</v>
      </c>
      <c r="H1470" s="40" t="s">
        <v>618</v>
      </c>
      <c r="I1470" s="40" t="s">
        <v>71</v>
      </c>
      <c r="J1470" s="40" t="s">
        <v>1732</v>
      </c>
      <c r="K1470" s="40" t="s">
        <v>1170</v>
      </c>
      <c r="L1470" s="40" t="s">
        <v>9422</v>
      </c>
      <c r="M1470" s="103">
        <v>45979.333333333343</v>
      </c>
      <c r="N1470" s="103">
        <v>45980.695138888892</v>
      </c>
      <c r="O1470" s="40" t="s">
        <v>35</v>
      </c>
      <c r="P1470" s="40" t="s">
        <v>35</v>
      </c>
      <c r="Q1470" s="40" t="s">
        <v>1494</v>
      </c>
      <c r="R1470" s="40" t="s">
        <v>1495</v>
      </c>
      <c r="S1470" s="40" t="s">
        <v>11669</v>
      </c>
      <c r="T1470" s="40" t="s">
        <v>1172</v>
      </c>
      <c r="U1470" s="40">
        <v>8</v>
      </c>
      <c r="V1470" s="40" t="str">
        <f>VLOOKUP(D1470,TIPOLOGIA!A:F,5,0)</f>
        <v>PRINCIPAL</v>
      </c>
      <c r="W1470" s="40" t="str">
        <f>VLOOKUP(D1470,TIPOLOGIA!A:F,6,0)</f>
        <v>TERRESTRE</v>
      </c>
      <c r="X1470" s="40" t="s">
        <v>1198</v>
      </c>
      <c r="Y1470" s="40">
        <v>1</v>
      </c>
      <c r="Z1470" s="51">
        <f>IF(T1470="SOPORTE_TELEFÓNICO",'TARIFAS 2025'!$B$14,IF(V1470="PRINCIPAL",'TARIFAS 2025'!$B$11,IF(V1470="INTERMEDIA",'TARIFAS 2025'!$C$11,IF(V1470="LEJANA",'TARIFAS 2025'!$D$11))))</f>
        <v>31419</v>
      </c>
      <c r="AA1470" s="51">
        <f t="shared" si="23"/>
        <v>31419</v>
      </c>
    </row>
    <row r="1471" spans="1:27" s="85" customFormat="1" x14ac:dyDescent="0.3">
      <c r="A1471" s="40" t="s">
        <v>95</v>
      </c>
      <c r="B1471" s="40" t="str">
        <f>VLOOKUP(A1471,'CENTROS DE COSTOS'!A:D,2,0)</f>
        <v>0036-0001</v>
      </c>
      <c r="C1471" s="40" t="str">
        <f>VLOOKUP(A1471,'CENTROS DE COSTOS'!A:D,3,0)</f>
        <v>Wompi Costa</v>
      </c>
      <c r="D1471" s="40">
        <v>70001</v>
      </c>
      <c r="E1471" s="40" t="s">
        <v>5724</v>
      </c>
      <c r="F1471" s="40">
        <v>75388</v>
      </c>
      <c r="G1471" s="40" t="s">
        <v>33</v>
      </c>
      <c r="H1471" s="40" t="s">
        <v>504</v>
      </c>
      <c r="I1471" s="40" t="s">
        <v>95</v>
      </c>
      <c r="J1471" s="40" t="s">
        <v>7380</v>
      </c>
      <c r="K1471" s="40" t="s">
        <v>1170</v>
      </c>
      <c r="L1471" s="40" t="s">
        <v>9423</v>
      </c>
      <c r="M1471" s="103">
        <v>45975.523611111108</v>
      </c>
      <c r="N1471" s="103">
        <v>45980.697916666657</v>
      </c>
      <c r="O1471" s="40" t="s">
        <v>35</v>
      </c>
      <c r="P1471" s="40" t="s">
        <v>35</v>
      </c>
      <c r="Q1471" s="40" t="s">
        <v>1494</v>
      </c>
      <c r="R1471" s="40" t="s">
        <v>1495</v>
      </c>
      <c r="S1471" s="40" t="s">
        <v>11670</v>
      </c>
      <c r="T1471" s="40" t="s">
        <v>1172</v>
      </c>
      <c r="U1471" s="40">
        <v>32</v>
      </c>
      <c r="V1471" s="40" t="str">
        <f>VLOOKUP(D1471,TIPOLOGIA!A:F,5,0)</f>
        <v>PRINCIPAL</v>
      </c>
      <c r="W1471" s="40" t="str">
        <f>VLOOKUP(D1471,TIPOLOGIA!A:F,6,0)</f>
        <v>TERRESTRE</v>
      </c>
      <c r="X1471" s="40" t="s">
        <v>1176</v>
      </c>
      <c r="Y1471" s="40">
        <v>1</v>
      </c>
      <c r="Z1471" s="51">
        <f>IF(T1471="SOPORTE_TELEFÓNICO",'TARIFAS 2025'!$B$14,IF(V1471="PRINCIPAL",'TARIFAS 2025'!$B$11,IF(V1471="INTERMEDIA",'TARIFAS 2025'!$C$11,IF(V1471="LEJANA",'TARIFAS 2025'!$D$11))))</f>
        <v>31419</v>
      </c>
      <c r="AA1471" s="51">
        <f t="shared" si="23"/>
        <v>31419</v>
      </c>
    </row>
    <row r="1472" spans="1:27" s="85" customFormat="1" x14ac:dyDescent="0.3">
      <c r="A1472" s="40" t="s">
        <v>77</v>
      </c>
      <c r="B1472" s="40" t="str">
        <f>VLOOKUP(A1472,'CENTROS DE COSTOS'!A:D,2,0)</f>
        <v>0036-0003</v>
      </c>
      <c r="C1472" s="40" t="str">
        <f>VLOOKUP(A1472,'CENTROS DE COSTOS'!A:D,3,0)</f>
        <v>Wompi Suroccidente</v>
      </c>
      <c r="D1472" s="40">
        <v>19001</v>
      </c>
      <c r="E1472" s="40" t="s">
        <v>5725</v>
      </c>
      <c r="F1472" s="40">
        <v>76278</v>
      </c>
      <c r="G1472" s="40" t="s">
        <v>33</v>
      </c>
      <c r="H1472" s="40" t="s">
        <v>498</v>
      </c>
      <c r="I1472" s="40" t="s">
        <v>93</v>
      </c>
      <c r="J1472" s="40" t="s">
        <v>7381</v>
      </c>
      <c r="K1472" s="40" t="s">
        <v>1170</v>
      </c>
      <c r="L1472" s="40" t="s">
        <v>9424</v>
      </c>
      <c r="M1472" s="103">
        <v>45979.333333333343</v>
      </c>
      <c r="N1472" s="103">
        <v>45980.700694444437</v>
      </c>
      <c r="O1472" s="40" t="s">
        <v>35</v>
      </c>
      <c r="P1472" s="40" t="s">
        <v>35</v>
      </c>
      <c r="Q1472" s="40" t="s">
        <v>1494</v>
      </c>
      <c r="R1472" s="40" t="s">
        <v>1495</v>
      </c>
      <c r="S1472" s="40" t="s">
        <v>11671</v>
      </c>
      <c r="T1472" s="40" t="s">
        <v>1172</v>
      </c>
      <c r="U1472" s="40">
        <v>32</v>
      </c>
      <c r="V1472" s="40" t="str">
        <f>VLOOKUP(D1472,TIPOLOGIA!A:F,5,0)</f>
        <v>LEJANA</v>
      </c>
      <c r="W1472" s="40" t="str">
        <f>VLOOKUP(D1472,TIPOLOGIA!A:F,6,0)</f>
        <v>TERRESTRE</v>
      </c>
      <c r="X1472" s="40" t="s">
        <v>1194</v>
      </c>
      <c r="Y1472" s="40">
        <v>1</v>
      </c>
      <c r="Z1472" s="51">
        <f>IF(T1472="SOPORTE_TELEFÓNICO",'TARIFAS 2025'!$B$14,IF(V1472="PRINCIPAL",'TARIFAS 2025'!$B$11,IF(V1472="INTERMEDIA",'TARIFAS 2025'!$C$11,IF(V1472="LEJANA",'TARIFAS 2025'!$D$11))))</f>
        <v>40250</v>
      </c>
      <c r="AA1472" s="51">
        <f t="shared" si="23"/>
        <v>40250</v>
      </c>
    </row>
    <row r="1473" spans="1:27" s="85" customFormat="1" x14ac:dyDescent="0.3">
      <c r="A1473" s="40" t="s">
        <v>77</v>
      </c>
      <c r="B1473" s="40" t="str">
        <f>VLOOKUP(A1473,'CENTROS DE COSTOS'!A:D,2,0)</f>
        <v>0036-0003</v>
      </c>
      <c r="C1473" s="40" t="str">
        <f>VLOOKUP(A1473,'CENTROS DE COSTOS'!A:D,3,0)</f>
        <v>Wompi Suroccidente</v>
      </c>
      <c r="D1473" s="40">
        <v>19001</v>
      </c>
      <c r="E1473" s="40" t="s">
        <v>5726</v>
      </c>
      <c r="F1473" s="40">
        <v>33708</v>
      </c>
      <c r="G1473" s="40" t="s">
        <v>33</v>
      </c>
      <c r="H1473" s="40" t="s">
        <v>498</v>
      </c>
      <c r="I1473" s="40" t="s">
        <v>93</v>
      </c>
      <c r="J1473" s="40" t="s">
        <v>7382</v>
      </c>
      <c r="K1473" s="40" t="s">
        <v>1170</v>
      </c>
      <c r="L1473" s="40" t="s">
        <v>9425</v>
      </c>
      <c r="M1473" s="103">
        <v>45979.333333333343</v>
      </c>
      <c r="N1473" s="103">
        <v>45980.70208333333</v>
      </c>
      <c r="O1473" s="40" t="s">
        <v>35</v>
      </c>
      <c r="P1473" s="40" t="s">
        <v>35</v>
      </c>
      <c r="Q1473" s="40" t="s">
        <v>1494</v>
      </c>
      <c r="R1473" s="40" t="s">
        <v>1495</v>
      </c>
      <c r="S1473" s="40" t="s">
        <v>11672</v>
      </c>
      <c r="T1473" s="40" t="s">
        <v>1172</v>
      </c>
      <c r="U1473" s="40">
        <v>64</v>
      </c>
      <c r="V1473" s="40" t="str">
        <f>VLOOKUP(D1473,TIPOLOGIA!A:F,5,0)</f>
        <v>LEJANA</v>
      </c>
      <c r="W1473" s="40" t="str">
        <f>VLOOKUP(D1473,TIPOLOGIA!A:F,6,0)</f>
        <v>TERRESTRE</v>
      </c>
      <c r="X1473" s="40" t="s">
        <v>1194</v>
      </c>
      <c r="Y1473" s="40">
        <v>1</v>
      </c>
      <c r="Z1473" s="51">
        <f>IF(T1473="SOPORTE_TELEFÓNICO",'TARIFAS 2025'!$B$14,IF(V1473="PRINCIPAL",'TARIFAS 2025'!$B$11,IF(V1473="INTERMEDIA",'TARIFAS 2025'!$C$11,IF(V1473="LEJANA",'TARIFAS 2025'!$D$11))))</f>
        <v>40250</v>
      </c>
      <c r="AA1473" s="51">
        <f t="shared" si="23"/>
        <v>40250</v>
      </c>
    </row>
    <row r="1474" spans="1:27" s="85" customFormat="1" x14ac:dyDescent="0.3">
      <c r="A1474" s="40" t="s">
        <v>85</v>
      </c>
      <c r="B1474" s="40" t="str">
        <f>VLOOKUP(A1474,'CENTROS DE COSTOS'!A:D,2,0)</f>
        <v>0036-0006</v>
      </c>
      <c r="C1474" s="40" t="str">
        <f>VLOOKUP(A1474,'CENTROS DE COSTOS'!A:D,3,0)</f>
        <v>Wompi Oriente</v>
      </c>
      <c r="D1474" s="40">
        <v>73001</v>
      </c>
      <c r="E1474" s="40" t="s">
        <v>5727</v>
      </c>
      <c r="F1474" s="40">
        <v>46296</v>
      </c>
      <c r="G1474" s="40" t="s">
        <v>33</v>
      </c>
      <c r="H1474" s="40" t="s">
        <v>1056</v>
      </c>
      <c r="I1474" s="40" t="s">
        <v>85</v>
      </c>
      <c r="J1474" s="40" t="s">
        <v>7383</v>
      </c>
      <c r="K1474" s="40" t="s">
        <v>1170</v>
      </c>
      <c r="L1474" s="40" t="s">
        <v>9426</v>
      </c>
      <c r="M1474" s="103">
        <v>45979.333333333343</v>
      </c>
      <c r="N1474" s="103">
        <v>45980.706250000003</v>
      </c>
      <c r="O1474" s="40" t="s">
        <v>35</v>
      </c>
      <c r="P1474" s="40" t="s">
        <v>35</v>
      </c>
      <c r="Q1474" s="40" t="s">
        <v>1494</v>
      </c>
      <c r="R1474" s="40" t="s">
        <v>1495</v>
      </c>
      <c r="S1474" s="40" t="s">
        <v>11673</v>
      </c>
      <c r="T1474" s="40" t="s">
        <v>1172</v>
      </c>
      <c r="U1474" s="40">
        <v>24</v>
      </c>
      <c r="V1474" s="40" t="str">
        <f>VLOOKUP(D1474,TIPOLOGIA!A:F,5,0)</f>
        <v>PRINCIPAL</v>
      </c>
      <c r="W1474" s="40" t="str">
        <f>VLOOKUP(D1474,TIPOLOGIA!A:F,6,0)</f>
        <v>TERRESTRE</v>
      </c>
      <c r="X1474" s="40" t="s">
        <v>1319</v>
      </c>
      <c r="Y1474" s="40">
        <v>1</v>
      </c>
      <c r="Z1474" s="51">
        <f>IF(T1474="SOPORTE_TELEFÓNICO",'TARIFAS 2025'!$B$14,IF(V1474="PRINCIPAL",'TARIFAS 2025'!$B$11,IF(V1474="INTERMEDIA",'TARIFAS 2025'!$C$11,IF(V1474="LEJANA",'TARIFAS 2025'!$D$11))))</f>
        <v>31419</v>
      </c>
      <c r="AA1474" s="51">
        <f t="shared" si="23"/>
        <v>31419</v>
      </c>
    </row>
    <row r="1475" spans="1:27" s="85" customFormat="1" x14ac:dyDescent="0.3">
      <c r="A1475" s="40" t="s">
        <v>71</v>
      </c>
      <c r="B1475" s="40" t="str">
        <f>VLOOKUP(A1475,'CENTROS DE COSTOS'!A:D,2,0)</f>
        <v>0036-0004</v>
      </c>
      <c r="C1475" s="40" t="str">
        <f>VLOOKUP(A1475,'CENTROS DE COSTOS'!A:D,3,0)</f>
        <v>Wompi Centro</v>
      </c>
      <c r="D1475" s="40">
        <v>25843</v>
      </c>
      <c r="E1475" s="40" t="s">
        <v>5728</v>
      </c>
      <c r="F1475" s="40">
        <v>73752</v>
      </c>
      <c r="G1475" s="40" t="s">
        <v>33</v>
      </c>
      <c r="H1475" s="40" t="s">
        <v>618</v>
      </c>
      <c r="I1475" s="40" t="s">
        <v>720</v>
      </c>
      <c r="J1475" s="40" t="s">
        <v>7384</v>
      </c>
      <c r="K1475" s="40" t="s">
        <v>1170</v>
      </c>
      <c r="L1475" s="40" t="s">
        <v>9427</v>
      </c>
      <c r="M1475" s="103">
        <v>45974.5</v>
      </c>
      <c r="N1475" s="103">
        <v>45981.352083333331</v>
      </c>
      <c r="O1475" s="40" t="s">
        <v>35</v>
      </c>
      <c r="P1475" s="40" t="s">
        <v>35</v>
      </c>
      <c r="Q1475" s="40" t="s">
        <v>1494</v>
      </c>
      <c r="R1475" s="40" t="s">
        <v>1495</v>
      </c>
      <c r="S1475" s="40" t="s">
        <v>11674</v>
      </c>
      <c r="T1475" s="40" t="s">
        <v>1497</v>
      </c>
      <c r="U1475" s="40">
        <v>16</v>
      </c>
      <c r="V1475" s="40" t="str">
        <f>VLOOKUP(D1475,TIPOLOGIA!A:F,5,0)</f>
        <v>INTERMEDIA</v>
      </c>
      <c r="W1475" s="40" t="str">
        <f>VLOOKUP(D1475,TIPOLOGIA!A:F,6,0)</f>
        <v>TERRESTRE</v>
      </c>
      <c r="X1475" s="40" t="s">
        <v>1675</v>
      </c>
      <c r="Y1475" s="40">
        <v>1</v>
      </c>
      <c r="Z1475" s="51">
        <f>IF(T1475="SOPORTE_TELEFÓNICO",'TARIFAS 2025'!$B$14,IF(V1475="PRINCIPAL",'TARIFAS 2025'!$B$11,IF(V1475="INTERMEDIA",'TARIFAS 2025'!$C$11,IF(V1475="LEJANA",'TARIFAS 2025'!$D$11))))</f>
        <v>36351</v>
      </c>
      <c r="AA1475" s="51">
        <f t="shared" si="23"/>
        <v>36351</v>
      </c>
    </row>
    <row r="1476" spans="1:27" s="85" customFormat="1" x14ac:dyDescent="0.3">
      <c r="A1476" s="40" t="s">
        <v>71</v>
      </c>
      <c r="B1476" s="40" t="str">
        <f>VLOOKUP(A1476,'CENTROS DE COSTOS'!A:D,2,0)</f>
        <v>0036-0004</v>
      </c>
      <c r="C1476" s="40" t="str">
        <f>VLOOKUP(A1476,'CENTROS DE COSTOS'!A:D,3,0)</f>
        <v>Wompi Centro</v>
      </c>
      <c r="D1476" s="40">
        <v>25269</v>
      </c>
      <c r="E1476" s="40" t="s">
        <v>5729</v>
      </c>
      <c r="F1476" s="40">
        <v>80014</v>
      </c>
      <c r="G1476" s="40" t="s">
        <v>33</v>
      </c>
      <c r="H1476" s="40" t="s">
        <v>618</v>
      </c>
      <c r="I1476" s="40" t="s">
        <v>647</v>
      </c>
      <c r="J1476" s="40" t="s">
        <v>7385</v>
      </c>
      <c r="K1476" s="40" t="s">
        <v>1170</v>
      </c>
      <c r="L1476" s="40" t="s">
        <v>9428</v>
      </c>
      <c r="M1476" s="103">
        <v>45974.665277777778</v>
      </c>
      <c r="N1476" s="103">
        <v>45981.355555555558</v>
      </c>
      <c r="O1476" s="40" t="s">
        <v>35</v>
      </c>
      <c r="P1476" s="40" t="s">
        <v>35</v>
      </c>
      <c r="Q1476" s="40" t="s">
        <v>1494</v>
      </c>
      <c r="R1476" s="40" t="s">
        <v>1495</v>
      </c>
      <c r="S1476" s="40" t="s">
        <v>11675</v>
      </c>
      <c r="T1476" s="40" t="s">
        <v>1497</v>
      </c>
      <c r="U1476" s="40">
        <v>16</v>
      </c>
      <c r="V1476" s="40" t="str">
        <f>VLOOKUP(D1476,TIPOLOGIA!A:F,5,0)</f>
        <v>INTERMEDIA</v>
      </c>
      <c r="W1476" s="40" t="str">
        <f>VLOOKUP(D1476,TIPOLOGIA!A:F,6,0)</f>
        <v>TERRESTRE</v>
      </c>
      <c r="X1476" s="40" t="s">
        <v>1749</v>
      </c>
      <c r="Y1476" s="40">
        <v>1</v>
      </c>
      <c r="Z1476" s="51">
        <f>IF(T1476="SOPORTE_TELEFÓNICO",'TARIFAS 2025'!$B$14,IF(V1476="PRINCIPAL",'TARIFAS 2025'!$B$11,IF(V1476="INTERMEDIA",'TARIFAS 2025'!$C$11,IF(V1476="LEJANA",'TARIFAS 2025'!$D$11))))</f>
        <v>36351</v>
      </c>
      <c r="AA1476" s="51">
        <f t="shared" si="23"/>
        <v>36351</v>
      </c>
    </row>
    <row r="1477" spans="1:27" s="85" customFormat="1" x14ac:dyDescent="0.3">
      <c r="A1477" s="40" t="s">
        <v>92</v>
      </c>
      <c r="B1477" s="40" t="str">
        <f>VLOOKUP(A1477,'CENTROS DE COSTOS'!A:D,2,0)</f>
        <v>0036-0002</v>
      </c>
      <c r="C1477" s="40" t="str">
        <f>VLOOKUP(A1477,'CENTROS DE COSTOS'!A:D,3,0)</f>
        <v>Wompi Eje Cafetero</v>
      </c>
      <c r="D1477" s="40">
        <v>76122</v>
      </c>
      <c r="E1477" s="40" t="s">
        <v>5730</v>
      </c>
      <c r="F1477" s="40">
        <v>69064</v>
      </c>
      <c r="G1477" s="40" t="s">
        <v>33</v>
      </c>
      <c r="H1477" s="40" t="s">
        <v>1101</v>
      </c>
      <c r="I1477" s="40" t="s">
        <v>1107</v>
      </c>
      <c r="J1477" s="40" t="s">
        <v>7386</v>
      </c>
      <c r="K1477" s="40" t="s">
        <v>1170</v>
      </c>
      <c r="L1477" s="40" t="s">
        <v>9429</v>
      </c>
      <c r="M1477" s="103">
        <v>45973.438888888893</v>
      </c>
      <c r="N1477" s="103">
        <v>45981.395138888889</v>
      </c>
      <c r="O1477" s="40" t="s">
        <v>35</v>
      </c>
      <c r="P1477" s="40" t="s">
        <v>35</v>
      </c>
      <c r="Q1477" s="40" t="s">
        <v>1494</v>
      </c>
      <c r="R1477" s="40" t="s">
        <v>1495</v>
      </c>
      <c r="S1477" s="40" t="s">
        <v>11676</v>
      </c>
      <c r="T1477" s="40" t="s">
        <v>1497</v>
      </c>
      <c r="U1477" s="40">
        <v>24</v>
      </c>
      <c r="V1477" s="40" t="str">
        <f>VLOOKUP(D1477,TIPOLOGIA!A:F,5,0)</f>
        <v>INTERMEDIA</v>
      </c>
      <c r="W1477" s="40" t="str">
        <f>VLOOKUP(D1477,TIPOLOGIA!A:F,6,0)</f>
        <v>TERRESTRE</v>
      </c>
      <c r="X1477" s="40" t="s">
        <v>1749</v>
      </c>
      <c r="Y1477" s="40">
        <v>1</v>
      </c>
      <c r="Z1477" s="51">
        <f>IF(T1477="SOPORTE_TELEFÓNICO",'TARIFAS 2025'!$B$14,IF(V1477="PRINCIPAL",'TARIFAS 2025'!$B$11,IF(V1477="INTERMEDIA",'TARIFAS 2025'!$C$11,IF(V1477="LEJANA",'TARIFAS 2025'!$D$11))))</f>
        <v>36351</v>
      </c>
      <c r="AA1477" s="51">
        <f t="shared" si="23"/>
        <v>36351</v>
      </c>
    </row>
    <row r="1478" spans="1:27" s="85" customFormat="1" x14ac:dyDescent="0.3">
      <c r="A1478" s="40" t="s">
        <v>92</v>
      </c>
      <c r="B1478" s="40" t="str">
        <f>VLOOKUP(A1478,'CENTROS DE COSTOS'!A:D,2,0)</f>
        <v>0036-0002</v>
      </c>
      <c r="C1478" s="40" t="str">
        <f>VLOOKUP(A1478,'CENTROS DE COSTOS'!A:D,3,0)</f>
        <v>Wompi Eje Cafetero</v>
      </c>
      <c r="D1478" s="40">
        <v>66318</v>
      </c>
      <c r="E1478" s="40" t="s">
        <v>5731</v>
      </c>
      <c r="F1478" s="40">
        <v>66153</v>
      </c>
      <c r="G1478" s="40" t="s">
        <v>33</v>
      </c>
      <c r="H1478" s="40" t="s">
        <v>458</v>
      </c>
      <c r="I1478" s="40" t="s">
        <v>952</v>
      </c>
      <c r="J1478" s="40" t="s">
        <v>7387</v>
      </c>
      <c r="K1478" s="40" t="s">
        <v>1170</v>
      </c>
      <c r="L1478" s="40" t="s">
        <v>9430</v>
      </c>
      <c r="M1478" s="103">
        <v>45973.44027777778</v>
      </c>
      <c r="N1478" s="103">
        <v>45981.396527777782</v>
      </c>
      <c r="O1478" s="40" t="s">
        <v>35</v>
      </c>
      <c r="P1478" s="40" t="s">
        <v>35</v>
      </c>
      <c r="Q1478" s="40" t="s">
        <v>1494</v>
      </c>
      <c r="R1478" s="40" t="s">
        <v>1495</v>
      </c>
      <c r="S1478" s="40" t="s">
        <v>11677</v>
      </c>
      <c r="T1478" s="40" t="s">
        <v>1497</v>
      </c>
      <c r="U1478" s="40">
        <v>32</v>
      </c>
      <c r="V1478" s="40" t="str">
        <f>VLOOKUP(D1478,TIPOLOGIA!A:F,5,0)</f>
        <v>INTERMEDIA</v>
      </c>
      <c r="W1478" s="40" t="str">
        <f>VLOOKUP(D1478,TIPOLOGIA!A:F,6,0)</f>
        <v>TERRESTRE</v>
      </c>
      <c r="X1478" s="40" t="s">
        <v>1749</v>
      </c>
      <c r="Y1478" s="40">
        <v>1</v>
      </c>
      <c r="Z1478" s="51">
        <f>IF(T1478="SOPORTE_TELEFÓNICO",'TARIFAS 2025'!$B$14,IF(V1478="PRINCIPAL",'TARIFAS 2025'!$B$11,IF(V1478="INTERMEDIA",'TARIFAS 2025'!$C$11,IF(V1478="LEJANA",'TARIFAS 2025'!$D$11))))</f>
        <v>36351</v>
      </c>
      <c r="AA1478" s="51">
        <f t="shared" si="23"/>
        <v>36351</v>
      </c>
    </row>
    <row r="1479" spans="1:27" s="85" customFormat="1" x14ac:dyDescent="0.3">
      <c r="A1479" s="40" t="s">
        <v>77</v>
      </c>
      <c r="B1479" s="40" t="str">
        <f>VLOOKUP(A1479,'CENTROS DE COSTOS'!A:D,2,0)</f>
        <v>0036-0003</v>
      </c>
      <c r="C1479" s="40" t="str">
        <f>VLOOKUP(A1479,'CENTROS DE COSTOS'!A:D,3,0)</f>
        <v>Wompi Suroccidente</v>
      </c>
      <c r="D1479" s="40">
        <v>76001</v>
      </c>
      <c r="E1479" s="40" t="s">
        <v>5732</v>
      </c>
      <c r="F1479" s="40">
        <v>76582</v>
      </c>
      <c r="G1479" s="40" t="s">
        <v>33</v>
      </c>
      <c r="H1479" s="40" t="s">
        <v>1101</v>
      </c>
      <c r="I1479" s="40" t="s">
        <v>77</v>
      </c>
      <c r="J1479" s="40" t="s">
        <v>7388</v>
      </c>
      <c r="K1479" s="40" t="s">
        <v>1170</v>
      </c>
      <c r="L1479" s="40" t="s">
        <v>9431</v>
      </c>
      <c r="M1479" s="103">
        <v>45980.649305555547</v>
      </c>
      <c r="N1479" s="103">
        <v>45981.399305555547</v>
      </c>
      <c r="O1479" s="40" t="s">
        <v>35</v>
      </c>
      <c r="P1479" s="40" t="s">
        <v>35</v>
      </c>
      <c r="Q1479" s="40" t="s">
        <v>1494</v>
      </c>
      <c r="R1479" s="40" t="s">
        <v>1495</v>
      </c>
      <c r="S1479" s="40" t="s">
        <v>11678</v>
      </c>
      <c r="T1479" s="40" t="s">
        <v>1172</v>
      </c>
      <c r="U1479" s="40">
        <v>16</v>
      </c>
      <c r="V1479" s="40" t="str">
        <f>VLOOKUP(D1479,TIPOLOGIA!A:F,5,0)</f>
        <v>PRINCIPAL</v>
      </c>
      <c r="W1479" s="40" t="str">
        <f>VLOOKUP(D1479,TIPOLOGIA!A:F,6,0)</f>
        <v>TERRESTRE</v>
      </c>
      <c r="X1479" s="40" t="s">
        <v>1673</v>
      </c>
      <c r="Y1479" s="40">
        <v>1</v>
      </c>
      <c r="Z1479" s="51">
        <f>IF(T1479="SOPORTE_TELEFÓNICO",'TARIFAS 2025'!$B$14,IF(V1479="PRINCIPAL",'TARIFAS 2025'!$B$11,IF(V1479="INTERMEDIA",'TARIFAS 2025'!$C$11,IF(V1479="LEJANA",'TARIFAS 2025'!$D$11))))</f>
        <v>31419</v>
      </c>
      <c r="AA1479" s="51">
        <f t="shared" si="23"/>
        <v>31419</v>
      </c>
    </row>
    <row r="1480" spans="1:27" s="85" customFormat="1" x14ac:dyDescent="0.3">
      <c r="A1480" s="40" t="s">
        <v>99</v>
      </c>
      <c r="B1480" s="40" t="str">
        <f>VLOOKUP(A1480,'CENTROS DE COSTOS'!A:D,2,0)</f>
        <v>0036-0006</v>
      </c>
      <c r="C1480" s="40" t="str">
        <f>VLOOKUP(A1480,'CENTROS DE COSTOS'!A:D,3,0)</f>
        <v>Wompi Oriente</v>
      </c>
      <c r="D1480" s="40">
        <v>85001</v>
      </c>
      <c r="E1480" s="40" t="s">
        <v>5733</v>
      </c>
      <c r="F1480" s="40">
        <v>76523</v>
      </c>
      <c r="G1480" s="40" t="s">
        <v>33</v>
      </c>
      <c r="H1480" s="40" t="s">
        <v>481</v>
      </c>
      <c r="I1480" s="40" t="s">
        <v>99</v>
      </c>
      <c r="J1480" s="40" t="s">
        <v>7389</v>
      </c>
      <c r="K1480" s="40" t="s">
        <v>1170</v>
      </c>
      <c r="L1480" s="40" t="s">
        <v>9432</v>
      </c>
      <c r="M1480" s="103">
        <v>45980.431250000001</v>
      </c>
      <c r="N1480" s="103">
        <v>45981.400694444441</v>
      </c>
      <c r="O1480" s="40" t="s">
        <v>35</v>
      </c>
      <c r="P1480" s="40" t="s">
        <v>35</v>
      </c>
      <c r="Q1480" s="40" t="s">
        <v>1494</v>
      </c>
      <c r="R1480" s="40" t="s">
        <v>1495</v>
      </c>
      <c r="S1480" s="40" t="s">
        <v>11679</v>
      </c>
      <c r="T1480" s="40" t="s">
        <v>1172</v>
      </c>
      <c r="U1480" s="40">
        <v>48</v>
      </c>
      <c r="V1480" s="40" t="str">
        <f>VLOOKUP(D1480,TIPOLOGIA!A:F,5,0)</f>
        <v>PRINCIPAL</v>
      </c>
      <c r="W1480" s="40" t="str">
        <f>VLOOKUP(D1480,TIPOLOGIA!A:F,6,0)</f>
        <v>TERRESTRE</v>
      </c>
      <c r="X1480" s="40" t="s">
        <v>1219</v>
      </c>
      <c r="Y1480" s="40">
        <v>1</v>
      </c>
      <c r="Z1480" s="51">
        <f>IF(T1480="SOPORTE_TELEFÓNICO",'TARIFAS 2025'!$B$14,IF(V1480="PRINCIPAL",'TARIFAS 2025'!$B$11,IF(V1480="INTERMEDIA",'TARIFAS 2025'!$C$11,IF(V1480="LEJANA",'TARIFAS 2025'!$D$11))))</f>
        <v>31419</v>
      </c>
      <c r="AA1480" s="51">
        <f t="shared" si="23"/>
        <v>31419</v>
      </c>
    </row>
    <row r="1481" spans="1:27" s="85" customFormat="1" x14ac:dyDescent="0.3">
      <c r="A1481" s="40" t="s">
        <v>71</v>
      </c>
      <c r="B1481" s="40" t="str">
        <f>VLOOKUP(A1481,'CENTROS DE COSTOS'!A:D,2,0)</f>
        <v>0036-0004</v>
      </c>
      <c r="C1481" s="40" t="str">
        <f>VLOOKUP(A1481,'CENTROS DE COSTOS'!A:D,3,0)</f>
        <v>Wompi Centro</v>
      </c>
      <c r="D1481" s="40">
        <v>25473</v>
      </c>
      <c r="E1481" s="40" t="s">
        <v>5734</v>
      </c>
      <c r="F1481" s="40">
        <v>62311</v>
      </c>
      <c r="G1481" s="40" t="s">
        <v>33</v>
      </c>
      <c r="H1481" s="40" t="s">
        <v>618</v>
      </c>
      <c r="I1481" s="40" t="s">
        <v>620</v>
      </c>
      <c r="J1481" s="40" t="s">
        <v>7390</v>
      </c>
      <c r="K1481" s="40" t="s">
        <v>1170</v>
      </c>
      <c r="L1481" s="40" t="s">
        <v>9433</v>
      </c>
      <c r="M1481" s="103">
        <v>45979.513888888891</v>
      </c>
      <c r="N1481" s="103">
        <v>45981.404166666667</v>
      </c>
      <c r="O1481" s="40" t="s">
        <v>35</v>
      </c>
      <c r="P1481" s="40" t="s">
        <v>35</v>
      </c>
      <c r="Q1481" s="40" t="s">
        <v>1494</v>
      </c>
      <c r="R1481" s="40" t="s">
        <v>1495</v>
      </c>
      <c r="S1481" s="40" t="s">
        <v>11680</v>
      </c>
      <c r="T1481" s="40" t="s">
        <v>1172</v>
      </c>
      <c r="U1481" s="40">
        <v>56</v>
      </c>
      <c r="V1481" s="40" t="str">
        <f>VLOOKUP(D1481,TIPOLOGIA!A:F,5,0)</f>
        <v>PRINCIPAL</v>
      </c>
      <c r="W1481" s="40" t="str">
        <f>VLOOKUP(D1481,TIPOLOGIA!A:F,6,0)</f>
        <v>TERRESTRE</v>
      </c>
      <c r="X1481" s="40" t="s">
        <v>1198</v>
      </c>
      <c r="Y1481" s="40">
        <v>1</v>
      </c>
      <c r="Z1481" s="51">
        <f>IF(T1481="SOPORTE_TELEFÓNICO",'TARIFAS 2025'!$B$14,IF(V1481="PRINCIPAL",'TARIFAS 2025'!$B$11,IF(V1481="INTERMEDIA",'TARIFAS 2025'!$C$11,IF(V1481="LEJANA",'TARIFAS 2025'!$D$11))))</f>
        <v>31419</v>
      </c>
      <c r="AA1481" s="51">
        <f t="shared" si="23"/>
        <v>31419</v>
      </c>
    </row>
    <row r="1482" spans="1:27" s="85" customFormat="1" x14ac:dyDescent="0.3">
      <c r="A1482" s="40" t="s">
        <v>81</v>
      </c>
      <c r="B1482" s="40" t="str">
        <f>VLOOKUP(A1482,'CENTROS DE COSTOS'!A:D,2,0)</f>
        <v>0036-0007</v>
      </c>
      <c r="C1482" s="40" t="str">
        <f>VLOOKUP(A1482,'CENTROS DE COSTOS'!A:D,3,0)</f>
        <v>Wompi Santander</v>
      </c>
      <c r="D1482" s="40">
        <v>54498</v>
      </c>
      <c r="E1482" s="40" t="s">
        <v>5735</v>
      </c>
      <c r="F1482" s="40">
        <v>63296</v>
      </c>
      <c r="G1482" s="40" t="s">
        <v>33</v>
      </c>
      <c r="H1482" s="40" t="s">
        <v>891</v>
      </c>
      <c r="I1482" s="40" t="s">
        <v>916</v>
      </c>
      <c r="J1482" s="40" t="s">
        <v>7391</v>
      </c>
      <c r="K1482" s="40" t="s">
        <v>1170</v>
      </c>
      <c r="L1482" s="40" t="s">
        <v>9434</v>
      </c>
      <c r="M1482" s="103">
        <v>45979.333333333343</v>
      </c>
      <c r="N1482" s="103">
        <v>45981.414583333331</v>
      </c>
      <c r="O1482" s="40" t="s">
        <v>35</v>
      </c>
      <c r="P1482" s="40" t="s">
        <v>35</v>
      </c>
      <c r="Q1482" s="40" t="s">
        <v>1494</v>
      </c>
      <c r="R1482" s="40" t="s">
        <v>1495</v>
      </c>
      <c r="S1482" s="40" t="s">
        <v>11681</v>
      </c>
      <c r="T1482" s="40" t="s">
        <v>1497</v>
      </c>
      <c r="U1482" s="40">
        <v>32</v>
      </c>
      <c r="V1482" s="40" t="str">
        <f>VLOOKUP(D1482,TIPOLOGIA!A:F,5,0)</f>
        <v>LEJANA</v>
      </c>
      <c r="W1482" s="40" t="str">
        <f>VLOOKUP(D1482,TIPOLOGIA!A:F,6,0)</f>
        <v>TERRESTRE</v>
      </c>
      <c r="X1482" s="40" t="s">
        <v>12480</v>
      </c>
      <c r="Y1482" s="40">
        <v>1</v>
      </c>
      <c r="Z1482" s="51">
        <f>IF(T1482="SOPORTE_TELEFÓNICO",'TARIFAS 2025'!$B$14,IF(V1482="PRINCIPAL",'TARIFAS 2025'!$B$11,IF(V1482="INTERMEDIA",'TARIFAS 2025'!$C$11,IF(V1482="LEJANA",'TARIFAS 2025'!$D$11))))</f>
        <v>40250</v>
      </c>
      <c r="AA1482" s="51">
        <f t="shared" si="23"/>
        <v>40250</v>
      </c>
    </row>
    <row r="1483" spans="1:27" s="85" customFormat="1" x14ac:dyDescent="0.3">
      <c r="A1483" s="40" t="s">
        <v>92</v>
      </c>
      <c r="B1483" s="40" t="str">
        <f>VLOOKUP(A1483,'CENTROS DE COSTOS'!A:D,2,0)</f>
        <v>0036-0002</v>
      </c>
      <c r="C1483" s="40" t="str">
        <f>VLOOKUP(A1483,'CENTROS DE COSTOS'!A:D,3,0)</f>
        <v>Wompi Eje Cafetero</v>
      </c>
      <c r="D1483" s="40">
        <v>63548</v>
      </c>
      <c r="E1483" s="40" t="s">
        <v>5736</v>
      </c>
      <c r="F1483" s="40">
        <v>46040</v>
      </c>
      <c r="G1483" s="40" t="s">
        <v>33</v>
      </c>
      <c r="H1483" s="40" t="s">
        <v>939</v>
      </c>
      <c r="I1483" s="40" t="s">
        <v>946</v>
      </c>
      <c r="J1483" s="40" t="s">
        <v>7392</v>
      </c>
      <c r="K1483" s="40" t="s">
        <v>1170</v>
      </c>
      <c r="L1483" s="40" t="s">
        <v>9435</v>
      </c>
      <c r="M1483" s="103">
        <v>45973.521527777782</v>
      </c>
      <c r="N1483" s="103">
        <v>45981.415277777778</v>
      </c>
      <c r="O1483" s="40" t="s">
        <v>35</v>
      </c>
      <c r="P1483" s="40" t="s">
        <v>35</v>
      </c>
      <c r="Q1483" s="40" t="s">
        <v>1494</v>
      </c>
      <c r="R1483" s="40" t="s">
        <v>1495</v>
      </c>
      <c r="S1483" s="40" t="s">
        <v>11682</v>
      </c>
      <c r="T1483" s="40" t="s">
        <v>1497</v>
      </c>
      <c r="U1483" s="40">
        <v>32</v>
      </c>
      <c r="V1483" s="40" t="str">
        <f>VLOOKUP(D1483,TIPOLOGIA!A:F,5,0)</f>
        <v>LEJANA</v>
      </c>
      <c r="W1483" s="40" t="str">
        <f>VLOOKUP(D1483,TIPOLOGIA!A:F,6,0)</f>
        <v>TERRESTRE</v>
      </c>
      <c r="X1483" s="40" t="s">
        <v>12482</v>
      </c>
      <c r="Y1483" s="40">
        <v>1</v>
      </c>
      <c r="Z1483" s="51">
        <f>IF(T1483="SOPORTE_TELEFÓNICO",'TARIFAS 2025'!$B$14,IF(V1483="PRINCIPAL",'TARIFAS 2025'!$B$11,IF(V1483="INTERMEDIA",'TARIFAS 2025'!$C$11,IF(V1483="LEJANA",'TARIFAS 2025'!$D$11))))</f>
        <v>40250</v>
      </c>
      <c r="AA1483" s="51">
        <f t="shared" si="23"/>
        <v>40250</v>
      </c>
    </row>
    <row r="1484" spans="1:27" s="85" customFormat="1" x14ac:dyDescent="0.3">
      <c r="A1484" s="40" t="s">
        <v>96</v>
      </c>
      <c r="B1484" s="40" t="str">
        <f>VLOOKUP(A1484,'CENTROS DE COSTOS'!A:D,2,0)</f>
        <v>0036-0007</v>
      </c>
      <c r="C1484" s="40" t="str">
        <f>VLOOKUP(A1484,'CENTROS DE COSTOS'!A:D,3,0)</f>
        <v>Wompi Santander</v>
      </c>
      <c r="D1484" s="40">
        <v>15759</v>
      </c>
      <c r="E1484" s="40" t="s">
        <v>5737</v>
      </c>
      <c r="F1484" s="40">
        <v>70245</v>
      </c>
      <c r="G1484" s="40" t="s">
        <v>33</v>
      </c>
      <c r="H1484" s="40" t="s">
        <v>322</v>
      </c>
      <c r="I1484" s="40" t="s">
        <v>412</v>
      </c>
      <c r="J1484" s="40" t="s">
        <v>7393</v>
      </c>
      <c r="K1484" s="40" t="s">
        <v>1170</v>
      </c>
      <c r="L1484" s="40" t="s">
        <v>9436</v>
      </c>
      <c r="M1484" s="103">
        <v>45979.415972222218</v>
      </c>
      <c r="N1484" s="103">
        <v>45981.415277777778</v>
      </c>
      <c r="O1484" s="40" t="s">
        <v>35</v>
      </c>
      <c r="P1484" s="40" t="s">
        <v>35</v>
      </c>
      <c r="Q1484" s="40" t="s">
        <v>1494</v>
      </c>
      <c r="R1484" s="40" t="s">
        <v>1495</v>
      </c>
      <c r="S1484" s="40" t="s">
        <v>11683</v>
      </c>
      <c r="T1484" s="40" t="s">
        <v>1497</v>
      </c>
      <c r="U1484" s="40">
        <v>32</v>
      </c>
      <c r="V1484" s="40" t="str">
        <f>VLOOKUP(D1484,TIPOLOGIA!A:F,5,0)</f>
        <v>INTERMEDIA</v>
      </c>
      <c r="W1484" s="40" t="str">
        <f>VLOOKUP(D1484,TIPOLOGIA!A:F,6,0)</f>
        <v>TERRESTRE</v>
      </c>
      <c r="X1484" s="40" t="s">
        <v>1749</v>
      </c>
      <c r="Y1484" s="40">
        <v>1</v>
      </c>
      <c r="Z1484" s="51">
        <f>IF(T1484="SOPORTE_TELEFÓNICO",'TARIFAS 2025'!$B$14,IF(V1484="PRINCIPAL",'TARIFAS 2025'!$B$11,IF(V1484="INTERMEDIA",'TARIFAS 2025'!$C$11,IF(V1484="LEJANA",'TARIFAS 2025'!$D$11))))</f>
        <v>36351</v>
      </c>
      <c r="AA1484" s="51">
        <f t="shared" si="23"/>
        <v>36351</v>
      </c>
    </row>
    <row r="1485" spans="1:27" s="85" customFormat="1" x14ac:dyDescent="0.3">
      <c r="A1485" s="40" t="s">
        <v>71</v>
      </c>
      <c r="B1485" s="40" t="str">
        <f>VLOOKUP(A1485,'CENTROS DE COSTOS'!A:D,2,0)</f>
        <v>0036-0004</v>
      </c>
      <c r="C1485" s="40" t="str">
        <f>VLOOKUP(A1485,'CENTROS DE COSTOS'!A:D,3,0)</f>
        <v>Wompi Centro</v>
      </c>
      <c r="D1485" s="40">
        <v>25175</v>
      </c>
      <c r="E1485" s="40" t="s">
        <v>5738</v>
      </c>
      <c r="F1485" s="40">
        <v>72998</v>
      </c>
      <c r="G1485" s="40" t="s">
        <v>33</v>
      </c>
      <c r="H1485" s="40" t="s">
        <v>618</v>
      </c>
      <c r="I1485" s="40" t="s">
        <v>638</v>
      </c>
      <c r="J1485" s="40" t="s">
        <v>7394</v>
      </c>
      <c r="K1485" s="40" t="s">
        <v>1170</v>
      </c>
      <c r="L1485" s="40" t="s">
        <v>9437</v>
      </c>
      <c r="M1485" s="103">
        <v>45979.333333333343</v>
      </c>
      <c r="N1485" s="103">
        <v>45981.415972222218</v>
      </c>
      <c r="O1485" s="40" t="s">
        <v>35</v>
      </c>
      <c r="P1485" s="40" t="s">
        <v>35</v>
      </c>
      <c r="Q1485" s="40" t="s">
        <v>1494</v>
      </c>
      <c r="R1485" s="40" t="s">
        <v>1495</v>
      </c>
      <c r="S1485" s="40" t="s">
        <v>11684</v>
      </c>
      <c r="T1485" s="40" t="s">
        <v>1497</v>
      </c>
      <c r="U1485" s="40">
        <v>56</v>
      </c>
      <c r="V1485" s="40" t="str">
        <f>VLOOKUP(D1485,TIPOLOGIA!A:F,5,0)</f>
        <v>INTERMEDIA</v>
      </c>
      <c r="W1485" s="40" t="str">
        <f>VLOOKUP(D1485,TIPOLOGIA!A:F,6,0)</f>
        <v>TERRESTRE</v>
      </c>
      <c r="X1485" s="40" t="s">
        <v>1749</v>
      </c>
      <c r="Y1485" s="40">
        <v>1</v>
      </c>
      <c r="Z1485" s="51">
        <f>IF(T1485="SOPORTE_TELEFÓNICO",'TARIFAS 2025'!$B$14,IF(V1485="PRINCIPAL",'TARIFAS 2025'!$B$11,IF(V1485="INTERMEDIA",'TARIFAS 2025'!$C$11,IF(V1485="LEJANA",'TARIFAS 2025'!$D$11))))</f>
        <v>36351</v>
      </c>
      <c r="AA1485" s="51">
        <f t="shared" si="23"/>
        <v>36351</v>
      </c>
    </row>
    <row r="1486" spans="1:27" s="85" customFormat="1" x14ac:dyDescent="0.3">
      <c r="A1486" s="40" t="s">
        <v>68</v>
      </c>
      <c r="B1486" s="40" t="str">
        <f>VLOOKUP(A1486,'CENTROS DE COSTOS'!A:D,2,0)</f>
        <v>0036-0001</v>
      </c>
      <c r="C1486" s="40" t="str">
        <f>VLOOKUP(A1486,'CENTROS DE COSTOS'!A:D,3,0)</f>
        <v>Wompi Costa</v>
      </c>
      <c r="D1486" s="40">
        <v>8436</v>
      </c>
      <c r="E1486" s="40" t="s">
        <v>5739</v>
      </c>
      <c r="F1486" s="40">
        <v>59822</v>
      </c>
      <c r="G1486" s="40" t="s">
        <v>33</v>
      </c>
      <c r="H1486" s="40" t="s">
        <v>253</v>
      </c>
      <c r="I1486" s="40" t="s">
        <v>261</v>
      </c>
      <c r="J1486" s="40" t="s">
        <v>1770</v>
      </c>
      <c r="K1486" s="40" t="s">
        <v>1170</v>
      </c>
      <c r="L1486" s="40" t="s">
        <v>9438</v>
      </c>
      <c r="M1486" s="103">
        <v>45979.46875</v>
      </c>
      <c r="N1486" s="103">
        <v>45981.416666666657</v>
      </c>
      <c r="O1486" s="40" t="s">
        <v>35</v>
      </c>
      <c r="P1486" s="40" t="s">
        <v>35</v>
      </c>
      <c r="Q1486" s="40" t="s">
        <v>1494</v>
      </c>
      <c r="R1486" s="40" t="s">
        <v>1495</v>
      </c>
      <c r="S1486" s="40" t="s">
        <v>11685</v>
      </c>
      <c r="T1486" s="40" t="s">
        <v>1497</v>
      </c>
      <c r="U1486" s="40">
        <v>32</v>
      </c>
      <c r="V1486" s="40" t="str">
        <f>VLOOKUP(D1486,TIPOLOGIA!A:F,5,0)</f>
        <v>INTERMEDIA</v>
      </c>
      <c r="W1486" s="40" t="str">
        <f>VLOOKUP(D1486,TIPOLOGIA!A:F,6,0)</f>
        <v>TERRESTRE</v>
      </c>
      <c r="X1486" s="40" t="s">
        <v>1749</v>
      </c>
      <c r="Y1486" s="40">
        <v>1</v>
      </c>
      <c r="Z1486" s="51">
        <f>IF(T1486="SOPORTE_TELEFÓNICO",'TARIFAS 2025'!$B$14,IF(V1486="PRINCIPAL",'TARIFAS 2025'!$B$11,IF(V1486="INTERMEDIA",'TARIFAS 2025'!$C$11,IF(V1486="LEJANA",'TARIFAS 2025'!$D$11))))</f>
        <v>36351</v>
      </c>
      <c r="AA1486" s="51">
        <f t="shared" si="23"/>
        <v>36351</v>
      </c>
    </row>
    <row r="1487" spans="1:27" s="85" customFormat="1" x14ac:dyDescent="0.3">
      <c r="A1487" s="40" t="s">
        <v>77</v>
      </c>
      <c r="B1487" s="40" t="str">
        <f>VLOOKUP(A1487,'CENTROS DE COSTOS'!A:D,2,0)</f>
        <v>0036-0003</v>
      </c>
      <c r="C1487" s="40" t="str">
        <f>VLOOKUP(A1487,'CENTROS DE COSTOS'!A:D,3,0)</f>
        <v>Wompi Suroccidente</v>
      </c>
      <c r="D1487" s="40">
        <v>76001</v>
      </c>
      <c r="E1487" s="40" t="s">
        <v>5740</v>
      </c>
      <c r="F1487" s="40">
        <v>74288</v>
      </c>
      <c r="G1487" s="40" t="s">
        <v>33</v>
      </c>
      <c r="H1487" s="40" t="s">
        <v>1101</v>
      </c>
      <c r="I1487" s="40" t="s">
        <v>77</v>
      </c>
      <c r="J1487" s="40" t="s">
        <v>7395</v>
      </c>
      <c r="K1487" s="40" t="s">
        <v>1170</v>
      </c>
      <c r="L1487" s="40" t="s">
        <v>9439</v>
      </c>
      <c r="M1487" s="103">
        <v>45980.425000000003</v>
      </c>
      <c r="N1487" s="103">
        <v>45981.418055555558</v>
      </c>
      <c r="O1487" s="40" t="s">
        <v>35</v>
      </c>
      <c r="P1487" s="40" t="s">
        <v>35</v>
      </c>
      <c r="Q1487" s="40" t="s">
        <v>1494</v>
      </c>
      <c r="R1487" s="40" t="s">
        <v>1495</v>
      </c>
      <c r="S1487" s="40" t="s">
        <v>11686</v>
      </c>
      <c r="T1487" s="40" t="s">
        <v>1172</v>
      </c>
      <c r="U1487" s="40">
        <v>40</v>
      </c>
      <c r="V1487" s="40" t="str">
        <f>VLOOKUP(D1487,TIPOLOGIA!A:F,5,0)</f>
        <v>PRINCIPAL</v>
      </c>
      <c r="W1487" s="40" t="str">
        <f>VLOOKUP(D1487,TIPOLOGIA!A:F,6,0)</f>
        <v>TERRESTRE</v>
      </c>
      <c r="X1487" s="40" t="s">
        <v>1673</v>
      </c>
      <c r="Y1487" s="40">
        <v>1</v>
      </c>
      <c r="Z1487" s="51">
        <f>IF(T1487="SOPORTE_TELEFÓNICO",'TARIFAS 2025'!$B$14,IF(V1487="PRINCIPAL",'TARIFAS 2025'!$B$11,IF(V1487="INTERMEDIA",'TARIFAS 2025'!$C$11,IF(V1487="LEJANA",'TARIFAS 2025'!$D$11))))</f>
        <v>31419</v>
      </c>
      <c r="AA1487" s="51">
        <f t="shared" si="23"/>
        <v>31419</v>
      </c>
    </row>
    <row r="1488" spans="1:27" s="85" customFormat="1" x14ac:dyDescent="0.3">
      <c r="A1488" s="40" t="s">
        <v>71</v>
      </c>
      <c r="B1488" s="40" t="str">
        <f>VLOOKUP(A1488,'CENTROS DE COSTOS'!A:D,2,0)</f>
        <v>0036-0004</v>
      </c>
      <c r="C1488" s="40" t="str">
        <f>VLOOKUP(A1488,'CENTROS DE COSTOS'!A:D,3,0)</f>
        <v>Wompi Centro</v>
      </c>
      <c r="D1488" s="40">
        <v>25290</v>
      </c>
      <c r="E1488" s="40" t="s">
        <v>5741</v>
      </c>
      <c r="F1488" s="40">
        <v>50621</v>
      </c>
      <c r="G1488" s="40" t="s">
        <v>33</v>
      </c>
      <c r="H1488" s="40" t="s">
        <v>618</v>
      </c>
      <c r="I1488" s="40" t="s">
        <v>652</v>
      </c>
      <c r="J1488" s="40" t="s">
        <v>7396</v>
      </c>
      <c r="K1488" s="40" t="s">
        <v>1170</v>
      </c>
      <c r="L1488" s="40" t="s">
        <v>9440</v>
      </c>
      <c r="M1488" s="103">
        <v>45979.34375</v>
      </c>
      <c r="N1488" s="103">
        <v>45981.42291666667</v>
      </c>
      <c r="O1488" s="40" t="s">
        <v>35</v>
      </c>
      <c r="P1488" s="40" t="s">
        <v>35</v>
      </c>
      <c r="Q1488" s="40" t="s">
        <v>1494</v>
      </c>
      <c r="R1488" s="40" t="s">
        <v>1495</v>
      </c>
      <c r="S1488" s="40" t="s">
        <v>11687</v>
      </c>
      <c r="T1488" s="40" t="s">
        <v>1497</v>
      </c>
      <c r="U1488" s="40">
        <v>24</v>
      </c>
      <c r="V1488" s="40" t="str">
        <f>VLOOKUP(D1488,TIPOLOGIA!A:F,5,0)</f>
        <v>INTERMEDIA</v>
      </c>
      <c r="W1488" s="40" t="str">
        <f>VLOOKUP(D1488,TIPOLOGIA!A:F,6,0)</f>
        <v>TERRESTRE</v>
      </c>
      <c r="X1488" s="40" t="s">
        <v>1749</v>
      </c>
      <c r="Y1488" s="40">
        <v>1</v>
      </c>
      <c r="Z1488" s="51">
        <f>IF(T1488="SOPORTE_TELEFÓNICO",'TARIFAS 2025'!$B$14,IF(V1488="PRINCIPAL",'TARIFAS 2025'!$B$11,IF(V1488="INTERMEDIA",'TARIFAS 2025'!$C$11,IF(V1488="LEJANA",'TARIFAS 2025'!$D$11))))</f>
        <v>36351</v>
      </c>
      <c r="AA1488" s="51">
        <f t="shared" si="23"/>
        <v>36351</v>
      </c>
    </row>
    <row r="1489" spans="1:27" s="85" customFormat="1" x14ac:dyDescent="0.3">
      <c r="A1489" s="40" t="s">
        <v>96</v>
      </c>
      <c r="B1489" s="40" t="str">
        <f>VLOOKUP(A1489,'CENTROS DE COSTOS'!A:D,2,0)</f>
        <v>0036-0007</v>
      </c>
      <c r="C1489" s="40" t="str">
        <f>VLOOKUP(A1489,'CENTROS DE COSTOS'!A:D,3,0)</f>
        <v>Wompi Santander</v>
      </c>
      <c r="D1489" s="40">
        <v>25873</v>
      </c>
      <c r="E1489" s="40" t="s">
        <v>5742</v>
      </c>
      <c r="F1489" s="40">
        <v>69317</v>
      </c>
      <c r="G1489" s="40" t="s">
        <v>33</v>
      </c>
      <c r="H1489" s="40" t="s">
        <v>618</v>
      </c>
      <c r="I1489" s="40" t="s">
        <v>722</v>
      </c>
      <c r="J1489" s="40" t="s">
        <v>7397</v>
      </c>
      <c r="K1489" s="40" t="s">
        <v>1170</v>
      </c>
      <c r="L1489" s="40" t="s">
        <v>9441</v>
      </c>
      <c r="M1489" s="103">
        <v>45979.333333333343</v>
      </c>
      <c r="N1489" s="103">
        <v>45981.42291666667</v>
      </c>
      <c r="O1489" s="40" t="s">
        <v>35</v>
      </c>
      <c r="P1489" s="40" t="s">
        <v>35</v>
      </c>
      <c r="Q1489" s="40" t="s">
        <v>1494</v>
      </c>
      <c r="R1489" s="40" t="s">
        <v>1495</v>
      </c>
      <c r="S1489" s="40" t="s">
        <v>11688</v>
      </c>
      <c r="T1489" s="40" t="s">
        <v>1497</v>
      </c>
      <c r="U1489" s="40">
        <v>24</v>
      </c>
      <c r="V1489" s="40" t="str">
        <f>VLOOKUP(D1489,TIPOLOGIA!A:F,5,0)</f>
        <v>INTERMEDIA</v>
      </c>
      <c r="W1489" s="40" t="str">
        <f>VLOOKUP(D1489,TIPOLOGIA!A:F,6,0)</f>
        <v>TERRESTRE</v>
      </c>
      <c r="X1489" s="40" t="s">
        <v>1749</v>
      </c>
      <c r="Y1489" s="40">
        <v>1</v>
      </c>
      <c r="Z1489" s="51">
        <f>IF(T1489="SOPORTE_TELEFÓNICO",'TARIFAS 2025'!$B$14,IF(V1489="PRINCIPAL",'TARIFAS 2025'!$B$11,IF(V1489="INTERMEDIA",'TARIFAS 2025'!$C$11,IF(V1489="LEJANA",'TARIFAS 2025'!$D$11))))</f>
        <v>36351</v>
      </c>
      <c r="AA1489" s="51">
        <f t="shared" si="23"/>
        <v>36351</v>
      </c>
    </row>
    <row r="1490" spans="1:27" s="85" customFormat="1" x14ac:dyDescent="0.3">
      <c r="A1490" s="40" t="s">
        <v>80</v>
      </c>
      <c r="B1490" s="40" t="str">
        <f>VLOOKUP(A1490,'CENTROS DE COSTOS'!A:D,2,0)</f>
        <v>0036-0001</v>
      </c>
      <c r="C1490" s="40" t="str">
        <f>VLOOKUP(A1490,'CENTROS DE COSTOS'!A:D,3,0)</f>
        <v>Wompi Costa</v>
      </c>
      <c r="D1490" s="40">
        <v>13836</v>
      </c>
      <c r="E1490" s="40" t="s">
        <v>5743</v>
      </c>
      <c r="F1490" s="40">
        <v>13556</v>
      </c>
      <c r="G1490" s="40" t="s">
        <v>33</v>
      </c>
      <c r="H1490" s="40" t="s">
        <v>275</v>
      </c>
      <c r="I1490" s="40" t="s">
        <v>318</v>
      </c>
      <c r="J1490" s="40" t="s">
        <v>3318</v>
      </c>
      <c r="K1490" s="40" t="s">
        <v>1170</v>
      </c>
      <c r="L1490" s="40" t="s">
        <v>9442</v>
      </c>
      <c r="M1490" s="103">
        <v>45979.333333333343</v>
      </c>
      <c r="N1490" s="103">
        <v>45981.424305555563</v>
      </c>
      <c r="O1490" s="40" t="s">
        <v>35</v>
      </c>
      <c r="P1490" s="40" t="s">
        <v>35</v>
      </c>
      <c r="Q1490" s="40" t="s">
        <v>1494</v>
      </c>
      <c r="R1490" s="40" t="s">
        <v>1495</v>
      </c>
      <c r="S1490" s="40" t="s">
        <v>11689</v>
      </c>
      <c r="T1490" s="40" t="s">
        <v>1497</v>
      </c>
      <c r="U1490" s="40">
        <v>24</v>
      </c>
      <c r="V1490" s="40" t="str">
        <f>VLOOKUP(D1490,TIPOLOGIA!A:F,5,0)</f>
        <v>INTERMEDIA</v>
      </c>
      <c r="W1490" s="40" t="str">
        <f>VLOOKUP(D1490,TIPOLOGIA!A:F,6,0)</f>
        <v>TERRESTRE</v>
      </c>
      <c r="X1490" s="40" t="s">
        <v>1749</v>
      </c>
      <c r="Y1490" s="40">
        <v>1</v>
      </c>
      <c r="Z1490" s="51">
        <f>IF(T1490="SOPORTE_TELEFÓNICO",'TARIFAS 2025'!$B$14,IF(V1490="PRINCIPAL",'TARIFAS 2025'!$B$11,IF(V1490="INTERMEDIA",'TARIFAS 2025'!$C$11,IF(V1490="LEJANA",'TARIFAS 2025'!$D$11))))</f>
        <v>36351</v>
      </c>
      <c r="AA1490" s="51">
        <f t="shared" si="23"/>
        <v>36351</v>
      </c>
    </row>
    <row r="1491" spans="1:27" s="85" customFormat="1" x14ac:dyDescent="0.3">
      <c r="A1491" s="40" t="s">
        <v>71</v>
      </c>
      <c r="B1491" s="40" t="str">
        <f>VLOOKUP(A1491,'CENTROS DE COSTOS'!A:D,2,0)</f>
        <v>0036-0004</v>
      </c>
      <c r="C1491" s="40" t="str">
        <f>VLOOKUP(A1491,'CENTROS DE COSTOS'!A:D,3,0)</f>
        <v>Wompi Centro</v>
      </c>
      <c r="D1491" s="40">
        <v>25430</v>
      </c>
      <c r="E1491" s="40" t="s">
        <v>5744</v>
      </c>
      <c r="F1491" s="40">
        <v>77680</v>
      </c>
      <c r="G1491" s="40" t="s">
        <v>33</v>
      </c>
      <c r="H1491" s="40" t="s">
        <v>618</v>
      </c>
      <c r="I1491" s="40" t="s">
        <v>674</v>
      </c>
      <c r="J1491" s="40" t="s">
        <v>1654</v>
      </c>
      <c r="K1491" s="40" t="s">
        <v>1170</v>
      </c>
      <c r="L1491" s="40" t="s">
        <v>9443</v>
      </c>
      <c r="M1491" s="103">
        <v>45979.348611111112</v>
      </c>
      <c r="N1491" s="103">
        <v>45981.425000000003</v>
      </c>
      <c r="O1491" s="40" t="s">
        <v>35</v>
      </c>
      <c r="P1491" s="40" t="s">
        <v>35</v>
      </c>
      <c r="Q1491" s="40" t="s">
        <v>1494</v>
      </c>
      <c r="R1491" s="40" t="s">
        <v>1495</v>
      </c>
      <c r="S1491" s="40" t="s">
        <v>11690</v>
      </c>
      <c r="T1491" s="40" t="s">
        <v>1497</v>
      </c>
      <c r="U1491" s="40">
        <v>40</v>
      </c>
      <c r="V1491" s="40" t="str">
        <f>VLOOKUP(D1491,TIPOLOGIA!A:F,5,0)</f>
        <v>INTERMEDIA</v>
      </c>
      <c r="W1491" s="40" t="str">
        <f>VLOOKUP(D1491,TIPOLOGIA!A:F,6,0)</f>
        <v>TERRESTRE</v>
      </c>
      <c r="X1491" s="40" t="s">
        <v>1749</v>
      </c>
      <c r="Y1491" s="40">
        <v>1</v>
      </c>
      <c r="Z1491" s="51">
        <f>IF(T1491="SOPORTE_TELEFÓNICO",'TARIFAS 2025'!$B$14,IF(V1491="PRINCIPAL",'TARIFAS 2025'!$B$11,IF(V1491="INTERMEDIA",'TARIFAS 2025'!$C$11,IF(V1491="LEJANA",'TARIFAS 2025'!$D$11))))</f>
        <v>36351</v>
      </c>
      <c r="AA1491" s="51">
        <f t="shared" si="23"/>
        <v>36351</v>
      </c>
    </row>
    <row r="1492" spans="1:27" s="85" customFormat="1" x14ac:dyDescent="0.3">
      <c r="A1492" s="40" t="s">
        <v>77</v>
      </c>
      <c r="B1492" s="40" t="str">
        <f>VLOOKUP(A1492,'CENTROS DE COSTOS'!A:D,2,0)</f>
        <v>0036-0003</v>
      </c>
      <c r="C1492" s="40" t="str">
        <f>VLOOKUP(A1492,'CENTROS DE COSTOS'!A:D,3,0)</f>
        <v>Wompi Suroccidente</v>
      </c>
      <c r="D1492" s="40">
        <v>76364</v>
      </c>
      <c r="E1492" s="40" t="s">
        <v>5745</v>
      </c>
      <c r="F1492" s="40">
        <v>15563</v>
      </c>
      <c r="G1492" s="40" t="s">
        <v>33</v>
      </c>
      <c r="H1492" s="40" t="s">
        <v>1101</v>
      </c>
      <c r="I1492" s="40" t="s">
        <v>1119</v>
      </c>
      <c r="J1492" s="40" t="s">
        <v>1677</v>
      </c>
      <c r="K1492" s="40" t="s">
        <v>1170</v>
      </c>
      <c r="L1492" s="40" t="s">
        <v>9444</v>
      </c>
      <c r="M1492" s="103">
        <v>45979.367361111108</v>
      </c>
      <c r="N1492" s="103">
        <v>45981.425694444442</v>
      </c>
      <c r="O1492" s="40" t="s">
        <v>35</v>
      </c>
      <c r="P1492" s="40" t="s">
        <v>35</v>
      </c>
      <c r="Q1492" s="40" t="s">
        <v>1494</v>
      </c>
      <c r="R1492" s="40" t="s">
        <v>1495</v>
      </c>
      <c r="S1492" s="40" t="s">
        <v>11691</v>
      </c>
      <c r="T1492" s="40" t="s">
        <v>1497</v>
      </c>
      <c r="U1492" s="40">
        <v>48</v>
      </c>
      <c r="V1492" s="40" t="str">
        <f>VLOOKUP(D1492,TIPOLOGIA!A:F,5,0)</f>
        <v>INTERMEDIA</v>
      </c>
      <c r="W1492" s="40" t="str">
        <f>VLOOKUP(D1492,TIPOLOGIA!A:F,6,0)</f>
        <v>TERRESTRE</v>
      </c>
      <c r="X1492" s="40" t="s">
        <v>1749</v>
      </c>
      <c r="Y1492" s="40">
        <v>1</v>
      </c>
      <c r="Z1492" s="51">
        <f>IF(T1492="SOPORTE_TELEFÓNICO",'TARIFAS 2025'!$B$14,IF(V1492="PRINCIPAL",'TARIFAS 2025'!$B$11,IF(V1492="INTERMEDIA",'TARIFAS 2025'!$C$11,IF(V1492="LEJANA",'TARIFAS 2025'!$D$11))))</f>
        <v>36351</v>
      </c>
      <c r="AA1492" s="51">
        <f t="shared" si="23"/>
        <v>36351</v>
      </c>
    </row>
    <row r="1493" spans="1:27" s="85" customFormat="1" x14ac:dyDescent="0.3">
      <c r="A1493" s="40" t="s">
        <v>85</v>
      </c>
      <c r="B1493" s="40" t="str">
        <f>VLOOKUP(A1493,'CENTROS DE COSTOS'!A:D,2,0)</f>
        <v>0036-0006</v>
      </c>
      <c r="C1493" s="40" t="str">
        <f>VLOOKUP(A1493,'CENTROS DE COSTOS'!A:D,3,0)</f>
        <v>Wompi Oriente</v>
      </c>
      <c r="D1493" s="40">
        <v>73268</v>
      </c>
      <c r="E1493" s="40" t="s">
        <v>5746</v>
      </c>
      <c r="F1493" s="40">
        <v>68077</v>
      </c>
      <c r="G1493" s="40" t="s">
        <v>33</v>
      </c>
      <c r="H1493" s="40" t="s">
        <v>1056</v>
      </c>
      <c r="I1493" s="40" t="s">
        <v>1071</v>
      </c>
      <c r="J1493" s="40" t="s">
        <v>6407</v>
      </c>
      <c r="K1493" s="40" t="s">
        <v>1170</v>
      </c>
      <c r="L1493" s="40" t="s">
        <v>9445</v>
      </c>
      <c r="M1493" s="103">
        <v>45979.37777777778</v>
      </c>
      <c r="N1493" s="103">
        <v>45981.426388888889</v>
      </c>
      <c r="O1493" s="40" t="s">
        <v>35</v>
      </c>
      <c r="P1493" s="40" t="s">
        <v>35</v>
      </c>
      <c r="Q1493" s="40" t="s">
        <v>1494</v>
      </c>
      <c r="R1493" s="40" t="s">
        <v>1495</v>
      </c>
      <c r="S1493" s="40" t="s">
        <v>11692</v>
      </c>
      <c r="T1493" s="40" t="s">
        <v>1497</v>
      </c>
      <c r="U1493" s="40">
        <v>64</v>
      </c>
      <c r="V1493" s="40" t="str">
        <f>VLOOKUP(D1493,TIPOLOGIA!A:F,5,0)</f>
        <v>INTERMEDIA</v>
      </c>
      <c r="W1493" s="40" t="str">
        <f>VLOOKUP(D1493,TIPOLOGIA!A:F,6,0)</f>
        <v>TERRESTRE</v>
      </c>
      <c r="X1493" s="40" t="s">
        <v>1749</v>
      </c>
      <c r="Y1493" s="40">
        <v>1</v>
      </c>
      <c r="Z1493" s="51">
        <f>IF(T1493="SOPORTE_TELEFÓNICO",'TARIFAS 2025'!$B$14,IF(V1493="PRINCIPAL",'TARIFAS 2025'!$B$11,IF(V1493="INTERMEDIA",'TARIFAS 2025'!$C$11,IF(V1493="LEJANA",'TARIFAS 2025'!$D$11))))</f>
        <v>36351</v>
      </c>
      <c r="AA1493" s="51">
        <f t="shared" si="23"/>
        <v>36351</v>
      </c>
    </row>
    <row r="1494" spans="1:27" s="85" customFormat="1" x14ac:dyDescent="0.3">
      <c r="A1494" s="40" t="s">
        <v>96</v>
      </c>
      <c r="B1494" s="40" t="str">
        <f>VLOOKUP(A1494,'CENTROS DE COSTOS'!A:D,2,0)</f>
        <v>0036-0007</v>
      </c>
      <c r="C1494" s="40" t="str">
        <f>VLOOKUP(A1494,'CENTROS DE COSTOS'!A:D,3,0)</f>
        <v>Wompi Santander</v>
      </c>
      <c r="D1494" s="40">
        <v>25873</v>
      </c>
      <c r="E1494" s="40" t="s">
        <v>5747</v>
      </c>
      <c r="F1494" s="40">
        <v>77620</v>
      </c>
      <c r="G1494" s="40" t="s">
        <v>33</v>
      </c>
      <c r="H1494" s="40" t="s">
        <v>618</v>
      </c>
      <c r="I1494" s="40" t="s">
        <v>722</v>
      </c>
      <c r="J1494" s="40" t="s">
        <v>3380</v>
      </c>
      <c r="K1494" s="40" t="s">
        <v>1170</v>
      </c>
      <c r="L1494" s="40" t="s">
        <v>9446</v>
      </c>
      <c r="M1494" s="103">
        <v>45979.333333333343</v>
      </c>
      <c r="N1494" s="103">
        <v>45981.428472222222</v>
      </c>
      <c r="O1494" s="40" t="s">
        <v>35</v>
      </c>
      <c r="P1494" s="40" t="s">
        <v>35</v>
      </c>
      <c r="Q1494" s="40" t="s">
        <v>1494</v>
      </c>
      <c r="R1494" s="40" t="s">
        <v>1495</v>
      </c>
      <c r="S1494" s="40" t="s">
        <v>11693</v>
      </c>
      <c r="T1494" s="40" t="s">
        <v>1497</v>
      </c>
      <c r="U1494" s="40">
        <v>24</v>
      </c>
      <c r="V1494" s="40" t="str">
        <f>VLOOKUP(D1494,TIPOLOGIA!A:F,5,0)</f>
        <v>INTERMEDIA</v>
      </c>
      <c r="W1494" s="40" t="str">
        <f>VLOOKUP(D1494,TIPOLOGIA!A:F,6,0)</f>
        <v>TERRESTRE</v>
      </c>
      <c r="X1494" s="40" t="s">
        <v>12482</v>
      </c>
      <c r="Y1494" s="40">
        <v>1</v>
      </c>
      <c r="Z1494" s="51">
        <f>IF(T1494="SOPORTE_TELEFÓNICO",'TARIFAS 2025'!$B$14,IF(V1494="PRINCIPAL",'TARIFAS 2025'!$B$11,IF(V1494="INTERMEDIA",'TARIFAS 2025'!$C$11,IF(V1494="LEJANA",'TARIFAS 2025'!$D$11))))</f>
        <v>36351</v>
      </c>
      <c r="AA1494" s="51">
        <f t="shared" si="23"/>
        <v>36351</v>
      </c>
    </row>
    <row r="1495" spans="1:27" s="85" customFormat="1" x14ac:dyDescent="0.3">
      <c r="A1495" s="40" t="s">
        <v>71</v>
      </c>
      <c r="B1495" s="40" t="str">
        <f>VLOOKUP(A1495,'CENTROS DE COSTOS'!A:D,2,0)</f>
        <v>0036-0004</v>
      </c>
      <c r="C1495" s="40" t="str">
        <f>VLOOKUP(A1495,'CENTROS DE COSTOS'!A:D,3,0)</f>
        <v>Wompi Centro</v>
      </c>
      <c r="D1495" s="40">
        <v>25200</v>
      </c>
      <c r="E1495" s="40" t="s">
        <v>5748</v>
      </c>
      <c r="F1495" s="40">
        <v>70278</v>
      </c>
      <c r="G1495" s="40" t="s">
        <v>33</v>
      </c>
      <c r="H1495" s="40" t="s">
        <v>618</v>
      </c>
      <c r="I1495" s="40" t="s">
        <v>642</v>
      </c>
      <c r="J1495" s="40" t="s">
        <v>7398</v>
      </c>
      <c r="K1495" s="40" t="s">
        <v>1170</v>
      </c>
      <c r="L1495" s="40" t="s">
        <v>9447</v>
      </c>
      <c r="M1495" s="103">
        <v>45979.333333333343</v>
      </c>
      <c r="N1495" s="103">
        <v>45981.429861111108</v>
      </c>
      <c r="O1495" s="40" t="s">
        <v>35</v>
      </c>
      <c r="P1495" s="40" t="s">
        <v>35</v>
      </c>
      <c r="Q1495" s="40" t="s">
        <v>1494</v>
      </c>
      <c r="R1495" s="40" t="s">
        <v>1495</v>
      </c>
      <c r="S1495" s="40" t="s">
        <v>11694</v>
      </c>
      <c r="T1495" s="40" t="s">
        <v>1497</v>
      </c>
      <c r="U1495" s="40">
        <v>48</v>
      </c>
      <c r="V1495" s="40" t="str">
        <f>VLOOKUP(D1495,TIPOLOGIA!A:F,5,0)</f>
        <v>INTERMEDIA</v>
      </c>
      <c r="W1495" s="40" t="str">
        <f>VLOOKUP(D1495,TIPOLOGIA!A:F,6,0)</f>
        <v>TERRESTRE</v>
      </c>
      <c r="X1495" s="40" t="s">
        <v>12482</v>
      </c>
      <c r="Y1495" s="40">
        <v>1</v>
      </c>
      <c r="Z1495" s="51">
        <f>IF(T1495="SOPORTE_TELEFÓNICO",'TARIFAS 2025'!$B$14,IF(V1495="PRINCIPAL",'TARIFAS 2025'!$B$11,IF(V1495="INTERMEDIA",'TARIFAS 2025'!$C$11,IF(V1495="LEJANA",'TARIFAS 2025'!$D$11))))</f>
        <v>36351</v>
      </c>
      <c r="AA1495" s="51">
        <f t="shared" ref="AA1495:AA1558" si="24">Z1495*Y1495</f>
        <v>36351</v>
      </c>
    </row>
    <row r="1496" spans="1:27" s="85" customFormat="1" x14ac:dyDescent="0.3">
      <c r="A1496" s="40" t="s">
        <v>71</v>
      </c>
      <c r="B1496" s="40" t="str">
        <f>VLOOKUP(A1496,'CENTROS DE COSTOS'!A:D,2,0)</f>
        <v>0036-0004</v>
      </c>
      <c r="C1496" s="40" t="str">
        <f>VLOOKUP(A1496,'CENTROS DE COSTOS'!A:D,3,0)</f>
        <v>Wompi Centro</v>
      </c>
      <c r="D1496" s="40">
        <v>25817</v>
      </c>
      <c r="E1496" s="40" t="s">
        <v>5749</v>
      </c>
      <c r="F1496" s="40">
        <v>66805</v>
      </c>
      <c r="G1496" s="40" t="s">
        <v>33</v>
      </c>
      <c r="H1496" s="40" t="s">
        <v>618</v>
      </c>
      <c r="I1496" s="40" t="s">
        <v>712</v>
      </c>
      <c r="J1496" s="40" t="s">
        <v>7399</v>
      </c>
      <c r="K1496" s="40" t="s">
        <v>1170</v>
      </c>
      <c r="L1496" s="40" t="s">
        <v>9448</v>
      </c>
      <c r="M1496" s="103">
        <v>45979.333333333343</v>
      </c>
      <c r="N1496" s="103">
        <v>45981.430555555547</v>
      </c>
      <c r="O1496" s="40" t="s">
        <v>35</v>
      </c>
      <c r="P1496" s="40" t="s">
        <v>35</v>
      </c>
      <c r="Q1496" s="40" t="s">
        <v>1494</v>
      </c>
      <c r="R1496" s="40" t="s">
        <v>1495</v>
      </c>
      <c r="S1496" s="40" t="s">
        <v>11695</v>
      </c>
      <c r="T1496" s="40" t="s">
        <v>1497</v>
      </c>
      <c r="U1496" s="40">
        <v>16</v>
      </c>
      <c r="V1496" s="40" t="str">
        <f>VLOOKUP(D1496,TIPOLOGIA!A:F,5,0)</f>
        <v>INTERMEDIA</v>
      </c>
      <c r="W1496" s="40" t="str">
        <f>VLOOKUP(D1496,TIPOLOGIA!A:F,6,0)</f>
        <v>TERRESTRE</v>
      </c>
      <c r="X1496" s="40" t="s">
        <v>1802</v>
      </c>
      <c r="Y1496" s="40">
        <v>1</v>
      </c>
      <c r="Z1496" s="51">
        <f>IF(T1496="SOPORTE_TELEFÓNICO",'TARIFAS 2025'!$B$14,IF(V1496="PRINCIPAL",'TARIFAS 2025'!$B$11,IF(V1496="INTERMEDIA",'TARIFAS 2025'!$C$11,IF(V1496="LEJANA",'TARIFAS 2025'!$D$11))))</f>
        <v>36351</v>
      </c>
      <c r="AA1496" s="51">
        <f t="shared" si="24"/>
        <v>36351</v>
      </c>
    </row>
    <row r="1497" spans="1:27" s="85" customFormat="1" x14ac:dyDescent="0.3">
      <c r="A1497" s="40" t="s">
        <v>71</v>
      </c>
      <c r="B1497" s="40" t="str">
        <f>VLOOKUP(A1497,'CENTROS DE COSTOS'!A:D,2,0)</f>
        <v>0036-0004</v>
      </c>
      <c r="C1497" s="40" t="str">
        <f>VLOOKUP(A1497,'CENTROS DE COSTOS'!A:D,3,0)</f>
        <v>Wompi Centro</v>
      </c>
      <c r="D1497" s="40">
        <v>25200</v>
      </c>
      <c r="E1497" s="40" t="s">
        <v>5750</v>
      </c>
      <c r="F1497" s="40">
        <v>70278</v>
      </c>
      <c r="G1497" s="40" t="s">
        <v>33</v>
      </c>
      <c r="H1497" s="40" t="s">
        <v>618</v>
      </c>
      <c r="I1497" s="40" t="s">
        <v>642</v>
      </c>
      <c r="J1497" s="40" t="s">
        <v>7398</v>
      </c>
      <c r="K1497" s="40" t="s">
        <v>1170</v>
      </c>
      <c r="L1497" s="40" t="s">
        <v>9449</v>
      </c>
      <c r="M1497" s="103">
        <v>45979.333333333343</v>
      </c>
      <c r="N1497" s="103">
        <v>45981.431250000001</v>
      </c>
      <c r="O1497" s="40" t="s">
        <v>35</v>
      </c>
      <c r="P1497" s="40" t="s">
        <v>35</v>
      </c>
      <c r="Q1497" s="40" t="s">
        <v>1494</v>
      </c>
      <c r="R1497" s="40" t="s">
        <v>1495</v>
      </c>
      <c r="S1497" s="40" t="s">
        <v>11696</v>
      </c>
      <c r="T1497" s="40" t="s">
        <v>1497</v>
      </c>
      <c r="U1497" s="40">
        <v>48</v>
      </c>
      <c r="V1497" s="40" t="str">
        <f>VLOOKUP(D1497,TIPOLOGIA!A:F,5,0)</f>
        <v>INTERMEDIA</v>
      </c>
      <c r="W1497" s="40" t="str">
        <f>VLOOKUP(D1497,TIPOLOGIA!A:F,6,0)</f>
        <v>TERRESTRE</v>
      </c>
      <c r="X1497" s="40" t="s">
        <v>1802</v>
      </c>
      <c r="Y1497" s="40">
        <v>1</v>
      </c>
      <c r="Z1497" s="51">
        <f>IF(T1497="SOPORTE_TELEFÓNICO",'TARIFAS 2025'!$B$14,IF(V1497="PRINCIPAL",'TARIFAS 2025'!$B$11,IF(V1497="INTERMEDIA",'TARIFAS 2025'!$C$11,IF(V1497="LEJANA",'TARIFAS 2025'!$D$11))))</f>
        <v>36351</v>
      </c>
      <c r="AA1497" s="51">
        <f t="shared" si="24"/>
        <v>36351</v>
      </c>
    </row>
    <row r="1498" spans="1:27" s="85" customFormat="1" x14ac:dyDescent="0.3">
      <c r="A1498" s="40" t="s">
        <v>71</v>
      </c>
      <c r="B1498" s="40" t="str">
        <f>VLOOKUP(A1498,'CENTROS DE COSTOS'!A:D,2,0)</f>
        <v>0036-0004</v>
      </c>
      <c r="C1498" s="40" t="str">
        <f>VLOOKUP(A1498,'CENTROS DE COSTOS'!A:D,3,0)</f>
        <v>Wompi Centro</v>
      </c>
      <c r="D1498" s="40">
        <v>25269</v>
      </c>
      <c r="E1498" s="40" t="s">
        <v>5751</v>
      </c>
      <c r="F1498" s="40">
        <v>30350</v>
      </c>
      <c r="G1498" s="40" t="s">
        <v>33</v>
      </c>
      <c r="H1498" s="40" t="s">
        <v>618</v>
      </c>
      <c r="I1498" s="40" t="s">
        <v>647</v>
      </c>
      <c r="J1498" s="40" t="s">
        <v>7400</v>
      </c>
      <c r="K1498" s="40" t="s">
        <v>1170</v>
      </c>
      <c r="L1498" s="40" t="s">
        <v>9450</v>
      </c>
      <c r="M1498" s="103">
        <v>45975.451388888891</v>
      </c>
      <c r="N1498" s="103">
        <v>45981.431944444441</v>
      </c>
      <c r="O1498" s="40" t="s">
        <v>35</v>
      </c>
      <c r="P1498" s="40" t="s">
        <v>35</v>
      </c>
      <c r="Q1498" s="40" t="s">
        <v>1494</v>
      </c>
      <c r="R1498" s="40" t="s">
        <v>1495</v>
      </c>
      <c r="S1498" s="40" t="s">
        <v>11697</v>
      </c>
      <c r="T1498" s="40" t="s">
        <v>1497</v>
      </c>
      <c r="U1498" s="40">
        <v>24</v>
      </c>
      <c r="V1498" s="40" t="str">
        <f>VLOOKUP(D1498,TIPOLOGIA!A:F,5,0)</f>
        <v>INTERMEDIA</v>
      </c>
      <c r="W1498" s="40" t="str">
        <f>VLOOKUP(D1498,TIPOLOGIA!A:F,6,0)</f>
        <v>TERRESTRE</v>
      </c>
      <c r="X1498" s="40" t="s">
        <v>1675</v>
      </c>
      <c r="Y1498" s="40">
        <v>1</v>
      </c>
      <c r="Z1498" s="51">
        <f>IF(T1498="SOPORTE_TELEFÓNICO",'TARIFAS 2025'!$B$14,IF(V1498="PRINCIPAL",'TARIFAS 2025'!$B$11,IF(V1498="INTERMEDIA",'TARIFAS 2025'!$C$11,IF(V1498="LEJANA",'TARIFAS 2025'!$D$11))))</f>
        <v>36351</v>
      </c>
      <c r="AA1498" s="51">
        <f t="shared" si="24"/>
        <v>36351</v>
      </c>
    </row>
    <row r="1499" spans="1:27" s="85" customFormat="1" x14ac:dyDescent="0.3">
      <c r="A1499" s="40" t="s">
        <v>96</v>
      </c>
      <c r="B1499" s="40" t="str">
        <f>VLOOKUP(A1499,'CENTROS DE COSTOS'!A:D,2,0)</f>
        <v>0036-0007</v>
      </c>
      <c r="C1499" s="40" t="str">
        <f>VLOOKUP(A1499,'CENTROS DE COSTOS'!A:D,3,0)</f>
        <v>Wompi Santander</v>
      </c>
      <c r="D1499" s="40">
        <v>15104</v>
      </c>
      <c r="E1499" s="40" t="s">
        <v>5752</v>
      </c>
      <c r="F1499" s="40">
        <v>47103</v>
      </c>
      <c r="G1499" s="40" t="s">
        <v>33</v>
      </c>
      <c r="H1499" s="40" t="s">
        <v>322</v>
      </c>
      <c r="I1499" s="40" t="s">
        <v>322</v>
      </c>
      <c r="J1499" s="40" t="s">
        <v>7401</v>
      </c>
      <c r="K1499" s="40" t="s">
        <v>1170</v>
      </c>
      <c r="L1499" s="40" t="s">
        <v>9451</v>
      </c>
      <c r="M1499" s="103">
        <v>45975.374305555553</v>
      </c>
      <c r="N1499" s="103">
        <v>45981.431944444441</v>
      </c>
      <c r="O1499" s="40" t="s">
        <v>35</v>
      </c>
      <c r="P1499" s="40" t="s">
        <v>35</v>
      </c>
      <c r="Q1499" s="40" t="s">
        <v>1494</v>
      </c>
      <c r="R1499" s="40" t="s">
        <v>1495</v>
      </c>
      <c r="S1499" s="40" t="s">
        <v>11698</v>
      </c>
      <c r="T1499" s="40" t="s">
        <v>1497</v>
      </c>
      <c r="U1499" s="40">
        <v>32</v>
      </c>
      <c r="V1499" s="40" t="str">
        <f>VLOOKUP(D1499,TIPOLOGIA!A:F,5,0)</f>
        <v>INTERMEDIA</v>
      </c>
      <c r="W1499" s="40" t="str">
        <f>VLOOKUP(D1499,TIPOLOGIA!A:F,6,0)</f>
        <v>TERRESTRE</v>
      </c>
      <c r="X1499" s="40" t="s">
        <v>1749</v>
      </c>
      <c r="Y1499" s="40">
        <v>1</v>
      </c>
      <c r="Z1499" s="51">
        <f>IF(T1499="SOPORTE_TELEFÓNICO",'TARIFAS 2025'!$B$14,IF(V1499="PRINCIPAL",'TARIFAS 2025'!$B$11,IF(V1499="INTERMEDIA",'TARIFAS 2025'!$C$11,IF(V1499="LEJANA",'TARIFAS 2025'!$D$11))))</f>
        <v>36351</v>
      </c>
      <c r="AA1499" s="51">
        <f t="shared" si="24"/>
        <v>36351</v>
      </c>
    </row>
    <row r="1500" spans="1:27" s="85" customFormat="1" x14ac:dyDescent="0.3">
      <c r="A1500" s="40" t="s">
        <v>71</v>
      </c>
      <c r="B1500" s="40" t="str">
        <f>VLOOKUP(A1500,'CENTROS DE COSTOS'!A:D,2,0)</f>
        <v>0036-0004</v>
      </c>
      <c r="C1500" s="40" t="str">
        <f>VLOOKUP(A1500,'CENTROS DE COSTOS'!A:D,3,0)</f>
        <v>Wompi Centro</v>
      </c>
      <c r="D1500" s="40">
        <v>73148</v>
      </c>
      <c r="E1500" s="40" t="s">
        <v>5753</v>
      </c>
      <c r="F1500" s="40">
        <v>78245</v>
      </c>
      <c r="G1500" s="40" t="s">
        <v>33</v>
      </c>
      <c r="H1500" s="40" t="s">
        <v>1056</v>
      </c>
      <c r="I1500" s="40" t="s">
        <v>1064</v>
      </c>
      <c r="J1500" s="40" t="s">
        <v>7402</v>
      </c>
      <c r="K1500" s="40" t="s">
        <v>1170</v>
      </c>
      <c r="L1500" s="40" t="s">
        <v>9452</v>
      </c>
      <c r="M1500" s="103">
        <v>45974.529166666667</v>
      </c>
      <c r="N1500" s="103">
        <v>45981.434027777781</v>
      </c>
      <c r="O1500" s="40" t="s">
        <v>35</v>
      </c>
      <c r="P1500" s="40" t="s">
        <v>35</v>
      </c>
      <c r="Q1500" s="40" t="s">
        <v>1494</v>
      </c>
      <c r="R1500" s="40" t="s">
        <v>1495</v>
      </c>
      <c r="S1500" s="40" t="s">
        <v>11699</v>
      </c>
      <c r="T1500" s="40" t="s">
        <v>1497</v>
      </c>
      <c r="U1500" s="40">
        <v>40</v>
      </c>
      <c r="V1500" s="40" t="str">
        <f>VLOOKUP(D1500,TIPOLOGIA!A:F,5,0)</f>
        <v>INTERMEDIA</v>
      </c>
      <c r="W1500" s="40" t="str">
        <f>VLOOKUP(D1500,TIPOLOGIA!A:F,6,0)</f>
        <v>TERRESTRE</v>
      </c>
      <c r="X1500" s="40" t="s">
        <v>1749</v>
      </c>
      <c r="Y1500" s="40">
        <v>1</v>
      </c>
      <c r="Z1500" s="51">
        <f>IF(T1500="SOPORTE_TELEFÓNICO",'TARIFAS 2025'!$B$14,IF(V1500="PRINCIPAL",'TARIFAS 2025'!$B$11,IF(V1500="INTERMEDIA",'TARIFAS 2025'!$C$11,IF(V1500="LEJANA",'TARIFAS 2025'!$D$11))))</f>
        <v>36351</v>
      </c>
      <c r="AA1500" s="51">
        <f t="shared" si="24"/>
        <v>36351</v>
      </c>
    </row>
    <row r="1501" spans="1:27" s="85" customFormat="1" x14ac:dyDescent="0.3">
      <c r="A1501" s="40" t="s">
        <v>68</v>
      </c>
      <c r="B1501" s="40" t="str">
        <f>VLOOKUP(A1501,'CENTROS DE COSTOS'!A:D,2,0)</f>
        <v>0036-0001</v>
      </c>
      <c r="C1501" s="40" t="str">
        <f>VLOOKUP(A1501,'CENTROS DE COSTOS'!A:D,3,0)</f>
        <v>Wompi Costa</v>
      </c>
      <c r="D1501" s="40">
        <v>8573</v>
      </c>
      <c r="E1501" s="40" t="s">
        <v>5754</v>
      </c>
      <c r="F1501" s="40">
        <v>78322</v>
      </c>
      <c r="G1501" s="40" t="s">
        <v>33</v>
      </c>
      <c r="H1501" s="40" t="s">
        <v>253</v>
      </c>
      <c r="I1501" s="40" t="s">
        <v>254</v>
      </c>
      <c r="J1501" s="40" t="s">
        <v>7403</v>
      </c>
      <c r="K1501" s="40" t="s">
        <v>1170</v>
      </c>
      <c r="L1501" s="40" t="s">
        <v>9453</v>
      </c>
      <c r="M1501" s="103">
        <v>45974.445833333331</v>
      </c>
      <c r="N1501" s="103">
        <v>45981.434027777781</v>
      </c>
      <c r="O1501" s="40" t="s">
        <v>35</v>
      </c>
      <c r="P1501" s="40" t="s">
        <v>35</v>
      </c>
      <c r="Q1501" s="40" t="s">
        <v>1494</v>
      </c>
      <c r="R1501" s="40" t="s">
        <v>1495</v>
      </c>
      <c r="S1501" s="40" t="s">
        <v>11700</v>
      </c>
      <c r="T1501" s="40" t="s">
        <v>1497</v>
      </c>
      <c r="U1501" s="40">
        <v>32</v>
      </c>
      <c r="V1501" s="40" t="str">
        <f>VLOOKUP(D1501,TIPOLOGIA!A:F,5,0)</f>
        <v>INTERMEDIA</v>
      </c>
      <c r="W1501" s="40" t="str">
        <f>VLOOKUP(D1501,TIPOLOGIA!A:F,6,0)</f>
        <v>TERRESTRE</v>
      </c>
      <c r="X1501" s="40" t="s">
        <v>1749</v>
      </c>
      <c r="Y1501" s="40">
        <v>1</v>
      </c>
      <c r="Z1501" s="51">
        <f>IF(T1501="SOPORTE_TELEFÓNICO",'TARIFAS 2025'!$B$14,IF(V1501="PRINCIPAL",'TARIFAS 2025'!$B$11,IF(V1501="INTERMEDIA",'TARIFAS 2025'!$C$11,IF(V1501="LEJANA",'TARIFAS 2025'!$D$11))))</f>
        <v>36351</v>
      </c>
      <c r="AA1501" s="51">
        <f t="shared" si="24"/>
        <v>36351</v>
      </c>
    </row>
    <row r="1502" spans="1:27" s="85" customFormat="1" x14ac:dyDescent="0.3">
      <c r="A1502" s="40" t="s">
        <v>98</v>
      </c>
      <c r="B1502" s="40" t="str">
        <f>VLOOKUP(A1502,'CENTROS DE COSTOS'!A:D,2,0)</f>
        <v>0036-0006</v>
      </c>
      <c r="C1502" s="40" t="str">
        <f>VLOOKUP(A1502,'CENTROS DE COSTOS'!A:D,3,0)</f>
        <v>Wompi Oriente</v>
      </c>
      <c r="D1502" s="40">
        <v>50251</v>
      </c>
      <c r="E1502" s="40" t="s">
        <v>5755</v>
      </c>
      <c r="F1502" s="40">
        <v>74510</v>
      </c>
      <c r="G1502" s="40" t="s">
        <v>33</v>
      </c>
      <c r="H1502" s="40" t="s">
        <v>814</v>
      </c>
      <c r="I1502" s="40" t="s">
        <v>823</v>
      </c>
      <c r="J1502" s="40" t="s">
        <v>7404</v>
      </c>
      <c r="K1502" s="40" t="s">
        <v>1170</v>
      </c>
      <c r="L1502" s="40" t="s">
        <v>9454</v>
      </c>
      <c r="M1502" s="103">
        <v>45974.523611111108</v>
      </c>
      <c r="N1502" s="103">
        <v>45981.43472222222</v>
      </c>
      <c r="O1502" s="40" t="s">
        <v>35</v>
      </c>
      <c r="P1502" s="40" t="s">
        <v>35</v>
      </c>
      <c r="Q1502" s="40" t="s">
        <v>1494</v>
      </c>
      <c r="R1502" s="40" t="s">
        <v>1495</v>
      </c>
      <c r="S1502" s="40" t="s">
        <v>11701</v>
      </c>
      <c r="T1502" s="40" t="s">
        <v>1497</v>
      </c>
      <c r="U1502" s="40">
        <v>16</v>
      </c>
      <c r="V1502" s="40" t="str">
        <f>VLOOKUP(D1502,TIPOLOGIA!A:F,5,0)</f>
        <v>INTERMEDIA</v>
      </c>
      <c r="W1502" s="40" t="str">
        <f>VLOOKUP(D1502,TIPOLOGIA!A:F,6,0)</f>
        <v>TERRESTRE</v>
      </c>
      <c r="X1502" s="40" t="s">
        <v>1749</v>
      </c>
      <c r="Y1502" s="40">
        <v>1</v>
      </c>
      <c r="Z1502" s="51">
        <f>IF(T1502="SOPORTE_TELEFÓNICO",'TARIFAS 2025'!$B$14,IF(V1502="PRINCIPAL",'TARIFAS 2025'!$B$11,IF(V1502="INTERMEDIA",'TARIFAS 2025'!$C$11,IF(V1502="LEJANA",'TARIFAS 2025'!$D$11))))</f>
        <v>36351</v>
      </c>
      <c r="AA1502" s="51">
        <f t="shared" si="24"/>
        <v>36351</v>
      </c>
    </row>
    <row r="1503" spans="1:27" s="85" customFormat="1" x14ac:dyDescent="0.3">
      <c r="A1503" s="40" t="s">
        <v>71</v>
      </c>
      <c r="B1503" s="40" t="str">
        <f>VLOOKUP(A1503,'CENTROS DE COSTOS'!A:D,2,0)</f>
        <v>0036-0004</v>
      </c>
      <c r="C1503" s="40" t="str">
        <f>VLOOKUP(A1503,'CENTROS DE COSTOS'!A:D,3,0)</f>
        <v>Wompi Centro</v>
      </c>
      <c r="D1503" s="40">
        <v>11001</v>
      </c>
      <c r="E1503" s="40" t="s">
        <v>5756</v>
      </c>
      <c r="F1503" s="40">
        <v>59738</v>
      </c>
      <c r="G1503" s="40" t="s">
        <v>33</v>
      </c>
      <c r="H1503" s="40" t="s">
        <v>618</v>
      </c>
      <c r="I1503" s="40" t="s">
        <v>71</v>
      </c>
      <c r="J1503" s="40" t="s">
        <v>7405</v>
      </c>
      <c r="K1503" s="40" t="s">
        <v>1170</v>
      </c>
      <c r="L1503" s="40" t="s">
        <v>9455</v>
      </c>
      <c r="M1503" s="103">
        <v>45980.527777777781</v>
      </c>
      <c r="N1503" s="103">
        <v>45981.436111111107</v>
      </c>
      <c r="O1503" s="40" t="s">
        <v>35</v>
      </c>
      <c r="P1503" s="40" t="s">
        <v>35</v>
      </c>
      <c r="Q1503" s="40" t="s">
        <v>1494</v>
      </c>
      <c r="R1503" s="40" t="s">
        <v>1495</v>
      </c>
      <c r="S1503" s="40" t="s">
        <v>11702</v>
      </c>
      <c r="T1503" s="40" t="s">
        <v>1172</v>
      </c>
      <c r="U1503" s="40">
        <v>24</v>
      </c>
      <c r="V1503" s="40" t="str">
        <f>VLOOKUP(D1503,TIPOLOGIA!A:F,5,0)</f>
        <v>PRINCIPAL</v>
      </c>
      <c r="W1503" s="40" t="str">
        <f>VLOOKUP(D1503,TIPOLOGIA!A:F,6,0)</f>
        <v>TERRESTRE</v>
      </c>
      <c r="X1503" s="40" t="s">
        <v>1455</v>
      </c>
      <c r="Y1503" s="40">
        <v>1</v>
      </c>
      <c r="Z1503" s="51">
        <f>IF(T1503="SOPORTE_TELEFÓNICO",'TARIFAS 2025'!$B$14,IF(V1503="PRINCIPAL",'TARIFAS 2025'!$B$11,IF(V1503="INTERMEDIA",'TARIFAS 2025'!$C$11,IF(V1503="LEJANA",'TARIFAS 2025'!$D$11))))</f>
        <v>31419</v>
      </c>
      <c r="AA1503" s="51">
        <f t="shared" si="24"/>
        <v>31419</v>
      </c>
    </row>
    <row r="1504" spans="1:27" s="85" customFormat="1" x14ac:dyDescent="0.3">
      <c r="A1504" s="40" t="s">
        <v>81</v>
      </c>
      <c r="B1504" s="40" t="str">
        <f>VLOOKUP(A1504,'CENTROS DE COSTOS'!A:D,2,0)</f>
        <v>0036-0007</v>
      </c>
      <c r="C1504" s="40" t="str">
        <f>VLOOKUP(A1504,'CENTROS DE COSTOS'!A:D,3,0)</f>
        <v>Wompi Santander</v>
      </c>
      <c r="D1504" s="40">
        <v>54001</v>
      </c>
      <c r="E1504" s="40" t="s">
        <v>5757</v>
      </c>
      <c r="F1504" s="40">
        <v>29180</v>
      </c>
      <c r="G1504" s="40" t="s">
        <v>33</v>
      </c>
      <c r="H1504" s="40" t="s">
        <v>891</v>
      </c>
      <c r="I1504" s="40" t="s">
        <v>81</v>
      </c>
      <c r="J1504" s="40" t="s">
        <v>6862</v>
      </c>
      <c r="K1504" s="40" t="s">
        <v>1170</v>
      </c>
      <c r="L1504" s="40" t="s">
        <v>9456</v>
      </c>
      <c r="M1504" s="103">
        <v>45980.624305555553</v>
      </c>
      <c r="N1504" s="103">
        <v>45981.443055555559</v>
      </c>
      <c r="O1504" s="40" t="s">
        <v>35</v>
      </c>
      <c r="P1504" s="40" t="s">
        <v>35</v>
      </c>
      <c r="Q1504" s="40" t="s">
        <v>1494</v>
      </c>
      <c r="R1504" s="40" t="s">
        <v>1495</v>
      </c>
      <c r="S1504" s="40" t="s">
        <v>11703</v>
      </c>
      <c r="T1504" s="40" t="s">
        <v>1172</v>
      </c>
      <c r="U1504" s="40">
        <v>16</v>
      </c>
      <c r="V1504" s="40" t="str">
        <f>VLOOKUP(D1504,TIPOLOGIA!A:F,5,0)</f>
        <v>PRINCIPAL</v>
      </c>
      <c r="W1504" s="40" t="str">
        <f>VLOOKUP(D1504,TIPOLOGIA!A:F,6,0)</f>
        <v>TERRESTRE</v>
      </c>
      <c r="X1504" s="40" t="s">
        <v>1211</v>
      </c>
      <c r="Y1504" s="40">
        <v>1</v>
      </c>
      <c r="Z1504" s="51">
        <f>IF(T1504="SOPORTE_TELEFÓNICO",'TARIFAS 2025'!$B$14,IF(V1504="PRINCIPAL",'TARIFAS 2025'!$B$11,IF(V1504="INTERMEDIA",'TARIFAS 2025'!$C$11,IF(V1504="LEJANA",'TARIFAS 2025'!$D$11))))</f>
        <v>31419</v>
      </c>
      <c r="AA1504" s="51">
        <f t="shared" si="24"/>
        <v>31419</v>
      </c>
    </row>
    <row r="1505" spans="1:27" s="85" customFormat="1" x14ac:dyDescent="0.3">
      <c r="A1505" s="40" t="s">
        <v>88</v>
      </c>
      <c r="B1505" s="40" t="str">
        <f>VLOOKUP(A1505,'CENTROS DE COSTOS'!A:D,2,0)</f>
        <v>0036-0005</v>
      </c>
      <c r="C1505" s="40" t="str">
        <f>VLOOKUP(A1505,'CENTROS DE COSTOS'!A:D,3,0)</f>
        <v>Wompi Noroccidente</v>
      </c>
      <c r="D1505" s="40">
        <v>5001</v>
      </c>
      <c r="E1505" s="40" t="s">
        <v>5758</v>
      </c>
      <c r="F1505" s="40">
        <v>50298</v>
      </c>
      <c r="G1505" s="40" t="s">
        <v>33</v>
      </c>
      <c r="H1505" s="40" t="s">
        <v>120</v>
      </c>
      <c r="I1505" s="40" t="s">
        <v>88</v>
      </c>
      <c r="J1505" s="40" t="s">
        <v>6309</v>
      </c>
      <c r="K1505" s="40" t="s">
        <v>1170</v>
      </c>
      <c r="L1505" s="40" t="s">
        <v>9457</v>
      </c>
      <c r="M1505" s="103">
        <v>45979.333333333343</v>
      </c>
      <c r="N1505" s="103">
        <v>45981.445833333331</v>
      </c>
      <c r="O1505" s="40" t="s">
        <v>35</v>
      </c>
      <c r="P1505" s="40" t="s">
        <v>35</v>
      </c>
      <c r="Q1505" s="40" t="s">
        <v>1494</v>
      </c>
      <c r="R1505" s="40" t="s">
        <v>1495</v>
      </c>
      <c r="S1505" s="40" t="s">
        <v>11704</v>
      </c>
      <c r="T1505" s="40" t="s">
        <v>1172</v>
      </c>
      <c r="U1505" s="40">
        <v>16</v>
      </c>
      <c r="V1505" s="40" t="str">
        <f>VLOOKUP(D1505,TIPOLOGIA!A:F,5,0)</f>
        <v>PRINCIPAL</v>
      </c>
      <c r="W1505" s="40" t="str">
        <f>VLOOKUP(D1505,TIPOLOGIA!A:F,6,0)</f>
        <v>TERRESTRE</v>
      </c>
      <c r="X1505" s="40" t="s">
        <v>1498</v>
      </c>
      <c r="Y1505" s="40">
        <v>1</v>
      </c>
      <c r="Z1505" s="51">
        <f>IF(T1505="SOPORTE_TELEFÓNICO",'TARIFAS 2025'!$B$14,IF(V1505="PRINCIPAL",'TARIFAS 2025'!$B$11,IF(V1505="INTERMEDIA",'TARIFAS 2025'!$C$11,IF(V1505="LEJANA",'TARIFAS 2025'!$D$11))))</f>
        <v>31419</v>
      </c>
      <c r="AA1505" s="51">
        <f t="shared" si="24"/>
        <v>31419</v>
      </c>
    </row>
    <row r="1506" spans="1:27" s="85" customFormat="1" x14ac:dyDescent="0.3">
      <c r="A1506" s="40" t="s">
        <v>88</v>
      </c>
      <c r="B1506" s="40" t="str">
        <f>VLOOKUP(A1506,'CENTROS DE COSTOS'!A:D,2,0)</f>
        <v>0036-0005</v>
      </c>
      <c r="C1506" s="40" t="str">
        <f>VLOOKUP(A1506,'CENTROS DE COSTOS'!A:D,3,0)</f>
        <v>Wompi Noroccidente</v>
      </c>
      <c r="D1506" s="40">
        <v>5001</v>
      </c>
      <c r="E1506" s="40" t="s">
        <v>5759</v>
      </c>
      <c r="F1506" s="40">
        <v>43000</v>
      </c>
      <c r="G1506" s="40" t="s">
        <v>33</v>
      </c>
      <c r="H1506" s="40" t="s">
        <v>120</v>
      </c>
      <c r="I1506" s="40" t="s">
        <v>88</v>
      </c>
      <c r="J1506" s="40" t="s">
        <v>7406</v>
      </c>
      <c r="K1506" s="40" t="s">
        <v>1170</v>
      </c>
      <c r="L1506" s="40" t="s">
        <v>9458</v>
      </c>
      <c r="M1506" s="103">
        <v>45979.333333333343</v>
      </c>
      <c r="N1506" s="103">
        <v>45981.446527777778</v>
      </c>
      <c r="O1506" s="40" t="s">
        <v>35</v>
      </c>
      <c r="P1506" s="40" t="s">
        <v>35</v>
      </c>
      <c r="Q1506" s="40" t="s">
        <v>1494</v>
      </c>
      <c r="R1506" s="40" t="s">
        <v>1495</v>
      </c>
      <c r="S1506" s="40" t="s">
        <v>11705</v>
      </c>
      <c r="T1506" s="40" t="s">
        <v>1172</v>
      </c>
      <c r="U1506" s="40">
        <v>64</v>
      </c>
      <c r="V1506" s="40" t="str">
        <f>VLOOKUP(D1506,TIPOLOGIA!A:F,5,0)</f>
        <v>PRINCIPAL</v>
      </c>
      <c r="W1506" s="40" t="str">
        <f>VLOOKUP(D1506,TIPOLOGIA!A:F,6,0)</f>
        <v>TERRESTRE</v>
      </c>
      <c r="X1506" s="40" t="s">
        <v>1498</v>
      </c>
      <c r="Y1506" s="40">
        <v>1</v>
      </c>
      <c r="Z1506" s="51">
        <f>IF(T1506="SOPORTE_TELEFÓNICO",'TARIFAS 2025'!$B$14,IF(V1506="PRINCIPAL",'TARIFAS 2025'!$B$11,IF(V1506="INTERMEDIA",'TARIFAS 2025'!$C$11,IF(V1506="LEJANA",'TARIFAS 2025'!$D$11))))</f>
        <v>31419</v>
      </c>
      <c r="AA1506" s="51">
        <f t="shared" si="24"/>
        <v>31419</v>
      </c>
    </row>
    <row r="1507" spans="1:27" s="85" customFormat="1" x14ac:dyDescent="0.3">
      <c r="A1507" s="40" t="s">
        <v>88</v>
      </c>
      <c r="B1507" s="40" t="str">
        <f>VLOOKUP(A1507,'CENTROS DE COSTOS'!A:D,2,0)</f>
        <v>0036-0005</v>
      </c>
      <c r="C1507" s="40" t="str">
        <f>VLOOKUP(A1507,'CENTROS DE COSTOS'!A:D,3,0)</f>
        <v>Wompi Noroccidente</v>
      </c>
      <c r="D1507" s="40">
        <v>5001</v>
      </c>
      <c r="E1507" s="40" t="s">
        <v>5760</v>
      </c>
      <c r="F1507" s="40">
        <v>40590</v>
      </c>
      <c r="G1507" s="40" t="s">
        <v>33</v>
      </c>
      <c r="H1507" s="40" t="s">
        <v>120</v>
      </c>
      <c r="I1507" s="40" t="s">
        <v>88</v>
      </c>
      <c r="J1507" s="40" t="s">
        <v>7407</v>
      </c>
      <c r="K1507" s="40" t="s">
        <v>1170</v>
      </c>
      <c r="L1507" s="40" t="s">
        <v>9459</v>
      </c>
      <c r="M1507" s="103">
        <v>45979.333333333343</v>
      </c>
      <c r="N1507" s="103">
        <v>45981.447222222218</v>
      </c>
      <c r="O1507" s="40" t="s">
        <v>35</v>
      </c>
      <c r="P1507" s="40" t="s">
        <v>35</v>
      </c>
      <c r="Q1507" s="40" t="s">
        <v>1494</v>
      </c>
      <c r="R1507" s="40" t="s">
        <v>1495</v>
      </c>
      <c r="S1507" s="40" t="s">
        <v>11706</v>
      </c>
      <c r="T1507" s="40" t="s">
        <v>1172</v>
      </c>
      <c r="U1507" s="40">
        <v>32</v>
      </c>
      <c r="V1507" s="40" t="str">
        <f>VLOOKUP(D1507,TIPOLOGIA!A:F,5,0)</f>
        <v>PRINCIPAL</v>
      </c>
      <c r="W1507" s="40" t="str">
        <f>VLOOKUP(D1507,TIPOLOGIA!A:F,6,0)</f>
        <v>TERRESTRE</v>
      </c>
      <c r="X1507" s="40" t="s">
        <v>1498</v>
      </c>
      <c r="Y1507" s="40">
        <v>1</v>
      </c>
      <c r="Z1507" s="51">
        <f>IF(T1507="SOPORTE_TELEFÓNICO",'TARIFAS 2025'!$B$14,IF(V1507="PRINCIPAL",'TARIFAS 2025'!$B$11,IF(V1507="INTERMEDIA",'TARIFAS 2025'!$C$11,IF(V1507="LEJANA",'TARIFAS 2025'!$D$11))))</f>
        <v>31419</v>
      </c>
      <c r="AA1507" s="51">
        <f t="shared" si="24"/>
        <v>31419</v>
      </c>
    </row>
    <row r="1508" spans="1:27" s="85" customFormat="1" x14ac:dyDescent="0.3">
      <c r="A1508" s="40" t="s">
        <v>88</v>
      </c>
      <c r="B1508" s="40" t="str">
        <f>VLOOKUP(A1508,'CENTROS DE COSTOS'!A:D,2,0)</f>
        <v>0036-0005</v>
      </c>
      <c r="C1508" s="40" t="str">
        <f>VLOOKUP(A1508,'CENTROS DE COSTOS'!A:D,3,0)</f>
        <v>Wompi Noroccidente</v>
      </c>
      <c r="D1508" s="40">
        <v>5001</v>
      </c>
      <c r="E1508" s="40" t="s">
        <v>5761</v>
      </c>
      <c r="F1508" s="40">
        <v>35717</v>
      </c>
      <c r="G1508" s="40" t="s">
        <v>33</v>
      </c>
      <c r="H1508" s="40" t="s">
        <v>120</v>
      </c>
      <c r="I1508" s="40" t="s">
        <v>88</v>
      </c>
      <c r="J1508" s="40" t="s">
        <v>7408</v>
      </c>
      <c r="K1508" s="40" t="s">
        <v>1170</v>
      </c>
      <c r="L1508" s="40" t="s">
        <v>9460</v>
      </c>
      <c r="M1508" s="103">
        <v>45979.333333333343</v>
      </c>
      <c r="N1508" s="103">
        <v>45981.448611111111</v>
      </c>
      <c r="O1508" s="40" t="s">
        <v>35</v>
      </c>
      <c r="P1508" s="40" t="s">
        <v>35</v>
      </c>
      <c r="Q1508" s="40" t="s">
        <v>1494</v>
      </c>
      <c r="R1508" s="40" t="s">
        <v>1495</v>
      </c>
      <c r="S1508" s="40" t="s">
        <v>11707</v>
      </c>
      <c r="T1508" s="40" t="s">
        <v>1172</v>
      </c>
      <c r="U1508" s="40">
        <v>16</v>
      </c>
      <c r="V1508" s="40" t="str">
        <f>VLOOKUP(D1508,TIPOLOGIA!A:F,5,0)</f>
        <v>PRINCIPAL</v>
      </c>
      <c r="W1508" s="40" t="str">
        <f>VLOOKUP(D1508,TIPOLOGIA!A:F,6,0)</f>
        <v>TERRESTRE</v>
      </c>
      <c r="X1508" s="40" t="s">
        <v>1498</v>
      </c>
      <c r="Y1508" s="40">
        <v>1</v>
      </c>
      <c r="Z1508" s="51">
        <f>IF(T1508="SOPORTE_TELEFÓNICO",'TARIFAS 2025'!$B$14,IF(V1508="PRINCIPAL",'TARIFAS 2025'!$B$11,IF(V1508="INTERMEDIA",'TARIFAS 2025'!$C$11,IF(V1508="LEJANA",'TARIFAS 2025'!$D$11))))</f>
        <v>31419</v>
      </c>
      <c r="AA1508" s="51">
        <f t="shared" si="24"/>
        <v>31419</v>
      </c>
    </row>
    <row r="1509" spans="1:27" s="85" customFormat="1" x14ac:dyDescent="0.3">
      <c r="A1509" s="40" t="s">
        <v>71</v>
      </c>
      <c r="B1509" s="40" t="str">
        <f>VLOOKUP(A1509,'CENTROS DE COSTOS'!A:D,2,0)</f>
        <v>0036-0004</v>
      </c>
      <c r="C1509" s="40" t="str">
        <f>VLOOKUP(A1509,'CENTROS DE COSTOS'!A:D,3,0)</f>
        <v>Wompi Centro</v>
      </c>
      <c r="D1509" s="40">
        <v>11001</v>
      </c>
      <c r="E1509" s="40" t="s">
        <v>5762</v>
      </c>
      <c r="F1509" s="40">
        <v>69070</v>
      </c>
      <c r="G1509" s="40" t="s">
        <v>33</v>
      </c>
      <c r="H1509" s="40" t="s">
        <v>618</v>
      </c>
      <c r="I1509" s="40" t="s">
        <v>71</v>
      </c>
      <c r="J1509" s="40" t="s">
        <v>7409</v>
      </c>
      <c r="K1509" s="40" t="s">
        <v>1170</v>
      </c>
      <c r="L1509" s="40" t="s">
        <v>9461</v>
      </c>
      <c r="M1509" s="103">
        <v>45981.333333333343</v>
      </c>
      <c r="N1509" s="103">
        <v>45981.449305555558</v>
      </c>
      <c r="O1509" s="40" t="s">
        <v>35</v>
      </c>
      <c r="P1509" s="40" t="s">
        <v>35</v>
      </c>
      <c r="Q1509" s="40" t="s">
        <v>1494</v>
      </c>
      <c r="R1509" s="40" t="s">
        <v>1495</v>
      </c>
      <c r="S1509" s="40" t="s">
        <v>11708</v>
      </c>
      <c r="T1509" s="40" t="s">
        <v>1172</v>
      </c>
      <c r="U1509" s="40">
        <v>40</v>
      </c>
      <c r="V1509" s="40" t="str">
        <f>VLOOKUP(D1509,TIPOLOGIA!A:F,5,0)</f>
        <v>PRINCIPAL</v>
      </c>
      <c r="W1509" s="40" t="str">
        <f>VLOOKUP(D1509,TIPOLOGIA!A:F,6,0)</f>
        <v>TERRESTRE</v>
      </c>
      <c r="X1509" s="40" t="s">
        <v>1455</v>
      </c>
      <c r="Y1509" s="40">
        <v>1</v>
      </c>
      <c r="Z1509" s="51">
        <f>IF(T1509="SOPORTE_TELEFÓNICO",'TARIFAS 2025'!$B$14,IF(V1509="PRINCIPAL",'TARIFAS 2025'!$B$11,IF(V1509="INTERMEDIA",'TARIFAS 2025'!$C$11,IF(V1509="LEJANA",'TARIFAS 2025'!$D$11))))</f>
        <v>31419</v>
      </c>
      <c r="AA1509" s="51">
        <f t="shared" si="24"/>
        <v>31419</v>
      </c>
    </row>
    <row r="1510" spans="1:27" s="85" customFormat="1" x14ac:dyDescent="0.3">
      <c r="A1510" s="40" t="s">
        <v>88</v>
      </c>
      <c r="B1510" s="40" t="str">
        <f>VLOOKUP(A1510,'CENTROS DE COSTOS'!A:D,2,0)</f>
        <v>0036-0005</v>
      </c>
      <c r="C1510" s="40" t="str">
        <f>VLOOKUP(A1510,'CENTROS DE COSTOS'!A:D,3,0)</f>
        <v>Wompi Noroccidente</v>
      </c>
      <c r="D1510" s="40">
        <v>5001</v>
      </c>
      <c r="E1510" s="40" t="s">
        <v>5763</v>
      </c>
      <c r="F1510" s="40">
        <v>74441</v>
      </c>
      <c r="G1510" s="40" t="s">
        <v>33</v>
      </c>
      <c r="H1510" s="40" t="s">
        <v>120</v>
      </c>
      <c r="I1510" s="40" t="s">
        <v>88</v>
      </c>
      <c r="J1510" s="40" t="s">
        <v>7248</v>
      </c>
      <c r="K1510" s="40" t="s">
        <v>1170</v>
      </c>
      <c r="L1510" s="40" t="s">
        <v>9462</v>
      </c>
      <c r="M1510" s="103">
        <v>45979.333333333343</v>
      </c>
      <c r="N1510" s="103">
        <v>45981.452777777777</v>
      </c>
      <c r="O1510" s="40" t="s">
        <v>35</v>
      </c>
      <c r="P1510" s="40" t="s">
        <v>35</v>
      </c>
      <c r="Q1510" s="40" t="s">
        <v>1494</v>
      </c>
      <c r="R1510" s="40" t="s">
        <v>1495</v>
      </c>
      <c r="S1510" s="40" t="s">
        <v>11709</v>
      </c>
      <c r="T1510" s="40" t="s">
        <v>1172</v>
      </c>
      <c r="U1510" s="40">
        <v>32</v>
      </c>
      <c r="V1510" s="40" t="str">
        <f>VLOOKUP(D1510,TIPOLOGIA!A:F,5,0)</f>
        <v>PRINCIPAL</v>
      </c>
      <c r="W1510" s="40" t="str">
        <f>VLOOKUP(D1510,TIPOLOGIA!A:F,6,0)</f>
        <v>TERRESTRE</v>
      </c>
      <c r="X1510" s="40" t="s">
        <v>1498</v>
      </c>
      <c r="Y1510" s="40">
        <v>1</v>
      </c>
      <c r="Z1510" s="51">
        <f>IF(T1510="SOPORTE_TELEFÓNICO",'TARIFAS 2025'!$B$14,IF(V1510="PRINCIPAL",'TARIFAS 2025'!$B$11,IF(V1510="INTERMEDIA",'TARIFAS 2025'!$C$11,IF(V1510="LEJANA",'TARIFAS 2025'!$D$11))))</f>
        <v>31419</v>
      </c>
      <c r="AA1510" s="51">
        <f t="shared" si="24"/>
        <v>31419</v>
      </c>
    </row>
    <row r="1511" spans="1:27" s="85" customFormat="1" x14ac:dyDescent="0.3">
      <c r="A1511" s="40" t="s">
        <v>77</v>
      </c>
      <c r="B1511" s="40" t="str">
        <f>VLOOKUP(A1511,'CENTROS DE COSTOS'!A:D,2,0)</f>
        <v>0036-0003</v>
      </c>
      <c r="C1511" s="40" t="str">
        <f>VLOOKUP(A1511,'CENTROS DE COSTOS'!A:D,3,0)</f>
        <v>Wompi Suroccidente</v>
      </c>
      <c r="D1511" s="40">
        <v>76001</v>
      </c>
      <c r="E1511" s="40" t="s">
        <v>5764</v>
      </c>
      <c r="F1511" s="40">
        <v>29355</v>
      </c>
      <c r="G1511" s="40" t="s">
        <v>33</v>
      </c>
      <c r="H1511" s="40" t="s">
        <v>1101</v>
      </c>
      <c r="I1511" s="40" t="s">
        <v>77</v>
      </c>
      <c r="J1511" s="40" t="s">
        <v>7410</v>
      </c>
      <c r="K1511" s="40" t="s">
        <v>1170</v>
      </c>
      <c r="L1511" s="40" t="s">
        <v>9463</v>
      </c>
      <c r="M1511" s="103">
        <v>45980.700694444437</v>
      </c>
      <c r="N1511" s="103">
        <v>45981.452777777777</v>
      </c>
      <c r="O1511" s="40" t="s">
        <v>35</v>
      </c>
      <c r="P1511" s="40" t="s">
        <v>35</v>
      </c>
      <c r="Q1511" s="40" t="s">
        <v>1494</v>
      </c>
      <c r="R1511" s="40" t="s">
        <v>1495</v>
      </c>
      <c r="S1511" s="40" t="s">
        <v>11710</v>
      </c>
      <c r="T1511" s="40" t="s">
        <v>1172</v>
      </c>
      <c r="U1511" s="40">
        <v>24</v>
      </c>
      <c r="V1511" s="40" t="str">
        <f>VLOOKUP(D1511,TIPOLOGIA!A:F,5,0)</f>
        <v>PRINCIPAL</v>
      </c>
      <c r="W1511" s="40" t="str">
        <f>VLOOKUP(D1511,TIPOLOGIA!A:F,6,0)</f>
        <v>TERRESTRE</v>
      </c>
      <c r="X1511" s="40" t="s">
        <v>1673</v>
      </c>
      <c r="Y1511" s="40">
        <v>1</v>
      </c>
      <c r="Z1511" s="51">
        <f>IF(T1511="SOPORTE_TELEFÓNICO",'TARIFAS 2025'!$B$14,IF(V1511="PRINCIPAL",'TARIFAS 2025'!$B$11,IF(V1511="INTERMEDIA",'TARIFAS 2025'!$C$11,IF(V1511="LEJANA",'TARIFAS 2025'!$D$11))))</f>
        <v>31419</v>
      </c>
      <c r="AA1511" s="51">
        <f t="shared" si="24"/>
        <v>31419</v>
      </c>
    </row>
    <row r="1512" spans="1:27" s="85" customFormat="1" x14ac:dyDescent="0.3">
      <c r="A1512" s="40" t="s">
        <v>88</v>
      </c>
      <c r="B1512" s="40" t="str">
        <f>VLOOKUP(A1512,'CENTROS DE COSTOS'!A:D,2,0)</f>
        <v>0036-0005</v>
      </c>
      <c r="C1512" s="40" t="str">
        <f>VLOOKUP(A1512,'CENTROS DE COSTOS'!A:D,3,0)</f>
        <v>Wompi Noroccidente</v>
      </c>
      <c r="D1512" s="40">
        <v>5088</v>
      </c>
      <c r="E1512" s="40" t="s">
        <v>5765</v>
      </c>
      <c r="F1512" s="40">
        <v>65856</v>
      </c>
      <c r="G1512" s="40" t="s">
        <v>33</v>
      </c>
      <c r="H1512" s="40" t="s">
        <v>120</v>
      </c>
      <c r="I1512" s="40" t="s">
        <v>155</v>
      </c>
      <c r="J1512" s="40" t="s">
        <v>7411</v>
      </c>
      <c r="K1512" s="40" t="s">
        <v>1170</v>
      </c>
      <c r="L1512" s="40" t="s">
        <v>9464</v>
      </c>
      <c r="M1512" s="103">
        <v>45975.704861111109</v>
      </c>
      <c r="N1512" s="103">
        <v>45981.453472222223</v>
      </c>
      <c r="O1512" s="40" t="s">
        <v>35</v>
      </c>
      <c r="P1512" s="40" t="s">
        <v>35</v>
      </c>
      <c r="Q1512" s="40" t="s">
        <v>1494</v>
      </c>
      <c r="R1512" s="40" t="s">
        <v>1495</v>
      </c>
      <c r="S1512" s="40" t="s">
        <v>11711</v>
      </c>
      <c r="T1512" s="40" t="s">
        <v>1172</v>
      </c>
      <c r="U1512" s="40">
        <v>24</v>
      </c>
      <c r="V1512" s="40" t="str">
        <f>VLOOKUP(D1512,TIPOLOGIA!A:F,5,0)</f>
        <v>PRINCIPAL</v>
      </c>
      <c r="W1512" s="40" t="str">
        <f>VLOOKUP(D1512,TIPOLOGIA!A:F,6,0)</f>
        <v>TERRESTRE</v>
      </c>
      <c r="X1512" s="40" t="s">
        <v>1498</v>
      </c>
      <c r="Y1512" s="40">
        <v>1</v>
      </c>
      <c r="Z1512" s="51">
        <f>IF(T1512="SOPORTE_TELEFÓNICO",'TARIFAS 2025'!$B$14,IF(V1512="PRINCIPAL",'TARIFAS 2025'!$B$11,IF(V1512="INTERMEDIA",'TARIFAS 2025'!$C$11,IF(V1512="LEJANA",'TARIFAS 2025'!$D$11))))</f>
        <v>31419</v>
      </c>
      <c r="AA1512" s="51">
        <f t="shared" si="24"/>
        <v>31419</v>
      </c>
    </row>
    <row r="1513" spans="1:27" s="85" customFormat="1" x14ac:dyDescent="0.3">
      <c r="A1513" s="40" t="s">
        <v>88</v>
      </c>
      <c r="B1513" s="40" t="str">
        <f>VLOOKUP(A1513,'CENTROS DE COSTOS'!A:D,2,0)</f>
        <v>0036-0005</v>
      </c>
      <c r="C1513" s="40" t="str">
        <f>VLOOKUP(A1513,'CENTROS DE COSTOS'!A:D,3,0)</f>
        <v>Wompi Noroccidente</v>
      </c>
      <c r="D1513" s="40">
        <v>5001</v>
      </c>
      <c r="E1513" s="40" t="s">
        <v>5766</v>
      </c>
      <c r="F1513" s="40">
        <v>69288</v>
      </c>
      <c r="G1513" s="40" t="s">
        <v>33</v>
      </c>
      <c r="H1513" s="40" t="s">
        <v>120</v>
      </c>
      <c r="I1513" s="40" t="s">
        <v>88</v>
      </c>
      <c r="J1513" s="40" t="s">
        <v>7412</v>
      </c>
      <c r="K1513" s="40" t="s">
        <v>1170</v>
      </c>
      <c r="L1513" s="40" t="s">
        <v>9465</v>
      </c>
      <c r="M1513" s="103">
        <v>45975.649305555547</v>
      </c>
      <c r="N1513" s="103">
        <v>45981.453472222223</v>
      </c>
      <c r="O1513" s="40" t="s">
        <v>35</v>
      </c>
      <c r="P1513" s="40" t="s">
        <v>35</v>
      </c>
      <c r="Q1513" s="40" t="s">
        <v>1494</v>
      </c>
      <c r="R1513" s="40" t="s">
        <v>1495</v>
      </c>
      <c r="S1513" s="40" t="s">
        <v>11712</v>
      </c>
      <c r="T1513" s="40" t="s">
        <v>1172</v>
      </c>
      <c r="U1513" s="40">
        <v>32</v>
      </c>
      <c r="V1513" s="40" t="str">
        <f>VLOOKUP(D1513,TIPOLOGIA!A:F,5,0)</f>
        <v>PRINCIPAL</v>
      </c>
      <c r="W1513" s="40" t="str">
        <f>VLOOKUP(D1513,TIPOLOGIA!A:F,6,0)</f>
        <v>TERRESTRE</v>
      </c>
      <c r="X1513" s="40" t="s">
        <v>1498</v>
      </c>
      <c r="Y1513" s="40">
        <v>1</v>
      </c>
      <c r="Z1513" s="51">
        <f>IF(T1513="SOPORTE_TELEFÓNICO",'TARIFAS 2025'!$B$14,IF(V1513="PRINCIPAL",'TARIFAS 2025'!$B$11,IF(V1513="INTERMEDIA",'TARIFAS 2025'!$C$11,IF(V1513="LEJANA",'TARIFAS 2025'!$D$11))))</f>
        <v>31419</v>
      </c>
      <c r="AA1513" s="51">
        <f t="shared" si="24"/>
        <v>31419</v>
      </c>
    </row>
    <row r="1514" spans="1:27" s="85" customFormat="1" x14ac:dyDescent="0.3">
      <c r="A1514" s="40" t="s">
        <v>88</v>
      </c>
      <c r="B1514" s="40" t="str">
        <f>VLOOKUP(A1514,'CENTROS DE COSTOS'!A:D,2,0)</f>
        <v>0036-0005</v>
      </c>
      <c r="C1514" s="40" t="str">
        <f>VLOOKUP(A1514,'CENTROS DE COSTOS'!A:D,3,0)</f>
        <v>Wompi Noroccidente</v>
      </c>
      <c r="D1514" s="40">
        <v>5001</v>
      </c>
      <c r="E1514" s="40" t="s">
        <v>5767</v>
      </c>
      <c r="F1514" s="40">
        <v>30081</v>
      </c>
      <c r="G1514" s="40" t="s">
        <v>33</v>
      </c>
      <c r="H1514" s="40" t="s">
        <v>120</v>
      </c>
      <c r="I1514" s="40" t="s">
        <v>88</v>
      </c>
      <c r="J1514" s="40" t="s">
        <v>1574</v>
      </c>
      <c r="K1514" s="40" t="s">
        <v>1170</v>
      </c>
      <c r="L1514" s="40" t="s">
        <v>9466</v>
      </c>
      <c r="M1514" s="103">
        <v>45975.537499999999</v>
      </c>
      <c r="N1514" s="103">
        <v>45981.45416666667</v>
      </c>
      <c r="O1514" s="40" t="s">
        <v>35</v>
      </c>
      <c r="P1514" s="40" t="s">
        <v>35</v>
      </c>
      <c r="Q1514" s="40" t="s">
        <v>1494</v>
      </c>
      <c r="R1514" s="40" t="s">
        <v>1495</v>
      </c>
      <c r="S1514" s="40" t="s">
        <v>11713</v>
      </c>
      <c r="T1514" s="40" t="s">
        <v>1172</v>
      </c>
      <c r="U1514" s="40">
        <v>64</v>
      </c>
      <c r="V1514" s="40" t="str">
        <f>VLOOKUP(D1514,TIPOLOGIA!A:F,5,0)</f>
        <v>PRINCIPAL</v>
      </c>
      <c r="W1514" s="40" t="str">
        <f>VLOOKUP(D1514,TIPOLOGIA!A:F,6,0)</f>
        <v>TERRESTRE</v>
      </c>
      <c r="X1514" s="40" t="s">
        <v>1498</v>
      </c>
      <c r="Y1514" s="40">
        <v>1</v>
      </c>
      <c r="Z1514" s="51">
        <f>IF(T1514="SOPORTE_TELEFÓNICO",'TARIFAS 2025'!$B$14,IF(V1514="PRINCIPAL",'TARIFAS 2025'!$B$11,IF(V1514="INTERMEDIA",'TARIFAS 2025'!$C$11,IF(V1514="LEJANA",'TARIFAS 2025'!$D$11))))</f>
        <v>31419</v>
      </c>
      <c r="AA1514" s="51">
        <f t="shared" si="24"/>
        <v>31419</v>
      </c>
    </row>
    <row r="1515" spans="1:27" s="85" customFormat="1" x14ac:dyDescent="0.3">
      <c r="A1515" s="40" t="s">
        <v>81</v>
      </c>
      <c r="B1515" s="40" t="str">
        <f>VLOOKUP(A1515,'CENTROS DE COSTOS'!A:D,2,0)</f>
        <v>0036-0007</v>
      </c>
      <c r="C1515" s="40" t="str">
        <f>VLOOKUP(A1515,'CENTROS DE COSTOS'!A:D,3,0)</f>
        <v>Wompi Santander</v>
      </c>
      <c r="D1515" s="40">
        <v>54001</v>
      </c>
      <c r="E1515" s="40" t="s">
        <v>5768</v>
      </c>
      <c r="F1515" s="40">
        <v>76727</v>
      </c>
      <c r="G1515" s="40" t="s">
        <v>33</v>
      </c>
      <c r="H1515" s="40" t="s">
        <v>891</v>
      </c>
      <c r="I1515" s="40" t="s">
        <v>81</v>
      </c>
      <c r="J1515" s="40" t="s">
        <v>1345</v>
      </c>
      <c r="K1515" s="40" t="s">
        <v>1170</v>
      </c>
      <c r="L1515" s="40" t="s">
        <v>9467</v>
      </c>
      <c r="M1515" s="103">
        <v>45980.484722222223</v>
      </c>
      <c r="N1515" s="103">
        <v>45981.45416666667</v>
      </c>
      <c r="O1515" s="40" t="s">
        <v>35</v>
      </c>
      <c r="P1515" s="40" t="s">
        <v>35</v>
      </c>
      <c r="Q1515" s="40" t="s">
        <v>1494</v>
      </c>
      <c r="R1515" s="40" t="s">
        <v>1495</v>
      </c>
      <c r="S1515" s="40" t="s">
        <v>11714</v>
      </c>
      <c r="T1515" s="40" t="s">
        <v>1172</v>
      </c>
      <c r="U1515" s="40">
        <v>24</v>
      </c>
      <c r="V1515" s="40" t="str">
        <f>VLOOKUP(D1515,TIPOLOGIA!A:F,5,0)</f>
        <v>PRINCIPAL</v>
      </c>
      <c r="W1515" s="40" t="str">
        <f>VLOOKUP(D1515,TIPOLOGIA!A:F,6,0)</f>
        <v>TERRESTRE</v>
      </c>
      <c r="X1515" s="40" t="s">
        <v>1205</v>
      </c>
      <c r="Y1515" s="40">
        <v>1</v>
      </c>
      <c r="Z1515" s="51">
        <f>IF(T1515="SOPORTE_TELEFÓNICO",'TARIFAS 2025'!$B$14,IF(V1515="PRINCIPAL",'TARIFAS 2025'!$B$11,IF(V1515="INTERMEDIA",'TARIFAS 2025'!$C$11,IF(V1515="LEJANA",'TARIFAS 2025'!$D$11))))</f>
        <v>31419</v>
      </c>
      <c r="AA1515" s="51">
        <f t="shared" si="24"/>
        <v>31419</v>
      </c>
    </row>
    <row r="1516" spans="1:27" s="85" customFormat="1" x14ac:dyDescent="0.3">
      <c r="A1516" s="40" t="s">
        <v>88</v>
      </c>
      <c r="B1516" s="40" t="str">
        <f>VLOOKUP(A1516,'CENTROS DE COSTOS'!A:D,2,0)</f>
        <v>0036-0005</v>
      </c>
      <c r="C1516" s="40" t="str">
        <f>VLOOKUP(A1516,'CENTROS DE COSTOS'!A:D,3,0)</f>
        <v>Wompi Noroccidente</v>
      </c>
      <c r="D1516" s="40">
        <v>5001</v>
      </c>
      <c r="E1516" s="40" t="s">
        <v>5769</v>
      </c>
      <c r="F1516" s="40">
        <v>25043</v>
      </c>
      <c r="G1516" s="40" t="s">
        <v>33</v>
      </c>
      <c r="H1516" s="40" t="s">
        <v>120</v>
      </c>
      <c r="I1516" s="40" t="s">
        <v>88</v>
      </c>
      <c r="J1516" s="40" t="s">
        <v>7413</v>
      </c>
      <c r="K1516" s="40" t="s">
        <v>1170</v>
      </c>
      <c r="L1516" s="40" t="s">
        <v>9468</v>
      </c>
      <c r="M1516" s="103">
        <v>45975.538888888892</v>
      </c>
      <c r="N1516" s="103">
        <v>45981.454861111109</v>
      </c>
      <c r="O1516" s="40" t="s">
        <v>35</v>
      </c>
      <c r="P1516" s="40" t="s">
        <v>35</v>
      </c>
      <c r="Q1516" s="40" t="s">
        <v>1494</v>
      </c>
      <c r="R1516" s="40" t="s">
        <v>1495</v>
      </c>
      <c r="S1516" s="40" t="s">
        <v>11715</v>
      </c>
      <c r="T1516" s="40" t="s">
        <v>1172</v>
      </c>
      <c r="U1516" s="40">
        <v>32</v>
      </c>
      <c r="V1516" s="40" t="str">
        <f>VLOOKUP(D1516,TIPOLOGIA!A:F,5,0)</f>
        <v>PRINCIPAL</v>
      </c>
      <c r="W1516" s="40" t="str">
        <f>VLOOKUP(D1516,TIPOLOGIA!A:F,6,0)</f>
        <v>TERRESTRE</v>
      </c>
      <c r="X1516" s="40" t="s">
        <v>1498</v>
      </c>
      <c r="Y1516" s="40">
        <v>1</v>
      </c>
      <c r="Z1516" s="51">
        <f>IF(T1516="SOPORTE_TELEFÓNICO",'TARIFAS 2025'!$B$14,IF(V1516="PRINCIPAL",'TARIFAS 2025'!$B$11,IF(V1516="INTERMEDIA",'TARIFAS 2025'!$C$11,IF(V1516="LEJANA",'TARIFAS 2025'!$D$11))))</f>
        <v>31419</v>
      </c>
      <c r="AA1516" s="51">
        <f t="shared" si="24"/>
        <v>31419</v>
      </c>
    </row>
    <row r="1517" spans="1:27" s="85" customFormat="1" x14ac:dyDescent="0.3">
      <c r="A1517" s="40" t="s">
        <v>88</v>
      </c>
      <c r="B1517" s="40" t="str">
        <f>VLOOKUP(A1517,'CENTROS DE COSTOS'!A:D,2,0)</f>
        <v>0036-0005</v>
      </c>
      <c r="C1517" s="40" t="str">
        <f>VLOOKUP(A1517,'CENTROS DE COSTOS'!A:D,3,0)</f>
        <v>Wompi Noroccidente</v>
      </c>
      <c r="D1517" s="40">
        <v>5001</v>
      </c>
      <c r="E1517" s="40" t="s">
        <v>5770</v>
      </c>
      <c r="F1517" s="40">
        <v>67786</v>
      </c>
      <c r="G1517" s="40" t="s">
        <v>33</v>
      </c>
      <c r="H1517" s="40" t="s">
        <v>120</v>
      </c>
      <c r="I1517" s="40" t="s">
        <v>88</v>
      </c>
      <c r="J1517" s="40" t="s">
        <v>1647</v>
      </c>
      <c r="K1517" s="40" t="s">
        <v>1170</v>
      </c>
      <c r="L1517" s="40" t="s">
        <v>9469</v>
      </c>
      <c r="M1517" s="103">
        <v>45975.46597222222</v>
      </c>
      <c r="N1517" s="103">
        <v>45981.455555555563</v>
      </c>
      <c r="O1517" s="40" t="s">
        <v>35</v>
      </c>
      <c r="P1517" s="40" t="s">
        <v>35</v>
      </c>
      <c r="Q1517" s="40" t="s">
        <v>1494</v>
      </c>
      <c r="R1517" s="40" t="s">
        <v>1495</v>
      </c>
      <c r="S1517" s="40" t="s">
        <v>11716</v>
      </c>
      <c r="T1517" s="40" t="s">
        <v>1172</v>
      </c>
      <c r="U1517" s="40">
        <v>56</v>
      </c>
      <c r="V1517" s="40" t="str">
        <f>VLOOKUP(D1517,TIPOLOGIA!A:F,5,0)</f>
        <v>PRINCIPAL</v>
      </c>
      <c r="W1517" s="40" t="str">
        <f>VLOOKUP(D1517,TIPOLOGIA!A:F,6,0)</f>
        <v>TERRESTRE</v>
      </c>
      <c r="X1517" s="40" t="s">
        <v>1498</v>
      </c>
      <c r="Y1517" s="40">
        <v>1</v>
      </c>
      <c r="Z1517" s="51">
        <f>IF(T1517="SOPORTE_TELEFÓNICO",'TARIFAS 2025'!$B$14,IF(V1517="PRINCIPAL",'TARIFAS 2025'!$B$11,IF(V1517="INTERMEDIA",'TARIFAS 2025'!$C$11,IF(V1517="LEJANA",'TARIFAS 2025'!$D$11))))</f>
        <v>31419</v>
      </c>
      <c r="AA1517" s="51">
        <f t="shared" si="24"/>
        <v>31419</v>
      </c>
    </row>
    <row r="1518" spans="1:27" s="85" customFormat="1" x14ac:dyDescent="0.3">
      <c r="A1518" s="40" t="s">
        <v>96</v>
      </c>
      <c r="B1518" s="40" t="str">
        <f>VLOOKUP(A1518,'CENTROS DE COSTOS'!A:D,2,0)</f>
        <v>0036-0007</v>
      </c>
      <c r="C1518" s="40" t="str">
        <f>VLOOKUP(A1518,'CENTROS DE COSTOS'!A:D,3,0)</f>
        <v>Wompi Santander</v>
      </c>
      <c r="D1518" s="40">
        <v>15001</v>
      </c>
      <c r="E1518" s="40" t="s">
        <v>5771</v>
      </c>
      <c r="F1518" s="40">
        <v>22460</v>
      </c>
      <c r="G1518" s="40" t="s">
        <v>33</v>
      </c>
      <c r="H1518" s="40" t="s">
        <v>322</v>
      </c>
      <c r="I1518" s="40" t="s">
        <v>96</v>
      </c>
      <c r="J1518" s="40" t="s">
        <v>7414</v>
      </c>
      <c r="K1518" s="40" t="s">
        <v>1170</v>
      </c>
      <c r="L1518" s="40" t="s">
        <v>9470</v>
      </c>
      <c r="M1518" s="103">
        <v>45979.553472222222</v>
      </c>
      <c r="N1518" s="103">
        <v>45981.456250000003</v>
      </c>
      <c r="O1518" s="40" t="s">
        <v>35</v>
      </c>
      <c r="P1518" s="40" t="s">
        <v>35</v>
      </c>
      <c r="Q1518" s="40" t="s">
        <v>1494</v>
      </c>
      <c r="R1518" s="40" t="s">
        <v>1495</v>
      </c>
      <c r="S1518" s="40" t="s">
        <v>11717</v>
      </c>
      <c r="T1518" s="40" t="s">
        <v>1172</v>
      </c>
      <c r="U1518" s="40">
        <v>64</v>
      </c>
      <c r="V1518" s="40" t="str">
        <f>VLOOKUP(D1518,TIPOLOGIA!A:F,5,0)</f>
        <v>PRINCIPAL</v>
      </c>
      <c r="W1518" s="40" t="str">
        <f>VLOOKUP(D1518,TIPOLOGIA!A:F,6,0)</f>
        <v>TERRESTRE</v>
      </c>
      <c r="X1518" s="40" t="s">
        <v>1236</v>
      </c>
      <c r="Y1518" s="40">
        <v>1</v>
      </c>
      <c r="Z1518" s="51">
        <f>IF(T1518="SOPORTE_TELEFÓNICO",'TARIFAS 2025'!$B$14,IF(V1518="PRINCIPAL",'TARIFAS 2025'!$B$11,IF(V1518="INTERMEDIA",'TARIFAS 2025'!$C$11,IF(V1518="LEJANA",'TARIFAS 2025'!$D$11))))</f>
        <v>31419</v>
      </c>
      <c r="AA1518" s="51">
        <f t="shared" si="24"/>
        <v>31419</v>
      </c>
    </row>
    <row r="1519" spans="1:27" s="85" customFormat="1" x14ac:dyDescent="0.3">
      <c r="A1519" s="40" t="s">
        <v>88</v>
      </c>
      <c r="B1519" s="40" t="str">
        <f>VLOOKUP(A1519,'CENTROS DE COSTOS'!A:D,2,0)</f>
        <v>0036-0005</v>
      </c>
      <c r="C1519" s="40" t="str">
        <f>VLOOKUP(A1519,'CENTROS DE COSTOS'!A:D,3,0)</f>
        <v>Wompi Noroccidente</v>
      </c>
      <c r="D1519" s="40">
        <v>5088</v>
      </c>
      <c r="E1519" s="40" t="s">
        <v>5772</v>
      </c>
      <c r="F1519" s="40">
        <v>79154</v>
      </c>
      <c r="G1519" s="40" t="s">
        <v>33</v>
      </c>
      <c r="H1519" s="40" t="s">
        <v>120</v>
      </c>
      <c r="I1519" s="40" t="s">
        <v>155</v>
      </c>
      <c r="J1519" s="40" t="s">
        <v>7415</v>
      </c>
      <c r="K1519" s="40" t="s">
        <v>1170</v>
      </c>
      <c r="L1519" s="40" t="s">
        <v>9471</v>
      </c>
      <c r="M1519" s="103">
        <v>45975.333333333343</v>
      </c>
      <c r="N1519" s="103">
        <v>45981.456250000003</v>
      </c>
      <c r="O1519" s="40" t="s">
        <v>35</v>
      </c>
      <c r="P1519" s="40" t="s">
        <v>35</v>
      </c>
      <c r="Q1519" s="40" t="s">
        <v>1494</v>
      </c>
      <c r="R1519" s="40" t="s">
        <v>1495</v>
      </c>
      <c r="S1519" s="40" t="s">
        <v>11718</v>
      </c>
      <c r="T1519" s="40" t="s">
        <v>1172</v>
      </c>
      <c r="U1519" s="40">
        <v>32</v>
      </c>
      <c r="V1519" s="40" t="str">
        <f>VLOOKUP(D1519,TIPOLOGIA!A:F,5,0)</f>
        <v>PRINCIPAL</v>
      </c>
      <c r="W1519" s="40" t="str">
        <f>VLOOKUP(D1519,TIPOLOGIA!A:F,6,0)</f>
        <v>TERRESTRE</v>
      </c>
      <c r="X1519" s="40" t="s">
        <v>1498</v>
      </c>
      <c r="Y1519" s="40">
        <v>1</v>
      </c>
      <c r="Z1519" s="51">
        <f>IF(T1519="SOPORTE_TELEFÓNICO",'TARIFAS 2025'!$B$14,IF(V1519="PRINCIPAL",'TARIFAS 2025'!$B$11,IF(V1519="INTERMEDIA",'TARIFAS 2025'!$C$11,IF(V1519="LEJANA",'TARIFAS 2025'!$D$11))))</f>
        <v>31419</v>
      </c>
      <c r="AA1519" s="51">
        <f t="shared" si="24"/>
        <v>31419</v>
      </c>
    </row>
    <row r="1520" spans="1:27" s="85" customFormat="1" x14ac:dyDescent="0.3">
      <c r="A1520" s="40" t="s">
        <v>88</v>
      </c>
      <c r="B1520" s="40" t="str">
        <f>VLOOKUP(A1520,'CENTROS DE COSTOS'!A:D,2,0)</f>
        <v>0036-0005</v>
      </c>
      <c r="C1520" s="40" t="str">
        <f>VLOOKUP(A1520,'CENTROS DE COSTOS'!A:D,3,0)</f>
        <v>Wompi Noroccidente</v>
      </c>
      <c r="D1520" s="40">
        <v>5001</v>
      </c>
      <c r="E1520" s="40" t="s">
        <v>5773</v>
      </c>
      <c r="F1520" s="40">
        <v>21960</v>
      </c>
      <c r="G1520" s="40" t="s">
        <v>33</v>
      </c>
      <c r="H1520" s="40" t="s">
        <v>120</v>
      </c>
      <c r="I1520" s="40" t="s">
        <v>88</v>
      </c>
      <c r="J1520" s="40" t="s">
        <v>7416</v>
      </c>
      <c r="K1520" s="40" t="s">
        <v>1170</v>
      </c>
      <c r="L1520" s="40" t="s">
        <v>9472</v>
      </c>
      <c r="M1520" s="103">
        <v>45975.333333333343</v>
      </c>
      <c r="N1520" s="103">
        <v>45981.456944444442</v>
      </c>
      <c r="O1520" s="40" t="s">
        <v>35</v>
      </c>
      <c r="P1520" s="40" t="s">
        <v>35</v>
      </c>
      <c r="Q1520" s="40" t="s">
        <v>1494</v>
      </c>
      <c r="R1520" s="40" t="s">
        <v>1495</v>
      </c>
      <c r="S1520" s="40" t="s">
        <v>11719</v>
      </c>
      <c r="T1520" s="40" t="s">
        <v>1172</v>
      </c>
      <c r="U1520" s="40">
        <v>56</v>
      </c>
      <c r="V1520" s="40" t="str">
        <f>VLOOKUP(D1520,TIPOLOGIA!A:F,5,0)</f>
        <v>PRINCIPAL</v>
      </c>
      <c r="W1520" s="40" t="str">
        <f>VLOOKUP(D1520,TIPOLOGIA!A:F,6,0)</f>
        <v>TERRESTRE</v>
      </c>
      <c r="X1520" s="40" t="s">
        <v>1498</v>
      </c>
      <c r="Y1520" s="40">
        <v>1</v>
      </c>
      <c r="Z1520" s="51">
        <f>IF(T1520="SOPORTE_TELEFÓNICO",'TARIFAS 2025'!$B$14,IF(V1520="PRINCIPAL",'TARIFAS 2025'!$B$11,IF(V1520="INTERMEDIA",'TARIFAS 2025'!$C$11,IF(V1520="LEJANA",'TARIFAS 2025'!$D$11))))</f>
        <v>31419</v>
      </c>
      <c r="AA1520" s="51">
        <f t="shared" si="24"/>
        <v>31419</v>
      </c>
    </row>
    <row r="1521" spans="1:27" s="85" customFormat="1" x14ac:dyDescent="0.3">
      <c r="A1521" s="40" t="s">
        <v>98</v>
      </c>
      <c r="B1521" s="40" t="str">
        <f>VLOOKUP(A1521,'CENTROS DE COSTOS'!A:D,2,0)</f>
        <v>0036-0006</v>
      </c>
      <c r="C1521" s="40" t="str">
        <f>VLOOKUP(A1521,'CENTROS DE COSTOS'!A:D,3,0)</f>
        <v>Wompi Oriente</v>
      </c>
      <c r="D1521" s="40">
        <v>50001</v>
      </c>
      <c r="E1521" s="40" t="s">
        <v>5774</v>
      </c>
      <c r="F1521" s="40">
        <v>15654</v>
      </c>
      <c r="G1521" s="40" t="s">
        <v>33</v>
      </c>
      <c r="H1521" s="40" t="s">
        <v>814</v>
      </c>
      <c r="I1521" s="40" t="s">
        <v>98</v>
      </c>
      <c r="J1521" s="40" t="s">
        <v>7417</v>
      </c>
      <c r="K1521" s="40" t="s">
        <v>1170</v>
      </c>
      <c r="L1521" s="40" t="s">
        <v>9473</v>
      </c>
      <c r="M1521" s="103">
        <v>45979.424305555563</v>
      </c>
      <c r="N1521" s="103">
        <v>45981.456944444442</v>
      </c>
      <c r="O1521" s="40" t="s">
        <v>35</v>
      </c>
      <c r="P1521" s="40" t="s">
        <v>35</v>
      </c>
      <c r="Q1521" s="40" t="s">
        <v>1494</v>
      </c>
      <c r="R1521" s="40" t="s">
        <v>1495</v>
      </c>
      <c r="S1521" s="40" t="s">
        <v>11720</v>
      </c>
      <c r="T1521" s="40" t="s">
        <v>1172</v>
      </c>
      <c r="U1521" s="40">
        <v>16</v>
      </c>
      <c r="V1521" s="40" t="str">
        <f>VLOOKUP(D1521,TIPOLOGIA!A:F,5,0)</f>
        <v>PRINCIPAL</v>
      </c>
      <c r="W1521" s="40" t="str">
        <f>VLOOKUP(D1521,TIPOLOGIA!A:F,6,0)</f>
        <v>TERRESTRE</v>
      </c>
      <c r="X1521" s="40" t="s">
        <v>1373</v>
      </c>
      <c r="Y1521" s="40">
        <v>1</v>
      </c>
      <c r="Z1521" s="51">
        <f>IF(T1521="SOPORTE_TELEFÓNICO",'TARIFAS 2025'!$B$14,IF(V1521="PRINCIPAL",'TARIFAS 2025'!$B$11,IF(V1521="INTERMEDIA",'TARIFAS 2025'!$C$11,IF(V1521="LEJANA",'TARIFAS 2025'!$D$11))))</f>
        <v>31419</v>
      </c>
      <c r="AA1521" s="51">
        <f t="shared" si="24"/>
        <v>31419</v>
      </c>
    </row>
    <row r="1522" spans="1:27" s="85" customFormat="1" x14ac:dyDescent="0.3">
      <c r="A1522" s="40" t="s">
        <v>88</v>
      </c>
      <c r="B1522" s="40" t="str">
        <f>VLOOKUP(A1522,'CENTROS DE COSTOS'!A:D,2,0)</f>
        <v>0036-0005</v>
      </c>
      <c r="C1522" s="40" t="str">
        <f>VLOOKUP(A1522,'CENTROS DE COSTOS'!A:D,3,0)</f>
        <v>Wompi Noroccidente</v>
      </c>
      <c r="D1522" s="40">
        <v>5001</v>
      </c>
      <c r="E1522" s="40" t="s">
        <v>5775</v>
      </c>
      <c r="F1522" s="40">
        <v>20553</v>
      </c>
      <c r="G1522" s="40" t="s">
        <v>33</v>
      </c>
      <c r="H1522" s="40" t="s">
        <v>120</v>
      </c>
      <c r="I1522" s="40" t="s">
        <v>88</v>
      </c>
      <c r="J1522" s="40" t="s">
        <v>7418</v>
      </c>
      <c r="K1522" s="40" t="s">
        <v>1170</v>
      </c>
      <c r="L1522" s="40" t="s">
        <v>9474</v>
      </c>
      <c r="M1522" s="103">
        <v>45974.333333333343</v>
      </c>
      <c r="N1522" s="103">
        <v>45981.456944444442</v>
      </c>
      <c r="O1522" s="40" t="s">
        <v>35</v>
      </c>
      <c r="P1522" s="40" t="s">
        <v>35</v>
      </c>
      <c r="Q1522" s="40" t="s">
        <v>1494</v>
      </c>
      <c r="R1522" s="40" t="s">
        <v>1495</v>
      </c>
      <c r="S1522" s="40" t="s">
        <v>11721</v>
      </c>
      <c r="T1522" s="40" t="s">
        <v>1172</v>
      </c>
      <c r="U1522" s="40">
        <v>64</v>
      </c>
      <c r="V1522" s="40" t="str">
        <f>VLOOKUP(D1522,TIPOLOGIA!A:F,5,0)</f>
        <v>PRINCIPAL</v>
      </c>
      <c r="W1522" s="40" t="str">
        <f>VLOOKUP(D1522,TIPOLOGIA!A:F,6,0)</f>
        <v>TERRESTRE</v>
      </c>
      <c r="X1522" s="40" t="s">
        <v>1498</v>
      </c>
      <c r="Y1522" s="40">
        <v>1</v>
      </c>
      <c r="Z1522" s="51">
        <f>IF(T1522="SOPORTE_TELEFÓNICO",'TARIFAS 2025'!$B$14,IF(V1522="PRINCIPAL",'TARIFAS 2025'!$B$11,IF(V1522="INTERMEDIA",'TARIFAS 2025'!$C$11,IF(V1522="LEJANA",'TARIFAS 2025'!$D$11))))</f>
        <v>31419</v>
      </c>
      <c r="AA1522" s="51">
        <f t="shared" si="24"/>
        <v>31419</v>
      </c>
    </row>
    <row r="1523" spans="1:27" s="85" customFormat="1" x14ac:dyDescent="0.3">
      <c r="A1523" s="40" t="s">
        <v>68</v>
      </c>
      <c r="B1523" s="40" t="str">
        <f>VLOOKUP(A1523,'CENTROS DE COSTOS'!A:D,2,0)</f>
        <v>0036-0001</v>
      </c>
      <c r="C1523" s="40" t="str">
        <f>VLOOKUP(A1523,'CENTROS DE COSTOS'!A:D,3,0)</f>
        <v>Wompi Costa</v>
      </c>
      <c r="D1523" s="40">
        <v>47605</v>
      </c>
      <c r="E1523" s="40" t="s">
        <v>5776</v>
      </c>
      <c r="F1523" s="40">
        <v>51305</v>
      </c>
      <c r="G1523" s="40" t="s">
        <v>33</v>
      </c>
      <c r="H1523" s="40" t="s">
        <v>787</v>
      </c>
      <c r="I1523" s="40" t="s">
        <v>804</v>
      </c>
      <c r="J1523" s="40" t="s">
        <v>7419</v>
      </c>
      <c r="K1523" s="40" t="s">
        <v>1170</v>
      </c>
      <c r="L1523" s="40" t="s">
        <v>9475</v>
      </c>
      <c r="M1523" s="103">
        <v>45965.57708333333</v>
      </c>
      <c r="N1523" s="103">
        <v>45981.459027777782</v>
      </c>
      <c r="O1523" s="40" t="s">
        <v>35</v>
      </c>
      <c r="P1523" s="40" t="s">
        <v>35</v>
      </c>
      <c r="Q1523" s="40" t="s">
        <v>1494</v>
      </c>
      <c r="R1523" s="40" t="s">
        <v>1495</v>
      </c>
      <c r="S1523" s="40" t="s">
        <v>11722</v>
      </c>
      <c r="T1523" s="40" t="s">
        <v>1497</v>
      </c>
      <c r="U1523" s="40">
        <v>40</v>
      </c>
      <c r="V1523" s="40" t="str">
        <f>VLOOKUP(D1523,TIPOLOGIA!A:F,5,0)</f>
        <v>LEJANA</v>
      </c>
      <c r="W1523" s="40" t="str">
        <f>VLOOKUP(D1523,TIPOLOGIA!A:F,6,0)</f>
        <v>TERRESTRE</v>
      </c>
      <c r="X1523" s="40" t="s">
        <v>1802</v>
      </c>
      <c r="Y1523" s="40">
        <v>1</v>
      </c>
      <c r="Z1523" s="51">
        <f>IF(T1523="SOPORTE_TELEFÓNICO",'TARIFAS 2025'!$B$14,IF(V1523="PRINCIPAL",'TARIFAS 2025'!$B$11,IF(V1523="INTERMEDIA",'TARIFAS 2025'!$C$11,IF(V1523="LEJANA",'TARIFAS 2025'!$D$11))))</f>
        <v>40250</v>
      </c>
      <c r="AA1523" s="51">
        <f t="shared" si="24"/>
        <v>40250</v>
      </c>
    </row>
    <row r="1524" spans="1:27" s="85" customFormat="1" x14ac:dyDescent="0.3">
      <c r="A1524" s="40" t="s">
        <v>98</v>
      </c>
      <c r="B1524" s="40" t="str">
        <f>VLOOKUP(A1524,'CENTROS DE COSTOS'!A:D,2,0)</f>
        <v>0036-0006</v>
      </c>
      <c r="C1524" s="40" t="str">
        <f>VLOOKUP(A1524,'CENTROS DE COSTOS'!A:D,3,0)</f>
        <v>Wompi Oriente</v>
      </c>
      <c r="D1524" s="40">
        <v>50006</v>
      </c>
      <c r="E1524" s="40" t="s">
        <v>5777</v>
      </c>
      <c r="F1524" s="40">
        <v>70499</v>
      </c>
      <c r="G1524" s="40" t="s">
        <v>33</v>
      </c>
      <c r="H1524" s="40" t="s">
        <v>814</v>
      </c>
      <c r="I1524" s="40" t="s">
        <v>816</v>
      </c>
      <c r="J1524" s="40" t="s">
        <v>7420</v>
      </c>
      <c r="K1524" s="40" t="s">
        <v>1170</v>
      </c>
      <c r="L1524" s="40" t="s">
        <v>9476</v>
      </c>
      <c r="M1524" s="103">
        <v>45965.63958333333</v>
      </c>
      <c r="N1524" s="103">
        <v>45981.459722222222</v>
      </c>
      <c r="O1524" s="40" t="s">
        <v>35</v>
      </c>
      <c r="P1524" s="40" t="s">
        <v>35</v>
      </c>
      <c r="Q1524" s="40" t="s">
        <v>1494</v>
      </c>
      <c r="R1524" s="40" t="s">
        <v>1495</v>
      </c>
      <c r="S1524" s="40" t="s">
        <v>11723</v>
      </c>
      <c r="T1524" s="40" t="s">
        <v>1497</v>
      </c>
      <c r="U1524" s="40">
        <v>64</v>
      </c>
      <c r="V1524" s="40" t="str">
        <f>VLOOKUP(D1524,TIPOLOGIA!A:F,5,0)</f>
        <v>INTERMEDIA</v>
      </c>
      <c r="W1524" s="40" t="str">
        <f>VLOOKUP(D1524,TIPOLOGIA!A:F,6,0)</f>
        <v>TERRESTRE</v>
      </c>
      <c r="X1524" s="40" t="s">
        <v>1591</v>
      </c>
      <c r="Y1524" s="40">
        <v>1</v>
      </c>
      <c r="Z1524" s="51">
        <f>IF(T1524="SOPORTE_TELEFÓNICO",'TARIFAS 2025'!$B$14,IF(V1524="PRINCIPAL",'TARIFAS 2025'!$B$11,IF(V1524="INTERMEDIA",'TARIFAS 2025'!$C$11,IF(V1524="LEJANA",'TARIFAS 2025'!$D$11))))</f>
        <v>36351</v>
      </c>
      <c r="AA1524" s="51">
        <f t="shared" si="24"/>
        <v>36351</v>
      </c>
    </row>
    <row r="1525" spans="1:27" s="85" customFormat="1" x14ac:dyDescent="0.3">
      <c r="A1525" s="40" t="s">
        <v>92</v>
      </c>
      <c r="B1525" s="40" t="str">
        <f>VLOOKUP(A1525,'CENTROS DE COSTOS'!A:D,2,0)</f>
        <v>0036-0002</v>
      </c>
      <c r="C1525" s="40" t="str">
        <f>VLOOKUP(A1525,'CENTROS DE COSTOS'!A:D,3,0)</f>
        <v>Wompi Eje Cafetero</v>
      </c>
      <c r="D1525" s="40">
        <v>66170</v>
      </c>
      <c r="E1525" s="40" t="s">
        <v>5778</v>
      </c>
      <c r="F1525" s="40">
        <v>37170</v>
      </c>
      <c r="G1525" s="40" t="s">
        <v>33</v>
      </c>
      <c r="H1525" s="40" t="s">
        <v>458</v>
      </c>
      <c r="I1525" s="40" t="s">
        <v>951</v>
      </c>
      <c r="J1525" s="40" t="s">
        <v>7421</v>
      </c>
      <c r="K1525" s="40" t="s">
        <v>1170</v>
      </c>
      <c r="L1525" s="40" t="s">
        <v>9477</v>
      </c>
      <c r="M1525" s="103">
        <v>45980.698611111111</v>
      </c>
      <c r="N1525" s="103">
        <v>45981.465277777781</v>
      </c>
      <c r="O1525" s="40" t="s">
        <v>35</v>
      </c>
      <c r="P1525" s="40" t="s">
        <v>35</v>
      </c>
      <c r="Q1525" s="40" t="s">
        <v>1494</v>
      </c>
      <c r="R1525" s="40" t="s">
        <v>1495</v>
      </c>
      <c r="S1525" s="40" t="s">
        <v>11724</v>
      </c>
      <c r="T1525" s="40" t="s">
        <v>1172</v>
      </c>
      <c r="U1525" s="40">
        <v>64</v>
      </c>
      <c r="V1525" s="40" t="str">
        <f>VLOOKUP(D1525,TIPOLOGIA!A:F,5,0)</f>
        <v>PRINCIPAL</v>
      </c>
      <c r="W1525" s="40" t="str">
        <f>VLOOKUP(D1525,TIPOLOGIA!A:F,6,0)</f>
        <v>TERRESTRE</v>
      </c>
      <c r="X1525" s="40" t="s">
        <v>1671</v>
      </c>
      <c r="Y1525" s="40">
        <v>1</v>
      </c>
      <c r="Z1525" s="51">
        <f>IF(T1525="SOPORTE_TELEFÓNICO",'TARIFAS 2025'!$B$14,IF(V1525="PRINCIPAL",'TARIFAS 2025'!$B$11,IF(V1525="INTERMEDIA",'TARIFAS 2025'!$C$11,IF(V1525="LEJANA",'TARIFAS 2025'!$D$11))))</f>
        <v>31419</v>
      </c>
      <c r="AA1525" s="51">
        <f t="shared" si="24"/>
        <v>31419</v>
      </c>
    </row>
    <row r="1526" spans="1:27" s="85" customFormat="1" x14ac:dyDescent="0.3">
      <c r="A1526" s="40" t="s">
        <v>98</v>
      </c>
      <c r="B1526" s="40" t="str">
        <f>VLOOKUP(A1526,'CENTROS DE COSTOS'!A:D,2,0)</f>
        <v>0036-0006</v>
      </c>
      <c r="C1526" s="40" t="str">
        <f>VLOOKUP(A1526,'CENTROS DE COSTOS'!A:D,3,0)</f>
        <v>Wompi Oriente</v>
      </c>
      <c r="D1526" s="40">
        <v>50573</v>
      </c>
      <c r="E1526" s="40" t="s">
        <v>5779</v>
      </c>
      <c r="F1526" s="40">
        <v>57128</v>
      </c>
      <c r="G1526" s="40" t="s">
        <v>33</v>
      </c>
      <c r="H1526" s="40" t="s">
        <v>814</v>
      </c>
      <c r="I1526" s="40" t="s">
        <v>833</v>
      </c>
      <c r="J1526" s="40" t="s">
        <v>7422</v>
      </c>
      <c r="K1526" s="40" t="s">
        <v>1170</v>
      </c>
      <c r="L1526" s="40" t="s">
        <v>9478</v>
      </c>
      <c r="M1526" s="103">
        <v>45968.59652777778</v>
      </c>
      <c r="N1526" s="103">
        <v>45981.478472222218</v>
      </c>
      <c r="O1526" s="40" t="s">
        <v>35</v>
      </c>
      <c r="P1526" s="40" t="s">
        <v>35</v>
      </c>
      <c r="Q1526" s="40" t="s">
        <v>1494</v>
      </c>
      <c r="R1526" s="40" t="s">
        <v>1495</v>
      </c>
      <c r="S1526" s="40" t="s">
        <v>11725</v>
      </c>
      <c r="T1526" s="40" t="s">
        <v>1497</v>
      </c>
      <c r="U1526" s="40">
        <v>24</v>
      </c>
      <c r="V1526" s="40" t="str">
        <f>VLOOKUP(D1526,TIPOLOGIA!A:F,5,0)</f>
        <v>INTERMEDIA</v>
      </c>
      <c r="W1526" s="40" t="str">
        <f>VLOOKUP(D1526,TIPOLOGIA!A:F,6,0)</f>
        <v>TERRESTRE</v>
      </c>
      <c r="X1526" s="40" t="s">
        <v>1571</v>
      </c>
      <c r="Y1526" s="40">
        <v>1</v>
      </c>
      <c r="Z1526" s="51">
        <f>IF(T1526="SOPORTE_TELEFÓNICO",'TARIFAS 2025'!$B$14,IF(V1526="PRINCIPAL",'TARIFAS 2025'!$B$11,IF(V1526="INTERMEDIA",'TARIFAS 2025'!$C$11,IF(V1526="LEJANA",'TARIFAS 2025'!$D$11))))</f>
        <v>36351</v>
      </c>
      <c r="AA1526" s="51">
        <f t="shared" si="24"/>
        <v>36351</v>
      </c>
    </row>
    <row r="1527" spans="1:27" s="85" customFormat="1" x14ac:dyDescent="0.3">
      <c r="A1527" s="40" t="s">
        <v>81</v>
      </c>
      <c r="B1527" s="40" t="str">
        <f>VLOOKUP(A1527,'CENTROS DE COSTOS'!A:D,2,0)</f>
        <v>0036-0007</v>
      </c>
      <c r="C1527" s="40" t="str">
        <f>VLOOKUP(A1527,'CENTROS DE COSTOS'!A:D,3,0)</f>
        <v>Wompi Santander</v>
      </c>
      <c r="D1527" s="40">
        <v>54001</v>
      </c>
      <c r="E1527" s="40" t="s">
        <v>5780</v>
      </c>
      <c r="F1527" s="40">
        <v>53030</v>
      </c>
      <c r="G1527" s="40" t="s">
        <v>33</v>
      </c>
      <c r="H1527" s="40" t="s">
        <v>891</v>
      </c>
      <c r="I1527" s="40" t="s">
        <v>81</v>
      </c>
      <c r="J1527" s="40" t="s">
        <v>7423</v>
      </c>
      <c r="K1527" s="40" t="s">
        <v>1170</v>
      </c>
      <c r="L1527" s="40" t="s">
        <v>9479</v>
      </c>
      <c r="M1527" s="103">
        <v>45980.57916666667</v>
      </c>
      <c r="N1527" s="103">
        <v>45981.482638888891</v>
      </c>
      <c r="O1527" s="40" t="s">
        <v>35</v>
      </c>
      <c r="P1527" s="40" t="s">
        <v>35</v>
      </c>
      <c r="Q1527" s="40" t="s">
        <v>1494</v>
      </c>
      <c r="R1527" s="40" t="s">
        <v>1495</v>
      </c>
      <c r="S1527" s="40" t="s">
        <v>11726</v>
      </c>
      <c r="T1527" s="40" t="s">
        <v>1172</v>
      </c>
      <c r="U1527" s="40">
        <v>24</v>
      </c>
      <c r="V1527" s="40" t="str">
        <f>VLOOKUP(D1527,TIPOLOGIA!A:F,5,0)</f>
        <v>PRINCIPAL</v>
      </c>
      <c r="W1527" s="40" t="str">
        <f>VLOOKUP(D1527,TIPOLOGIA!A:F,6,0)</f>
        <v>TERRESTRE</v>
      </c>
      <c r="X1527" s="40" t="s">
        <v>1211</v>
      </c>
      <c r="Y1527" s="40">
        <v>1</v>
      </c>
      <c r="Z1527" s="51">
        <f>IF(T1527="SOPORTE_TELEFÓNICO",'TARIFAS 2025'!$B$14,IF(V1527="PRINCIPAL",'TARIFAS 2025'!$B$11,IF(V1527="INTERMEDIA",'TARIFAS 2025'!$C$11,IF(V1527="LEJANA",'TARIFAS 2025'!$D$11))))</f>
        <v>31419</v>
      </c>
      <c r="AA1527" s="51">
        <f t="shared" si="24"/>
        <v>31419</v>
      </c>
    </row>
    <row r="1528" spans="1:27" s="85" customFormat="1" x14ac:dyDescent="0.3">
      <c r="A1528" s="40" t="s">
        <v>74</v>
      </c>
      <c r="B1528" s="40" t="str">
        <f>VLOOKUP(A1528,'CENTROS DE COSTOS'!A:D,2,0)</f>
        <v>0036-0007</v>
      </c>
      <c r="C1528" s="40" t="str">
        <f>VLOOKUP(A1528,'CENTROS DE COSTOS'!A:D,3,0)</f>
        <v>Wompi Santander</v>
      </c>
      <c r="D1528" s="40">
        <v>68276</v>
      </c>
      <c r="E1528" s="40" t="s">
        <v>5781</v>
      </c>
      <c r="F1528" s="40">
        <v>51907</v>
      </c>
      <c r="G1528" s="40" t="s">
        <v>33</v>
      </c>
      <c r="H1528" s="40" t="s">
        <v>963</v>
      </c>
      <c r="I1528" s="40" t="s">
        <v>987</v>
      </c>
      <c r="J1528" s="40" t="s">
        <v>1533</v>
      </c>
      <c r="K1528" s="40" t="s">
        <v>1170</v>
      </c>
      <c r="L1528" s="40" t="s">
        <v>9480</v>
      </c>
      <c r="M1528" s="103">
        <v>45980.707638888889</v>
      </c>
      <c r="N1528" s="103">
        <v>45981.486111111109</v>
      </c>
      <c r="O1528" s="40" t="s">
        <v>35</v>
      </c>
      <c r="P1528" s="40" t="s">
        <v>35</v>
      </c>
      <c r="Q1528" s="40" t="s">
        <v>1494</v>
      </c>
      <c r="R1528" s="40" t="s">
        <v>1495</v>
      </c>
      <c r="S1528" s="40" t="s">
        <v>11727</v>
      </c>
      <c r="T1528" s="40" t="s">
        <v>1172</v>
      </c>
      <c r="U1528" s="40">
        <v>24</v>
      </c>
      <c r="V1528" s="40" t="str">
        <f>VLOOKUP(D1528,TIPOLOGIA!A:F,5,0)</f>
        <v>PRINCIPAL</v>
      </c>
      <c r="W1528" s="40" t="str">
        <f>VLOOKUP(D1528,TIPOLOGIA!A:F,6,0)</f>
        <v>TERRESTRE</v>
      </c>
      <c r="X1528" s="40" t="s">
        <v>1393</v>
      </c>
      <c r="Y1528" s="40">
        <v>1</v>
      </c>
      <c r="Z1528" s="51">
        <f>IF(T1528="SOPORTE_TELEFÓNICO",'TARIFAS 2025'!$B$14,IF(V1528="PRINCIPAL",'TARIFAS 2025'!$B$11,IF(V1528="INTERMEDIA",'TARIFAS 2025'!$C$11,IF(V1528="LEJANA",'TARIFAS 2025'!$D$11))))</f>
        <v>31419</v>
      </c>
      <c r="AA1528" s="51">
        <f t="shared" si="24"/>
        <v>31419</v>
      </c>
    </row>
    <row r="1529" spans="1:27" s="85" customFormat="1" x14ac:dyDescent="0.3">
      <c r="A1529" s="40" t="s">
        <v>71</v>
      </c>
      <c r="B1529" s="40" t="str">
        <f>VLOOKUP(A1529,'CENTROS DE COSTOS'!A:D,2,0)</f>
        <v>0036-0004</v>
      </c>
      <c r="C1529" s="40" t="str">
        <f>VLOOKUP(A1529,'CENTROS DE COSTOS'!A:D,3,0)</f>
        <v>Wompi Centro</v>
      </c>
      <c r="D1529" s="40">
        <v>11001</v>
      </c>
      <c r="E1529" s="40" t="s">
        <v>5782</v>
      </c>
      <c r="F1529" s="40">
        <v>72333</v>
      </c>
      <c r="G1529" s="40" t="s">
        <v>33</v>
      </c>
      <c r="H1529" s="40" t="s">
        <v>618</v>
      </c>
      <c r="I1529" s="40" t="s">
        <v>71</v>
      </c>
      <c r="J1529" s="40" t="s">
        <v>7424</v>
      </c>
      <c r="K1529" s="40" t="s">
        <v>1170</v>
      </c>
      <c r="L1529" s="40" t="s">
        <v>9481</v>
      </c>
      <c r="M1529" s="103">
        <v>45980.454861111109</v>
      </c>
      <c r="N1529" s="103">
        <v>45981.486805555563</v>
      </c>
      <c r="O1529" s="40" t="s">
        <v>35</v>
      </c>
      <c r="P1529" s="40" t="s">
        <v>35</v>
      </c>
      <c r="Q1529" s="40" t="s">
        <v>1494</v>
      </c>
      <c r="R1529" s="40" t="s">
        <v>1495</v>
      </c>
      <c r="S1529" s="40" t="s">
        <v>11728</v>
      </c>
      <c r="T1529" s="40" t="s">
        <v>1172</v>
      </c>
      <c r="U1529" s="40">
        <v>24</v>
      </c>
      <c r="V1529" s="40" t="str">
        <f>VLOOKUP(D1529,TIPOLOGIA!A:F,5,0)</f>
        <v>PRINCIPAL</v>
      </c>
      <c r="W1529" s="40" t="str">
        <f>VLOOKUP(D1529,TIPOLOGIA!A:F,6,0)</f>
        <v>TERRESTRE</v>
      </c>
      <c r="X1529" s="40" t="s">
        <v>1223</v>
      </c>
      <c r="Y1529" s="40">
        <v>1</v>
      </c>
      <c r="Z1529" s="51">
        <f>IF(T1529="SOPORTE_TELEFÓNICO",'TARIFAS 2025'!$B$14,IF(V1529="PRINCIPAL",'TARIFAS 2025'!$B$11,IF(V1529="INTERMEDIA",'TARIFAS 2025'!$C$11,IF(V1529="LEJANA",'TARIFAS 2025'!$D$11))))</f>
        <v>31419</v>
      </c>
      <c r="AA1529" s="51">
        <f t="shared" si="24"/>
        <v>31419</v>
      </c>
    </row>
    <row r="1530" spans="1:27" s="85" customFormat="1" x14ac:dyDescent="0.3">
      <c r="A1530" s="40" t="s">
        <v>71</v>
      </c>
      <c r="B1530" s="40" t="str">
        <f>VLOOKUP(A1530,'CENTROS DE COSTOS'!A:D,2,0)</f>
        <v>0036-0004</v>
      </c>
      <c r="C1530" s="40" t="str">
        <f>VLOOKUP(A1530,'CENTROS DE COSTOS'!A:D,3,0)</f>
        <v>Wompi Centro</v>
      </c>
      <c r="D1530" s="40">
        <v>11001</v>
      </c>
      <c r="E1530" s="40" t="s">
        <v>5783</v>
      </c>
      <c r="F1530" s="40">
        <v>80119</v>
      </c>
      <c r="G1530" s="40" t="s">
        <v>33</v>
      </c>
      <c r="H1530" s="40" t="s">
        <v>618</v>
      </c>
      <c r="I1530" s="40" t="s">
        <v>71</v>
      </c>
      <c r="J1530" s="40" t="s">
        <v>7425</v>
      </c>
      <c r="K1530" s="40" t="s">
        <v>1170</v>
      </c>
      <c r="L1530" s="40" t="s">
        <v>9482</v>
      </c>
      <c r="M1530" s="103">
        <v>45980.503472222219</v>
      </c>
      <c r="N1530" s="103">
        <v>45981.487500000003</v>
      </c>
      <c r="O1530" s="40" t="s">
        <v>35</v>
      </c>
      <c r="P1530" s="40" t="s">
        <v>35</v>
      </c>
      <c r="Q1530" s="40" t="s">
        <v>1517</v>
      </c>
      <c r="R1530" s="40" t="s">
        <v>10252</v>
      </c>
      <c r="S1530" s="40" t="s">
        <v>11729</v>
      </c>
      <c r="T1530" s="40" t="s">
        <v>1172</v>
      </c>
      <c r="U1530" s="40"/>
      <c r="V1530" s="40" t="str">
        <f>VLOOKUP(D1530,TIPOLOGIA!A:F,5,0)</f>
        <v>PRINCIPAL</v>
      </c>
      <c r="W1530" s="40" t="str">
        <f>VLOOKUP(D1530,TIPOLOGIA!A:F,6,0)</f>
        <v>TERRESTRE</v>
      </c>
      <c r="X1530" s="40" t="s">
        <v>1179</v>
      </c>
      <c r="Y1530" s="40">
        <v>1</v>
      </c>
      <c r="Z1530" s="51">
        <f>IF(T1530="SOPORTE_TELEFÓNICO",'TARIFAS 2025'!$B$14,IF(V1530="PRINCIPAL",'TARIFAS 2025'!$B$11,IF(V1530="INTERMEDIA",'TARIFAS 2025'!$C$11,IF(V1530="LEJANA",'TARIFAS 2025'!$D$11))))</f>
        <v>31419</v>
      </c>
      <c r="AA1530" s="51">
        <f t="shared" si="24"/>
        <v>31419</v>
      </c>
    </row>
    <row r="1531" spans="1:27" s="85" customFormat="1" x14ac:dyDescent="0.3">
      <c r="A1531" s="40" t="s">
        <v>71</v>
      </c>
      <c r="B1531" s="40" t="str">
        <f>VLOOKUP(A1531,'CENTROS DE COSTOS'!A:D,2,0)</f>
        <v>0036-0004</v>
      </c>
      <c r="C1531" s="40" t="str">
        <f>VLOOKUP(A1531,'CENTROS DE COSTOS'!A:D,3,0)</f>
        <v>Wompi Centro</v>
      </c>
      <c r="D1531" s="40">
        <v>11001</v>
      </c>
      <c r="E1531" s="40" t="s">
        <v>5784</v>
      </c>
      <c r="F1531" s="40">
        <v>75358</v>
      </c>
      <c r="G1531" s="40" t="s">
        <v>33</v>
      </c>
      <c r="H1531" s="40" t="s">
        <v>618</v>
      </c>
      <c r="I1531" s="40" t="s">
        <v>71</v>
      </c>
      <c r="J1531" s="40" t="s">
        <v>7426</v>
      </c>
      <c r="K1531" s="40" t="s">
        <v>1170</v>
      </c>
      <c r="L1531" s="40" t="s">
        <v>9483</v>
      </c>
      <c r="M1531" s="103">
        <v>45981.333333333343</v>
      </c>
      <c r="N1531" s="103">
        <v>45981.488888888889</v>
      </c>
      <c r="O1531" s="40" t="s">
        <v>35</v>
      </c>
      <c r="P1531" s="40" t="s">
        <v>35</v>
      </c>
      <c r="Q1531" s="40" t="s">
        <v>1494</v>
      </c>
      <c r="R1531" s="40" t="s">
        <v>1495</v>
      </c>
      <c r="S1531" s="40" t="s">
        <v>11730</v>
      </c>
      <c r="T1531" s="40" t="s">
        <v>1172</v>
      </c>
      <c r="U1531" s="40">
        <v>24</v>
      </c>
      <c r="V1531" s="40" t="str">
        <f>VLOOKUP(D1531,TIPOLOGIA!A:F,5,0)</f>
        <v>PRINCIPAL</v>
      </c>
      <c r="W1531" s="40" t="str">
        <f>VLOOKUP(D1531,TIPOLOGIA!A:F,6,0)</f>
        <v>TERRESTRE</v>
      </c>
      <c r="X1531" s="40" t="s">
        <v>1383</v>
      </c>
      <c r="Y1531" s="40">
        <v>1</v>
      </c>
      <c r="Z1531" s="51">
        <f>IF(T1531="SOPORTE_TELEFÓNICO",'TARIFAS 2025'!$B$14,IF(V1531="PRINCIPAL",'TARIFAS 2025'!$B$11,IF(V1531="INTERMEDIA",'TARIFAS 2025'!$C$11,IF(V1531="LEJANA",'TARIFAS 2025'!$D$11))))</f>
        <v>31419</v>
      </c>
      <c r="AA1531" s="51">
        <f t="shared" si="24"/>
        <v>31419</v>
      </c>
    </row>
    <row r="1532" spans="1:27" s="85" customFormat="1" x14ac:dyDescent="0.3">
      <c r="A1532" s="40" t="s">
        <v>74</v>
      </c>
      <c r="B1532" s="40" t="str">
        <f>VLOOKUP(A1532,'CENTROS DE COSTOS'!A:D,2,0)</f>
        <v>0036-0007</v>
      </c>
      <c r="C1532" s="40" t="str">
        <f>VLOOKUP(A1532,'CENTROS DE COSTOS'!A:D,3,0)</f>
        <v>Wompi Santander</v>
      </c>
      <c r="D1532" s="40">
        <v>68001</v>
      </c>
      <c r="E1532" s="40" t="s">
        <v>5785</v>
      </c>
      <c r="F1532" s="40">
        <v>78070</v>
      </c>
      <c r="G1532" s="40" t="s">
        <v>33</v>
      </c>
      <c r="H1532" s="40" t="s">
        <v>963</v>
      </c>
      <c r="I1532" s="40" t="s">
        <v>74</v>
      </c>
      <c r="J1532" s="40" t="s">
        <v>7427</v>
      </c>
      <c r="K1532" s="40" t="s">
        <v>1170</v>
      </c>
      <c r="L1532" s="40" t="s">
        <v>9484</v>
      </c>
      <c r="M1532" s="103">
        <v>45980.655555555553</v>
      </c>
      <c r="N1532" s="103">
        <v>45981.490277777782</v>
      </c>
      <c r="O1532" s="40" t="s">
        <v>35</v>
      </c>
      <c r="P1532" s="40" t="s">
        <v>35</v>
      </c>
      <c r="Q1532" s="40" t="s">
        <v>1494</v>
      </c>
      <c r="R1532" s="40" t="s">
        <v>1495</v>
      </c>
      <c r="S1532" s="40" t="s">
        <v>11731</v>
      </c>
      <c r="T1532" s="40" t="s">
        <v>1172</v>
      </c>
      <c r="U1532" s="40">
        <v>16</v>
      </c>
      <c r="V1532" s="40" t="str">
        <f>VLOOKUP(D1532,TIPOLOGIA!A:F,5,0)</f>
        <v>PRINCIPAL</v>
      </c>
      <c r="W1532" s="40" t="str">
        <f>VLOOKUP(D1532,TIPOLOGIA!A:F,6,0)</f>
        <v>TERRESTRE</v>
      </c>
      <c r="X1532" s="40" t="s">
        <v>1189</v>
      </c>
      <c r="Y1532" s="40">
        <v>1</v>
      </c>
      <c r="Z1532" s="51">
        <f>IF(T1532="SOPORTE_TELEFÓNICO",'TARIFAS 2025'!$B$14,IF(V1532="PRINCIPAL",'TARIFAS 2025'!$B$11,IF(V1532="INTERMEDIA",'TARIFAS 2025'!$C$11,IF(V1532="LEJANA",'TARIFAS 2025'!$D$11))))</f>
        <v>31419</v>
      </c>
      <c r="AA1532" s="51">
        <f t="shared" si="24"/>
        <v>31419</v>
      </c>
    </row>
    <row r="1533" spans="1:27" s="85" customFormat="1" x14ac:dyDescent="0.3">
      <c r="A1533" s="40" t="s">
        <v>89</v>
      </c>
      <c r="B1533" s="40" t="str">
        <f>VLOOKUP(A1533,'CENTROS DE COSTOS'!A:D,2,0)</f>
        <v>0036-0001</v>
      </c>
      <c r="C1533" s="40" t="str">
        <f>VLOOKUP(A1533,'CENTROS DE COSTOS'!A:D,3,0)</f>
        <v>Wompi Costa</v>
      </c>
      <c r="D1533" s="40">
        <v>23001</v>
      </c>
      <c r="E1533" s="40" t="s">
        <v>5786</v>
      </c>
      <c r="F1533" s="40">
        <v>53175</v>
      </c>
      <c r="G1533" s="40" t="s">
        <v>33</v>
      </c>
      <c r="H1533" s="40" t="s">
        <v>276</v>
      </c>
      <c r="I1533" s="40" t="s">
        <v>89</v>
      </c>
      <c r="J1533" s="40" t="s">
        <v>7428</v>
      </c>
      <c r="K1533" s="40" t="s">
        <v>1170</v>
      </c>
      <c r="L1533" s="40" t="s">
        <v>9485</v>
      </c>
      <c r="M1533" s="103">
        <v>45980.432638888888</v>
      </c>
      <c r="N1533" s="103">
        <v>45981.490972222222</v>
      </c>
      <c r="O1533" s="40" t="s">
        <v>35</v>
      </c>
      <c r="P1533" s="40" t="s">
        <v>35</v>
      </c>
      <c r="Q1533" s="40" t="s">
        <v>1494</v>
      </c>
      <c r="R1533" s="40" t="s">
        <v>1495</v>
      </c>
      <c r="S1533" s="40" t="s">
        <v>11732</v>
      </c>
      <c r="T1533" s="40" t="s">
        <v>1172</v>
      </c>
      <c r="U1533" s="40">
        <v>24</v>
      </c>
      <c r="V1533" s="40" t="str">
        <f>VLOOKUP(D1533,TIPOLOGIA!A:F,5,0)</f>
        <v>PRINCIPAL</v>
      </c>
      <c r="W1533" s="40" t="str">
        <f>VLOOKUP(D1533,TIPOLOGIA!A:F,6,0)</f>
        <v>TERRESTRE</v>
      </c>
      <c r="X1533" s="40" t="s">
        <v>1181</v>
      </c>
      <c r="Y1533" s="40">
        <v>1</v>
      </c>
      <c r="Z1533" s="51">
        <f>IF(T1533="SOPORTE_TELEFÓNICO",'TARIFAS 2025'!$B$14,IF(V1533="PRINCIPAL",'TARIFAS 2025'!$B$11,IF(V1533="INTERMEDIA",'TARIFAS 2025'!$C$11,IF(V1533="LEJANA",'TARIFAS 2025'!$D$11))))</f>
        <v>31419</v>
      </c>
      <c r="AA1533" s="51">
        <f t="shared" si="24"/>
        <v>31419</v>
      </c>
    </row>
    <row r="1534" spans="1:27" s="85" customFormat="1" x14ac:dyDescent="0.3">
      <c r="A1534" s="40" t="s">
        <v>88</v>
      </c>
      <c r="B1534" s="40" t="str">
        <f>VLOOKUP(A1534,'CENTROS DE COSTOS'!A:D,2,0)</f>
        <v>0036-0005</v>
      </c>
      <c r="C1534" s="40" t="str">
        <f>VLOOKUP(A1534,'CENTROS DE COSTOS'!A:D,3,0)</f>
        <v>Wompi Noroccidente</v>
      </c>
      <c r="D1534" s="40">
        <v>5001</v>
      </c>
      <c r="E1534" s="40" t="s">
        <v>5787</v>
      </c>
      <c r="F1534" s="40">
        <v>26234</v>
      </c>
      <c r="G1534" s="40" t="s">
        <v>33</v>
      </c>
      <c r="H1534" s="40" t="s">
        <v>120</v>
      </c>
      <c r="I1534" s="40" t="s">
        <v>88</v>
      </c>
      <c r="J1534" s="40" t="s">
        <v>7429</v>
      </c>
      <c r="K1534" s="40" t="s">
        <v>1170</v>
      </c>
      <c r="L1534" s="40" t="s">
        <v>9486</v>
      </c>
      <c r="M1534" s="103">
        <v>45973.574999999997</v>
      </c>
      <c r="N1534" s="103">
        <v>45981.495138888888</v>
      </c>
      <c r="O1534" s="40" t="s">
        <v>35</v>
      </c>
      <c r="P1534" s="40" t="s">
        <v>35</v>
      </c>
      <c r="Q1534" s="40" t="s">
        <v>1494</v>
      </c>
      <c r="R1534" s="40" t="s">
        <v>1495</v>
      </c>
      <c r="S1534" s="40" t="s">
        <v>11733</v>
      </c>
      <c r="T1534" s="40" t="s">
        <v>1172</v>
      </c>
      <c r="U1534" s="40">
        <v>32</v>
      </c>
      <c r="V1534" s="40" t="str">
        <f>VLOOKUP(D1534,TIPOLOGIA!A:F,5,0)</f>
        <v>PRINCIPAL</v>
      </c>
      <c r="W1534" s="40" t="str">
        <f>VLOOKUP(D1534,TIPOLOGIA!A:F,6,0)</f>
        <v>TERRESTRE</v>
      </c>
      <c r="X1534" s="40" t="s">
        <v>1498</v>
      </c>
      <c r="Y1534" s="40">
        <v>1</v>
      </c>
      <c r="Z1534" s="51">
        <f>IF(T1534="SOPORTE_TELEFÓNICO",'TARIFAS 2025'!$B$14,IF(V1534="PRINCIPAL",'TARIFAS 2025'!$B$11,IF(V1534="INTERMEDIA",'TARIFAS 2025'!$C$11,IF(V1534="LEJANA",'TARIFAS 2025'!$D$11))))</f>
        <v>31419</v>
      </c>
      <c r="AA1534" s="51">
        <f t="shared" si="24"/>
        <v>31419</v>
      </c>
    </row>
    <row r="1535" spans="1:27" s="85" customFormat="1" x14ac:dyDescent="0.3">
      <c r="A1535" s="40" t="s">
        <v>71</v>
      </c>
      <c r="B1535" s="40" t="str">
        <f>VLOOKUP(A1535,'CENTROS DE COSTOS'!A:D,2,0)</f>
        <v>0036-0004</v>
      </c>
      <c r="C1535" s="40" t="str">
        <f>VLOOKUP(A1535,'CENTROS DE COSTOS'!A:D,3,0)</f>
        <v>Wompi Centro</v>
      </c>
      <c r="D1535" s="40">
        <v>11001</v>
      </c>
      <c r="E1535" s="40" t="s">
        <v>5788</v>
      </c>
      <c r="F1535" s="40">
        <v>72657</v>
      </c>
      <c r="G1535" s="40" t="s">
        <v>33</v>
      </c>
      <c r="H1535" s="40" t="s">
        <v>618</v>
      </c>
      <c r="I1535" s="40" t="s">
        <v>71</v>
      </c>
      <c r="J1535" s="40" t="s">
        <v>1596</v>
      </c>
      <c r="K1535" s="40" t="s">
        <v>1170</v>
      </c>
      <c r="L1535" s="40" t="s">
        <v>9487</v>
      </c>
      <c r="M1535" s="103">
        <v>45979.333333333343</v>
      </c>
      <c r="N1535" s="103">
        <v>45981.513194444437</v>
      </c>
      <c r="O1535" s="40" t="s">
        <v>35</v>
      </c>
      <c r="P1535" s="40" t="s">
        <v>35</v>
      </c>
      <c r="Q1535" s="40" t="s">
        <v>1494</v>
      </c>
      <c r="R1535" s="40" t="s">
        <v>1495</v>
      </c>
      <c r="S1535" s="40" t="s">
        <v>11734</v>
      </c>
      <c r="T1535" s="40" t="s">
        <v>1172</v>
      </c>
      <c r="U1535" s="40">
        <v>32</v>
      </c>
      <c r="V1535" s="40" t="str">
        <f>VLOOKUP(D1535,TIPOLOGIA!A:F,5,0)</f>
        <v>PRINCIPAL</v>
      </c>
      <c r="W1535" s="40" t="str">
        <f>VLOOKUP(D1535,TIPOLOGIA!A:F,6,0)</f>
        <v>TERRESTRE</v>
      </c>
      <c r="X1535" s="40" t="s">
        <v>1202</v>
      </c>
      <c r="Y1535" s="40">
        <v>1</v>
      </c>
      <c r="Z1535" s="51">
        <f>IF(T1535="SOPORTE_TELEFÓNICO",'TARIFAS 2025'!$B$14,IF(V1535="PRINCIPAL",'TARIFAS 2025'!$B$11,IF(V1535="INTERMEDIA",'TARIFAS 2025'!$C$11,IF(V1535="LEJANA",'TARIFAS 2025'!$D$11))))</f>
        <v>31419</v>
      </c>
      <c r="AA1535" s="51">
        <f t="shared" si="24"/>
        <v>31419</v>
      </c>
    </row>
    <row r="1536" spans="1:27" s="85" customFormat="1" x14ac:dyDescent="0.3">
      <c r="A1536" s="40" t="s">
        <v>89</v>
      </c>
      <c r="B1536" s="40" t="str">
        <f>VLOOKUP(A1536,'CENTROS DE COSTOS'!A:D,2,0)</f>
        <v>0036-0001</v>
      </c>
      <c r="C1536" s="40" t="str">
        <f>VLOOKUP(A1536,'CENTROS DE COSTOS'!A:D,3,0)</f>
        <v>Wompi Costa</v>
      </c>
      <c r="D1536" s="40">
        <v>23574</v>
      </c>
      <c r="E1536" s="40" t="s">
        <v>5789</v>
      </c>
      <c r="F1536" s="40">
        <v>61965</v>
      </c>
      <c r="G1536" s="40" t="s">
        <v>33</v>
      </c>
      <c r="H1536" s="40" t="s">
        <v>276</v>
      </c>
      <c r="I1536" s="40" t="s">
        <v>607</v>
      </c>
      <c r="J1536" s="40" t="s">
        <v>7430</v>
      </c>
      <c r="K1536" s="40" t="s">
        <v>1170</v>
      </c>
      <c r="L1536" s="40" t="s">
        <v>9488</v>
      </c>
      <c r="M1536" s="103">
        <v>45973.616666666669</v>
      </c>
      <c r="N1536" s="103">
        <v>45981.567361111112</v>
      </c>
      <c r="O1536" s="40" t="s">
        <v>35</v>
      </c>
      <c r="P1536" s="40" t="s">
        <v>35</v>
      </c>
      <c r="Q1536" s="40" t="s">
        <v>1494</v>
      </c>
      <c r="R1536" s="40" t="s">
        <v>1495</v>
      </c>
      <c r="S1536" s="40" t="s">
        <v>11735</v>
      </c>
      <c r="T1536" s="40" t="s">
        <v>1497</v>
      </c>
      <c r="U1536" s="40">
        <v>32</v>
      </c>
      <c r="V1536" s="40" t="str">
        <f>VLOOKUP(D1536,TIPOLOGIA!A:F,5,0)</f>
        <v>LEJANA</v>
      </c>
      <c r="W1536" s="40" t="str">
        <f>VLOOKUP(D1536,TIPOLOGIA!A:F,6,0)</f>
        <v>TERRESTRE</v>
      </c>
      <c r="X1536" s="40" t="s">
        <v>12482</v>
      </c>
      <c r="Y1536" s="40">
        <v>1</v>
      </c>
      <c r="Z1536" s="51">
        <f>IF(T1536="SOPORTE_TELEFÓNICO",'TARIFAS 2025'!$B$14,IF(V1536="PRINCIPAL",'TARIFAS 2025'!$B$11,IF(V1536="INTERMEDIA",'TARIFAS 2025'!$C$11,IF(V1536="LEJANA",'TARIFAS 2025'!$D$11))))</f>
        <v>40250</v>
      </c>
      <c r="AA1536" s="51">
        <f t="shared" si="24"/>
        <v>40250</v>
      </c>
    </row>
    <row r="1537" spans="1:27" s="85" customFormat="1" x14ac:dyDescent="0.3">
      <c r="A1537" s="40" t="s">
        <v>77</v>
      </c>
      <c r="B1537" s="40" t="str">
        <f>VLOOKUP(A1537,'CENTROS DE COSTOS'!A:D,2,0)</f>
        <v>0036-0003</v>
      </c>
      <c r="C1537" s="40" t="str">
        <f>VLOOKUP(A1537,'CENTROS DE COSTOS'!A:D,3,0)</f>
        <v>Wompi Suroccidente</v>
      </c>
      <c r="D1537" s="40">
        <v>76001</v>
      </c>
      <c r="E1537" s="40" t="s">
        <v>5790</v>
      </c>
      <c r="F1537" s="40">
        <v>80659</v>
      </c>
      <c r="G1537" s="40" t="s">
        <v>33</v>
      </c>
      <c r="H1537" s="40" t="s">
        <v>1101</v>
      </c>
      <c r="I1537" s="40" t="s">
        <v>77</v>
      </c>
      <c r="J1537" s="40" t="s">
        <v>7431</v>
      </c>
      <c r="K1537" s="40" t="s">
        <v>1170</v>
      </c>
      <c r="L1537" s="40" t="s">
        <v>9489</v>
      </c>
      <c r="M1537" s="103">
        <v>45981.333333333343</v>
      </c>
      <c r="N1537" s="103">
        <v>45981.571527777778</v>
      </c>
      <c r="O1537" s="40" t="s">
        <v>35</v>
      </c>
      <c r="P1537" s="40" t="s">
        <v>35</v>
      </c>
      <c r="Q1537" s="40" t="s">
        <v>1494</v>
      </c>
      <c r="R1537" s="40" t="s">
        <v>1495</v>
      </c>
      <c r="S1537" s="40" t="s">
        <v>11736</v>
      </c>
      <c r="T1537" s="40" t="s">
        <v>1172</v>
      </c>
      <c r="U1537" s="40">
        <v>16</v>
      </c>
      <c r="V1537" s="40" t="str">
        <f>VLOOKUP(D1537,TIPOLOGIA!A:F,5,0)</f>
        <v>PRINCIPAL</v>
      </c>
      <c r="W1537" s="40" t="str">
        <f>VLOOKUP(D1537,TIPOLOGIA!A:F,6,0)</f>
        <v>TERRESTRE</v>
      </c>
      <c r="X1537" s="40" t="s">
        <v>1278</v>
      </c>
      <c r="Y1537" s="40">
        <v>1</v>
      </c>
      <c r="Z1537" s="51">
        <f>IF(T1537="SOPORTE_TELEFÓNICO",'TARIFAS 2025'!$B$14,IF(V1537="PRINCIPAL",'TARIFAS 2025'!$B$11,IF(V1537="INTERMEDIA",'TARIFAS 2025'!$C$11,IF(V1537="LEJANA",'TARIFAS 2025'!$D$11))))</f>
        <v>31419</v>
      </c>
      <c r="AA1537" s="51">
        <f t="shared" si="24"/>
        <v>31419</v>
      </c>
    </row>
    <row r="1538" spans="1:27" s="85" customFormat="1" x14ac:dyDescent="0.3">
      <c r="A1538" s="40" t="s">
        <v>71</v>
      </c>
      <c r="B1538" s="40" t="str">
        <f>VLOOKUP(A1538,'CENTROS DE COSTOS'!A:D,2,0)</f>
        <v>0036-0004</v>
      </c>
      <c r="C1538" s="40" t="str">
        <f>VLOOKUP(A1538,'CENTROS DE COSTOS'!A:D,3,0)</f>
        <v>Wompi Centro</v>
      </c>
      <c r="D1538" s="40">
        <v>11001</v>
      </c>
      <c r="E1538" s="40" t="s">
        <v>5791</v>
      </c>
      <c r="F1538" s="40">
        <v>35340</v>
      </c>
      <c r="G1538" s="40" t="s">
        <v>33</v>
      </c>
      <c r="H1538" s="40" t="s">
        <v>618</v>
      </c>
      <c r="I1538" s="40" t="s">
        <v>71</v>
      </c>
      <c r="J1538" s="40" t="s">
        <v>3377</v>
      </c>
      <c r="K1538" s="40" t="s">
        <v>1170</v>
      </c>
      <c r="L1538" s="40" t="s">
        <v>9490</v>
      </c>
      <c r="M1538" s="103">
        <v>45981.333333333343</v>
      </c>
      <c r="N1538" s="103">
        <v>45981.575694444437</v>
      </c>
      <c r="O1538" s="40" t="s">
        <v>35</v>
      </c>
      <c r="P1538" s="40" t="s">
        <v>35</v>
      </c>
      <c r="Q1538" s="40" t="s">
        <v>1494</v>
      </c>
      <c r="R1538" s="40" t="s">
        <v>1495</v>
      </c>
      <c r="S1538" s="40" t="s">
        <v>11737</v>
      </c>
      <c r="T1538" s="40" t="s">
        <v>1172</v>
      </c>
      <c r="U1538" s="40">
        <v>48</v>
      </c>
      <c r="V1538" s="40" t="str">
        <f>VLOOKUP(D1538,TIPOLOGIA!A:F,5,0)</f>
        <v>PRINCIPAL</v>
      </c>
      <c r="W1538" s="40" t="str">
        <f>VLOOKUP(D1538,TIPOLOGIA!A:F,6,0)</f>
        <v>TERRESTRE</v>
      </c>
      <c r="X1538" s="40" t="s">
        <v>1455</v>
      </c>
      <c r="Y1538" s="40">
        <v>1</v>
      </c>
      <c r="Z1538" s="51">
        <f>IF(T1538="SOPORTE_TELEFÓNICO",'TARIFAS 2025'!$B$14,IF(V1538="PRINCIPAL",'TARIFAS 2025'!$B$11,IF(V1538="INTERMEDIA",'TARIFAS 2025'!$C$11,IF(V1538="LEJANA",'TARIFAS 2025'!$D$11))))</f>
        <v>31419</v>
      </c>
      <c r="AA1538" s="51">
        <f t="shared" si="24"/>
        <v>31419</v>
      </c>
    </row>
    <row r="1539" spans="1:27" s="85" customFormat="1" x14ac:dyDescent="0.3">
      <c r="A1539" s="40" t="s">
        <v>71</v>
      </c>
      <c r="B1539" s="40" t="str">
        <f>VLOOKUP(A1539,'CENTROS DE COSTOS'!A:D,2,0)</f>
        <v>0036-0004</v>
      </c>
      <c r="C1539" s="40" t="str">
        <f>VLOOKUP(A1539,'CENTROS DE COSTOS'!A:D,3,0)</f>
        <v>Wompi Centro</v>
      </c>
      <c r="D1539" s="40">
        <v>11001</v>
      </c>
      <c r="E1539" s="40" t="s">
        <v>5792</v>
      </c>
      <c r="F1539" s="40">
        <v>66609</v>
      </c>
      <c r="G1539" s="40" t="s">
        <v>33</v>
      </c>
      <c r="H1539" s="40" t="s">
        <v>618</v>
      </c>
      <c r="I1539" s="40" t="s">
        <v>71</v>
      </c>
      <c r="J1539" s="40" t="s">
        <v>7432</v>
      </c>
      <c r="K1539" s="40" t="s">
        <v>1170</v>
      </c>
      <c r="L1539" s="40" t="s">
        <v>9491</v>
      </c>
      <c r="M1539" s="103">
        <v>45980.643750000003</v>
      </c>
      <c r="N1539" s="103">
        <v>45981.577777777777</v>
      </c>
      <c r="O1539" s="40" t="s">
        <v>35</v>
      </c>
      <c r="P1539" s="40" t="s">
        <v>35</v>
      </c>
      <c r="Q1539" s="40" t="s">
        <v>1494</v>
      </c>
      <c r="R1539" s="40" t="s">
        <v>1495</v>
      </c>
      <c r="S1539" s="40" t="s">
        <v>11738</v>
      </c>
      <c r="T1539" s="40" t="s">
        <v>1172</v>
      </c>
      <c r="U1539" s="40">
        <v>16</v>
      </c>
      <c r="V1539" s="40" t="str">
        <f>VLOOKUP(D1539,TIPOLOGIA!A:F,5,0)</f>
        <v>PRINCIPAL</v>
      </c>
      <c r="W1539" s="40" t="str">
        <f>VLOOKUP(D1539,TIPOLOGIA!A:F,6,0)</f>
        <v>TERRESTRE</v>
      </c>
      <c r="X1539" s="40" t="s">
        <v>1197</v>
      </c>
      <c r="Y1539" s="40">
        <v>1</v>
      </c>
      <c r="Z1539" s="51">
        <f>IF(T1539="SOPORTE_TELEFÓNICO",'TARIFAS 2025'!$B$14,IF(V1539="PRINCIPAL",'TARIFAS 2025'!$B$11,IF(V1539="INTERMEDIA",'TARIFAS 2025'!$C$11,IF(V1539="LEJANA",'TARIFAS 2025'!$D$11))))</f>
        <v>31419</v>
      </c>
      <c r="AA1539" s="51">
        <f t="shared" si="24"/>
        <v>31419</v>
      </c>
    </row>
    <row r="1540" spans="1:27" s="85" customFormat="1" x14ac:dyDescent="0.3">
      <c r="A1540" s="40" t="s">
        <v>71</v>
      </c>
      <c r="B1540" s="40" t="str">
        <f>VLOOKUP(A1540,'CENTROS DE COSTOS'!A:D,2,0)</f>
        <v>0036-0004</v>
      </c>
      <c r="C1540" s="40" t="str">
        <f>VLOOKUP(A1540,'CENTROS DE COSTOS'!A:D,3,0)</f>
        <v>Wompi Centro</v>
      </c>
      <c r="D1540" s="40">
        <v>11001</v>
      </c>
      <c r="E1540" s="40" t="s">
        <v>5793</v>
      </c>
      <c r="F1540" s="40">
        <v>69485</v>
      </c>
      <c r="G1540" s="40" t="s">
        <v>33</v>
      </c>
      <c r="H1540" s="40" t="s">
        <v>618</v>
      </c>
      <c r="I1540" s="40" t="s">
        <v>71</v>
      </c>
      <c r="J1540" s="40" t="s">
        <v>6705</v>
      </c>
      <c r="K1540" s="40" t="s">
        <v>1170</v>
      </c>
      <c r="L1540" s="40" t="s">
        <v>9492</v>
      </c>
      <c r="M1540" s="103">
        <v>45981.417361111111</v>
      </c>
      <c r="N1540" s="103">
        <v>45981.57916666667</v>
      </c>
      <c r="O1540" s="40" t="s">
        <v>35</v>
      </c>
      <c r="P1540" s="40" t="s">
        <v>35</v>
      </c>
      <c r="Q1540" s="40" t="s">
        <v>1494</v>
      </c>
      <c r="R1540" s="40" t="s">
        <v>1495</v>
      </c>
      <c r="S1540" s="40" t="s">
        <v>11739</v>
      </c>
      <c r="T1540" s="40" t="s">
        <v>1172</v>
      </c>
      <c r="U1540" s="40">
        <v>16</v>
      </c>
      <c r="V1540" s="40" t="str">
        <f>VLOOKUP(D1540,TIPOLOGIA!A:F,5,0)</f>
        <v>PRINCIPAL</v>
      </c>
      <c r="W1540" s="40" t="str">
        <f>VLOOKUP(D1540,TIPOLOGIA!A:F,6,0)</f>
        <v>TERRESTRE</v>
      </c>
      <c r="X1540" s="40" t="s">
        <v>1179</v>
      </c>
      <c r="Y1540" s="40">
        <v>1</v>
      </c>
      <c r="Z1540" s="51">
        <f>IF(T1540="SOPORTE_TELEFÓNICO",'TARIFAS 2025'!$B$14,IF(V1540="PRINCIPAL",'TARIFAS 2025'!$B$11,IF(V1540="INTERMEDIA",'TARIFAS 2025'!$C$11,IF(V1540="LEJANA",'TARIFAS 2025'!$D$11))))</f>
        <v>31419</v>
      </c>
      <c r="AA1540" s="51">
        <f t="shared" si="24"/>
        <v>31419</v>
      </c>
    </row>
    <row r="1541" spans="1:27" s="85" customFormat="1" x14ac:dyDescent="0.3">
      <c r="A1541" s="40" t="s">
        <v>71</v>
      </c>
      <c r="B1541" s="40" t="str">
        <f>VLOOKUP(A1541,'CENTROS DE COSTOS'!A:D,2,0)</f>
        <v>0036-0004</v>
      </c>
      <c r="C1541" s="40" t="str">
        <f>VLOOKUP(A1541,'CENTROS DE COSTOS'!A:D,3,0)</f>
        <v>Wompi Centro</v>
      </c>
      <c r="D1541" s="40">
        <v>11001</v>
      </c>
      <c r="E1541" s="40" t="s">
        <v>5794</v>
      </c>
      <c r="F1541" s="40">
        <v>31442</v>
      </c>
      <c r="G1541" s="40" t="s">
        <v>33</v>
      </c>
      <c r="H1541" s="40" t="s">
        <v>618</v>
      </c>
      <c r="I1541" s="40" t="s">
        <v>71</v>
      </c>
      <c r="J1541" s="40" t="s">
        <v>1833</v>
      </c>
      <c r="K1541" s="40" t="s">
        <v>1170</v>
      </c>
      <c r="L1541" s="40" t="s">
        <v>9493</v>
      </c>
      <c r="M1541" s="103">
        <v>45980.59652777778</v>
      </c>
      <c r="N1541" s="103">
        <v>45981.580555555563</v>
      </c>
      <c r="O1541" s="40" t="s">
        <v>35</v>
      </c>
      <c r="P1541" s="40" t="s">
        <v>35</v>
      </c>
      <c r="Q1541" s="40" t="s">
        <v>1494</v>
      </c>
      <c r="R1541" s="40" t="s">
        <v>1495</v>
      </c>
      <c r="S1541" s="40" t="s">
        <v>11740</v>
      </c>
      <c r="T1541" s="40" t="s">
        <v>1172</v>
      </c>
      <c r="U1541" s="40">
        <v>40</v>
      </c>
      <c r="V1541" s="40" t="str">
        <f>VLOOKUP(D1541,TIPOLOGIA!A:F,5,0)</f>
        <v>PRINCIPAL</v>
      </c>
      <c r="W1541" s="40" t="str">
        <f>VLOOKUP(D1541,TIPOLOGIA!A:F,6,0)</f>
        <v>TERRESTRE</v>
      </c>
      <c r="X1541" s="40" t="s">
        <v>1216</v>
      </c>
      <c r="Y1541" s="40">
        <v>1</v>
      </c>
      <c r="Z1541" s="51">
        <f>IF(T1541="SOPORTE_TELEFÓNICO",'TARIFAS 2025'!$B$14,IF(V1541="PRINCIPAL",'TARIFAS 2025'!$B$11,IF(V1541="INTERMEDIA",'TARIFAS 2025'!$C$11,IF(V1541="LEJANA",'TARIFAS 2025'!$D$11))))</f>
        <v>31419</v>
      </c>
      <c r="AA1541" s="51">
        <f t="shared" si="24"/>
        <v>31419</v>
      </c>
    </row>
    <row r="1542" spans="1:27" s="85" customFormat="1" x14ac:dyDescent="0.3">
      <c r="A1542" s="40" t="s">
        <v>77</v>
      </c>
      <c r="B1542" s="40" t="str">
        <f>VLOOKUP(A1542,'CENTROS DE COSTOS'!A:D,2,0)</f>
        <v>0036-0003</v>
      </c>
      <c r="C1542" s="40" t="str">
        <f>VLOOKUP(A1542,'CENTROS DE COSTOS'!A:D,3,0)</f>
        <v>Wompi Suroccidente</v>
      </c>
      <c r="D1542" s="40">
        <v>76001</v>
      </c>
      <c r="E1542" s="40" t="s">
        <v>5795</v>
      </c>
      <c r="F1542" s="40">
        <v>77646</v>
      </c>
      <c r="G1542" s="40" t="s">
        <v>33</v>
      </c>
      <c r="H1542" s="40" t="s">
        <v>1101</v>
      </c>
      <c r="I1542" s="40" t="s">
        <v>77</v>
      </c>
      <c r="J1542" s="40" t="s">
        <v>7433</v>
      </c>
      <c r="K1542" s="40" t="s">
        <v>1170</v>
      </c>
      <c r="L1542" s="40" t="s">
        <v>9494</v>
      </c>
      <c r="M1542" s="103">
        <v>45981.472916666673</v>
      </c>
      <c r="N1542" s="103">
        <v>45981.581944444442</v>
      </c>
      <c r="O1542" s="40" t="s">
        <v>35</v>
      </c>
      <c r="P1542" s="40" t="s">
        <v>35</v>
      </c>
      <c r="Q1542" s="40" t="s">
        <v>1494</v>
      </c>
      <c r="R1542" s="40" t="s">
        <v>1495</v>
      </c>
      <c r="S1542" s="40" t="s">
        <v>11741</v>
      </c>
      <c r="T1542" s="40" t="s">
        <v>1172</v>
      </c>
      <c r="U1542" s="40">
        <v>24</v>
      </c>
      <c r="V1542" s="40" t="str">
        <f>VLOOKUP(D1542,TIPOLOGIA!A:F,5,0)</f>
        <v>PRINCIPAL</v>
      </c>
      <c r="W1542" s="40" t="str">
        <f>VLOOKUP(D1542,TIPOLOGIA!A:F,6,0)</f>
        <v>TERRESTRE</v>
      </c>
      <c r="X1542" s="40" t="s">
        <v>1673</v>
      </c>
      <c r="Y1542" s="40">
        <v>1</v>
      </c>
      <c r="Z1542" s="51">
        <f>IF(T1542="SOPORTE_TELEFÓNICO",'TARIFAS 2025'!$B$14,IF(V1542="PRINCIPAL",'TARIFAS 2025'!$B$11,IF(V1542="INTERMEDIA",'TARIFAS 2025'!$C$11,IF(V1542="LEJANA",'TARIFAS 2025'!$D$11))))</f>
        <v>31419</v>
      </c>
      <c r="AA1542" s="51">
        <f t="shared" si="24"/>
        <v>31419</v>
      </c>
    </row>
    <row r="1543" spans="1:27" s="85" customFormat="1" x14ac:dyDescent="0.3">
      <c r="A1543" s="40" t="s">
        <v>68</v>
      </c>
      <c r="B1543" s="40" t="str">
        <f>VLOOKUP(A1543,'CENTROS DE COSTOS'!A:D,2,0)</f>
        <v>0036-0001</v>
      </c>
      <c r="C1543" s="40" t="str">
        <f>VLOOKUP(A1543,'CENTROS DE COSTOS'!A:D,3,0)</f>
        <v>Wompi Costa</v>
      </c>
      <c r="D1543" s="40">
        <v>8758</v>
      </c>
      <c r="E1543" s="40" t="s">
        <v>5796</v>
      </c>
      <c r="F1543" s="40">
        <v>78829</v>
      </c>
      <c r="G1543" s="40" t="s">
        <v>33</v>
      </c>
      <c r="H1543" s="40" t="s">
        <v>253</v>
      </c>
      <c r="I1543" s="40" t="s">
        <v>270</v>
      </c>
      <c r="J1543" s="40" t="s">
        <v>1300</v>
      </c>
      <c r="K1543" s="40" t="s">
        <v>1170</v>
      </c>
      <c r="L1543" s="40" t="s">
        <v>9495</v>
      </c>
      <c r="M1543" s="103">
        <v>45980.697222222218</v>
      </c>
      <c r="N1543" s="103">
        <v>45981.583333333343</v>
      </c>
      <c r="O1543" s="40" t="s">
        <v>35</v>
      </c>
      <c r="P1543" s="40" t="s">
        <v>35</v>
      </c>
      <c r="Q1543" s="40" t="s">
        <v>1494</v>
      </c>
      <c r="R1543" s="40" t="s">
        <v>1495</v>
      </c>
      <c r="S1543" s="40" t="s">
        <v>11742</v>
      </c>
      <c r="T1543" s="40" t="s">
        <v>1172</v>
      </c>
      <c r="U1543" s="40">
        <v>48</v>
      </c>
      <c r="V1543" s="40" t="str">
        <f>VLOOKUP(D1543,TIPOLOGIA!A:F,5,0)</f>
        <v>PRINCIPAL</v>
      </c>
      <c r="W1543" s="40" t="str">
        <f>VLOOKUP(D1543,TIPOLOGIA!A:F,6,0)</f>
        <v>TERRESTRE</v>
      </c>
      <c r="X1543" s="40" t="s">
        <v>1537</v>
      </c>
      <c r="Y1543" s="40">
        <v>1</v>
      </c>
      <c r="Z1543" s="51">
        <f>IF(T1543="SOPORTE_TELEFÓNICO",'TARIFAS 2025'!$B$14,IF(V1543="PRINCIPAL",'TARIFAS 2025'!$B$11,IF(V1543="INTERMEDIA",'TARIFAS 2025'!$C$11,IF(V1543="LEJANA",'TARIFAS 2025'!$D$11))))</f>
        <v>31419</v>
      </c>
      <c r="AA1543" s="51">
        <f t="shared" si="24"/>
        <v>31419</v>
      </c>
    </row>
    <row r="1544" spans="1:27" s="85" customFormat="1" x14ac:dyDescent="0.3">
      <c r="A1544" s="40" t="s">
        <v>98</v>
      </c>
      <c r="B1544" s="40" t="str">
        <f>VLOOKUP(A1544,'CENTROS DE COSTOS'!A:D,2,0)</f>
        <v>0036-0006</v>
      </c>
      <c r="C1544" s="40" t="str">
        <f>VLOOKUP(A1544,'CENTROS DE COSTOS'!A:D,3,0)</f>
        <v>Wompi Oriente</v>
      </c>
      <c r="D1544" s="40">
        <v>50001</v>
      </c>
      <c r="E1544" s="40" t="s">
        <v>5797</v>
      </c>
      <c r="F1544" s="40">
        <v>13777</v>
      </c>
      <c r="G1544" s="40" t="s">
        <v>33</v>
      </c>
      <c r="H1544" s="40" t="s">
        <v>814</v>
      </c>
      <c r="I1544" s="40" t="s">
        <v>98</v>
      </c>
      <c r="J1544" s="40" t="s">
        <v>7434</v>
      </c>
      <c r="K1544" s="40" t="s">
        <v>1170</v>
      </c>
      <c r="L1544" s="40" t="s">
        <v>9496</v>
      </c>
      <c r="M1544" s="103">
        <v>45979.365277777782</v>
      </c>
      <c r="N1544" s="103">
        <v>45981.59375</v>
      </c>
      <c r="O1544" s="40" t="s">
        <v>35</v>
      </c>
      <c r="P1544" s="40" t="s">
        <v>35</v>
      </c>
      <c r="Q1544" s="40" t="s">
        <v>1494</v>
      </c>
      <c r="R1544" s="40" t="s">
        <v>1495</v>
      </c>
      <c r="S1544" s="40" t="s">
        <v>11743</v>
      </c>
      <c r="T1544" s="40" t="s">
        <v>1172</v>
      </c>
      <c r="U1544" s="40">
        <v>64</v>
      </c>
      <c r="V1544" s="40" t="str">
        <f>VLOOKUP(D1544,TIPOLOGIA!A:F,5,0)</f>
        <v>PRINCIPAL</v>
      </c>
      <c r="W1544" s="40" t="str">
        <f>VLOOKUP(D1544,TIPOLOGIA!A:F,6,0)</f>
        <v>TERRESTRE</v>
      </c>
      <c r="X1544" s="40" t="s">
        <v>1373</v>
      </c>
      <c r="Y1544" s="40">
        <v>1</v>
      </c>
      <c r="Z1544" s="51">
        <f>IF(T1544="SOPORTE_TELEFÓNICO",'TARIFAS 2025'!$B$14,IF(V1544="PRINCIPAL",'TARIFAS 2025'!$B$11,IF(V1544="INTERMEDIA",'TARIFAS 2025'!$C$11,IF(V1544="LEJANA",'TARIFAS 2025'!$D$11))))</f>
        <v>31419</v>
      </c>
      <c r="AA1544" s="51">
        <f t="shared" si="24"/>
        <v>31419</v>
      </c>
    </row>
    <row r="1545" spans="1:27" s="85" customFormat="1" x14ac:dyDescent="0.3">
      <c r="A1545" s="40" t="s">
        <v>77</v>
      </c>
      <c r="B1545" s="40" t="str">
        <f>VLOOKUP(A1545,'CENTROS DE COSTOS'!A:D,2,0)</f>
        <v>0036-0003</v>
      </c>
      <c r="C1545" s="40" t="str">
        <f>VLOOKUP(A1545,'CENTROS DE COSTOS'!A:D,3,0)</f>
        <v>Wompi Suroccidente</v>
      </c>
      <c r="D1545" s="40">
        <v>19001</v>
      </c>
      <c r="E1545" s="40" t="s">
        <v>5798</v>
      </c>
      <c r="F1545" s="40">
        <v>81151</v>
      </c>
      <c r="G1545" s="40" t="s">
        <v>33</v>
      </c>
      <c r="H1545" s="40" t="s">
        <v>498</v>
      </c>
      <c r="I1545" s="40" t="s">
        <v>93</v>
      </c>
      <c r="J1545" s="40" t="s">
        <v>7435</v>
      </c>
      <c r="K1545" s="40" t="s">
        <v>1170</v>
      </c>
      <c r="L1545" s="40" t="s">
        <v>9497</v>
      </c>
      <c r="M1545" s="103">
        <v>45979.620138888888</v>
      </c>
      <c r="N1545" s="103">
        <v>45981.595138888893</v>
      </c>
      <c r="O1545" s="40" t="s">
        <v>35</v>
      </c>
      <c r="P1545" s="40" t="s">
        <v>35</v>
      </c>
      <c r="Q1545" s="40" t="s">
        <v>1494</v>
      </c>
      <c r="R1545" s="40" t="s">
        <v>1495</v>
      </c>
      <c r="S1545" s="40" t="s">
        <v>11744</v>
      </c>
      <c r="T1545" s="40" t="s">
        <v>1172</v>
      </c>
      <c r="U1545" s="40">
        <v>16</v>
      </c>
      <c r="V1545" s="40" t="str">
        <f>VLOOKUP(D1545,TIPOLOGIA!A:F,5,0)</f>
        <v>LEJANA</v>
      </c>
      <c r="W1545" s="40" t="str">
        <f>VLOOKUP(D1545,TIPOLOGIA!A:F,6,0)</f>
        <v>TERRESTRE</v>
      </c>
      <c r="X1545" s="40" t="s">
        <v>1194</v>
      </c>
      <c r="Y1545" s="40">
        <v>1</v>
      </c>
      <c r="Z1545" s="51">
        <f>IF(T1545="SOPORTE_TELEFÓNICO",'TARIFAS 2025'!$B$14,IF(V1545="PRINCIPAL",'TARIFAS 2025'!$B$11,IF(V1545="INTERMEDIA",'TARIFAS 2025'!$C$11,IF(V1545="LEJANA",'TARIFAS 2025'!$D$11))))</f>
        <v>40250</v>
      </c>
      <c r="AA1545" s="51">
        <f t="shared" si="24"/>
        <v>40250</v>
      </c>
    </row>
    <row r="1546" spans="1:27" s="85" customFormat="1" x14ac:dyDescent="0.3">
      <c r="A1546" s="40" t="s">
        <v>90</v>
      </c>
      <c r="B1546" s="40" t="str">
        <f>VLOOKUP(A1546,'CENTROS DE COSTOS'!A:D,2,0)</f>
        <v>0036-0006</v>
      </c>
      <c r="C1546" s="40" t="str">
        <f>VLOOKUP(A1546,'CENTROS DE COSTOS'!A:D,3,0)</f>
        <v>Wompi Oriente</v>
      </c>
      <c r="D1546" s="40">
        <v>41001</v>
      </c>
      <c r="E1546" s="40" t="s">
        <v>5799</v>
      </c>
      <c r="F1546" s="40">
        <v>18214</v>
      </c>
      <c r="G1546" s="40" t="s">
        <v>33</v>
      </c>
      <c r="H1546" s="40" t="s">
        <v>740</v>
      </c>
      <c r="I1546" s="40" t="s">
        <v>90</v>
      </c>
      <c r="J1546" s="40" t="s">
        <v>1832</v>
      </c>
      <c r="K1546" s="40" t="s">
        <v>1170</v>
      </c>
      <c r="L1546" s="40" t="s">
        <v>9498</v>
      </c>
      <c r="M1546" s="103">
        <v>45980.333333333343</v>
      </c>
      <c r="N1546" s="103">
        <v>45981.59652777778</v>
      </c>
      <c r="O1546" s="40" t="s">
        <v>35</v>
      </c>
      <c r="P1546" s="40" t="s">
        <v>35</v>
      </c>
      <c r="Q1546" s="40" t="s">
        <v>1494</v>
      </c>
      <c r="R1546" s="40" t="s">
        <v>1495</v>
      </c>
      <c r="S1546" s="40" t="s">
        <v>11745</v>
      </c>
      <c r="T1546" s="40" t="s">
        <v>1172</v>
      </c>
      <c r="U1546" s="40">
        <v>40</v>
      </c>
      <c r="V1546" s="40" t="str">
        <f>VLOOKUP(D1546,TIPOLOGIA!A:F,5,0)</f>
        <v>PRINCIPAL</v>
      </c>
      <c r="W1546" s="40" t="str">
        <f>VLOOKUP(D1546,TIPOLOGIA!A:F,6,0)</f>
        <v>TERRESTRE</v>
      </c>
      <c r="X1546" s="40" t="s">
        <v>1214</v>
      </c>
      <c r="Y1546" s="40">
        <v>1</v>
      </c>
      <c r="Z1546" s="51">
        <f>IF(T1546="SOPORTE_TELEFÓNICO",'TARIFAS 2025'!$B$14,IF(V1546="PRINCIPAL",'TARIFAS 2025'!$B$11,IF(V1546="INTERMEDIA",'TARIFAS 2025'!$C$11,IF(V1546="LEJANA",'TARIFAS 2025'!$D$11))))</f>
        <v>31419</v>
      </c>
      <c r="AA1546" s="51">
        <f t="shared" si="24"/>
        <v>31419</v>
      </c>
    </row>
    <row r="1547" spans="1:27" s="85" customFormat="1" x14ac:dyDescent="0.3">
      <c r="A1547" s="40" t="s">
        <v>95</v>
      </c>
      <c r="B1547" s="40" t="str">
        <f>VLOOKUP(A1547,'CENTROS DE COSTOS'!A:D,2,0)</f>
        <v>0036-0001</v>
      </c>
      <c r="C1547" s="40" t="str">
        <f>VLOOKUP(A1547,'CENTROS DE COSTOS'!A:D,3,0)</f>
        <v>Wompi Costa</v>
      </c>
      <c r="D1547" s="40">
        <v>70001</v>
      </c>
      <c r="E1547" s="40" t="s">
        <v>5800</v>
      </c>
      <c r="F1547" s="40">
        <v>69996</v>
      </c>
      <c r="G1547" s="40" t="s">
        <v>33</v>
      </c>
      <c r="H1547" s="40" t="s">
        <v>504</v>
      </c>
      <c r="I1547" s="40" t="s">
        <v>95</v>
      </c>
      <c r="J1547" s="40" t="s">
        <v>7436</v>
      </c>
      <c r="K1547" s="40" t="s">
        <v>1170</v>
      </c>
      <c r="L1547" s="40" t="s">
        <v>9499</v>
      </c>
      <c r="M1547" s="103">
        <v>45980.497916666667</v>
      </c>
      <c r="N1547" s="103">
        <v>45981.597222222219</v>
      </c>
      <c r="O1547" s="40" t="s">
        <v>35</v>
      </c>
      <c r="P1547" s="40" t="s">
        <v>35</v>
      </c>
      <c r="Q1547" s="40" t="s">
        <v>1494</v>
      </c>
      <c r="R1547" s="40" t="s">
        <v>1495</v>
      </c>
      <c r="S1547" s="40" t="s">
        <v>11746</v>
      </c>
      <c r="T1547" s="40" t="s">
        <v>1172</v>
      </c>
      <c r="U1547" s="40">
        <v>64</v>
      </c>
      <c r="V1547" s="40" t="str">
        <f>VLOOKUP(D1547,TIPOLOGIA!A:F,5,0)</f>
        <v>PRINCIPAL</v>
      </c>
      <c r="W1547" s="40" t="str">
        <f>VLOOKUP(D1547,TIPOLOGIA!A:F,6,0)</f>
        <v>TERRESTRE</v>
      </c>
      <c r="X1547" s="40" t="s">
        <v>1322</v>
      </c>
      <c r="Y1547" s="40">
        <v>1</v>
      </c>
      <c r="Z1547" s="51">
        <f>IF(T1547="SOPORTE_TELEFÓNICO",'TARIFAS 2025'!$B$14,IF(V1547="PRINCIPAL",'TARIFAS 2025'!$B$11,IF(V1547="INTERMEDIA",'TARIFAS 2025'!$C$11,IF(V1547="LEJANA",'TARIFAS 2025'!$D$11))))</f>
        <v>31419</v>
      </c>
      <c r="AA1547" s="51">
        <f t="shared" si="24"/>
        <v>31419</v>
      </c>
    </row>
    <row r="1548" spans="1:27" s="85" customFormat="1" x14ac:dyDescent="0.3">
      <c r="A1548" s="40" t="s">
        <v>71</v>
      </c>
      <c r="B1548" s="40" t="str">
        <f>VLOOKUP(A1548,'CENTROS DE COSTOS'!A:D,2,0)</f>
        <v>0036-0004</v>
      </c>
      <c r="C1548" s="40" t="str">
        <f>VLOOKUP(A1548,'CENTROS DE COSTOS'!A:D,3,0)</f>
        <v>Wompi Centro</v>
      </c>
      <c r="D1548" s="40">
        <v>25200</v>
      </c>
      <c r="E1548" s="40" t="s">
        <v>5801</v>
      </c>
      <c r="F1548" s="40">
        <v>68808</v>
      </c>
      <c r="G1548" s="40" t="s">
        <v>33</v>
      </c>
      <c r="H1548" s="40" t="s">
        <v>618</v>
      </c>
      <c r="I1548" s="40" t="s">
        <v>642</v>
      </c>
      <c r="J1548" s="40" t="s">
        <v>7437</v>
      </c>
      <c r="K1548" s="40" t="s">
        <v>1170</v>
      </c>
      <c r="L1548" s="40" t="s">
        <v>9500</v>
      </c>
      <c r="M1548" s="103">
        <v>45979.609722222223</v>
      </c>
      <c r="N1548" s="103">
        <v>45981.597222222219</v>
      </c>
      <c r="O1548" s="40" t="s">
        <v>35</v>
      </c>
      <c r="P1548" s="40" t="s">
        <v>35</v>
      </c>
      <c r="Q1548" s="40" t="s">
        <v>1756</v>
      </c>
      <c r="R1548" s="40" t="s">
        <v>1853</v>
      </c>
      <c r="S1548" s="40" t="s">
        <v>11747</v>
      </c>
      <c r="T1548" s="40" t="s">
        <v>1254</v>
      </c>
      <c r="U1548" s="40">
        <v>0</v>
      </c>
      <c r="V1548" s="40" t="str">
        <f>VLOOKUP(D1548,TIPOLOGIA!A:F,5,0)</f>
        <v>INTERMEDIA</v>
      </c>
      <c r="W1548" s="40" t="str">
        <f>VLOOKUP(D1548,TIPOLOGIA!A:F,6,0)</f>
        <v>TERRESTRE</v>
      </c>
      <c r="X1548" s="40" t="s">
        <v>1749</v>
      </c>
      <c r="Y1548" s="40">
        <v>1</v>
      </c>
      <c r="Z1548" s="51">
        <f>IF(T1548="SOPORTE_TELEFÓNICO",'TARIFAS 2025'!$B$14,IF(V1548="PRINCIPAL",'TARIFAS 2025'!$B$11,IF(V1548="INTERMEDIA",'TARIFAS 2025'!$C$11,IF(V1548="LEJANA",'TARIFAS 2025'!$D$11))))</f>
        <v>22000</v>
      </c>
      <c r="AA1548" s="51">
        <f t="shared" si="24"/>
        <v>22000</v>
      </c>
    </row>
    <row r="1549" spans="1:27" s="85" customFormat="1" x14ac:dyDescent="0.3">
      <c r="A1549" s="40" t="s">
        <v>98</v>
      </c>
      <c r="B1549" s="40" t="str">
        <f>VLOOKUP(A1549,'CENTROS DE COSTOS'!A:D,2,0)</f>
        <v>0036-0006</v>
      </c>
      <c r="C1549" s="40" t="str">
        <f>VLOOKUP(A1549,'CENTROS DE COSTOS'!A:D,3,0)</f>
        <v>Wompi Oriente</v>
      </c>
      <c r="D1549" s="40">
        <v>50001</v>
      </c>
      <c r="E1549" s="40" t="s">
        <v>5802</v>
      </c>
      <c r="F1549" s="40">
        <v>48540</v>
      </c>
      <c r="G1549" s="40" t="s">
        <v>33</v>
      </c>
      <c r="H1549" s="40" t="s">
        <v>814</v>
      </c>
      <c r="I1549" s="40" t="s">
        <v>98</v>
      </c>
      <c r="J1549" s="40" t="s">
        <v>7438</v>
      </c>
      <c r="K1549" s="40" t="s">
        <v>1170</v>
      </c>
      <c r="L1549" s="40" t="s">
        <v>9501</v>
      </c>
      <c r="M1549" s="103">
        <v>45980.484027777777</v>
      </c>
      <c r="N1549" s="103">
        <v>45981.598611111112</v>
      </c>
      <c r="O1549" s="40" t="s">
        <v>35</v>
      </c>
      <c r="P1549" s="40" t="s">
        <v>35</v>
      </c>
      <c r="Q1549" s="40" t="s">
        <v>1494</v>
      </c>
      <c r="R1549" s="40" t="s">
        <v>1495</v>
      </c>
      <c r="S1549" s="40" t="s">
        <v>11748</v>
      </c>
      <c r="T1549" s="40" t="s">
        <v>1172</v>
      </c>
      <c r="U1549" s="40">
        <v>24</v>
      </c>
      <c r="V1549" s="40" t="str">
        <f>VLOOKUP(D1549,TIPOLOGIA!A:F,5,0)</f>
        <v>PRINCIPAL</v>
      </c>
      <c r="W1549" s="40" t="str">
        <f>VLOOKUP(D1549,TIPOLOGIA!A:F,6,0)</f>
        <v>TERRESTRE</v>
      </c>
      <c r="X1549" s="40" t="s">
        <v>1604</v>
      </c>
      <c r="Y1549" s="40">
        <v>1</v>
      </c>
      <c r="Z1549" s="51">
        <f>IF(T1549="SOPORTE_TELEFÓNICO",'TARIFAS 2025'!$B$14,IF(V1549="PRINCIPAL",'TARIFAS 2025'!$B$11,IF(V1549="INTERMEDIA",'TARIFAS 2025'!$C$11,IF(V1549="LEJANA",'TARIFAS 2025'!$D$11))))</f>
        <v>31419</v>
      </c>
      <c r="AA1549" s="51">
        <f t="shared" si="24"/>
        <v>31419</v>
      </c>
    </row>
    <row r="1550" spans="1:27" s="85" customFormat="1" x14ac:dyDescent="0.3">
      <c r="A1550" s="40" t="s">
        <v>74</v>
      </c>
      <c r="B1550" s="40" t="str">
        <f>VLOOKUP(A1550,'CENTROS DE COSTOS'!A:D,2,0)</f>
        <v>0036-0007</v>
      </c>
      <c r="C1550" s="40" t="str">
        <f>VLOOKUP(A1550,'CENTROS DE COSTOS'!A:D,3,0)</f>
        <v>Wompi Santander</v>
      </c>
      <c r="D1550" s="40">
        <v>68001</v>
      </c>
      <c r="E1550" s="40" t="s">
        <v>5803</v>
      </c>
      <c r="F1550" s="40">
        <v>65069</v>
      </c>
      <c r="G1550" s="40" t="s">
        <v>33</v>
      </c>
      <c r="H1550" s="40" t="s">
        <v>963</v>
      </c>
      <c r="I1550" s="40" t="s">
        <v>74</v>
      </c>
      <c r="J1550" s="40" t="s">
        <v>1592</v>
      </c>
      <c r="K1550" s="40" t="s">
        <v>1170</v>
      </c>
      <c r="L1550" s="40" t="s">
        <v>9502</v>
      </c>
      <c r="M1550" s="103">
        <v>45981.363888888889</v>
      </c>
      <c r="N1550" s="103">
        <v>45981.600694444453</v>
      </c>
      <c r="O1550" s="40" t="s">
        <v>35</v>
      </c>
      <c r="P1550" s="40" t="s">
        <v>35</v>
      </c>
      <c r="Q1550" s="40" t="s">
        <v>1494</v>
      </c>
      <c r="R1550" s="40" t="s">
        <v>1495</v>
      </c>
      <c r="S1550" s="40" t="s">
        <v>11749</v>
      </c>
      <c r="T1550" s="40" t="s">
        <v>1172</v>
      </c>
      <c r="U1550" s="40">
        <v>16</v>
      </c>
      <c r="V1550" s="40" t="str">
        <f>VLOOKUP(D1550,TIPOLOGIA!A:F,5,0)</f>
        <v>PRINCIPAL</v>
      </c>
      <c r="W1550" s="40" t="str">
        <f>VLOOKUP(D1550,TIPOLOGIA!A:F,6,0)</f>
        <v>TERRESTRE</v>
      </c>
      <c r="X1550" s="40" t="s">
        <v>1178</v>
      </c>
      <c r="Y1550" s="40">
        <v>1</v>
      </c>
      <c r="Z1550" s="51">
        <f>IF(T1550="SOPORTE_TELEFÓNICO",'TARIFAS 2025'!$B$14,IF(V1550="PRINCIPAL",'TARIFAS 2025'!$B$11,IF(V1550="INTERMEDIA",'TARIFAS 2025'!$C$11,IF(V1550="LEJANA",'TARIFAS 2025'!$D$11))))</f>
        <v>31419</v>
      </c>
      <c r="AA1550" s="51">
        <f t="shared" si="24"/>
        <v>31419</v>
      </c>
    </row>
    <row r="1551" spans="1:27" s="85" customFormat="1" x14ac:dyDescent="0.3">
      <c r="A1551" s="40" t="s">
        <v>68</v>
      </c>
      <c r="B1551" s="40" t="str">
        <f>VLOOKUP(A1551,'CENTROS DE COSTOS'!A:D,2,0)</f>
        <v>0036-0001</v>
      </c>
      <c r="C1551" s="40" t="str">
        <f>VLOOKUP(A1551,'CENTROS DE COSTOS'!A:D,3,0)</f>
        <v>Wompi Costa</v>
      </c>
      <c r="D1551" s="40">
        <v>8758</v>
      </c>
      <c r="E1551" s="40" t="s">
        <v>5804</v>
      </c>
      <c r="F1551" s="40">
        <v>75675</v>
      </c>
      <c r="G1551" s="40" t="s">
        <v>33</v>
      </c>
      <c r="H1551" s="40" t="s">
        <v>253</v>
      </c>
      <c r="I1551" s="40" t="s">
        <v>270</v>
      </c>
      <c r="J1551" s="40" t="s">
        <v>1664</v>
      </c>
      <c r="K1551" s="40" t="s">
        <v>1170</v>
      </c>
      <c r="L1551" s="40" t="s">
        <v>9503</v>
      </c>
      <c r="M1551" s="103">
        <v>45980.626388888893</v>
      </c>
      <c r="N1551" s="103">
        <v>45981.602083333331</v>
      </c>
      <c r="O1551" s="40" t="s">
        <v>35</v>
      </c>
      <c r="P1551" s="40" t="s">
        <v>35</v>
      </c>
      <c r="Q1551" s="40" t="s">
        <v>1494</v>
      </c>
      <c r="R1551" s="40"/>
      <c r="S1551" s="40" t="s">
        <v>11750</v>
      </c>
      <c r="T1551" s="40" t="s">
        <v>1172</v>
      </c>
      <c r="U1551" s="40">
        <v>32</v>
      </c>
      <c r="V1551" s="40" t="str">
        <f>VLOOKUP(D1551,TIPOLOGIA!A:F,5,0)</f>
        <v>PRINCIPAL</v>
      </c>
      <c r="W1551" s="40" t="str">
        <f>VLOOKUP(D1551,TIPOLOGIA!A:F,6,0)</f>
        <v>TERRESTRE</v>
      </c>
      <c r="X1551" s="40" t="s">
        <v>1537</v>
      </c>
      <c r="Y1551" s="40">
        <v>1</v>
      </c>
      <c r="Z1551" s="51">
        <f>IF(T1551="SOPORTE_TELEFÓNICO",'TARIFAS 2025'!$B$14,IF(V1551="PRINCIPAL",'TARIFAS 2025'!$B$11,IF(V1551="INTERMEDIA",'TARIFAS 2025'!$C$11,IF(V1551="LEJANA",'TARIFAS 2025'!$D$11))))</f>
        <v>31419</v>
      </c>
      <c r="AA1551" s="51">
        <f t="shared" si="24"/>
        <v>31419</v>
      </c>
    </row>
    <row r="1552" spans="1:27" s="85" customFormat="1" x14ac:dyDescent="0.3">
      <c r="A1552" s="40" t="s">
        <v>77</v>
      </c>
      <c r="B1552" s="40" t="str">
        <f>VLOOKUP(A1552,'CENTROS DE COSTOS'!A:D,2,0)</f>
        <v>0036-0003</v>
      </c>
      <c r="C1552" s="40" t="str">
        <f>VLOOKUP(A1552,'CENTROS DE COSTOS'!A:D,3,0)</f>
        <v>Wompi Suroccidente</v>
      </c>
      <c r="D1552" s="40">
        <v>76520</v>
      </c>
      <c r="E1552" s="40" t="s">
        <v>5805</v>
      </c>
      <c r="F1552" s="40">
        <v>47232</v>
      </c>
      <c r="G1552" s="40" t="s">
        <v>33</v>
      </c>
      <c r="H1552" s="40" t="s">
        <v>1101</v>
      </c>
      <c r="I1552" s="40" t="s">
        <v>1122</v>
      </c>
      <c r="J1552" s="40" t="s">
        <v>7439</v>
      </c>
      <c r="K1552" s="40" t="s">
        <v>1170</v>
      </c>
      <c r="L1552" s="40" t="s">
        <v>9504</v>
      </c>
      <c r="M1552" s="103">
        <v>45953.479166666657</v>
      </c>
      <c r="N1552" s="103">
        <v>45981.604861111111</v>
      </c>
      <c r="O1552" s="40" t="s">
        <v>35</v>
      </c>
      <c r="P1552" s="40" t="s">
        <v>35</v>
      </c>
      <c r="Q1552" s="40" t="s">
        <v>1494</v>
      </c>
      <c r="R1552" s="40" t="s">
        <v>1495</v>
      </c>
      <c r="S1552" s="40" t="s">
        <v>11751</v>
      </c>
      <c r="T1552" s="40" t="s">
        <v>1172</v>
      </c>
      <c r="U1552" s="40">
        <v>32</v>
      </c>
      <c r="V1552" s="40" t="str">
        <f>VLOOKUP(D1552,TIPOLOGIA!A:F,5,0)</f>
        <v>PRINCIPAL</v>
      </c>
      <c r="W1552" s="40" t="str">
        <f>VLOOKUP(D1552,TIPOLOGIA!A:F,6,0)</f>
        <v>TERRESTRE</v>
      </c>
      <c r="X1552" s="40" t="s">
        <v>5088</v>
      </c>
      <c r="Y1552" s="40">
        <v>1</v>
      </c>
      <c r="Z1552" s="51">
        <f>IF(T1552="SOPORTE_TELEFÓNICO",'TARIFAS 2025'!$B$14,IF(V1552="PRINCIPAL",'TARIFAS 2025'!$B$11,IF(V1552="INTERMEDIA",'TARIFAS 2025'!$C$11,IF(V1552="LEJANA",'TARIFAS 2025'!$D$11))))</f>
        <v>31419</v>
      </c>
      <c r="AA1552" s="51">
        <f t="shared" si="24"/>
        <v>31419</v>
      </c>
    </row>
    <row r="1553" spans="1:27" s="85" customFormat="1" x14ac:dyDescent="0.3">
      <c r="A1553" s="40" t="s">
        <v>98</v>
      </c>
      <c r="B1553" s="40" t="str">
        <f>VLOOKUP(A1553,'CENTROS DE COSTOS'!A:D,2,0)</f>
        <v>0036-0006</v>
      </c>
      <c r="C1553" s="40" t="str">
        <f>VLOOKUP(A1553,'CENTROS DE COSTOS'!A:D,3,0)</f>
        <v>Wompi Oriente</v>
      </c>
      <c r="D1553" s="40">
        <v>50001</v>
      </c>
      <c r="E1553" s="40" t="s">
        <v>5806</v>
      </c>
      <c r="F1553" s="40">
        <v>26578</v>
      </c>
      <c r="G1553" s="40" t="s">
        <v>33</v>
      </c>
      <c r="H1553" s="40" t="s">
        <v>814</v>
      </c>
      <c r="I1553" s="40" t="s">
        <v>98</v>
      </c>
      <c r="J1553" s="40" t="s">
        <v>1617</v>
      </c>
      <c r="K1553" s="40" t="s">
        <v>1170</v>
      </c>
      <c r="L1553" s="40" t="s">
        <v>9505</v>
      </c>
      <c r="M1553" s="103">
        <v>45980.59375</v>
      </c>
      <c r="N1553" s="103">
        <v>45981.606249999997</v>
      </c>
      <c r="O1553" s="40" t="s">
        <v>35</v>
      </c>
      <c r="P1553" s="40" t="s">
        <v>35</v>
      </c>
      <c r="Q1553" s="40" t="s">
        <v>1494</v>
      </c>
      <c r="R1553" s="40" t="s">
        <v>1495</v>
      </c>
      <c r="S1553" s="40" t="s">
        <v>11752</v>
      </c>
      <c r="T1553" s="40" t="s">
        <v>1172</v>
      </c>
      <c r="U1553" s="40">
        <v>64</v>
      </c>
      <c r="V1553" s="40" t="str">
        <f>VLOOKUP(D1553,TIPOLOGIA!A:F,5,0)</f>
        <v>PRINCIPAL</v>
      </c>
      <c r="W1553" s="40" t="str">
        <f>VLOOKUP(D1553,TIPOLOGIA!A:F,6,0)</f>
        <v>TERRESTRE</v>
      </c>
      <c r="X1553" s="40" t="s">
        <v>1604</v>
      </c>
      <c r="Y1553" s="40">
        <v>1</v>
      </c>
      <c r="Z1553" s="51">
        <f>IF(T1553="SOPORTE_TELEFÓNICO",'TARIFAS 2025'!$B$14,IF(V1553="PRINCIPAL",'TARIFAS 2025'!$B$11,IF(V1553="INTERMEDIA",'TARIFAS 2025'!$C$11,IF(V1553="LEJANA",'TARIFAS 2025'!$D$11))))</f>
        <v>31419</v>
      </c>
      <c r="AA1553" s="51">
        <f t="shared" si="24"/>
        <v>31419</v>
      </c>
    </row>
    <row r="1554" spans="1:27" s="85" customFormat="1" x14ac:dyDescent="0.3">
      <c r="A1554" s="40" t="s">
        <v>71</v>
      </c>
      <c r="B1554" s="40" t="str">
        <f>VLOOKUP(A1554,'CENTROS DE COSTOS'!A:D,2,0)</f>
        <v>0036-0004</v>
      </c>
      <c r="C1554" s="40" t="str">
        <f>VLOOKUP(A1554,'CENTROS DE COSTOS'!A:D,3,0)</f>
        <v>Wompi Centro</v>
      </c>
      <c r="D1554" s="40">
        <v>11001</v>
      </c>
      <c r="E1554" s="40" t="s">
        <v>5807</v>
      </c>
      <c r="F1554" s="40">
        <v>47929</v>
      </c>
      <c r="G1554" s="40" t="s">
        <v>33</v>
      </c>
      <c r="H1554" s="40" t="s">
        <v>618</v>
      </c>
      <c r="I1554" s="40" t="s">
        <v>71</v>
      </c>
      <c r="J1554" s="40" t="s">
        <v>6600</v>
      </c>
      <c r="K1554" s="40" t="s">
        <v>1170</v>
      </c>
      <c r="L1554" s="40" t="s">
        <v>9506</v>
      </c>
      <c r="M1554" s="103">
        <v>45980.504166666673</v>
      </c>
      <c r="N1554" s="103">
        <v>45981.607638888891</v>
      </c>
      <c r="O1554" s="40" t="s">
        <v>35</v>
      </c>
      <c r="P1554" s="40" t="s">
        <v>35</v>
      </c>
      <c r="Q1554" s="40" t="s">
        <v>1494</v>
      </c>
      <c r="R1554" s="40" t="s">
        <v>1495</v>
      </c>
      <c r="S1554" s="40" t="s">
        <v>11753</v>
      </c>
      <c r="T1554" s="40" t="s">
        <v>1172</v>
      </c>
      <c r="U1554" s="40">
        <v>24</v>
      </c>
      <c r="V1554" s="40" t="str">
        <f>VLOOKUP(D1554,TIPOLOGIA!A:F,5,0)</f>
        <v>PRINCIPAL</v>
      </c>
      <c r="W1554" s="40" t="str">
        <f>VLOOKUP(D1554,TIPOLOGIA!A:F,6,0)</f>
        <v>TERRESTRE</v>
      </c>
      <c r="X1554" s="40" t="s">
        <v>1179</v>
      </c>
      <c r="Y1554" s="40">
        <v>1</v>
      </c>
      <c r="Z1554" s="51">
        <f>IF(T1554="SOPORTE_TELEFÓNICO",'TARIFAS 2025'!$B$14,IF(V1554="PRINCIPAL",'TARIFAS 2025'!$B$11,IF(V1554="INTERMEDIA",'TARIFAS 2025'!$C$11,IF(V1554="LEJANA",'TARIFAS 2025'!$D$11))))</f>
        <v>31419</v>
      </c>
      <c r="AA1554" s="51">
        <f t="shared" si="24"/>
        <v>31419</v>
      </c>
    </row>
    <row r="1555" spans="1:27" s="85" customFormat="1" x14ac:dyDescent="0.3">
      <c r="A1555" s="40" t="s">
        <v>95</v>
      </c>
      <c r="B1555" s="40" t="str">
        <f>VLOOKUP(A1555,'CENTROS DE COSTOS'!A:D,2,0)</f>
        <v>0036-0001</v>
      </c>
      <c r="C1555" s="40" t="str">
        <f>VLOOKUP(A1555,'CENTROS DE COSTOS'!A:D,3,0)</f>
        <v>Wompi Costa</v>
      </c>
      <c r="D1555" s="40">
        <v>70001</v>
      </c>
      <c r="E1555" s="40" t="s">
        <v>5808</v>
      </c>
      <c r="F1555" s="40">
        <v>50683</v>
      </c>
      <c r="G1555" s="40" t="s">
        <v>33</v>
      </c>
      <c r="H1555" s="40" t="s">
        <v>504</v>
      </c>
      <c r="I1555" s="40" t="s">
        <v>95</v>
      </c>
      <c r="J1555" s="40" t="s">
        <v>1599</v>
      </c>
      <c r="K1555" s="40" t="s">
        <v>1170</v>
      </c>
      <c r="L1555" s="40" t="s">
        <v>9507</v>
      </c>
      <c r="M1555" s="103">
        <v>45980.513194444437</v>
      </c>
      <c r="N1555" s="103">
        <v>45981.60833333333</v>
      </c>
      <c r="O1555" s="40" t="s">
        <v>35</v>
      </c>
      <c r="P1555" s="40" t="s">
        <v>35</v>
      </c>
      <c r="Q1555" s="40" t="s">
        <v>1494</v>
      </c>
      <c r="R1555" s="40" t="s">
        <v>1495</v>
      </c>
      <c r="S1555" s="40" t="s">
        <v>11754</v>
      </c>
      <c r="T1555" s="40" t="s">
        <v>1172</v>
      </c>
      <c r="U1555" s="40">
        <v>64</v>
      </c>
      <c r="V1555" s="40" t="str">
        <f>VLOOKUP(D1555,TIPOLOGIA!A:F,5,0)</f>
        <v>PRINCIPAL</v>
      </c>
      <c r="W1555" s="40" t="str">
        <f>VLOOKUP(D1555,TIPOLOGIA!A:F,6,0)</f>
        <v>TERRESTRE</v>
      </c>
      <c r="X1555" s="40" t="s">
        <v>1322</v>
      </c>
      <c r="Y1555" s="40">
        <v>1</v>
      </c>
      <c r="Z1555" s="51">
        <f>IF(T1555="SOPORTE_TELEFÓNICO",'TARIFAS 2025'!$B$14,IF(V1555="PRINCIPAL",'TARIFAS 2025'!$B$11,IF(V1555="INTERMEDIA",'TARIFAS 2025'!$C$11,IF(V1555="LEJANA",'TARIFAS 2025'!$D$11))))</f>
        <v>31419</v>
      </c>
      <c r="AA1555" s="51">
        <f t="shared" si="24"/>
        <v>31419</v>
      </c>
    </row>
    <row r="1556" spans="1:27" s="85" customFormat="1" x14ac:dyDescent="0.3">
      <c r="A1556" s="40" t="s">
        <v>71</v>
      </c>
      <c r="B1556" s="40" t="str">
        <f>VLOOKUP(A1556,'CENTROS DE COSTOS'!A:D,2,0)</f>
        <v>0036-0004</v>
      </c>
      <c r="C1556" s="40" t="str">
        <f>VLOOKUP(A1556,'CENTROS DE COSTOS'!A:D,3,0)</f>
        <v>Wompi Centro</v>
      </c>
      <c r="D1556" s="40">
        <v>25754</v>
      </c>
      <c r="E1556" s="40" t="s">
        <v>5809</v>
      </c>
      <c r="F1556" s="40">
        <v>76749</v>
      </c>
      <c r="G1556" s="40" t="s">
        <v>33</v>
      </c>
      <c r="H1556" s="40" t="s">
        <v>618</v>
      </c>
      <c r="I1556" s="40" t="s">
        <v>698</v>
      </c>
      <c r="J1556" s="40" t="s">
        <v>1643</v>
      </c>
      <c r="K1556" s="40" t="s">
        <v>1170</v>
      </c>
      <c r="L1556" s="40" t="s">
        <v>9508</v>
      </c>
      <c r="M1556" s="103">
        <v>45981.333333333343</v>
      </c>
      <c r="N1556" s="103">
        <v>45981.609027777777</v>
      </c>
      <c r="O1556" s="40" t="s">
        <v>35</v>
      </c>
      <c r="P1556" s="40" t="s">
        <v>35</v>
      </c>
      <c r="Q1556" s="40" t="s">
        <v>1494</v>
      </c>
      <c r="R1556" s="40" t="s">
        <v>1495</v>
      </c>
      <c r="S1556" s="40" t="s">
        <v>11755</v>
      </c>
      <c r="T1556" s="40" t="s">
        <v>1172</v>
      </c>
      <c r="U1556" s="40">
        <v>32</v>
      </c>
      <c r="V1556" s="40" t="str">
        <f>VLOOKUP(D1556,TIPOLOGIA!A:F,5,0)</f>
        <v>PRINCIPAL</v>
      </c>
      <c r="W1556" s="40" t="str">
        <f>VLOOKUP(D1556,TIPOLOGIA!A:F,6,0)</f>
        <v>TERRESTRE</v>
      </c>
      <c r="X1556" s="40" t="s">
        <v>1349</v>
      </c>
      <c r="Y1556" s="40">
        <v>1</v>
      </c>
      <c r="Z1556" s="51">
        <f>IF(T1556="SOPORTE_TELEFÓNICO",'TARIFAS 2025'!$B$14,IF(V1556="PRINCIPAL",'TARIFAS 2025'!$B$11,IF(V1556="INTERMEDIA",'TARIFAS 2025'!$C$11,IF(V1556="LEJANA",'TARIFAS 2025'!$D$11))))</f>
        <v>31419</v>
      </c>
      <c r="AA1556" s="51">
        <f t="shared" si="24"/>
        <v>31419</v>
      </c>
    </row>
    <row r="1557" spans="1:27" s="85" customFormat="1" x14ac:dyDescent="0.3">
      <c r="A1557" s="40" t="s">
        <v>71</v>
      </c>
      <c r="B1557" s="40" t="str">
        <f>VLOOKUP(A1557,'CENTROS DE COSTOS'!A:D,2,0)</f>
        <v>0036-0004</v>
      </c>
      <c r="C1557" s="40" t="str">
        <f>VLOOKUP(A1557,'CENTROS DE COSTOS'!A:D,3,0)</f>
        <v>Wompi Centro</v>
      </c>
      <c r="D1557" s="40">
        <v>11001</v>
      </c>
      <c r="E1557" s="40" t="s">
        <v>5810</v>
      </c>
      <c r="F1557" s="40">
        <v>27295</v>
      </c>
      <c r="G1557" s="40" t="s">
        <v>33</v>
      </c>
      <c r="H1557" s="40" t="s">
        <v>618</v>
      </c>
      <c r="I1557" s="40" t="s">
        <v>71</v>
      </c>
      <c r="J1557" s="40" t="s">
        <v>7440</v>
      </c>
      <c r="K1557" s="40" t="s">
        <v>1170</v>
      </c>
      <c r="L1557" s="40" t="s">
        <v>9509</v>
      </c>
      <c r="M1557" s="103">
        <v>45981.333333333343</v>
      </c>
      <c r="N1557" s="103">
        <v>45981.61041666667</v>
      </c>
      <c r="O1557" s="40" t="s">
        <v>35</v>
      </c>
      <c r="P1557" s="40" t="s">
        <v>35</v>
      </c>
      <c r="Q1557" s="40" t="s">
        <v>1494</v>
      </c>
      <c r="R1557" s="40" t="s">
        <v>1495</v>
      </c>
      <c r="S1557" s="40" t="s">
        <v>11756</v>
      </c>
      <c r="T1557" s="40" t="s">
        <v>1172</v>
      </c>
      <c r="U1557" s="40">
        <v>16</v>
      </c>
      <c r="V1557" s="40" t="str">
        <f>VLOOKUP(D1557,TIPOLOGIA!A:F,5,0)</f>
        <v>PRINCIPAL</v>
      </c>
      <c r="W1557" s="40" t="str">
        <f>VLOOKUP(D1557,TIPOLOGIA!A:F,6,0)</f>
        <v>TERRESTRE</v>
      </c>
      <c r="X1557" s="40" t="s">
        <v>1349</v>
      </c>
      <c r="Y1557" s="40">
        <v>1</v>
      </c>
      <c r="Z1557" s="51">
        <f>IF(T1557="SOPORTE_TELEFÓNICO",'TARIFAS 2025'!$B$14,IF(V1557="PRINCIPAL",'TARIFAS 2025'!$B$11,IF(V1557="INTERMEDIA",'TARIFAS 2025'!$C$11,IF(V1557="LEJANA",'TARIFAS 2025'!$D$11))))</f>
        <v>31419</v>
      </c>
      <c r="AA1557" s="51">
        <f t="shared" si="24"/>
        <v>31419</v>
      </c>
    </row>
    <row r="1558" spans="1:27" s="85" customFormat="1" x14ac:dyDescent="0.3">
      <c r="A1558" s="40" t="s">
        <v>71</v>
      </c>
      <c r="B1558" s="40" t="str">
        <f>VLOOKUP(A1558,'CENTROS DE COSTOS'!A:D,2,0)</f>
        <v>0036-0004</v>
      </c>
      <c r="C1558" s="40" t="str">
        <f>VLOOKUP(A1558,'CENTROS DE COSTOS'!A:D,3,0)</f>
        <v>Wompi Centro</v>
      </c>
      <c r="D1558" s="40">
        <v>11001</v>
      </c>
      <c r="E1558" s="40" t="s">
        <v>5811</v>
      </c>
      <c r="F1558" s="40">
        <v>72006</v>
      </c>
      <c r="G1558" s="40" t="s">
        <v>33</v>
      </c>
      <c r="H1558" s="40" t="s">
        <v>618</v>
      </c>
      <c r="I1558" s="40" t="s">
        <v>71</v>
      </c>
      <c r="J1558" s="40" t="s">
        <v>7441</v>
      </c>
      <c r="K1558" s="40" t="s">
        <v>1170</v>
      </c>
      <c r="L1558" s="40" t="s">
        <v>9510</v>
      </c>
      <c r="M1558" s="103">
        <v>45980.541666666657</v>
      </c>
      <c r="N1558" s="103">
        <v>45981.61041666667</v>
      </c>
      <c r="O1558" s="40" t="s">
        <v>35</v>
      </c>
      <c r="P1558" s="40" t="s">
        <v>35</v>
      </c>
      <c r="Q1558" s="40" t="s">
        <v>1494</v>
      </c>
      <c r="R1558" s="40" t="s">
        <v>1495</v>
      </c>
      <c r="S1558" s="40" t="s">
        <v>11757</v>
      </c>
      <c r="T1558" s="40" t="s">
        <v>1172</v>
      </c>
      <c r="U1558" s="40">
        <v>32</v>
      </c>
      <c r="V1558" s="40" t="str">
        <f>VLOOKUP(D1558,TIPOLOGIA!A:F,5,0)</f>
        <v>PRINCIPAL</v>
      </c>
      <c r="W1558" s="40" t="str">
        <f>VLOOKUP(D1558,TIPOLOGIA!A:F,6,0)</f>
        <v>TERRESTRE</v>
      </c>
      <c r="X1558" s="40" t="s">
        <v>1383</v>
      </c>
      <c r="Y1558" s="40">
        <v>1</v>
      </c>
      <c r="Z1558" s="51">
        <f>IF(T1558="SOPORTE_TELEFÓNICO",'TARIFAS 2025'!$B$14,IF(V1558="PRINCIPAL",'TARIFAS 2025'!$B$11,IF(V1558="INTERMEDIA",'TARIFAS 2025'!$C$11,IF(V1558="LEJANA",'TARIFAS 2025'!$D$11))))</f>
        <v>31419</v>
      </c>
      <c r="AA1558" s="51">
        <f t="shared" si="24"/>
        <v>31419</v>
      </c>
    </row>
    <row r="1559" spans="1:27" s="85" customFormat="1" x14ac:dyDescent="0.3">
      <c r="A1559" s="40" t="s">
        <v>98</v>
      </c>
      <c r="B1559" s="40" t="str">
        <f>VLOOKUP(A1559,'CENTROS DE COSTOS'!A:D,2,0)</f>
        <v>0036-0006</v>
      </c>
      <c r="C1559" s="40" t="str">
        <f>VLOOKUP(A1559,'CENTROS DE COSTOS'!A:D,3,0)</f>
        <v>Wompi Oriente</v>
      </c>
      <c r="D1559" s="40">
        <v>50001</v>
      </c>
      <c r="E1559" s="40" t="s">
        <v>5812</v>
      </c>
      <c r="F1559" s="40">
        <v>64158</v>
      </c>
      <c r="G1559" s="40" t="s">
        <v>33</v>
      </c>
      <c r="H1559" s="40" t="s">
        <v>814</v>
      </c>
      <c r="I1559" s="40" t="s">
        <v>98</v>
      </c>
      <c r="J1559" s="40" t="s">
        <v>7442</v>
      </c>
      <c r="K1559" s="40" t="s">
        <v>1170</v>
      </c>
      <c r="L1559" s="40" t="s">
        <v>9511</v>
      </c>
      <c r="M1559" s="103">
        <v>45980.449305555558</v>
      </c>
      <c r="N1559" s="103">
        <v>45981.611805555563</v>
      </c>
      <c r="O1559" s="40" t="s">
        <v>35</v>
      </c>
      <c r="P1559" s="40" t="s">
        <v>35</v>
      </c>
      <c r="Q1559" s="40" t="s">
        <v>1494</v>
      </c>
      <c r="R1559" s="40" t="s">
        <v>1495</v>
      </c>
      <c r="S1559" s="40" t="s">
        <v>11758</v>
      </c>
      <c r="T1559" s="40" t="s">
        <v>1172</v>
      </c>
      <c r="U1559" s="40">
        <v>48</v>
      </c>
      <c r="V1559" s="40" t="str">
        <f>VLOOKUP(D1559,TIPOLOGIA!A:F,5,0)</f>
        <v>PRINCIPAL</v>
      </c>
      <c r="W1559" s="40" t="str">
        <f>VLOOKUP(D1559,TIPOLOGIA!A:F,6,0)</f>
        <v>TERRESTRE</v>
      </c>
      <c r="X1559" s="40" t="s">
        <v>1604</v>
      </c>
      <c r="Y1559" s="40">
        <v>1</v>
      </c>
      <c r="Z1559" s="51">
        <f>IF(T1559="SOPORTE_TELEFÓNICO",'TARIFAS 2025'!$B$14,IF(V1559="PRINCIPAL",'TARIFAS 2025'!$B$11,IF(V1559="INTERMEDIA",'TARIFAS 2025'!$C$11,IF(V1559="LEJANA",'TARIFAS 2025'!$D$11))))</f>
        <v>31419</v>
      </c>
      <c r="AA1559" s="51">
        <f t="shared" ref="AA1559:AA1597" si="25">Z1559*Y1559</f>
        <v>31419</v>
      </c>
    </row>
    <row r="1560" spans="1:27" s="85" customFormat="1" x14ac:dyDescent="0.3">
      <c r="A1560" s="40" t="s">
        <v>71</v>
      </c>
      <c r="B1560" s="40" t="str">
        <f>VLOOKUP(A1560,'CENTROS DE COSTOS'!A:D,2,0)</f>
        <v>0036-0004</v>
      </c>
      <c r="C1560" s="40" t="str">
        <f>VLOOKUP(A1560,'CENTROS DE COSTOS'!A:D,3,0)</f>
        <v>Wompi Centro</v>
      </c>
      <c r="D1560" s="40">
        <v>11001</v>
      </c>
      <c r="E1560" s="40" t="s">
        <v>5813</v>
      </c>
      <c r="F1560" s="40">
        <v>60962</v>
      </c>
      <c r="G1560" s="40" t="s">
        <v>33</v>
      </c>
      <c r="H1560" s="40" t="s">
        <v>618</v>
      </c>
      <c r="I1560" s="40" t="s">
        <v>71</v>
      </c>
      <c r="J1560" s="40" t="s">
        <v>7443</v>
      </c>
      <c r="K1560" s="40" t="s">
        <v>1170</v>
      </c>
      <c r="L1560" s="40" t="s">
        <v>9512</v>
      </c>
      <c r="M1560" s="103">
        <v>45980.479861111111</v>
      </c>
      <c r="N1560" s="103">
        <v>45981.612500000003</v>
      </c>
      <c r="O1560" s="40" t="s">
        <v>35</v>
      </c>
      <c r="P1560" s="40" t="s">
        <v>35</v>
      </c>
      <c r="Q1560" s="40" t="s">
        <v>1494</v>
      </c>
      <c r="R1560" s="40" t="s">
        <v>1495</v>
      </c>
      <c r="S1560" s="40" t="s">
        <v>11759</v>
      </c>
      <c r="T1560" s="40" t="s">
        <v>1172</v>
      </c>
      <c r="U1560" s="40">
        <v>32</v>
      </c>
      <c r="V1560" s="40" t="str">
        <f>VLOOKUP(D1560,TIPOLOGIA!A:F,5,0)</f>
        <v>PRINCIPAL</v>
      </c>
      <c r="W1560" s="40" t="str">
        <f>VLOOKUP(D1560,TIPOLOGIA!A:F,6,0)</f>
        <v>TERRESTRE</v>
      </c>
      <c r="X1560" s="40" t="s">
        <v>1179</v>
      </c>
      <c r="Y1560" s="40">
        <v>1</v>
      </c>
      <c r="Z1560" s="51">
        <f>IF(T1560="SOPORTE_TELEFÓNICO",'TARIFAS 2025'!$B$14,IF(V1560="PRINCIPAL",'TARIFAS 2025'!$B$11,IF(V1560="INTERMEDIA",'TARIFAS 2025'!$C$11,IF(V1560="LEJANA",'TARIFAS 2025'!$D$11))))</f>
        <v>31419</v>
      </c>
      <c r="AA1560" s="51">
        <f t="shared" si="25"/>
        <v>31419</v>
      </c>
    </row>
    <row r="1561" spans="1:27" s="85" customFormat="1" x14ac:dyDescent="0.3">
      <c r="A1561" s="40" t="s">
        <v>71</v>
      </c>
      <c r="B1561" s="40" t="str">
        <f>VLOOKUP(A1561,'CENTROS DE COSTOS'!A:D,2,0)</f>
        <v>0036-0004</v>
      </c>
      <c r="C1561" s="40" t="str">
        <f>VLOOKUP(A1561,'CENTROS DE COSTOS'!A:D,3,0)</f>
        <v>Wompi Centro</v>
      </c>
      <c r="D1561" s="40">
        <v>11001</v>
      </c>
      <c r="E1561" s="40" t="s">
        <v>5814</v>
      </c>
      <c r="F1561" s="40">
        <v>66677</v>
      </c>
      <c r="G1561" s="40" t="s">
        <v>33</v>
      </c>
      <c r="H1561" s="40" t="s">
        <v>618</v>
      </c>
      <c r="I1561" s="40" t="s">
        <v>71</v>
      </c>
      <c r="J1561" s="40" t="s">
        <v>7444</v>
      </c>
      <c r="K1561" s="40" t="s">
        <v>1170</v>
      </c>
      <c r="L1561" s="40" t="s">
        <v>9513</v>
      </c>
      <c r="M1561" s="103">
        <v>45980.480555555558</v>
      </c>
      <c r="N1561" s="103">
        <v>45981.613888888889</v>
      </c>
      <c r="O1561" s="40" t="s">
        <v>35</v>
      </c>
      <c r="P1561" s="40" t="s">
        <v>35</v>
      </c>
      <c r="Q1561" s="40" t="s">
        <v>1494</v>
      </c>
      <c r="R1561" s="40" t="s">
        <v>1495</v>
      </c>
      <c r="S1561" s="40" t="s">
        <v>11760</v>
      </c>
      <c r="T1561" s="40" t="s">
        <v>1172</v>
      </c>
      <c r="U1561" s="40">
        <v>8</v>
      </c>
      <c r="V1561" s="40" t="str">
        <f>VLOOKUP(D1561,TIPOLOGIA!A:F,5,0)</f>
        <v>PRINCIPAL</v>
      </c>
      <c r="W1561" s="40" t="str">
        <f>VLOOKUP(D1561,TIPOLOGIA!A:F,6,0)</f>
        <v>TERRESTRE</v>
      </c>
      <c r="X1561" s="40" t="s">
        <v>1202</v>
      </c>
      <c r="Y1561" s="40">
        <v>1</v>
      </c>
      <c r="Z1561" s="51">
        <f>IF(T1561="SOPORTE_TELEFÓNICO",'TARIFAS 2025'!$B$14,IF(V1561="PRINCIPAL",'TARIFAS 2025'!$B$11,IF(V1561="INTERMEDIA",'TARIFAS 2025'!$C$11,IF(V1561="LEJANA",'TARIFAS 2025'!$D$11))))</f>
        <v>31419</v>
      </c>
      <c r="AA1561" s="51">
        <f t="shared" si="25"/>
        <v>31419</v>
      </c>
    </row>
    <row r="1562" spans="1:27" s="85" customFormat="1" x14ac:dyDescent="0.3">
      <c r="A1562" s="40" t="s">
        <v>71</v>
      </c>
      <c r="B1562" s="40" t="str">
        <f>VLOOKUP(A1562,'CENTROS DE COSTOS'!A:D,2,0)</f>
        <v>0036-0004</v>
      </c>
      <c r="C1562" s="40" t="str">
        <f>VLOOKUP(A1562,'CENTROS DE COSTOS'!A:D,3,0)</f>
        <v>Wompi Centro</v>
      </c>
      <c r="D1562" s="40">
        <v>25754</v>
      </c>
      <c r="E1562" s="40" t="s">
        <v>5815</v>
      </c>
      <c r="F1562" s="40">
        <v>54559</v>
      </c>
      <c r="G1562" s="40" t="s">
        <v>33</v>
      </c>
      <c r="H1562" s="40" t="s">
        <v>618</v>
      </c>
      <c r="I1562" s="40" t="s">
        <v>698</v>
      </c>
      <c r="J1562" s="40" t="s">
        <v>1709</v>
      </c>
      <c r="K1562" s="40" t="s">
        <v>1170</v>
      </c>
      <c r="L1562" s="40" t="s">
        <v>9514</v>
      </c>
      <c r="M1562" s="103">
        <v>45980.494444444441</v>
      </c>
      <c r="N1562" s="103">
        <v>45981.614583333343</v>
      </c>
      <c r="O1562" s="40" t="s">
        <v>35</v>
      </c>
      <c r="P1562" s="40" t="s">
        <v>35</v>
      </c>
      <c r="Q1562" s="40" t="s">
        <v>1494</v>
      </c>
      <c r="R1562" s="40" t="s">
        <v>1495</v>
      </c>
      <c r="S1562" s="40" t="s">
        <v>11761</v>
      </c>
      <c r="T1562" s="40" t="s">
        <v>1172</v>
      </c>
      <c r="U1562" s="40">
        <v>40</v>
      </c>
      <c r="V1562" s="40" t="str">
        <f>VLOOKUP(D1562,TIPOLOGIA!A:F,5,0)</f>
        <v>PRINCIPAL</v>
      </c>
      <c r="W1562" s="40" t="str">
        <f>VLOOKUP(D1562,TIPOLOGIA!A:F,6,0)</f>
        <v>TERRESTRE</v>
      </c>
      <c r="X1562" s="40" t="s">
        <v>1349</v>
      </c>
      <c r="Y1562" s="40">
        <v>1</v>
      </c>
      <c r="Z1562" s="51">
        <f>IF(T1562="SOPORTE_TELEFÓNICO",'TARIFAS 2025'!$B$14,IF(V1562="PRINCIPAL",'TARIFAS 2025'!$B$11,IF(V1562="INTERMEDIA",'TARIFAS 2025'!$C$11,IF(V1562="LEJANA",'TARIFAS 2025'!$D$11))))</f>
        <v>31419</v>
      </c>
      <c r="AA1562" s="51">
        <f t="shared" si="25"/>
        <v>31419</v>
      </c>
    </row>
    <row r="1563" spans="1:27" s="85" customFormat="1" x14ac:dyDescent="0.3">
      <c r="A1563" s="40" t="s">
        <v>77</v>
      </c>
      <c r="B1563" s="40" t="str">
        <f>VLOOKUP(A1563,'CENTROS DE COSTOS'!A:D,2,0)</f>
        <v>0036-0003</v>
      </c>
      <c r="C1563" s="40" t="str">
        <f>VLOOKUP(A1563,'CENTROS DE COSTOS'!A:D,3,0)</f>
        <v>Wompi Suroccidente</v>
      </c>
      <c r="D1563" s="40">
        <v>19001</v>
      </c>
      <c r="E1563" s="40" t="s">
        <v>5816</v>
      </c>
      <c r="F1563" s="40">
        <v>81288</v>
      </c>
      <c r="G1563" s="40" t="s">
        <v>33</v>
      </c>
      <c r="H1563" s="40" t="s">
        <v>498</v>
      </c>
      <c r="I1563" s="40" t="s">
        <v>93</v>
      </c>
      <c r="J1563" s="40" t="s">
        <v>1814</v>
      </c>
      <c r="K1563" s="40" t="s">
        <v>1170</v>
      </c>
      <c r="L1563" s="40" t="s">
        <v>9515</v>
      </c>
      <c r="M1563" s="103">
        <v>45979.333333333343</v>
      </c>
      <c r="N1563" s="103">
        <v>45981.615277777782</v>
      </c>
      <c r="O1563" s="40" t="s">
        <v>35</v>
      </c>
      <c r="P1563" s="40" t="s">
        <v>35</v>
      </c>
      <c r="Q1563" s="40" t="s">
        <v>1494</v>
      </c>
      <c r="R1563" s="40" t="s">
        <v>1495</v>
      </c>
      <c r="S1563" s="40" t="s">
        <v>11762</v>
      </c>
      <c r="T1563" s="40" t="s">
        <v>1172</v>
      </c>
      <c r="U1563" s="40">
        <v>16</v>
      </c>
      <c r="V1563" s="40" t="str">
        <f>VLOOKUP(D1563,TIPOLOGIA!A:F,5,0)</f>
        <v>LEJANA</v>
      </c>
      <c r="W1563" s="40" t="str">
        <f>VLOOKUP(D1563,TIPOLOGIA!A:F,6,0)</f>
        <v>TERRESTRE</v>
      </c>
      <c r="X1563" s="40" t="s">
        <v>1194</v>
      </c>
      <c r="Y1563" s="40">
        <v>1</v>
      </c>
      <c r="Z1563" s="51">
        <f>IF(T1563="SOPORTE_TELEFÓNICO",'TARIFAS 2025'!$B$14,IF(V1563="PRINCIPAL",'TARIFAS 2025'!$B$11,IF(V1563="INTERMEDIA",'TARIFAS 2025'!$C$11,IF(V1563="LEJANA",'TARIFAS 2025'!$D$11))))</f>
        <v>40250</v>
      </c>
      <c r="AA1563" s="51">
        <f t="shared" si="25"/>
        <v>40250</v>
      </c>
    </row>
    <row r="1564" spans="1:27" s="85" customFormat="1" x14ac:dyDescent="0.3">
      <c r="A1564" s="40" t="s">
        <v>85</v>
      </c>
      <c r="B1564" s="40" t="str">
        <f>VLOOKUP(A1564,'CENTROS DE COSTOS'!A:D,2,0)</f>
        <v>0036-0006</v>
      </c>
      <c r="C1564" s="40" t="str">
        <f>VLOOKUP(A1564,'CENTROS DE COSTOS'!A:D,3,0)</f>
        <v>Wompi Oriente</v>
      </c>
      <c r="D1564" s="40">
        <v>73001</v>
      </c>
      <c r="E1564" s="40" t="s">
        <v>5817</v>
      </c>
      <c r="F1564" s="40">
        <v>29438</v>
      </c>
      <c r="G1564" s="40" t="s">
        <v>33</v>
      </c>
      <c r="H1564" s="40" t="s">
        <v>1056</v>
      </c>
      <c r="I1564" s="40" t="s">
        <v>85</v>
      </c>
      <c r="J1564" s="40" t="s">
        <v>7445</v>
      </c>
      <c r="K1564" s="40" t="s">
        <v>1170</v>
      </c>
      <c r="L1564" s="40" t="s">
        <v>9516</v>
      </c>
      <c r="M1564" s="103">
        <v>45974.397222222222</v>
      </c>
      <c r="N1564" s="103">
        <v>45981.617361111108</v>
      </c>
      <c r="O1564" s="40" t="s">
        <v>35</v>
      </c>
      <c r="P1564" s="40" t="s">
        <v>35</v>
      </c>
      <c r="Q1564" s="40" t="s">
        <v>1494</v>
      </c>
      <c r="R1564" s="40" t="s">
        <v>1495</v>
      </c>
      <c r="S1564" s="40" t="s">
        <v>11763</v>
      </c>
      <c r="T1564" s="40" t="s">
        <v>1172</v>
      </c>
      <c r="U1564" s="40">
        <v>56</v>
      </c>
      <c r="V1564" s="40" t="str">
        <f>VLOOKUP(D1564,TIPOLOGIA!A:F,5,0)</f>
        <v>PRINCIPAL</v>
      </c>
      <c r="W1564" s="40" t="str">
        <f>VLOOKUP(D1564,TIPOLOGIA!A:F,6,0)</f>
        <v>TERRESTRE</v>
      </c>
      <c r="X1564" s="40" t="s">
        <v>1319</v>
      </c>
      <c r="Y1564" s="40">
        <v>1</v>
      </c>
      <c r="Z1564" s="51">
        <f>IF(T1564="SOPORTE_TELEFÓNICO",'TARIFAS 2025'!$B$14,IF(V1564="PRINCIPAL",'TARIFAS 2025'!$B$11,IF(V1564="INTERMEDIA",'TARIFAS 2025'!$C$11,IF(V1564="LEJANA",'TARIFAS 2025'!$D$11))))</f>
        <v>31419</v>
      </c>
      <c r="AA1564" s="51">
        <f t="shared" si="25"/>
        <v>31419</v>
      </c>
    </row>
    <row r="1565" spans="1:27" s="85" customFormat="1" x14ac:dyDescent="0.3">
      <c r="A1565" s="40" t="s">
        <v>71</v>
      </c>
      <c r="B1565" s="40" t="str">
        <f>VLOOKUP(A1565,'CENTROS DE COSTOS'!A:D,2,0)</f>
        <v>0036-0004</v>
      </c>
      <c r="C1565" s="40" t="str">
        <f>VLOOKUP(A1565,'CENTROS DE COSTOS'!A:D,3,0)</f>
        <v>Wompi Centro</v>
      </c>
      <c r="D1565" s="40">
        <v>11001</v>
      </c>
      <c r="E1565" s="40" t="s">
        <v>5818</v>
      </c>
      <c r="F1565" s="40">
        <v>79281</v>
      </c>
      <c r="G1565" s="40" t="s">
        <v>33</v>
      </c>
      <c r="H1565" s="40" t="s">
        <v>618</v>
      </c>
      <c r="I1565" s="40" t="s">
        <v>71</v>
      </c>
      <c r="J1565" s="40" t="s">
        <v>1716</v>
      </c>
      <c r="K1565" s="40" t="s">
        <v>1170</v>
      </c>
      <c r="L1565" s="40" t="s">
        <v>9517</v>
      </c>
      <c r="M1565" s="103">
        <v>45980.404166666667</v>
      </c>
      <c r="N1565" s="103">
        <v>45981.621527777781</v>
      </c>
      <c r="O1565" s="40" t="s">
        <v>35</v>
      </c>
      <c r="P1565" s="40" t="s">
        <v>35</v>
      </c>
      <c r="Q1565" s="40" t="s">
        <v>1494</v>
      </c>
      <c r="R1565" s="40" t="s">
        <v>1495</v>
      </c>
      <c r="S1565" s="40" t="s">
        <v>11764</v>
      </c>
      <c r="T1565" s="40" t="s">
        <v>1172</v>
      </c>
      <c r="U1565" s="40">
        <v>40</v>
      </c>
      <c r="V1565" s="40" t="str">
        <f>VLOOKUP(D1565,TIPOLOGIA!A:F,5,0)</f>
        <v>PRINCIPAL</v>
      </c>
      <c r="W1565" s="40" t="str">
        <f>VLOOKUP(D1565,TIPOLOGIA!A:F,6,0)</f>
        <v>TERRESTRE</v>
      </c>
      <c r="X1565" s="40" t="s">
        <v>5086</v>
      </c>
      <c r="Y1565" s="40">
        <v>1</v>
      </c>
      <c r="Z1565" s="51">
        <f>IF(T1565="SOPORTE_TELEFÓNICO",'TARIFAS 2025'!$B$14,IF(V1565="PRINCIPAL",'TARIFAS 2025'!$B$11,IF(V1565="INTERMEDIA",'TARIFAS 2025'!$C$11,IF(V1565="LEJANA",'TARIFAS 2025'!$D$11))))</f>
        <v>31419</v>
      </c>
      <c r="AA1565" s="51">
        <f t="shared" si="25"/>
        <v>31419</v>
      </c>
    </row>
    <row r="1566" spans="1:27" s="85" customFormat="1" x14ac:dyDescent="0.3">
      <c r="A1566" s="40" t="s">
        <v>90</v>
      </c>
      <c r="B1566" s="40" t="str">
        <f>VLOOKUP(A1566,'CENTROS DE COSTOS'!A:D,2,0)</f>
        <v>0036-0006</v>
      </c>
      <c r="C1566" s="40" t="str">
        <f>VLOOKUP(A1566,'CENTROS DE COSTOS'!A:D,3,0)</f>
        <v>Wompi Oriente</v>
      </c>
      <c r="D1566" s="40">
        <v>41001</v>
      </c>
      <c r="E1566" s="40" t="s">
        <v>5819</v>
      </c>
      <c r="F1566" s="40">
        <v>77112</v>
      </c>
      <c r="G1566" s="40" t="s">
        <v>33</v>
      </c>
      <c r="H1566" s="40" t="s">
        <v>740</v>
      </c>
      <c r="I1566" s="40" t="s">
        <v>90</v>
      </c>
      <c r="J1566" s="40" t="s">
        <v>7446</v>
      </c>
      <c r="K1566" s="40" t="s">
        <v>1170</v>
      </c>
      <c r="L1566" s="40" t="s">
        <v>9518</v>
      </c>
      <c r="M1566" s="103">
        <v>45980.402777777781</v>
      </c>
      <c r="N1566" s="103">
        <v>45981.622916666667</v>
      </c>
      <c r="O1566" s="40" t="s">
        <v>35</v>
      </c>
      <c r="P1566" s="40" t="s">
        <v>35</v>
      </c>
      <c r="Q1566" s="40" t="s">
        <v>1494</v>
      </c>
      <c r="R1566" s="40" t="s">
        <v>1495</v>
      </c>
      <c r="S1566" s="40" t="s">
        <v>11765</v>
      </c>
      <c r="T1566" s="40" t="s">
        <v>1172</v>
      </c>
      <c r="U1566" s="40">
        <v>16</v>
      </c>
      <c r="V1566" s="40" t="str">
        <f>VLOOKUP(D1566,TIPOLOGIA!A:F,5,0)</f>
        <v>PRINCIPAL</v>
      </c>
      <c r="W1566" s="40" t="str">
        <f>VLOOKUP(D1566,TIPOLOGIA!A:F,6,0)</f>
        <v>TERRESTRE</v>
      </c>
      <c r="X1566" s="40" t="s">
        <v>1177</v>
      </c>
      <c r="Y1566" s="40">
        <v>1</v>
      </c>
      <c r="Z1566" s="51">
        <f>IF(T1566="SOPORTE_TELEFÓNICO",'TARIFAS 2025'!$B$14,IF(V1566="PRINCIPAL",'TARIFAS 2025'!$B$11,IF(V1566="INTERMEDIA",'TARIFAS 2025'!$C$11,IF(V1566="LEJANA",'TARIFAS 2025'!$D$11))))</f>
        <v>31419</v>
      </c>
      <c r="AA1566" s="51">
        <f t="shared" si="25"/>
        <v>31419</v>
      </c>
    </row>
    <row r="1567" spans="1:27" s="85" customFormat="1" x14ac:dyDescent="0.3">
      <c r="A1567" s="40" t="s">
        <v>91</v>
      </c>
      <c r="B1567" s="40" t="str">
        <f>VLOOKUP(A1567,'CENTROS DE COSTOS'!A:D,2,0)</f>
        <v>0036-0003</v>
      </c>
      <c r="C1567" s="40" t="str">
        <f>VLOOKUP(A1567,'CENTROS DE COSTOS'!A:D,3,0)</f>
        <v>Wompi Suroccidente</v>
      </c>
      <c r="D1567" s="40">
        <v>52001</v>
      </c>
      <c r="E1567" s="40" t="s">
        <v>5820</v>
      </c>
      <c r="F1567" s="40">
        <v>33489</v>
      </c>
      <c r="G1567" s="40" t="s">
        <v>33</v>
      </c>
      <c r="H1567" s="40" t="s">
        <v>133</v>
      </c>
      <c r="I1567" s="40" t="s">
        <v>91</v>
      </c>
      <c r="J1567" s="40" t="s">
        <v>7447</v>
      </c>
      <c r="K1567" s="40" t="s">
        <v>1170</v>
      </c>
      <c r="L1567" s="40" t="s">
        <v>9519</v>
      </c>
      <c r="M1567" s="103">
        <v>45980.399305555547</v>
      </c>
      <c r="N1567" s="103">
        <v>45981.629861111112</v>
      </c>
      <c r="O1567" s="40" t="s">
        <v>35</v>
      </c>
      <c r="P1567" s="40" t="s">
        <v>35</v>
      </c>
      <c r="Q1567" s="40" t="s">
        <v>1494</v>
      </c>
      <c r="R1567" s="40" t="s">
        <v>1495</v>
      </c>
      <c r="S1567" s="40" t="s">
        <v>11766</v>
      </c>
      <c r="T1567" s="40" t="s">
        <v>1172</v>
      </c>
      <c r="U1567" s="40">
        <v>64</v>
      </c>
      <c r="V1567" s="40" t="str">
        <f>VLOOKUP(D1567,TIPOLOGIA!A:F,5,0)</f>
        <v>PRINCIPAL</v>
      </c>
      <c r="W1567" s="40" t="str">
        <f>VLOOKUP(D1567,TIPOLOGIA!A:F,6,0)</f>
        <v>TERRESTRE</v>
      </c>
      <c r="X1567" s="40" t="s">
        <v>1229</v>
      </c>
      <c r="Y1567" s="40">
        <v>1</v>
      </c>
      <c r="Z1567" s="51">
        <f>IF(T1567="SOPORTE_TELEFÓNICO",'TARIFAS 2025'!$B$14,IF(V1567="PRINCIPAL",'TARIFAS 2025'!$B$11,IF(V1567="INTERMEDIA",'TARIFAS 2025'!$C$11,IF(V1567="LEJANA",'TARIFAS 2025'!$D$11))))</f>
        <v>31419</v>
      </c>
      <c r="AA1567" s="51">
        <f t="shared" si="25"/>
        <v>31419</v>
      </c>
    </row>
    <row r="1568" spans="1:27" s="85" customFormat="1" x14ac:dyDescent="0.3">
      <c r="A1568" s="40" t="s">
        <v>90</v>
      </c>
      <c r="B1568" s="40" t="str">
        <f>VLOOKUP(A1568,'CENTROS DE COSTOS'!A:D,2,0)</f>
        <v>0036-0006</v>
      </c>
      <c r="C1568" s="40" t="str">
        <f>VLOOKUP(A1568,'CENTROS DE COSTOS'!A:D,3,0)</f>
        <v>Wompi Oriente</v>
      </c>
      <c r="D1568" s="40">
        <v>41001</v>
      </c>
      <c r="E1568" s="40" t="s">
        <v>5821</v>
      </c>
      <c r="F1568" s="40">
        <v>69041</v>
      </c>
      <c r="G1568" s="40" t="s">
        <v>33</v>
      </c>
      <c r="H1568" s="40" t="s">
        <v>740</v>
      </c>
      <c r="I1568" s="40" t="s">
        <v>90</v>
      </c>
      <c r="J1568" s="40" t="s">
        <v>7448</v>
      </c>
      <c r="K1568" s="40" t="s">
        <v>1170</v>
      </c>
      <c r="L1568" s="40" t="s">
        <v>9520</v>
      </c>
      <c r="M1568" s="103">
        <v>45980.424305555563</v>
      </c>
      <c r="N1568" s="103">
        <v>45981.631249999999</v>
      </c>
      <c r="O1568" s="40" t="s">
        <v>35</v>
      </c>
      <c r="P1568" s="40" t="s">
        <v>35</v>
      </c>
      <c r="Q1568" s="40" t="s">
        <v>1494</v>
      </c>
      <c r="R1568" s="40" t="s">
        <v>1495</v>
      </c>
      <c r="S1568" s="40" t="s">
        <v>11767</v>
      </c>
      <c r="T1568" s="40" t="s">
        <v>1172</v>
      </c>
      <c r="U1568" s="40">
        <v>64</v>
      </c>
      <c r="V1568" s="40" t="str">
        <f>VLOOKUP(D1568,TIPOLOGIA!A:F,5,0)</f>
        <v>PRINCIPAL</v>
      </c>
      <c r="W1568" s="40" t="str">
        <f>VLOOKUP(D1568,TIPOLOGIA!A:F,6,0)</f>
        <v>TERRESTRE</v>
      </c>
      <c r="X1568" s="40" t="s">
        <v>1177</v>
      </c>
      <c r="Y1568" s="40">
        <v>1</v>
      </c>
      <c r="Z1568" s="51">
        <f>IF(T1568="SOPORTE_TELEFÓNICO",'TARIFAS 2025'!$B$14,IF(V1568="PRINCIPAL",'TARIFAS 2025'!$B$11,IF(V1568="INTERMEDIA",'TARIFAS 2025'!$C$11,IF(V1568="LEJANA",'TARIFAS 2025'!$D$11))))</f>
        <v>31419</v>
      </c>
      <c r="AA1568" s="51">
        <f t="shared" si="25"/>
        <v>31419</v>
      </c>
    </row>
    <row r="1569" spans="1:27" s="85" customFormat="1" x14ac:dyDescent="0.3">
      <c r="A1569" s="40" t="s">
        <v>74</v>
      </c>
      <c r="B1569" s="40" t="str">
        <f>VLOOKUP(A1569,'CENTROS DE COSTOS'!A:D,2,0)</f>
        <v>0036-0007</v>
      </c>
      <c r="C1569" s="40" t="str">
        <f>VLOOKUP(A1569,'CENTROS DE COSTOS'!A:D,3,0)</f>
        <v>Wompi Santander</v>
      </c>
      <c r="D1569" s="40">
        <v>68001</v>
      </c>
      <c r="E1569" s="40" t="s">
        <v>5822</v>
      </c>
      <c r="F1569" s="40">
        <v>37171</v>
      </c>
      <c r="G1569" s="40" t="s">
        <v>33</v>
      </c>
      <c r="H1569" s="40" t="s">
        <v>963</v>
      </c>
      <c r="I1569" s="40" t="s">
        <v>74</v>
      </c>
      <c r="J1569" s="40" t="s">
        <v>1482</v>
      </c>
      <c r="K1569" s="40" t="s">
        <v>1170</v>
      </c>
      <c r="L1569" s="40" t="s">
        <v>9521</v>
      </c>
      <c r="M1569" s="103">
        <v>45980.665972222218</v>
      </c>
      <c r="N1569" s="103">
        <v>45981.635416666657</v>
      </c>
      <c r="O1569" s="40" t="s">
        <v>35</v>
      </c>
      <c r="P1569" s="40" t="s">
        <v>35</v>
      </c>
      <c r="Q1569" s="40" t="s">
        <v>1494</v>
      </c>
      <c r="R1569" s="40" t="s">
        <v>1495</v>
      </c>
      <c r="S1569" s="40" t="s">
        <v>11768</v>
      </c>
      <c r="T1569" s="40" t="s">
        <v>1172</v>
      </c>
      <c r="U1569" s="40">
        <v>48</v>
      </c>
      <c r="V1569" s="40" t="str">
        <f>VLOOKUP(D1569,TIPOLOGIA!A:F,5,0)</f>
        <v>PRINCIPAL</v>
      </c>
      <c r="W1569" s="40" t="str">
        <f>VLOOKUP(D1569,TIPOLOGIA!A:F,6,0)</f>
        <v>TERRESTRE</v>
      </c>
      <c r="X1569" s="40" t="s">
        <v>1401</v>
      </c>
      <c r="Y1569" s="40">
        <v>1</v>
      </c>
      <c r="Z1569" s="51">
        <f>IF(T1569="SOPORTE_TELEFÓNICO",'TARIFAS 2025'!$B$14,IF(V1569="PRINCIPAL",'TARIFAS 2025'!$B$11,IF(V1569="INTERMEDIA",'TARIFAS 2025'!$C$11,IF(V1569="LEJANA",'TARIFAS 2025'!$D$11))))</f>
        <v>31419</v>
      </c>
      <c r="AA1569" s="51">
        <f t="shared" si="25"/>
        <v>31419</v>
      </c>
    </row>
    <row r="1570" spans="1:27" s="85" customFormat="1" x14ac:dyDescent="0.3">
      <c r="A1570" s="40" t="s">
        <v>94</v>
      </c>
      <c r="B1570" s="40" t="str">
        <f>VLOOKUP(A1570,'CENTROS DE COSTOS'!A:D,2,0)</f>
        <v>0036-0001</v>
      </c>
      <c r="C1570" s="40" t="str">
        <f>VLOOKUP(A1570,'CENTROS DE COSTOS'!A:D,3,0)</f>
        <v>Wompi Costa</v>
      </c>
      <c r="D1570" s="40">
        <v>47001</v>
      </c>
      <c r="E1570" s="40" t="s">
        <v>5823</v>
      </c>
      <c r="F1570" s="40">
        <v>52230</v>
      </c>
      <c r="G1570" s="40" t="s">
        <v>33</v>
      </c>
      <c r="H1570" s="40" t="s">
        <v>787</v>
      </c>
      <c r="I1570" s="40" t="s">
        <v>94</v>
      </c>
      <c r="J1570" s="40" t="s">
        <v>7449</v>
      </c>
      <c r="K1570" s="40" t="s">
        <v>1170</v>
      </c>
      <c r="L1570" s="40" t="s">
        <v>9522</v>
      </c>
      <c r="M1570" s="103">
        <v>45979.478472222218</v>
      </c>
      <c r="N1570" s="103">
        <v>45981.645833333343</v>
      </c>
      <c r="O1570" s="40" t="s">
        <v>35</v>
      </c>
      <c r="P1570" s="40" t="s">
        <v>35</v>
      </c>
      <c r="Q1570" s="40" t="s">
        <v>1494</v>
      </c>
      <c r="R1570" s="40" t="s">
        <v>1495</v>
      </c>
      <c r="S1570" s="40" t="s">
        <v>11769</v>
      </c>
      <c r="T1570" s="40" t="s">
        <v>1172</v>
      </c>
      <c r="U1570" s="40">
        <v>56</v>
      </c>
      <c r="V1570" s="40" t="str">
        <f>VLOOKUP(D1570,TIPOLOGIA!A:F,5,0)</f>
        <v>PRINCIPAL</v>
      </c>
      <c r="W1570" s="40" t="str">
        <f>VLOOKUP(D1570,TIPOLOGIA!A:F,6,0)</f>
        <v>TERRESTRE</v>
      </c>
      <c r="X1570" s="40" t="s">
        <v>1286</v>
      </c>
      <c r="Y1570" s="40">
        <v>1</v>
      </c>
      <c r="Z1570" s="51">
        <f>IF(T1570="SOPORTE_TELEFÓNICO",'TARIFAS 2025'!$B$14,IF(V1570="PRINCIPAL",'TARIFAS 2025'!$B$11,IF(V1570="INTERMEDIA",'TARIFAS 2025'!$C$11,IF(V1570="LEJANA",'TARIFAS 2025'!$D$11))))</f>
        <v>31419</v>
      </c>
      <c r="AA1570" s="51">
        <f t="shared" si="25"/>
        <v>31419</v>
      </c>
    </row>
    <row r="1571" spans="1:27" s="85" customFormat="1" x14ac:dyDescent="0.3">
      <c r="A1571" s="40" t="s">
        <v>68</v>
      </c>
      <c r="B1571" s="40" t="str">
        <f>VLOOKUP(A1571,'CENTROS DE COSTOS'!A:D,2,0)</f>
        <v>0036-0001</v>
      </c>
      <c r="C1571" s="40" t="str">
        <f>VLOOKUP(A1571,'CENTROS DE COSTOS'!A:D,3,0)</f>
        <v>Wompi Costa</v>
      </c>
      <c r="D1571" s="40">
        <v>8001</v>
      </c>
      <c r="E1571" s="40" t="s">
        <v>5824</v>
      </c>
      <c r="F1571" s="40">
        <v>77515</v>
      </c>
      <c r="G1571" s="40" t="s">
        <v>33</v>
      </c>
      <c r="H1571" s="40" t="s">
        <v>253</v>
      </c>
      <c r="I1571" s="40" t="s">
        <v>68</v>
      </c>
      <c r="J1571" s="40" t="s">
        <v>1536</v>
      </c>
      <c r="K1571" s="40" t="s">
        <v>1170</v>
      </c>
      <c r="L1571" s="40" t="s">
        <v>9523</v>
      </c>
      <c r="M1571" s="103">
        <v>45980.433333333327</v>
      </c>
      <c r="N1571" s="103">
        <v>45981.647916666669</v>
      </c>
      <c r="O1571" s="40" t="s">
        <v>35</v>
      </c>
      <c r="P1571" s="40" t="s">
        <v>35</v>
      </c>
      <c r="Q1571" s="40" t="s">
        <v>1494</v>
      </c>
      <c r="R1571" s="40" t="s">
        <v>1495</v>
      </c>
      <c r="S1571" s="40" t="s">
        <v>11770</v>
      </c>
      <c r="T1571" s="40" t="s">
        <v>1172</v>
      </c>
      <c r="U1571" s="40">
        <v>32</v>
      </c>
      <c r="V1571" s="40" t="str">
        <f>VLOOKUP(D1571,TIPOLOGIA!A:F,5,0)</f>
        <v>PRINCIPAL</v>
      </c>
      <c r="W1571" s="40" t="str">
        <f>VLOOKUP(D1571,TIPOLOGIA!A:F,6,0)</f>
        <v>TERRESTRE</v>
      </c>
      <c r="X1571" s="40" t="s">
        <v>1537</v>
      </c>
      <c r="Y1571" s="40">
        <v>1</v>
      </c>
      <c r="Z1571" s="51">
        <f>IF(T1571="SOPORTE_TELEFÓNICO",'TARIFAS 2025'!$B$14,IF(V1571="PRINCIPAL",'TARIFAS 2025'!$B$11,IF(V1571="INTERMEDIA",'TARIFAS 2025'!$C$11,IF(V1571="LEJANA",'TARIFAS 2025'!$D$11))))</f>
        <v>31419</v>
      </c>
      <c r="AA1571" s="51">
        <f t="shared" si="25"/>
        <v>31419</v>
      </c>
    </row>
    <row r="1572" spans="1:27" s="85" customFormat="1" x14ac:dyDescent="0.3">
      <c r="A1572" s="40" t="s">
        <v>88</v>
      </c>
      <c r="B1572" s="40" t="str">
        <f>VLOOKUP(A1572,'CENTROS DE COSTOS'!A:D,2,0)</f>
        <v>0036-0005</v>
      </c>
      <c r="C1572" s="40" t="str">
        <f>VLOOKUP(A1572,'CENTROS DE COSTOS'!A:D,3,0)</f>
        <v>Wompi Noroccidente</v>
      </c>
      <c r="D1572" s="40">
        <v>5360</v>
      </c>
      <c r="E1572" s="40" t="s">
        <v>5825</v>
      </c>
      <c r="F1572" s="40">
        <v>42596</v>
      </c>
      <c r="G1572" s="40" t="s">
        <v>33</v>
      </c>
      <c r="H1572" s="40" t="s">
        <v>120</v>
      </c>
      <c r="I1572" s="40" t="s">
        <v>190</v>
      </c>
      <c r="J1572" s="40" t="s">
        <v>7450</v>
      </c>
      <c r="K1572" s="40" t="s">
        <v>1170</v>
      </c>
      <c r="L1572" s="40" t="s">
        <v>9524</v>
      </c>
      <c r="M1572" s="103">
        <v>45965.519444444442</v>
      </c>
      <c r="N1572" s="103">
        <v>45981.650694444441</v>
      </c>
      <c r="O1572" s="40" t="s">
        <v>35</v>
      </c>
      <c r="P1572" s="40" t="s">
        <v>35</v>
      </c>
      <c r="Q1572" s="40" t="s">
        <v>1494</v>
      </c>
      <c r="R1572" s="40" t="s">
        <v>1495</v>
      </c>
      <c r="S1572" s="40" t="s">
        <v>11771</v>
      </c>
      <c r="T1572" s="40" t="s">
        <v>1172</v>
      </c>
      <c r="U1572" s="40">
        <v>32</v>
      </c>
      <c r="V1572" s="40" t="str">
        <f>VLOOKUP(D1572,TIPOLOGIA!A:F,5,0)</f>
        <v>PRINCIPAL</v>
      </c>
      <c r="W1572" s="40" t="str">
        <f>VLOOKUP(D1572,TIPOLOGIA!A:F,6,0)</f>
        <v>TERRESTRE</v>
      </c>
      <c r="X1572" s="40" t="s">
        <v>1325</v>
      </c>
      <c r="Y1572" s="40">
        <v>1</v>
      </c>
      <c r="Z1572" s="51">
        <f>IF(T1572="SOPORTE_TELEFÓNICO",'TARIFAS 2025'!$B$14,IF(V1572="PRINCIPAL",'TARIFAS 2025'!$B$11,IF(V1572="INTERMEDIA",'TARIFAS 2025'!$C$11,IF(V1572="LEJANA",'TARIFAS 2025'!$D$11))))</f>
        <v>31419</v>
      </c>
      <c r="AA1572" s="51">
        <f t="shared" si="25"/>
        <v>31419</v>
      </c>
    </row>
    <row r="1573" spans="1:27" s="85" customFormat="1" x14ac:dyDescent="0.3">
      <c r="A1573" s="40" t="s">
        <v>96</v>
      </c>
      <c r="B1573" s="40" t="str">
        <f>VLOOKUP(A1573,'CENTROS DE COSTOS'!A:D,2,0)</f>
        <v>0036-0007</v>
      </c>
      <c r="C1573" s="40" t="str">
        <f>VLOOKUP(A1573,'CENTROS DE COSTOS'!A:D,3,0)</f>
        <v>Wompi Santander</v>
      </c>
      <c r="D1573" s="40">
        <v>15001</v>
      </c>
      <c r="E1573" s="40" t="s">
        <v>5826</v>
      </c>
      <c r="F1573" s="40">
        <v>74198</v>
      </c>
      <c r="G1573" s="40" t="s">
        <v>33</v>
      </c>
      <c r="H1573" s="40" t="s">
        <v>322</v>
      </c>
      <c r="I1573" s="40" t="s">
        <v>96</v>
      </c>
      <c r="J1573" s="40" t="s">
        <v>1515</v>
      </c>
      <c r="K1573" s="40" t="s">
        <v>1170</v>
      </c>
      <c r="L1573" s="40" t="s">
        <v>9525</v>
      </c>
      <c r="M1573" s="103">
        <v>45980.619444444441</v>
      </c>
      <c r="N1573" s="103">
        <v>45981.651388888888</v>
      </c>
      <c r="O1573" s="40" t="s">
        <v>35</v>
      </c>
      <c r="P1573" s="40" t="s">
        <v>35</v>
      </c>
      <c r="Q1573" s="40" t="s">
        <v>1494</v>
      </c>
      <c r="R1573" s="40" t="s">
        <v>1495</v>
      </c>
      <c r="S1573" s="40" t="s">
        <v>11772</v>
      </c>
      <c r="T1573" s="40" t="s">
        <v>1172</v>
      </c>
      <c r="U1573" s="40">
        <v>16</v>
      </c>
      <c r="V1573" s="40" t="str">
        <f>VLOOKUP(D1573,TIPOLOGIA!A:F,5,0)</f>
        <v>PRINCIPAL</v>
      </c>
      <c r="W1573" s="40" t="str">
        <f>VLOOKUP(D1573,TIPOLOGIA!A:F,6,0)</f>
        <v>TERRESTRE</v>
      </c>
      <c r="X1573" s="40" t="s">
        <v>1218</v>
      </c>
      <c r="Y1573" s="40">
        <v>1</v>
      </c>
      <c r="Z1573" s="51">
        <f>IF(T1573="SOPORTE_TELEFÓNICO",'TARIFAS 2025'!$B$14,IF(V1573="PRINCIPAL",'TARIFAS 2025'!$B$11,IF(V1573="INTERMEDIA",'TARIFAS 2025'!$C$11,IF(V1573="LEJANA",'TARIFAS 2025'!$D$11))))</f>
        <v>31419</v>
      </c>
      <c r="AA1573" s="51">
        <f t="shared" si="25"/>
        <v>31419</v>
      </c>
    </row>
    <row r="1574" spans="1:27" s="85" customFormat="1" x14ac:dyDescent="0.3">
      <c r="A1574" s="40" t="s">
        <v>94</v>
      </c>
      <c r="B1574" s="40" t="str">
        <f>VLOOKUP(A1574,'CENTROS DE COSTOS'!A:D,2,0)</f>
        <v>0036-0001</v>
      </c>
      <c r="C1574" s="40" t="str">
        <f>VLOOKUP(A1574,'CENTROS DE COSTOS'!A:D,3,0)</f>
        <v>Wompi Costa</v>
      </c>
      <c r="D1574" s="40">
        <v>47001</v>
      </c>
      <c r="E1574" s="40" t="s">
        <v>5827</v>
      </c>
      <c r="F1574" s="40">
        <v>27163</v>
      </c>
      <c r="G1574" s="40" t="s">
        <v>33</v>
      </c>
      <c r="H1574" s="40" t="s">
        <v>787</v>
      </c>
      <c r="I1574" s="40" t="s">
        <v>94</v>
      </c>
      <c r="J1574" s="40" t="s">
        <v>7451</v>
      </c>
      <c r="K1574" s="40" t="s">
        <v>1170</v>
      </c>
      <c r="L1574" s="40" t="s">
        <v>9526</v>
      </c>
      <c r="M1574" s="103">
        <v>45979.440972222219</v>
      </c>
      <c r="N1574" s="103">
        <v>45981.652777777781</v>
      </c>
      <c r="O1574" s="40" t="s">
        <v>35</v>
      </c>
      <c r="P1574" s="40" t="s">
        <v>35</v>
      </c>
      <c r="Q1574" s="40" t="s">
        <v>1494</v>
      </c>
      <c r="R1574" s="40" t="s">
        <v>1495</v>
      </c>
      <c r="S1574" s="40" t="s">
        <v>11773</v>
      </c>
      <c r="T1574" s="40" t="s">
        <v>1172</v>
      </c>
      <c r="U1574" s="40">
        <v>16</v>
      </c>
      <c r="V1574" s="40" t="str">
        <f>VLOOKUP(D1574,TIPOLOGIA!A:F,5,0)</f>
        <v>PRINCIPAL</v>
      </c>
      <c r="W1574" s="40" t="str">
        <f>VLOOKUP(D1574,TIPOLOGIA!A:F,6,0)</f>
        <v>TERRESTRE</v>
      </c>
      <c r="X1574" s="40" t="s">
        <v>1286</v>
      </c>
      <c r="Y1574" s="40">
        <v>1</v>
      </c>
      <c r="Z1574" s="51">
        <f>IF(T1574="SOPORTE_TELEFÓNICO",'TARIFAS 2025'!$B$14,IF(V1574="PRINCIPAL",'TARIFAS 2025'!$B$11,IF(V1574="INTERMEDIA",'TARIFAS 2025'!$C$11,IF(V1574="LEJANA",'TARIFAS 2025'!$D$11))))</f>
        <v>31419</v>
      </c>
      <c r="AA1574" s="51">
        <f t="shared" si="25"/>
        <v>31419</v>
      </c>
    </row>
    <row r="1575" spans="1:27" s="85" customFormat="1" x14ac:dyDescent="0.3">
      <c r="A1575" s="40" t="s">
        <v>96</v>
      </c>
      <c r="B1575" s="40" t="str">
        <f>VLOOKUP(A1575,'CENTROS DE COSTOS'!A:D,2,0)</f>
        <v>0036-0007</v>
      </c>
      <c r="C1575" s="40" t="str">
        <f>VLOOKUP(A1575,'CENTROS DE COSTOS'!A:D,3,0)</f>
        <v>Wompi Santander</v>
      </c>
      <c r="D1575" s="40">
        <v>25745</v>
      </c>
      <c r="E1575" s="40" t="s">
        <v>5828</v>
      </c>
      <c r="F1575" s="40">
        <v>23830</v>
      </c>
      <c r="G1575" s="40" t="s">
        <v>33</v>
      </c>
      <c r="H1575" s="40" t="s">
        <v>618</v>
      </c>
      <c r="I1575" s="40" t="s">
        <v>697</v>
      </c>
      <c r="J1575" s="40" t="s">
        <v>7452</v>
      </c>
      <c r="K1575" s="40" t="s">
        <v>1170</v>
      </c>
      <c r="L1575" s="40" t="s">
        <v>9527</v>
      </c>
      <c r="M1575" s="103">
        <v>45974.412499999999</v>
      </c>
      <c r="N1575" s="103">
        <v>45981.660416666673</v>
      </c>
      <c r="O1575" s="40" t="s">
        <v>35</v>
      </c>
      <c r="P1575" s="40" t="s">
        <v>35</v>
      </c>
      <c r="Q1575" s="40" t="s">
        <v>1494</v>
      </c>
      <c r="R1575" s="40" t="s">
        <v>1495</v>
      </c>
      <c r="S1575" s="40" t="s">
        <v>11774</v>
      </c>
      <c r="T1575" s="40" t="s">
        <v>1497</v>
      </c>
      <c r="U1575" s="40">
        <v>40</v>
      </c>
      <c r="V1575" s="40" t="str">
        <f>VLOOKUP(D1575,TIPOLOGIA!A:F,5,0)</f>
        <v>LEJANA</v>
      </c>
      <c r="W1575" s="40" t="str">
        <f>VLOOKUP(D1575,TIPOLOGIA!A:F,6,0)</f>
        <v>TERRESTRE</v>
      </c>
      <c r="X1575" s="40" t="s">
        <v>1675</v>
      </c>
      <c r="Y1575" s="40">
        <v>1</v>
      </c>
      <c r="Z1575" s="51">
        <f>IF(T1575="SOPORTE_TELEFÓNICO",'TARIFAS 2025'!$B$14,IF(V1575="PRINCIPAL",'TARIFAS 2025'!$B$11,IF(V1575="INTERMEDIA",'TARIFAS 2025'!$C$11,IF(V1575="LEJANA",'TARIFAS 2025'!$D$11))))</f>
        <v>40250</v>
      </c>
      <c r="AA1575" s="51">
        <f t="shared" si="25"/>
        <v>40250</v>
      </c>
    </row>
    <row r="1576" spans="1:27" s="85" customFormat="1" x14ac:dyDescent="0.3">
      <c r="A1576" s="40" t="s">
        <v>71</v>
      </c>
      <c r="B1576" s="40" t="str">
        <f>VLOOKUP(A1576,'CENTROS DE COSTOS'!A:D,2,0)</f>
        <v>0036-0004</v>
      </c>
      <c r="C1576" s="40" t="str">
        <f>VLOOKUP(A1576,'CENTROS DE COSTOS'!A:D,3,0)</f>
        <v>Wompi Centro</v>
      </c>
      <c r="D1576" s="40">
        <v>11001</v>
      </c>
      <c r="E1576" s="40" t="s">
        <v>5829</v>
      </c>
      <c r="F1576" s="40">
        <v>79614</v>
      </c>
      <c r="G1576" s="40" t="s">
        <v>33</v>
      </c>
      <c r="H1576" s="40" t="s">
        <v>618</v>
      </c>
      <c r="I1576" s="40" t="s">
        <v>71</v>
      </c>
      <c r="J1576" s="40" t="s">
        <v>7453</v>
      </c>
      <c r="K1576" s="40" t="s">
        <v>1170</v>
      </c>
      <c r="L1576" s="40" t="s">
        <v>9528</v>
      </c>
      <c r="M1576" s="103">
        <v>45980.513888888891</v>
      </c>
      <c r="N1576" s="103">
        <v>45981.675000000003</v>
      </c>
      <c r="O1576" s="40" t="s">
        <v>35</v>
      </c>
      <c r="P1576" s="40" t="s">
        <v>35</v>
      </c>
      <c r="Q1576" s="40" t="s">
        <v>1494</v>
      </c>
      <c r="R1576" s="40" t="s">
        <v>1495</v>
      </c>
      <c r="S1576" s="40" t="s">
        <v>11775</v>
      </c>
      <c r="T1576" s="40" t="s">
        <v>1172</v>
      </c>
      <c r="U1576" s="40">
        <v>16</v>
      </c>
      <c r="V1576" s="40" t="str">
        <f>VLOOKUP(D1576,TIPOLOGIA!A:F,5,0)</f>
        <v>PRINCIPAL</v>
      </c>
      <c r="W1576" s="40" t="str">
        <f>VLOOKUP(D1576,TIPOLOGIA!A:F,6,0)</f>
        <v>TERRESTRE</v>
      </c>
      <c r="X1576" s="40" t="s">
        <v>5086</v>
      </c>
      <c r="Y1576" s="40">
        <v>1</v>
      </c>
      <c r="Z1576" s="51">
        <f>IF(T1576="SOPORTE_TELEFÓNICO",'TARIFAS 2025'!$B$14,IF(V1576="PRINCIPAL",'TARIFAS 2025'!$B$11,IF(V1576="INTERMEDIA",'TARIFAS 2025'!$C$11,IF(V1576="LEJANA",'TARIFAS 2025'!$D$11))))</f>
        <v>31419</v>
      </c>
      <c r="AA1576" s="51">
        <f t="shared" si="25"/>
        <v>31419</v>
      </c>
    </row>
    <row r="1577" spans="1:27" s="85" customFormat="1" x14ac:dyDescent="0.3">
      <c r="A1577" s="40" t="s">
        <v>90</v>
      </c>
      <c r="B1577" s="40" t="str">
        <f>VLOOKUP(A1577,'CENTROS DE COSTOS'!A:D,2,0)</f>
        <v>0036-0006</v>
      </c>
      <c r="C1577" s="40" t="str">
        <f>VLOOKUP(A1577,'CENTROS DE COSTOS'!A:D,3,0)</f>
        <v>Wompi Oriente</v>
      </c>
      <c r="D1577" s="40">
        <v>18150</v>
      </c>
      <c r="E1577" s="40" t="s">
        <v>5830</v>
      </c>
      <c r="F1577" s="40">
        <v>65218</v>
      </c>
      <c r="G1577" s="40" t="s">
        <v>33</v>
      </c>
      <c r="H1577" s="40" t="s">
        <v>466</v>
      </c>
      <c r="I1577" s="40" t="s">
        <v>469</v>
      </c>
      <c r="J1577" s="40" t="s">
        <v>3452</v>
      </c>
      <c r="K1577" s="40" t="s">
        <v>1170</v>
      </c>
      <c r="L1577" s="40" t="s">
        <v>9529</v>
      </c>
      <c r="M1577" s="103">
        <v>45979.39166666667</v>
      </c>
      <c r="N1577" s="103">
        <v>45981.686805555553</v>
      </c>
      <c r="O1577" s="40" t="s">
        <v>35</v>
      </c>
      <c r="P1577" s="40" t="s">
        <v>35</v>
      </c>
      <c r="Q1577" s="40" t="s">
        <v>1756</v>
      </c>
      <c r="R1577" s="40" t="s">
        <v>1853</v>
      </c>
      <c r="S1577" s="40" t="s">
        <v>11776</v>
      </c>
      <c r="T1577" s="40" t="s">
        <v>1254</v>
      </c>
      <c r="U1577" s="40">
        <v>0</v>
      </c>
      <c r="V1577" s="40" t="str">
        <f>VLOOKUP(D1577,TIPOLOGIA!A:F,5,0)</f>
        <v>LEJANA</v>
      </c>
      <c r="W1577" s="40" t="str">
        <f>VLOOKUP(D1577,TIPOLOGIA!A:F,6,0)</f>
        <v>TERRESTRE</v>
      </c>
      <c r="X1577" s="40" t="s">
        <v>1749</v>
      </c>
      <c r="Y1577" s="40">
        <v>1</v>
      </c>
      <c r="Z1577" s="51">
        <f>IF(T1577="SOPORTE_TELEFÓNICO",'TARIFAS 2025'!$B$14,IF(V1577="PRINCIPAL",'TARIFAS 2025'!$B$11,IF(V1577="INTERMEDIA",'TARIFAS 2025'!$C$11,IF(V1577="LEJANA",'TARIFAS 2025'!$D$11))))</f>
        <v>22000</v>
      </c>
      <c r="AA1577" s="51">
        <f t="shared" si="25"/>
        <v>22000</v>
      </c>
    </row>
    <row r="1578" spans="1:27" s="85" customFormat="1" x14ac:dyDescent="0.3">
      <c r="A1578" s="40" t="s">
        <v>85</v>
      </c>
      <c r="B1578" s="40" t="str">
        <f>VLOOKUP(A1578,'CENTROS DE COSTOS'!A:D,2,0)</f>
        <v>0036-0006</v>
      </c>
      <c r="C1578" s="40" t="str">
        <f>VLOOKUP(A1578,'CENTROS DE COSTOS'!A:D,3,0)</f>
        <v>Wompi Oriente</v>
      </c>
      <c r="D1578" s="40">
        <v>73408</v>
      </c>
      <c r="E1578" s="40" t="s">
        <v>5831</v>
      </c>
      <c r="F1578" s="40">
        <v>10468</v>
      </c>
      <c r="G1578" s="40" t="s">
        <v>33</v>
      </c>
      <c r="H1578" s="40" t="s">
        <v>1056</v>
      </c>
      <c r="I1578" s="40" t="s">
        <v>1079</v>
      </c>
      <c r="J1578" s="40" t="s">
        <v>7454</v>
      </c>
      <c r="K1578" s="40" t="s">
        <v>1170</v>
      </c>
      <c r="L1578" s="40" t="s">
        <v>9530</v>
      </c>
      <c r="M1578" s="103">
        <v>45973.474305555559</v>
      </c>
      <c r="N1578" s="103">
        <v>45981.6875</v>
      </c>
      <c r="O1578" s="40" t="s">
        <v>35</v>
      </c>
      <c r="P1578" s="40" t="s">
        <v>35</v>
      </c>
      <c r="Q1578" s="40" t="s">
        <v>1494</v>
      </c>
      <c r="R1578" s="40" t="s">
        <v>1495</v>
      </c>
      <c r="S1578" s="40" t="s">
        <v>11777</v>
      </c>
      <c r="T1578" s="40" t="s">
        <v>1497</v>
      </c>
      <c r="U1578" s="40">
        <v>64</v>
      </c>
      <c r="V1578" s="40" t="str">
        <f>VLOOKUP(D1578,TIPOLOGIA!A:F,5,0)</f>
        <v>INTERMEDIA</v>
      </c>
      <c r="W1578" s="40" t="str">
        <f>VLOOKUP(D1578,TIPOLOGIA!A:F,6,0)</f>
        <v>TERRESTRE</v>
      </c>
      <c r="X1578" s="40" t="s">
        <v>12482</v>
      </c>
      <c r="Y1578" s="40">
        <v>1</v>
      </c>
      <c r="Z1578" s="51">
        <f>IF(T1578="SOPORTE_TELEFÓNICO",'TARIFAS 2025'!$B$14,IF(V1578="PRINCIPAL",'TARIFAS 2025'!$B$11,IF(V1578="INTERMEDIA",'TARIFAS 2025'!$C$11,IF(V1578="LEJANA",'TARIFAS 2025'!$D$11))))</f>
        <v>36351</v>
      </c>
      <c r="AA1578" s="51">
        <f t="shared" si="25"/>
        <v>36351</v>
      </c>
    </row>
    <row r="1579" spans="1:27" s="85" customFormat="1" x14ac:dyDescent="0.3">
      <c r="A1579" s="40" t="s">
        <v>95</v>
      </c>
      <c r="B1579" s="40" t="str">
        <f>VLOOKUP(A1579,'CENTROS DE COSTOS'!A:D,2,0)</f>
        <v>0036-0001</v>
      </c>
      <c r="C1579" s="40" t="str">
        <f>VLOOKUP(A1579,'CENTROS DE COSTOS'!A:D,3,0)</f>
        <v>Wompi Costa</v>
      </c>
      <c r="D1579" s="40">
        <v>70215</v>
      </c>
      <c r="E1579" s="40" t="s">
        <v>5832</v>
      </c>
      <c r="F1579" s="40">
        <v>61385</v>
      </c>
      <c r="G1579" s="40" t="s">
        <v>33</v>
      </c>
      <c r="H1579" s="40" t="s">
        <v>504</v>
      </c>
      <c r="I1579" s="40" t="s">
        <v>1038</v>
      </c>
      <c r="J1579" s="40" t="s">
        <v>6443</v>
      </c>
      <c r="K1579" s="40" t="s">
        <v>1170</v>
      </c>
      <c r="L1579" s="40" t="s">
        <v>9531</v>
      </c>
      <c r="M1579" s="103">
        <v>45974.366666666669</v>
      </c>
      <c r="N1579" s="103">
        <v>45981.688194444447</v>
      </c>
      <c r="O1579" s="40" t="s">
        <v>35</v>
      </c>
      <c r="P1579" s="40" t="s">
        <v>35</v>
      </c>
      <c r="Q1579" s="40" t="s">
        <v>1494</v>
      </c>
      <c r="R1579" s="40" t="s">
        <v>1495</v>
      </c>
      <c r="S1579" s="40" t="s">
        <v>11778</v>
      </c>
      <c r="T1579" s="40" t="s">
        <v>1497</v>
      </c>
      <c r="U1579" s="40">
        <v>24</v>
      </c>
      <c r="V1579" s="40" t="str">
        <f>VLOOKUP(D1579,TIPOLOGIA!A:F,5,0)</f>
        <v>INTERMEDIA</v>
      </c>
      <c r="W1579" s="40" t="str">
        <f>VLOOKUP(D1579,TIPOLOGIA!A:F,6,0)</f>
        <v>TERRESTRE</v>
      </c>
      <c r="X1579" s="40" t="s">
        <v>1675</v>
      </c>
      <c r="Y1579" s="40">
        <v>1</v>
      </c>
      <c r="Z1579" s="51">
        <f>IF(T1579="SOPORTE_TELEFÓNICO",'TARIFAS 2025'!$B$14,IF(V1579="PRINCIPAL",'TARIFAS 2025'!$B$11,IF(V1579="INTERMEDIA",'TARIFAS 2025'!$C$11,IF(V1579="LEJANA",'TARIFAS 2025'!$D$11))))</f>
        <v>36351</v>
      </c>
      <c r="AA1579" s="51">
        <f t="shared" si="25"/>
        <v>36351</v>
      </c>
    </row>
    <row r="1580" spans="1:27" s="85" customFormat="1" x14ac:dyDescent="0.3">
      <c r="A1580" s="40" t="s">
        <v>96</v>
      </c>
      <c r="B1580" s="40" t="str">
        <f>VLOOKUP(A1580,'CENTROS DE COSTOS'!A:D,2,0)</f>
        <v>0036-0007</v>
      </c>
      <c r="C1580" s="40" t="str">
        <f>VLOOKUP(A1580,'CENTROS DE COSTOS'!A:D,3,0)</f>
        <v>Wompi Santander</v>
      </c>
      <c r="D1580" s="40">
        <v>15187</v>
      </c>
      <c r="E1580" s="40" t="s">
        <v>5833</v>
      </c>
      <c r="F1580" s="40">
        <v>66133</v>
      </c>
      <c r="G1580" s="40" t="s">
        <v>33</v>
      </c>
      <c r="H1580" s="40" t="s">
        <v>322</v>
      </c>
      <c r="I1580" s="40" t="s">
        <v>343</v>
      </c>
      <c r="J1580" s="40" t="s">
        <v>7455</v>
      </c>
      <c r="K1580" s="40" t="s">
        <v>1170</v>
      </c>
      <c r="L1580" s="40" t="s">
        <v>9532</v>
      </c>
      <c r="M1580" s="103">
        <v>45979.333333333343</v>
      </c>
      <c r="N1580" s="103">
        <v>45981.688888888893</v>
      </c>
      <c r="O1580" s="40" t="s">
        <v>35</v>
      </c>
      <c r="P1580" s="40" t="s">
        <v>35</v>
      </c>
      <c r="Q1580" s="40" t="s">
        <v>1756</v>
      </c>
      <c r="R1580" s="40" t="s">
        <v>1853</v>
      </c>
      <c r="S1580" s="40" t="s">
        <v>11776</v>
      </c>
      <c r="T1580" s="40" t="s">
        <v>1254</v>
      </c>
      <c r="U1580" s="40">
        <v>0</v>
      </c>
      <c r="V1580" s="40" t="str">
        <f>VLOOKUP(D1580,TIPOLOGIA!A:F,5,0)</f>
        <v>INTERMEDIA</v>
      </c>
      <c r="W1580" s="40" t="str">
        <f>VLOOKUP(D1580,TIPOLOGIA!A:F,6,0)</f>
        <v>TERRESTRE</v>
      </c>
      <c r="X1580" s="40" t="s">
        <v>1749</v>
      </c>
      <c r="Y1580" s="40">
        <v>1</v>
      </c>
      <c r="Z1580" s="51">
        <f>IF(T1580="SOPORTE_TELEFÓNICO",'TARIFAS 2025'!$B$14,IF(V1580="PRINCIPAL",'TARIFAS 2025'!$B$11,IF(V1580="INTERMEDIA",'TARIFAS 2025'!$C$11,IF(V1580="LEJANA",'TARIFAS 2025'!$D$11))))</f>
        <v>22000</v>
      </c>
      <c r="AA1580" s="51">
        <f t="shared" si="25"/>
        <v>22000</v>
      </c>
    </row>
    <row r="1581" spans="1:27" s="85" customFormat="1" x14ac:dyDescent="0.3">
      <c r="A1581" s="40" t="s">
        <v>96</v>
      </c>
      <c r="B1581" s="40" t="str">
        <f>VLOOKUP(A1581,'CENTROS DE COSTOS'!A:D,2,0)</f>
        <v>0036-0007</v>
      </c>
      <c r="C1581" s="40" t="str">
        <f>VLOOKUP(A1581,'CENTROS DE COSTOS'!A:D,3,0)</f>
        <v>Wompi Santander</v>
      </c>
      <c r="D1581" s="40">
        <v>15238</v>
      </c>
      <c r="E1581" s="40" t="s">
        <v>5834</v>
      </c>
      <c r="F1581" s="40">
        <v>28978</v>
      </c>
      <c r="G1581" s="40" t="s">
        <v>33</v>
      </c>
      <c r="H1581" s="40" t="s">
        <v>322</v>
      </c>
      <c r="I1581" s="40" t="s">
        <v>352</v>
      </c>
      <c r="J1581" s="40" t="s">
        <v>7456</v>
      </c>
      <c r="K1581" s="40" t="s">
        <v>1170</v>
      </c>
      <c r="L1581" s="40" t="s">
        <v>9533</v>
      </c>
      <c r="M1581" s="103">
        <v>45975.597222222219</v>
      </c>
      <c r="N1581" s="103">
        <v>45981.690972222219</v>
      </c>
      <c r="O1581" s="40" t="s">
        <v>35</v>
      </c>
      <c r="P1581" s="40" t="s">
        <v>35</v>
      </c>
      <c r="Q1581" s="40" t="s">
        <v>1756</v>
      </c>
      <c r="R1581" s="40" t="s">
        <v>1853</v>
      </c>
      <c r="S1581" s="40" t="s">
        <v>11776</v>
      </c>
      <c r="T1581" s="40" t="s">
        <v>1254</v>
      </c>
      <c r="U1581" s="40">
        <v>0</v>
      </c>
      <c r="V1581" s="40" t="str">
        <f>VLOOKUP(D1581,TIPOLOGIA!A:F,5,0)</f>
        <v>INTERMEDIA</v>
      </c>
      <c r="W1581" s="40" t="str">
        <f>VLOOKUP(D1581,TIPOLOGIA!A:F,6,0)</f>
        <v>TERRESTRE</v>
      </c>
      <c r="X1581" s="40" t="s">
        <v>1749</v>
      </c>
      <c r="Y1581" s="40">
        <v>1</v>
      </c>
      <c r="Z1581" s="51">
        <f>IF(T1581="SOPORTE_TELEFÓNICO",'TARIFAS 2025'!$B$14,IF(V1581="PRINCIPAL",'TARIFAS 2025'!$B$11,IF(V1581="INTERMEDIA",'TARIFAS 2025'!$C$11,IF(V1581="LEJANA",'TARIFAS 2025'!$D$11))))</f>
        <v>22000</v>
      </c>
      <c r="AA1581" s="51">
        <f t="shared" si="25"/>
        <v>22000</v>
      </c>
    </row>
    <row r="1582" spans="1:27" s="85" customFormat="1" x14ac:dyDescent="0.3">
      <c r="A1582" s="40" t="s">
        <v>91</v>
      </c>
      <c r="B1582" s="40" t="str">
        <f>VLOOKUP(A1582,'CENTROS DE COSTOS'!A:D,2,0)</f>
        <v>0036-0003</v>
      </c>
      <c r="C1582" s="40" t="str">
        <f>VLOOKUP(A1582,'CENTROS DE COSTOS'!A:D,3,0)</f>
        <v>Wompi Suroccidente</v>
      </c>
      <c r="D1582" s="40">
        <v>52001</v>
      </c>
      <c r="E1582" s="40" t="s">
        <v>5835</v>
      </c>
      <c r="F1582" s="40">
        <v>35859</v>
      </c>
      <c r="G1582" s="40" t="s">
        <v>33</v>
      </c>
      <c r="H1582" s="40" t="s">
        <v>133</v>
      </c>
      <c r="I1582" s="40" t="s">
        <v>91</v>
      </c>
      <c r="J1582" s="40" t="s">
        <v>7457</v>
      </c>
      <c r="K1582" s="40" t="s">
        <v>1170</v>
      </c>
      <c r="L1582" s="40" t="s">
        <v>9534</v>
      </c>
      <c r="M1582" s="103">
        <v>45980.333333333343</v>
      </c>
      <c r="N1582" s="103">
        <v>45981.696527777778</v>
      </c>
      <c r="O1582" s="40" t="s">
        <v>35</v>
      </c>
      <c r="P1582" s="40" t="s">
        <v>35</v>
      </c>
      <c r="Q1582" s="40" t="s">
        <v>1494</v>
      </c>
      <c r="R1582" s="40" t="s">
        <v>1495</v>
      </c>
      <c r="S1582" s="40" t="s">
        <v>11779</v>
      </c>
      <c r="T1582" s="40" t="s">
        <v>1172</v>
      </c>
      <c r="U1582" s="40">
        <v>32</v>
      </c>
      <c r="V1582" s="40" t="str">
        <f>VLOOKUP(D1582,TIPOLOGIA!A:F,5,0)</f>
        <v>PRINCIPAL</v>
      </c>
      <c r="W1582" s="40" t="str">
        <f>VLOOKUP(D1582,TIPOLOGIA!A:F,6,0)</f>
        <v>TERRESTRE</v>
      </c>
      <c r="X1582" s="40" t="s">
        <v>1229</v>
      </c>
      <c r="Y1582" s="40">
        <v>1</v>
      </c>
      <c r="Z1582" s="51">
        <f>IF(T1582="SOPORTE_TELEFÓNICO",'TARIFAS 2025'!$B$14,IF(V1582="PRINCIPAL",'TARIFAS 2025'!$B$11,IF(V1582="INTERMEDIA",'TARIFAS 2025'!$C$11,IF(V1582="LEJANA",'TARIFAS 2025'!$D$11))))</f>
        <v>31419</v>
      </c>
      <c r="AA1582" s="51">
        <f t="shared" si="25"/>
        <v>31419</v>
      </c>
    </row>
    <row r="1583" spans="1:27" s="85" customFormat="1" x14ac:dyDescent="0.3">
      <c r="A1583" s="40" t="s">
        <v>81</v>
      </c>
      <c r="B1583" s="40" t="str">
        <f>VLOOKUP(A1583,'CENTROS DE COSTOS'!A:D,2,0)</f>
        <v>0036-0007</v>
      </c>
      <c r="C1583" s="40" t="str">
        <f>VLOOKUP(A1583,'CENTROS DE COSTOS'!A:D,3,0)</f>
        <v>Wompi Santander</v>
      </c>
      <c r="D1583" s="40">
        <v>54405</v>
      </c>
      <c r="E1583" s="40" t="s">
        <v>5836</v>
      </c>
      <c r="F1583" s="40">
        <v>77313</v>
      </c>
      <c r="G1583" s="40" t="s">
        <v>33</v>
      </c>
      <c r="H1583" s="40" t="s">
        <v>891</v>
      </c>
      <c r="I1583" s="40" t="s">
        <v>913</v>
      </c>
      <c r="J1583" s="40" t="s">
        <v>7458</v>
      </c>
      <c r="K1583" s="40" t="s">
        <v>1170</v>
      </c>
      <c r="L1583" s="40" t="s">
        <v>9535</v>
      </c>
      <c r="M1583" s="103">
        <v>45980.355555555558</v>
      </c>
      <c r="N1583" s="103">
        <v>45981.697222222218</v>
      </c>
      <c r="O1583" s="40" t="s">
        <v>35</v>
      </c>
      <c r="P1583" s="40" t="s">
        <v>35</v>
      </c>
      <c r="Q1583" s="40" t="s">
        <v>1494</v>
      </c>
      <c r="R1583" s="40" t="s">
        <v>1495</v>
      </c>
      <c r="S1583" s="40" t="s">
        <v>11780</v>
      </c>
      <c r="T1583" s="40" t="s">
        <v>1172</v>
      </c>
      <c r="U1583" s="40">
        <v>16</v>
      </c>
      <c r="V1583" s="40" t="str">
        <f>VLOOKUP(D1583,TIPOLOGIA!A:F,5,0)</f>
        <v>PRINCIPAL</v>
      </c>
      <c r="W1583" s="40" t="str">
        <f>VLOOKUP(D1583,TIPOLOGIA!A:F,6,0)</f>
        <v>TERRESTRE</v>
      </c>
      <c r="X1583" s="40" t="s">
        <v>1313</v>
      </c>
      <c r="Y1583" s="40">
        <v>1</v>
      </c>
      <c r="Z1583" s="51">
        <f>IF(T1583="SOPORTE_TELEFÓNICO",'TARIFAS 2025'!$B$14,IF(V1583="PRINCIPAL",'TARIFAS 2025'!$B$11,IF(V1583="INTERMEDIA",'TARIFAS 2025'!$C$11,IF(V1583="LEJANA",'TARIFAS 2025'!$D$11))))</f>
        <v>31419</v>
      </c>
      <c r="AA1583" s="51">
        <f t="shared" si="25"/>
        <v>31419</v>
      </c>
    </row>
    <row r="1584" spans="1:27" s="85" customFormat="1" x14ac:dyDescent="0.3">
      <c r="A1584" s="40" t="s">
        <v>71</v>
      </c>
      <c r="B1584" s="40" t="str">
        <f>VLOOKUP(A1584,'CENTROS DE COSTOS'!A:D,2,0)</f>
        <v>0036-0004</v>
      </c>
      <c r="C1584" s="40" t="str">
        <f>VLOOKUP(A1584,'CENTROS DE COSTOS'!A:D,3,0)</f>
        <v>Wompi Centro</v>
      </c>
      <c r="D1584" s="40">
        <v>25019</v>
      </c>
      <c r="E1584" s="40" t="s">
        <v>5837</v>
      </c>
      <c r="F1584" s="40">
        <v>33840</v>
      </c>
      <c r="G1584" s="40" t="s">
        <v>33</v>
      </c>
      <c r="H1584" s="40" t="s">
        <v>618</v>
      </c>
      <c r="I1584" s="40" t="s">
        <v>617</v>
      </c>
      <c r="J1584" s="40" t="s">
        <v>7459</v>
      </c>
      <c r="K1584" s="40" t="s">
        <v>1170</v>
      </c>
      <c r="L1584" s="40" t="s">
        <v>9536</v>
      </c>
      <c r="M1584" s="103">
        <v>45974.522222222222</v>
      </c>
      <c r="N1584" s="103">
        <v>45981.713888888888</v>
      </c>
      <c r="O1584" s="40" t="s">
        <v>35</v>
      </c>
      <c r="P1584" s="40" t="s">
        <v>35</v>
      </c>
      <c r="Q1584" s="40" t="s">
        <v>1494</v>
      </c>
      <c r="R1584" s="40" t="s">
        <v>1495</v>
      </c>
      <c r="S1584" s="40" t="s">
        <v>11781</v>
      </c>
      <c r="T1584" s="40" t="s">
        <v>1497</v>
      </c>
      <c r="U1584" s="40">
        <v>48</v>
      </c>
      <c r="V1584" s="40" t="str">
        <f>VLOOKUP(D1584,TIPOLOGIA!A:F,5,0)</f>
        <v>INTERMEDIA</v>
      </c>
      <c r="W1584" s="40" t="str">
        <f>VLOOKUP(D1584,TIPOLOGIA!A:F,6,0)</f>
        <v>TERRESTRE</v>
      </c>
      <c r="X1584" s="40" t="s">
        <v>1749</v>
      </c>
      <c r="Y1584" s="40">
        <v>1</v>
      </c>
      <c r="Z1584" s="51">
        <f>IF(T1584="SOPORTE_TELEFÓNICO",'TARIFAS 2025'!$B$14,IF(V1584="PRINCIPAL",'TARIFAS 2025'!$B$11,IF(V1584="INTERMEDIA",'TARIFAS 2025'!$C$11,IF(V1584="LEJANA",'TARIFAS 2025'!$D$11))))</f>
        <v>36351</v>
      </c>
      <c r="AA1584" s="51">
        <f t="shared" si="25"/>
        <v>36351</v>
      </c>
    </row>
    <row r="1585" spans="1:27" s="85" customFormat="1" x14ac:dyDescent="0.3">
      <c r="A1585" s="40" t="s">
        <v>77</v>
      </c>
      <c r="B1585" s="40" t="str">
        <f>VLOOKUP(A1585,'CENTROS DE COSTOS'!A:D,2,0)</f>
        <v>0036-0003</v>
      </c>
      <c r="C1585" s="40" t="str">
        <f>VLOOKUP(A1585,'CENTROS DE COSTOS'!A:D,3,0)</f>
        <v>Wompi Suroccidente</v>
      </c>
      <c r="D1585" s="40">
        <v>19845</v>
      </c>
      <c r="E1585" s="40" t="s">
        <v>5838</v>
      </c>
      <c r="F1585" s="40">
        <v>67424</v>
      </c>
      <c r="G1585" s="40" t="s">
        <v>33</v>
      </c>
      <c r="H1585" s="40" t="s">
        <v>498</v>
      </c>
      <c r="I1585" s="40" t="s">
        <v>534</v>
      </c>
      <c r="J1585" s="40" t="s">
        <v>7460</v>
      </c>
      <c r="K1585" s="40" t="s">
        <v>1170</v>
      </c>
      <c r="L1585" s="40" t="s">
        <v>9537</v>
      </c>
      <c r="M1585" s="103">
        <v>45975.333333333343</v>
      </c>
      <c r="N1585" s="103">
        <v>45981.714583333327</v>
      </c>
      <c r="O1585" s="40" t="s">
        <v>35</v>
      </c>
      <c r="P1585" s="40" t="s">
        <v>35</v>
      </c>
      <c r="Q1585" s="40" t="s">
        <v>1494</v>
      </c>
      <c r="R1585" s="40" t="s">
        <v>1495</v>
      </c>
      <c r="S1585" s="40" t="s">
        <v>11782</v>
      </c>
      <c r="T1585" s="40" t="s">
        <v>1497</v>
      </c>
      <c r="U1585" s="40">
        <v>24</v>
      </c>
      <c r="V1585" s="40" t="str">
        <f>VLOOKUP(D1585,TIPOLOGIA!A:F,5,0)</f>
        <v>LEJANA</v>
      </c>
      <c r="W1585" s="40" t="str">
        <f>VLOOKUP(D1585,TIPOLOGIA!A:F,6,0)</f>
        <v>TERRESTRE</v>
      </c>
      <c r="X1585" s="40" t="s">
        <v>1749</v>
      </c>
      <c r="Y1585" s="40">
        <v>1</v>
      </c>
      <c r="Z1585" s="51">
        <f>IF(T1585="SOPORTE_TELEFÓNICO",'TARIFAS 2025'!$B$14,IF(V1585="PRINCIPAL",'TARIFAS 2025'!$B$11,IF(V1585="INTERMEDIA",'TARIFAS 2025'!$C$11,IF(V1585="LEJANA",'TARIFAS 2025'!$D$11))))</f>
        <v>40250</v>
      </c>
      <c r="AA1585" s="51">
        <f t="shared" si="25"/>
        <v>40250</v>
      </c>
    </row>
    <row r="1586" spans="1:27" s="85" customFormat="1" x14ac:dyDescent="0.3">
      <c r="A1586" s="40" t="s">
        <v>95</v>
      </c>
      <c r="B1586" s="40" t="str">
        <f>VLOOKUP(A1586,'CENTROS DE COSTOS'!A:D,2,0)</f>
        <v>0036-0001</v>
      </c>
      <c r="C1586" s="40" t="str">
        <f>VLOOKUP(A1586,'CENTROS DE COSTOS'!A:D,3,0)</f>
        <v>Wompi Costa</v>
      </c>
      <c r="D1586" s="40">
        <v>70742</v>
      </c>
      <c r="E1586" s="40" t="s">
        <v>5839</v>
      </c>
      <c r="F1586" s="40">
        <v>27088</v>
      </c>
      <c r="G1586" s="40" t="s">
        <v>33</v>
      </c>
      <c r="H1586" s="40" t="s">
        <v>504</v>
      </c>
      <c r="I1586" s="40" t="s">
        <v>1051</v>
      </c>
      <c r="J1586" s="40" t="s">
        <v>1828</v>
      </c>
      <c r="K1586" s="40" t="s">
        <v>1170</v>
      </c>
      <c r="L1586" s="40" t="s">
        <v>9538</v>
      </c>
      <c r="M1586" s="103">
        <v>45974.465277777781</v>
      </c>
      <c r="N1586" s="103">
        <v>45981.715277777781</v>
      </c>
      <c r="O1586" s="40" t="s">
        <v>35</v>
      </c>
      <c r="P1586" s="40" t="s">
        <v>35</v>
      </c>
      <c r="Q1586" s="40" t="s">
        <v>1494</v>
      </c>
      <c r="R1586" s="40" t="s">
        <v>1495</v>
      </c>
      <c r="S1586" s="40" t="s">
        <v>11783</v>
      </c>
      <c r="T1586" s="40" t="s">
        <v>1497</v>
      </c>
      <c r="U1586" s="40">
        <v>64</v>
      </c>
      <c r="V1586" s="40" t="str">
        <f>VLOOKUP(D1586,TIPOLOGIA!A:F,5,0)</f>
        <v>INTERMEDIA</v>
      </c>
      <c r="W1586" s="40" t="str">
        <f>VLOOKUP(D1586,TIPOLOGIA!A:F,6,0)</f>
        <v>TERRESTRE</v>
      </c>
      <c r="X1586" s="40" t="s">
        <v>1675</v>
      </c>
      <c r="Y1586" s="40">
        <v>1</v>
      </c>
      <c r="Z1586" s="51">
        <f>IF(T1586="SOPORTE_TELEFÓNICO",'TARIFAS 2025'!$B$14,IF(V1586="PRINCIPAL",'TARIFAS 2025'!$B$11,IF(V1586="INTERMEDIA",'TARIFAS 2025'!$C$11,IF(V1586="LEJANA",'TARIFAS 2025'!$D$11))))</f>
        <v>36351</v>
      </c>
      <c r="AA1586" s="51">
        <f t="shared" si="25"/>
        <v>36351</v>
      </c>
    </row>
    <row r="1587" spans="1:27" s="85" customFormat="1" x14ac:dyDescent="0.3">
      <c r="A1587" s="40" t="s">
        <v>89</v>
      </c>
      <c r="B1587" s="40" t="str">
        <f>VLOOKUP(A1587,'CENTROS DE COSTOS'!A:D,2,0)</f>
        <v>0036-0001</v>
      </c>
      <c r="C1587" s="40" t="str">
        <f>VLOOKUP(A1587,'CENTROS DE COSTOS'!A:D,3,0)</f>
        <v>Wompi Costa</v>
      </c>
      <c r="D1587" s="40">
        <v>23001</v>
      </c>
      <c r="E1587" s="40" t="s">
        <v>5840</v>
      </c>
      <c r="F1587" s="40">
        <v>80897</v>
      </c>
      <c r="G1587" s="40" t="s">
        <v>33</v>
      </c>
      <c r="H1587" s="40" t="s">
        <v>276</v>
      </c>
      <c r="I1587" s="40" t="s">
        <v>89</v>
      </c>
      <c r="J1587" s="40" t="s">
        <v>7461</v>
      </c>
      <c r="K1587" s="40" t="s">
        <v>1170</v>
      </c>
      <c r="L1587" s="40" t="s">
        <v>9539</v>
      </c>
      <c r="M1587" s="103">
        <v>45980.478472222218</v>
      </c>
      <c r="N1587" s="103">
        <v>45981.722916666673</v>
      </c>
      <c r="O1587" s="40" t="s">
        <v>35</v>
      </c>
      <c r="P1587" s="40" t="s">
        <v>35</v>
      </c>
      <c r="Q1587" s="40" t="s">
        <v>1494</v>
      </c>
      <c r="R1587" s="40" t="s">
        <v>1495</v>
      </c>
      <c r="S1587" s="40" t="s">
        <v>11784</v>
      </c>
      <c r="T1587" s="40" t="s">
        <v>1172</v>
      </c>
      <c r="U1587" s="40">
        <v>24</v>
      </c>
      <c r="V1587" s="40" t="str">
        <f>VLOOKUP(D1587,TIPOLOGIA!A:F,5,0)</f>
        <v>PRINCIPAL</v>
      </c>
      <c r="W1587" s="40" t="str">
        <f>VLOOKUP(D1587,TIPOLOGIA!A:F,6,0)</f>
        <v>TERRESTRE</v>
      </c>
      <c r="X1587" s="40" t="s">
        <v>1181</v>
      </c>
      <c r="Y1587" s="40">
        <v>1</v>
      </c>
      <c r="Z1587" s="51">
        <f>IF(T1587="SOPORTE_TELEFÓNICO",'TARIFAS 2025'!$B$14,IF(V1587="PRINCIPAL",'TARIFAS 2025'!$B$11,IF(V1587="INTERMEDIA",'TARIFAS 2025'!$C$11,IF(V1587="LEJANA",'TARIFAS 2025'!$D$11))))</f>
        <v>31419</v>
      </c>
      <c r="AA1587" s="51">
        <f>Z1587</f>
        <v>31419</v>
      </c>
    </row>
    <row r="1588" spans="1:27" s="85" customFormat="1" x14ac:dyDescent="0.3">
      <c r="A1588" s="40" t="s">
        <v>71</v>
      </c>
      <c r="B1588" s="40" t="str">
        <f>VLOOKUP(A1588,'CENTROS DE COSTOS'!A:D,2,0)</f>
        <v>0036-0004</v>
      </c>
      <c r="C1588" s="40" t="str">
        <f>VLOOKUP(A1588,'CENTROS DE COSTOS'!A:D,3,0)</f>
        <v>Wompi Centro</v>
      </c>
      <c r="D1588" s="40">
        <v>11001</v>
      </c>
      <c r="E1588" s="40" t="s">
        <v>5841</v>
      </c>
      <c r="F1588" s="40">
        <v>60679</v>
      </c>
      <c r="G1588" s="40" t="s">
        <v>33</v>
      </c>
      <c r="H1588" s="40" t="s">
        <v>618</v>
      </c>
      <c r="I1588" s="40" t="s">
        <v>71</v>
      </c>
      <c r="J1588" s="40" t="s">
        <v>6359</v>
      </c>
      <c r="K1588" s="40" t="s">
        <v>1170</v>
      </c>
      <c r="L1588" s="40" t="s">
        <v>9540</v>
      </c>
      <c r="M1588" s="103">
        <v>45980.333333333343</v>
      </c>
      <c r="N1588" s="103">
        <v>45981.761805555558</v>
      </c>
      <c r="O1588" s="40" t="s">
        <v>35</v>
      </c>
      <c r="P1588" s="40" t="s">
        <v>35</v>
      </c>
      <c r="Q1588" s="40" t="s">
        <v>1494</v>
      </c>
      <c r="R1588" s="40" t="s">
        <v>1495</v>
      </c>
      <c r="S1588" s="40" t="s">
        <v>11785</v>
      </c>
      <c r="T1588" s="40" t="s">
        <v>1172</v>
      </c>
      <c r="U1588" s="40">
        <v>16</v>
      </c>
      <c r="V1588" s="40" t="str">
        <f>VLOOKUP(D1588,TIPOLOGIA!A:F,5,0)</f>
        <v>PRINCIPAL</v>
      </c>
      <c r="W1588" s="40" t="str">
        <f>VLOOKUP(D1588,TIPOLOGIA!A:F,6,0)</f>
        <v>TERRESTRE</v>
      </c>
      <c r="X1588" s="40" t="s">
        <v>1323</v>
      </c>
      <c r="Y1588" s="40">
        <v>1</v>
      </c>
      <c r="Z1588" s="51">
        <f>IF(T1588="SOPORTE_TELEFÓNICO",'TARIFAS 2025'!$B$14,IF(V1588="PRINCIPAL",'TARIFAS 2025'!$B$11,IF(V1588="INTERMEDIA",'TARIFAS 2025'!$C$11,IF(V1588="LEJANA",'TARIFAS 2025'!$D$11))))</f>
        <v>31419</v>
      </c>
      <c r="AA1588" s="51">
        <f>Z1588</f>
        <v>31419</v>
      </c>
    </row>
    <row r="1589" spans="1:27" s="85" customFormat="1" x14ac:dyDescent="0.3">
      <c r="A1589" s="40" t="s">
        <v>89</v>
      </c>
      <c r="B1589" s="40" t="str">
        <f>VLOOKUP(A1589,'CENTROS DE COSTOS'!A:D,2,0)</f>
        <v>0036-0001</v>
      </c>
      <c r="C1589" s="40" t="str">
        <f>VLOOKUP(A1589,'CENTROS DE COSTOS'!A:D,3,0)</f>
        <v>Wompi Costa</v>
      </c>
      <c r="D1589" s="40">
        <v>23807</v>
      </c>
      <c r="E1589" s="40" t="s">
        <v>5842</v>
      </c>
      <c r="F1589" s="40">
        <v>80702</v>
      </c>
      <c r="G1589" s="40" t="s">
        <v>33</v>
      </c>
      <c r="H1589" s="40" t="s">
        <v>276</v>
      </c>
      <c r="I1589" s="40" t="s">
        <v>615</v>
      </c>
      <c r="J1589" s="40" t="s">
        <v>7462</v>
      </c>
      <c r="K1589" s="40" t="s">
        <v>1170</v>
      </c>
      <c r="L1589" s="40" t="s">
        <v>9541</v>
      </c>
      <c r="M1589" s="103">
        <v>45979.443749999999</v>
      </c>
      <c r="N1589" s="103">
        <v>45982.354861111111</v>
      </c>
      <c r="O1589" s="40" t="s">
        <v>35</v>
      </c>
      <c r="P1589" s="40" t="s">
        <v>35</v>
      </c>
      <c r="Q1589" s="40" t="s">
        <v>1494</v>
      </c>
      <c r="R1589" s="40" t="s">
        <v>1495</v>
      </c>
      <c r="S1589" s="40" t="s">
        <v>11786</v>
      </c>
      <c r="T1589" s="40" t="s">
        <v>1497</v>
      </c>
      <c r="U1589" s="40">
        <v>24</v>
      </c>
      <c r="V1589" s="40" t="str">
        <f>VLOOKUP(D1589,TIPOLOGIA!A:F,5,0)</f>
        <v>LEJANA</v>
      </c>
      <c r="W1589" s="40" t="str">
        <f>VLOOKUP(D1589,TIPOLOGIA!A:F,6,0)</f>
        <v>TERRESTRE</v>
      </c>
      <c r="X1589" s="40" t="s">
        <v>1749</v>
      </c>
      <c r="Y1589" s="40">
        <v>1</v>
      </c>
      <c r="Z1589" s="51">
        <f>IF(T1589="SOPORTE_TELEFÓNICO",'TARIFAS 2025'!$B$14,IF(V1589="PRINCIPAL",'TARIFAS 2025'!$B$11,IF(V1589="INTERMEDIA",'TARIFAS 2025'!$C$11,IF(V1589="LEJANA",'TARIFAS 2025'!$D$11))))</f>
        <v>40250</v>
      </c>
      <c r="AA1589" s="51">
        <f t="shared" si="25"/>
        <v>40250</v>
      </c>
    </row>
    <row r="1590" spans="1:27" s="85" customFormat="1" x14ac:dyDescent="0.3">
      <c r="A1590" s="40" t="s">
        <v>90</v>
      </c>
      <c r="B1590" s="40" t="str">
        <f>VLOOKUP(A1590,'CENTROS DE COSTOS'!A:D,2,0)</f>
        <v>0036-0006</v>
      </c>
      <c r="C1590" s="40" t="str">
        <f>VLOOKUP(A1590,'CENTROS DE COSTOS'!A:D,3,0)</f>
        <v>Wompi Oriente</v>
      </c>
      <c r="D1590" s="40">
        <v>41797</v>
      </c>
      <c r="E1590" s="40" t="s">
        <v>5843</v>
      </c>
      <c r="F1590" s="40">
        <v>72593</v>
      </c>
      <c r="G1590" s="40" t="s">
        <v>33</v>
      </c>
      <c r="H1590" s="40" t="s">
        <v>740</v>
      </c>
      <c r="I1590" s="40" t="s">
        <v>770</v>
      </c>
      <c r="J1590" s="40" t="s">
        <v>7463</v>
      </c>
      <c r="K1590" s="40" t="s">
        <v>1170</v>
      </c>
      <c r="L1590" s="40" t="s">
        <v>9542</v>
      </c>
      <c r="M1590" s="103">
        <v>45974.493055555547</v>
      </c>
      <c r="N1590" s="103">
        <v>45982.356249999997</v>
      </c>
      <c r="O1590" s="40" t="s">
        <v>35</v>
      </c>
      <c r="P1590" s="40" t="s">
        <v>35</v>
      </c>
      <c r="Q1590" s="40" t="s">
        <v>1494</v>
      </c>
      <c r="R1590" s="40" t="s">
        <v>1495</v>
      </c>
      <c r="S1590" s="40" t="s">
        <v>11787</v>
      </c>
      <c r="T1590" s="40" t="s">
        <v>1497</v>
      </c>
      <c r="U1590" s="40">
        <v>16</v>
      </c>
      <c r="V1590" s="40" t="str">
        <f>VLOOKUP(D1590,TIPOLOGIA!A:F,5,0)</f>
        <v>INTERMEDIA</v>
      </c>
      <c r="W1590" s="40" t="str">
        <f>VLOOKUP(D1590,TIPOLOGIA!A:F,6,0)</f>
        <v>TERRESTRE</v>
      </c>
      <c r="X1590" s="40" t="s">
        <v>1675</v>
      </c>
      <c r="Y1590" s="40">
        <v>1</v>
      </c>
      <c r="Z1590" s="51">
        <f>IF(T1590="SOPORTE_TELEFÓNICO",'TARIFAS 2025'!$B$14,IF(V1590="PRINCIPAL",'TARIFAS 2025'!$B$11,IF(V1590="INTERMEDIA",'TARIFAS 2025'!$C$11,IF(V1590="LEJANA",'TARIFAS 2025'!$D$11))))</f>
        <v>36351</v>
      </c>
      <c r="AA1590" s="51">
        <f t="shared" si="25"/>
        <v>36351</v>
      </c>
    </row>
    <row r="1591" spans="1:27" s="85" customFormat="1" x14ac:dyDescent="0.3">
      <c r="A1591" s="40" t="s">
        <v>91</v>
      </c>
      <c r="B1591" s="40" t="str">
        <f>VLOOKUP(A1591,'CENTROS DE COSTOS'!A:D,2,0)</f>
        <v>0036-0003</v>
      </c>
      <c r="C1591" s="40" t="str">
        <f>VLOOKUP(A1591,'CENTROS DE COSTOS'!A:D,3,0)</f>
        <v>Wompi Suroccidente</v>
      </c>
      <c r="D1591" s="40">
        <v>52110</v>
      </c>
      <c r="E1591" s="40" t="s">
        <v>5844</v>
      </c>
      <c r="F1591" s="40">
        <v>75504</v>
      </c>
      <c r="G1591" s="40" t="s">
        <v>33</v>
      </c>
      <c r="H1591" s="40" t="s">
        <v>133</v>
      </c>
      <c r="I1591" s="40" t="s">
        <v>845</v>
      </c>
      <c r="J1591" s="40" t="s">
        <v>7464</v>
      </c>
      <c r="K1591" s="40" t="s">
        <v>1170</v>
      </c>
      <c r="L1591" s="40" t="s">
        <v>9543</v>
      </c>
      <c r="M1591" s="103">
        <v>45973.34375</v>
      </c>
      <c r="N1591" s="103">
        <v>45982.362500000003</v>
      </c>
      <c r="O1591" s="40" t="s">
        <v>35</v>
      </c>
      <c r="P1591" s="40" t="s">
        <v>35</v>
      </c>
      <c r="Q1591" s="40" t="s">
        <v>1494</v>
      </c>
      <c r="R1591" s="40" t="s">
        <v>1495</v>
      </c>
      <c r="S1591" s="40" t="s">
        <v>11788</v>
      </c>
      <c r="T1591" s="40" t="s">
        <v>1172</v>
      </c>
      <c r="U1591" s="40">
        <v>24</v>
      </c>
      <c r="V1591" s="40" t="str">
        <f>VLOOKUP(D1591,TIPOLOGIA!A:F,5,0)</f>
        <v>INTERMEDIA</v>
      </c>
      <c r="W1591" s="40" t="str">
        <f>VLOOKUP(D1591,TIPOLOGIA!A:F,6,0)</f>
        <v>TERRESTRE</v>
      </c>
      <c r="X1591" s="40" t="s">
        <v>1233</v>
      </c>
      <c r="Y1591" s="40">
        <v>1</v>
      </c>
      <c r="Z1591" s="51">
        <f>IF(T1591="SOPORTE_TELEFÓNICO",'TARIFAS 2025'!$B$14,IF(V1591="PRINCIPAL",'TARIFAS 2025'!$B$11,IF(V1591="INTERMEDIA",'TARIFAS 2025'!$C$11,IF(V1591="LEJANA",'TARIFAS 2025'!$D$11))))</f>
        <v>36351</v>
      </c>
      <c r="AA1591" s="51">
        <f t="shared" si="25"/>
        <v>36351</v>
      </c>
    </row>
    <row r="1592" spans="1:27" s="85" customFormat="1" x14ac:dyDescent="0.3">
      <c r="A1592" s="40" t="s">
        <v>91</v>
      </c>
      <c r="B1592" s="40" t="str">
        <f>VLOOKUP(A1592,'CENTROS DE COSTOS'!A:D,2,0)</f>
        <v>0036-0003</v>
      </c>
      <c r="C1592" s="40" t="str">
        <f>VLOOKUP(A1592,'CENTROS DE COSTOS'!A:D,3,0)</f>
        <v>Wompi Suroccidente</v>
      </c>
      <c r="D1592" s="40">
        <v>52683</v>
      </c>
      <c r="E1592" s="40" t="s">
        <v>5845</v>
      </c>
      <c r="F1592" s="40">
        <v>75878</v>
      </c>
      <c r="G1592" s="40" t="s">
        <v>33</v>
      </c>
      <c r="H1592" s="40" t="s">
        <v>133</v>
      </c>
      <c r="I1592" s="40" t="s">
        <v>884</v>
      </c>
      <c r="J1592" s="40" t="s">
        <v>1655</v>
      </c>
      <c r="K1592" s="40" t="s">
        <v>1170</v>
      </c>
      <c r="L1592" s="40" t="s">
        <v>9544</v>
      </c>
      <c r="M1592" s="103">
        <v>45973.406944444447</v>
      </c>
      <c r="N1592" s="103">
        <v>45982.364583333343</v>
      </c>
      <c r="O1592" s="40" t="s">
        <v>35</v>
      </c>
      <c r="P1592" s="40" t="s">
        <v>35</v>
      </c>
      <c r="Q1592" s="40" t="s">
        <v>1494</v>
      </c>
      <c r="R1592" s="40" t="s">
        <v>1495</v>
      </c>
      <c r="S1592" s="40" t="s">
        <v>11789</v>
      </c>
      <c r="T1592" s="40" t="s">
        <v>1497</v>
      </c>
      <c r="U1592" s="40">
        <v>64</v>
      </c>
      <c r="V1592" s="40" t="str">
        <f>VLOOKUP(D1592,TIPOLOGIA!A:F,5,0)</f>
        <v>INTERMEDIA</v>
      </c>
      <c r="W1592" s="40" t="str">
        <f>VLOOKUP(D1592,TIPOLOGIA!A:F,6,0)</f>
        <v>TERRESTRE</v>
      </c>
      <c r="X1592" s="40" t="s">
        <v>1675</v>
      </c>
      <c r="Y1592" s="40">
        <v>1</v>
      </c>
      <c r="Z1592" s="51">
        <f>IF(T1592="SOPORTE_TELEFÓNICO",'TARIFAS 2025'!$B$14,IF(V1592="PRINCIPAL",'TARIFAS 2025'!$B$11,IF(V1592="INTERMEDIA",'TARIFAS 2025'!$C$11,IF(V1592="LEJANA",'TARIFAS 2025'!$D$11))))</f>
        <v>36351</v>
      </c>
      <c r="AA1592" s="51">
        <f t="shared" si="25"/>
        <v>36351</v>
      </c>
    </row>
    <row r="1593" spans="1:27" s="85" customFormat="1" x14ac:dyDescent="0.3">
      <c r="A1593" s="40" t="s">
        <v>77</v>
      </c>
      <c r="B1593" s="40" t="str">
        <f>VLOOKUP(A1593,'CENTROS DE COSTOS'!A:D,2,0)</f>
        <v>0036-0003</v>
      </c>
      <c r="C1593" s="40" t="str">
        <f>VLOOKUP(A1593,'CENTROS DE COSTOS'!A:D,3,0)</f>
        <v>Wompi Suroccidente</v>
      </c>
      <c r="D1593" s="40">
        <v>76130</v>
      </c>
      <c r="E1593" s="40" t="s">
        <v>5846</v>
      </c>
      <c r="F1593" s="40">
        <v>76794</v>
      </c>
      <c r="G1593" s="40" t="s">
        <v>33</v>
      </c>
      <c r="H1593" s="40" t="s">
        <v>1101</v>
      </c>
      <c r="I1593" s="40" t="s">
        <v>252</v>
      </c>
      <c r="J1593" s="40" t="s">
        <v>7465</v>
      </c>
      <c r="K1593" s="40" t="s">
        <v>1170</v>
      </c>
      <c r="L1593" s="40" t="s">
        <v>9545</v>
      </c>
      <c r="M1593" s="103">
        <v>45974.463194444441</v>
      </c>
      <c r="N1593" s="103">
        <v>45982.370138888888</v>
      </c>
      <c r="O1593" s="40" t="s">
        <v>35</v>
      </c>
      <c r="P1593" s="40" t="s">
        <v>35</v>
      </c>
      <c r="Q1593" s="40" t="s">
        <v>1494</v>
      </c>
      <c r="R1593" s="40" t="s">
        <v>1495</v>
      </c>
      <c r="S1593" s="40" t="s">
        <v>11790</v>
      </c>
      <c r="T1593" s="40" t="s">
        <v>1497</v>
      </c>
      <c r="U1593" s="40">
        <v>16</v>
      </c>
      <c r="V1593" s="40" t="str">
        <f>VLOOKUP(D1593,TIPOLOGIA!A:F,5,0)</f>
        <v>INTERMEDIA</v>
      </c>
      <c r="W1593" s="40" t="str">
        <f>VLOOKUP(D1593,TIPOLOGIA!A:F,6,0)</f>
        <v>TERRESTRE</v>
      </c>
      <c r="X1593" s="40" t="s">
        <v>1675</v>
      </c>
      <c r="Y1593" s="40">
        <v>1</v>
      </c>
      <c r="Z1593" s="51">
        <f>IF(T1593="SOPORTE_TELEFÓNICO",'TARIFAS 2025'!$B$14,IF(V1593="PRINCIPAL",'TARIFAS 2025'!$B$11,IF(V1593="INTERMEDIA",'TARIFAS 2025'!$C$11,IF(V1593="LEJANA",'TARIFAS 2025'!$D$11))))</f>
        <v>36351</v>
      </c>
      <c r="AA1593" s="51">
        <f t="shared" si="25"/>
        <v>36351</v>
      </c>
    </row>
    <row r="1594" spans="1:27" s="85" customFormat="1" x14ac:dyDescent="0.3">
      <c r="A1594" s="40" t="s">
        <v>88</v>
      </c>
      <c r="B1594" s="40" t="str">
        <f>VLOOKUP(A1594,'CENTROS DE COSTOS'!A:D,2,0)</f>
        <v>0036-0005</v>
      </c>
      <c r="C1594" s="40" t="str">
        <f>VLOOKUP(A1594,'CENTROS DE COSTOS'!A:D,3,0)</f>
        <v>Wompi Noroccidente</v>
      </c>
      <c r="D1594" s="40">
        <v>5854</v>
      </c>
      <c r="E1594" s="40" t="s">
        <v>5847</v>
      </c>
      <c r="F1594" s="40">
        <v>20839</v>
      </c>
      <c r="G1594" s="40" t="s">
        <v>33</v>
      </c>
      <c r="H1594" s="40" t="s">
        <v>120</v>
      </c>
      <c r="I1594" s="40" t="s">
        <v>237</v>
      </c>
      <c r="J1594" s="40" t="s">
        <v>7466</v>
      </c>
      <c r="K1594" s="40" t="s">
        <v>1170</v>
      </c>
      <c r="L1594" s="40" t="s">
        <v>9546</v>
      </c>
      <c r="M1594" s="103">
        <v>45968.683333333327</v>
      </c>
      <c r="N1594" s="103">
        <v>45982.404861111107</v>
      </c>
      <c r="O1594" s="40" t="s">
        <v>35</v>
      </c>
      <c r="P1594" s="40" t="s">
        <v>35</v>
      </c>
      <c r="Q1594" s="40" t="s">
        <v>1494</v>
      </c>
      <c r="R1594" s="40" t="s">
        <v>1495</v>
      </c>
      <c r="S1594" s="40" t="s">
        <v>11791</v>
      </c>
      <c r="T1594" s="40" t="s">
        <v>1497</v>
      </c>
      <c r="U1594" s="40">
        <v>56</v>
      </c>
      <c r="V1594" s="40" t="str">
        <f>VLOOKUP(D1594,TIPOLOGIA!A:F,5,0)</f>
        <v>LEJANA</v>
      </c>
      <c r="W1594" s="40" t="str">
        <f>VLOOKUP(D1594,TIPOLOGIA!A:F,6,0)</f>
        <v>TERRESTRE</v>
      </c>
      <c r="X1594" s="40" t="s">
        <v>12485</v>
      </c>
      <c r="Y1594" s="40">
        <v>1</v>
      </c>
      <c r="Z1594" s="51">
        <f>IF(T1594="SOPORTE_TELEFÓNICO",'TARIFAS 2025'!$B$14,IF(V1594="PRINCIPAL",'TARIFAS 2025'!$B$11,IF(V1594="INTERMEDIA",'TARIFAS 2025'!$C$11,IF(V1594="LEJANA",'TARIFAS 2025'!$D$11))))</f>
        <v>40250</v>
      </c>
      <c r="AA1594" s="51">
        <f t="shared" si="25"/>
        <v>40250</v>
      </c>
    </row>
    <row r="1595" spans="1:27" s="85" customFormat="1" x14ac:dyDescent="0.3">
      <c r="A1595" s="40" t="s">
        <v>71</v>
      </c>
      <c r="B1595" s="40" t="str">
        <f>VLOOKUP(A1595,'CENTROS DE COSTOS'!A:D,2,0)</f>
        <v>0036-0004</v>
      </c>
      <c r="C1595" s="40" t="str">
        <f>VLOOKUP(A1595,'CENTROS DE COSTOS'!A:D,3,0)</f>
        <v>Wompi Centro</v>
      </c>
      <c r="D1595" s="40">
        <v>25245</v>
      </c>
      <c r="E1595" s="40" t="s">
        <v>5848</v>
      </c>
      <c r="F1595" s="40">
        <v>23395</v>
      </c>
      <c r="G1595" s="40" t="s">
        <v>33</v>
      </c>
      <c r="H1595" s="40" t="s">
        <v>618</v>
      </c>
      <c r="I1595" s="40" t="s">
        <v>645</v>
      </c>
      <c r="J1595" s="40" t="s">
        <v>7467</v>
      </c>
      <c r="K1595" s="40" t="s">
        <v>1170</v>
      </c>
      <c r="L1595" s="40" t="s">
        <v>9547</v>
      </c>
      <c r="M1595" s="103">
        <v>45974.445138888892</v>
      </c>
      <c r="N1595" s="103">
        <v>45982.411111111112</v>
      </c>
      <c r="O1595" s="40" t="s">
        <v>35</v>
      </c>
      <c r="P1595" s="40" t="s">
        <v>35</v>
      </c>
      <c r="Q1595" s="40" t="s">
        <v>1494</v>
      </c>
      <c r="R1595" s="40" t="s">
        <v>1495</v>
      </c>
      <c r="S1595" s="40" t="s">
        <v>11792</v>
      </c>
      <c r="T1595" s="40" t="s">
        <v>1497</v>
      </c>
      <c r="U1595" s="40">
        <v>24</v>
      </c>
      <c r="V1595" s="40" t="str">
        <f>VLOOKUP(D1595,TIPOLOGIA!A:F,5,0)</f>
        <v>INTERMEDIA</v>
      </c>
      <c r="W1595" s="40" t="str">
        <f>VLOOKUP(D1595,TIPOLOGIA!A:F,6,0)</f>
        <v>TERRESTRE</v>
      </c>
      <c r="X1595" s="40" t="s">
        <v>1749</v>
      </c>
      <c r="Y1595" s="40">
        <v>1</v>
      </c>
      <c r="Z1595" s="51">
        <f>IF(T1595="SOPORTE_TELEFÓNICO",'TARIFAS 2025'!$B$14,IF(V1595="PRINCIPAL",'TARIFAS 2025'!$B$11,IF(V1595="INTERMEDIA",'TARIFAS 2025'!$C$11,IF(V1595="LEJANA",'TARIFAS 2025'!$D$11))))</f>
        <v>36351</v>
      </c>
      <c r="AA1595" s="51">
        <f t="shared" si="25"/>
        <v>36351</v>
      </c>
    </row>
    <row r="1596" spans="1:27" s="85" customFormat="1" x14ac:dyDescent="0.3">
      <c r="A1596" s="40" t="s">
        <v>91</v>
      </c>
      <c r="B1596" s="40" t="str">
        <f>VLOOKUP(A1596,'CENTROS DE COSTOS'!A:D,2,0)</f>
        <v>0036-0003</v>
      </c>
      <c r="C1596" s="40" t="str">
        <f>VLOOKUP(A1596,'CENTROS DE COSTOS'!A:D,3,0)</f>
        <v>Wompi Suroccidente</v>
      </c>
      <c r="D1596" s="40">
        <v>52051</v>
      </c>
      <c r="E1596" s="40" t="s">
        <v>5849</v>
      </c>
      <c r="F1596" s="40">
        <v>69328</v>
      </c>
      <c r="G1596" s="40" t="s">
        <v>33</v>
      </c>
      <c r="H1596" s="40" t="s">
        <v>133</v>
      </c>
      <c r="I1596" s="40" t="s">
        <v>843</v>
      </c>
      <c r="J1596" s="40" t="s">
        <v>7468</v>
      </c>
      <c r="K1596" s="40" t="s">
        <v>1170</v>
      </c>
      <c r="L1596" s="40" t="s">
        <v>9548</v>
      </c>
      <c r="M1596" s="103">
        <v>45972.401388888888</v>
      </c>
      <c r="N1596" s="103">
        <v>45982.415277777778</v>
      </c>
      <c r="O1596" s="40" t="s">
        <v>35</v>
      </c>
      <c r="P1596" s="40" t="s">
        <v>35</v>
      </c>
      <c r="Q1596" s="40" t="s">
        <v>1494</v>
      </c>
      <c r="R1596" s="40" t="s">
        <v>1495</v>
      </c>
      <c r="S1596" s="40" t="s">
        <v>11793</v>
      </c>
      <c r="T1596" s="40" t="s">
        <v>1497</v>
      </c>
      <c r="U1596" s="40">
        <v>64</v>
      </c>
      <c r="V1596" s="40" t="str">
        <f>VLOOKUP(D1596,TIPOLOGIA!A:F,5,0)</f>
        <v>INTERMEDIA</v>
      </c>
      <c r="W1596" s="40" t="str">
        <f>VLOOKUP(D1596,TIPOLOGIA!A:F,6,0)</f>
        <v>TERRESTRE</v>
      </c>
      <c r="X1596" s="40" t="s">
        <v>12486</v>
      </c>
      <c r="Y1596" s="40">
        <v>1</v>
      </c>
      <c r="Z1596" s="51">
        <f>IF(T1596="SOPORTE_TELEFÓNICO",'TARIFAS 2025'!$B$14,IF(V1596="PRINCIPAL",'TARIFAS 2025'!$B$11,IF(V1596="INTERMEDIA",'TARIFAS 2025'!$C$11,IF(V1596="LEJANA",'TARIFAS 2025'!$D$11))))</f>
        <v>36351</v>
      </c>
      <c r="AA1596" s="51">
        <f t="shared" si="25"/>
        <v>36351</v>
      </c>
    </row>
    <row r="1597" spans="1:27" s="85" customFormat="1" x14ac:dyDescent="0.3">
      <c r="A1597" s="40" t="s">
        <v>99</v>
      </c>
      <c r="B1597" s="40" t="str">
        <f>VLOOKUP(A1597,'CENTROS DE COSTOS'!A:D,2,0)</f>
        <v>0036-0006</v>
      </c>
      <c r="C1597" s="40" t="str">
        <f>VLOOKUP(A1597,'CENTROS DE COSTOS'!A:D,3,0)</f>
        <v>Wompi Oriente</v>
      </c>
      <c r="D1597" s="40">
        <v>85001</v>
      </c>
      <c r="E1597" s="40" t="s">
        <v>5850</v>
      </c>
      <c r="F1597" s="40">
        <v>71976</v>
      </c>
      <c r="G1597" s="40" t="s">
        <v>33</v>
      </c>
      <c r="H1597" s="40" t="s">
        <v>481</v>
      </c>
      <c r="I1597" s="40" t="s">
        <v>99</v>
      </c>
      <c r="J1597" s="40" t="s">
        <v>1586</v>
      </c>
      <c r="K1597" s="40" t="s">
        <v>1170</v>
      </c>
      <c r="L1597" s="40" t="s">
        <v>9549</v>
      </c>
      <c r="M1597" s="103">
        <v>45982.333333333343</v>
      </c>
      <c r="N1597" s="103">
        <v>45982.418749999997</v>
      </c>
      <c r="O1597" s="40" t="s">
        <v>35</v>
      </c>
      <c r="P1597" s="40" t="s">
        <v>35</v>
      </c>
      <c r="Q1597" s="40" t="s">
        <v>1494</v>
      </c>
      <c r="R1597" s="40" t="s">
        <v>1495</v>
      </c>
      <c r="S1597" s="40" t="s">
        <v>11794</v>
      </c>
      <c r="T1597" s="40" t="s">
        <v>1172</v>
      </c>
      <c r="U1597" s="40">
        <v>40</v>
      </c>
      <c r="V1597" s="40" t="str">
        <f>VLOOKUP(D1597,TIPOLOGIA!A:F,5,0)</f>
        <v>PRINCIPAL</v>
      </c>
      <c r="W1597" s="40" t="str">
        <f>VLOOKUP(D1597,TIPOLOGIA!A:F,6,0)</f>
        <v>TERRESTRE</v>
      </c>
      <c r="X1597" s="40" t="s">
        <v>1219</v>
      </c>
      <c r="Y1597" s="40">
        <v>1</v>
      </c>
      <c r="Z1597" s="51">
        <f>IF(T1597="SOPORTE_TELEFÓNICO",'TARIFAS 2025'!$B$14,IF(V1597="PRINCIPAL",'TARIFAS 2025'!$B$11,IF(V1597="INTERMEDIA",'TARIFAS 2025'!$C$11,IF(V1597="LEJANA",'TARIFAS 2025'!$D$11))))</f>
        <v>31419</v>
      </c>
      <c r="AA1597" s="51">
        <f t="shared" si="25"/>
        <v>31419</v>
      </c>
    </row>
    <row r="1598" spans="1:27" s="85" customFormat="1" x14ac:dyDescent="0.3">
      <c r="A1598" s="40" t="s">
        <v>77</v>
      </c>
      <c r="B1598" s="40" t="str">
        <f>VLOOKUP(A1598,'CENTROS DE COSTOS'!A:D,2,0)</f>
        <v>0036-0003</v>
      </c>
      <c r="C1598" s="40" t="str">
        <f>VLOOKUP(A1598,'CENTROS DE COSTOS'!A:D,3,0)</f>
        <v>Wompi Suroccidente</v>
      </c>
      <c r="D1598" s="40">
        <v>76001</v>
      </c>
      <c r="E1598" s="40" t="s">
        <v>5851</v>
      </c>
      <c r="F1598" s="40">
        <v>81384</v>
      </c>
      <c r="G1598" s="40" t="s">
        <v>33</v>
      </c>
      <c r="H1598" s="40" t="s">
        <v>1101</v>
      </c>
      <c r="I1598" s="40" t="s">
        <v>77</v>
      </c>
      <c r="J1598" s="40" t="s">
        <v>7469</v>
      </c>
      <c r="K1598" s="40" t="s">
        <v>1170</v>
      </c>
      <c r="L1598" s="40" t="s">
        <v>9550</v>
      </c>
      <c r="M1598" s="103">
        <v>45981.55</v>
      </c>
      <c r="N1598" s="103">
        <v>45982.419444444437</v>
      </c>
      <c r="O1598" s="40" t="s">
        <v>35</v>
      </c>
      <c r="P1598" s="40" t="s">
        <v>35</v>
      </c>
      <c r="Q1598" s="40" t="s">
        <v>1494</v>
      </c>
      <c r="R1598" s="40" t="s">
        <v>1495</v>
      </c>
      <c r="S1598" s="40" t="s">
        <v>11795</v>
      </c>
      <c r="T1598" s="40" t="s">
        <v>1172</v>
      </c>
      <c r="U1598" s="40">
        <v>16</v>
      </c>
      <c r="V1598" s="40" t="str">
        <f>VLOOKUP(D1598,TIPOLOGIA!A:F,5,0)</f>
        <v>PRINCIPAL</v>
      </c>
      <c r="W1598" s="40" t="str">
        <f>VLOOKUP(D1598,TIPOLOGIA!A:F,6,0)</f>
        <v>TERRESTRE</v>
      </c>
      <c r="X1598" s="40" t="s">
        <v>1673</v>
      </c>
      <c r="Y1598" s="40">
        <v>1</v>
      </c>
      <c r="Z1598" s="51">
        <f>IF(T1598="SOPORTE_TELEFÓNICO",'TARIFAS 2025'!$B$14,IF(V1598="PRINCIPAL",'TARIFAS 2025'!$B$11,IF(V1598="INTERMEDIA",'TARIFAS 2025'!$C$11,IF(V1598="LEJANA",'TARIFAS 2025'!$D$11))))</f>
        <v>31419</v>
      </c>
      <c r="AA1598" s="51">
        <f t="shared" ref="AA1598:AA1661" si="26">Z1598*Y1598</f>
        <v>31419</v>
      </c>
    </row>
    <row r="1599" spans="1:27" s="85" customFormat="1" x14ac:dyDescent="0.3">
      <c r="A1599" s="40" t="s">
        <v>77</v>
      </c>
      <c r="B1599" s="40" t="str">
        <f>VLOOKUP(A1599,'CENTROS DE COSTOS'!A:D,2,0)</f>
        <v>0036-0003</v>
      </c>
      <c r="C1599" s="40" t="str">
        <f>VLOOKUP(A1599,'CENTROS DE COSTOS'!A:D,3,0)</f>
        <v>Wompi Suroccidente</v>
      </c>
      <c r="D1599" s="40">
        <v>19001</v>
      </c>
      <c r="E1599" s="40" t="s">
        <v>5852</v>
      </c>
      <c r="F1599" s="40">
        <v>78388</v>
      </c>
      <c r="G1599" s="40" t="s">
        <v>33</v>
      </c>
      <c r="H1599" s="40" t="s">
        <v>498</v>
      </c>
      <c r="I1599" s="40" t="s">
        <v>93</v>
      </c>
      <c r="J1599" s="40" t="s">
        <v>7470</v>
      </c>
      <c r="K1599" s="40" t="s">
        <v>1170</v>
      </c>
      <c r="L1599" s="40" t="s">
        <v>9551</v>
      </c>
      <c r="M1599" s="103">
        <v>45980.436111111107</v>
      </c>
      <c r="N1599" s="103">
        <v>45982.42083333333</v>
      </c>
      <c r="O1599" s="40" t="s">
        <v>35</v>
      </c>
      <c r="P1599" s="40" t="s">
        <v>35</v>
      </c>
      <c r="Q1599" s="40" t="s">
        <v>1494</v>
      </c>
      <c r="R1599" s="40" t="s">
        <v>1495</v>
      </c>
      <c r="S1599" s="40" t="s">
        <v>11796</v>
      </c>
      <c r="T1599" s="40" t="s">
        <v>1172</v>
      </c>
      <c r="U1599" s="40">
        <v>32</v>
      </c>
      <c r="V1599" s="40" t="str">
        <f>VLOOKUP(D1599,TIPOLOGIA!A:F,5,0)</f>
        <v>LEJANA</v>
      </c>
      <c r="W1599" s="40" t="str">
        <f>VLOOKUP(D1599,TIPOLOGIA!A:F,6,0)</f>
        <v>TERRESTRE</v>
      </c>
      <c r="X1599" s="40" t="s">
        <v>1806</v>
      </c>
      <c r="Y1599" s="40">
        <v>1</v>
      </c>
      <c r="Z1599" s="51">
        <f>IF(T1599="SOPORTE_TELEFÓNICO",'TARIFAS 2025'!$B$14,IF(V1599="PRINCIPAL",'TARIFAS 2025'!$B$11,IF(V1599="INTERMEDIA",'TARIFAS 2025'!$C$11,IF(V1599="LEJANA",'TARIFAS 2025'!$D$11))))</f>
        <v>40250</v>
      </c>
      <c r="AA1599" s="51">
        <f t="shared" si="26"/>
        <v>40250</v>
      </c>
    </row>
    <row r="1600" spans="1:27" s="85" customFormat="1" x14ac:dyDescent="0.3">
      <c r="A1600" s="40" t="s">
        <v>74</v>
      </c>
      <c r="B1600" s="40" t="str">
        <f>VLOOKUP(A1600,'CENTROS DE COSTOS'!A:D,2,0)</f>
        <v>0036-0007</v>
      </c>
      <c r="C1600" s="40" t="str">
        <f>VLOOKUP(A1600,'CENTROS DE COSTOS'!A:D,3,0)</f>
        <v>Wompi Santander</v>
      </c>
      <c r="D1600" s="40">
        <v>68001</v>
      </c>
      <c r="E1600" s="40" t="s">
        <v>5853</v>
      </c>
      <c r="F1600" s="40">
        <v>74162</v>
      </c>
      <c r="G1600" s="40" t="s">
        <v>33</v>
      </c>
      <c r="H1600" s="40" t="s">
        <v>963</v>
      </c>
      <c r="I1600" s="40" t="s">
        <v>74</v>
      </c>
      <c r="J1600" s="40" t="s">
        <v>3210</v>
      </c>
      <c r="K1600" s="40" t="s">
        <v>1170</v>
      </c>
      <c r="L1600" s="40" t="s">
        <v>9552</v>
      </c>
      <c r="M1600" s="103">
        <v>45980.502083333333</v>
      </c>
      <c r="N1600" s="103">
        <v>45982.422222222223</v>
      </c>
      <c r="O1600" s="40" t="s">
        <v>35</v>
      </c>
      <c r="P1600" s="40" t="s">
        <v>35</v>
      </c>
      <c r="Q1600" s="40" t="s">
        <v>1494</v>
      </c>
      <c r="R1600" s="40" t="s">
        <v>1495</v>
      </c>
      <c r="S1600" s="40" t="s">
        <v>11797</v>
      </c>
      <c r="T1600" s="40" t="s">
        <v>1172</v>
      </c>
      <c r="U1600" s="40">
        <v>24</v>
      </c>
      <c r="V1600" s="40" t="str">
        <f>VLOOKUP(D1600,TIPOLOGIA!A:F,5,0)</f>
        <v>PRINCIPAL</v>
      </c>
      <c r="W1600" s="40" t="str">
        <f>VLOOKUP(D1600,TIPOLOGIA!A:F,6,0)</f>
        <v>TERRESTRE</v>
      </c>
      <c r="X1600" s="40" t="s">
        <v>1401</v>
      </c>
      <c r="Y1600" s="40">
        <v>1</v>
      </c>
      <c r="Z1600" s="51">
        <f>IF(T1600="SOPORTE_TELEFÓNICO",'TARIFAS 2025'!$B$14,IF(V1600="PRINCIPAL",'TARIFAS 2025'!$B$11,IF(V1600="INTERMEDIA",'TARIFAS 2025'!$C$11,IF(V1600="LEJANA",'TARIFAS 2025'!$D$11))))</f>
        <v>31419</v>
      </c>
      <c r="AA1600" s="51">
        <f t="shared" si="26"/>
        <v>31419</v>
      </c>
    </row>
    <row r="1601" spans="1:27" s="85" customFormat="1" x14ac:dyDescent="0.3">
      <c r="A1601" s="40" t="s">
        <v>80</v>
      </c>
      <c r="B1601" s="40" t="str">
        <f>VLOOKUP(A1601,'CENTROS DE COSTOS'!A:D,2,0)</f>
        <v>0036-0001</v>
      </c>
      <c r="C1601" s="40" t="str">
        <f>VLOOKUP(A1601,'CENTROS DE COSTOS'!A:D,3,0)</f>
        <v>Wompi Costa</v>
      </c>
      <c r="D1601" s="40">
        <v>13001</v>
      </c>
      <c r="E1601" s="40" t="s">
        <v>5854</v>
      </c>
      <c r="F1601" s="40">
        <v>67024</v>
      </c>
      <c r="G1601" s="40" t="s">
        <v>33</v>
      </c>
      <c r="H1601" s="40" t="s">
        <v>275</v>
      </c>
      <c r="I1601" s="40" t="s">
        <v>80</v>
      </c>
      <c r="J1601" s="40" t="s">
        <v>7471</v>
      </c>
      <c r="K1601" s="40" t="s">
        <v>1170</v>
      </c>
      <c r="L1601" s="40" t="s">
        <v>9553</v>
      </c>
      <c r="M1601" s="103">
        <v>45980.34097222222</v>
      </c>
      <c r="N1601" s="103">
        <v>45982.42291666667</v>
      </c>
      <c r="O1601" s="40" t="s">
        <v>35</v>
      </c>
      <c r="P1601" s="40" t="s">
        <v>35</v>
      </c>
      <c r="Q1601" s="40" t="s">
        <v>1494</v>
      </c>
      <c r="R1601" s="40" t="s">
        <v>1495</v>
      </c>
      <c r="S1601" s="40" t="s">
        <v>11798</v>
      </c>
      <c r="T1601" s="40" t="s">
        <v>1172</v>
      </c>
      <c r="U1601" s="40">
        <v>64</v>
      </c>
      <c r="V1601" s="40" t="str">
        <f>VLOOKUP(D1601,TIPOLOGIA!A:F,5,0)</f>
        <v>PRINCIPAL</v>
      </c>
      <c r="W1601" s="40" t="str">
        <f>VLOOKUP(D1601,TIPOLOGIA!A:F,6,0)</f>
        <v>TERRESTRE</v>
      </c>
      <c r="X1601" s="40" t="s">
        <v>1299</v>
      </c>
      <c r="Y1601" s="40">
        <v>1</v>
      </c>
      <c r="Z1601" s="51">
        <f>IF(T1601="SOPORTE_TELEFÓNICO",'TARIFAS 2025'!$B$14,IF(V1601="PRINCIPAL",'TARIFAS 2025'!$B$11,IF(V1601="INTERMEDIA",'TARIFAS 2025'!$C$11,IF(V1601="LEJANA",'TARIFAS 2025'!$D$11))))</f>
        <v>31419</v>
      </c>
      <c r="AA1601" s="51">
        <f t="shared" si="26"/>
        <v>31419</v>
      </c>
    </row>
    <row r="1602" spans="1:27" s="85" customFormat="1" x14ac:dyDescent="0.3">
      <c r="A1602" s="40" t="s">
        <v>80</v>
      </c>
      <c r="B1602" s="40" t="str">
        <f>VLOOKUP(A1602,'CENTROS DE COSTOS'!A:D,2,0)</f>
        <v>0036-0001</v>
      </c>
      <c r="C1602" s="40" t="str">
        <f>VLOOKUP(A1602,'CENTROS DE COSTOS'!A:D,3,0)</f>
        <v>Wompi Costa</v>
      </c>
      <c r="D1602" s="40">
        <v>13001</v>
      </c>
      <c r="E1602" s="40" t="s">
        <v>5855</v>
      </c>
      <c r="F1602" s="40">
        <v>64744</v>
      </c>
      <c r="G1602" s="40" t="s">
        <v>33</v>
      </c>
      <c r="H1602" s="40" t="s">
        <v>275</v>
      </c>
      <c r="I1602" s="40" t="s">
        <v>80</v>
      </c>
      <c r="J1602" s="40" t="s">
        <v>7472</v>
      </c>
      <c r="K1602" s="40" t="s">
        <v>1170</v>
      </c>
      <c r="L1602" s="40" t="s">
        <v>9554</v>
      </c>
      <c r="M1602" s="103">
        <v>45980.394444444442</v>
      </c>
      <c r="N1602" s="103">
        <v>45982.424305555563</v>
      </c>
      <c r="O1602" s="40" t="s">
        <v>35</v>
      </c>
      <c r="P1602" s="40" t="s">
        <v>35</v>
      </c>
      <c r="Q1602" s="40" t="s">
        <v>1494</v>
      </c>
      <c r="R1602" s="40" t="s">
        <v>1495</v>
      </c>
      <c r="S1602" s="40" t="s">
        <v>11799</v>
      </c>
      <c r="T1602" s="40" t="s">
        <v>1172</v>
      </c>
      <c r="U1602" s="40">
        <v>56</v>
      </c>
      <c r="V1602" s="40" t="str">
        <f>VLOOKUP(D1602,TIPOLOGIA!A:F,5,0)</f>
        <v>PRINCIPAL</v>
      </c>
      <c r="W1602" s="40" t="str">
        <f>VLOOKUP(D1602,TIPOLOGIA!A:F,6,0)</f>
        <v>TERRESTRE</v>
      </c>
      <c r="X1602" s="40" t="s">
        <v>1299</v>
      </c>
      <c r="Y1602" s="40">
        <v>1</v>
      </c>
      <c r="Z1602" s="51">
        <f>IF(T1602="SOPORTE_TELEFÓNICO",'TARIFAS 2025'!$B$14,IF(V1602="PRINCIPAL",'TARIFAS 2025'!$B$11,IF(V1602="INTERMEDIA",'TARIFAS 2025'!$C$11,IF(V1602="LEJANA",'TARIFAS 2025'!$D$11))))</f>
        <v>31419</v>
      </c>
      <c r="AA1602" s="51">
        <f t="shared" si="26"/>
        <v>31419</v>
      </c>
    </row>
    <row r="1603" spans="1:27" s="85" customFormat="1" x14ac:dyDescent="0.3">
      <c r="A1603" s="40" t="s">
        <v>99</v>
      </c>
      <c r="B1603" s="40" t="str">
        <f>VLOOKUP(A1603,'CENTROS DE COSTOS'!A:D,2,0)</f>
        <v>0036-0006</v>
      </c>
      <c r="C1603" s="40" t="str">
        <f>VLOOKUP(A1603,'CENTROS DE COSTOS'!A:D,3,0)</f>
        <v>Wompi Oriente</v>
      </c>
      <c r="D1603" s="40">
        <v>85001</v>
      </c>
      <c r="E1603" s="40" t="s">
        <v>5856</v>
      </c>
      <c r="F1603" s="40">
        <v>74557</v>
      </c>
      <c r="G1603" s="40" t="s">
        <v>33</v>
      </c>
      <c r="H1603" s="40" t="s">
        <v>481</v>
      </c>
      <c r="I1603" s="40" t="s">
        <v>99</v>
      </c>
      <c r="J1603" s="40" t="s">
        <v>1511</v>
      </c>
      <c r="K1603" s="40" t="s">
        <v>1170</v>
      </c>
      <c r="L1603" s="40" t="s">
        <v>9555</v>
      </c>
      <c r="M1603" s="103">
        <v>45981.536805555559</v>
      </c>
      <c r="N1603" s="103">
        <v>45982.436805555553</v>
      </c>
      <c r="O1603" s="40" t="s">
        <v>35</v>
      </c>
      <c r="P1603" s="40" t="s">
        <v>35</v>
      </c>
      <c r="Q1603" s="40" t="s">
        <v>1494</v>
      </c>
      <c r="R1603" s="40" t="s">
        <v>1495</v>
      </c>
      <c r="S1603" s="40" t="s">
        <v>11800</v>
      </c>
      <c r="T1603" s="40" t="s">
        <v>1172</v>
      </c>
      <c r="U1603" s="40">
        <v>32</v>
      </c>
      <c r="V1603" s="40" t="str">
        <f>VLOOKUP(D1603,TIPOLOGIA!A:F,5,0)</f>
        <v>PRINCIPAL</v>
      </c>
      <c r="W1603" s="40" t="str">
        <f>VLOOKUP(D1603,TIPOLOGIA!A:F,6,0)</f>
        <v>TERRESTRE</v>
      </c>
      <c r="X1603" s="40" t="s">
        <v>1219</v>
      </c>
      <c r="Y1603" s="40">
        <v>1</v>
      </c>
      <c r="Z1603" s="51">
        <f>IF(T1603="SOPORTE_TELEFÓNICO",'TARIFAS 2025'!$B$14,IF(V1603="PRINCIPAL",'TARIFAS 2025'!$B$11,IF(V1603="INTERMEDIA",'TARIFAS 2025'!$C$11,IF(V1603="LEJANA",'TARIFAS 2025'!$D$11))))</f>
        <v>31419</v>
      </c>
      <c r="AA1603" s="51">
        <f t="shared" si="26"/>
        <v>31419</v>
      </c>
    </row>
    <row r="1604" spans="1:27" s="85" customFormat="1" x14ac:dyDescent="0.3">
      <c r="A1604" s="40" t="s">
        <v>81</v>
      </c>
      <c r="B1604" s="40" t="str">
        <f>VLOOKUP(A1604,'CENTROS DE COSTOS'!A:D,2,0)</f>
        <v>0036-0007</v>
      </c>
      <c r="C1604" s="40" t="str">
        <f>VLOOKUP(A1604,'CENTROS DE COSTOS'!A:D,3,0)</f>
        <v>Wompi Santander</v>
      </c>
      <c r="D1604" s="40">
        <v>54261</v>
      </c>
      <c r="E1604" s="40" t="s">
        <v>5857</v>
      </c>
      <c r="F1604" s="40">
        <v>79513</v>
      </c>
      <c r="G1604" s="40" t="s">
        <v>33</v>
      </c>
      <c r="H1604" s="40" t="s">
        <v>891</v>
      </c>
      <c r="I1604" s="40" t="s">
        <v>906</v>
      </c>
      <c r="J1604" s="40" t="s">
        <v>7473</v>
      </c>
      <c r="K1604" s="40" t="s">
        <v>1170</v>
      </c>
      <c r="L1604" s="40" t="s">
        <v>9556</v>
      </c>
      <c r="M1604" s="103">
        <v>45975.352777777778</v>
      </c>
      <c r="N1604" s="103">
        <v>45982.458333333343</v>
      </c>
      <c r="O1604" s="40" t="s">
        <v>35</v>
      </c>
      <c r="P1604" s="40" t="s">
        <v>35</v>
      </c>
      <c r="Q1604" s="40" t="s">
        <v>1494</v>
      </c>
      <c r="R1604" s="40" t="s">
        <v>1495</v>
      </c>
      <c r="S1604" s="40" t="s">
        <v>11801</v>
      </c>
      <c r="T1604" s="40" t="s">
        <v>1172</v>
      </c>
      <c r="U1604" s="40">
        <v>16</v>
      </c>
      <c r="V1604" s="40" t="str">
        <f>VLOOKUP(D1604,TIPOLOGIA!A:F,5,0)</f>
        <v>INTERMEDIA</v>
      </c>
      <c r="W1604" s="40" t="str">
        <f>VLOOKUP(D1604,TIPOLOGIA!A:F,6,0)</f>
        <v>TERRESTRE</v>
      </c>
      <c r="X1604" s="40" t="s">
        <v>1205</v>
      </c>
      <c r="Y1604" s="40">
        <v>1</v>
      </c>
      <c r="Z1604" s="51">
        <f>IF(T1604="SOPORTE_TELEFÓNICO",'TARIFAS 2025'!$B$14,IF(V1604="PRINCIPAL",'TARIFAS 2025'!$B$11,IF(V1604="INTERMEDIA",'TARIFAS 2025'!$C$11,IF(V1604="LEJANA",'TARIFAS 2025'!$D$11))))</f>
        <v>36351</v>
      </c>
      <c r="AA1604" s="51">
        <f t="shared" si="26"/>
        <v>36351</v>
      </c>
    </row>
    <row r="1605" spans="1:27" s="85" customFormat="1" x14ac:dyDescent="0.3">
      <c r="A1605" s="40" t="s">
        <v>98</v>
      </c>
      <c r="B1605" s="40" t="str">
        <f>VLOOKUP(A1605,'CENTROS DE COSTOS'!A:D,2,0)</f>
        <v>0036-0006</v>
      </c>
      <c r="C1605" s="40" t="str">
        <f>VLOOKUP(A1605,'CENTROS DE COSTOS'!A:D,3,0)</f>
        <v>Wompi Oriente</v>
      </c>
      <c r="D1605" s="40">
        <v>50001</v>
      </c>
      <c r="E1605" s="40" t="s">
        <v>5858</v>
      </c>
      <c r="F1605" s="40">
        <v>14801</v>
      </c>
      <c r="G1605" s="40" t="s">
        <v>33</v>
      </c>
      <c r="H1605" s="40" t="s">
        <v>814</v>
      </c>
      <c r="I1605" s="40" t="s">
        <v>98</v>
      </c>
      <c r="J1605" s="40" t="s">
        <v>3313</v>
      </c>
      <c r="K1605" s="40" t="s">
        <v>1170</v>
      </c>
      <c r="L1605" s="40" t="s">
        <v>9557</v>
      </c>
      <c r="M1605" s="103">
        <v>45981.427083333343</v>
      </c>
      <c r="N1605" s="103">
        <v>45982.470833333333</v>
      </c>
      <c r="O1605" s="40" t="s">
        <v>35</v>
      </c>
      <c r="P1605" s="40" t="s">
        <v>35</v>
      </c>
      <c r="Q1605" s="40" t="s">
        <v>1494</v>
      </c>
      <c r="R1605" s="40" t="s">
        <v>1495</v>
      </c>
      <c r="S1605" s="40" t="s">
        <v>11802</v>
      </c>
      <c r="T1605" s="40" t="s">
        <v>1172</v>
      </c>
      <c r="U1605" s="40">
        <v>56</v>
      </c>
      <c r="V1605" s="40" t="str">
        <f>VLOOKUP(D1605,TIPOLOGIA!A:F,5,0)</f>
        <v>PRINCIPAL</v>
      </c>
      <c r="W1605" s="40" t="str">
        <f>VLOOKUP(D1605,TIPOLOGIA!A:F,6,0)</f>
        <v>TERRESTRE</v>
      </c>
      <c r="X1605" s="40" t="s">
        <v>1373</v>
      </c>
      <c r="Y1605" s="40">
        <v>1</v>
      </c>
      <c r="Z1605" s="51">
        <f>IF(T1605="SOPORTE_TELEFÓNICO",'TARIFAS 2025'!$B$14,IF(V1605="PRINCIPAL",'TARIFAS 2025'!$B$11,IF(V1605="INTERMEDIA",'TARIFAS 2025'!$C$11,IF(V1605="LEJANA",'TARIFAS 2025'!$D$11))))</f>
        <v>31419</v>
      </c>
      <c r="AA1605" s="51">
        <f t="shared" si="26"/>
        <v>31419</v>
      </c>
    </row>
    <row r="1606" spans="1:27" s="85" customFormat="1" x14ac:dyDescent="0.3">
      <c r="A1606" s="40" t="s">
        <v>77</v>
      </c>
      <c r="B1606" s="40" t="str">
        <f>VLOOKUP(A1606,'CENTROS DE COSTOS'!A:D,2,0)</f>
        <v>0036-0003</v>
      </c>
      <c r="C1606" s="40" t="str">
        <f>VLOOKUP(A1606,'CENTROS DE COSTOS'!A:D,3,0)</f>
        <v>Wompi Suroccidente</v>
      </c>
      <c r="D1606" s="40">
        <v>19256</v>
      </c>
      <c r="E1606" s="40" t="s">
        <v>5859</v>
      </c>
      <c r="F1606" s="40">
        <v>72684</v>
      </c>
      <c r="G1606" s="40" t="s">
        <v>33</v>
      </c>
      <c r="H1606" s="40" t="s">
        <v>498</v>
      </c>
      <c r="I1606" s="40" t="s">
        <v>501</v>
      </c>
      <c r="J1606" s="40" t="s">
        <v>7474</v>
      </c>
      <c r="K1606" s="40" t="s">
        <v>1170</v>
      </c>
      <c r="L1606" s="40" t="s">
        <v>9558</v>
      </c>
      <c r="M1606" s="103">
        <v>45981.527777777781</v>
      </c>
      <c r="N1606" s="103">
        <v>45982.472222222219</v>
      </c>
      <c r="O1606" s="40" t="s">
        <v>35</v>
      </c>
      <c r="P1606" s="40" t="s">
        <v>35</v>
      </c>
      <c r="Q1606" s="40" t="s">
        <v>1494</v>
      </c>
      <c r="R1606" s="40" t="s">
        <v>1495</v>
      </c>
      <c r="S1606" s="40" t="s">
        <v>11803</v>
      </c>
      <c r="T1606" s="40" t="s">
        <v>1172</v>
      </c>
      <c r="U1606" s="40">
        <v>24</v>
      </c>
      <c r="V1606" s="40" t="str">
        <f>VLOOKUP(D1606,TIPOLOGIA!A:F,5,0)</f>
        <v>LEJANA</v>
      </c>
      <c r="W1606" s="40" t="str">
        <f>VLOOKUP(D1606,TIPOLOGIA!A:F,6,0)</f>
        <v>TERRESTRE</v>
      </c>
      <c r="X1606" s="40" t="s">
        <v>1806</v>
      </c>
      <c r="Y1606" s="40">
        <v>1</v>
      </c>
      <c r="Z1606" s="51">
        <f>IF(T1606="SOPORTE_TELEFÓNICO",'TARIFAS 2025'!$B$14,IF(V1606="PRINCIPAL",'TARIFAS 2025'!$B$11,IF(V1606="INTERMEDIA",'TARIFAS 2025'!$C$11,IF(V1606="LEJANA",'TARIFAS 2025'!$D$11))))</f>
        <v>40250</v>
      </c>
      <c r="AA1606" s="51">
        <f t="shared" si="26"/>
        <v>40250</v>
      </c>
    </row>
    <row r="1607" spans="1:27" s="85" customFormat="1" x14ac:dyDescent="0.3">
      <c r="A1607" s="40" t="s">
        <v>77</v>
      </c>
      <c r="B1607" s="40" t="str">
        <f>VLOOKUP(A1607,'CENTROS DE COSTOS'!A:D,2,0)</f>
        <v>0036-0003</v>
      </c>
      <c r="C1607" s="40" t="str">
        <f>VLOOKUP(A1607,'CENTROS DE COSTOS'!A:D,3,0)</f>
        <v>Wompi Suroccidente</v>
      </c>
      <c r="D1607" s="40">
        <v>19001</v>
      </c>
      <c r="E1607" s="40" t="s">
        <v>5860</v>
      </c>
      <c r="F1607" s="40">
        <v>69740</v>
      </c>
      <c r="G1607" s="40" t="s">
        <v>33</v>
      </c>
      <c r="H1607" s="40" t="s">
        <v>498</v>
      </c>
      <c r="I1607" s="40" t="s">
        <v>93</v>
      </c>
      <c r="J1607" s="40" t="s">
        <v>7475</v>
      </c>
      <c r="K1607" s="40" t="s">
        <v>1170</v>
      </c>
      <c r="L1607" s="40" t="s">
        <v>9559</v>
      </c>
      <c r="M1607" s="103">
        <v>45981.452777777777</v>
      </c>
      <c r="N1607" s="103">
        <v>45982.475694444453</v>
      </c>
      <c r="O1607" s="40" t="s">
        <v>35</v>
      </c>
      <c r="P1607" s="40" t="s">
        <v>35</v>
      </c>
      <c r="Q1607" s="40" t="s">
        <v>1494</v>
      </c>
      <c r="R1607" s="40" t="s">
        <v>1495</v>
      </c>
      <c r="S1607" s="40" t="s">
        <v>11804</v>
      </c>
      <c r="T1607" s="40" t="s">
        <v>1172</v>
      </c>
      <c r="U1607" s="40">
        <v>16</v>
      </c>
      <c r="V1607" s="40" t="str">
        <f>VLOOKUP(D1607,TIPOLOGIA!A:F,5,0)</f>
        <v>LEJANA</v>
      </c>
      <c r="W1607" s="40" t="str">
        <f>VLOOKUP(D1607,TIPOLOGIA!A:F,6,0)</f>
        <v>TERRESTRE</v>
      </c>
      <c r="X1607" s="40" t="s">
        <v>1806</v>
      </c>
      <c r="Y1607" s="40">
        <v>1</v>
      </c>
      <c r="Z1607" s="51">
        <f>IF(T1607="SOPORTE_TELEFÓNICO",'TARIFAS 2025'!$B$14,IF(V1607="PRINCIPAL",'TARIFAS 2025'!$B$11,IF(V1607="INTERMEDIA",'TARIFAS 2025'!$C$11,IF(V1607="LEJANA",'TARIFAS 2025'!$D$11))))</f>
        <v>40250</v>
      </c>
      <c r="AA1607" s="51">
        <f t="shared" si="26"/>
        <v>40250</v>
      </c>
    </row>
    <row r="1608" spans="1:27" s="85" customFormat="1" x14ac:dyDescent="0.3">
      <c r="A1608" s="40" t="s">
        <v>98</v>
      </c>
      <c r="B1608" s="40" t="str">
        <f>VLOOKUP(A1608,'CENTROS DE COSTOS'!A:D,2,0)</f>
        <v>0036-0006</v>
      </c>
      <c r="C1608" s="40" t="str">
        <f>VLOOKUP(A1608,'CENTROS DE COSTOS'!A:D,3,0)</f>
        <v>Wompi Oriente</v>
      </c>
      <c r="D1608" s="40">
        <v>50001</v>
      </c>
      <c r="E1608" s="40" t="s">
        <v>5861</v>
      </c>
      <c r="F1608" s="40">
        <v>75775</v>
      </c>
      <c r="G1608" s="40" t="s">
        <v>33</v>
      </c>
      <c r="H1608" s="40" t="s">
        <v>814</v>
      </c>
      <c r="I1608" s="40" t="s">
        <v>98</v>
      </c>
      <c r="J1608" s="40" t="s">
        <v>7476</v>
      </c>
      <c r="K1608" s="40" t="s">
        <v>1170</v>
      </c>
      <c r="L1608" s="40" t="s">
        <v>9560</v>
      </c>
      <c r="M1608" s="103">
        <v>45981.489583333343</v>
      </c>
      <c r="N1608" s="103">
        <v>45982.482638888891</v>
      </c>
      <c r="O1608" s="40" t="s">
        <v>35</v>
      </c>
      <c r="P1608" s="40" t="s">
        <v>35</v>
      </c>
      <c r="Q1608" s="40" t="s">
        <v>1494</v>
      </c>
      <c r="R1608" s="40" t="s">
        <v>1495</v>
      </c>
      <c r="S1608" s="40" t="s">
        <v>11805</v>
      </c>
      <c r="T1608" s="40" t="s">
        <v>1172</v>
      </c>
      <c r="U1608" s="40">
        <v>24</v>
      </c>
      <c r="V1608" s="40" t="str">
        <f>VLOOKUP(D1608,TIPOLOGIA!A:F,5,0)</f>
        <v>PRINCIPAL</v>
      </c>
      <c r="W1608" s="40" t="str">
        <f>VLOOKUP(D1608,TIPOLOGIA!A:F,6,0)</f>
        <v>TERRESTRE</v>
      </c>
      <c r="X1608" s="40" t="s">
        <v>1373</v>
      </c>
      <c r="Y1608" s="40">
        <v>1</v>
      </c>
      <c r="Z1608" s="51">
        <f>IF(T1608="SOPORTE_TELEFÓNICO",'TARIFAS 2025'!$B$14,IF(V1608="PRINCIPAL",'TARIFAS 2025'!$B$11,IF(V1608="INTERMEDIA",'TARIFAS 2025'!$C$11,IF(V1608="LEJANA",'TARIFAS 2025'!$D$11))))</f>
        <v>31419</v>
      </c>
      <c r="AA1608" s="51">
        <f t="shared" si="26"/>
        <v>31419</v>
      </c>
    </row>
    <row r="1609" spans="1:27" s="85" customFormat="1" x14ac:dyDescent="0.3">
      <c r="A1609" s="40" t="s">
        <v>71</v>
      </c>
      <c r="B1609" s="40" t="str">
        <f>VLOOKUP(A1609,'CENTROS DE COSTOS'!A:D,2,0)</f>
        <v>0036-0004</v>
      </c>
      <c r="C1609" s="40" t="str">
        <f>VLOOKUP(A1609,'CENTROS DE COSTOS'!A:D,3,0)</f>
        <v>Wompi Centro</v>
      </c>
      <c r="D1609" s="40">
        <v>11001</v>
      </c>
      <c r="E1609" s="40" t="s">
        <v>5862</v>
      </c>
      <c r="F1609" s="40">
        <v>55750</v>
      </c>
      <c r="G1609" s="40" t="s">
        <v>33</v>
      </c>
      <c r="H1609" s="40" t="s">
        <v>618</v>
      </c>
      <c r="I1609" s="40" t="s">
        <v>71</v>
      </c>
      <c r="J1609" s="40" t="s">
        <v>7477</v>
      </c>
      <c r="K1609" s="40" t="s">
        <v>1170</v>
      </c>
      <c r="L1609" s="40" t="s">
        <v>9561</v>
      </c>
      <c r="M1609" s="103">
        <v>45981.351388888892</v>
      </c>
      <c r="N1609" s="103">
        <v>45982.48541666667</v>
      </c>
      <c r="O1609" s="40" t="s">
        <v>35</v>
      </c>
      <c r="P1609" s="40" t="s">
        <v>35</v>
      </c>
      <c r="Q1609" s="40" t="s">
        <v>1494</v>
      </c>
      <c r="R1609" s="40" t="s">
        <v>1495</v>
      </c>
      <c r="S1609" s="40" t="s">
        <v>11806</v>
      </c>
      <c r="T1609" s="40" t="s">
        <v>1172</v>
      </c>
      <c r="U1609" s="40">
        <v>32</v>
      </c>
      <c r="V1609" s="40" t="str">
        <f>VLOOKUP(D1609,TIPOLOGIA!A:F,5,0)</f>
        <v>PRINCIPAL</v>
      </c>
      <c r="W1609" s="40" t="str">
        <f>VLOOKUP(D1609,TIPOLOGIA!A:F,6,0)</f>
        <v>TERRESTRE</v>
      </c>
      <c r="X1609" s="40" t="s">
        <v>5086</v>
      </c>
      <c r="Y1609" s="40">
        <v>1</v>
      </c>
      <c r="Z1609" s="51">
        <f>IF(T1609="SOPORTE_TELEFÓNICO",'TARIFAS 2025'!$B$14,IF(V1609="PRINCIPAL",'TARIFAS 2025'!$B$11,IF(V1609="INTERMEDIA",'TARIFAS 2025'!$C$11,IF(V1609="LEJANA",'TARIFAS 2025'!$D$11))))</f>
        <v>31419</v>
      </c>
      <c r="AA1609" s="51">
        <f t="shared" si="26"/>
        <v>31419</v>
      </c>
    </row>
    <row r="1610" spans="1:27" s="85" customFormat="1" x14ac:dyDescent="0.3">
      <c r="A1610" s="40" t="s">
        <v>80</v>
      </c>
      <c r="B1610" s="40" t="str">
        <f>VLOOKUP(A1610,'CENTROS DE COSTOS'!A:D,2,0)</f>
        <v>0036-0001</v>
      </c>
      <c r="C1610" s="40" t="str">
        <f>VLOOKUP(A1610,'CENTROS DE COSTOS'!A:D,3,0)</f>
        <v>Wompi Costa</v>
      </c>
      <c r="D1610" s="40">
        <v>13001</v>
      </c>
      <c r="E1610" s="40" t="s">
        <v>5863</v>
      </c>
      <c r="F1610" s="40">
        <v>15358</v>
      </c>
      <c r="G1610" s="40" t="s">
        <v>33</v>
      </c>
      <c r="H1610" s="40" t="s">
        <v>275</v>
      </c>
      <c r="I1610" s="40" t="s">
        <v>80</v>
      </c>
      <c r="J1610" s="40" t="s">
        <v>1298</v>
      </c>
      <c r="K1610" s="40" t="s">
        <v>1170</v>
      </c>
      <c r="L1610" s="40" t="s">
        <v>9562</v>
      </c>
      <c r="M1610" s="103">
        <v>45979.522916666669</v>
      </c>
      <c r="N1610" s="103">
        <v>45982.488888888889</v>
      </c>
      <c r="O1610" s="40" t="s">
        <v>35</v>
      </c>
      <c r="P1610" s="40" t="s">
        <v>35</v>
      </c>
      <c r="Q1610" s="40" t="s">
        <v>1494</v>
      </c>
      <c r="R1610" s="40" t="s">
        <v>1495</v>
      </c>
      <c r="S1610" s="40" t="s">
        <v>11807</v>
      </c>
      <c r="T1610" s="40" t="s">
        <v>1172</v>
      </c>
      <c r="U1610" s="40">
        <v>64</v>
      </c>
      <c r="V1610" s="40" t="str">
        <f>VLOOKUP(D1610,TIPOLOGIA!A:F,5,0)</f>
        <v>PRINCIPAL</v>
      </c>
      <c r="W1610" s="40" t="str">
        <f>VLOOKUP(D1610,TIPOLOGIA!A:F,6,0)</f>
        <v>TERRESTRE</v>
      </c>
      <c r="X1610" s="40" t="s">
        <v>1299</v>
      </c>
      <c r="Y1610" s="40">
        <v>1</v>
      </c>
      <c r="Z1610" s="51">
        <f>IF(T1610="SOPORTE_TELEFÓNICO",'TARIFAS 2025'!$B$14,IF(V1610="PRINCIPAL",'TARIFAS 2025'!$B$11,IF(V1610="INTERMEDIA",'TARIFAS 2025'!$C$11,IF(V1610="LEJANA",'TARIFAS 2025'!$D$11))))</f>
        <v>31419</v>
      </c>
      <c r="AA1610" s="51">
        <f t="shared" si="26"/>
        <v>31419</v>
      </c>
    </row>
    <row r="1611" spans="1:27" s="85" customFormat="1" x14ac:dyDescent="0.3">
      <c r="A1611" s="40" t="s">
        <v>80</v>
      </c>
      <c r="B1611" s="40" t="str">
        <f>VLOOKUP(A1611,'CENTROS DE COSTOS'!A:D,2,0)</f>
        <v>0036-0001</v>
      </c>
      <c r="C1611" s="40" t="str">
        <f>VLOOKUP(A1611,'CENTROS DE COSTOS'!A:D,3,0)</f>
        <v>Wompi Costa</v>
      </c>
      <c r="D1611" s="40">
        <v>13001</v>
      </c>
      <c r="E1611" s="40" t="s">
        <v>5864</v>
      </c>
      <c r="F1611" s="40">
        <v>78867</v>
      </c>
      <c r="G1611" s="40" t="s">
        <v>33</v>
      </c>
      <c r="H1611" s="40" t="s">
        <v>275</v>
      </c>
      <c r="I1611" s="40" t="s">
        <v>80</v>
      </c>
      <c r="J1611" s="40" t="s">
        <v>7478</v>
      </c>
      <c r="K1611" s="40" t="s">
        <v>1170</v>
      </c>
      <c r="L1611" s="40" t="s">
        <v>9563</v>
      </c>
      <c r="M1611" s="103">
        <v>45979.386805555558</v>
      </c>
      <c r="N1611" s="103">
        <v>45982.489583333343</v>
      </c>
      <c r="O1611" s="40" t="s">
        <v>35</v>
      </c>
      <c r="P1611" s="40" t="s">
        <v>35</v>
      </c>
      <c r="Q1611" s="40" t="s">
        <v>1494</v>
      </c>
      <c r="R1611" s="40" t="s">
        <v>1495</v>
      </c>
      <c r="S1611" s="40" t="s">
        <v>11808</v>
      </c>
      <c r="T1611" s="40" t="s">
        <v>1172</v>
      </c>
      <c r="U1611" s="40">
        <v>16</v>
      </c>
      <c r="V1611" s="40" t="str">
        <f>VLOOKUP(D1611,TIPOLOGIA!A:F,5,0)</f>
        <v>PRINCIPAL</v>
      </c>
      <c r="W1611" s="40" t="str">
        <f>VLOOKUP(D1611,TIPOLOGIA!A:F,6,0)</f>
        <v>TERRESTRE</v>
      </c>
      <c r="X1611" s="40" t="s">
        <v>1299</v>
      </c>
      <c r="Y1611" s="40">
        <v>1</v>
      </c>
      <c r="Z1611" s="51">
        <f>IF(T1611="SOPORTE_TELEFÓNICO",'TARIFAS 2025'!$B$14,IF(V1611="PRINCIPAL",'TARIFAS 2025'!$B$11,IF(V1611="INTERMEDIA",'TARIFAS 2025'!$C$11,IF(V1611="LEJANA",'TARIFAS 2025'!$D$11))))</f>
        <v>31419</v>
      </c>
      <c r="AA1611" s="51">
        <f t="shared" si="26"/>
        <v>31419</v>
      </c>
    </row>
    <row r="1612" spans="1:27" s="85" customFormat="1" x14ac:dyDescent="0.3">
      <c r="A1612" s="40" t="s">
        <v>71</v>
      </c>
      <c r="B1612" s="40" t="str">
        <f>VLOOKUP(A1612,'CENTROS DE COSTOS'!A:D,2,0)</f>
        <v>0036-0004</v>
      </c>
      <c r="C1612" s="40" t="str">
        <f>VLOOKUP(A1612,'CENTROS DE COSTOS'!A:D,3,0)</f>
        <v>Wompi Centro</v>
      </c>
      <c r="D1612" s="40">
        <v>11001</v>
      </c>
      <c r="E1612" s="40" t="s">
        <v>5865</v>
      </c>
      <c r="F1612" s="40">
        <v>74520</v>
      </c>
      <c r="G1612" s="40" t="s">
        <v>33</v>
      </c>
      <c r="H1612" s="40" t="s">
        <v>618</v>
      </c>
      <c r="I1612" s="40" t="s">
        <v>71</v>
      </c>
      <c r="J1612" s="40" t="s">
        <v>7479</v>
      </c>
      <c r="K1612" s="40" t="s">
        <v>1170</v>
      </c>
      <c r="L1612" s="40" t="s">
        <v>9564</v>
      </c>
      <c r="M1612" s="103">
        <v>45981.563888888893</v>
      </c>
      <c r="N1612" s="103">
        <v>45982.502083333333</v>
      </c>
      <c r="O1612" s="40" t="s">
        <v>35</v>
      </c>
      <c r="P1612" s="40" t="s">
        <v>35</v>
      </c>
      <c r="Q1612" s="40" t="s">
        <v>1517</v>
      </c>
      <c r="R1612" s="40" t="s">
        <v>1518</v>
      </c>
      <c r="S1612" s="40" t="s">
        <v>11809</v>
      </c>
      <c r="T1612" s="40" t="s">
        <v>1172</v>
      </c>
      <c r="U1612" s="40">
        <v>24</v>
      </c>
      <c r="V1612" s="40" t="str">
        <f>VLOOKUP(D1612,TIPOLOGIA!A:F,5,0)</f>
        <v>PRINCIPAL</v>
      </c>
      <c r="W1612" s="40" t="str">
        <f>VLOOKUP(D1612,TIPOLOGIA!A:F,6,0)</f>
        <v>TERRESTRE</v>
      </c>
      <c r="X1612" s="40" t="s">
        <v>1216</v>
      </c>
      <c r="Y1612" s="40">
        <v>2</v>
      </c>
      <c r="Z1612" s="51">
        <f>IF(T1612="SOPORTE_TELEFÓNICO",'TARIFAS 2025'!$B$14,IF(V1612="PRINCIPAL",'TARIFAS 2025'!$B$11,IF(V1612="INTERMEDIA",'TARIFAS 2025'!$C$11,IF(V1612="LEJANA",'TARIFAS 2025'!$D$11))))</f>
        <v>31419</v>
      </c>
      <c r="AA1612" s="51">
        <f t="shared" si="26"/>
        <v>62838</v>
      </c>
    </row>
    <row r="1613" spans="1:27" s="85" customFormat="1" x14ac:dyDescent="0.3">
      <c r="A1613" s="40" t="s">
        <v>80</v>
      </c>
      <c r="B1613" s="40" t="str">
        <f>VLOOKUP(A1613,'CENTROS DE COSTOS'!A:D,2,0)</f>
        <v>0036-0001</v>
      </c>
      <c r="C1613" s="40" t="str">
        <f>VLOOKUP(A1613,'CENTROS DE COSTOS'!A:D,3,0)</f>
        <v>Wompi Costa</v>
      </c>
      <c r="D1613" s="40">
        <v>13001</v>
      </c>
      <c r="E1613" s="40" t="s">
        <v>5866</v>
      </c>
      <c r="F1613" s="40">
        <v>17204</v>
      </c>
      <c r="G1613" s="40" t="s">
        <v>33</v>
      </c>
      <c r="H1613" s="40" t="s">
        <v>275</v>
      </c>
      <c r="I1613" s="40" t="s">
        <v>80</v>
      </c>
      <c r="J1613" s="40" t="s">
        <v>1451</v>
      </c>
      <c r="K1613" s="40" t="s">
        <v>1170</v>
      </c>
      <c r="L1613" s="40" t="s">
        <v>9565</v>
      </c>
      <c r="M1613" s="103">
        <v>45979.359722222223</v>
      </c>
      <c r="N1613" s="103">
        <v>45982.503472222219</v>
      </c>
      <c r="O1613" s="40" t="s">
        <v>35</v>
      </c>
      <c r="P1613" s="40" t="s">
        <v>35</v>
      </c>
      <c r="Q1613" s="40" t="s">
        <v>1494</v>
      </c>
      <c r="R1613" s="40" t="s">
        <v>1495</v>
      </c>
      <c r="S1613" s="40" t="s">
        <v>11810</v>
      </c>
      <c r="T1613" s="40" t="s">
        <v>1172</v>
      </c>
      <c r="U1613" s="40">
        <v>32</v>
      </c>
      <c r="V1613" s="40" t="str">
        <f>VLOOKUP(D1613,TIPOLOGIA!A:F,5,0)</f>
        <v>PRINCIPAL</v>
      </c>
      <c r="W1613" s="40" t="str">
        <f>VLOOKUP(D1613,TIPOLOGIA!A:F,6,0)</f>
        <v>TERRESTRE</v>
      </c>
      <c r="X1613" s="40" t="s">
        <v>1228</v>
      </c>
      <c r="Y1613" s="40">
        <v>1</v>
      </c>
      <c r="Z1613" s="51">
        <f>IF(T1613="SOPORTE_TELEFÓNICO",'TARIFAS 2025'!$B$14,IF(V1613="PRINCIPAL",'TARIFAS 2025'!$B$11,IF(V1613="INTERMEDIA",'TARIFAS 2025'!$C$11,IF(V1613="LEJANA",'TARIFAS 2025'!$D$11))))</f>
        <v>31419</v>
      </c>
      <c r="AA1613" s="51">
        <f t="shared" si="26"/>
        <v>31419</v>
      </c>
    </row>
    <row r="1614" spans="1:27" s="85" customFormat="1" x14ac:dyDescent="0.3">
      <c r="A1614" s="40" t="s">
        <v>71</v>
      </c>
      <c r="B1614" s="40" t="str">
        <f>VLOOKUP(A1614,'CENTROS DE COSTOS'!A:D,2,0)</f>
        <v>0036-0004</v>
      </c>
      <c r="C1614" s="40" t="str">
        <f>VLOOKUP(A1614,'CENTROS DE COSTOS'!A:D,3,0)</f>
        <v>Wompi Centro</v>
      </c>
      <c r="D1614" s="40">
        <v>25785</v>
      </c>
      <c r="E1614" s="40" t="s">
        <v>5867</v>
      </c>
      <c r="F1614" s="40">
        <v>68561</v>
      </c>
      <c r="G1614" s="40" t="s">
        <v>33</v>
      </c>
      <c r="H1614" s="40" t="s">
        <v>618</v>
      </c>
      <c r="I1614" s="40" t="s">
        <v>705</v>
      </c>
      <c r="J1614" s="40" t="s">
        <v>1803</v>
      </c>
      <c r="K1614" s="40" t="s">
        <v>1170</v>
      </c>
      <c r="L1614" s="40" t="s">
        <v>9566</v>
      </c>
      <c r="M1614" s="103">
        <v>45979.333333333343</v>
      </c>
      <c r="N1614" s="103">
        <v>45982.517361111109</v>
      </c>
      <c r="O1614" s="40" t="s">
        <v>35</v>
      </c>
      <c r="P1614" s="40" t="s">
        <v>35</v>
      </c>
      <c r="Q1614" s="40" t="s">
        <v>1494</v>
      </c>
      <c r="R1614" s="40" t="s">
        <v>1495</v>
      </c>
      <c r="S1614" s="40" t="s">
        <v>11811</v>
      </c>
      <c r="T1614" s="40" t="s">
        <v>1497</v>
      </c>
      <c r="U1614" s="40">
        <v>32</v>
      </c>
      <c r="V1614" s="40" t="str">
        <f>VLOOKUP(D1614,TIPOLOGIA!A:F,5,0)</f>
        <v>INTERMEDIA</v>
      </c>
      <c r="W1614" s="40" t="str">
        <f>VLOOKUP(D1614,TIPOLOGIA!A:F,6,0)</f>
        <v>TERRESTRE</v>
      </c>
      <c r="X1614" s="40" t="s">
        <v>12482</v>
      </c>
      <c r="Y1614" s="40">
        <v>1</v>
      </c>
      <c r="Z1614" s="51">
        <f>IF(T1614="SOPORTE_TELEFÓNICO",'TARIFAS 2025'!$B$14,IF(V1614="PRINCIPAL",'TARIFAS 2025'!$B$11,IF(V1614="INTERMEDIA",'TARIFAS 2025'!$C$11,IF(V1614="LEJANA",'TARIFAS 2025'!$D$11))))</f>
        <v>36351</v>
      </c>
      <c r="AA1614" s="51">
        <f t="shared" si="26"/>
        <v>36351</v>
      </c>
    </row>
    <row r="1615" spans="1:27" s="85" customFormat="1" x14ac:dyDescent="0.3">
      <c r="A1615" s="40" t="s">
        <v>89</v>
      </c>
      <c r="B1615" s="40" t="str">
        <f>VLOOKUP(A1615,'CENTROS DE COSTOS'!A:D,2,0)</f>
        <v>0036-0001</v>
      </c>
      <c r="C1615" s="40" t="str">
        <f>VLOOKUP(A1615,'CENTROS DE COSTOS'!A:D,3,0)</f>
        <v>Wompi Costa</v>
      </c>
      <c r="D1615" s="40">
        <v>23090</v>
      </c>
      <c r="E1615" s="40" t="s">
        <v>5868</v>
      </c>
      <c r="F1615" s="40">
        <v>73044</v>
      </c>
      <c r="G1615" s="40" t="s">
        <v>33</v>
      </c>
      <c r="H1615" s="40" t="s">
        <v>276</v>
      </c>
      <c r="I1615" s="40" t="s">
        <v>594</v>
      </c>
      <c r="J1615" s="40" t="s">
        <v>7480</v>
      </c>
      <c r="K1615" s="40" t="s">
        <v>1170</v>
      </c>
      <c r="L1615" s="40" t="s">
        <v>9567</v>
      </c>
      <c r="M1615" s="103">
        <v>45979.333333333343</v>
      </c>
      <c r="N1615" s="103">
        <v>45982.518055555563</v>
      </c>
      <c r="O1615" s="40" t="s">
        <v>35</v>
      </c>
      <c r="P1615" s="40" t="s">
        <v>35</v>
      </c>
      <c r="Q1615" s="40" t="s">
        <v>1494</v>
      </c>
      <c r="R1615" s="40" t="s">
        <v>1495</v>
      </c>
      <c r="S1615" s="40" t="s">
        <v>11812</v>
      </c>
      <c r="T1615" s="40" t="s">
        <v>1497</v>
      </c>
      <c r="U1615" s="40">
        <v>64</v>
      </c>
      <c r="V1615" s="40" t="str">
        <f>VLOOKUP(D1615,TIPOLOGIA!A:F,5,0)</f>
        <v>INTERMEDIA</v>
      </c>
      <c r="W1615" s="40" t="str">
        <f>VLOOKUP(D1615,TIPOLOGIA!A:F,6,0)</f>
        <v>TERRESTRE</v>
      </c>
      <c r="X1615" s="40" t="s">
        <v>1802</v>
      </c>
      <c r="Y1615" s="40">
        <v>1</v>
      </c>
      <c r="Z1615" s="51">
        <f>IF(T1615="SOPORTE_TELEFÓNICO",'TARIFAS 2025'!$B$14,IF(V1615="PRINCIPAL",'TARIFAS 2025'!$B$11,IF(V1615="INTERMEDIA",'TARIFAS 2025'!$C$11,IF(V1615="LEJANA",'TARIFAS 2025'!$D$11))))</f>
        <v>36351</v>
      </c>
      <c r="AA1615" s="51">
        <f t="shared" si="26"/>
        <v>36351</v>
      </c>
    </row>
    <row r="1616" spans="1:27" s="85" customFormat="1" x14ac:dyDescent="0.3">
      <c r="A1616" s="40" t="s">
        <v>65</v>
      </c>
      <c r="B1616" s="40" t="str">
        <f>VLOOKUP(A1616,'CENTROS DE COSTOS'!A:D,2,0)</f>
        <v>0036-0005</v>
      </c>
      <c r="C1616" s="40" t="str">
        <f>VLOOKUP(A1616,'CENTROS DE COSTOS'!A:D,3,0)</f>
        <v>Wompi Noroccidente</v>
      </c>
      <c r="D1616" s="40">
        <v>5147</v>
      </c>
      <c r="E1616" s="40" t="s">
        <v>5869</v>
      </c>
      <c r="F1616" s="40">
        <v>81130</v>
      </c>
      <c r="G1616" s="40" t="s">
        <v>33</v>
      </c>
      <c r="H1616" s="40" t="s">
        <v>120</v>
      </c>
      <c r="I1616" s="40" t="s">
        <v>165</v>
      </c>
      <c r="J1616" s="40" t="s">
        <v>6793</v>
      </c>
      <c r="K1616" s="40" t="s">
        <v>1170</v>
      </c>
      <c r="L1616" s="40" t="s">
        <v>9568</v>
      </c>
      <c r="M1616" s="103">
        <v>45981.525694444441</v>
      </c>
      <c r="N1616" s="103">
        <v>45982.518750000003</v>
      </c>
      <c r="O1616" s="40" t="s">
        <v>35</v>
      </c>
      <c r="P1616" s="40" t="s">
        <v>35</v>
      </c>
      <c r="Q1616" s="40" t="s">
        <v>1494</v>
      </c>
      <c r="R1616" s="40" t="s">
        <v>1495</v>
      </c>
      <c r="S1616" s="40" t="s">
        <v>11813</v>
      </c>
      <c r="T1616" s="40" t="s">
        <v>1172</v>
      </c>
      <c r="U1616" s="40">
        <v>16</v>
      </c>
      <c r="V1616" s="40" t="str">
        <f>VLOOKUP(D1616,TIPOLOGIA!A:F,5,0)</f>
        <v>PRINCIPAL</v>
      </c>
      <c r="W1616" s="40" t="str">
        <f>VLOOKUP(D1616,TIPOLOGIA!A:F,6,0)</f>
        <v>TERRESTRE</v>
      </c>
      <c r="X1616" s="40" t="s">
        <v>1232</v>
      </c>
      <c r="Y1616" s="40">
        <v>1</v>
      </c>
      <c r="Z1616" s="51">
        <f>IF(T1616="SOPORTE_TELEFÓNICO",'TARIFAS 2025'!$B$14,IF(V1616="PRINCIPAL",'TARIFAS 2025'!$B$11,IF(V1616="INTERMEDIA",'TARIFAS 2025'!$C$11,IF(V1616="LEJANA",'TARIFAS 2025'!$D$11))))</f>
        <v>31419</v>
      </c>
      <c r="AA1616" s="51">
        <f t="shared" si="26"/>
        <v>31419</v>
      </c>
    </row>
    <row r="1617" spans="1:27" s="85" customFormat="1" x14ac:dyDescent="0.3">
      <c r="A1617" s="40" t="s">
        <v>88</v>
      </c>
      <c r="B1617" s="40" t="str">
        <f>VLOOKUP(A1617,'CENTROS DE COSTOS'!A:D,2,0)</f>
        <v>0036-0005</v>
      </c>
      <c r="C1617" s="40" t="str">
        <f>VLOOKUP(A1617,'CENTROS DE COSTOS'!A:D,3,0)</f>
        <v>Wompi Noroccidente</v>
      </c>
      <c r="D1617" s="40">
        <v>5001</v>
      </c>
      <c r="E1617" s="40" t="s">
        <v>5870</v>
      </c>
      <c r="F1617" s="40">
        <v>28486</v>
      </c>
      <c r="G1617" s="40" t="s">
        <v>33</v>
      </c>
      <c r="H1617" s="40" t="s">
        <v>120</v>
      </c>
      <c r="I1617" s="40" t="s">
        <v>88</v>
      </c>
      <c r="J1617" s="40" t="s">
        <v>7481</v>
      </c>
      <c r="K1617" s="40" t="s">
        <v>1170</v>
      </c>
      <c r="L1617" s="40" t="s">
        <v>9569</v>
      </c>
      <c r="M1617" s="103">
        <v>45979.333333333343</v>
      </c>
      <c r="N1617" s="103">
        <v>45982.522916666669</v>
      </c>
      <c r="O1617" s="40" t="s">
        <v>35</v>
      </c>
      <c r="P1617" s="40" t="s">
        <v>35</v>
      </c>
      <c r="Q1617" s="40" t="s">
        <v>1494</v>
      </c>
      <c r="R1617" s="40" t="s">
        <v>1495</v>
      </c>
      <c r="S1617" s="40" t="s">
        <v>11814</v>
      </c>
      <c r="T1617" s="40" t="s">
        <v>1172</v>
      </c>
      <c r="U1617" s="40">
        <v>64</v>
      </c>
      <c r="V1617" s="40" t="str">
        <f>VLOOKUP(D1617,TIPOLOGIA!A:F,5,0)</f>
        <v>PRINCIPAL</v>
      </c>
      <c r="W1617" s="40" t="str">
        <f>VLOOKUP(D1617,TIPOLOGIA!A:F,6,0)</f>
        <v>TERRESTRE</v>
      </c>
      <c r="X1617" s="40" t="s">
        <v>1498</v>
      </c>
      <c r="Y1617" s="40">
        <v>1</v>
      </c>
      <c r="Z1617" s="51">
        <f>IF(T1617="SOPORTE_TELEFÓNICO",'TARIFAS 2025'!$B$14,IF(V1617="PRINCIPAL",'TARIFAS 2025'!$B$11,IF(V1617="INTERMEDIA",'TARIFAS 2025'!$C$11,IF(V1617="LEJANA",'TARIFAS 2025'!$D$11))))</f>
        <v>31419</v>
      </c>
      <c r="AA1617" s="51">
        <f t="shared" si="26"/>
        <v>31419</v>
      </c>
    </row>
    <row r="1618" spans="1:27" s="85" customFormat="1" x14ac:dyDescent="0.3">
      <c r="A1618" s="40" t="s">
        <v>88</v>
      </c>
      <c r="B1618" s="40" t="str">
        <f>VLOOKUP(A1618,'CENTROS DE COSTOS'!A:D,2,0)</f>
        <v>0036-0005</v>
      </c>
      <c r="C1618" s="40" t="str">
        <f>VLOOKUP(A1618,'CENTROS DE COSTOS'!A:D,3,0)</f>
        <v>Wompi Noroccidente</v>
      </c>
      <c r="D1618" s="40">
        <v>5380</v>
      </c>
      <c r="E1618" s="40" t="s">
        <v>5871</v>
      </c>
      <c r="F1618" s="40">
        <v>39218</v>
      </c>
      <c r="G1618" s="40" t="s">
        <v>33</v>
      </c>
      <c r="H1618" s="40" t="s">
        <v>120</v>
      </c>
      <c r="I1618" s="40" t="s">
        <v>194</v>
      </c>
      <c r="J1618" s="40" t="s">
        <v>7482</v>
      </c>
      <c r="K1618" s="40" t="s">
        <v>1170</v>
      </c>
      <c r="L1618" s="40" t="s">
        <v>9570</v>
      </c>
      <c r="M1618" s="103">
        <v>45979.333333333343</v>
      </c>
      <c r="N1618" s="103">
        <v>45982.522916666669</v>
      </c>
      <c r="O1618" s="40" t="s">
        <v>35</v>
      </c>
      <c r="P1618" s="40" t="s">
        <v>35</v>
      </c>
      <c r="Q1618" s="40" t="s">
        <v>1494</v>
      </c>
      <c r="R1618" s="40" t="s">
        <v>1495</v>
      </c>
      <c r="S1618" s="40" t="s">
        <v>11815</v>
      </c>
      <c r="T1618" s="40" t="s">
        <v>1172</v>
      </c>
      <c r="U1618" s="40">
        <v>32</v>
      </c>
      <c r="V1618" s="40" t="str">
        <f>VLOOKUP(D1618,TIPOLOGIA!A:F,5,0)</f>
        <v>PRINCIPAL</v>
      </c>
      <c r="W1618" s="40" t="str">
        <f>VLOOKUP(D1618,TIPOLOGIA!A:F,6,0)</f>
        <v>TERRESTRE</v>
      </c>
      <c r="X1618" s="40" t="s">
        <v>1498</v>
      </c>
      <c r="Y1618" s="40">
        <v>1</v>
      </c>
      <c r="Z1618" s="51">
        <f>IF(T1618="SOPORTE_TELEFÓNICO",'TARIFAS 2025'!$B$14,IF(V1618="PRINCIPAL",'TARIFAS 2025'!$B$11,IF(V1618="INTERMEDIA",'TARIFAS 2025'!$C$11,IF(V1618="LEJANA",'TARIFAS 2025'!$D$11))))</f>
        <v>31419</v>
      </c>
      <c r="AA1618" s="51">
        <f t="shared" si="26"/>
        <v>31419</v>
      </c>
    </row>
    <row r="1619" spans="1:27" s="85" customFormat="1" x14ac:dyDescent="0.3">
      <c r="A1619" s="40" t="s">
        <v>88</v>
      </c>
      <c r="B1619" s="40" t="str">
        <f>VLOOKUP(A1619,'CENTROS DE COSTOS'!A:D,2,0)</f>
        <v>0036-0005</v>
      </c>
      <c r="C1619" s="40" t="str">
        <f>VLOOKUP(A1619,'CENTROS DE COSTOS'!A:D,3,0)</f>
        <v>Wompi Noroccidente</v>
      </c>
      <c r="D1619" s="40">
        <v>5001</v>
      </c>
      <c r="E1619" s="40" t="s">
        <v>5872</v>
      </c>
      <c r="F1619" s="40">
        <v>79438</v>
      </c>
      <c r="G1619" s="40" t="s">
        <v>33</v>
      </c>
      <c r="H1619" s="40" t="s">
        <v>120</v>
      </c>
      <c r="I1619" s="40" t="s">
        <v>1269</v>
      </c>
      <c r="J1619" s="40" t="s">
        <v>7483</v>
      </c>
      <c r="K1619" s="40" t="s">
        <v>1170</v>
      </c>
      <c r="L1619" s="40" t="s">
        <v>9571</v>
      </c>
      <c r="M1619" s="103">
        <v>45975.600694444453</v>
      </c>
      <c r="N1619" s="103">
        <v>45982.522916666669</v>
      </c>
      <c r="O1619" s="40" t="s">
        <v>35</v>
      </c>
      <c r="P1619" s="40" t="s">
        <v>35</v>
      </c>
      <c r="Q1619" s="40" t="s">
        <v>1494</v>
      </c>
      <c r="R1619" s="40" t="s">
        <v>1495</v>
      </c>
      <c r="S1619" s="40" t="s">
        <v>11816</v>
      </c>
      <c r="T1619" s="40" t="s">
        <v>1172</v>
      </c>
      <c r="U1619" s="40">
        <v>16</v>
      </c>
      <c r="V1619" s="40" t="str">
        <f>VLOOKUP(D1619,TIPOLOGIA!A:F,5,0)</f>
        <v>PRINCIPAL</v>
      </c>
      <c r="W1619" s="40" t="str">
        <f>VLOOKUP(D1619,TIPOLOGIA!A:F,6,0)</f>
        <v>TERRESTRE</v>
      </c>
      <c r="X1619" s="40" t="s">
        <v>1498</v>
      </c>
      <c r="Y1619" s="40">
        <v>1</v>
      </c>
      <c r="Z1619" s="51">
        <f>IF(T1619="SOPORTE_TELEFÓNICO",'TARIFAS 2025'!$B$14,IF(V1619="PRINCIPAL",'TARIFAS 2025'!$B$11,IF(V1619="INTERMEDIA",'TARIFAS 2025'!$C$11,IF(V1619="LEJANA",'TARIFAS 2025'!$D$11))))</f>
        <v>31419</v>
      </c>
      <c r="AA1619" s="51">
        <f t="shared" si="26"/>
        <v>31419</v>
      </c>
    </row>
    <row r="1620" spans="1:27" s="85" customFormat="1" x14ac:dyDescent="0.3">
      <c r="A1620" s="40" t="s">
        <v>88</v>
      </c>
      <c r="B1620" s="40" t="str">
        <f>VLOOKUP(A1620,'CENTROS DE COSTOS'!A:D,2,0)</f>
        <v>0036-0005</v>
      </c>
      <c r="C1620" s="40" t="str">
        <f>VLOOKUP(A1620,'CENTROS DE COSTOS'!A:D,3,0)</f>
        <v>Wompi Noroccidente</v>
      </c>
      <c r="D1620" s="40">
        <v>5001</v>
      </c>
      <c r="E1620" s="40" t="s">
        <v>5873</v>
      </c>
      <c r="F1620" s="40">
        <v>35402</v>
      </c>
      <c r="G1620" s="40" t="s">
        <v>33</v>
      </c>
      <c r="H1620" s="40" t="s">
        <v>120</v>
      </c>
      <c r="I1620" s="40" t="s">
        <v>88</v>
      </c>
      <c r="J1620" s="40" t="s">
        <v>3197</v>
      </c>
      <c r="K1620" s="40" t="s">
        <v>1170</v>
      </c>
      <c r="L1620" s="40" t="s">
        <v>9572</v>
      </c>
      <c r="M1620" s="103">
        <v>45979.333333333343</v>
      </c>
      <c r="N1620" s="103">
        <v>45982.522916666669</v>
      </c>
      <c r="O1620" s="40" t="s">
        <v>35</v>
      </c>
      <c r="P1620" s="40" t="s">
        <v>35</v>
      </c>
      <c r="Q1620" s="40" t="s">
        <v>1494</v>
      </c>
      <c r="R1620" s="40" t="s">
        <v>1495</v>
      </c>
      <c r="S1620" s="40" t="s">
        <v>11817</v>
      </c>
      <c r="T1620" s="40" t="s">
        <v>1172</v>
      </c>
      <c r="U1620" s="40">
        <v>56</v>
      </c>
      <c r="V1620" s="40" t="str">
        <f>VLOOKUP(D1620,TIPOLOGIA!A:F,5,0)</f>
        <v>PRINCIPAL</v>
      </c>
      <c r="W1620" s="40" t="str">
        <f>VLOOKUP(D1620,TIPOLOGIA!A:F,6,0)</f>
        <v>TERRESTRE</v>
      </c>
      <c r="X1620" s="40" t="s">
        <v>1498</v>
      </c>
      <c r="Y1620" s="40">
        <v>1</v>
      </c>
      <c r="Z1620" s="51">
        <f>IF(T1620="SOPORTE_TELEFÓNICO",'TARIFAS 2025'!$B$14,IF(V1620="PRINCIPAL",'TARIFAS 2025'!$B$11,IF(V1620="INTERMEDIA",'TARIFAS 2025'!$C$11,IF(V1620="LEJANA",'TARIFAS 2025'!$D$11))))</f>
        <v>31419</v>
      </c>
      <c r="AA1620" s="51">
        <f t="shared" si="26"/>
        <v>31419</v>
      </c>
    </row>
    <row r="1621" spans="1:27" s="85" customFormat="1" x14ac:dyDescent="0.3">
      <c r="A1621" s="40" t="s">
        <v>88</v>
      </c>
      <c r="B1621" s="40" t="str">
        <f>VLOOKUP(A1621,'CENTROS DE COSTOS'!A:D,2,0)</f>
        <v>0036-0005</v>
      </c>
      <c r="C1621" s="40" t="str">
        <f>VLOOKUP(A1621,'CENTROS DE COSTOS'!A:D,3,0)</f>
        <v>Wompi Noroccidente</v>
      </c>
      <c r="D1621" s="40">
        <v>5631</v>
      </c>
      <c r="E1621" s="40" t="s">
        <v>5874</v>
      </c>
      <c r="F1621" s="40">
        <v>34276</v>
      </c>
      <c r="G1621" s="40" t="s">
        <v>33</v>
      </c>
      <c r="H1621" s="40" t="s">
        <v>120</v>
      </c>
      <c r="I1621" s="40" t="s">
        <v>214</v>
      </c>
      <c r="J1621" s="40" t="s">
        <v>1610</v>
      </c>
      <c r="K1621" s="40" t="s">
        <v>1170</v>
      </c>
      <c r="L1621" s="40" t="s">
        <v>9573</v>
      </c>
      <c r="M1621" s="103">
        <v>45979.399305555547</v>
      </c>
      <c r="N1621" s="103">
        <v>45982.524305555547</v>
      </c>
      <c r="O1621" s="40" t="s">
        <v>35</v>
      </c>
      <c r="P1621" s="40" t="s">
        <v>35</v>
      </c>
      <c r="Q1621" s="40" t="s">
        <v>1494</v>
      </c>
      <c r="R1621" s="40" t="s">
        <v>1495</v>
      </c>
      <c r="S1621" s="40" t="s">
        <v>11818</v>
      </c>
      <c r="T1621" s="40" t="s">
        <v>1172</v>
      </c>
      <c r="U1621" s="40">
        <v>64</v>
      </c>
      <c r="V1621" s="40" t="str">
        <f>VLOOKUP(D1621,TIPOLOGIA!A:F,5,0)</f>
        <v>PRINCIPAL</v>
      </c>
      <c r="W1621" s="40" t="str">
        <f>VLOOKUP(D1621,TIPOLOGIA!A:F,6,0)</f>
        <v>TERRESTRE</v>
      </c>
      <c r="X1621" s="40" t="s">
        <v>1498</v>
      </c>
      <c r="Y1621" s="40">
        <v>1</v>
      </c>
      <c r="Z1621" s="51">
        <f>IF(T1621="SOPORTE_TELEFÓNICO",'TARIFAS 2025'!$B$14,IF(V1621="PRINCIPAL",'TARIFAS 2025'!$B$11,IF(V1621="INTERMEDIA",'TARIFAS 2025'!$C$11,IF(V1621="LEJANA",'TARIFAS 2025'!$D$11))))</f>
        <v>31419</v>
      </c>
      <c r="AA1621" s="51">
        <f t="shared" si="26"/>
        <v>31419</v>
      </c>
    </row>
    <row r="1622" spans="1:27" s="85" customFormat="1" x14ac:dyDescent="0.3">
      <c r="A1622" s="40" t="s">
        <v>88</v>
      </c>
      <c r="B1622" s="40" t="str">
        <f>VLOOKUP(A1622,'CENTROS DE COSTOS'!A:D,2,0)</f>
        <v>0036-0005</v>
      </c>
      <c r="C1622" s="40" t="str">
        <f>VLOOKUP(A1622,'CENTROS DE COSTOS'!A:D,3,0)</f>
        <v>Wompi Noroccidente</v>
      </c>
      <c r="D1622" s="40">
        <v>5001</v>
      </c>
      <c r="E1622" s="40" t="s">
        <v>5875</v>
      </c>
      <c r="F1622" s="40">
        <v>61945</v>
      </c>
      <c r="G1622" s="40" t="s">
        <v>33</v>
      </c>
      <c r="H1622" s="40" t="s">
        <v>120</v>
      </c>
      <c r="I1622" s="40" t="s">
        <v>88</v>
      </c>
      <c r="J1622" s="40" t="s">
        <v>7484</v>
      </c>
      <c r="K1622" s="40" t="s">
        <v>1170</v>
      </c>
      <c r="L1622" s="40" t="s">
        <v>9574</v>
      </c>
      <c r="M1622" s="103">
        <v>45979.378472222219</v>
      </c>
      <c r="N1622" s="103">
        <v>45982.524305555547</v>
      </c>
      <c r="O1622" s="40" t="s">
        <v>35</v>
      </c>
      <c r="P1622" s="40" t="s">
        <v>35</v>
      </c>
      <c r="Q1622" s="40" t="s">
        <v>1494</v>
      </c>
      <c r="R1622" s="40" t="s">
        <v>1495</v>
      </c>
      <c r="S1622" s="40" t="s">
        <v>11819</v>
      </c>
      <c r="T1622" s="40" t="s">
        <v>1172</v>
      </c>
      <c r="U1622" s="40">
        <v>48</v>
      </c>
      <c r="V1622" s="40" t="str">
        <f>VLOOKUP(D1622,TIPOLOGIA!A:F,5,0)</f>
        <v>PRINCIPAL</v>
      </c>
      <c r="W1622" s="40" t="str">
        <f>VLOOKUP(D1622,TIPOLOGIA!A:F,6,0)</f>
        <v>TERRESTRE</v>
      </c>
      <c r="X1622" s="40" t="s">
        <v>1498</v>
      </c>
      <c r="Y1622" s="40">
        <v>1</v>
      </c>
      <c r="Z1622" s="51">
        <f>IF(T1622="SOPORTE_TELEFÓNICO",'TARIFAS 2025'!$B$14,IF(V1622="PRINCIPAL",'TARIFAS 2025'!$B$11,IF(V1622="INTERMEDIA",'TARIFAS 2025'!$C$11,IF(V1622="LEJANA",'TARIFAS 2025'!$D$11))))</f>
        <v>31419</v>
      </c>
      <c r="AA1622" s="51">
        <f t="shared" si="26"/>
        <v>31419</v>
      </c>
    </row>
    <row r="1623" spans="1:27" s="85" customFormat="1" x14ac:dyDescent="0.3">
      <c r="A1623" s="40" t="s">
        <v>88</v>
      </c>
      <c r="B1623" s="40" t="str">
        <f>VLOOKUP(A1623,'CENTROS DE COSTOS'!A:D,2,0)</f>
        <v>0036-0005</v>
      </c>
      <c r="C1623" s="40" t="str">
        <f>VLOOKUP(A1623,'CENTROS DE COSTOS'!A:D,3,0)</f>
        <v>Wompi Noroccidente</v>
      </c>
      <c r="D1623" s="40">
        <v>5088</v>
      </c>
      <c r="E1623" s="40" t="s">
        <v>5876</v>
      </c>
      <c r="F1623" s="40">
        <v>19245</v>
      </c>
      <c r="G1623" s="40" t="s">
        <v>33</v>
      </c>
      <c r="H1623" s="40" t="s">
        <v>120</v>
      </c>
      <c r="I1623" s="40" t="s">
        <v>155</v>
      </c>
      <c r="J1623" s="40" t="s">
        <v>7485</v>
      </c>
      <c r="K1623" s="40" t="s">
        <v>1170</v>
      </c>
      <c r="L1623" s="40" t="s">
        <v>9575</v>
      </c>
      <c r="M1623" s="103">
        <v>45979.36041666667</v>
      </c>
      <c r="N1623" s="103">
        <v>45982.524305555547</v>
      </c>
      <c r="O1623" s="40" t="s">
        <v>35</v>
      </c>
      <c r="P1623" s="40" t="s">
        <v>35</v>
      </c>
      <c r="Q1623" s="40" t="s">
        <v>1494</v>
      </c>
      <c r="R1623" s="40" t="s">
        <v>1495</v>
      </c>
      <c r="S1623" s="40" t="s">
        <v>11820</v>
      </c>
      <c r="T1623" s="40" t="s">
        <v>1172</v>
      </c>
      <c r="U1623" s="40">
        <v>24</v>
      </c>
      <c r="V1623" s="40" t="str">
        <f>VLOOKUP(D1623,TIPOLOGIA!A:F,5,0)</f>
        <v>PRINCIPAL</v>
      </c>
      <c r="W1623" s="40" t="str">
        <f>VLOOKUP(D1623,TIPOLOGIA!A:F,6,0)</f>
        <v>TERRESTRE</v>
      </c>
      <c r="X1623" s="40" t="s">
        <v>1498</v>
      </c>
      <c r="Y1623" s="40">
        <v>1</v>
      </c>
      <c r="Z1623" s="51">
        <f>IF(T1623="SOPORTE_TELEFÓNICO",'TARIFAS 2025'!$B$14,IF(V1623="PRINCIPAL",'TARIFAS 2025'!$B$11,IF(V1623="INTERMEDIA",'TARIFAS 2025'!$C$11,IF(V1623="LEJANA",'TARIFAS 2025'!$D$11))))</f>
        <v>31419</v>
      </c>
      <c r="AA1623" s="51">
        <f t="shared" si="26"/>
        <v>31419</v>
      </c>
    </row>
    <row r="1624" spans="1:27" s="85" customFormat="1" x14ac:dyDescent="0.3">
      <c r="A1624" s="40" t="s">
        <v>88</v>
      </c>
      <c r="B1624" s="40" t="str">
        <f>VLOOKUP(A1624,'CENTROS DE COSTOS'!A:D,2,0)</f>
        <v>0036-0005</v>
      </c>
      <c r="C1624" s="40" t="str">
        <f>VLOOKUP(A1624,'CENTROS DE COSTOS'!A:D,3,0)</f>
        <v>Wompi Noroccidente</v>
      </c>
      <c r="D1624" s="40">
        <v>5088</v>
      </c>
      <c r="E1624" s="40" t="s">
        <v>5877</v>
      </c>
      <c r="F1624" s="40">
        <v>44103</v>
      </c>
      <c r="G1624" s="40" t="s">
        <v>33</v>
      </c>
      <c r="H1624" s="40" t="s">
        <v>120</v>
      </c>
      <c r="I1624" s="40" t="s">
        <v>155</v>
      </c>
      <c r="J1624" s="40" t="s">
        <v>7486</v>
      </c>
      <c r="K1624" s="40" t="s">
        <v>1170</v>
      </c>
      <c r="L1624" s="40" t="s">
        <v>9576</v>
      </c>
      <c r="M1624" s="103">
        <v>45979.621527777781</v>
      </c>
      <c r="N1624" s="103">
        <v>45982.525694444441</v>
      </c>
      <c r="O1624" s="40" t="s">
        <v>35</v>
      </c>
      <c r="P1624" s="40" t="s">
        <v>35</v>
      </c>
      <c r="Q1624" s="40" t="s">
        <v>1494</v>
      </c>
      <c r="R1624" s="40" t="s">
        <v>1495</v>
      </c>
      <c r="S1624" s="40" t="s">
        <v>11821</v>
      </c>
      <c r="T1624" s="40" t="s">
        <v>1172</v>
      </c>
      <c r="U1624" s="40">
        <v>64</v>
      </c>
      <c r="V1624" s="40" t="str">
        <f>VLOOKUP(D1624,TIPOLOGIA!A:F,5,0)</f>
        <v>PRINCIPAL</v>
      </c>
      <c r="W1624" s="40" t="str">
        <f>VLOOKUP(D1624,TIPOLOGIA!A:F,6,0)</f>
        <v>TERRESTRE</v>
      </c>
      <c r="X1624" s="40" t="s">
        <v>1498</v>
      </c>
      <c r="Y1624" s="40">
        <v>1</v>
      </c>
      <c r="Z1624" s="51">
        <f>IF(T1624="SOPORTE_TELEFÓNICO",'TARIFAS 2025'!$B$14,IF(V1624="PRINCIPAL",'TARIFAS 2025'!$B$11,IF(V1624="INTERMEDIA",'TARIFAS 2025'!$C$11,IF(V1624="LEJANA",'TARIFAS 2025'!$D$11))))</f>
        <v>31419</v>
      </c>
      <c r="AA1624" s="51">
        <f t="shared" si="26"/>
        <v>31419</v>
      </c>
    </row>
    <row r="1625" spans="1:27" s="85" customFormat="1" x14ac:dyDescent="0.3">
      <c r="A1625" s="40" t="s">
        <v>88</v>
      </c>
      <c r="B1625" s="40" t="str">
        <f>VLOOKUP(A1625,'CENTROS DE COSTOS'!A:D,2,0)</f>
        <v>0036-0005</v>
      </c>
      <c r="C1625" s="40" t="str">
        <f>VLOOKUP(A1625,'CENTROS DE COSTOS'!A:D,3,0)</f>
        <v>Wompi Noroccidente</v>
      </c>
      <c r="D1625" s="40">
        <v>5001</v>
      </c>
      <c r="E1625" s="40" t="s">
        <v>5878</v>
      </c>
      <c r="F1625" s="40">
        <v>79164</v>
      </c>
      <c r="G1625" s="40" t="s">
        <v>33</v>
      </c>
      <c r="H1625" s="40" t="s">
        <v>120</v>
      </c>
      <c r="I1625" s="40" t="s">
        <v>88</v>
      </c>
      <c r="J1625" s="40" t="s">
        <v>7487</v>
      </c>
      <c r="K1625" s="40" t="s">
        <v>1170</v>
      </c>
      <c r="L1625" s="40" t="s">
        <v>9577</v>
      </c>
      <c r="M1625" s="103">
        <v>45979.617361111108</v>
      </c>
      <c r="N1625" s="103">
        <v>45982.525694444441</v>
      </c>
      <c r="O1625" s="40" t="s">
        <v>35</v>
      </c>
      <c r="P1625" s="40" t="s">
        <v>35</v>
      </c>
      <c r="Q1625" s="40" t="s">
        <v>1494</v>
      </c>
      <c r="R1625" s="40" t="s">
        <v>1495</v>
      </c>
      <c r="S1625" s="40" t="s">
        <v>11822</v>
      </c>
      <c r="T1625" s="40" t="s">
        <v>1172</v>
      </c>
      <c r="U1625" s="40">
        <v>24</v>
      </c>
      <c r="V1625" s="40" t="str">
        <f>VLOOKUP(D1625,TIPOLOGIA!A:F,5,0)</f>
        <v>PRINCIPAL</v>
      </c>
      <c r="W1625" s="40" t="str">
        <f>VLOOKUP(D1625,TIPOLOGIA!A:F,6,0)</f>
        <v>TERRESTRE</v>
      </c>
      <c r="X1625" s="40" t="s">
        <v>1498</v>
      </c>
      <c r="Y1625" s="40">
        <v>1</v>
      </c>
      <c r="Z1625" s="51">
        <f>IF(T1625="SOPORTE_TELEFÓNICO",'TARIFAS 2025'!$B$14,IF(V1625="PRINCIPAL",'TARIFAS 2025'!$B$11,IF(V1625="INTERMEDIA",'TARIFAS 2025'!$C$11,IF(V1625="LEJANA",'TARIFAS 2025'!$D$11))))</f>
        <v>31419</v>
      </c>
      <c r="AA1625" s="51">
        <f t="shared" si="26"/>
        <v>31419</v>
      </c>
    </row>
    <row r="1626" spans="1:27" s="85" customFormat="1" x14ac:dyDescent="0.3">
      <c r="A1626" s="40" t="s">
        <v>88</v>
      </c>
      <c r="B1626" s="40" t="str">
        <f>VLOOKUP(A1626,'CENTROS DE COSTOS'!A:D,2,0)</f>
        <v>0036-0005</v>
      </c>
      <c r="C1626" s="40" t="str">
        <f>VLOOKUP(A1626,'CENTROS DE COSTOS'!A:D,3,0)</f>
        <v>Wompi Noroccidente</v>
      </c>
      <c r="D1626" s="40">
        <v>5001</v>
      </c>
      <c r="E1626" s="40" t="s">
        <v>5879</v>
      </c>
      <c r="F1626" s="40">
        <v>67352</v>
      </c>
      <c r="G1626" s="40" t="s">
        <v>33</v>
      </c>
      <c r="H1626" s="40" t="s">
        <v>120</v>
      </c>
      <c r="I1626" s="40" t="s">
        <v>88</v>
      </c>
      <c r="J1626" s="40" t="s">
        <v>7488</v>
      </c>
      <c r="K1626" s="40" t="s">
        <v>1170</v>
      </c>
      <c r="L1626" s="40" t="s">
        <v>9578</v>
      </c>
      <c r="M1626" s="103">
        <v>45979.532638888893</v>
      </c>
      <c r="N1626" s="103">
        <v>45982.525694444441</v>
      </c>
      <c r="O1626" s="40" t="s">
        <v>35</v>
      </c>
      <c r="P1626" s="40" t="s">
        <v>35</v>
      </c>
      <c r="Q1626" s="40" t="s">
        <v>1494</v>
      </c>
      <c r="R1626" s="40" t="s">
        <v>1495</v>
      </c>
      <c r="S1626" s="40" t="s">
        <v>11823</v>
      </c>
      <c r="T1626" s="40" t="s">
        <v>1172</v>
      </c>
      <c r="U1626" s="40">
        <v>64</v>
      </c>
      <c r="V1626" s="40" t="str">
        <f>VLOOKUP(D1626,TIPOLOGIA!A:F,5,0)</f>
        <v>PRINCIPAL</v>
      </c>
      <c r="W1626" s="40" t="str">
        <f>VLOOKUP(D1626,TIPOLOGIA!A:F,6,0)</f>
        <v>TERRESTRE</v>
      </c>
      <c r="X1626" s="40" t="s">
        <v>1498</v>
      </c>
      <c r="Y1626" s="40">
        <v>1</v>
      </c>
      <c r="Z1626" s="51">
        <f>IF(T1626="SOPORTE_TELEFÓNICO",'TARIFAS 2025'!$B$14,IF(V1626="PRINCIPAL",'TARIFAS 2025'!$B$11,IF(V1626="INTERMEDIA",'TARIFAS 2025'!$C$11,IF(V1626="LEJANA",'TARIFAS 2025'!$D$11))))</f>
        <v>31419</v>
      </c>
      <c r="AA1626" s="51">
        <f t="shared" si="26"/>
        <v>31419</v>
      </c>
    </row>
    <row r="1627" spans="1:27" s="85" customFormat="1" x14ac:dyDescent="0.3">
      <c r="A1627" s="40" t="s">
        <v>88</v>
      </c>
      <c r="B1627" s="40" t="str">
        <f>VLOOKUP(A1627,'CENTROS DE COSTOS'!A:D,2,0)</f>
        <v>0036-0005</v>
      </c>
      <c r="C1627" s="40" t="str">
        <f>VLOOKUP(A1627,'CENTROS DE COSTOS'!A:D,3,0)</f>
        <v>Wompi Noroccidente</v>
      </c>
      <c r="D1627" s="40">
        <v>5088</v>
      </c>
      <c r="E1627" s="40" t="s">
        <v>5880</v>
      </c>
      <c r="F1627" s="40">
        <v>75649</v>
      </c>
      <c r="G1627" s="40" t="s">
        <v>33</v>
      </c>
      <c r="H1627" s="40" t="s">
        <v>120</v>
      </c>
      <c r="I1627" s="40" t="s">
        <v>155</v>
      </c>
      <c r="J1627" s="40" t="s">
        <v>7489</v>
      </c>
      <c r="K1627" s="40" t="s">
        <v>1170</v>
      </c>
      <c r="L1627" s="40" t="s">
        <v>9579</v>
      </c>
      <c r="M1627" s="103">
        <v>45979.625694444447</v>
      </c>
      <c r="N1627" s="103">
        <v>45982.525694444441</v>
      </c>
      <c r="O1627" s="40" t="s">
        <v>35</v>
      </c>
      <c r="P1627" s="40" t="s">
        <v>35</v>
      </c>
      <c r="Q1627" s="40" t="s">
        <v>1494</v>
      </c>
      <c r="R1627" s="40" t="s">
        <v>1495</v>
      </c>
      <c r="S1627" s="40" t="s">
        <v>11824</v>
      </c>
      <c r="T1627" s="40" t="s">
        <v>1172</v>
      </c>
      <c r="U1627" s="40">
        <v>40</v>
      </c>
      <c r="V1627" s="40" t="str">
        <f>VLOOKUP(D1627,TIPOLOGIA!A:F,5,0)</f>
        <v>PRINCIPAL</v>
      </c>
      <c r="W1627" s="40" t="str">
        <f>VLOOKUP(D1627,TIPOLOGIA!A:F,6,0)</f>
        <v>TERRESTRE</v>
      </c>
      <c r="X1627" s="40" t="s">
        <v>1498</v>
      </c>
      <c r="Y1627" s="40">
        <v>1</v>
      </c>
      <c r="Z1627" s="51">
        <f>IF(T1627="SOPORTE_TELEFÓNICO",'TARIFAS 2025'!$B$14,IF(V1627="PRINCIPAL",'TARIFAS 2025'!$B$11,IF(V1627="INTERMEDIA",'TARIFAS 2025'!$C$11,IF(V1627="LEJANA",'TARIFAS 2025'!$D$11))))</f>
        <v>31419</v>
      </c>
      <c r="AA1627" s="51">
        <f t="shared" si="26"/>
        <v>31419</v>
      </c>
    </row>
    <row r="1628" spans="1:27" s="85" customFormat="1" x14ac:dyDescent="0.3">
      <c r="A1628" s="40" t="s">
        <v>88</v>
      </c>
      <c r="B1628" s="40" t="str">
        <f>VLOOKUP(A1628,'CENTROS DE COSTOS'!A:D,2,0)</f>
        <v>0036-0005</v>
      </c>
      <c r="C1628" s="40" t="str">
        <f>VLOOKUP(A1628,'CENTROS DE COSTOS'!A:D,3,0)</f>
        <v>Wompi Noroccidente</v>
      </c>
      <c r="D1628" s="40">
        <v>5001</v>
      </c>
      <c r="E1628" s="40" t="s">
        <v>5881</v>
      </c>
      <c r="F1628" s="40">
        <v>79674</v>
      </c>
      <c r="G1628" s="40" t="s">
        <v>33</v>
      </c>
      <c r="H1628" s="40" t="s">
        <v>120</v>
      </c>
      <c r="I1628" s="40" t="s">
        <v>88</v>
      </c>
      <c r="J1628" s="40" t="s">
        <v>7490</v>
      </c>
      <c r="K1628" s="40" t="s">
        <v>1170</v>
      </c>
      <c r="L1628" s="40" t="s">
        <v>9580</v>
      </c>
      <c r="M1628" s="103">
        <v>45979.679861111108</v>
      </c>
      <c r="N1628" s="103">
        <v>45982.527083333327</v>
      </c>
      <c r="O1628" s="40" t="s">
        <v>35</v>
      </c>
      <c r="P1628" s="40" t="s">
        <v>35</v>
      </c>
      <c r="Q1628" s="40" t="s">
        <v>1494</v>
      </c>
      <c r="R1628" s="40" t="s">
        <v>1495</v>
      </c>
      <c r="S1628" s="40" t="s">
        <v>11825</v>
      </c>
      <c r="T1628" s="40" t="s">
        <v>1172</v>
      </c>
      <c r="U1628" s="40">
        <v>16</v>
      </c>
      <c r="V1628" s="40" t="str">
        <f>VLOOKUP(D1628,TIPOLOGIA!A:F,5,0)</f>
        <v>PRINCIPAL</v>
      </c>
      <c r="W1628" s="40" t="str">
        <f>VLOOKUP(D1628,TIPOLOGIA!A:F,6,0)</f>
        <v>TERRESTRE</v>
      </c>
      <c r="X1628" s="40" t="s">
        <v>1498</v>
      </c>
      <c r="Y1628" s="40">
        <v>1</v>
      </c>
      <c r="Z1628" s="51">
        <f>IF(T1628="SOPORTE_TELEFÓNICO",'TARIFAS 2025'!$B$14,IF(V1628="PRINCIPAL",'TARIFAS 2025'!$B$11,IF(V1628="INTERMEDIA",'TARIFAS 2025'!$C$11,IF(V1628="LEJANA",'TARIFAS 2025'!$D$11))))</f>
        <v>31419</v>
      </c>
      <c r="AA1628" s="51">
        <f t="shared" si="26"/>
        <v>31419</v>
      </c>
    </row>
    <row r="1629" spans="1:27" s="85" customFormat="1" x14ac:dyDescent="0.3">
      <c r="A1629" s="40" t="s">
        <v>88</v>
      </c>
      <c r="B1629" s="40" t="str">
        <f>VLOOKUP(A1629,'CENTROS DE COSTOS'!A:D,2,0)</f>
        <v>0036-0005</v>
      </c>
      <c r="C1629" s="40" t="str">
        <f>VLOOKUP(A1629,'CENTROS DE COSTOS'!A:D,3,0)</f>
        <v>Wompi Noroccidente</v>
      </c>
      <c r="D1629" s="40">
        <v>5001</v>
      </c>
      <c r="E1629" s="40" t="s">
        <v>5882</v>
      </c>
      <c r="F1629" s="40">
        <v>79669</v>
      </c>
      <c r="G1629" s="40" t="s">
        <v>33</v>
      </c>
      <c r="H1629" s="40" t="s">
        <v>120</v>
      </c>
      <c r="I1629" s="40" t="s">
        <v>88</v>
      </c>
      <c r="J1629" s="40" t="s">
        <v>1575</v>
      </c>
      <c r="K1629" s="40" t="s">
        <v>1170</v>
      </c>
      <c r="L1629" s="40" t="s">
        <v>9581</v>
      </c>
      <c r="M1629" s="103">
        <v>45979.654861111107</v>
      </c>
      <c r="N1629" s="103">
        <v>45982.527083333327</v>
      </c>
      <c r="O1629" s="40" t="s">
        <v>35</v>
      </c>
      <c r="P1629" s="40" t="s">
        <v>35</v>
      </c>
      <c r="Q1629" s="40" t="s">
        <v>1494</v>
      </c>
      <c r="R1629" s="40" t="s">
        <v>1495</v>
      </c>
      <c r="S1629" s="40" t="s">
        <v>11826</v>
      </c>
      <c r="T1629" s="40" t="s">
        <v>1172</v>
      </c>
      <c r="U1629" s="40">
        <v>40</v>
      </c>
      <c r="V1629" s="40" t="str">
        <f>VLOOKUP(D1629,TIPOLOGIA!A:F,5,0)</f>
        <v>PRINCIPAL</v>
      </c>
      <c r="W1629" s="40" t="str">
        <f>VLOOKUP(D1629,TIPOLOGIA!A:F,6,0)</f>
        <v>TERRESTRE</v>
      </c>
      <c r="X1629" s="40" t="s">
        <v>1498</v>
      </c>
      <c r="Y1629" s="40">
        <v>1</v>
      </c>
      <c r="Z1629" s="51">
        <f>IF(T1629="SOPORTE_TELEFÓNICO",'TARIFAS 2025'!$B$14,IF(V1629="PRINCIPAL",'TARIFAS 2025'!$B$11,IF(V1629="INTERMEDIA",'TARIFAS 2025'!$C$11,IF(V1629="LEJANA",'TARIFAS 2025'!$D$11))))</f>
        <v>31419</v>
      </c>
      <c r="AA1629" s="51">
        <f t="shared" si="26"/>
        <v>31419</v>
      </c>
    </row>
    <row r="1630" spans="1:27" s="85" customFormat="1" x14ac:dyDescent="0.3">
      <c r="A1630" s="40" t="s">
        <v>88</v>
      </c>
      <c r="B1630" s="40" t="str">
        <f>VLOOKUP(A1630,'CENTROS DE COSTOS'!A:D,2,0)</f>
        <v>0036-0005</v>
      </c>
      <c r="C1630" s="40" t="str">
        <f>VLOOKUP(A1630,'CENTROS DE COSTOS'!A:D,3,0)</f>
        <v>Wompi Noroccidente</v>
      </c>
      <c r="D1630" s="40">
        <v>5631</v>
      </c>
      <c r="E1630" s="40" t="s">
        <v>5883</v>
      </c>
      <c r="F1630" s="40">
        <v>26328</v>
      </c>
      <c r="G1630" s="40" t="s">
        <v>33</v>
      </c>
      <c r="H1630" s="40" t="s">
        <v>120</v>
      </c>
      <c r="I1630" s="40" t="s">
        <v>214</v>
      </c>
      <c r="J1630" s="40" t="s">
        <v>7491</v>
      </c>
      <c r="K1630" s="40" t="s">
        <v>1170</v>
      </c>
      <c r="L1630" s="40" t="s">
        <v>9582</v>
      </c>
      <c r="M1630" s="103">
        <v>45979.652083333327</v>
      </c>
      <c r="N1630" s="103">
        <v>45982.527083333327</v>
      </c>
      <c r="O1630" s="40" t="s">
        <v>35</v>
      </c>
      <c r="P1630" s="40" t="s">
        <v>35</v>
      </c>
      <c r="Q1630" s="40" t="s">
        <v>1494</v>
      </c>
      <c r="R1630" s="40" t="s">
        <v>1495</v>
      </c>
      <c r="S1630" s="40" t="s">
        <v>11827</v>
      </c>
      <c r="T1630" s="40" t="s">
        <v>1172</v>
      </c>
      <c r="U1630" s="40">
        <v>40</v>
      </c>
      <c r="V1630" s="40" t="str">
        <f>VLOOKUP(D1630,TIPOLOGIA!A:F,5,0)</f>
        <v>PRINCIPAL</v>
      </c>
      <c r="W1630" s="40" t="str">
        <f>VLOOKUP(D1630,TIPOLOGIA!A:F,6,0)</f>
        <v>TERRESTRE</v>
      </c>
      <c r="X1630" s="40" t="s">
        <v>1498</v>
      </c>
      <c r="Y1630" s="40">
        <v>1</v>
      </c>
      <c r="Z1630" s="51">
        <f>IF(T1630="SOPORTE_TELEFÓNICO",'TARIFAS 2025'!$B$14,IF(V1630="PRINCIPAL",'TARIFAS 2025'!$B$11,IF(V1630="INTERMEDIA",'TARIFAS 2025'!$C$11,IF(V1630="LEJANA",'TARIFAS 2025'!$D$11))))</f>
        <v>31419</v>
      </c>
      <c r="AA1630" s="51">
        <f t="shared" si="26"/>
        <v>31419</v>
      </c>
    </row>
    <row r="1631" spans="1:27" s="85" customFormat="1" x14ac:dyDescent="0.3">
      <c r="A1631" s="40" t="s">
        <v>88</v>
      </c>
      <c r="B1631" s="40" t="str">
        <f>VLOOKUP(A1631,'CENTROS DE COSTOS'!A:D,2,0)</f>
        <v>0036-0005</v>
      </c>
      <c r="C1631" s="40" t="str">
        <f>VLOOKUP(A1631,'CENTROS DE COSTOS'!A:D,3,0)</f>
        <v>Wompi Noroccidente</v>
      </c>
      <c r="D1631" s="40">
        <v>5001</v>
      </c>
      <c r="E1631" s="40" t="s">
        <v>5884</v>
      </c>
      <c r="F1631" s="40">
        <v>39891</v>
      </c>
      <c r="G1631" s="40" t="s">
        <v>33</v>
      </c>
      <c r="H1631" s="40" t="s">
        <v>120</v>
      </c>
      <c r="I1631" s="40" t="s">
        <v>88</v>
      </c>
      <c r="J1631" s="40" t="s">
        <v>7492</v>
      </c>
      <c r="K1631" s="40" t="s">
        <v>1170</v>
      </c>
      <c r="L1631" s="40" t="s">
        <v>9583</v>
      </c>
      <c r="M1631" s="103">
        <v>45979.673611111109</v>
      </c>
      <c r="N1631" s="103">
        <v>45982.527083333327</v>
      </c>
      <c r="O1631" s="40" t="s">
        <v>35</v>
      </c>
      <c r="P1631" s="40" t="s">
        <v>35</v>
      </c>
      <c r="Q1631" s="40" t="s">
        <v>1494</v>
      </c>
      <c r="R1631" s="40" t="s">
        <v>1495</v>
      </c>
      <c r="S1631" s="40" t="s">
        <v>11828</v>
      </c>
      <c r="T1631" s="40" t="s">
        <v>1172</v>
      </c>
      <c r="U1631" s="40">
        <v>24</v>
      </c>
      <c r="V1631" s="40" t="str">
        <f>VLOOKUP(D1631,TIPOLOGIA!A:F,5,0)</f>
        <v>PRINCIPAL</v>
      </c>
      <c r="W1631" s="40" t="str">
        <f>VLOOKUP(D1631,TIPOLOGIA!A:F,6,0)</f>
        <v>TERRESTRE</v>
      </c>
      <c r="X1631" s="40" t="s">
        <v>1498</v>
      </c>
      <c r="Y1631" s="40">
        <v>1</v>
      </c>
      <c r="Z1631" s="51">
        <f>IF(T1631="SOPORTE_TELEFÓNICO",'TARIFAS 2025'!$B$14,IF(V1631="PRINCIPAL",'TARIFAS 2025'!$B$11,IF(V1631="INTERMEDIA",'TARIFAS 2025'!$C$11,IF(V1631="LEJANA",'TARIFAS 2025'!$D$11))))</f>
        <v>31419</v>
      </c>
      <c r="AA1631" s="51">
        <f t="shared" si="26"/>
        <v>31419</v>
      </c>
    </row>
    <row r="1632" spans="1:27" s="85" customFormat="1" x14ac:dyDescent="0.3">
      <c r="A1632" s="40" t="s">
        <v>88</v>
      </c>
      <c r="B1632" s="40" t="str">
        <f>VLOOKUP(A1632,'CENTROS DE COSTOS'!A:D,2,0)</f>
        <v>0036-0005</v>
      </c>
      <c r="C1632" s="40" t="str">
        <f>VLOOKUP(A1632,'CENTROS DE COSTOS'!A:D,3,0)</f>
        <v>Wompi Noroccidente</v>
      </c>
      <c r="D1632" s="40">
        <v>5001</v>
      </c>
      <c r="E1632" s="40" t="s">
        <v>5885</v>
      </c>
      <c r="F1632" s="40">
        <v>16079</v>
      </c>
      <c r="G1632" s="40" t="s">
        <v>33</v>
      </c>
      <c r="H1632" s="40" t="s">
        <v>120</v>
      </c>
      <c r="I1632" s="40" t="s">
        <v>88</v>
      </c>
      <c r="J1632" s="40" t="s">
        <v>7493</v>
      </c>
      <c r="K1632" s="40" t="s">
        <v>1170</v>
      </c>
      <c r="L1632" s="40" t="s">
        <v>9584</v>
      </c>
      <c r="M1632" s="103">
        <v>45981.333333333343</v>
      </c>
      <c r="N1632" s="103">
        <v>45982.52847222222</v>
      </c>
      <c r="O1632" s="40" t="s">
        <v>35</v>
      </c>
      <c r="P1632" s="40" t="s">
        <v>35</v>
      </c>
      <c r="Q1632" s="40" t="s">
        <v>1494</v>
      </c>
      <c r="R1632" s="40" t="s">
        <v>1495</v>
      </c>
      <c r="S1632" s="40" t="s">
        <v>11829</v>
      </c>
      <c r="T1632" s="40" t="s">
        <v>1172</v>
      </c>
      <c r="U1632" s="40">
        <v>48</v>
      </c>
      <c r="V1632" s="40" t="str">
        <f>VLOOKUP(D1632,TIPOLOGIA!A:F,5,0)</f>
        <v>PRINCIPAL</v>
      </c>
      <c r="W1632" s="40" t="str">
        <f>VLOOKUP(D1632,TIPOLOGIA!A:F,6,0)</f>
        <v>TERRESTRE</v>
      </c>
      <c r="X1632" s="40" t="s">
        <v>1498</v>
      </c>
      <c r="Y1632" s="40">
        <v>1</v>
      </c>
      <c r="Z1632" s="51">
        <f>IF(T1632="SOPORTE_TELEFÓNICO",'TARIFAS 2025'!$B$14,IF(V1632="PRINCIPAL",'TARIFAS 2025'!$B$11,IF(V1632="INTERMEDIA",'TARIFAS 2025'!$C$11,IF(V1632="LEJANA",'TARIFAS 2025'!$D$11))))</f>
        <v>31419</v>
      </c>
      <c r="AA1632" s="51">
        <f t="shared" si="26"/>
        <v>31419</v>
      </c>
    </row>
    <row r="1633" spans="1:27" s="85" customFormat="1" x14ac:dyDescent="0.3">
      <c r="A1633" s="40" t="s">
        <v>88</v>
      </c>
      <c r="B1633" s="40" t="str">
        <f>VLOOKUP(A1633,'CENTROS DE COSTOS'!A:D,2,0)</f>
        <v>0036-0005</v>
      </c>
      <c r="C1633" s="40" t="str">
        <f>VLOOKUP(A1633,'CENTROS DE COSTOS'!A:D,3,0)</f>
        <v>Wompi Noroccidente</v>
      </c>
      <c r="D1633" s="40">
        <v>5001</v>
      </c>
      <c r="E1633" s="40" t="s">
        <v>5886</v>
      </c>
      <c r="F1633" s="40">
        <v>74439</v>
      </c>
      <c r="G1633" s="40" t="s">
        <v>33</v>
      </c>
      <c r="H1633" s="40" t="s">
        <v>120</v>
      </c>
      <c r="I1633" s="40" t="s">
        <v>88</v>
      </c>
      <c r="J1633" s="40" t="s">
        <v>7494</v>
      </c>
      <c r="K1633" s="40" t="s">
        <v>1170</v>
      </c>
      <c r="L1633" s="40" t="s">
        <v>9585</v>
      </c>
      <c r="M1633" s="103">
        <v>45980.438194444447</v>
      </c>
      <c r="N1633" s="103">
        <v>45982.52847222222</v>
      </c>
      <c r="O1633" s="40" t="s">
        <v>35</v>
      </c>
      <c r="P1633" s="40" t="s">
        <v>35</v>
      </c>
      <c r="Q1633" s="40" t="s">
        <v>1494</v>
      </c>
      <c r="R1633" s="40" t="s">
        <v>1495</v>
      </c>
      <c r="S1633" s="40" t="s">
        <v>11830</v>
      </c>
      <c r="T1633" s="40" t="s">
        <v>1172</v>
      </c>
      <c r="U1633" s="40">
        <v>24</v>
      </c>
      <c r="V1633" s="40" t="str">
        <f>VLOOKUP(D1633,TIPOLOGIA!A:F,5,0)</f>
        <v>PRINCIPAL</v>
      </c>
      <c r="W1633" s="40" t="str">
        <f>VLOOKUP(D1633,TIPOLOGIA!A:F,6,0)</f>
        <v>TERRESTRE</v>
      </c>
      <c r="X1633" s="40" t="s">
        <v>1498</v>
      </c>
      <c r="Y1633" s="40">
        <v>1</v>
      </c>
      <c r="Z1633" s="51">
        <f>IF(T1633="SOPORTE_TELEFÓNICO",'TARIFAS 2025'!$B$14,IF(V1633="PRINCIPAL",'TARIFAS 2025'!$B$11,IF(V1633="INTERMEDIA",'TARIFAS 2025'!$C$11,IF(V1633="LEJANA",'TARIFAS 2025'!$D$11))))</f>
        <v>31419</v>
      </c>
      <c r="AA1633" s="51">
        <f t="shared" si="26"/>
        <v>31419</v>
      </c>
    </row>
    <row r="1634" spans="1:27" s="85" customFormat="1" x14ac:dyDescent="0.3">
      <c r="A1634" s="40" t="s">
        <v>88</v>
      </c>
      <c r="B1634" s="40" t="str">
        <f>VLOOKUP(A1634,'CENTROS DE COSTOS'!A:D,2,0)</f>
        <v>0036-0005</v>
      </c>
      <c r="C1634" s="40" t="str">
        <f>VLOOKUP(A1634,'CENTROS DE COSTOS'!A:D,3,0)</f>
        <v>Wompi Noroccidente</v>
      </c>
      <c r="D1634" s="40">
        <v>5001</v>
      </c>
      <c r="E1634" s="40" t="s">
        <v>5887</v>
      </c>
      <c r="F1634" s="40">
        <v>80635</v>
      </c>
      <c r="G1634" s="40" t="s">
        <v>33</v>
      </c>
      <c r="H1634" s="40" t="s">
        <v>120</v>
      </c>
      <c r="I1634" s="40" t="s">
        <v>88</v>
      </c>
      <c r="J1634" s="40" t="s">
        <v>1487</v>
      </c>
      <c r="K1634" s="40" t="s">
        <v>1170</v>
      </c>
      <c r="L1634" s="40" t="s">
        <v>9586</v>
      </c>
      <c r="M1634" s="103">
        <v>45980.387499999997</v>
      </c>
      <c r="N1634" s="103">
        <v>45982.52847222222</v>
      </c>
      <c r="O1634" s="40" t="s">
        <v>35</v>
      </c>
      <c r="P1634" s="40" t="s">
        <v>35</v>
      </c>
      <c r="Q1634" s="40" t="s">
        <v>1494</v>
      </c>
      <c r="R1634" s="40" t="s">
        <v>1495</v>
      </c>
      <c r="S1634" s="40" t="s">
        <v>11831</v>
      </c>
      <c r="T1634" s="40" t="s">
        <v>1172</v>
      </c>
      <c r="U1634" s="40">
        <v>16</v>
      </c>
      <c r="V1634" s="40" t="str">
        <f>VLOOKUP(D1634,TIPOLOGIA!A:F,5,0)</f>
        <v>PRINCIPAL</v>
      </c>
      <c r="W1634" s="40" t="str">
        <f>VLOOKUP(D1634,TIPOLOGIA!A:F,6,0)</f>
        <v>TERRESTRE</v>
      </c>
      <c r="X1634" s="40" t="s">
        <v>1498</v>
      </c>
      <c r="Y1634" s="40">
        <v>1</v>
      </c>
      <c r="Z1634" s="51">
        <f>IF(T1634="SOPORTE_TELEFÓNICO",'TARIFAS 2025'!$B$14,IF(V1634="PRINCIPAL",'TARIFAS 2025'!$B$11,IF(V1634="INTERMEDIA",'TARIFAS 2025'!$C$11,IF(V1634="LEJANA",'TARIFAS 2025'!$D$11))))</f>
        <v>31419</v>
      </c>
      <c r="AA1634" s="51">
        <f t="shared" si="26"/>
        <v>31419</v>
      </c>
    </row>
    <row r="1635" spans="1:27" s="85" customFormat="1" x14ac:dyDescent="0.3">
      <c r="A1635" s="40" t="s">
        <v>88</v>
      </c>
      <c r="B1635" s="40" t="str">
        <f>VLOOKUP(A1635,'CENTROS DE COSTOS'!A:D,2,0)</f>
        <v>0036-0005</v>
      </c>
      <c r="C1635" s="40" t="str">
        <f>VLOOKUP(A1635,'CENTROS DE COSTOS'!A:D,3,0)</f>
        <v>Wompi Noroccidente</v>
      </c>
      <c r="D1635" s="40">
        <v>5001</v>
      </c>
      <c r="E1635" s="40" t="s">
        <v>5888</v>
      </c>
      <c r="F1635" s="40">
        <v>38257</v>
      </c>
      <c r="G1635" s="40" t="s">
        <v>33</v>
      </c>
      <c r="H1635" s="40" t="s">
        <v>120</v>
      </c>
      <c r="I1635" s="40" t="s">
        <v>88</v>
      </c>
      <c r="J1635" s="40" t="s">
        <v>3325</v>
      </c>
      <c r="K1635" s="40" t="s">
        <v>1170</v>
      </c>
      <c r="L1635" s="40" t="s">
        <v>9587</v>
      </c>
      <c r="M1635" s="103">
        <v>45980.333333333343</v>
      </c>
      <c r="N1635" s="103">
        <v>45982.52847222222</v>
      </c>
      <c r="O1635" s="40" t="s">
        <v>35</v>
      </c>
      <c r="P1635" s="40" t="s">
        <v>35</v>
      </c>
      <c r="Q1635" s="40" t="s">
        <v>1494</v>
      </c>
      <c r="R1635" s="40" t="s">
        <v>1495</v>
      </c>
      <c r="S1635" s="40" t="s">
        <v>11832</v>
      </c>
      <c r="T1635" s="40" t="s">
        <v>1172</v>
      </c>
      <c r="U1635" s="40">
        <v>64</v>
      </c>
      <c r="V1635" s="40" t="str">
        <f>VLOOKUP(D1635,TIPOLOGIA!A:F,5,0)</f>
        <v>PRINCIPAL</v>
      </c>
      <c r="W1635" s="40" t="str">
        <f>VLOOKUP(D1635,TIPOLOGIA!A:F,6,0)</f>
        <v>TERRESTRE</v>
      </c>
      <c r="X1635" s="40" t="s">
        <v>1498</v>
      </c>
      <c r="Y1635" s="40">
        <v>1</v>
      </c>
      <c r="Z1635" s="51">
        <f>IF(T1635="SOPORTE_TELEFÓNICO",'TARIFAS 2025'!$B$14,IF(V1635="PRINCIPAL",'TARIFAS 2025'!$B$11,IF(V1635="INTERMEDIA",'TARIFAS 2025'!$C$11,IF(V1635="LEJANA",'TARIFAS 2025'!$D$11))))</f>
        <v>31419</v>
      </c>
      <c r="AA1635" s="51">
        <f t="shared" si="26"/>
        <v>31419</v>
      </c>
    </row>
    <row r="1636" spans="1:27" s="85" customFormat="1" x14ac:dyDescent="0.3">
      <c r="A1636" s="40" t="s">
        <v>88</v>
      </c>
      <c r="B1636" s="40" t="str">
        <f>VLOOKUP(A1636,'CENTROS DE COSTOS'!A:D,2,0)</f>
        <v>0036-0005</v>
      </c>
      <c r="C1636" s="40" t="str">
        <f>VLOOKUP(A1636,'CENTROS DE COSTOS'!A:D,3,0)</f>
        <v>Wompi Noroccidente</v>
      </c>
      <c r="D1636" s="40">
        <v>5001</v>
      </c>
      <c r="E1636" s="40" t="s">
        <v>5889</v>
      </c>
      <c r="F1636" s="40">
        <v>80708</v>
      </c>
      <c r="G1636" s="40" t="s">
        <v>33</v>
      </c>
      <c r="H1636" s="40" t="s">
        <v>120</v>
      </c>
      <c r="I1636" s="40" t="s">
        <v>88</v>
      </c>
      <c r="J1636" s="40" t="s">
        <v>7495</v>
      </c>
      <c r="K1636" s="40" t="s">
        <v>1170</v>
      </c>
      <c r="L1636" s="40" t="s">
        <v>9588</v>
      </c>
      <c r="M1636" s="103">
        <v>45980.508333333331</v>
      </c>
      <c r="N1636" s="103">
        <v>45982.52847222222</v>
      </c>
      <c r="O1636" s="40" t="s">
        <v>35</v>
      </c>
      <c r="P1636" s="40" t="s">
        <v>35</v>
      </c>
      <c r="Q1636" s="40" t="s">
        <v>1494</v>
      </c>
      <c r="R1636" s="40" t="s">
        <v>1495</v>
      </c>
      <c r="S1636" s="40" t="s">
        <v>11833</v>
      </c>
      <c r="T1636" s="40" t="s">
        <v>1172</v>
      </c>
      <c r="U1636" s="40">
        <v>16</v>
      </c>
      <c r="V1636" s="40" t="str">
        <f>VLOOKUP(D1636,TIPOLOGIA!A:F,5,0)</f>
        <v>PRINCIPAL</v>
      </c>
      <c r="W1636" s="40" t="str">
        <f>VLOOKUP(D1636,TIPOLOGIA!A:F,6,0)</f>
        <v>TERRESTRE</v>
      </c>
      <c r="X1636" s="40" t="s">
        <v>1498</v>
      </c>
      <c r="Y1636" s="40">
        <v>1</v>
      </c>
      <c r="Z1636" s="51">
        <f>IF(T1636="SOPORTE_TELEFÓNICO",'TARIFAS 2025'!$B$14,IF(V1636="PRINCIPAL",'TARIFAS 2025'!$B$11,IF(V1636="INTERMEDIA",'TARIFAS 2025'!$C$11,IF(V1636="LEJANA",'TARIFAS 2025'!$D$11))))</f>
        <v>31419</v>
      </c>
      <c r="AA1636" s="51">
        <f t="shared" si="26"/>
        <v>31419</v>
      </c>
    </row>
    <row r="1637" spans="1:27" s="85" customFormat="1" x14ac:dyDescent="0.3">
      <c r="A1637" s="40" t="s">
        <v>88</v>
      </c>
      <c r="B1637" s="40" t="str">
        <f>VLOOKUP(A1637,'CENTROS DE COSTOS'!A:D,2,0)</f>
        <v>0036-0005</v>
      </c>
      <c r="C1637" s="40" t="str">
        <f>VLOOKUP(A1637,'CENTROS DE COSTOS'!A:D,3,0)</f>
        <v>Wompi Noroccidente</v>
      </c>
      <c r="D1637" s="40">
        <v>5088</v>
      </c>
      <c r="E1637" s="40" t="s">
        <v>5890</v>
      </c>
      <c r="F1637" s="40">
        <v>75152</v>
      </c>
      <c r="G1637" s="40" t="s">
        <v>33</v>
      </c>
      <c r="H1637" s="40" t="s">
        <v>120</v>
      </c>
      <c r="I1637" s="40" t="s">
        <v>155</v>
      </c>
      <c r="J1637" s="40" t="s">
        <v>7496</v>
      </c>
      <c r="K1637" s="40" t="s">
        <v>1170</v>
      </c>
      <c r="L1637" s="40" t="s">
        <v>9589</v>
      </c>
      <c r="M1637" s="103">
        <v>45980.333333333343</v>
      </c>
      <c r="N1637" s="103">
        <v>45982.52847222222</v>
      </c>
      <c r="O1637" s="40" t="s">
        <v>35</v>
      </c>
      <c r="P1637" s="40" t="s">
        <v>35</v>
      </c>
      <c r="Q1637" s="40" t="s">
        <v>1494</v>
      </c>
      <c r="R1637" s="40" t="s">
        <v>1495</v>
      </c>
      <c r="S1637" s="40" t="s">
        <v>11834</v>
      </c>
      <c r="T1637" s="40" t="s">
        <v>1172</v>
      </c>
      <c r="U1637" s="40">
        <v>32</v>
      </c>
      <c r="V1637" s="40" t="str">
        <f>VLOOKUP(D1637,TIPOLOGIA!A:F,5,0)</f>
        <v>PRINCIPAL</v>
      </c>
      <c r="W1637" s="40" t="str">
        <f>VLOOKUP(D1637,TIPOLOGIA!A:F,6,0)</f>
        <v>TERRESTRE</v>
      </c>
      <c r="X1637" s="40" t="s">
        <v>1498</v>
      </c>
      <c r="Y1637" s="40">
        <v>1</v>
      </c>
      <c r="Z1637" s="51">
        <f>IF(T1637="SOPORTE_TELEFÓNICO",'TARIFAS 2025'!$B$14,IF(V1637="PRINCIPAL",'TARIFAS 2025'!$B$11,IF(V1637="INTERMEDIA",'TARIFAS 2025'!$C$11,IF(V1637="LEJANA",'TARIFAS 2025'!$D$11))))</f>
        <v>31419</v>
      </c>
      <c r="AA1637" s="51">
        <f t="shared" si="26"/>
        <v>31419</v>
      </c>
    </row>
    <row r="1638" spans="1:27" s="85" customFormat="1" x14ac:dyDescent="0.3">
      <c r="A1638" s="40" t="s">
        <v>96</v>
      </c>
      <c r="B1638" s="40" t="str">
        <f>VLOOKUP(A1638,'CENTROS DE COSTOS'!A:D,2,0)</f>
        <v>0036-0007</v>
      </c>
      <c r="C1638" s="40" t="str">
        <f>VLOOKUP(A1638,'CENTROS DE COSTOS'!A:D,3,0)</f>
        <v>Wompi Santander</v>
      </c>
      <c r="D1638" s="40">
        <v>15407</v>
      </c>
      <c r="E1638" s="40" t="s">
        <v>5891</v>
      </c>
      <c r="F1638" s="40">
        <v>29240</v>
      </c>
      <c r="G1638" s="40" t="s">
        <v>33</v>
      </c>
      <c r="H1638" s="40" t="s">
        <v>322</v>
      </c>
      <c r="I1638" s="40" t="s">
        <v>436</v>
      </c>
      <c r="J1638" s="40" t="s">
        <v>1477</v>
      </c>
      <c r="K1638" s="40" t="s">
        <v>1170</v>
      </c>
      <c r="L1638" s="40" t="s">
        <v>9590</v>
      </c>
      <c r="M1638" s="103">
        <v>45980.44027777778</v>
      </c>
      <c r="N1638" s="103">
        <v>45982.56527777778</v>
      </c>
      <c r="O1638" s="40" t="s">
        <v>35</v>
      </c>
      <c r="P1638" s="40" t="s">
        <v>35</v>
      </c>
      <c r="Q1638" s="40" t="s">
        <v>1494</v>
      </c>
      <c r="R1638" s="40" t="s">
        <v>1495</v>
      </c>
      <c r="S1638" s="40" t="s">
        <v>11835</v>
      </c>
      <c r="T1638" s="40" t="s">
        <v>1497</v>
      </c>
      <c r="U1638" s="40">
        <v>24</v>
      </c>
      <c r="V1638" s="40" t="str">
        <f>VLOOKUP(D1638,TIPOLOGIA!A:F,5,0)</f>
        <v>INTERMEDIA</v>
      </c>
      <c r="W1638" s="40" t="str">
        <f>VLOOKUP(D1638,TIPOLOGIA!A:F,6,0)</f>
        <v>TERRESTRE</v>
      </c>
      <c r="X1638" s="40" t="s">
        <v>1609</v>
      </c>
      <c r="Y1638" s="40">
        <v>1</v>
      </c>
      <c r="Z1638" s="51">
        <f>IF(T1638="SOPORTE_TELEFÓNICO",'TARIFAS 2025'!$B$14,IF(V1638="PRINCIPAL",'TARIFAS 2025'!$B$11,IF(V1638="INTERMEDIA",'TARIFAS 2025'!$C$11,IF(V1638="LEJANA",'TARIFAS 2025'!$D$11))))</f>
        <v>36351</v>
      </c>
      <c r="AA1638" s="51">
        <f t="shared" si="26"/>
        <v>36351</v>
      </c>
    </row>
    <row r="1639" spans="1:27" s="85" customFormat="1" x14ac:dyDescent="0.3">
      <c r="A1639" s="40" t="s">
        <v>77</v>
      </c>
      <c r="B1639" s="40" t="str">
        <f>VLOOKUP(A1639,'CENTROS DE COSTOS'!A:D,2,0)</f>
        <v>0036-0003</v>
      </c>
      <c r="C1639" s="40" t="str">
        <f>VLOOKUP(A1639,'CENTROS DE COSTOS'!A:D,3,0)</f>
        <v>Wompi Suroccidente</v>
      </c>
      <c r="D1639" s="40">
        <v>76248</v>
      </c>
      <c r="E1639" s="40" t="s">
        <v>5892</v>
      </c>
      <c r="F1639" s="40">
        <v>27592</v>
      </c>
      <c r="G1639" s="40" t="s">
        <v>33</v>
      </c>
      <c r="H1639" s="40" t="s">
        <v>1101</v>
      </c>
      <c r="I1639" s="40" t="s">
        <v>1113</v>
      </c>
      <c r="J1639" s="40" t="s">
        <v>1657</v>
      </c>
      <c r="K1639" s="40" t="s">
        <v>1170</v>
      </c>
      <c r="L1639" s="40" t="s">
        <v>9591</v>
      </c>
      <c r="M1639" s="103">
        <v>45979.671527777777</v>
      </c>
      <c r="N1639" s="103">
        <v>45982.568055555559</v>
      </c>
      <c r="O1639" s="40" t="s">
        <v>35</v>
      </c>
      <c r="P1639" s="40" t="s">
        <v>35</v>
      </c>
      <c r="Q1639" s="40" t="s">
        <v>1494</v>
      </c>
      <c r="R1639" s="40" t="s">
        <v>1495</v>
      </c>
      <c r="S1639" s="40" t="s">
        <v>11836</v>
      </c>
      <c r="T1639" s="40" t="s">
        <v>1497</v>
      </c>
      <c r="U1639" s="40">
        <v>48</v>
      </c>
      <c r="V1639" s="40" t="str">
        <f>VLOOKUP(D1639,TIPOLOGIA!A:F,5,0)</f>
        <v>INTERMEDIA</v>
      </c>
      <c r="W1639" s="40" t="str">
        <f>VLOOKUP(D1639,TIPOLOGIA!A:F,6,0)</f>
        <v>TERRESTRE</v>
      </c>
      <c r="X1639" s="40" t="s">
        <v>1749</v>
      </c>
      <c r="Y1639" s="40">
        <v>1</v>
      </c>
      <c r="Z1639" s="51">
        <f>IF(T1639="SOPORTE_TELEFÓNICO",'TARIFAS 2025'!$B$14,IF(V1639="PRINCIPAL",'TARIFAS 2025'!$B$11,IF(V1639="INTERMEDIA",'TARIFAS 2025'!$C$11,IF(V1639="LEJANA",'TARIFAS 2025'!$D$11))))</f>
        <v>36351</v>
      </c>
      <c r="AA1639" s="51">
        <f t="shared" si="26"/>
        <v>36351</v>
      </c>
    </row>
    <row r="1640" spans="1:27" s="85" customFormat="1" x14ac:dyDescent="0.3">
      <c r="A1640" s="40" t="s">
        <v>96</v>
      </c>
      <c r="B1640" s="40" t="str">
        <f>VLOOKUP(A1640,'CENTROS DE COSTOS'!A:D,2,0)</f>
        <v>0036-0007</v>
      </c>
      <c r="C1640" s="40" t="str">
        <f>VLOOKUP(A1640,'CENTROS DE COSTOS'!A:D,3,0)</f>
        <v>Wompi Santander</v>
      </c>
      <c r="D1640" s="40">
        <v>15367</v>
      </c>
      <c r="E1640" s="40" t="s">
        <v>5893</v>
      </c>
      <c r="F1640" s="40">
        <v>30761</v>
      </c>
      <c r="G1640" s="40" t="s">
        <v>33</v>
      </c>
      <c r="H1640" s="40" t="s">
        <v>322</v>
      </c>
      <c r="I1640" s="40" t="s">
        <v>365</v>
      </c>
      <c r="J1640" s="40" t="s">
        <v>3509</v>
      </c>
      <c r="K1640" s="40" t="s">
        <v>1170</v>
      </c>
      <c r="L1640" s="40" t="s">
        <v>9592</v>
      </c>
      <c r="M1640" s="103">
        <v>45979.591666666667</v>
      </c>
      <c r="N1640" s="103">
        <v>45982.568749999999</v>
      </c>
      <c r="O1640" s="40" t="s">
        <v>35</v>
      </c>
      <c r="P1640" s="40" t="s">
        <v>35</v>
      </c>
      <c r="Q1640" s="40" t="s">
        <v>1494</v>
      </c>
      <c r="R1640" s="40" t="s">
        <v>1495</v>
      </c>
      <c r="S1640" s="40" t="s">
        <v>11837</v>
      </c>
      <c r="T1640" s="40" t="s">
        <v>1497</v>
      </c>
      <c r="U1640" s="40">
        <v>32</v>
      </c>
      <c r="V1640" s="40" t="str">
        <f>VLOOKUP(D1640,TIPOLOGIA!A:F,5,0)</f>
        <v>INTERMEDIA</v>
      </c>
      <c r="W1640" s="40" t="str">
        <f>VLOOKUP(D1640,TIPOLOGIA!A:F,6,0)</f>
        <v>TERRESTRE</v>
      </c>
      <c r="X1640" s="40" t="s">
        <v>1749</v>
      </c>
      <c r="Y1640" s="40">
        <v>1</v>
      </c>
      <c r="Z1640" s="51">
        <f>IF(T1640="SOPORTE_TELEFÓNICO",'TARIFAS 2025'!$B$14,IF(V1640="PRINCIPAL",'TARIFAS 2025'!$B$11,IF(V1640="INTERMEDIA",'TARIFAS 2025'!$C$11,IF(V1640="LEJANA",'TARIFAS 2025'!$D$11))))</f>
        <v>36351</v>
      </c>
      <c r="AA1640" s="51">
        <f t="shared" si="26"/>
        <v>36351</v>
      </c>
    </row>
    <row r="1641" spans="1:27" s="85" customFormat="1" x14ac:dyDescent="0.3">
      <c r="A1641" s="40" t="s">
        <v>90</v>
      </c>
      <c r="B1641" s="40" t="str">
        <f>VLOOKUP(A1641,'CENTROS DE COSTOS'!A:D,2,0)</f>
        <v>0036-0006</v>
      </c>
      <c r="C1641" s="40" t="str">
        <f>VLOOKUP(A1641,'CENTROS DE COSTOS'!A:D,3,0)</f>
        <v>Wompi Oriente</v>
      </c>
      <c r="D1641" s="40">
        <v>41518</v>
      </c>
      <c r="E1641" s="40" t="s">
        <v>5894</v>
      </c>
      <c r="F1641" s="40">
        <v>75930</v>
      </c>
      <c r="G1641" s="40" t="s">
        <v>33</v>
      </c>
      <c r="H1641" s="40" t="s">
        <v>740</v>
      </c>
      <c r="I1641" s="40" t="s">
        <v>759</v>
      </c>
      <c r="J1641" s="40" t="s">
        <v>7497</v>
      </c>
      <c r="K1641" s="40" t="s">
        <v>1170</v>
      </c>
      <c r="L1641" s="40" t="s">
        <v>9593</v>
      </c>
      <c r="M1641" s="103">
        <v>45980.333333333343</v>
      </c>
      <c r="N1641" s="103">
        <v>45982.569444444453</v>
      </c>
      <c r="O1641" s="40" t="s">
        <v>35</v>
      </c>
      <c r="P1641" s="40" t="s">
        <v>35</v>
      </c>
      <c r="Q1641" s="40" t="s">
        <v>1494</v>
      </c>
      <c r="R1641" s="40" t="s">
        <v>1495</v>
      </c>
      <c r="S1641" s="40" t="s">
        <v>11838</v>
      </c>
      <c r="T1641" s="40" t="s">
        <v>1497</v>
      </c>
      <c r="U1641" s="40">
        <v>32</v>
      </c>
      <c r="V1641" s="40" t="str">
        <f>VLOOKUP(D1641,TIPOLOGIA!A:F,5,0)</f>
        <v>INTERMEDIA</v>
      </c>
      <c r="W1641" s="40" t="str">
        <f>VLOOKUP(D1641,TIPOLOGIA!A:F,6,0)</f>
        <v>TERRESTRE</v>
      </c>
      <c r="X1641" s="40" t="s">
        <v>1571</v>
      </c>
      <c r="Y1641" s="40">
        <v>1</v>
      </c>
      <c r="Z1641" s="51">
        <f>IF(T1641="SOPORTE_TELEFÓNICO",'TARIFAS 2025'!$B$14,IF(V1641="PRINCIPAL",'TARIFAS 2025'!$B$11,IF(V1641="INTERMEDIA",'TARIFAS 2025'!$C$11,IF(V1641="LEJANA",'TARIFAS 2025'!$D$11))))</f>
        <v>36351</v>
      </c>
      <c r="AA1641" s="51">
        <f t="shared" si="26"/>
        <v>36351</v>
      </c>
    </row>
    <row r="1642" spans="1:27" s="85" customFormat="1" x14ac:dyDescent="0.3">
      <c r="A1642" s="40" t="s">
        <v>71</v>
      </c>
      <c r="B1642" s="40" t="str">
        <f>VLOOKUP(A1642,'CENTROS DE COSTOS'!A:D,2,0)</f>
        <v>0036-0004</v>
      </c>
      <c r="C1642" s="40" t="str">
        <f>VLOOKUP(A1642,'CENTROS DE COSTOS'!A:D,3,0)</f>
        <v>Wompi Centro</v>
      </c>
      <c r="D1642" s="40">
        <v>25878</v>
      </c>
      <c r="E1642" s="40" t="s">
        <v>5895</v>
      </c>
      <c r="F1642" s="40">
        <v>69591</v>
      </c>
      <c r="G1642" s="40" t="s">
        <v>33</v>
      </c>
      <c r="H1642" s="40" t="s">
        <v>618</v>
      </c>
      <c r="I1642" s="40" t="s">
        <v>724</v>
      </c>
      <c r="J1642" s="40" t="s">
        <v>7498</v>
      </c>
      <c r="K1642" s="40" t="s">
        <v>1170</v>
      </c>
      <c r="L1642" s="40" t="s">
        <v>9594</v>
      </c>
      <c r="M1642" s="103">
        <v>45980.333333333343</v>
      </c>
      <c r="N1642" s="103">
        <v>45982.570138888892</v>
      </c>
      <c r="O1642" s="40" t="s">
        <v>35</v>
      </c>
      <c r="P1642" s="40" t="s">
        <v>35</v>
      </c>
      <c r="Q1642" s="40" t="s">
        <v>1494</v>
      </c>
      <c r="R1642" s="40" t="s">
        <v>1495</v>
      </c>
      <c r="S1642" s="40" t="s">
        <v>11839</v>
      </c>
      <c r="T1642" s="40" t="s">
        <v>1497</v>
      </c>
      <c r="U1642" s="40">
        <v>32</v>
      </c>
      <c r="V1642" s="40" t="str">
        <f>VLOOKUP(D1642,TIPOLOGIA!A:F,5,0)</f>
        <v>LEJANA</v>
      </c>
      <c r="W1642" s="40" t="str">
        <f>VLOOKUP(D1642,TIPOLOGIA!A:F,6,0)</f>
        <v>TERRESTRE</v>
      </c>
      <c r="X1642" s="40" t="s">
        <v>1571</v>
      </c>
      <c r="Y1642" s="40">
        <v>1</v>
      </c>
      <c r="Z1642" s="51">
        <f>IF(T1642="SOPORTE_TELEFÓNICO",'TARIFAS 2025'!$B$14,IF(V1642="PRINCIPAL",'TARIFAS 2025'!$B$11,IF(V1642="INTERMEDIA",'TARIFAS 2025'!$C$11,IF(V1642="LEJANA",'TARIFAS 2025'!$D$11))))</f>
        <v>40250</v>
      </c>
      <c r="AA1642" s="51">
        <f t="shared" si="26"/>
        <v>40250</v>
      </c>
    </row>
    <row r="1643" spans="1:27" s="85" customFormat="1" x14ac:dyDescent="0.3">
      <c r="A1643" s="40" t="s">
        <v>77</v>
      </c>
      <c r="B1643" s="40" t="str">
        <f>VLOOKUP(A1643,'CENTROS DE COSTOS'!A:D,2,0)</f>
        <v>0036-0003</v>
      </c>
      <c r="C1643" s="40" t="str">
        <f>VLOOKUP(A1643,'CENTROS DE COSTOS'!A:D,3,0)</f>
        <v>Wompi Suroccidente</v>
      </c>
      <c r="D1643" s="40">
        <v>76275</v>
      </c>
      <c r="E1643" s="40" t="s">
        <v>5896</v>
      </c>
      <c r="F1643" s="40">
        <v>80944</v>
      </c>
      <c r="G1643" s="40" t="s">
        <v>33</v>
      </c>
      <c r="H1643" s="40" t="s">
        <v>1101</v>
      </c>
      <c r="I1643" s="40" t="s">
        <v>1115</v>
      </c>
      <c r="J1643" s="40" t="s">
        <v>7499</v>
      </c>
      <c r="K1643" s="40" t="s">
        <v>1170</v>
      </c>
      <c r="L1643" s="40" t="s">
        <v>9595</v>
      </c>
      <c r="M1643" s="103">
        <v>45980.333333333343</v>
      </c>
      <c r="N1643" s="103">
        <v>45982.570833333331</v>
      </c>
      <c r="O1643" s="40" t="s">
        <v>35</v>
      </c>
      <c r="P1643" s="40" t="s">
        <v>35</v>
      </c>
      <c r="Q1643" s="40" t="s">
        <v>1494</v>
      </c>
      <c r="R1643" s="40" t="s">
        <v>1495</v>
      </c>
      <c r="S1643" s="40" t="s">
        <v>11840</v>
      </c>
      <c r="T1643" s="40" t="s">
        <v>1497</v>
      </c>
      <c r="U1643" s="40">
        <v>8</v>
      </c>
      <c r="V1643" s="40" t="str">
        <f>VLOOKUP(D1643,TIPOLOGIA!A:F,5,0)</f>
        <v>INTERMEDIA</v>
      </c>
      <c r="W1643" s="40" t="str">
        <f>VLOOKUP(D1643,TIPOLOGIA!A:F,6,0)</f>
        <v>TERRESTRE</v>
      </c>
      <c r="X1643" s="40" t="s">
        <v>1571</v>
      </c>
      <c r="Y1643" s="40">
        <v>1</v>
      </c>
      <c r="Z1643" s="51">
        <f>IF(T1643="SOPORTE_TELEFÓNICO",'TARIFAS 2025'!$B$14,IF(V1643="PRINCIPAL",'TARIFAS 2025'!$B$11,IF(V1643="INTERMEDIA",'TARIFAS 2025'!$C$11,IF(V1643="LEJANA",'TARIFAS 2025'!$D$11))))</f>
        <v>36351</v>
      </c>
      <c r="AA1643" s="51">
        <f t="shared" si="26"/>
        <v>36351</v>
      </c>
    </row>
    <row r="1644" spans="1:27" s="85" customFormat="1" x14ac:dyDescent="0.3">
      <c r="A1644" s="40" t="s">
        <v>90</v>
      </c>
      <c r="B1644" s="40" t="str">
        <f>VLOOKUP(A1644,'CENTROS DE COSTOS'!A:D,2,0)</f>
        <v>0036-0006</v>
      </c>
      <c r="C1644" s="40" t="str">
        <f>VLOOKUP(A1644,'CENTROS DE COSTOS'!A:D,3,0)</f>
        <v>Wompi Oriente</v>
      </c>
      <c r="D1644" s="40">
        <v>41797</v>
      </c>
      <c r="E1644" s="40" t="s">
        <v>5897</v>
      </c>
      <c r="F1644" s="40">
        <v>54452</v>
      </c>
      <c r="G1644" s="40" t="s">
        <v>33</v>
      </c>
      <c r="H1644" s="40" t="s">
        <v>740</v>
      </c>
      <c r="I1644" s="40" t="s">
        <v>770</v>
      </c>
      <c r="J1644" s="40" t="s">
        <v>7500</v>
      </c>
      <c r="K1644" s="40" t="s">
        <v>1170</v>
      </c>
      <c r="L1644" s="40" t="s">
        <v>9596</v>
      </c>
      <c r="M1644" s="103">
        <v>45980.333333333343</v>
      </c>
      <c r="N1644" s="103">
        <v>45982.572222222218</v>
      </c>
      <c r="O1644" s="40" t="s">
        <v>35</v>
      </c>
      <c r="P1644" s="40" t="s">
        <v>35</v>
      </c>
      <c r="Q1644" s="40" t="s">
        <v>1494</v>
      </c>
      <c r="R1644" s="40" t="s">
        <v>1495</v>
      </c>
      <c r="S1644" s="40" t="s">
        <v>11841</v>
      </c>
      <c r="T1644" s="40" t="s">
        <v>1497</v>
      </c>
      <c r="U1644" s="40">
        <v>64</v>
      </c>
      <c r="V1644" s="40" t="str">
        <f>VLOOKUP(D1644,TIPOLOGIA!A:F,5,0)</f>
        <v>INTERMEDIA</v>
      </c>
      <c r="W1644" s="40" t="str">
        <f>VLOOKUP(D1644,TIPOLOGIA!A:F,6,0)</f>
        <v>TERRESTRE</v>
      </c>
      <c r="X1644" s="40" t="s">
        <v>1571</v>
      </c>
      <c r="Y1644" s="40">
        <v>1</v>
      </c>
      <c r="Z1644" s="51">
        <f>IF(T1644="SOPORTE_TELEFÓNICO",'TARIFAS 2025'!$B$14,IF(V1644="PRINCIPAL",'TARIFAS 2025'!$B$11,IF(V1644="INTERMEDIA",'TARIFAS 2025'!$C$11,IF(V1644="LEJANA",'TARIFAS 2025'!$D$11))))</f>
        <v>36351</v>
      </c>
      <c r="AA1644" s="51">
        <f t="shared" si="26"/>
        <v>36351</v>
      </c>
    </row>
    <row r="1645" spans="1:27" s="85" customFormat="1" x14ac:dyDescent="0.3">
      <c r="A1645" s="40" t="s">
        <v>71</v>
      </c>
      <c r="B1645" s="40" t="str">
        <f>VLOOKUP(A1645,'CENTROS DE COSTOS'!A:D,2,0)</f>
        <v>0036-0004</v>
      </c>
      <c r="C1645" s="40" t="str">
        <f>VLOOKUP(A1645,'CENTROS DE COSTOS'!A:D,3,0)</f>
        <v>Wompi Centro</v>
      </c>
      <c r="D1645" s="40">
        <v>25290</v>
      </c>
      <c r="E1645" s="40" t="s">
        <v>5898</v>
      </c>
      <c r="F1645" s="40">
        <v>81078</v>
      </c>
      <c r="G1645" s="40" t="s">
        <v>33</v>
      </c>
      <c r="H1645" s="40" t="s">
        <v>618</v>
      </c>
      <c r="I1645" s="40" t="s">
        <v>652</v>
      </c>
      <c r="J1645" s="40" t="s">
        <v>7501</v>
      </c>
      <c r="K1645" s="40" t="s">
        <v>1170</v>
      </c>
      <c r="L1645" s="40" t="s">
        <v>9597</v>
      </c>
      <c r="M1645" s="103">
        <v>45979.535416666673</v>
      </c>
      <c r="N1645" s="103">
        <v>45982.573611111111</v>
      </c>
      <c r="O1645" s="40" t="s">
        <v>35</v>
      </c>
      <c r="P1645" s="40" t="s">
        <v>35</v>
      </c>
      <c r="Q1645" s="40" t="s">
        <v>1494</v>
      </c>
      <c r="R1645" s="40" t="s">
        <v>1495</v>
      </c>
      <c r="S1645" s="40" t="s">
        <v>11842</v>
      </c>
      <c r="T1645" s="40" t="s">
        <v>1497</v>
      </c>
      <c r="U1645" s="40">
        <v>16</v>
      </c>
      <c r="V1645" s="40" t="str">
        <f>VLOOKUP(D1645,TIPOLOGIA!A:F,5,0)</f>
        <v>INTERMEDIA</v>
      </c>
      <c r="W1645" s="40" t="str">
        <f>VLOOKUP(D1645,TIPOLOGIA!A:F,6,0)</f>
        <v>TERRESTRE</v>
      </c>
      <c r="X1645" s="40" t="s">
        <v>1675</v>
      </c>
      <c r="Y1645" s="40">
        <v>1</v>
      </c>
      <c r="Z1645" s="51">
        <f>IF(T1645="SOPORTE_TELEFÓNICO",'TARIFAS 2025'!$B$14,IF(V1645="PRINCIPAL",'TARIFAS 2025'!$B$11,IF(V1645="INTERMEDIA",'TARIFAS 2025'!$C$11,IF(V1645="LEJANA",'TARIFAS 2025'!$D$11))))</f>
        <v>36351</v>
      </c>
      <c r="AA1645" s="51">
        <f t="shared" si="26"/>
        <v>36351</v>
      </c>
    </row>
    <row r="1646" spans="1:27" s="85" customFormat="1" x14ac:dyDescent="0.3">
      <c r="A1646" s="40" t="s">
        <v>85</v>
      </c>
      <c r="B1646" s="40" t="str">
        <f>VLOOKUP(A1646,'CENTROS DE COSTOS'!A:D,2,0)</f>
        <v>0036-0006</v>
      </c>
      <c r="C1646" s="40" t="str">
        <f>VLOOKUP(A1646,'CENTROS DE COSTOS'!A:D,3,0)</f>
        <v>Wompi Oriente</v>
      </c>
      <c r="D1646" s="40">
        <v>73411</v>
      </c>
      <c r="E1646" s="40" t="s">
        <v>5899</v>
      </c>
      <c r="F1646" s="40">
        <v>38314</v>
      </c>
      <c r="G1646" s="40" t="s">
        <v>33</v>
      </c>
      <c r="H1646" s="40" t="s">
        <v>1056</v>
      </c>
      <c r="I1646" s="40" t="s">
        <v>1080</v>
      </c>
      <c r="J1646" s="40" t="s">
        <v>7502</v>
      </c>
      <c r="K1646" s="40" t="s">
        <v>1170</v>
      </c>
      <c r="L1646" s="40" t="s">
        <v>9598</v>
      </c>
      <c r="M1646" s="103">
        <v>45979.529166666667</v>
      </c>
      <c r="N1646" s="103">
        <v>45982.574999999997</v>
      </c>
      <c r="O1646" s="40" t="s">
        <v>35</v>
      </c>
      <c r="P1646" s="40" t="s">
        <v>35</v>
      </c>
      <c r="Q1646" s="40" t="s">
        <v>1494</v>
      </c>
      <c r="R1646" s="40" t="s">
        <v>1495</v>
      </c>
      <c r="S1646" s="40" t="s">
        <v>11843</v>
      </c>
      <c r="T1646" s="40" t="s">
        <v>1497</v>
      </c>
      <c r="U1646" s="40">
        <v>48</v>
      </c>
      <c r="V1646" s="40" t="str">
        <f>VLOOKUP(D1646,TIPOLOGIA!A:F,5,0)</f>
        <v>LEJANA</v>
      </c>
      <c r="W1646" s="40" t="str">
        <f>VLOOKUP(D1646,TIPOLOGIA!A:F,6,0)</f>
        <v>TERRESTRE</v>
      </c>
      <c r="X1646" s="40" t="s">
        <v>1675</v>
      </c>
      <c r="Y1646" s="40">
        <v>1</v>
      </c>
      <c r="Z1646" s="51">
        <f>IF(T1646="SOPORTE_TELEFÓNICO",'TARIFAS 2025'!$B$14,IF(V1646="PRINCIPAL",'TARIFAS 2025'!$B$11,IF(V1646="INTERMEDIA",'TARIFAS 2025'!$C$11,IF(V1646="LEJANA",'TARIFAS 2025'!$D$11))))</f>
        <v>40250</v>
      </c>
      <c r="AA1646" s="51">
        <f t="shared" si="26"/>
        <v>40250</v>
      </c>
    </row>
    <row r="1647" spans="1:27" s="85" customFormat="1" x14ac:dyDescent="0.3">
      <c r="A1647" s="40" t="s">
        <v>85</v>
      </c>
      <c r="B1647" s="40" t="str">
        <f>VLOOKUP(A1647,'CENTROS DE COSTOS'!A:D,2,0)</f>
        <v>0036-0006</v>
      </c>
      <c r="C1647" s="40" t="str">
        <f>VLOOKUP(A1647,'CENTROS DE COSTOS'!A:D,3,0)</f>
        <v>Wompi Oriente</v>
      </c>
      <c r="D1647" s="40">
        <v>17380</v>
      </c>
      <c r="E1647" s="40" t="s">
        <v>5900</v>
      </c>
      <c r="F1647" s="40">
        <v>33113</v>
      </c>
      <c r="G1647" s="40" t="s">
        <v>33</v>
      </c>
      <c r="H1647" s="40" t="s">
        <v>126</v>
      </c>
      <c r="I1647" s="40" t="s">
        <v>448</v>
      </c>
      <c r="J1647" s="40" t="s">
        <v>7503</v>
      </c>
      <c r="K1647" s="40" t="s">
        <v>1170</v>
      </c>
      <c r="L1647" s="40" t="s">
        <v>9599</v>
      </c>
      <c r="M1647" s="103">
        <v>45975.705555555563</v>
      </c>
      <c r="N1647" s="103">
        <v>45982.575694444437</v>
      </c>
      <c r="O1647" s="40" t="s">
        <v>35</v>
      </c>
      <c r="P1647" s="40" t="s">
        <v>35</v>
      </c>
      <c r="Q1647" s="40" t="s">
        <v>1494</v>
      </c>
      <c r="R1647" s="40" t="s">
        <v>1495</v>
      </c>
      <c r="S1647" s="40" t="s">
        <v>11844</v>
      </c>
      <c r="T1647" s="40" t="s">
        <v>1497</v>
      </c>
      <c r="U1647" s="40">
        <v>64</v>
      </c>
      <c r="V1647" s="40" t="str">
        <f>VLOOKUP(D1647,TIPOLOGIA!A:F,5,0)</f>
        <v>LEJANA</v>
      </c>
      <c r="W1647" s="40" t="str">
        <f>VLOOKUP(D1647,TIPOLOGIA!A:F,6,0)</f>
        <v>TERRESTRE</v>
      </c>
      <c r="X1647" s="40" t="s">
        <v>1749</v>
      </c>
      <c r="Y1647" s="40">
        <v>1</v>
      </c>
      <c r="Z1647" s="51">
        <f>IF(T1647="SOPORTE_TELEFÓNICO",'TARIFAS 2025'!$B$14,IF(V1647="PRINCIPAL",'TARIFAS 2025'!$B$11,IF(V1647="INTERMEDIA",'TARIFAS 2025'!$C$11,IF(V1647="LEJANA",'TARIFAS 2025'!$D$11))))</f>
        <v>40250</v>
      </c>
      <c r="AA1647" s="51">
        <f t="shared" si="26"/>
        <v>40250</v>
      </c>
    </row>
    <row r="1648" spans="1:27" s="85" customFormat="1" x14ac:dyDescent="0.3">
      <c r="A1648" s="40" t="s">
        <v>90</v>
      </c>
      <c r="B1648" s="40" t="str">
        <f>VLOOKUP(A1648,'CENTROS DE COSTOS'!A:D,2,0)</f>
        <v>0036-0006</v>
      </c>
      <c r="C1648" s="40" t="str">
        <f>VLOOKUP(A1648,'CENTROS DE COSTOS'!A:D,3,0)</f>
        <v>Wompi Oriente</v>
      </c>
      <c r="D1648" s="40">
        <v>41349</v>
      </c>
      <c r="E1648" s="40" t="s">
        <v>5901</v>
      </c>
      <c r="F1648" s="40">
        <v>31383</v>
      </c>
      <c r="G1648" s="40" t="s">
        <v>33</v>
      </c>
      <c r="H1648" s="40" t="s">
        <v>740</v>
      </c>
      <c r="I1648" s="40" t="s">
        <v>752</v>
      </c>
      <c r="J1648" s="40" t="s">
        <v>7504</v>
      </c>
      <c r="K1648" s="40" t="s">
        <v>1170</v>
      </c>
      <c r="L1648" s="40" t="s">
        <v>9600</v>
      </c>
      <c r="M1648" s="103">
        <v>45979.333333333343</v>
      </c>
      <c r="N1648" s="103">
        <v>45982.576388888891</v>
      </c>
      <c r="O1648" s="40" t="s">
        <v>35</v>
      </c>
      <c r="P1648" s="40" t="s">
        <v>35</v>
      </c>
      <c r="Q1648" s="40" t="s">
        <v>1494</v>
      </c>
      <c r="R1648" s="40" t="s">
        <v>1495</v>
      </c>
      <c r="S1648" s="40" t="s">
        <v>11845</v>
      </c>
      <c r="T1648" s="40" t="s">
        <v>1497</v>
      </c>
      <c r="U1648" s="40">
        <v>32</v>
      </c>
      <c r="V1648" s="40" t="str">
        <f>VLOOKUP(D1648,TIPOLOGIA!A:F,5,0)</f>
        <v>INTERMEDIA</v>
      </c>
      <c r="W1648" s="40" t="str">
        <f>VLOOKUP(D1648,TIPOLOGIA!A:F,6,0)</f>
        <v>TERRESTRE</v>
      </c>
      <c r="X1648" s="40" t="s">
        <v>1749</v>
      </c>
      <c r="Y1648" s="40">
        <v>1</v>
      </c>
      <c r="Z1648" s="51">
        <f>IF(T1648="SOPORTE_TELEFÓNICO",'TARIFAS 2025'!$B$14,IF(V1648="PRINCIPAL",'TARIFAS 2025'!$B$11,IF(V1648="INTERMEDIA",'TARIFAS 2025'!$C$11,IF(V1648="LEJANA",'TARIFAS 2025'!$D$11))))</f>
        <v>36351</v>
      </c>
      <c r="AA1648" s="51">
        <f t="shared" si="26"/>
        <v>36351</v>
      </c>
    </row>
    <row r="1649" spans="1:27" s="85" customFormat="1" x14ac:dyDescent="0.3">
      <c r="A1649" s="40" t="s">
        <v>96</v>
      </c>
      <c r="B1649" s="40" t="str">
        <f>VLOOKUP(A1649,'CENTROS DE COSTOS'!A:D,2,0)</f>
        <v>0036-0007</v>
      </c>
      <c r="C1649" s="40" t="str">
        <f>VLOOKUP(A1649,'CENTROS DE COSTOS'!A:D,3,0)</f>
        <v>Wompi Santander</v>
      </c>
      <c r="D1649" s="40">
        <v>15051</v>
      </c>
      <c r="E1649" s="40" t="s">
        <v>5902</v>
      </c>
      <c r="F1649" s="40">
        <v>29313</v>
      </c>
      <c r="G1649" s="40" t="s">
        <v>33</v>
      </c>
      <c r="H1649" s="40" t="s">
        <v>322</v>
      </c>
      <c r="I1649" s="40" t="s">
        <v>330</v>
      </c>
      <c r="J1649" s="40" t="s">
        <v>7505</v>
      </c>
      <c r="K1649" s="40" t="s">
        <v>1170</v>
      </c>
      <c r="L1649" s="40" t="s">
        <v>9601</v>
      </c>
      <c r="M1649" s="103">
        <v>45979.393750000003</v>
      </c>
      <c r="N1649" s="103">
        <v>45982.57708333333</v>
      </c>
      <c r="O1649" s="40" t="s">
        <v>35</v>
      </c>
      <c r="P1649" s="40" t="s">
        <v>35</v>
      </c>
      <c r="Q1649" s="40" t="s">
        <v>1494</v>
      </c>
      <c r="R1649" s="40" t="s">
        <v>1495</v>
      </c>
      <c r="S1649" s="40" t="s">
        <v>11846</v>
      </c>
      <c r="T1649" s="40" t="s">
        <v>1497</v>
      </c>
      <c r="U1649" s="40">
        <v>48</v>
      </c>
      <c r="V1649" s="40" t="str">
        <f>VLOOKUP(D1649,TIPOLOGIA!A:F,5,0)</f>
        <v>INTERMEDIA</v>
      </c>
      <c r="W1649" s="40" t="str">
        <f>VLOOKUP(D1649,TIPOLOGIA!A:F,6,0)</f>
        <v>TERRESTRE</v>
      </c>
      <c r="X1649" s="40" t="s">
        <v>1749</v>
      </c>
      <c r="Y1649" s="40">
        <v>1</v>
      </c>
      <c r="Z1649" s="51">
        <f>IF(T1649="SOPORTE_TELEFÓNICO",'TARIFAS 2025'!$B$14,IF(V1649="PRINCIPAL",'TARIFAS 2025'!$B$11,IF(V1649="INTERMEDIA",'TARIFAS 2025'!$C$11,IF(V1649="LEJANA",'TARIFAS 2025'!$D$11))))</f>
        <v>36351</v>
      </c>
      <c r="AA1649" s="51">
        <f t="shared" si="26"/>
        <v>36351</v>
      </c>
    </row>
    <row r="1650" spans="1:27" s="85" customFormat="1" x14ac:dyDescent="0.3">
      <c r="A1650" s="40" t="s">
        <v>96</v>
      </c>
      <c r="B1650" s="40" t="str">
        <f>VLOOKUP(A1650,'CENTROS DE COSTOS'!A:D,2,0)</f>
        <v>0036-0007</v>
      </c>
      <c r="C1650" s="40" t="str">
        <f>VLOOKUP(A1650,'CENTROS DE COSTOS'!A:D,3,0)</f>
        <v>Wompi Santander</v>
      </c>
      <c r="D1650" s="40">
        <v>15753</v>
      </c>
      <c r="E1650" s="40" t="s">
        <v>5903</v>
      </c>
      <c r="F1650" s="40">
        <v>77698</v>
      </c>
      <c r="G1650" s="40" t="s">
        <v>33</v>
      </c>
      <c r="H1650" s="40" t="s">
        <v>322</v>
      </c>
      <c r="I1650" s="40" t="s">
        <v>409</v>
      </c>
      <c r="J1650" s="40" t="s">
        <v>7506</v>
      </c>
      <c r="K1650" s="40" t="s">
        <v>1170</v>
      </c>
      <c r="L1650" s="40" t="s">
        <v>9602</v>
      </c>
      <c r="M1650" s="103">
        <v>45979.333333333343</v>
      </c>
      <c r="N1650" s="103">
        <v>45982.577777777777</v>
      </c>
      <c r="O1650" s="40" t="s">
        <v>35</v>
      </c>
      <c r="P1650" s="40" t="s">
        <v>35</v>
      </c>
      <c r="Q1650" s="40" t="s">
        <v>1494</v>
      </c>
      <c r="R1650" s="40" t="s">
        <v>1495</v>
      </c>
      <c r="S1650" s="40" t="s">
        <v>11847</v>
      </c>
      <c r="T1650" s="40" t="s">
        <v>1497</v>
      </c>
      <c r="U1650" s="40">
        <v>24</v>
      </c>
      <c r="V1650" s="40" t="str">
        <f>VLOOKUP(D1650,TIPOLOGIA!A:F,5,0)</f>
        <v>LEJANA</v>
      </c>
      <c r="W1650" s="40" t="str">
        <f>VLOOKUP(D1650,TIPOLOGIA!A:F,6,0)</f>
        <v>TERRESTRE</v>
      </c>
      <c r="X1650" s="40" t="s">
        <v>1749</v>
      </c>
      <c r="Y1650" s="40">
        <v>1</v>
      </c>
      <c r="Z1650" s="51">
        <f>IF(T1650="SOPORTE_TELEFÓNICO",'TARIFAS 2025'!$B$14,IF(V1650="PRINCIPAL",'TARIFAS 2025'!$B$11,IF(V1650="INTERMEDIA",'TARIFAS 2025'!$C$11,IF(V1650="LEJANA",'TARIFAS 2025'!$D$11))))</f>
        <v>40250</v>
      </c>
      <c r="AA1650" s="51">
        <f t="shared" si="26"/>
        <v>40250</v>
      </c>
    </row>
    <row r="1651" spans="1:27" s="85" customFormat="1" x14ac:dyDescent="0.3">
      <c r="A1651" s="40" t="s">
        <v>68</v>
      </c>
      <c r="B1651" s="40" t="str">
        <f>VLOOKUP(A1651,'CENTROS DE COSTOS'!A:D,2,0)</f>
        <v>0036-0001</v>
      </c>
      <c r="C1651" s="40" t="str">
        <f>VLOOKUP(A1651,'CENTROS DE COSTOS'!A:D,3,0)</f>
        <v>Wompi Costa</v>
      </c>
      <c r="D1651" s="40">
        <v>8849</v>
      </c>
      <c r="E1651" s="40" t="s">
        <v>5904</v>
      </c>
      <c r="F1651" s="40">
        <v>11052</v>
      </c>
      <c r="G1651" s="40" t="s">
        <v>33</v>
      </c>
      <c r="H1651" s="40" t="s">
        <v>253</v>
      </c>
      <c r="I1651" s="40" t="s">
        <v>273</v>
      </c>
      <c r="J1651" s="40" t="s">
        <v>1805</v>
      </c>
      <c r="K1651" s="40" t="s">
        <v>1170</v>
      </c>
      <c r="L1651" s="40" t="s">
        <v>9603</v>
      </c>
      <c r="M1651" s="103">
        <v>45979.42291666667</v>
      </c>
      <c r="N1651" s="103">
        <v>45982.578472222223</v>
      </c>
      <c r="O1651" s="40" t="s">
        <v>35</v>
      </c>
      <c r="P1651" s="40" t="s">
        <v>35</v>
      </c>
      <c r="Q1651" s="40" t="s">
        <v>1494</v>
      </c>
      <c r="R1651" s="40" t="s">
        <v>1495</v>
      </c>
      <c r="S1651" s="40" t="s">
        <v>11848</v>
      </c>
      <c r="T1651" s="40" t="s">
        <v>1497</v>
      </c>
      <c r="U1651" s="40">
        <v>64</v>
      </c>
      <c r="V1651" s="40" t="str">
        <f>VLOOKUP(D1651,TIPOLOGIA!A:F,5,0)</f>
        <v>INTERMEDIA</v>
      </c>
      <c r="W1651" s="40" t="str">
        <f>VLOOKUP(D1651,TIPOLOGIA!A:F,6,0)</f>
        <v>TERRESTRE</v>
      </c>
      <c r="X1651" s="40" t="s">
        <v>1749</v>
      </c>
      <c r="Y1651" s="40">
        <v>1</v>
      </c>
      <c r="Z1651" s="51">
        <f>IF(T1651="SOPORTE_TELEFÓNICO",'TARIFAS 2025'!$B$14,IF(V1651="PRINCIPAL",'TARIFAS 2025'!$B$11,IF(V1651="INTERMEDIA",'TARIFAS 2025'!$C$11,IF(V1651="LEJANA",'TARIFAS 2025'!$D$11))))</f>
        <v>36351</v>
      </c>
      <c r="AA1651" s="51">
        <f t="shared" si="26"/>
        <v>36351</v>
      </c>
    </row>
    <row r="1652" spans="1:27" s="85" customFormat="1" x14ac:dyDescent="0.3">
      <c r="A1652" s="40" t="s">
        <v>71</v>
      </c>
      <c r="B1652" s="40" t="str">
        <f>VLOOKUP(A1652,'CENTROS DE COSTOS'!A:D,2,0)</f>
        <v>0036-0004</v>
      </c>
      <c r="C1652" s="40" t="str">
        <f>VLOOKUP(A1652,'CENTROS DE COSTOS'!A:D,3,0)</f>
        <v>Wompi Centro</v>
      </c>
      <c r="D1652" s="40">
        <v>11001</v>
      </c>
      <c r="E1652" s="40" t="s">
        <v>5905</v>
      </c>
      <c r="F1652" s="40">
        <v>78342</v>
      </c>
      <c r="G1652" s="40" t="s">
        <v>33</v>
      </c>
      <c r="H1652" s="40" t="s">
        <v>618</v>
      </c>
      <c r="I1652" s="40" t="s">
        <v>71</v>
      </c>
      <c r="J1652" s="40" t="s">
        <v>7507</v>
      </c>
      <c r="K1652" s="40" t="s">
        <v>1170</v>
      </c>
      <c r="L1652" s="40" t="s">
        <v>9604</v>
      </c>
      <c r="M1652" s="103">
        <v>45981.486805555563</v>
      </c>
      <c r="N1652" s="103">
        <v>45982.589583333327</v>
      </c>
      <c r="O1652" s="40" t="s">
        <v>35</v>
      </c>
      <c r="P1652" s="40" t="s">
        <v>35</v>
      </c>
      <c r="Q1652" s="40" t="s">
        <v>1494</v>
      </c>
      <c r="R1652" s="40" t="s">
        <v>1495</v>
      </c>
      <c r="S1652" s="40" t="s">
        <v>11849</v>
      </c>
      <c r="T1652" s="40" t="s">
        <v>1172</v>
      </c>
      <c r="U1652" s="40">
        <v>24</v>
      </c>
      <c r="V1652" s="40" t="str">
        <f>VLOOKUP(D1652,TIPOLOGIA!A:F,5,0)</f>
        <v>PRINCIPAL</v>
      </c>
      <c r="W1652" s="40" t="str">
        <f>VLOOKUP(D1652,TIPOLOGIA!A:F,6,0)</f>
        <v>TERRESTRE</v>
      </c>
      <c r="X1652" s="40" t="s">
        <v>1197</v>
      </c>
      <c r="Y1652" s="40">
        <v>1</v>
      </c>
      <c r="Z1652" s="51">
        <f>IF(T1652="SOPORTE_TELEFÓNICO",'TARIFAS 2025'!$B$14,IF(V1652="PRINCIPAL",'TARIFAS 2025'!$B$11,IF(V1652="INTERMEDIA",'TARIFAS 2025'!$C$11,IF(V1652="LEJANA",'TARIFAS 2025'!$D$11))))</f>
        <v>31419</v>
      </c>
      <c r="AA1652" s="51">
        <f t="shared" si="26"/>
        <v>31419</v>
      </c>
    </row>
    <row r="1653" spans="1:27" s="85" customFormat="1" x14ac:dyDescent="0.3">
      <c r="A1653" s="40" t="s">
        <v>96</v>
      </c>
      <c r="B1653" s="40" t="str">
        <f>VLOOKUP(A1653,'CENTROS DE COSTOS'!A:D,2,0)</f>
        <v>0036-0007</v>
      </c>
      <c r="C1653" s="40" t="str">
        <f>VLOOKUP(A1653,'CENTROS DE COSTOS'!A:D,3,0)</f>
        <v>Wompi Santander</v>
      </c>
      <c r="D1653" s="40">
        <v>15001</v>
      </c>
      <c r="E1653" s="40" t="s">
        <v>5906</v>
      </c>
      <c r="F1653" s="40">
        <v>73331</v>
      </c>
      <c r="G1653" s="40" t="s">
        <v>33</v>
      </c>
      <c r="H1653" s="40" t="s">
        <v>322</v>
      </c>
      <c r="I1653" s="40" t="s">
        <v>96</v>
      </c>
      <c r="J1653" s="40" t="s">
        <v>1522</v>
      </c>
      <c r="K1653" s="40" t="s">
        <v>1170</v>
      </c>
      <c r="L1653" s="40" t="s">
        <v>9605</v>
      </c>
      <c r="M1653" s="103">
        <v>45981.512499999997</v>
      </c>
      <c r="N1653" s="103">
        <v>45982.59375</v>
      </c>
      <c r="O1653" s="40" t="s">
        <v>35</v>
      </c>
      <c r="P1653" s="40" t="s">
        <v>35</v>
      </c>
      <c r="Q1653" s="40" t="s">
        <v>1494</v>
      </c>
      <c r="R1653" s="40" t="s">
        <v>1495</v>
      </c>
      <c r="S1653" s="40" t="s">
        <v>11850</v>
      </c>
      <c r="T1653" s="40" t="s">
        <v>1172</v>
      </c>
      <c r="U1653" s="40">
        <v>16</v>
      </c>
      <c r="V1653" s="40" t="str">
        <f>VLOOKUP(D1653,TIPOLOGIA!A:F,5,0)</f>
        <v>PRINCIPAL</v>
      </c>
      <c r="W1653" s="40" t="str">
        <f>VLOOKUP(D1653,TIPOLOGIA!A:F,6,0)</f>
        <v>TERRESTRE</v>
      </c>
      <c r="X1653" s="40" t="s">
        <v>1354</v>
      </c>
      <c r="Y1653" s="40">
        <v>1</v>
      </c>
      <c r="Z1653" s="51">
        <f>IF(T1653="SOPORTE_TELEFÓNICO",'TARIFAS 2025'!$B$14,IF(V1653="PRINCIPAL",'TARIFAS 2025'!$B$11,IF(V1653="INTERMEDIA",'TARIFAS 2025'!$C$11,IF(V1653="LEJANA",'TARIFAS 2025'!$D$11))))</f>
        <v>31419</v>
      </c>
      <c r="AA1653" s="51">
        <f t="shared" si="26"/>
        <v>31419</v>
      </c>
    </row>
    <row r="1654" spans="1:27" s="85" customFormat="1" x14ac:dyDescent="0.3">
      <c r="A1654" s="40" t="s">
        <v>71</v>
      </c>
      <c r="B1654" s="40" t="str">
        <f>VLOOKUP(A1654,'CENTROS DE COSTOS'!A:D,2,0)</f>
        <v>0036-0004</v>
      </c>
      <c r="C1654" s="40" t="str">
        <f>VLOOKUP(A1654,'CENTROS DE COSTOS'!A:D,3,0)</f>
        <v>Wompi Centro</v>
      </c>
      <c r="D1654" s="40">
        <v>11001</v>
      </c>
      <c r="E1654" s="40" t="s">
        <v>5907</v>
      </c>
      <c r="F1654" s="40">
        <v>50054</v>
      </c>
      <c r="G1654" s="40" t="s">
        <v>33</v>
      </c>
      <c r="H1654" s="40" t="s">
        <v>618</v>
      </c>
      <c r="I1654" s="40" t="s">
        <v>71</v>
      </c>
      <c r="J1654" s="40" t="s">
        <v>7508</v>
      </c>
      <c r="K1654" s="40" t="s">
        <v>1170</v>
      </c>
      <c r="L1654" s="40" t="s">
        <v>9606</v>
      </c>
      <c r="M1654" s="103">
        <v>45981.470138888893</v>
      </c>
      <c r="N1654" s="103">
        <v>45982.594444444447</v>
      </c>
      <c r="O1654" s="40" t="s">
        <v>35</v>
      </c>
      <c r="P1654" s="40" t="s">
        <v>35</v>
      </c>
      <c r="Q1654" s="40" t="s">
        <v>1494</v>
      </c>
      <c r="R1654" s="40" t="s">
        <v>1495</v>
      </c>
      <c r="S1654" s="40" t="s">
        <v>11851</v>
      </c>
      <c r="T1654" s="40" t="s">
        <v>1172</v>
      </c>
      <c r="U1654" s="40">
        <v>56</v>
      </c>
      <c r="V1654" s="40" t="str">
        <f>VLOOKUP(D1654,TIPOLOGIA!A:F,5,0)</f>
        <v>PRINCIPAL</v>
      </c>
      <c r="W1654" s="40" t="str">
        <f>VLOOKUP(D1654,TIPOLOGIA!A:F,6,0)</f>
        <v>TERRESTRE</v>
      </c>
      <c r="X1654" s="40" t="s">
        <v>1197</v>
      </c>
      <c r="Y1654" s="40">
        <v>1</v>
      </c>
      <c r="Z1654" s="51">
        <f>IF(T1654="SOPORTE_TELEFÓNICO",'TARIFAS 2025'!$B$14,IF(V1654="PRINCIPAL",'TARIFAS 2025'!$B$11,IF(V1654="INTERMEDIA",'TARIFAS 2025'!$C$11,IF(V1654="LEJANA",'TARIFAS 2025'!$D$11))))</f>
        <v>31419</v>
      </c>
      <c r="AA1654" s="51">
        <f t="shared" si="26"/>
        <v>31419</v>
      </c>
    </row>
    <row r="1655" spans="1:27" s="85" customFormat="1" x14ac:dyDescent="0.3">
      <c r="A1655" s="40" t="s">
        <v>71</v>
      </c>
      <c r="B1655" s="40" t="str">
        <f>VLOOKUP(A1655,'CENTROS DE COSTOS'!A:D,2,0)</f>
        <v>0036-0004</v>
      </c>
      <c r="C1655" s="40" t="str">
        <f>VLOOKUP(A1655,'CENTROS DE COSTOS'!A:D,3,0)</f>
        <v>Wompi Centro</v>
      </c>
      <c r="D1655" s="40">
        <v>11001</v>
      </c>
      <c r="E1655" s="40" t="s">
        <v>5908</v>
      </c>
      <c r="F1655" s="40">
        <v>52253</v>
      </c>
      <c r="G1655" s="40" t="s">
        <v>33</v>
      </c>
      <c r="H1655" s="40" t="s">
        <v>618</v>
      </c>
      <c r="I1655" s="40" t="s">
        <v>71</v>
      </c>
      <c r="J1655" s="40" t="s">
        <v>3365</v>
      </c>
      <c r="K1655" s="40" t="s">
        <v>1170</v>
      </c>
      <c r="L1655" s="40" t="s">
        <v>9607</v>
      </c>
      <c r="M1655" s="103">
        <v>45981.366666666669</v>
      </c>
      <c r="N1655" s="103">
        <v>45982.595138888893</v>
      </c>
      <c r="O1655" s="40" t="s">
        <v>35</v>
      </c>
      <c r="P1655" s="40" t="s">
        <v>35</v>
      </c>
      <c r="Q1655" s="40" t="s">
        <v>1494</v>
      </c>
      <c r="R1655" s="40" t="s">
        <v>1495</v>
      </c>
      <c r="S1655" s="40" t="s">
        <v>11852</v>
      </c>
      <c r="T1655" s="40" t="s">
        <v>1172</v>
      </c>
      <c r="U1655" s="40">
        <v>40</v>
      </c>
      <c r="V1655" s="40" t="str">
        <f>VLOOKUP(D1655,TIPOLOGIA!A:F,5,0)</f>
        <v>PRINCIPAL</v>
      </c>
      <c r="W1655" s="40" t="str">
        <f>VLOOKUP(D1655,TIPOLOGIA!A:F,6,0)</f>
        <v>TERRESTRE</v>
      </c>
      <c r="X1655" s="40" t="s">
        <v>1202</v>
      </c>
      <c r="Y1655" s="40">
        <v>1</v>
      </c>
      <c r="Z1655" s="51">
        <f>IF(T1655="SOPORTE_TELEFÓNICO",'TARIFAS 2025'!$B$14,IF(V1655="PRINCIPAL",'TARIFAS 2025'!$B$11,IF(V1655="INTERMEDIA",'TARIFAS 2025'!$C$11,IF(V1655="LEJANA",'TARIFAS 2025'!$D$11))))</f>
        <v>31419</v>
      </c>
      <c r="AA1655" s="51">
        <f t="shared" si="26"/>
        <v>31419</v>
      </c>
    </row>
    <row r="1656" spans="1:27" s="85" customFormat="1" x14ac:dyDescent="0.3">
      <c r="A1656" s="40" t="s">
        <v>71</v>
      </c>
      <c r="B1656" s="40" t="str">
        <f>VLOOKUP(A1656,'CENTROS DE COSTOS'!A:D,2,0)</f>
        <v>0036-0004</v>
      </c>
      <c r="C1656" s="40" t="str">
        <f>VLOOKUP(A1656,'CENTROS DE COSTOS'!A:D,3,0)</f>
        <v>Wompi Centro</v>
      </c>
      <c r="D1656" s="40">
        <v>11001</v>
      </c>
      <c r="E1656" s="40" t="s">
        <v>5909</v>
      </c>
      <c r="F1656" s="40">
        <v>64821</v>
      </c>
      <c r="G1656" s="40" t="s">
        <v>33</v>
      </c>
      <c r="H1656" s="40" t="s">
        <v>618</v>
      </c>
      <c r="I1656" s="40" t="s">
        <v>71</v>
      </c>
      <c r="J1656" s="40" t="s">
        <v>7509</v>
      </c>
      <c r="K1656" s="40" t="s">
        <v>1170</v>
      </c>
      <c r="L1656" s="40" t="s">
        <v>9608</v>
      </c>
      <c r="M1656" s="103">
        <v>45981.418055555558</v>
      </c>
      <c r="N1656" s="103">
        <v>45982.59652777778</v>
      </c>
      <c r="O1656" s="40" t="s">
        <v>35</v>
      </c>
      <c r="P1656" s="40" t="s">
        <v>35</v>
      </c>
      <c r="Q1656" s="40" t="s">
        <v>1494</v>
      </c>
      <c r="R1656" s="40" t="s">
        <v>1495</v>
      </c>
      <c r="S1656" s="40" t="s">
        <v>11853</v>
      </c>
      <c r="T1656" s="40" t="s">
        <v>1172</v>
      </c>
      <c r="U1656" s="40">
        <v>56</v>
      </c>
      <c r="V1656" s="40" t="str">
        <f>VLOOKUP(D1656,TIPOLOGIA!A:F,5,0)</f>
        <v>PRINCIPAL</v>
      </c>
      <c r="W1656" s="40" t="str">
        <f>VLOOKUP(D1656,TIPOLOGIA!A:F,6,0)</f>
        <v>TERRESTRE</v>
      </c>
      <c r="X1656" s="40" t="s">
        <v>1197</v>
      </c>
      <c r="Y1656" s="40">
        <v>1</v>
      </c>
      <c r="Z1656" s="51">
        <f>IF(T1656="SOPORTE_TELEFÓNICO",'TARIFAS 2025'!$B$14,IF(V1656="PRINCIPAL",'TARIFAS 2025'!$B$11,IF(V1656="INTERMEDIA",'TARIFAS 2025'!$C$11,IF(V1656="LEJANA",'TARIFAS 2025'!$D$11))))</f>
        <v>31419</v>
      </c>
      <c r="AA1656" s="51">
        <f t="shared" si="26"/>
        <v>31419</v>
      </c>
    </row>
    <row r="1657" spans="1:27" s="85" customFormat="1" x14ac:dyDescent="0.3">
      <c r="A1657" s="40" t="s">
        <v>86</v>
      </c>
      <c r="B1657" s="40" t="str">
        <f>VLOOKUP(A1657,'CENTROS DE COSTOS'!A:D,2,0)</f>
        <v>0036-0002</v>
      </c>
      <c r="C1657" s="40" t="str">
        <f>VLOOKUP(A1657,'CENTROS DE COSTOS'!A:D,3,0)</f>
        <v>Wompi Eje Cafetero</v>
      </c>
      <c r="D1657" s="40">
        <v>17001</v>
      </c>
      <c r="E1657" s="40" t="s">
        <v>5910</v>
      </c>
      <c r="F1657" s="40">
        <v>79310</v>
      </c>
      <c r="G1657" s="40" t="s">
        <v>33</v>
      </c>
      <c r="H1657" s="40" t="s">
        <v>126</v>
      </c>
      <c r="I1657" s="40" t="s">
        <v>86</v>
      </c>
      <c r="J1657" s="40" t="s">
        <v>7510</v>
      </c>
      <c r="K1657" s="40" t="s">
        <v>1170</v>
      </c>
      <c r="L1657" s="40" t="s">
        <v>9609</v>
      </c>
      <c r="M1657" s="103">
        <v>45980.446527777778</v>
      </c>
      <c r="N1657" s="103">
        <v>45982.598611111112</v>
      </c>
      <c r="O1657" s="40" t="s">
        <v>35</v>
      </c>
      <c r="P1657" s="40" t="s">
        <v>35</v>
      </c>
      <c r="Q1657" s="40" t="s">
        <v>1494</v>
      </c>
      <c r="R1657" s="40" t="s">
        <v>1495</v>
      </c>
      <c r="S1657" s="40" t="s">
        <v>11798</v>
      </c>
      <c r="T1657" s="40" t="s">
        <v>1172</v>
      </c>
      <c r="U1657" s="40">
        <v>64</v>
      </c>
      <c r="V1657" s="40" t="str">
        <f>VLOOKUP(D1657,TIPOLOGIA!A:F,5,0)</f>
        <v>PRINCIPAL</v>
      </c>
      <c r="W1657" s="40" t="str">
        <f>VLOOKUP(D1657,TIPOLOGIA!A:F,6,0)</f>
        <v>TERRESTRE</v>
      </c>
      <c r="X1657" s="40" t="s">
        <v>1671</v>
      </c>
      <c r="Y1657" s="40">
        <v>1</v>
      </c>
      <c r="Z1657" s="51">
        <f>IF(T1657="SOPORTE_TELEFÓNICO",'TARIFAS 2025'!$B$14,IF(V1657="PRINCIPAL",'TARIFAS 2025'!$B$11,IF(V1657="INTERMEDIA",'TARIFAS 2025'!$C$11,IF(V1657="LEJANA",'TARIFAS 2025'!$D$11))))</f>
        <v>31419</v>
      </c>
      <c r="AA1657" s="51">
        <f t="shared" si="26"/>
        <v>31419</v>
      </c>
    </row>
    <row r="1658" spans="1:27" s="85" customFormat="1" x14ac:dyDescent="0.3">
      <c r="A1658" s="40" t="s">
        <v>96</v>
      </c>
      <c r="B1658" s="40" t="str">
        <f>VLOOKUP(A1658,'CENTROS DE COSTOS'!A:D,2,0)</f>
        <v>0036-0007</v>
      </c>
      <c r="C1658" s="40" t="str">
        <f>VLOOKUP(A1658,'CENTROS DE COSTOS'!A:D,3,0)</f>
        <v>Wompi Santander</v>
      </c>
      <c r="D1658" s="40">
        <v>15001</v>
      </c>
      <c r="E1658" s="40" t="s">
        <v>5911</v>
      </c>
      <c r="F1658" s="40">
        <v>78329</v>
      </c>
      <c r="G1658" s="40" t="s">
        <v>33</v>
      </c>
      <c r="H1658" s="40" t="s">
        <v>322</v>
      </c>
      <c r="I1658" s="40" t="s">
        <v>96</v>
      </c>
      <c r="J1658" s="40" t="s">
        <v>7511</v>
      </c>
      <c r="K1658" s="40" t="s">
        <v>1170</v>
      </c>
      <c r="L1658" s="40" t="s">
        <v>9610</v>
      </c>
      <c r="M1658" s="103">
        <v>45982.459722222222</v>
      </c>
      <c r="N1658" s="103">
        <v>45982.634722222218</v>
      </c>
      <c r="O1658" s="40" t="s">
        <v>35</v>
      </c>
      <c r="P1658" s="40" t="s">
        <v>35</v>
      </c>
      <c r="Q1658" s="40" t="s">
        <v>1494</v>
      </c>
      <c r="R1658" s="40" t="s">
        <v>1495</v>
      </c>
      <c r="S1658" s="40" t="s">
        <v>11854</v>
      </c>
      <c r="T1658" s="40" t="s">
        <v>1172</v>
      </c>
      <c r="U1658" s="40">
        <v>16</v>
      </c>
      <c r="V1658" s="40" t="str">
        <f>VLOOKUP(D1658,TIPOLOGIA!A:F,5,0)</f>
        <v>PRINCIPAL</v>
      </c>
      <c r="W1658" s="40" t="str">
        <f>VLOOKUP(D1658,TIPOLOGIA!A:F,6,0)</f>
        <v>TERRESTRE</v>
      </c>
      <c r="X1658" s="40" t="s">
        <v>1354</v>
      </c>
      <c r="Y1658" s="40">
        <v>1</v>
      </c>
      <c r="Z1658" s="51">
        <f>IF(T1658="SOPORTE_TELEFÓNICO",'TARIFAS 2025'!$B$14,IF(V1658="PRINCIPAL",'TARIFAS 2025'!$B$11,IF(V1658="INTERMEDIA",'TARIFAS 2025'!$C$11,IF(V1658="LEJANA",'TARIFAS 2025'!$D$11))))</f>
        <v>31419</v>
      </c>
      <c r="AA1658" s="51">
        <f t="shared" si="26"/>
        <v>31419</v>
      </c>
    </row>
    <row r="1659" spans="1:27" s="85" customFormat="1" x14ac:dyDescent="0.3">
      <c r="A1659" s="40" t="s">
        <v>74</v>
      </c>
      <c r="B1659" s="40" t="str">
        <f>VLOOKUP(A1659,'CENTROS DE COSTOS'!A:D,2,0)</f>
        <v>0036-0007</v>
      </c>
      <c r="C1659" s="40" t="str">
        <f>VLOOKUP(A1659,'CENTROS DE COSTOS'!A:D,3,0)</f>
        <v>Wompi Santander</v>
      </c>
      <c r="D1659" s="40">
        <v>68001</v>
      </c>
      <c r="E1659" s="40" t="s">
        <v>5912</v>
      </c>
      <c r="F1659" s="40">
        <v>49792</v>
      </c>
      <c r="G1659" s="40" t="s">
        <v>33</v>
      </c>
      <c r="H1659" s="40" t="s">
        <v>963</v>
      </c>
      <c r="I1659" s="40" t="s">
        <v>74</v>
      </c>
      <c r="J1659" s="40" t="s">
        <v>7512</v>
      </c>
      <c r="K1659" s="40" t="s">
        <v>1170</v>
      </c>
      <c r="L1659" s="40" t="s">
        <v>9611</v>
      </c>
      <c r="M1659" s="103">
        <v>45982.369444444441</v>
      </c>
      <c r="N1659" s="103">
        <v>45982.636111111111</v>
      </c>
      <c r="O1659" s="40" t="s">
        <v>35</v>
      </c>
      <c r="P1659" s="40" t="s">
        <v>35</v>
      </c>
      <c r="Q1659" s="40" t="s">
        <v>1494</v>
      </c>
      <c r="R1659" s="40" t="s">
        <v>1495</v>
      </c>
      <c r="S1659" s="40" t="s">
        <v>11855</v>
      </c>
      <c r="T1659" s="40" t="s">
        <v>1172</v>
      </c>
      <c r="U1659" s="40">
        <v>48</v>
      </c>
      <c r="V1659" s="40" t="str">
        <f>VLOOKUP(D1659,TIPOLOGIA!A:F,5,0)</f>
        <v>PRINCIPAL</v>
      </c>
      <c r="W1659" s="40" t="str">
        <f>VLOOKUP(D1659,TIPOLOGIA!A:F,6,0)</f>
        <v>TERRESTRE</v>
      </c>
      <c r="X1659" s="40" t="s">
        <v>1203</v>
      </c>
      <c r="Y1659" s="40">
        <v>1</v>
      </c>
      <c r="Z1659" s="51">
        <f>IF(T1659="SOPORTE_TELEFÓNICO",'TARIFAS 2025'!$B$14,IF(V1659="PRINCIPAL",'TARIFAS 2025'!$B$11,IF(V1659="INTERMEDIA",'TARIFAS 2025'!$C$11,IF(V1659="LEJANA",'TARIFAS 2025'!$D$11))))</f>
        <v>31419</v>
      </c>
      <c r="AA1659" s="51">
        <f t="shared" si="26"/>
        <v>31419</v>
      </c>
    </row>
    <row r="1660" spans="1:27" s="85" customFormat="1" x14ac:dyDescent="0.3">
      <c r="A1660" s="40" t="s">
        <v>74</v>
      </c>
      <c r="B1660" s="40" t="str">
        <f>VLOOKUP(A1660,'CENTROS DE COSTOS'!A:D,2,0)</f>
        <v>0036-0007</v>
      </c>
      <c r="C1660" s="40" t="str">
        <f>VLOOKUP(A1660,'CENTROS DE COSTOS'!A:D,3,0)</f>
        <v>Wompi Santander</v>
      </c>
      <c r="D1660" s="40">
        <v>68001</v>
      </c>
      <c r="E1660" s="40" t="s">
        <v>5913</v>
      </c>
      <c r="F1660" s="40">
        <v>79045</v>
      </c>
      <c r="G1660" s="40" t="s">
        <v>33</v>
      </c>
      <c r="H1660" s="40" t="s">
        <v>963</v>
      </c>
      <c r="I1660" s="40" t="s">
        <v>74</v>
      </c>
      <c r="J1660" s="40" t="s">
        <v>7513</v>
      </c>
      <c r="K1660" s="40" t="s">
        <v>1170</v>
      </c>
      <c r="L1660" s="40" t="s">
        <v>9612</v>
      </c>
      <c r="M1660" s="103">
        <v>45982.385416666657</v>
      </c>
      <c r="N1660" s="103">
        <v>45982.637499999997</v>
      </c>
      <c r="O1660" s="40" t="s">
        <v>35</v>
      </c>
      <c r="P1660" s="40" t="s">
        <v>35</v>
      </c>
      <c r="Q1660" s="40" t="s">
        <v>1494</v>
      </c>
      <c r="R1660" s="40" t="s">
        <v>1495</v>
      </c>
      <c r="S1660" s="40" t="s">
        <v>11856</v>
      </c>
      <c r="T1660" s="40" t="s">
        <v>1172</v>
      </c>
      <c r="U1660" s="40">
        <v>32</v>
      </c>
      <c r="V1660" s="40" t="str">
        <f>VLOOKUP(D1660,TIPOLOGIA!A:F,5,0)</f>
        <v>PRINCIPAL</v>
      </c>
      <c r="W1660" s="40" t="str">
        <f>VLOOKUP(D1660,TIPOLOGIA!A:F,6,0)</f>
        <v>TERRESTRE</v>
      </c>
      <c r="X1660" s="40" t="s">
        <v>1189</v>
      </c>
      <c r="Y1660" s="40">
        <v>1</v>
      </c>
      <c r="Z1660" s="51">
        <f>IF(T1660="SOPORTE_TELEFÓNICO",'TARIFAS 2025'!$B$14,IF(V1660="PRINCIPAL",'TARIFAS 2025'!$B$11,IF(V1660="INTERMEDIA",'TARIFAS 2025'!$C$11,IF(V1660="LEJANA",'TARIFAS 2025'!$D$11))))</f>
        <v>31419</v>
      </c>
      <c r="AA1660" s="51">
        <f t="shared" si="26"/>
        <v>31419</v>
      </c>
    </row>
    <row r="1661" spans="1:27" s="85" customFormat="1" x14ac:dyDescent="0.3">
      <c r="A1661" s="40" t="s">
        <v>71</v>
      </c>
      <c r="B1661" s="40" t="str">
        <f>VLOOKUP(A1661,'CENTROS DE COSTOS'!A:D,2,0)</f>
        <v>0036-0004</v>
      </c>
      <c r="C1661" s="40" t="str">
        <f>VLOOKUP(A1661,'CENTROS DE COSTOS'!A:D,3,0)</f>
        <v>Wompi Centro</v>
      </c>
      <c r="D1661" s="40">
        <v>11001</v>
      </c>
      <c r="E1661" s="40" t="s">
        <v>5914</v>
      </c>
      <c r="F1661" s="40">
        <v>76296</v>
      </c>
      <c r="G1661" s="40" t="s">
        <v>33</v>
      </c>
      <c r="H1661" s="40" t="s">
        <v>618</v>
      </c>
      <c r="I1661" s="40" t="s">
        <v>71</v>
      </c>
      <c r="J1661" s="40" t="s">
        <v>7514</v>
      </c>
      <c r="K1661" s="40" t="s">
        <v>1170</v>
      </c>
      <c r="L1661" s="40" t="s">
        <v>9613</v>
      </c>
      <c r="M1661" s="103">
        <v>45981.667361111111</v>
      </c>
      <c r="N1661" s="103">
        <v>45982.638194444437</v>
      </c>
      <c r="O1661" s="40" t="s">
        <v>35</v>
      </c>
      <c r="P1661" s="40" t="s">
        <v>35</v>
      </c>
      <c r="Q1661" s="40" t="s">
        <v>1494</v>
      </c>
      <c r="R1661" s="40" t="s">
        <v>1495</v>
      </c>
      <c r="S1661" s="40" t="s">
        <v>11857</v>
      </c>
      <c r="T1661" s="40" t="s">
        <v>1172</v>
      </c>
      <c r="U1661" s="40">
        <v>48</v>
      </c>
      <c r="V1661" s="40" t="str">
        <f>VLOOKUP(D1661,TIPOLOGIA!A:F,5,0)</f>
        <v>PRINCIPAL</v>
      </c>
      <c r="W1661" s="40" t="str">
        <f>VLOOKUP(D1661,TIPOLOGIA!A:F,6,0)</f>
        <v>TERRESTRE</v>
      </c>
      <c r="X1661" s="40" t="s">
        <v>5089</v>
      </c>
      <c r="Y1661" s="40">
        <v>1</v>
      </c>
      <c r="Z1661" s="51">
        <f>IF(T1661="SOPORTE_TELEFÓNICO",'TARIFAS 2025'!$B$14,IF(V1661="PRINCIPAL",'TARIFAS 2025'!$B$11,IF(V1661="INTERMEDIA",'TARIFAS 2025'!$C$11,IF(V1661="LEJANA",'TARIFAS 2025'!$D$11))))</f>
        <v>31419</v>
      </c>
      <c r="AA1661" s="51">
        <f t="shared" si="26"/>
        <v>31419</v>
      </c>
    </row>
    <row r="1662" spans="1:27" s="85" customFormat="1" x14ac:dyDescent="0.3">
      <c r="A1662" s="40" t="s">
        <v>71</v>
      </c>
      <c r="B1662" s="40" t="str">
        <f>VLOOKUP(A1662,'CENTROS DE COSTOS'!A:D,2,0)</f>
        <v>0036-0004</v>
      </c>
      <c r="C1662" s="40" t="str">
        <f>VLOOKUP(A1662,'CENTROS DE COSTOS'!A:D,3,0)</f>
        <v>Wompi Centro</v>
      </c>
      <c r="D1662" s="40">
        <v>25430</v>
      </c>
      <c r="E1662" s="40" t="s">
        <v>5915</v>
      </c>
      <c r="F1662" s="40">
        <v>76734</v>
      </c>
      <c r="G1662" s="40" t="s">
        <v>33</v>
      </c>
      <c r="H1662" s="40" t="s">
        <v>618</v>
      </c>
      <c r="I1662" s="40" t="s">
        <v>674</v>
      </c>
      <c r="J1662" s="40" t="s">
        <v>1793</v>
      </c>
      <c r="K1662" s="40" t="s">
        <v>1170</v>
      </c>
      <c r="L1662" s="40" t="s">
        <v>9614</v>
      </c>
      <c r="M1662" s="103">
        <v>45979.578472222223</v>
      </c>
      <c r="N1662" s="103">
        <v>45982.638194444437</v>
      </c>
      <c r="O1662" s="40" t="s">
        <v>35</v>
      </c>
      <c r="P1662" s="40" t="s">
        <v>35</v>
      </c>
      <c r="Q1662" s="40" t="s">
        <v>1494</v>
      </c>
      <c r="R1662" s="40" t="s">
        <v>1495</v>
      </c>
      <c r="S1662" s="40" t="s">
        <v>11858</v>
      </c>
      <c r="T1662" s="40" t="s">
        <v>1497</v>
      </c>
      <c r="U1662" s="40">
        <v>48</v>
      </c>
      <c r="V1662" s="40" t="str">
        <f>VLOOKUP(D1662,TIPOLOGIA!A:F,5,0)</f>
        <v>INTERMEDIA</v>
      </c>
      <c r="W1662" s="40" t="str">
        <f>VLOOKUP(D1662,TIPOLOGIA!A:F,6,0)</f>
        <v>TERRESTRE</v>
      </c>
      <c r="X1662" s="40" t="s">
        <v>1675</v>
      </c>
      <c r="Y1662" s="40">
        <v>1</v>
      </c>
      <c r="Z1662" s="51">
        <f>IF(T1662="SOPORTE_TELEFÓNICO",'TARIFAS 2025'!$B$14,IF(V1662="PRINCIPAL",'TARIFAS 2025'!$B$11,IF(V1662="INTERMEDIA",'TARIFAS 2025'!$C$11,IF(V1662="LEJANA",'TARIFAS 2025'!$D$11))))</f>
        <v>36351</v>
      </c>
      <c r="AA1662" s="51">
        <f t="shared" ref="AA1662:AA1725" si="27">Z1662*Y1662</f>
        <v>36351</v>
      </c>
    </row>
    <row r="1663" spans="1:27" s="85" customFormat="1" x14ac:dyDescent="0.3">
      <c r="A1663" s="40" t="s">
        <v>96</v>
      </c>
      <c r="B1663" s="40" t="str">
        <f>VLOOKUP(A1663,'CENTROS DE COSTOS'!A:D,2,0)</f>
        <v>0036-0007</v>
      </c>
      <c r="C1663" s="40" t="str">
        <f>VLOOKUP(A1663,'CENTROS DE COSTOS'!A:D,3,0)</f>
        <v>Wompi Santander</v>
      </c>
      <c r="D1663" s="40">
        <v>15001</v>
      </c>
      <c r="E1663" s="40" t="s">
        <v>5916</v>
      </c>
      <c r="F1663" s="40">
        <v>46155</v>
      </c>
      <c r="G1663" s="40" t="s">
        <v>33</v>
      </c>
      <c r="H1663" s="40" t="s">
        <v>322</v>
      </c>
      <c r="I1663" s="40" t="s">
        <v>96</v>
      </c>
      <c r="J1663" s="40" t="s">
        <v>7515</v>
      </c>
      <c r="K1663" s="40" t="s">
        <v>1170</v>
      </c>
      <c r="L1663" s="40" t="s">
        <v>9615</v>
      </c>
      <c r="M1663" s="103">
        <v>45982.333333333343</v>
      </c>
      <c r="N1663" s="103">
        <v>45982.63958333333</v>
      </c>
      <c r="O1663" s="40" t="s">
        <v>35</v>
      </c>
      <c r="P1663" s="40" t="s">
        <v>35</v>
      </c>
      <c r="Q1663" s="40" t="s">
        <v>1494</v>
      </c>
      <c r="R1663" s="40" t="s">
        <v>1495</v>
      </c>
      <c r="S1663" s="40" t="s">
        <v>11859</v>
      </c>
      <c r="T1663" s="40" t="s">
        <v>1172</v>
      </c>
      <c r="U1663" s="40">
        <v>24</v>
      </c>
      <c r="V1663" s="40" t="str">
        <f>VLOOKUP(D1663,TIPOLOGIA!A:F,5,0)</f>
        <v>PRINCIPAL</v>
      </c>
      <c r="W1663" s="40" t="str">
        <f>VLOOKUP(D1663,TIPOLOGIA!A:F,6,0)</f>
        <v>TERRESTRE</v>
      </c>
      <c r="X1663" s="40" t="s">
        <v>1184</v>
      </c>
      <c r="Y1663" s="40">
        <v>1</v>
      </c>
      <c r="Z1663" s="51">
        <f>IF(T1663="SOPORTE_TELEFÓNICO",'TARIFAS 2025'!$B$14,IF(V1663="PRINCIPAL",'TARIFAS 2025'!$B$11,IF(V1663="INTERMEDIA",'TARIFAS 2025'!$C$11,IF(V1663="LEJANA",'TARIFAS 2025'!$D$11))))</f>
        <v>31419</v>
      </c>
      <c r="AA1663" s="51">
        <f t="shared" si="27"/>
        <v>31419</v>
      </c>
    </row>
    <row r="1664" spans="1:27" s="85" customFormat="1" x14ac:dyDescent="0.3">
      <c r="A1664" s="40" t="s">
        <v>90</v>
      </c>
      <c r="B1664" s="40" t="str">
        <f>VLOOKUP(A1664,'CENTROS DE COSTOS'!A:D,2,0)</f>
        <v>0036-0006</v>
      </c>
      <c r="C1664" s="40" t="str">
        <f>VLOOKUP(A1664,'CENTROS DE COSTOS'!A:D,3,0)</f>
        <v>Wompi Oriente</v>
      </c>
      <c r="D1664" s="40">
        <v>18001</v>
      </c>
      <c r="E1664" s="40" t="s">
        <v>5917</v>
      </c>
      <c r="F1664" s="40">
        <v>77198</v>
      </c>
      <c r="G1664" s="40" t="s">
        <v>33</v>
      </c>
      <c r="H1664" s="40" t="s">
        <v>466</v>
      </c>
      <c r="I1664" s="40" t="s">
        <v>82</v>
      </c>
      <c r="J1664" s="40" t="s">
        <v>7516</v>
      </c>
      <c r="K1664" s="40" t="s">
        <v>1170</v>
      </c>
      <c r="L1664" s="40" t="s">
        <v>9616</v>
      </c>
      <c r="M1664" s="103">
        <v>45981.425000000003</v>
      </c>
      <c r="N1664" s="103">
        <v>45982.640972222223</v>
      </c>
      <c r="O1664" s="40" t="s">
        <v>35</v>
      </c>
      <c r="P1664" s="40" t="s">
        <v>35</v>
      </c>
      <c r="Q1664" s="40" t="s">
        <v>1494</v>
      </c>
      <c r="R1664" s="40" t="s">
        <v>1495</v>
      </c>
      <c r="S1664" s="40" t="s">
        <v>11860</v>
      </c>
      <c r="T1664" s="40" t="s">
        <v>1172</v>
      </c>
      <c r="U1664" s="40">
        <v>48</v>
      </c>
      <c r="V1664" s="40" t="str">
        <f>VLOOKUP(D1664,TIPOLOGIA!A:F,5,0)</f>
        <v>LEJANA</v>
      </c>
      <c r="W1664" s="40" t="str">
        <f>VLOOKUP(D1664,TIPOLOGIA!A:F,6,0)</f>
        <v>TERRESTRE</v>
      </c>
      <c r="X1664" s="40" t="s">
        <v>1217</v>
      </c>
      <c r="Y1664" s="40">
        <v>1</v>
      </c>
      <c r="Z1664" s="51">
        <f>IF(T1664="SOPORTE_TELEFÓNICO",'TARIFAS 2025'!$B$14,IF(V1664="PRINCIPAL",'TARIFAS 2025'!$B$11,IF(V1664="INTERMEDIA",'TARIFAS 2025'!$C$11,IF(V1664="LEJANA",'TARIFAS 2025'!$D$11))))</f>
        <v>40250</v>
      </c>
      <c r="AA1664" s="51">
        <f t="shared" si="27"/>
        <v>40250</v>
      </c>
    </row>
    <row r="1665" spans="1:27" s="85" customFormat="1" x14ac:dyDescent="0.3">
      <c r="A1665" s="40" t="s">
        <v>96</v>
      </c>
      <c r="B1665" s="40" t="str">
        <f>VLOOKUP(A1665,'CENTROS DE COSTOS'!A:D,2,0)</f>
        <v>0036-0007</v>
      </c>
      <c r="C1665" s="40" t="str">
        <f>VLOOKUP(A1665,'CENTROS DE COSTOS'!A:D,3,0)</f>
        <v>Wompi Santander</v>
      </c>
      <c r="D1665" s="40">
        <v>15001</v>
      </c>
      <c r="E1665" s="40" t="s">
        <v>5918</v>
      </c>
      <c r="F1665" s="40">
        <v>74086</v>
      </c>
      <c r="G1665" s="40" t="s">
        <v>33</v>
      </c>
      <c r="H1665" s="40" t="s">
        <v>322</v>
      </c>
      <c r="I1665" s="40" t="s">
        <v>96</v>
      </c>
      <c r="J1665" s="40" t="s">
        <v>1613</v>
      </c>
      <c r="K1665" s="40" t="s">
        <v>1170</v>
      </c>
      <c r="L1665" s="40" t="s">
        <v>9617</v>
      </c>
      <c r="M1665" s="103">
        <v>45982.333333333343</v>
      </c>
      <c r="N1665" s="103">
        <v>45982.64166666667</v>
      </c>
      <c r="O1665" s="40" t="s">
        <v>35</v>
      </c>
      <c r="P1665" s="40" t="s">
        <v>35</v>
      </c>
      <c r="Q1665" s="40" t="s">
        <v>1494</v>
      </c>
      <c r="R1665" s="40" t="s">
        <v>1495</v>
      </c>
      <c r="S1665" s="40" t="s">
        <v>11861</v>
      </c>
      <c r="T1665" s="40" t="s">
        <v>1172</v>
      </c>
      <c r="U1665" s="40">
        <v>32</v>
      </c>
      <c r="V1665" s="40" t="str">
        <f>VLOOKUP(D1665,TIPOLOGIA!A:F,5,0)</f>
        <v>PRINCIPAL</v>
      </c>
      <c r="W1665" s="40" t="str">
        <f>VLOOKUP(D1665,TIPOLOGIA!A:F,6,0)</f>
        <v>TERRESTRE</v>
      </c>
      <c r="X1665" s="40" t="s">
        <v>1184</v>
      </c>
      <c r="Y1665" s="40">
        <v>1</v>
      </c>
      <c r="Z1665" s="51">
        <f>IF(T1665="SOPORTE_TELEFÓNICO",'TARIFAS 2025'!$B$14,IF(V1665="PRINCIPAL",'TARIFAS 2025'!$B$11,IF(V1665="INTERMEDIA",'TARIFAS 2025'!$C$11,IF(V1665="LEJANA",'TARIFAS 2025'!$D$11))))</f>
        <v>31419</v>
      </c>
      <c r="AA1665" s="51">
        <f t="shared" si="27"/>
        <v>31419</v>
      </c>
    </row>
    <row r="1666" spans="1:27" s="85" customFormat="1" x14ac:dyDescent="0.3">
      <c r="A1666" s="40" t="s">
        <v>88</v>
      </c>
      <c r="B1666" s="40" t="str">
        <f>VLOOKUP(A1666,'CENTROS DE COSTOS'!A:D,2,0)</f>
        <v>0036-0005</v>
      </c>
      <c r="C1666" s="40" t="str">
        <f>VLOOKUP(A1666,'CENTROS DE COSTOS'!A:D,3,0)</f>
        <v>Wompi Noroccidente</v>
      </c>
      <c r="D1666" s="40">
        <v>5353</v>
      </c>
      <c r="E1666" s="40" t="s">
        <v>5919</v>
      </c>
      <c r="F1666" s="40">
        <v>40400</v>
      </c>
      <c r="G1666" s="40" t="s">
        <v>33</v>
      </c>
      <c r="H1666" s="40" t="s">
        <v>120</v>
      </c>
      <c r="I1666" s="40" t="s">
        <v>189</v>
      </c>
      <c r="J1666" s="40" t="s">
        <v>7517</v>
      </c>
      <c r="K1666" s="40" t="s">
        <v>1170</v>
      </c>
      <c r="L1666" s="40" t="s">
        <v>9618</v>
      </c>
      <c r="M1666" s="103">
        <v>45975.333333333343</v>
      </c>
      <c r="N1666" s="103">
        <v>45982.642361111109</v>
      </c>
      <c r="O1666" s="40" t="s">
        <v>35</v>
      </c>
      <c r="P1666" s="40" t="s">
        <v>35</v>
      </c>
      <c r="Q1666" s="40" t="s">
        <v>1494</v>
      </c>
      <c r="R1666" s="40" t="s">
        <v>1495</v>
      </c>
      <c r="S1666" s="40" t="s">
        <v>11862</v>
      </c>
      <c r="T1666" s="40" t="s">
        <v>1497</v>
      </c>
      <c r="U1666" s="40">
        <v>64</v>
      </c>
      <c r="V1666" s="40" t="str">
        <f>VLOOKUP(D1666,TIPOLOGIA!A:F,5,0)</f>
        <v>LEJANA</v>
      </c>
      <c r="W1666" s="40" t="str">
        <f>VLOOKUP(D1666,TIPOLOGIA!A:F,6,0)</f>
        <v>TERRESTRE</v>
      </c>
      <c r="X1666" s="40" t="s">
        <v>1675</v>
      </c>
      <c r="Y1666" s="40">
        <v>1</v>
      </c>
      <c r="Z1666" s="51">
        <f>IF(T1666="SOPORTE_TELEFÓNICO",'TARIFAS 2025'!$B$14,IF(V1666="PRINCIPAL",'TARIFAS 2025'!$B$11,IF(V1666="INTERMEDIA",'TARIFAS 2025'!$C$11,IF(V1666="LEJANA",'TARIFAS 2025'!$D$11))))</f>
        <v>40250</v>
      </c>
      <c r="AA1666" s="51">
        <f t="shared" si="27"/>
        <v>40250</v>
      </c>
    </row>
    <row r="1667" spans="1:27" s="85" customFormat="1" x14ac:dyDescent="0.3">
      <c r="A1667" s="40" t="s">
        <v>88</v>
      </c>
      <c r="B1667" s="40" t="str">
        <f>VLOOKUP(A1667,'CENTROS DE COSTOS'!A:D,2,0)</f>
        <v>0036-0005</v>
      </c>
      <c r="C1667" s="40" t="str">
        <f>VLOOKUP(A1667,'CENTROS DE COSTOS'!A:D,3,0)</f>
        <v>Wompi Noroccidente</v>
      </c>
      <c r="D1667" s="40">
        <v>5400</v>
      </c>
      <c r="E1667" s="40" t="s">
        <v>5920</v>
      </c>
      <c r="F1667" s="40">
        <v>75932</v>
      </c>
      <c r="G1667" s="40" t="s">
        <v>33</v>
      </c>
      <c r="H1667" s="40" t="s">
        <v>120</v>
      </c>
      <c r="I1667" s="40" t="s">
        <v>132</v>
      </c>
      <c r="J1667" s="40" t="s">
        <v>7518</v>
      </c>
      <c r="K1667" s="40" t="s">
        <v>1170</v>
      </c>
      <c r="L1667" s="40" t="s">
        <v>9619</v>
      </c>
      <c r="M1667" s="103">
        <v>45975.571527777778</v>
      </c>
      <c r="N1667" s="103">
        <v>45982.642361111109</v>
      </c>
      <c r="O1667" s="40" t="s">
        <v>35</v>
      </c>
      <c r="P1667" s="40" t="s">
        <v>35</v>
      </c>
      <c r="Q1667" s="40" t="s">
        <v>1494</v>
      </c>
      <c r="R1667" s="40" t="s">
        <v>1495</v>
      </c>
      <c r="S1667" s="40" t="s">
        <v>11863</v>
      </c>
      <c r="T1667" s="40" t="s">
        <v>1497</v>
      </c>
      <c r="U1667" s="40">
        <v>16</v>
      </c>
      <c r="V1667" s="40" t="str">
        <f>VLOOKUP(D1667,TIPOLOGIA!A:F,5,0)</f>
        <v>INTERMEDIA</v>
      </c>
      <c r="W1667" s="40" t="str">
        <f>VLOOKUP(D1667,TIPOLOGIA!A:F,6,0)</f>
        <v>TERRESTRE</v>
      </c>
      <c r="X1667" s="40" t="s">
        <v>12479</v>
      </c>
      <c r="Y1667" s="40">
        <v>1</v>
      </c>
      <c r="Z1667" s="51">
        <f>IF(T1667="SOPORTE_TELEFÓNICO",'TARIFAS 2025'!$B$14,IF(V1667="PRINCIPAL",'TARIFAS 2025'!$B$11,IF(V1667="INTERMEDIA",'TARIFAS 2025'!$C$11,IF(V1667="LEJANA",'TARIFAS 2025'!$D$11))))</f>
        <v>36351</v>
      </c>
      <c r="AA1667" s="51">
        <f t="shared" si="27"/>
        <v>36351</v>
      </c>
    </row>
    <row r="1668" spans="1:27" s="85" customFormat="1" x14ac:dyDescent="0.3">
      <c r="A1668" s="40" t="s">
        <v>88</v>
      </c>
      <c r="B1668" s="40" t="str">
        <f>VLOOKUP(A1668,'CENTROS DE COSTOS'!A:D,2,0)</f>
        <v>0036-0005</v>
      </c>
      <c r="C1668" s="40" t="str">
        <f>VLOOKUP(A1668,'CENTROS DE COSTOS'!A:D,3,0)</f>
        <v>Wompi Noroccidente</v>
      </c>
      <c r="D1668" s="40">
        <v>5400</v>
      </c>
      <c r="E1668" s="40" t="s">
        <v>5921</v>
      </c>
      <c r="F1668" s="40">
        <v>79629</v>
      </c>
      <c r="G1668" s="40" t="s">
        <v>33</v>
      </c>
      <c r="H1668" s="40" t="s">
        <v>120</v>
      </c>
      <c r="I1668" s="40" t="s">
        <v>132</v>
      </c>
      <c r="J1668" s="40" t="s">
        <v>7519</v>
      </c>
      <c r="K1668" s="40" t="s">
        <v>1170</v>
      </c>
      <c r="L1668" s="40" t="s">
        <v>9620</v>
      </c>
      <c r="M1668" s="103">
        <v>45975.539583333331</v>
      </c>
      <c r="N1668" s="103">
        <v>45982.642361111109</v>
      </c>
      <c r="O1668" s="40" t="s">
        <v>35</v>
      </c>
      <c r="P1668" s="40" t="s">
        <v>35</v>
      </c>
      <c r="Q1668" s="40" t="s">
        <v>1494</v>
      </c>
      <c r="R1668" s="40" t="s">
        <v>1495</v>
      </c>
      <c r="S1668" s="40" t="s">
        <v>11864</v>
      </c>
      <c r="T1668" s="40" t="s">
        <v>1497</v>
      </c>
      <c r="U1668" s="40">
        <v>16</v>
      </c>
      <c r="V1668" s="40" t="str">
        <f>VLOOKUP(D1668,TIPOLOGIA!A:F,5,0)</f>
        <v>INTERMEDIA</v>
      </c>
      <c r="W1668" s="40" t="str">
        <f>VLOOKUP(D1668,TIPOLOGIA!A:F,6,0)</f>
        <v>TERRESTRE</v>
      </c>
      <c r="X1668" s="40" t="s">
        <v>12479</v>
      </c>
      <c r="Y1668" s="40">
        <v>1</v>
      </c>
      <c r="Z1668" s="51">
        <f>IF(T1668="SOPORTE_TELEFÓNICO",'TARIFAS 2025'!$B$14,IF(V1668="PRINCIPAL",'TARIFAS 2025'!$B$11,IF(V1668="INTERMEDIA",'TARIFAS 2025'!$C$11,IF(V1668="LEJANA",'TARIFAS 2025'!$D$11))))</f>
        <v>36351</v>
      </c>
      <c r="AA1668" s="51">
        <f t="shared" si="27"/>
        <v>36351</v>
      </c>
    </row>
    <row r="1669" spans="1:27" s="85" customFormat="1" x14ac:dyDescent="0.3">
      <c r="A1669" s="40" t="s">
        <v>71</v>
      </c>
      <c r="B1669" s="40" t="str">
        <f>VLOOKUP(A1669,'CENTROS DE COSTOS'!A:D,2,0)</f>
        <v>0036-0004</v>
      </c>
      <c r="C1669" s="40" t="str">
        <f>VLOOKUP(A1669,'CENTROS DE COSTOS'!A:D,3,0)</f>
        <v>Wompi Centro</v>
      </c>
      <c r="D1669" s="40">
        <v>11001</v>
      </c>
      <c r="E1669" s="40" t="s">
        <v>5922</v>
      </c>
      <c r="F1669" s="40">
        <v>79042</v>
      </c>
      <c r="G1669" s="40" t="s">
        <v>33</v>
      </c>
      <c r="H1669" s="40" t="s">
        <v>618</v>
      </c>
      <c r="I1669" s="40" t="s">
        <v>71</v>
      </c>
      <c r="J1669" s="40" t="s">
        <v>7520</v>
      </c>
      <c r="K1669" s="40" t="s">
        <v>1170</v>
      </c>
      <c r="L1669" s="40" t="s">
        <v>9621</v>
      </c>
      <c r="M1669" s="103">
        <v>45981.673611111109</v>
      </c>
      <c r="N1669" s="103">
        <v>45982.643055555563</v>
      </c>
      <c r="O1669" s="40" t="s">
        <v>35</v>
      </c>
      <c r="P1669" s="40" t="s">
        <v>35</v>
      </c>
      <c r="Q1669" s="40" t="s">
        <v>1494</v>
      </c>
      <c r="R1669" s="40" t="s">
        <v>1495</v>
      </c>
      <c r="S1669" s="40" t="s">
        <v>11865</v>
      </c>
      <c r="T1669" s="40" t="s">
        <v>1172</v>
      </c>
      <c r="U1669" s="40">
        <v>32</v>
      </c>
      <c r="V1669" s="40" t="str">
        <f>VLOOKUP(D1669,TIPOLOGIA!A:F,5,0)</f>
        <v>PRINCIPAL</v>
      </c>
      <c r="W1669" s="40" t="str">
        <f>VLOOKUP(D1669,TIPOLOGIA!A:F,6,0)</f>
        <v>TERRESTRE</v>
      </c>
      <c r="X1669" s="40" t="s">
        <v>5089</v>
      </c>
      <c r="Y1669" s="40">
        <v>1</v>
      </c>
      <c r="Z1669" s="51">
        <f>IF(T1669="SOPORTE_TELEFÓNICO",'TARIFAS 2025'!$B$14,IF(V1669="PRINCIPAL",'TARIFAS 2025'!$B$11,IF(V1669="INTERMEDIA",'TARIFAS 2025'!$C$11,IF(V1669="LEJANA",'TARIFAS 2025'!$D$11))))</f>
        <v>31419</v>
      </c>
      <c r="AA1669" s="51">
        <f t="shared" si="27"/>
        <v>31419</v>
      </c>
    </row>
    <row r="1670" spans="1:27" s="85" customFormat="1" x14ac:dyDescent="0.3">
      <c r="A1670" s="40" t="s">
        <v>77</v>
      </c>
      <c r="B1670" s="40" t="str">
        <f>VLOOKUP(A1670,'CENTROS DE COSTOS'!A:D,2,0)</f>
        <v>0036-0003</v>
      </c>
      <c r="C1670" s="40" t="str">
        <f>VLOOKUP(A1670,'CENTROS DE COSTOS'!A:D,3,0)</f>
        <v>Wompi Suroccidente</v>
      </c>
      <c r="D1670" s="40">
        <v>76001</v>
      </c>
      <c r="E1670" s="40" t="s">
        <v>5923</v>
      </c>
      <c r="F1670" s="40">
        <v>73838</v>
      </c>
      <c r="G1670" s="40" t="s">
        <v>33</v>
      </c>
      <c r="H1670" s="40" t="s">
        <v>1101</v>
      </c>
      <c r="I1670" s="40" t="s">
        <v>77</v>
      </c>
      <c r="J1670" s="40" t="s">
        <v>7521</v>
      </c>
      <c r="K1670" s="40" t="s">
        <v>1170</v>
      </c>
      <c r="L1670" s="40" t="s">
        <v>9622</v>
      </c>
      <c r="M1670" s="103">
        <v>45981.606249999997</v>
      </c>
      <c r="N1670" s="103">
        <v>45982.643750000003</v>
      </c>
      <c r="O1670" s="40" t="s">
        <v>35</v>
      </c>
      <c r="P1670" s="40" t="s">
        <v>35</v>
      </c>
      <c r="Q1670" s="40" t="s">
        <v>1494</v>
      </c>
      <c r="R1670" s="40" t="s">
        <v>1495</v>
      </c>
      <c r="S1670" s="40" t="s">
        <v>11866</v>
      </c>
      <c r="T1670" s="40" t="s">
        <v>1172</v>
      </c>
      <c r="U1670" s="40">
        <v>24</v>
      </c>
      <c r="V1670" s="40" t="str">
        <f>VLOOKUP(D1670,TIPOLOGIA!A:F,5,0)</f>
        <v>PRINCIPAL</v>
      </c>
      <c r="W1670" s="40" t="str">
        <f>VLOOKUP(D1670,TIPOLOGIA!A:F,6,0)</f>
        <v>TERRESTRE</v>
      </c>
      <c r="X1670" s="40" t="s">
        <v>1261</v>
      </c>
      <c r="Y1670" s="40">
        <v>1</v>
      </c>
      <c r="Z1670" s="51">
        <f>IF(T1670="SOPORTE_TELEFÓNICO",'TARIFAS 2025'!$B$14,IF(V1670="PRINCIPAL",'TARIFAS 2025'!$B$11,IF(V1670="INTERMEDIA",'TARIFAS 2025'!$C$11,IF(V1670="LEJANA",'TARIFAS 2025'!$D$11))))</f>
        <v>31419</v>
      </c>
      <c r="AA1670" s="51">
        <f t="shared" si="27"/>
        <v>31419</v>
      </c>
    </row>
    <row r="1671" spans="1:27" s="85" customFormat="1" x14ac:dyDescent="0.3">
      <c r="A1671" s="40" t="s">
        <v>88</v>
      </c>
      <c r="B1671" s="40" t="str">
        <f>VLOOKUP(A1671,'CENTROS DE COSTOS'!A:D,2,0)</f>
        <v>0036-0005</v>
      </c>
      <c r="C1671" s="40" t="str">
        <f>VLOOKUP(A1671,'CENTROS DE COSTOS'!A:D,3,0)</f>
        <v>Wompi Noroccidente</v>
      </c>
      <c r="D1671" s="40">
        <v>5376</v>
      </c>
      <c r="E1671" s="40" t="s">
        <v>5924</v>
      </c>
      <c r="F1671" s="40">
        <v>39471</v>
      </c>
      <c r="G1671" s="40" t="s">
        <v>33</v>
      </c>
      <c r="H1671" s="40" t="s">
        <v>120</v>
      </c>
      <c r="I1671" s="40" t="s">
        <v>193</v>
      </c>
      <c r="J1671" s="40" t="s">
        <v>6607</v>
      </c>
      <c r="K1671" s="40" t="s">
        <v>1170</v>
      </c>
      <c r="L1671" s="40" t="s">
        <v>9623</v>
      </c>
      <c r="M1671" s="103">
        <v>45979.377083333333</v>
      </c>
      <c r="N1671" s="103">
        <v>45982.643750000003</v>
      </c>
      <c r="O1671" s="40" t="s">
        <v>35</v>
      </c>
      <c r="P1671" s="40" t="s">
        <v>35</v>
      </c>
      <c r="Q1671" s="40" t="s">
        <v>1494</v>
      </c>
      <c r="R1671" s="40" t="s">
        <v>1495</v>
      </c>
      <c r="S1671" s="40" t="s">
        <v>11867</v>
      </c>
      <c r="T1671" s="40" t="s">
        <v>1497</v>
      </c>
      <c r="U1671" s="40">
        <v>32</v>
      </c>
      <c r="V1671" s="40" t="str">
        <f>VLOOKUP(D1671,TIPOLOGIA!A:F,5,0)</f>
        <v>INTERMEDIA</v>
      </c>
      <c r="W1671" s="40" t="str">
        <f>VLOOKUP(D1671,TIPOLOGIA!A:F,6,0)</f>
        <v>TERRESTRE</v>
      </c>
      <c r="X1671" s="40" t="s">
        <v>12479</v>
      </c>
      <c r="Y1671" s="40">
        <v>1</v>
      </c>
      <c r="Z1671" s="51">
        <f>IF(T1671="SOPORTE_TELEFÓNICO",'TARIFAS 2025'!$B$14,IF(V1671="PRINCIPAL",'TARIFAS 2025'!$B$11,IF(V1671="INTERMEDIA",'TARIFAS 2025'!$C$11,IF(V1671="LEJANA",'TARIFAS 2025'!$D$11))))</f>
        <v>36351</v>
      </c>
      <c r="AA1671" s="51">
        <f t="shared" si="27"/>
        <v>36351</v>
      </c>
    </row>
    <row r="1672" spans="1:27" s="85" customFormat="1" x14ac:dyDescent="0.3">
      <c r="A1672" s="40" t="s">
        <v>88</v>
      </c>
      <c r="B1672" s="40" t="str">
        <f>VLOOKUP(A1672,'CENTROS DE COSTOS'!A:D,2,0)</f>
        <v>0036-0005</v>
      </c>
      <c r="C1672" s="40" t="str">
        <f>VLOOKUP(A1672,'CENTROS DE COSTOS'!A:D,3,0)</f>
        <v>Wompi Noroccidente</v>
      </c>
      <c r="D1672" s="40">
        <v>5148</v>
      </c>
      <c r="E1672" s="40" t="s">
        <v>5925</v>
      </c>
      <c r="F1672" s="40">
        <v>62077</v>
      </c>
      <c r="G1672" s="40" t="s">
        <v>33</v>
      </c>
      <c r="H1672" s="40" t="s">
        <v>120</v>
      </c>
      <c r="I1672" s="40" t="s">
        <v>177</v>
      </c>
      <c r="J1672" s="40" t="s">
        <v>7522</v>
      </c>
      <c r="K1672" s="40" t="s">
        <v>1170</v>
      </c>
      <c r="L1672" s="40" t="s">
        <v>9624</v>
      </c>
      <c r="M1672" s="103">
        <v>45981.334722222222</v>
      </c>
      <c r="N1672" s="103">
        <v>45982.643750000003</v>
      </c>
      <c r="O1672" s="40" t="s">
        <v>35</v>
      </c>
      <c r="P1672" s="40" t="s">
        <v>35</v>
      </c>
      <c r="Q1672" s="40" t="s">
        <v>1494</v>
      </c>
      <c r="R1672" s="40" t="s">
        <v>1495</v>
      </c>
      <c r="S1672" s="40" t="s">
        <v>11868</v>
      </c>
      <c r="T1672" s="40" t="s">
        <v>1497</v>
      </c>
      <c r="U1672" s="40">
        <v>64</v>
      </c>
      <c r="V1672" s="40" t="str">
        <f>VLOOKUP(D1672,TIPOLOGIA!A:F,5,0)</f>
        <v>INTERMEDIA</v>
      </c>
      <c r="W1672" s="40" t="str">
        <f>VLOOKUP(D1672,TIPOLOGIA!A:F,6,0)</f>
        <v>TERRESTRE</v>
      </c>
      <c r="X1672" s="40" t="s">
        <v>12479</v>
      </c>
      <c r="Y1672" s="40">
        <v>1</v>
      </c>
      <c r="Z1672" s="51">
        <f>IF(T1672="SOPORTE_TELEFÓNICO",'TARIFAS 2025'!$B$14,IF(V1672="PRINCIPAL",'TARIFAS 2025'!$B$11,IF(V1672="INTERMEDIA",'TARIFAS 2025'!$C$11,IF(V1672="LEJANA",'TARIFAS 2025'!$D$11))))</f>
        <v>36351</v>
      </c>
      <c r="AA1672" s="51">
        <f t="shared" si="27"/>
        <v>36351</v>
      </c>
    </row>
    <row r="1673" spans="1:27" s="85" customFormat="1" x14ac:dyDescent="0.3">
      <c r="A1673" s="40" t="s">
        <v>88</v>
      </c>
      <c r="B1673" s="40" t="str">
        <f>VLOOKUP(A1673,'CENTROS DE COSTOS'!A:D,2,0)</f>
        <v>0036-0005</v>
      </c>
      <c r="C1673" s="40" t="str">
        <f>VLOOKUP(A1673,'CENTROS DE COSTOS'!A:D,3,0)</f>
        <v>Wompi Noroccidente</v>
      </c>
      <c r="D1673" s="40">
        <v>5148</v>
      </c>
      <c r="E1673" s="40" t="s">
        <v>5926</v>
      </c>
      <c r="F1673" s="40">
        <v>23789</v>
      </c>
      <c r="G1673" s="40" t="s">
        <v>33</v>
      </c>
      <c r="H1673" s="40" t="s">
        <v>120</v>
      </c>
      <c r="I1673" s="40" t="s">
        <v>177</v>
      </c>
      <c r="J1673" s="40" t="s">
        <v>7523</v>
      </c>
      <c r="K1673" s="40" t="s">
        <v>1170</v>
      </c>
      <c r="L1673" s="40" t="s">
        <v>9625</v>
      </c>
      <c r="M1673" s="103">
        <v>45979.645833333343</v>
      </c>
      <c r="N1673" s="103">
        <v>45982.643750000003</v>
      </c>
      <c r="O1673" s="40" t="s">
        <v>35</v>
      </c>
      <c r="P1673" s="40" t="s">
        <v>35</v>
      </c>
      <c r="Q1673" s="40" t="s">
        <v>1494</v>
      </c>
      <c r="R1673" s="40" t="s">
        <v>1495</v>
      </c>
      <c r="S1673" s="40" t="s">
        <v>11869</v>
      </c>
      <c r="T1673" s="40" t="s">
        <v>1497</v>
      </c>
      <c r="U1673" s="40">
        <v>64</v>
      </c>
      <c r="V1673" s="40" t="str">
        <f>VLOOKUP(D1673,TIPOLOGIA!A:F,5,0)</f>
        <v>INTERMEDIA</v>
      </c>
      <c r="W1673" s="40" t="str">
        <f>VLOOKUP(D1673,TIPOLOGIA!A:F,6,0)</f>
        <v>TERRESTRE</v>
      </c>
      <c r="X1673" s="40" t="s">
        <v>12479</v>
      </c>
      <c r="Y1673" s="40">
        <v>1</v>
      </c>
      <c r="Z1673" s="51">
        <f>IF(T1673="SOPORTE_TELEFÓNICO",'TARIFAS 2025'!$B$14,IF(V1673="PRINCIPAL",'TARIFAS 2025'!$B$11,IF(V1673="INTERMEDIA",'TARIFAS 2025'!$C$11,IF(V1673="LEJANA",'TARIFAS 2025'!$D$11))))</f>
        <v>36351</v>
      </c>
      <c r="AA1673" s="51">
        <f t="shared" si="27"/>
        <v>36351</v>
      </c>
    </row>
    <row r="1674" spans="1:27" s="85" customFormat="1" x14ac:dyDescent="0.3">
      <c r="A1674" s="40" t="s">
        <v>97</v>
      </c>
      <c r="B1674" s="40" t="str">
        <f>VLOOKUP(A1674,'CENTROS DE COSTOS'!A:D,2,0)</f>
        <v>0036-0001</v>
      </c>
      <c r="C1674" s="40" t="str">
        <f>VLOOKUP(A1674,'CENTROS DE COSTOS'!A:D,3,0)</f>
        <v>Wompi Costa</v>
      </c>
      <c r="D1674" s="40">
        <v>20383</v>
      </c>
      <c r="E1674" s="40" t="s">
        <v>5927</v>
      </c>
      <c r="F1674" s="40">
        <v>63899</v>
      </c>
      <c r="G1674" s="40" t="s">
        <v>33</v>
      </c>
      <c r="H1674" s="40" t="s">
        <v>536</v>
      </c>
      <c r="I1674" s="40" t="s">
        <v>551</v>
      </c>
      <c r="J1674" s="40" t="s">
        <v>7524</v>
      </c>
      <c r="K1674" s="40" t="s">
        <v>1170</v>
      </c>
      <c r="L1674" s="40" t="s">
        <v>9626</v>
      </c>
      <c r="M1674" s="103">
        <v>45979.613194444442</v>
      </c>
      <c r="N1674" s="103">
        <v>45982.661805555559</v>
      </c>
      <c r="O1674" s="40" t="s">
        <v>35</v>
      </c>
      <c r="P1674" s="40" t="s">
        <v>35</v>
      </c>
      <c r="Q1674" s="40" t="s">
        <v>1494</v>
      </c>
      <c r="R1674" s="40" t="s">
        <v>1495</v>
      </c>
      <c r="S1674" s="40" t="s">
        <v>11870</v>
      </c>
      <c r="T1674" s="40" t="s">
        <v>1497</v>
      </c>
      <c r="U1674" s="40">
        <v>24</v>
      </c>
      <c r="V1674" s="40" t="str">
        <f>VLOOKUP(D1674,TIPOLOGIA!A:F,5,0)</f>
        <v>LEJANA</v>
      </c>
      <c r="W1674" s="40" t="str">
        <f>VLOOKUP(D1674,TIPOLOGIA!A:F,6,0)</f>
        <v>TERRESTRE</v>
      </c>
      <c r="X1674" s="40" t="s">
        <v>1749</v>
      </c>
      <c r="Y1674" s="40">
        <v>1</v>
      </c>
      <c r="Z1674" s="51">
        <f>IF(T1674="SOPORTE_TELEFÓNICO",'TARIFAS 2025'!$B$14,IF(V1674="PRINCIPAL",'TARIFAS 2025'!$B$11,IF(V1674="INTERMEDIA",'TARIFAS 2025'!$C$11,IF(V1674="LEJANA",'TARIFAS 2025'!$D$11))))</f>
        <v>40250</v>
      </c>
      <c r="AA1674" s="51">
        <f t="shared" si="27"/>
        <v>40250</v>
      </c>
    </row>
    <row r="1675" spans="1:27" s="85" customFormat="1" x14ac:dyDescent="0.3">
      <c r="A1675" s="40" t="s">
        <v>96</v>
      </c>
      <c r="B1675" s="40" t="str">
        <f>VLOOKUP(A1675,'CENTROS DE COSTOS'!A:D,2,0)</f>
        <v>0036-0007</v>
      </c>
      <c r="C1675" s="40" t="str">
        <f>VLOOKUP(A1675,'CENTROS DE COSTOS'!A:D,3,0)</f>
        <v>Wompi Santander</v>
      </c>
      <c r="D1675" s="40">
        <v>15632</v>
      </c>
      <c r="E1675" s="40" t="s">
        <v>5928</v>
      </c>
      <c r="F1675" s="40">
        <v>71187</v>
      </c>
      <c r="G1675" s="40" t="s">
        <v>33</v>
      </c>
      <c r="H1675" s="40" t="s">
        <v>322</v>
      </c>
      <c r="I1675" s="40" t="s">
        <v>394</v>
      </c>
      <c r="J1675" s="40" t="s">
        <v>7525</v>
      </c>
      <c r="K1675" s="40" t="s">
        <v>1170</v>
      </c>
      <c r="L1675" s="40" t="s">
        <v>9627</v>
      </c>
      <c r="M1675" s="103">
        <v>45979.492361111108</v>
      </c>
      <c r="N1675" s="103">
        <v>45982.663194444453</v>
      </c>
      <c r="O1675" s="40" t="s">
        <v>35</v>
      </c>
      <c r="P1675" s="40" t="s">
        <v>35</v>
      </c>
      <c r="Q1675" s="40" t="s">
        <v>1494</v>
      </c>
      <c r="R1675" s="40" t="s">
        <v>1495</v>
      </c>
      <c r="S1675" s="40" t="s">
        <v>11871</v>
      </c>
      <c r="T1675" s="40" t="s">
        <v>1497</v>
      </c>
      <c r="U1675" s="40">
        <v>24</v>
      </c>
      <c r="V1675" s="40" t="str">
        <f>VLOOKUP(D1675,TIPOLOGIA!A:F,5,0)</f>
        <v>INTERMEDIA</v>
      </c>
      <c r="W1675" s="40" t="str">
        <f>VLOOKUP(D1675,TIPOLOGIA!A:F,6,0)</f>
        <v>TERRESTRE</v>
      </c>
      <c r="X1675" s="40" t="s">
        <v>1675</v>
      </c>
      <c r="Y1675" s="40">
        <v>1</v>
      </c>
      <c r="Z1675" s="51">
        <f>IF(T1675="SOPORTE_TELEFÓNICO",'TARIFAS 2025'!$B$14,IF(V1675="PRINCIPAL",'TARIFAS 2025'!$B$11,IF(V1675="INTERMEDIA",'TARIFAS 2025'!$C$11,IF(V1675="LEJANA",'TARIFAS 2025'!$D$11))))</f>
        <v>36351</v>
      </c>
      <c r="AA1675" s="51">
        <f t="shared" si="27"/>
        <v>36351</v>
      </c>
    </row>
    <row r="1676" spans="1:27" s="85" customFormat="1" x14ac:dyDescent="0.3">
      <c r="A1676" s="40" t="s">
        <v>91</v>
      </c>
      <c r="B1676" s="40" t="str">
        <f>VLOOKUP(A1676,'CENTROS DE COSTOS'!A:D,2,0)</f>
        <v>0036-0003</v>
      </c>
      <c r="C1676" s="40" t="str">
        <f>VLOOKUP(A1676,'CENTROS DE COSTOS'!A:D,3,0)</f>
        <v>Wompi Suroccidente</v>
      </c>
      <c r="D1676" s="40">
        <v>52110</v>
      </c>
      <c r="E1676" s="40" t="s">
        <v>5929</v>
      </c>
      <c r="F1676" s="40">
        <v>76299</v>
      </c>
      <c r="G1676" s="40" t="s">
        <v>33</v>
      </c>
      <c r="H1676" s="40" t="s">
        <v>133</v>
      </c>
      <c r="I1676" s="40" t="s">
        <v>845</v>
      </c>
      <c r="J1676" s="40" t="s">
        <v>7526</v>
      </c>
      <c r="K1676" s="40" t="s">
        <v>1170</v>
      </c>
      <c r="L1676" s="40" t="s">
        <v>9628</v>
      </c>
      <c r="M1676" s="103">
        <v>45979.333333333343</v>
      </c>
      <c r="N1676" s="103">
        <v>45982.668055555558</v>
      </c>
      <c r="O1676" s="40" t="s">
        <v>35</v>
      </c>
      <c r="P1676" s="40" t="s">
        <v>35</v>
      </c>
      <c r="Q1676" s="40" t="s">
        <v>1494</v>
      </c>
      <c r="R1676" s="40" t="s">
        <v>1495</v>
      </c>
      <c r="S1676" s="40" t="s">
        <v>11872</v>
      </c>
      <c r="T1676" s="40" t="s">
        <v>1497</v>
      </c>
      <c r="U1676" s="40">
        <v>24</v>
      </c>
      <c r="V1676" s="40" t="str">
        <f>VLOOKUP(D1676,TIPOLOGIA!A:F,5,0)</f>
        <v>INTERMEDIA</v>
      </c>
      <c r="W1676" s="40" t="str">
        <f>VLOOKUP(D1676,TIPOLOGIA!A:F,6,0)</f>
        <v>TERRESTRE</v>
      </c>
      <c r="X1676" s="40" t="s">
        <v>1802</v>
      </c>
      <c r="Y1676" s="40">
        <v>1</v>
      </c>
      <c r="Z1676" s="51">
        <f>IF(T1676="SOPORTE_TELEFÓNICO",'TARIFAS 2025'!$B$14,IF(V1676="PRINCIPAL",'TARIFAS 2025'!$B$11,IF(V1676="INTERMEDIA",'TARIFAS 2025'!$C$11,IF(V1676="LEJANA",'TARIFAS 2025'!$D$11))))</f>
        <v>36351</v>
      </c>
      <c r="AA1676" s="51">
        <f t="shared" si="27"/>
        <v>36351</v>
      </c>
    </row>
    <row r="1677" spans="1:27" s="85" customFormat="1" x14ac:dyDescent="0.3">
      <c r="A1677" s="40" t="s">
        <v>81</v>
      </c>
      <c r="B1677" s="40" t="str">
        <f>VLOOKUP(A1677,'CENTROS DE COSTOS'!A:D,2,0)</f>
        <v>0036-0007</v>
      </c>
      <c r="C1677" s="40" t="str">
        <f>VLOOKUP(A1677,'CENTROS DE COSTOS'!A:D,3,0)</f>
        <v>Wompi Santander</v>
      </c>
      <c r="D1677" s="40">
        <v>54001</v>
      </c>
      <c r="E1677" s="40" t="s">
        <v>5930</v>
      </c>
      <c r="F1677" s="40">
        <v>75443</v>
      </c>
      <c r="G1677" s="40" t="s">
        <v>33</v>
      </c>
      <c r="H1677" s="40" t="s">
        <v>891</v>
      </c>
      <c r="I1677" s="40" t="s">
        <v>81</v>
      </c>
      <c r="J1677" s="40" t="s">
        <v>7527</v>
      </c>
      <c r="K1677" s="40" t="s">
        <v>1170</v>
      </c>
      <c r="L1677" s="40" t="s">
        <v>9629</v>
      </c>
      <c r="M1677" s="103">
        <v>45979.670138888891</v>
      </c>
      <c r="N1677" s="103">
        <v>45982.671527777777</v>
      </c>
      <c r="O1677" s="40" t="s">
        <v>35</v>
      </c>
      <c r="P1677" s="40" t="s">
        <v>35</v>
      </c>
      <c r="Q1677" s="40" t="s">
        <v>1494</v>
      </c>
      <c r="R1677" s="40" t="s">
        <v>1495</v>
      </c>
      <c r="S1677" s="40" t="s">
        <v>11873</v>
      </c>
      <c r="T1677" s="40" t="s">
        <v>1172</v>
      </c>
      <c r="U1677" s="40">
        <v>16</v>
      </c>
      <c r="V1677" s="40" t="str">
        <f>VLOOKUP(D1677,TIPOLOGIA!A:F,5,0)</f>
        <v>PRINCIPAL</v>
      </c>
      <c r="W1677" s="40" t="str">
        <f>VLOOKUP(D1677,TIPOLOGIA!A:F,6,0)</f>
        <v>TERRESTRE</v>
      </c>
      <c r="X1677" s="40" t="s">
        <v>1313</v>
      </c>
      <c r="Y1677" s="40">
        <v>1</v>
      </c>
      <c r="Z1677" s="51">
        <f>IF(T1677="SOPORTE_TELEFÓNICO",'TARIFAS 2025'!$B$14,IF(V1677="PRINCIPAL",'TARIFAS 2025'!$B$11,IF(V1677="INTERMEDIA",'TARIFAS 2025'!$C$11,IF(V1677="LEJANA",'TARIFAS 2025'!$D$11))))</f>
        <v>31419</v>
      </c>
      <c r="AA1677" s="51">
        <f t="shared" si="27"/>
        <v>31419</v>
      </c>
    </row>
    <row r="1678" spans="1:27" s="85" customFormat="1" x14ac:dyDescent="0.3">
      <c r="A1678" s="40" t="s">
        <v>89</v>
      </c>
      <c r="B1678" s="40" t="str">
        <f>VLOOKUP(A1678,'CENTROS DE COSTOS'!A:D,2,0)</f>
        <v>0036-0001</v>
      </c>
      <c r="C1678" s="40" t="str">
        <f>VLOOKUP(A1678,'CENTROS DE COSTOS'!A:D,3,0)</f>
        <v>Wompi Costa</v>
      </c>
      <c r="D1678" s="40">
        <v>23001</v>
      </c>
      <c r="E1678" s="40" t="s">
        <v>5931</v>
      </c>
      <c r="F1678" s="40">
        <v>76964</v>
      </c>
      <c r="G1678" s="40" t="s">
        <v>33</v>
      </c>
      <c r="H1678" s="40" t="s">
        <v>276</v>
      </c>
      <c r="I1678" s="40" t="s">
        <v>89</v>
      </c>
      <c r="J1678" s="40" t="s">
        <v>7528</v>
      </c>
      <c r="K1678" s="40" t="s">
        <v>1170</v>
      </c>
      <c r="L1678" s="40" t="s">
        <v>9630</v>
      </c>
      <c r="M1678" s="103">
        <v>45981.421527777777</v>
      </c>
      <c r="N1678" s="103">
        <v>45982.686805555553</v>
      </c>
      <c r="O1678" s="40" t="s">
        <v>35</v>
      </c>
      <c r="P1678" s="40" t="s">
        <v>35</v>
      </c>
      <c r="Q1678" s="40" t="s">
        <v>1494</v>
      </c>
      <c r="R1678" s="40" t="s">
        <v>1495</v>
      </c>
      <c r="S1678" s="40" t="s">
        <v>11874</v>
      </c>
      <c r="T1678" s="40" t="s">
        <v>1172</v>
      </c>
      <c r="U1678" s="40">
        <v>32</v>
      </c>
      <c r="V1678" s="40" t="str">
        <f>VLOOKUP(D1678,TIPOLOGIA!A:F,5,0)</f>
        <v>PRINCIPAL</v>
      </c>
      <c r="W1678" s="40" t="str">
        <f>VLOOKUP(D1678,TIPOLOGIA!A:F,6,0)</f>
        <v>TERRESTRE</v>
      </c>
      <c r="X1678" s="40" t="s">
        <v>1226</v>
      </c>
      <c r="Y1678" s="40">
        <v>1</v>
      </c>
      <c r="Z1678" s="51">
        <f>IF(T1678="SOPORTE_TELEFÓNICO",'TARIFAS 2025'!$B$14,IF(V1678="PRINCIPAL",'TARIFAS 2025'!$B$11,IF(V1678="INTERMEDIA",'TARIFAS 2025'!$C$11,IF(V1678="LEJANA",'TARIFAS 2025'!$D$11))))</f>
        <v>31419</v>
      </c>
      <c r="AA1678" s="51">
        <f t="shared" si="27"/>
        <v>31419</v>
      </c>
    </row>
    <row r="1679" spans="1:27" s="85" customFormat="1" x14ac:dyDescent="0.3">
      <c r="A1679" s="40" t="s">
        <v>90</v>
      </c>
      <c r="B1679" s="40" t="str">
        <f>VLOOKUP(A1679,'CENTROS DE COSTOS'!A:D,2,0)</f>
        <v>0036-0006</v>
      </c>
      <c r="C1679" s="40" t="str">
        <f>VLOOKUP(A1679,'CENTROS DE COSTOS'!A:D,3,0)</f>
        <v>Wompi Oriente</v>
      </c>
      <c r="D1679" s="40">
        <v>41001</v>
      </c>
      <c r="E1679" s="40" t="s">
        <v>5932</v>
      </c>
      <c r="F1679" s="40">
        <v>58893</v>
      </c>
      <c r="G1679" s="40" t="s">
        <v>33</v>
      </c>
      <c r="H1679" s="40" t="s">
        <v>740</v>
      </c>
      <c r="I1679" s="40" t="s">
        <v>90</v>
      </c>
      <c r="J1679" s="40" t="s">
        <v>7529</v>
      </c>
      <c r="K1679" s="40" t="s">
        <v>1170</v>
      </c>
      <c r="L1679" s="40" t="s">
        <v>9631</v>
      </c>
      <c r="M1679" s="103">
        <v>45981.424305555563</v>
      </c>
      <c r="N1679" s="103">
        <v>45982.6875</v>
      </c>
      <c r="O1679" s="40" t="s">
        <v>35</v>
      </c>
      <c r="P1679" s="40" t="s">
        <v>35</v>
      </c>
      <c r="Q1679" s="40" t="s">
        <v>1494</v>
      </c>
      <c r="R1679" s="40" t="s">
        <v>1495</v>
      </c>
      <c r="S1679" s="40" t="s">
        <v>11875</v>
      </c>
      <c r="T1679" s="40" t="s">
        <v>1172</v>
      </c>
      <c r="U1679" s="40">
        <v>16</v>
      </c>
      <c r="V1679" s="40" t="str">
        <f>VLOOKUP(D1679,TIPOLOGIA!A:F,5,0)</f>
        <v>PRINCIPAL</v>
      </c>
      <c r="W1679" s="40" t="str">
        <f>VLOOKUP(D1679,TIPOLOGIA!A:F,6,0)</f>
        <v>TERRESTRE</v>
      </c>
      <c r="X1679" s="40" t="s">
        <v>1214</v>
      </c>
      <c r="Y1679" s="40">
        <v>1</v>
      </c>
      <c r="Z1679" s="51">
        <f>IF(T1679="SOPORTE_TELEFÓNICO",'TARIFAS 2025'!$B$14,IF(V1679="PRINCIPAL",'TARIFAS 2025'!$B$11,IF(V1679="INTERMEDIA",'TARIFAS 2025'!$C$11,IF(V1679="LEJANA",'TARIFAS 2025'!$D$11))))</f>
        <v>31419</v>
      </c>
      <c r="AA1679" s="51">
        <f t="shared" si="27"/>
        <v>31419</v>
      </c>
    </row>
    <row r="1680" spans="1:27" s="85" customFormat="1" x14ac:dyDescent="0.3">
      <c r="A1680" s="40" t="s">
        <v>91</v>
      </c>
      <c r="B1680" s="40" t="str">
        <f>VLOOKUP(A1680,'CENTROS DE COSTOS'!A:D,2,0)</f>
        <v>0036-0003</v>
      </c>
      <c r="C1680" s="40" t="str">
        <f>VLOOKUP(A1680,'CENTROS DE COSTOS'!A:D,3,0)</f>
        <v>Wompi Suroccidente</v>
      </c>
      <c r="D1680" s="40">
        <v>52378</v>
      </c>
      <c r="E1680" s="40" t="s">
        <v>5933</v>
      </c>
      <c r="F1680" s="40">
        <v>81571</v>
      </c>
      <c r="G1680" s="40" t="s">
        <v>33</v>
      </c>
      <c r="H1680" s="40" t="s">
        <v>133</v>
      </c>
      <c r="I1680" s="40" t="s">
        <v>864</v>
      </c>
      <c r="J1680" s="40" t="s">
        <v>7530</v>
      </c>
      <c r="K1680" s="40" t="s">
        <v>1170</v>
      </c>
      <c r="L1680" s="40" t="s">
        <v>9632</v>
      </c>
      <c r="M1680" s="103">
        <v>45974.333333333343</v>
      </c>
      <c r="N1680" s="103">
        <v>45982.699305555558</v>
      </c>
      <c r="O1680" s="40" t="s">
        <v>35</v>
      </c>
      <c r="P1680" s="40" t="s">
        <v>35</v>
      </c>
      <c r="Q1680" s="40" t="s">
        <v>1494</v>
      </c>
      <c r="R1680" s="40" t="s">
        <v>1495</v>
      </c>
      <c r="S1680" s="40" t="s">
        <v>11876</v>
      </c>
      <c r="T1680" s="40" t="s">
        <v>1497</v>
      </c>
      <c r="U1680" s="40">
        <v>16</v>
      </c>
      <c r="V1680" s="40" t="str">
        <f>VLOOKUP(D1680,TIPOLOGIA!A:F,5,0)</f>
        <v>LEJANA</v>
      </c>
      <c r="W1680" s="40" t="str">
        <f>VLOOKUP(D1680,TIPOLOGIA!A:F,6,0)</f>
        <v>TERRESTRE</v>
      </c>
      <c r="X1680" s="40" t="s">
        <v>1675</v>
      </c>
      <c r="Y1680" s="40">
        <v>1</v>
      </c>
      <c r="Z1680" s="51">
        <f>IF(T1680="SOPORTE_TELEFÓNICO",'TARIFAS 2025'!$B$14,IF(V1680="PRINCIPAL",'TARIFAS 2025'!$B$11,IF(V1680="INTERMEDIA",'TARIFAS 2025'!$C$11,IF(V1680="LEJANA",'TARIFAS 2025'!$D$11))))</f>
        <v>40250</v>
      </c>
      <c r="AA1680" s="51">
        <f t="shared" si="27"/>
        <v>40250</v>
      </c>
    </row>
    <row r="1681" spans="1:27" s="85" customFormat="1" x14ac:dyDescent="0.3">
      <c r="A1681" s="40" t="s">
        <v>90</v>
      </c>
      <c r="B1681" s="40" t="str">
        <f>VLOOKUP(A1681,'CENTROS DE COSTOS'!A:D,2,0)</f>
        <v>0036-0006</v>
      </c>
      <c r="C1681" s="40" t="str">
        <f>VLOOKUP(A1681,'CENTROS DE COSTOS'!A:D,3,0)</f>
        <v>Wompi Oriente</v>
      </c>
      <c r="D1681" s="40">
        <v>41001</v>
      </c>
      <c r="E1681" s="40" t="s">
        <v>5934</v>
      </c>
      <c r="F1681" s="40">
        <v>77082</v>
      </c>
      <c r="G1681" s="40" t="s">
        <v>33</v>
      </c>
      <c r="H1681" s="40" t="s">
        <v>740</v>
      </c>
      <c r="I1681" s="40" t="s">
        <v>90</v>
      </c>
      <c r="J1681" s="40" t="s">
        <v>7531</v>
      </c>
      <c r="K1681" s="40" t="s">
        <v>1170</v>
      </c>
      <c r="L1681" s="40" t="s">
        <v>9633</v>
      </c>
      <c r="M1681" s="103">
        <v>45981.453472222223</v>
      </c>
      <c r="N1681" s="103">
        <v>45982.7</v>
      </c>
      <c r="O1681" s="40" t="s">
        <v>35</v>
      </c>
      <c r="P1681" s="40" t="s">
        <v>35</v>
      </c>
      <c r="Q1681" s="40" t="s">
        <v>1494</v>
      </c>
      <c r="R1681" s="40" t="s">
        <v>1495</v>
      </c>
      <c r="S1681" s="40" t="s">
        <v>11877</v>
      </c>
      <c r="T1681" s="40" t="s">
        <v>1172</v>
      </c>
      <c r="U1681" s="40">
        <v>16</v>
      </c>
      <c r="V1681" s="40" t="str">
        <f>VLOOKUP(D1681,TIPOLOGIA!A:F,5,0)</f>
        <v>PRINCIPAL</v>
      </c>
      <c r="W1681" s="40" t="str">
        <f>VLOOKUP(D1681,TIPOLOGIA!A:F,6,0)</f>
        <v>TERRESTRE</v>
      </c>
      <c r="X1681" s="40" t="s">
        <v>1214</v>
      </c>
      <c r="Y1681" s="40">
        <v>1</v>
      </c>
      <c r="Z1681" s="51">
        <f>IF(T1681="SOPORTE_TELEFÓNICO",'TARIFAS 2025'!$B$14,IF(V1681="PRINCIPAL",'TARIFAS 2025'!$B$11,IF(V1681="INTERMEDIA",'TARIFAS 2025'!$C$11,IF(V1681="LEJANA",'TARIFAS 2025'!$D$11))))</f>
        <v>31419</v>
      </c>
      <c r="AA1681" s="51">
        <f t="shared" si="27"/>
        <v>31419</v>
      </c>
    </row>
    <row r="1682" spans="1:27" s="85" customFormat="1" x14ac:dyDescent="0.3">
      <c r="A1682" s="40" t="s">
        <v>90</v>
      </c>
      <c r="B1682" s="40" t="str">
        <f>VLOOKUP(A1682,'CENTROS DE COSTOS'!A:D,2,0)</f>
        <v>0036-0006</v>
      </c>
      <c r="C1682" s="40" t="str">
        <f>VLOOKUP(A1682,'CENTROS DE COSTOS'!A:D,3,0)</f>
        <v>Wompi Oriente</v>
      </c>
      <c r="D1682" s="40">
        <v>41001</v>
      </c>
      <c r="E1682" s="40" t="s">
        <v>5935</v>
      </c>
      <c r="F1682" s="40">
        <v>18492</v>
      </c>
      <c r="G1682" s="40" t="s">
        <v>33</v>
      </c>
      <c r="H1682" s="40" t="s">
        <v>740</v>
      </c>
      <c r="I1682" s="40" t="s">
        <v>90</v>
      </c>
      <c r="J1682" s="40" t="s">
        <v>7532</v>
      </c>
      <c r="K1682" s="40" t="s">
        <v>1170</v>
      </c>
      <c r="L1682" s="40" t="s">
        <v>9634</v>
      </c>
      <c r="M1682" s="103">
        <v>45981.333333333343</v>
      </c>
      <c r="N1682" s="103">
        <v>45982.706944444442</v>
      </c>
      <c r="O1682" s="40" t="s">
        <v>35</v>
      </c>
      <c r="P1682" s="40" t="s">
        <v>35</v>
      </c>
      <c r="Q1682" s="40" t="s">
        <v>1494</v>
      </c>
      <c r="R1682" s="40" t="s">
        <v>1495</v>
      </c>
      <c r="S1682" s="40" t="s">
        <v>11878</v>
      </c>
      <c r="T1682" s="40" t="s">
        <v>1172</v>
      </c>
      <c r="U1682" s="40">
        <v>64</v>
      </c>
      <c r="V1682" s="40" t="str">
        <f>VLOOKUP(D1682,TIPOLOGIA!A:F,5,0)</f>
        <v>PRINCIPAL</v>
      </c>
      <c r="W1682" s="40" t="str">
        <f>VLOOKUP(D1682,TIPOLOGIA!A:F,6,0)</f>
        <v>TERRESTRE</v>
      </c>
      <c r="X1682" s="40" t="s">
        <v>1214</v>
      </c>
      <c r="Y1682" s="40">
        <v>1</v>
      </c>
      <c r="Z1682" s="51">
        <f>IF(T1682="SOPORTE_TELEFÓNICO",'TARIFAS 2025'!$B$14,IF(V1682="PRINCIPAL",'TARIFAS 2025'!$B$11,IF(V1682="INTERMEDIA",'TARIFAS 2025'!$C$11,IF(V1682="LEJANA",'TARIFAS 2025'!$D$11))))</f>
        <v>31419</v>
      </c>
      <c r="AA1682" s="51">
        <f t="shared" si="27"/>
        <v>31419</v>
      </c>
    </row>
    <row r="1683" spans="1:27" s="85" customFormat="1" x14ac:dyDescent="0.3">
      <c r="A1683" s="40" t="s">
        <v>89</v>
      </c>
      <c r="B1683" s="40" t="str">
        <f>VLOOKUP(A1683,'CENTROS DE COSTOS'!A:D,2,0)</f>
        <v>0036-0001</v>
      </c>
      <c r="C1683" s="40" t="str">
        <f>VLOOKUP(A1683,'CENTROS DE COSTOS'!A:D,3,0)</f>
        <v>Wompi Costa</v>
      </c>
      <c r="D1683" s="40">
        <v>23417</v>
      </c>
      <c r="E1683" s="40" t="s">
        <v>5936</v>
      </c>
      <c r="F1683" s="40">
        <v>53841</v>
      </c>
      <c r="G1683" s="40" t="s">
        <v>33</v>
      </c>
      <c r="H1683" s="40" t="s">
        <v>276</v>
      </c>
      <c r="I1683" s="40" t="s">
        <v>600</v>
      </c>
      <c r="J1683" s="40" t="s">
        <v>7533</v>
      </c>
      <c r="K1683" s="40" t="s">
        <v>1170</v>
      </c>
      <c r="L1683" s="40" t="s">
        <v>9635</v>
      </c>
      <c r="M1683" s="103">
        <v>45973.420138888891</v>
      </c>
      <c r="N1683" s="103">
        <v>45982.707638888889</v>
      </c>
      <c r="O1683" s="40" t="s">
        <v>35</v>
      </c>
      <c r="P1683" s="40" t="s">
        <v>35</v>
      </c>
      <c r="Q1683" s="40" t="s">
        <v>1494</v>
      </c>
      <c r="R1683" s="40" t="s">
        <v>1495</v>
      </c>
      <c r="S1683" s="40" t="s">
        <v>11879</v>
      </c>
      <c r="T1683" s="40" t="s">
        <v>1497</v>
      </c>
      <c r="U1683" s="40">
        <v>24</v>
      </c>
      <c r="V1683" s="40" t="str">
        <f>VLOOKUP(D1683,TIPOLOGIA!A:F,5,0)</f>
        <v>INTERMEDIA</v>
      </c>
      <c r="W1683" s="40" t="str">
        <f>VLOOKUP(D1683,TIPOLOGIA!A:F,6,0)</f>
        <v>TERRESTRE</v>
      </c>
      <c r="X1683" s="40" t="s">
        <v>1675</v>
      </c>
      <c r="Y1683" s="40">
        <v>1</v>
      </c>
      <c r="Z1683" s="51">
        <f>IF(T1683="SOPORTE_TELEFÓNICO",'TARIFAS 2025'!$B$14,IF(V1683="PRINCIPAL",'TARIFAS 2025'!$B$11,IF(V1683="INTERMEDIA",'TARIFAS 2025'!$C$11,IF(V1683="LEJANA",'TARIFAS 2025'!$D$11))))</f>
        <v>36351</v>
      </c>
      <c r="AA1683" s="51">
        <f t="shared" si="27"/>
        <v>36351</v>
      </c>
    </row>
    <row r="1684" spans="1:27" s="85" customFormat="1" x14ac:dyDescent="0.3">
      <c r="A1684" s="40" t="s">
        <v>68</v>
      </c>
      <c r="B1684" s="40" t="str">
        <f>VLOOKUP(A1684,'CENTROS DE COSTOS'!A:D,2,0)</f>
        <v>0036-0001</v>
      </c>
      <c r="C1684" s="40" t="str">
        <f>VLOOKUP(A1684,'CENTROS DE COSTOS'!A:D,3,0)</f>
        <v>Wompi Costa</v>
      </c>
      <c r="D1684" s="40">
        <v>8421</v>
      </c>
      <c r="E1684" s="40" t="s">
        <v>5937</v>
      </c>
      <c r="F1684" s="40">
        <v>69408</v>
      </c>
      <c r="G1684" s="40" t="s">
        <v>33</v>
      </c>
      <c r="H1684" s="40" t="s">
        <v>253</v>
      </c>
      <c r="I1684" s="40" t="s">
        <v>259</v>
      </c>
      <c r="J1684" s="40" t="s">
        <v>7534</v>
      </c>
      <c r="K1684" s="40" t="s">
        <v>1170</v>
      </c>
      <c r="L1684" s="40" t="s">
        <v>9636</v>
      </c>
      <c r="M1684" s="103">
        <v>45973.355555555558</v>
      </c>
      <c r="N1684" s="103">
        <v>45982.720833333333</v>
      </c>
      <c r="O1684" s="40" t="s">
        <v>35</v>
      </c>
      <c r="P1684" s="40" t="s">
        <v>35</v>
      </c>
      <c r="Q1684" s="40" t="s">
        <v>1494</v>
      </c>
      <c r="R1684" s="40" t="s">
        <v>1495</v>
      </c>
      <c r="S1684" s="40" t="s">
        <v>11879</v>
      </c>
      <c r="T1684" s="40" t="s">
        <v>1497</v>
      </c>
      <c r="U1684" s="40">
        <v>32</v>
      </c>
      <c r="V1684" s="40" t="str">
        <f>VLOOKUP(D1684,TIPOLOGIA!A:F,5,0)</f>
        <v>INTERMEDIA</v>
      </c>
      <c r="W1684" s="40" t="str">
        <f>VLOOKUP(D1684,TIPOLOGIA!A:F,6,0)</f>
        <v>TERRESTRE</v>
      </c>
      <c r="X1684" s="40" t="s">
        <v>1749</v>
      </c>
      <c r="Y1684" s="40">
        <v>1</v>
      </c>
      <c r="Z1684" s="51">
        <f>IF(T1684="SOPORTE_TELEFÓNICO",'TARIFAS 2025'!$B$14,IF(V1684="PRINCIPAL",'TARIFAS 2025'!$B$11,IF(V1684="INTERMEDIA",'TARIFAS 2025'!$C$11,IF(V1684="LEJANA",'TARIFAS 2025'!$D$11))))</f>
        <v>36351</v>
      </c>
      <c r="AA1684" s="51">
        <f t="shared" si="27"/>
        <v>36351</v>
      </c>
    </row>
    <row r="1685" spans="1:27" s="85" customFormat="1" x14ac:dyDescent="0.3">
      <c r="A1685" s="40" t="s">
        <v>68</v>
      </c>
      <c r="B1685" s="40" t="str">
        <f>VLOOKUP(A1685,'CENTROS DE COSTOS'!A:D,2,0)</f>
        <v>0036-0001</v>
      </c>
      <c r="C1685" s="40" t="str">
        <f>VLOOKUP(A1685,'CENTROS DE COSTOS'!A:D,3,0)</f>
        <v>Wompi Costa</v>
      </c>
      <c r="D1685" s="40">
        <v>8372</v>
      </c>
      <c r="E1685" s="40" t="s">
        <v>5938</v>
      </c>
      <c r="F1685" s="40">
        <v>78958</v>
      </c>
      <c r="G1685" s="40" t="s">
        <v>33</v>
      </c>
      <c r="H1685" s="40" t="s">
        <v>253</v>
      </c>
      <c r="I1685" s="40" t="s">
        <v>258</v>
      </c>
      <c r="J1685" s="40" t="s">
        <v>6566</v>
      </c>
      <c r="K1685" s="40" t="s">
        <v>1170</v>
      </c>
      <c r="L1685" s="40" t="s">
        <v>9637</v>
      </c>
      <c r="M1685" s="103">
        <v>45981.392361111109</v>
      </c>
      <c r="N1685" s="103">
        <v>45982.724305555559</v>
      </c>
      <c r="O1685" s="40" t="s">
        <v>35</v>
      </c>
      <c r="P1685" s="40" t="s">
        <v>35</v>
      </c>
      <c r="Q1685" s="40" t="s">
        <v>1494</v>
      </c>
      <c r="R1685" s="40" t="s">
        <v>1495</v>
      </c>
      <c r="S1685" s="40" t="s">
        <v>11880</v>
      </c>
      <c r="T1685" s="40" t="s">
        <v>1497</v>
      </c>
      <c r="U1685" s="40">
        <v>24</v>
      </c>
      <c r="V1685" s="40" t="str">
        <f>VLOOKUP(D1685,TIPOLOGIA!A:F,5,0)</f>
        <v>INTERMEDIA</v>
      </c>
      <c r="W1685" s="40" t="str">
        <f>VLOOKUP(D1685,TIPOLOGIA!A:F,6,0)</f>
        <v>TERRESTRE</v>
      </c>
      <c r="X1685" s="40" t="s">
        <v>1571</v>
      </c>
      <c r="Y1685" s="40">
        <v>1</v>
      </c>
      <c r="Z1685" s="51">
        <f>IF(T1685="SOPORTE_TELEFÓNICO",'TARIFAS 2025'!$B$14,IF(V1685="PRINCIPAL",'TARIFAS 2025'!$B$11,IF(V1685="INTERMEDIA",'TARIFAS 2025'!$C$11,IF(V1685="LEJANA",'TARIFAS 2025'!$D$11))))</f>
        <v>36351</v>
      </c>
      <c r="AA1685" s="51">
        <f t="shared" si="27"/>
        <v>36351</v>
      </c>
    </row>
    <row r="1686" spans="1:27" s="85" customFormat="1" x14ac:dyDescent="0.3">
      <c r="A1686" s="40" t="s">
        <v>68</v>
      </c>
      <c r="B1686" s="40" t="str">
        <f>VLOOKUP(A1686,'CENTROS DE COSTOS'!A:D,2,0)</f>
        <v>0036-0001</v>
      </c>
      <c r="C1686" s="40" t="str">
        <f>VLOOKUP(A1686,'CENTROS DE COSTOS'!A:D,3,0)</f>
        <v>Wompi Costa</v>
      </c>
      <c r="D1686" s="40">
        <v>8770</v>
      </c>
      <c r="E1686" s="40" t="s">
        <v>5939</v>
      </c>
      <c r="F1686" s="40">
        <v>29788</v>
      </c>
      <c r="G1686" s="40" t="s">
        <v>33</v>
      </c>
      <c r="H1686" s="40" t="s">
        <v>253</v>
      </c>
      <c r="I1686" s="40" t="s">
        <v>271</v>
      </c>
      <c r="J1686" s="40" t="s">
        <v>7535</v>
      </c>
      <c r="K1686" s="40" t="s">
        <v>1170</v>
      </c>
      <c r="L1686" s="40" t="s">
        <v>9638</v>
      </c>
      <c r="M1686" s="103">
        <v>45979.421527777777</v>
      </c>
      <c r="N1686" s="103">
        <v>45982.724999999999</v>
      </c>
      <c r="O1686" s="40" t="s">
        <v>35</v>
      </c>
      <c r="P1686" s="40" t="s">
        <v>35</v>
      </c>
      <c r="Q1686" s="40" t="s">
        <v>1494</v>
      </c>
      <c r="R1686" s="40" t="s">
        <v>1495</v>
      </c>
      <c r="S1686" s="40" t="s">
        <v>11881</v>
      </c>
      <c r="T1686" s="40" t="s">
        <v>1497</v>
      </c>
      <c r="U1686" s="40">
        <v>32</v>
      </c>
      <c r="V1686" s="40" t="str">
        <f>VLOOKUP(D1686,TIPOLOGIA!A:F,5,0)</f>
        <v>INTERMEDIA</v>
      </c>
      <c r="W1686" s="40" t="str">
        <f>VLOOKUP(D1686,TIPOLOGIA!A:F,6,0)</f>
        <v>TERRESTRE</v>
      </c>
      <c r="X1686" s="40" t="s">
        <v>1749</v>
      </c>
      <c r="Y1686" s="40">
        <v>1</v>
      </c>
      <c r="Z1686" s="51">
        <f>IF(T1686="SOPORTE_TELEFÓNICO",'TARIFAS 2025'!$B$14,IF(V1686="PRINCIPAL",'TARIFAS 2025'!$B$11,IF(V1686="INTERMEDIA",'TARIFAS 2025'!$C$11,IF(V1686="LEJANA",'TARIFAS 2025'!$D$11))))</f>
        <v>36351</v>
      </c>
      <c r="AA1686" s="51">
        <f t="shared" si="27"/>
        <v>36351</v>
      </c>
    </row>
    <row r="1687" spans="1:27" s="85" customFormat="1" x14ac:dyDescent="0.3">
      <c r="A1687" s="40" t="s">
        <v>71</v>
      </c>
      <c r="B1687" s="40" t="str">
        <f>VLOOKUP(A1687,'CENTROS DE COSTOS'!A:D,2,0)</f>
        <v>0036-0004</v>
      </c>
      <c r="C1687" s="40" t="str">
        <f>VLOOKUP(A1687,'CENTROS DE COSTOS'!A:D,3,0)</f>
        <v>Wompi Centro</v>
      </c>
      <c r="D1687" s="40">
        <v>11001</v>
      </c>
      <c r="E1687" s="40" t="s">
        <v>5940</v>
      </c>
      <c r="F1687" s="40">
        <v>46609</v>
      </c>
      <c r="G1687" s="40" t="s">
        <v>33</v>
      </c>
      <c r="H1687" s="40" t="s">
        <v>618</v>
      </c>
      <c r="I1687" s="40" t="s">
        <v>71</v>
      </c>
      <c r="J1687" s="40" t="s">
        <v>6732</v>
      </c>
      <c r="K1687" s="40" t="s">
        <v>1170</v>
      </c>
      <c r="L1687" s="40" t="s">
        <v>9639</v>
      </c>
      <c r="M1687" s="103">
        <v>45981.333333333343</v>
      </c>
      <c r="N1687" s="103">
        <v>45983.476388888892</v>
      </c>
      <c r="O1687" s="40" t="s">
        <v>35</v>
      </c>
      <c r="P1687" s="40" t="s">
        <v>35</v>
      </c>
      <c r="Q1687" s="40" t="s">
        <v>1494</v>
      </c>
      <c r="R1687" s="40" t="s">
        <v>1495</v>
      </c>
      <c r="S1687" s="40" t="s">
        <v>11882</v>
      </c>
      <c r="T1687" s="40" t="s">
        <v>1172</v>
      </c>
      <c r="U1687" s="40">
        <v>64</v>
      </c>
      <c r="V1687" s="40" t="str">
        <f>VLOOKUP(D1687,TIPOLOGIA!A:F,5,0)</f>
        <v>PRINCIPAL</v>
      </c>
      <c r="W1687" s="40" t="str">
        <f>VLOOKUP(D1687,TIPOLOGIA!A:F,6,0)</f>
        <v>TERRESTRE</v>
      </c>
      <c r="X1687" s="40" t="s">
        <v>1225</v>
      </c>
      <c r="Y1687" s="40">
        <v>1</v>
      </c>
      <c r="Z1687" s="51">
        <f>IF(T1687="SOPORTE_TELEFÓNICO",'TARIFAS 2025'!$B$14,IF(V1687="PRINCIPAL",'TARIFAS 2025'!$B$11,IF(V1687="INTERMEDIA",'TARIFAS 2025'!$C$11,IF(V1687="LEJANA",'TARIFAS 2025'!$D$11))))</f>
        <v>31419</v>
      </c>
      <c r="AA1687" s="51">
        <f t="shared" si="27"/>
        <v>31419</v>
      </c>
    </row>
    <row r="1688" spans="1:27" s="85" customFormat="1" x14ac:dyDescent="0.3">
      <c r="A1688" s="40" t="s">
        <v>71</v>
      </c>
      <c r="B1688" s="40" t="str">
        <f>VLOOKUP(A1688,'CENTROS DE COSTOS'!A:D,2,0)</f>
        <v>0036-0004</v>
      </c>
      <c r="C1688" s="40" t="str">
        <f>VLOOKUP(A1688,'CENTROS DE COSTOS'!A:D,3,0)</f>
        <v>Wompi Centro</v>
      </c>
      <c r="D1688" s="40">
        <v>11001</v>
      </c>
      <c r="E1688" s="40" t="s">
        <v>5941</v>
      </c>
      <c r="F1688" s="40">
        <v>64635</v>
      </c>
      <c r="G1688" s="40" t="s">
        <v>33</v>
      </c>
      <c r="H1688" s="40" t="s">
        <v>618</v>
      </c>
      <c r="I1688" s="40" t="s">
        <v>71</v>
      </c>
      <c r="J1688" s="40" t="s">
        <v>7536</v>
      </c>
      <c r="K1688" s="40" t="s">
        <v>1170</v>
      </c>
      <c r="L1688" s="40" t="s">
        <v>9640</v>
      </c>
      <c r="M1688" s="103">
        <v>45982.333333333343</v>
      </c>
      <c r="N1688" s="103">
        <v>45983.478472222218</v>
      </c>
      <c r="O1688" s="40" t="s">
        <v>35</v>
      </c>
      <c r="P1688" s="40" t="s">
        <v>35</v>
      </c>
      <c r="Q1688" s="40" t="s">
        <v>1494</v>
      </c>
      <c r="R1688" s="40" t="s">
        <v>1495</v>
      </c>
      <c r="S1688" s="40" t="s">
        <v>11883</v>
      </c>
      <c r="T1688" s="40" t="s">
        <v>1172</v>
      </c>
      <c r="U1688" s="40">
        <v>40</v>
      </c>
      <c r="V1688" s="40" t="str">
        <f>VLOOKUP(D1688,TIPOLOGIA!A:F,5,0)</f>
        <v>PRINCIPAL</v>
      </c>
      <c r="W1688" s="40" t="str">
        <f>VLOOKUP(D1688,TIPOLOGIA!A:F,6,0)</f>
        <v>TERRESTRE</v>
      </c>
      <c r="X1688" s="40" t="s">
        <v>1323</v>
      </c>
      <c r="Y1688" s="40">
        <v>1</v>
      </c>
      <c r="Z1688" s="51">
        <f>IF(T1688="SOPORTE_TELEFÓNICO",'TARIFAS 2025'!$B$14,IF(V1688="PRINCIPAL",'TARIFAS 2025'!$B$11,IF(V1688="INTERMEDIA",'TARIFAS 2025'!$C$11,IF(V1688="LEJANA",'TARIFAS 2025'!$D$11))))</f>
        <v>31419</v>
      </c>
      <c r="AA1688" s="51">
        <f t="shared" si="27"/>
        <v>31419</v>
      </c>
    </row>
    <row r="1689" spans="1:27" s="85" customFormat="1" x14ac:dyDescent="0.3">
      <c r="A1689" s="40" t="s">
        <v>71</v>
      </c>
      <c r="B1689" s="40" t="str">
        <f>VLOOKUP(A1689,'CENTROS DE COSTOS'!A:D,2,0)</f>
        <v>0036-0004</v>
      </c>
      <c r="C1689" s="40" t="str">
        <f>VLOOKUP(A1689,'CENTROS DE COSTOS'!A:D,3,0)</f>
        <v>Wompi Centro</v>
      </c>
      <c r="D1689" s="40">
        <v>11001</v>
      </c>
      <c r="E1689" s="40" t="s">
        <v>5942</v>
      </c>
      <c r="F1689" s="40">
        <v>55159</v>
      </c>
      <c r="G1689" s="40" t="s">
        <v>33</v>
      </c>
      <c r="H1689" s="40" t="s">
        <v>618</v>
      </c>
      <c r="I1689" s="40" t="s">
        <v>71</v>
      </c>
      <c r="J1689" s="40" t="s">
        <v>7537</v>
      </c>
      <c r="K1689" s="40" t="s">
        <v>1170</v>
      </c>
      <c r="L1689" s="40" t="s">
        <v>9641</v>
      </c>
      <c r="M1689" s="103">
        <v>45981.511111111111</v>
      </c>
      <c r="N1689" s="103">
        <v>45983.479861111111</v>
      </c>
      <c r="O1689" s="40" t="s">
        <v>35</v>
      </c>
      <c r="P1689" s="40" t="s">
        <v>35</v>
      </c>
      <c r="Q1689" s="40" t="s">
        <v>1494</v>
      </c>
      <c r="R1689" s="40" t="s">
        <v>1495</v>
      </c>
      <c r="S1689" s="40" t="s">
        <v>11884</v>
      </c>
      <c r="T1689" s="40" t="s">
        <v>1172</v>
      </c>
      <c r="U1689" s="40">
        <v>16</v>
      </c>
      <c r="V1689" s="40" t="str">
        <f>VLOOKUP(D1689,TIPOLOGIA!A:F,5,0)</f>
        <v>PRINCIPAL</v>
      </c>
      <c r="W1689" s="40" t="str">
        <f>VLOOKUP(D1689,TIPOLOGIA!A:F,6,0)</f>
        <v>TERRESTRE</v>
      </c>
      <c r="X1689" s="40" t="s">
        <v>1323</v>
      </c>
      <c r="Y1689" s="40">
        <v>1</v>
      </c>
      <c r="Z1689" s="51">
        <f>IF(T1689="SOPORTE_TELEFÓNICO",'TARIFAS 2025'!$B$14,IF(V1689="PRINCIPAL",'TARIFAS 2025'!$B$11,IF(V1689="INTERMEDIA",'TARIFAS 2025'!$C$11,IF(V1689="LEJANA",'TARIFAS 2025'!$D$11))))</f>
        <v>31419</v>
      </c>
      <c r="AA1689" s="51">
        <f t="shared" si="27"/>
        <v>31419</v>
      </c>
    </row>
    <row r="1690" spans="1:27" s="85" customFormat="1" x14ac:dyDescent="0.3">
      <c r="A1690" s="40" t="s">
        <v>81</v>
      </c>
      <c r="B1690" s="40" t="str">
        <f>VLOOKUP(A1690,'CENTROS DE COSTOS'!A:D,2,0)</f>
        <v>0036-0007</v>
      </c>
      <c r="C1690" s="40" t="str">
        <f>VLOOKUP(A1690,'CENTROS DE COSTOS'!A:D,3,0)</f>
        <v>Wompi Santander</v>
      </c>
      <c r="D1690" s="40">
        <v>54261</v>
      </c>
      <c r="E1690" s="40" t="s">
        <v>5943</v>
      </c>
      <c r="F1690" s="40">
        <v>52421</v>
      </c>
      <c r="G1690" s="40" t="s">
        <v>33</v>
      </c>
      <c r="H1690" s="40" t="s">
        <v>891</v>
      </c>
      <c r="I1690" s="40" t="s">
        <v>906</v>
      </c>
      <c r="J1690" s="40" t="s">
        <v>7538</v>
      </c>
      <c r="K1690" s="40" t="s">
        <v>1170</v>
      </c>
      <c r="L1690" s="40" t="s">
        <v>9642</v>
      </c>
      <c r="M1690" s="103">
        <v>45980.645833333343</v>
      </c>
      <c r="N1690" s="103">
        <v>45983.48333333333</v>
      </c>
      <c r="O1690" s="40" t="s">
        <v>35</v>
      </c>
      <c r="P1690" s="40" t="s">
        <v>35</v>
      </c>
      <c r="Q1690" s="40" t="s">
        <v>1494</v>
      </c>
      <c r="R1690" s="40" t="s">
        <v>1495</v>
      </c>
      <c r="S1690" s="40" t="s">
        <v>11885</v>
      </c>
      <c r="T1690" s="40" t="s">
        <v>1172</v>
      </c>
      <c r="U1690" s="40">
        <v>40</v>
      </c>
      <c r="V1690" s="40" t="str">
        <f>VLOOKUP(D1690,TIPOLOGIA!A:F,5,0)</f>
        <v>INTERMEDIA</v>
      </c>
      <c r="W1690" s="40" t="str">
        <f>VLOOKUP(D1690,TIPOLOGIA!A:F,6,0)</f>
        <v>TERRESTRE</v>
      </c>
      <c r="X1690" s="40" t="s">
        <v>1205</v>
      </c>
      <c r="Y1690" s="40">
        <v>1</v>
      </c>
      <c r="Z1690" s="51">
        <f>IF(T1690="SOPORTE_TELEFÓNICO",'TARIFAS 2025'!$B$14,IF(V1690="PRINCIPAL",'TARIFAS 2025'!$B$11,IF(V1690="INTERMEDIA",'TARIFAS 2025'!$C$11,IF(V1690="LEJANA",'TARIFAS 2025'!$D$11))))</f>
        <v>36351</v>
      </c>
      <c r="AA1690" s="51">
        <f t="shared" si="27"/>
        <v>36351</v>
      </c>
    </row>
    <row r="1691" spans="1:27" s="85" customFormat="1" x14ac:dyDescent="0.3">
      <c r="A1691" s="40" t="s">
        <v>77</v>
      </c>
      <c r="B1691" s="40" t="str">
        <f>VLOOKUP(A1691,'CENTROS DE COSTOS'!A:D,2,0)</f>
        <v>0036-0003</v>
      </c>
      <c r="C1691" s="40" t="str">
        <f>VLOOKUP(A1691,'CENTROS DE COSTOS'!A:D,3,0)</f>
        <v>Wompi Suroccidente</v>
      </c>
      <c r="D1691" s="40">
        <v>76001</v>
      </c>
      <c r="E1691" s="40" t="s">
        <v>5944</v>
      </c>
      <c r="F1691" s="40">
        <v>14541</v>
      </c>
      <c r="G1691" s="40" t="s">
        <v>33</v>
      </c>
      <c r="H1691" s="40" t="s">
        <v>1101</v>
      </c>
      <c r="I1691" s="40" t="s">
        <v>77</v>
      </c>
      <c r="J1691" s="40" t="s">
        <v>7539</v>
      </c>
      <c r="K1691" s="40" t="s">
        <v>1170</v>
      </c>
      <c r="L1691" s="40" t="s">
        <v>9643</v>
      </c>
      <c r="M1691" s="103">
        <v>45982.415277777778</v>
      </c>
      <c r="N1691" s="103">
        <v>45983.484722222223</v>
      </c>
      <c r="O1691" s="40" t="s">
        <v>35</v>
      </c>
      <c r="P1691" s="40" t="s">
        <v>35</v>
      </c>
      <c r="Q1691" s="40" t="s">
        <v>1494</v>
      </c>
      <c r="R1691" s="40" t="s">
        <v>1495</v>
      </c>
      <c r="S1691" s="40" t="s">
        <v>11886</v>
      </c>
      <c r="T1691" s="40" t="s">
        <v>1172</v>
      </c>
      <c r="U1691" s="40">
        <v>32</v>
      </c>
      <c r="V1691" s="40" t="str">
        <f>VLOOKUP(D1691,TIPOLOGIA!A:F,5,0)</f>
        <v>PRINCIPAL</v>
      </c>
      <c r="W1691" s="40" t="str">
        <f>VLOOKUP(D1691,TIPOLOGIA!A:F,6,0)</f>
        <v>TERRESTRE</v>
      </c>
      <c r="X1691" s="40" t="s">
        <v>1673</v>
      </c>
      <c r="Y1691" s="40">
        <v>1</v>
      </c>
      <c r="Z1691" s="51">
        <f>IF(T1691="SOPORTE_TELEFÓNICO",'TARIFAS 2025'!$B$14,IF(V1691="PRINCIPAL",'TARIFAS 2025'!$B$11,IF(V1691="INTERMEDIA",'TARIFAS 2025'!$C$11,IF(V1691="LEJANA",'TARIFAS 2025'!$D$11))))</f>
        <v>31419</v>
      </c>
      <c r="AA1691" s="51">
        <f t="shared" si="27"/>
        <v>31419</v>
      </c>
    </row>
    <row r="1692" spans="1:27" s="85" customFormat="1" x14ac:dyDescent="0.3">
      <c r="A1692" s="40" t="s">
        <v>91</v>
      </c>
      <c r="B1692" s="40" t="str">
        <f>VLOOKUP(A1692,'CENTROS DE COSTOS'!A:D,2,0)</f>
        <v>0036-0003</v>
      </c>
      <c r="C1692" s="40" t="str">
        <f>VLOOKUP(A1692,'CENTROS DE COSTOS'!A:D,3,0)</f>
        <v>Wompi Suroccidente</v>
      </c>
      <c r="D1692" s="40">
        <v>52001</v>
      </c>
      <c r="E1692" s="40" t="s">
        <v>5945</v>
      </c>
      <c r="F1692" s="40">
        <v>17196</v>
      </c>
      <c r="G1692" s="40" t="s">
        <v>33</v>
      </c>
      <c r="H1692" s="40" t="s">
        <v>133</v>
      </c>
      <c r="I1692" s="40" t="s">
        <v>91</v>
      </c>
      <c r="J1692" s="40" t="s">
        <v>3238</v>
      </c>
      <c r="K1692" s="40" t="s">
        <v>1170</v>
      </c>
      <c r="L1692" s="40" t="s">
        <v>9644</v>
      </c>
      <c r="M1692" s="103">
        <v>45982.536805555559</v>
      </c>
      <c r="N1692" s="103">
        <v>45983.486111111109</v>
      </c>
      <c r="O1692" s="40" t="s">
        <v>35</v>
      </c>
      <c r="P1692" s="40" t="s">
        <v>35</v>
      </c>
      <c r="Q1692" s="40" t="s">
        <v>1494</v>
      </c>
      <c r="R1692" s="40" t="s">
        <v>1495</v>
      </c>
      <c r="S1692" s="40" t="s">
        <v>11887</v>
      </c>
      <c r="T1692" s="40" t="s">
        <v>1172</v>
      </c>
      <c r="U1692" s="40">
        <v>64</v>
      </c>
      <c r="V1692" s="40" t="str">
        <f>VLOOKUP(D1692,TIPOLOGIA!A:F,5,0)</f>
        <v>PRINCIPAL</v>
      </c>
      <c r="W1692" s="40" t="str">
        <f>VLOOKUP(D1692,TIPOLOGIA!A:F,6,0)</f>
        <v>TERRESTRE</v>
      </c>
      <c r="X1692" s="40" t="s">
        <v>1195</v>
      </c>
      <c r="Y1692" s="40">
        <v>1</v>
      </c>
      <c r="Z1692" s="51">
        <f>IF(T1692="SOPORTE_TELEFÓNICO",'TARIFAS 2025'!$B$14,IF(V1692="PRINCIPAL",'TARIFAS 2025'!$B$11,IF(V1692="INTERMEDIA",'TARIFAS 2025'!$C$11,IF(V1692="LEJANA",'TARIFAS 2025'!$D$11))))</f>
        <v>31419</v>
      </c>
      <c r="AA1692" s="51">
        <f t="shared" si="27"/>
        <v>31419</v>
      </c>
    </row>
    <row r="1693" spans="1:27" s="85" customFormat="1" x14ac:dyDescent="0.3">
      <c r="A1693" s="40" t="s">
        <v>80</v>
      </c>
      <c r="B1693" s="40" t="str">
        <f>VLOOKUP(A1693,'CENTROS DE COSTOS'!A:D,2,0)</f>
        <v>0036-0001</v>
      </c>
      <c r="C1693" s="40" t="str">
        <f>VLOOKUP(A1693,'CENTROS DE COSTOS'!A:D,3,0)</f>
        <v>Wompi Costa</v>
      </c>
      <c r="D1693" s="40">
        <v>13001</v>
      </c>
      <c r="E1693" s="40" t="s">
        <v>5946</v>
      </c>
      <c r="F1693" s="40">
        <v>79054</v>
      </c>
      <c r="G1693" s="40" t="s">
        <v>33</v>
      </c>
      <c r="H1693" s="40" t="s">
        <v>275</v>
      </c>
      <c r="I1693" s="40" t="s">
        <v>80</v>
      </c>
      <c r="J1693" s="40" t="s">
        <v>1510</v>
      </c>
      <c r="K1693" s="40" t="s">
        <v>1170</v>
      </c>
      <c r="L1693" s="40" t="s">
        <v>9645</v>
      </c>
      <c r="M1693" s="103">
        <v>45982.415277777778</v>
      </c>
      <c r="N1693" s="103">
        <v>45983.487500000003</v>
      </c>
      <c r="O1693" s="40" t="s">
        <v>35</v>
      </c>
      <c r="P1693" s="40" t="s">
        <v>35</v>
      </c>
      <c r="Q1693" s="40" t="s">
        <v>1494</v>
      </c>
      <c r="R1693" s="40" t="s">
        <v>1495</v>
      </c>
      <c r="S1693" s="40" t="s">
        <v>11888</v>
      </c>
      <c r="T1693" s="40" t="s">
        <v>1172</v>
      </c>
      <c r="U1693" s="40">
        <v>40</v>
      </c>
      <c r="V1693" s="40" t="str">
        <f>VLOOKUP(D1693,TIPOLOGIA!A:F,5,0)</f>
        <v>PRINCIPAL</v>
      </c>
      <c r="W1693" s="40" t="str">
        <f>VLOOKUP(D1693,TIPOLOGIA!A:F,6,0)</f>
        <v>TERRESTRE</v>
      </c>
      <c r="X1693" s="40" t="s">
        <v>5087</v>
      </c>
      <c r="Y1693" s="40">
        <v>1</v>
      </c>
      <c r="Z1693" s="51">
        <f>IF(T1693="SOPORTE_TELEFÓNICO",'TARIFAS 2025'!$B$14,IF(V1693="PRINCIPAL",'TARIFAS 2025'!$B$11,IF(V1693="INTERMEDIA",'TARIFAS 2025'!$C$11,IF(V1693="LEJANA",'TARIFAS 2025'!$D$11))))</f>
        <v>31419</v>
      </c>
      <c r="AA1693" s="51">
        <f t="shared" si="27"/>
        <v>31419</v>
      </c>
    </row>
    <row r="1694" spans="1:27" s="85" customFormat="1" x14ac:dyDescent="0.3">
      <c r="A1694" s="40" t="s">
        <v>89</v>
      </c>
      <c r="B1694" s="40" t="str">
        <f>VLOOKUP(A1694,'CENTROS DE COSTOS'!A:D,2,0)</f>
        <v>0036-0001</v>
      </c>
      <c r="C1694" s="40" t="str">
        <f>VLOOKUP(A1694,'CENTROS DE COSTOS'!A:D,3,0)</f>
        <v>Wompi Costa</v>
      </c>
      <c r="D1694" s="40">
        <v>23001</v>
      </c>
      <c r="E1694" s="40" t="s">
        <v>5947</v>
      </c>
      <c r="F1694" s="40">
        <v>74466</v>
      </c>
      <c r="G1694" s="40" t="s">
        <v>33</v>
      </c>
      <c r="H1694" s="40" t="s">
        <v>276</v>
      </c>
      <c r="I1694" s="40" t="s">
        <v>89</v>
      </c>
      <c r="J1694" s="40" t="s">
        <v>7540</v>
      </c>
      <c r="K1694" s="40" t="s">
        <v>1170</v>
      </c>
      <c r="L1694" s="40" t="s">
        <v>9646</v>
      </c>
      <c r="M1694" s="103">
        <v>45982.333333333343</v>
      </c>
      <c r="N1694" s="103">
        <v>45983.488888888889</v>
      </c>
      <c r="O1694" s="40" t="s">
        <v>35</v>
      </c>
      <c r="P1694" s="40" t="s">
        <v>35</v>
      </c>
      <c r="Q1694" s="40" t="s">
        <v>1494</v>
      </c>
      <c r="R1694" s="40" t="s">
        <v>1495</v>
      </c>
      <c r="S1694" s="40" t="s">
        <v>11889</v>
      </c>
      <c r="T1694" s="40" t="s">
        <v>1172</v>
      </c>
      <c r="U1694" s="40">
        <v>40</v>
      </c>
      <c r="V1694" s="40" t="str">
        <f>VLOOKUP(D1694,TIPOLOGIA!A:F,5,0)</f>
        <v>PRINCIPAL</v>
      </c>
      <c r="W1694" s="40" t="str">
        <f>VLOOKUP(D1694,TIPOLOGIA!A:F,6,0)</f>
        <v>TERRESTRE</v>
      </c>
      <c r="X1694" s="40" t="s">
        <v>1506</v>
      </c>
      <c r="Y1694" s="40">
        <v>1</v>
      </c>
      <c r="Z1694" s="51">
        <f>IF(T1694="SOPORTE_TELEFÓNICO",'TARIFAS 2025'!$B$14,IF(V1694="PRINCIPAL",'TARIFAS 2025'!$B$11,IF(V1694="INTERMEDIA",'TARIFAS 2025'!$C$11,IF(V1694="LEJANA",'TARIFAS 2025'!$D$11))))</f>
        <v>31419</v>
      </c>
      <c r="AA1694" s="51">
        <f t="shared" si="27"/>
        <v>31419</v>
      </c>
    </row>
    <row r="1695" spans="1:27" s="85" customFormat="1" x14ac:dyDescent="0.3">
      <c r="A1695" s="40" t="s">
        <v>90</v>
      </c>
      <c r="B1695" s="40" t="str">
        <f>VLOOKUP(A1695,'CENTROS DE COSTOS'!A:D,2,0)</f>
        <v>0036-0006</v>
      </c>
      <c r="C1695" s="40" t="str">
        <f>VLOOKUP(A1695,'CENTROS DE COSTOS'!A:D,3,0)</f>
        <v>Wompi Oriente</v>
      </c>
      <c r="D1695" s="40">
        <v>41001</v>
      </c>
      <c r="E1695" s="40" t="s">
        <v>5948</v>
      </c>
      <c r="F1695" s="40">
        <v>55081</v>
      </c>
      <c r="G1695" s="40" t="s">
        <v>33</v>
      </c>
      <c r="H1695" s="40" t="s">
        <v>740</v>
      </c>
      <c r="I1695" s="40" t="s">
        <v>90</v>
      </c>
      <c r="J1695" s="40" t="s">
        <v>7541</v>
      </c>
      <c r="K1695" s="40" t="s">
        <v>1170</v>
      </c>
      <c r="L1695" s="40" t="s">
        <v>9647</v>
      </c>
      <c r="M1695" s="103">
        <v>45980.35</v>
      </c>
      <c r="N1695" s="103">
        <v>45983.490972222222</v>
      </c>
      <c r="O1695" s="40" t="s">
        <v>35</v>
      </c>
      <c r="P1695" s="40" t="s">
        <v>35</v>
      </c>
      <c r="Q1695" s="40" t="s">
        <v>1494</v>
      </c>
      <c r="R1695" s="40" t="s">
        <v>1495</v>
      </c>
      <c r="S1695" s="40" t="s">
        <v>11890</v>
      </c>
      <c r="T1695" s="40" t="s">
        <v>1172</v>
      </c>
      <c r="U1695" s="40">
        <v>32</v>
      </c>
      <c r="V1695" s="40" t="str">
        <f>VLOOKUP(D1695,TIPOLOGIA!A:F,5,0)</f>
        <v>PRINCIPAL</v>
      </c>
      <c r="W1695" s="40" t="str">
        <f>VLOOKUP(D1695,TIPOLOGIA!A:F,6,0)</f>
        <v>TERRESTRE</v>
      </c>
      <c r="X1695" s="40" t="s">
        <v>1214</v>
      </c>
      <c r="Y1695" s="40">
        <v>1</v>
      </c>
      <c r="Z1695" s="51">
        <f>IF(T1695="SOPORTE_TELEFÓNICO",'TARIFAS 2025'!$B$14,IF(V1695="PRINCIPAL",'TARIFAS 2025'!$B$11,IF(V1695="INTERMEDIA",'TARIFAS 2025'!$C$11,IF(V1695="LEJANA",'TARIFAS 2025'!$D$11))))</f>
        <v>31419</v>
      </c>
      <c r="AA1695" s="51">
        <f t="shared" si="27"/>
        <v>31419</v>
      </c>
    </row>
    <row r="1696" spans="1:27" s="85" customFormat="1" x14ac:dyDescent="0.3">
      <c r="A1696" s="40" t="s">
        <v>97</v>
      </c>
      <c r="B1696" s="40" t="str">
        <f>VLOOKUP(A1696,'CENTROS DE COSTOS'!A:D,2,0)</f>
        <v>0036-0001</v>
      </c>
      <c r="C1696" s="40" t="str">
        <f>VLOOKUP(A1696,'CENTROS DE COSTOS'!A:D,3,0)</f>
        <v>Wompi Costa</v>
      </c>
      <c r="D1696" s="40">
        <v>20001</v>
      </c>
      <c r="E1696" s="40" t="s">
        <v>5949</v>
      </c>
      <c r="F1696" s="40">
        <v>81450</v>
      </c>
      <c r="G1696" s="40" t="s">
        <v>33</v>
      </c>
      <c r="H1696" s="40" t="s">
        <v>536</v>
      </c>
      <c r="I1696" s="40" t="s">
        <v>97</v>
      </c>
      <c r="J1696" s="40" t="s">
        <v>1819</v>
      </c>
      <c r="K1696" s="40" t="s">
        <v>1170</v>
      </c>
      <c r="L1696" s="40" t="s">
        <v>9648</v>
      </c>
      <c r="M1696" s="103">
        <v>45982.607638888891</v>
      </c>
      <c r="N1696" s="103">
        <v>45983.493055555547</v>
      </c>
      <c r="O1696" s="40" t="s">
        <v>35</v>
      </c>
      <c r="P1696" s="40" t="s">
        <v>35</v>
      </c>
      <c r="Q1696" s="40" t="s">
        <v>1494</v>
      </c>
      <c r="R1696" s="40" t="s">
        <v>1495</v>
      </c>
      <c r="S1696" s="40" t="s">
        <v>11891</v>
      </c>
      <c r="T1696" s="40" t="s">
        <v>1172</v>
      </c>
      <c r="U1696" s="40">
        <v>16</v>
      </c>
      <c r="V1696" s="40" t="str">
        <f>VLOOKUP(D1696,TIPOLOGIA!A:F,5,0)</f>
        <v>PRINCIPAL</v>
      </c>
      <c r="W1696" s="40" t="str">
        <f>VLOOKUP(D1696,TIPOLOGIA!A:F,6,0)</f>
        <v>TERRESTRE</v>
      </c>
      <c r="X1696" s="40" t="s">
        <v>1185</v>
      </c>
      <c r="Y1696" s="40">
        <v>1</v>
      </c>
      <c r="Z1696" s="51">
        <f>IF(T1696="SOPORTE_TELEFÓNICO",'TARIFAS 2025'!$B$14,IF(V1696="PRINCIPAL",'TARIFAS 2025'!$B$11,IF(V1696="INTERMEDIA",'TARIFAS 2025'!$C$11,IF(V1696="LEJANA",'TARIFAS 2025'!$D$11))))</f>
        <v>31419</v>
      </c>
      <c r="AA1696" s="51">
        <f>Z1696</f>
        <v>31419</v>
      </c>
    </row>
    <row r="1697" spans="1:27" s="85" customFormat="1" x14ac:dyDescent="0.3">
      <c r="A1697" s="40" t="s">
        <v>77</v>
      </c>
      <c r="B1697" s="40" t="str">
        <f>VLOOKUP(A1697,'CENTROS DE COSTOS'!A:D,2,0)</f>
        <v>0036-0003</v>
      </c>
      <c r="C1697" s="40" t="str">
        <f>VLOOKUP(A1697,'CENTROS DE COSTOS'!A:D,3,0)</f>
        <v>Wompi Suroccidente</v>
      </c>
      <c r="D1697" s="40">
        <v>76001</v>
      </c>
      <c r="E1697" s="40" t="s">
        <v>5950</v>
      </c>
      <c r="F1697" s="40">
        <v>50779</v>
      </c>
      <c r="G1697" s="40" t="s">
        <v>33</v>
      </c>
      <c r="H1697" s="40" t="s">
        <v>1101</v>
      </c>
      <c r="I1697" s="40" t="s">
        <v>77</v>
      </c>
      <c r="J1697" s="40" t="s">
        <v>6846</v>
      </c>
      <c r="K1697" s="40" t="s">
        <v>1170</v>
      </c>
      <c r="L1697" s="40" t="s">
        <v>9649</v>
      </c>
      <c r="M1697" s="103">
        <v>45982.572916666657</v>
      </c>
      <c r="N1697" s="103">
        <v>45983.495138888888</v>
      </c>
      <c r="O1697" s="40" t="s">
        <v>35</v>
      </c>
      <c r="P1697" s="40" t="s">
        <v>35</v>
      </c>
      <c r="Q1697" s="40" t="s">
        <v>1494</v>
      </c>
      <c r="R1697" s="40" t="s">
        <v>1495</v>
      </c>
      <c r="S1697" s="40" t="s">
        <v>11892</v>
      </c>
      <c r="T1697" s="40" t="s">
        <v>1172</v>
      </c>
      <c r="U1697" s="40">
        <v>24</v>
      </c>
      <c r="V1697" s="40" t="str">
        <f>VLOOKUP(D1697,TIPOLOGIA!A:F,5,0)</f>
        <v>PRINCIPAL</v>
      </c>
      <c r="W1697" s="40" t="str">
        <f>VLOOKUP(D1697,TIPOLOGIA!A:F,6,0)</f>
        <v>TERRESTRE</v>
      </c>
      <c r="X1697" s="40" t="s">
        <v>1673</v>
      </c>
      <c r="Y1697" s="40">
        <v>1</v>
      </c>
      <c r="Z1697" s="51">
        <f>IF(T1697="SOPORTE_TELEFÓNICO",'TARIFAS 2025'!$B$14,IF(V1697="PRINCIPAL",'TARIFAS 2025'!$B$11,IF(V1697="INTERMEDIA",'TARIFAS 2025'!$C$11,IF(V1697="LEJANA",'TARIFAS 2025'!$D$11))))</f>
        <v>31419</v>
      </c>
      <c r="AA1697" s="51">
        <f t="shared" si="27"/>
        <v>31419</v>
      </c>
    </row>
    <row r="1698" spans="1:27" s="85" customFormat="1" x14ac:dyDescent="0.3">
      <c r="A1698" s="40" t="s">
        <v>89</v>
      </c>
      <c r="B1698" s="40" t="str">
        <f>VLOOKUP(A1698,'CENTROS DE COSTOS'!A:D,2,0)</f>
        <v>0036-0001</v>
      </c>
      <c r="C1698" s="40" t="str">
        <f>VLOOKUP(A1698,'CENTROS DE COSTOS'!A:D,3,0)</f>
        <v>Wompi Costa</v>
      </c>
      <c r="D1698" s="40">
        <v>23001</v>
      </c>
      <c r="E1698" s="40" t="s">
        <v>5951</v>
      </c>
      <c r="F1698" s="40">
        <v>60075</v>
      </c>
      <c r="G1698" s="40" t="s">
        <v>33</v>
      </c>
      <c r="H1698" s="40" t="s">
        <v>276</v>
      </c>
      <c r="I1698" s="40" t="s">
        <v>89</v>
      </c>
      <c r="J1698" s="40" t="s">
        <v>7542</v>
      </c>
      <c r="K1698" s="40" t="s">
        <v>1170</v>
      </c>
      <c r="L1698" s="40" t="s">
        <v>9650</v>
      </c>
      <c r="M1698" s="103">
        <v>45982.333333333343</v>
      </c>
      <c r="N1698" s="103">
        <v>45983.497916666667</v>
      </c>
      <c r="O1698" s="40" t="s">
        <v>35</v>
      </c>
      <c r="P1698" s="40" t="s">
        <v>35</v>
      </c>
      <c r="Q1698" s="40" t="s">
        <v>1494</v>
      </c>
      <c r="R1698" s="40" t="s">
        <v>1495</v>
      </c>
      <c r="S1698" s="40" t="s">
        <v>11893</v>
      </c>
      <c r="T1698" s="40" t="s">
        <v>1172</v>
      </c>
      <c r="U1698" s="40">
        <v>48</v>
      </c>
      <c r="V1698" s="40" t="str">
        <f>VLOOKUP(D1698,TIPOLOGIA!A:F,5,0)</f>
        <v>PRINCIPAL</v>
      </c>
      <c r="W1698" s="40" t="str">
        <f>VLOOKUP(D1698,TIPOLOGIA!A:F,6,0)</f>
        <v>TERRESTRE</v>
      </c>
      <c r="X1698" s="40" t="s">
        <v>1506</v>
      </c>
      <c r="Y1698" s="40">
        <v>1</v>
      </c>
      <c r="Z1698" s="51">
        <f>IF(T1698="SOPORTE_TELEFÓNICO",'TARIFAS 2025'!$B$14,IF(V1698="PRINCIPAL",'TARIFAS 2025'!$B$11,IF(V1698="INTERMEDIA",'TARIFAS 2025'!$C$11,IF(V1698="LEJANA",'TARIFAS 2025'!$D$11))))</f>
        <v>31419</v>
      </c>
      <c r="AA1698" s="51">
        <f>Z1698</f>
        <v>31419</v>
      </c>
    </row>
    <row r="1699" spans="1:27" s="85" customFormat="1" x14ac:dyDescent="0.3">
      <c r="A1699" s="40" t="s">
        <v>90</v>
      </c>
      <c r="B1699" s="40" t="str">
        <f>VLOOKUP(A1699,'CENTROS DE COSTOS'!A:D,2,0)</f>
        <v>0036-0006</v>
      </c>
      <c r="C1699" s="40" t="str">
        <f>VLOOKUP(A1699,'CENTROS DE COSTOS'!A:D,3,0)</f>
        <v>Wompi Oriente</v>
      </c>
      <c r="D1699" s="40">
        <v>41001</v>
      </c>
      <c r="E1699" s="40" t="s">
        <v>5952</v>
      </c>
      <c r="F1699" s="40">
        <v>65793</v>
      </c>
      <c r="G1699" s="40" t="s">
        <v>33</v>
      </c>
      <c r="H1699" s="40" t="s">
        <v>740</v>
      </c>
      <c r="I1699" s="40" t="s">
        <v>90</v>
      </c>
      <c r="J1699" s="40" t="s">
        <v>7543</v>
      </c>
      <c r="K1699" s="40" t="s">
        <v>1170</v>
      </c>
      <c r="L1699" s="40" t="s">
        <v>9651</v>
      </c>
      <c r="M1699" s="103">
        <v>45981.415277777778</v>
      </c>
      <c r="N1699" s="103">
        <v>45983.499305555553</v>
      </c>
      <c r="O1699" s="40" t="s">
        <v>35</v>
      </c>
      <c r="P1699" s="40" t="s">
        <v>35</v>
      </c>
      <c r="Q1699" s="40" t="s">
        <v>1494</v>
      </c>
      <c r="R1699" s="40" t="s">
        <v>1495</v>
      </c>
      <c r="S1699" s="40" t="s">
        <v>11894</v>
      </c>
      <c r="T1699" s="40" t="s">
        <v>1172</v>
      </c>
      <c r="U1699" s="40">
        <v>16</v>
      </c>
      <c r="V1699" s="40" t="str">
        <f>VLOOKUP(D1699,TIPOLOGIA!A:F,5,0)</f>
        <v>PRINCIPAL</v>
      </c>
      <c r="W1699" s="40" t="str">
        <f>VLOOKUP(D1699,TIPOLOGIA!A:F,6,0)</f>
        <v>TERRESTRE</v>
      </c>
      <c r="X1699" s="40" t="s">
        <v>1214</v>
      </c>
      <c r="Y1699" s="40">
        <v>1</v>
      </c>
      <c r="Z1699" s="51">
        <f>IF(T1699="SOPORTE_TELEFÓNICO",'TARIFAS 2025'!$B$14,IF(V1699="PRINCIPAL",'TARIFAS 2025'!$B$11,IF(V1699="INTERMEDIA",'TARIFAS 2025'!$C$11,IF(V1699="LEJANA",'TARIFAS 2025'!$D$11))))</f>
        <v>31419</v>
      </c>
      <c r="AA1699" s="51">
        <f t="shared" si="27"/>
        <v>31419</v>
      </c>
    </row>
    <row r="1700" spans="1:27" s="85" customFormat="1" x14ac:dyDescent="0.3">
      <c r="A1700" s="40" t="s">
        <v>77</v>
      </c>
      <c r="B1700" s="40" t="str">
        <f>VLOOKUP(A1700,'CENTROS DE COSTOS'!A:D,2,0)</f>
        <v>0036-0003</v>
      </c>
      <c r="C1700" s="40" t="str">
        <f>VLOOKUP(A1700,'CENTROS DE COSTOS'!A:D,3,0)</f>
        <v>Wompi Suroccidente</v>
      </c>
      <c r="D1700" s="40">
        <v>76001</v>
      </c>
      <c r="E1700" s="40" t="s">
        <v>5953</v>
      </c>
      <c r="F1700" s="40">
        <v>61999</v>
      </c>
      <c r="G1700" s="40" t="s">
        <v>33</v>
      </c>
      <c r="H1700" s="40" t="s">
        <v>1101</v>
      </c>
      <c r="I1700" s="40" t="s">
        <v>77</v>
      </c>
      <c r="J1700" s="40" t="s">
        <v>3265</v>
      </c>
      <c r="K1700" s="40" t="s">
        <v>1170</v>
      </c>
      <c r="L1700" s="40" t="s">
        <v>9652</v>
      </c>
      <c r="M1700" s="103">
        <v>45982.438194444447</v>
      </c>
      <c r="N1700" s="103">
        <v>45983.501388888893</v>
      </c>
      <c r="O1700" s="40" t="s">
        <v>35</v>
      </c>
      <c r="P1700" s="40" t="s">
        <v>35</v>
      </c>
      <c r="Q1700" s="40" t="s">
        <v>1494</v>
      </c>
      <c r="R1700" s="40" t="s">
        <v>1495</v>
      </c>
      <c r="S1700" s="40" t="s">
        <v>11895</v>
      </c>
      <c r="T1700" s="40" t="s">
        <v>1172</v>
      </c>
      <c r="U1700" s="40">
        <v>24</v>
      </c>
      <c r="V1700" s="40" t="str">
        <f>VLOOKUP(D1700,TIPOLOGIA!A:F,5,0)</f>
        <v>PRINCIPAL</v>
      </c>
      <c r="W1700" s="40" t="str">
        <f>VLOOKUP(D1700,TIPOLOGIA!A:F,6,0)</f>
        <v>TERRESTRE</v>
      </c>
      <c r="X1700" s="40" t="s">
        <v>1673</v>
      </c>
      <c r="Y1700" s="40">
        <v>1</v>
      </c>
      <c r="Z1700" s="51">
        <f>IF(T1700="SOPORTE_TELEFÓNICO",'TARIFAS 2025'!$B$14,IF(V1700="PRINCIPAL",'TARIFAS 2025'!$B$11,IF(V1700="INTERMEDIA",'TARIFAS 2025'!$C$11,IF(V1700="LEJANA",'TARIFAS 2025'!$D$11))))</f>
        <v>31419</v>
      </c>
      <c r="AA1700" s="51">
        <f t="shared" si="27"/>
        <v>31419</v>
      </c>
    </row>
    <row r="1701" spans="1:27" s="85" customFormat="1" x14ac:dyDescent="0.3">
      <c r="A1701" s="40" t="s">
        <v>90</v>
      </c>
      <c r="B1701" s="40" t="str">
        <f>VLOOKUP(A1701,'CENTROS DE COSTOS'!A:D,2,0)</f>
        <v>0036-0006</v>
      </c>
      <c r="C1701" s="40" t="str">
        <f>VLOOKUP(A1701,'CENTROS DE COSTOS'!A:D,3,0)</f>
        <v>Wompi Oriente</v>
      </c>
      <c r="D1701" s="40">
        <v>41001</v>
      </c>
      <c r="E1701" s="40" t="s">
        <v>5954</v>
      </c>
      <c r="F1701" s="40">
        <v>77023</v>
      </c>
      <c r="G1701" s="40" t="s">
        <v>33</v>
      </c>
      <c r="H1701" s="40" t="s">
        <v>740</v>
      </c>
      <c r="I1701" s="40" t="s">
        <v>90</v>
      </c>
      <c r="J1701" s="40" t="s">
        <v>7544</v>
      </c>
      <c r="K1701" s="40" t="s">
        <v>1170</v>
      </c>
      <c r="L1701" s="40" t="s">
        <v>9653</v>
      </c>
      <c r="M1701" s="103">
        <v>45981.439583333333</v>
      </c>
      <c r="N1701" s="103">
        <v>45983.504166666673</v>
      </c>
      <c r="O1701" s="40" t="s">
        <v>35</v>
      </c>
      <c r="P1701" s="40" t="s">
        <v>35</v>
      </c>
      <c r="Q1701" s="40" t="s">
        <v>1494</v>
      </c>
      <c r="R1701" s="40" t="s">
        <v>1495</v>
      </c>
      <c r="S1701" s="40" t="s">
        <v>11896</v>
      </c>
      <c r="T1701" s="40" t="s">
        <v>1172</v>
      </c>
      <c r="U1701" s="40">
        <v>16</v>
      </c>
      <c r="V1701" s="40" t="str">
        <f>VLOOKUP(D1701,TIPOLOGIA!A:F,5,0)</f>
        <v>PRINCIPAL</v>
      </c>
      <c r="W1701" s="40" t="str">
        <f>VLOOKUP(D1701,TIPOLOGIA!A:F,6,0)</f>
        <v>TERRESTRE</v>
      </c>
      <c r="X1701" s="40" t="s">
        <v>1214</v>
      </c>
      <c r="Y1701" s="40">
        <v>1</v>
      </c>
      <c r="Z1701" s="51">
        <f>IF(T1701="SOPORTE_TELEFÓNICO",'TARIFAS 2025'!$B$14,IF(V1701="PRINCIPAL",'TARIFAS 2025'!$B$11,IF(V1701="INTERMEDIA",'TARIFAS 2025'!$C$11,IF(V1701="LEJANA",'TARIFAS 2025'!$D$11))))</f>
        <v>31419</v>
      </c>
      <c r="AA1701" s="51">
        <f t="shared" si="27"/>
        <v>31419</v>
      </c>
    </row>
    <row r="1702" spans="1:27" s="85" customFormat="1" x14ac:dyDescent="0.3">
      <c r="A1702" s="40" t="s">
        <v>81</v>
      </c>
      <c r="B1702" s="40" t="str">
        <f>VLOOKUP(A1702,'CENTROS DE COSTOS'!A:D,2,0)</f>
        <v>0036-0007</v>
      </c>
      <c r="C1702" s="40" t="str">
        <f>VLOOKUP(A1702,'CENTROS DE COSTOS'!A:D,3,0)</f>
        <v>Wompi Santander</v>
      </c>
      <c r="D1702" s="40">
        <v>54405</v>
      </c>
      <c r="E1702" s="40" t="s">
        <v>5955</v>
      </c>
      <c r="F1702" s="40">
        <v>77678</v>
      </c>
      <c r="G1702" s="40" t="s">
        <v>33</v>
      </c>
      <c r="H1702" s="40" t="s">
        <v>891</v>
      </c>
      <c r="I1702" s="40" t="s">
        <v>913</v>
      </c>
      <c r="J1702" s="40" t="s">
        <v>7545</v>
      </c>
      <c r="K1702" s="40" t="s">
        <v>1170</v>
      </c>
      <c r="L1702" s="40" t="s">
        <v>9654</v>
      </c>
      <c r="M1702" s="103">
        <v>45982.484027777777</v>
      </c>
      <c r="N1702" s="103">
        <v>45983.509027777778</v>
      </c>
      <c r="O1702" s="40" t="s">
        <v>35</v>
      </c>
      <c r="P1702" s="40" t="s">
        <v>35</v>
      </c>
      <c r="Q1702" s="40" t="s">
        <v>1494</v>
      </c>
      <c r="R1702" s="40" t="s">
        <v>1495</v>
      </c>
      <c r="S1702" s="40" t="s">
        <v>11897</v>
      </c>
      <c r="T1702" s="40" t="s">
        <v>1172</v>
      </c>
      <c r="U1702" s="40">
        <v>16</v>
      </c>
      <c r="V1702" s="40" t="str">
        <f>VLOOKUP(D1702,TIPOLOGIA!A:F,5,0)</f>
        <v>PRINCIPAL</v>
      </c>
      <c r="W1702" s="40" t="str">
        <f>VLOOKUP(D1702,TIPOLOGIA!A:F,6,0)</f>
        <v>TERRESTRE</v>
      </c>
      <c r="X1702" s="40" t="s">
        <v>1211</v>
      </c>
      <c r="Y1702" s="40">
        <v>1</v>
      </c>
      <c r="Z1702" s="51">
        <f>IF(T1702="SOPORTE_TELEFÓNICO",'TARIFAS 2025'!$B$14,IF(V1702="PRINCIPAL",'TARIFAS 2025'!$B$11,IF(V1702="INTERMEDIA",'TARIFAS 2025'!$C$11,IF(V1702="LEJANA",'TARIFAS 2025'!$D$11))))</f>
        <v>31419</v>
      </c>
      <c r="AA1702" s="51">
        <f t="shared" si="27"/>
        <v>31419</v>
      </c>
    </row>
    <row r="1703" spans="1:27" s="85" customFormat="1" x14ac:dyDescent="0.3">
      <c r="A1703" s="40" t="s">
        <v>90</v>
      </c>
      <c r="B1703" s="40" t="str">
        <f>VLOOKUP(A1703,'CENTROS DE COSTOS'!A:D,2,0)</f>
        <v>0036-0006</v>
      </c>
      <c r="C1703" s="40" t="str">
        <f>VLOOKUP(A1703,'CENTROS DE COSTOS'!A:D,3,0)</f>
        <v>Wompi Oriente</v>
      </c>
      <c r="D1703" s="40">
        <v>41615</v>
      </c>
      <c r="E1703" s="40" t="s">
        <v>5956</v>
      </c>
      <c r="F1703" s="40">
        <v>73275</v>
      </c>
      <c r="G1703" s="40" t="s">
        <v>33</v>
      </c>
      <c r="H1703" s="40" t="s">
        <v>740</v>
      </c>
      <c r="I1703" s="40" t="s">
        <v>763</v>
      </c>
      <c r="J1703" s="40" t="s">
        <v>7546</v>
      </c>
      <c r="K1703" s="40" t="s">
        <v>1170</v>
      </c>
      <c r="L1703" s="40" t="s">
        <v>9655</v>
      </c>
      <c r="M1703" s="103">
        <v>45982.407638888893</v>
      </c>
      <c r="N1703" s="103">
        <v>45983.513194444437</v>
      </c>
      <c r="O1703" s="40" t="s">
        <v>35</v>
      </c>
      <c r="P1703" s="40" t="s">
        <v>35</v>
      </c>
      <c r="Q1703" s="40" t="s">
        <v>1494</v>
      </c>
      <c r="R1703" s="40" t="s">
        <v>1495</v>
      </c>
      <c r="S1703" s="40" t="s">
        <v>11898</v>
      </c>
      <c r="T1703" s="40" t="s">
        <v>1172</v>
      </c>
      <c r="U1703" s="40">
        <v>32</v>
      </c>
      <c r="V1703" s="40" t="str">
        <f>VLOOKUP(D1703,TIPOLOGIA!A:F,5,0)</f>
        <v>PRINCIPAL</v>
      </c>
      <c r="W1703" s="40" t="str">
        <f>VLOOKUP(D1703,TIPOLOGIA!A:F,6,0)</f>
        <v>TERRESTRE</v>
      </c>
      <c r="X1703" s="40" t="s">
        <v>1214</v>
      </c>
      <c r="Y1703" s="40">
        <v>1</v>
      </c>
      <c r="Z1703" s="51">
        <f>IF(T1703="SOPORTE_TELEFÓNICO",'TARIFAS 2025'!$B$14,IF(V1703="PRINCIPAL",'TARIFAS 2025'!$B$11,IF(V1703="INTERMEDIA",'TARIFAS 2025'!$C$11,IF(V1703="LEJANA",'TARIFAS 2025'!$D$11))))</f>
        <v>31419</v>
      </c>
      <c r="AA1703" s="51">
        <f t="shared" si="27"/>
        <v>31419</v>
      </c>
    </row>
    <row r="1704" spans="1:27" s="85" customFormat="1" x14ac:dyDescent="0.3">
      <c r="A1704" s="40" t="s">
        <v>80</v>
      </c>
      <c r="B1704" s="40" t="str">
        <f>VLOOKUP(A1704,'CENTROS DE COSTOS'!A:D,2,0)</f>
        <v>0036-0001</v>
      </c>
      <c r="C1704" s="40" t="str">
        <f>VLOOKUP(A1704,'CENTROS DE COSTOS'!A:D,3,0)</f>
        <v>Wompi Costa</v>
      </c>
      <c r="D1704" s="40">
        <v>13001</v>
      </c>
      <c r="E1704" s="40" t="s">
        <v>5957</v>
      </c>
      <c r="F1704" s="40">
        <v>77596</v>
      </c>
      <c r="G1704" s="40" t="s">
        <v>33</v>
      </c>
      <c r="H1704" s="40" t="s">
        <v>275</v>
      </c>
      <c r="I1704" s="40" t="s">
        <v>80</v>
      </c>
      <c r="J1704" s="40" t="s">
        <v>6338</v>
      </c>
      <c r="K1704" s="40" t="s">
        <v>1170</v>
      </c>
      <c r="L1704" s="40" t="s">
        <v>9656</v>
      </c>
      <c r="M1704" s="103">
        <v>45982.351388888892</v>
      </c>
      <c r="N1704" s="103">
        <v>45983.520138888889</v>
      </c>
      <c r="O1704" s="40" t="s">
        <v>35</v>
      </c>
      <c r="P1704" s="40" t="s">
        <v>35</v>
      </c>
      <c r="Q1704" s="40" t="s">
        <v>1494</v>
      </c>
      <c r="R1704" s="40" t="s">
        <v>1495</v>
      </c>
      <c r="S1704" s="40" t="s">
        <v>11899</v>
      </c>
      <c r="T1704" s="40" t="s">
        <v>1172</v>
      </c>
      <c r="U1704" s="40">
        <v>64</v>
      </c>
      <c r="V1704" s="40" t="str">
        <f>VLOOKUP(D1704,TIPOLOGIA!A:F,5,0)</f>
        <v>PRINCIPAL</v>
      </c>
      <c r="W1704" s="40" t="str">
        <f>VLOOKUP(D1704,TIPOLOGIA!A:F,6,0)</f>
        <v>TERRESTRE</v>
      </c>
      <c r="X1704" s="40" t="s">
        <v>1228</v>
      </c>
      <c r="Y1704" s="40">
        <v>1</v>
      </c>
      <c r="Z1704" s="51">
        <f>IF(T1704="SOPORTE_TELEFÓNICO",'TARIFAS 2025'!$B$14,IF(V1704="PRINCIPAL",'TARIFAS 2025'!$B$11,IF(V1704="INTERMEDIA",'TARIFAS 2025'!$C$11,IF(V1704="LEJANA",'TARIFAS 2025'!$D$11))))</f>
        <v>31419</v>
      </c>
      <c r="AA1704" s="51">
        <f t="shared" si="27"/>
        <v>31419</v>
      </c>
    </row>
    <row r="1705" spans="1:27" s="85" customFormat="1" x14ac:dyDescent="0.3">
      <c r="A1705" s="40" t="s">
        <v>71</v>
      </c>
      <c r="B1705" s="40" t="str">
        <f>VLOOKUP(A1705,'CENTROS DE COSTOS'!A:D,2,0)</f>
        <v>0036-0004</v>
      </c>
      <c r="C1705" s="40" t="str">
        <f>VLOOKUP(A1705,'CENTROS DE COSTOS'!A:D,3,0)</f>
        <v>Wompi Centro</v>
      </c>
      <c r="D1705" s="40">
        <v>11001</v>
      </c>
      <c r="E1705" s="40" t="s">
        <v>5958</v>
      </c>
      <c r="F1705" s="40">
        <v>76497</v>
      </c>
      <c r="G1705" s="40" t="s">
        <v>33</v>
      </c>
      <c r="H1705" s="40" t="s">
        <v>618</v>
      </c>
      <c r="I1705" s="40" t="s">
        <v>71</v>
      </c>
      <c r="J1705" s="40" t="s">
        <v>7547</v>
      </c>
      <c r="K1705" s="40" t="s">
        <v>1170</v>
      </c>
      <c r="L1705" s="40" t="s">
        <v>9657</v>
      </c>
      <c r="M1705" s="103">
        <v>45979.69027777778</v>
      </c>
      <c r="N1705" s="103">
        <v>45983.523611111108</v>
      </c>
      <c r="O1705" s="40" t="s">
        <v>35</v>
      </c>
      <c r="P1705" s="40" t="s">
        <v>35</v>
      </c>
      <c r="Q1705" s="40" t="s">
        <v>1517</v>
      </c>
      <c r="R1705" s="40" t="s">
        <v>1518</v>
      </c>
      <c r="S1705" s="40" t="s">
        <v>11900</v>
      </c>
      <c r="T1705" s="40" t="s">
        <v>1172</v>
      </c>
      <c r="U1705" s="40"/>
      <c r="V1705" s="40" t="str">
        <f>VLOOKUP(D1705,TIPOLOGIA!A:F,5,0)</f>
        <v>PRINCIPAL</v>
      </c>
      <c r="W1705" s="40" t="str">
        <f>VLOOKUP(D1705,TIPOLOGIA!A:F,6,0)</f>
        <v>TERRESTRE</v>
      </c>
      <c r="X1705" s="40" t="s">
        <v>1223</v>
      </c>
      <c r="Y1705" s="40">
        <v>1</v>
      </c>
      <c r="Z1705" s="51">
        <f>IF(T1705="SOPORTE_TELEFÓNICO",'TARIFAS 2025'!$B$14,IF(V1705="PRINCIPAL",'TARIFAS 2025'!$B$11,IF(V1705="INTERMEDIA",'TARIFAS 2025'!$C$11,IF(V1705="LEJANA",'TARIFAS 2025'!$D$11))))</f>
        <v>31419</v>
      </c>
      <c r="AA1705" s="51">
        <f t="shared" si="27"/>
        <v>31419</v>
      </c>
    </row>
    <row r="1706" spans="1:27" s="85" customFormat="1" x14ac:dyDescent="0.3">
      <c r="A1706" s="40" t="s">
        <v>77</v>
      </c>
      <c r="B1706" s="40" t="str">
        <f>VLOOKUP(A1706,'CENTROS DE COSTOS'!A:D,2,0)</f>
        <v>0036-0003</v>
      </c>
      <c r="C1706" s="40" t="str">
        <f>VLOOKUP(A1706,'CENTROS DE COSTOS'!A:D,3,0)</f>
        <v>Wompi Suroccidente</v>
      </c>
      <c r="D1706" s="40">
        <v>76001</v>
      </c>
      <c r="E1706" s="40" t="s">
        <v>5959</v>
      </c>
      <c r="F1706" s="40">
        <v>70355</v>
      </c>
      <c r="G1706" s="40" t="s">
        <v>33</v>
      </c>
      <c r="H1706" s="40" t="s">
        <v>1101</v>
      </c>
      <c r="I1706" s="40" t="s">
        <v>77</v>
      </c>
      <c r="J1706" s="40" t="s">
        <v>7548</v>
      </c>
      <c r="K1706" s="40" t="s">
        <v>1170</v>
      </c>
      <c r="L1706" s="40" t="s">
        <v>9658</v>
      </c>
      <c r="M1706" s="103">
        <v>45982.664583333331</v>
      </c>
      <c r="N1706" s="103">
        <v>45983.530555555553</v>
      </c>
      <c r="O1706" s="40" t="s">
        <v>35</v>
      </c>
      <c r="P1706" s="40" t="s">
        <v>35</v>
      </c>
      <c r="Q1706" s="40" t="s">
        <v>1494</v>
      </c>
      <c r="R1706" s="40" t="s">
        <v>1495</v>
      </c>
      <c r="S1706" s="40" t="s">
        <v>11901</v>
      </c>
      <c r="T1706" s="40" t="s">
        <v>1172</v>
      </c>
      <c r="U1706" s="40">
        <v>16</v>
      </c>
      <c r="V1706" s="40" t="str">
        <f>VLOOKUP(D1706,TIPOLOGIA!A:F,5,0)</f>
        <v>PRINCIPAL</v>
      </c>
      <c r="W1706" s="40" t="str">
        <f>VLOOKUP(D1706,TIPOLOGIA!A:F,6,0)</f>
        <v>TERRESTRE</v>
      </c>
      <c r="X1706" s="40" t="s">
        <v>1221</v>
      </c>
      <c r="Y1706" s="40">
        <v>1</v>
      </c>
      <c r="Z1706" s="51">
        <f>IF(T1706="SOPORTE_TELEFÓNICO",'TARIFAS 2025'!$B$14,IF(V1706="PRINCIPAL",'TARIFAS 2025'!$B$11,IF(V1706="INTERMEDIA",'TARIFAS 2025'!$C$11,IF(V1706="LEJANA",'TARIFAS 2025'!$D$11))))</f>
        <v>31419</v>
      </c>
      <c r="AA1706" s="51">
        <f t="shared" si="27"/>
        <v>31419</v>
      </c>
    </row>
    <row r="1707" spans="1:27" s="85" customFormat="1" x14ac:dyDescent="0.3">
      <c r="A1707" s="40" t="s">
        <v>89</v>
      </c>
      <c r="B1707" s="40" t="str">
        <f>VLOOKUP(A1707,'CENTROS DE COSTOS'!A:D,2,0)</f>
        <v>0036-0001</v>
      </c>
      <c r="C1707" s="40" t="str">
        <f>VLOOKUP(A1707,'CENTROS DE COSTOS'!A:D,3,0)</f>
        <v>Wompi Costa</v>
      </c>
      <c r="D1707" s="40">
        <v>23464</v>
      </c>
      <c r="E1707" s="40" t="s">
        <v>5960</v>
      </c>
      <c r="F1707" s="40">
        <v>76601</v>
      </c>
      <c r="G1707" s="40" t="s">
        <v>33</v>
      </c>
      <c r="H1707" s="40" t="s">
        <v>276</v>
      </c>
      <c r="I1707" s="40" t="s">
        <v>602</v>
      </c>
      <c r="J1707" s="40" t="s">
        <v>1780</v>
      </c>
      <c r="K1707" s="40" t="s">
        <v>1170</v>
      </c>
      <c r="L1707" s="40" t="s">
        <v>9659</v>
      </c>
      <c r="M1707" s="103">
        <v>45979.333333333343</v>
      </c>
      <c r="N1707" s="103">
        <v>45983.535416666673</v>
      </c>
      <c r="O1707" s="40" t="s">
        <v>35</v>
      </c>
      <c r="P1707" s="40" t="s">
        <v>35</v>
      </c>
      <c r="Q1707" s="40" t="s">
        <v>1494</v>
      </c>
      <c r="R1707" s="40" t="s">
        <v>1495</v>
      </c>
      <c r="S1707" s="40" t="s">
        <v>11902</v>
      </c>
      <c r="T1707" s="40" t="s">
        <v>1497</v>
      </c>
      <c r="U1707" s="40">
        <v>24</v>
      </c>
      <c r="V1707" s="40" t="str">
        <f>VLOOKUP(D1707,TIPOLOGIA!A:F,5,0)</f>
        <v>INTERMEDIA</v>
      </c>
      <c r="W1707" s="40" t="str">
        <f>VLOOKUP(D1707,TIPOLOGIA!A:F,6,0)</f>
        <v>TERRESTRE</v>
      </c>
      <c r="X1707" s="40" t="s">
        <v>1506</v>
      </c>
      <c r="Y1707" s="40">
        <v>1</v>
      </c>
      <c r="Z1707" s="51">
        <f>IF(T1707="SOPORTE_TELEFÓNICO",'TARIFAS 2025'!$B$14,IF(V1707="PRINCIPAL",'TARIFAS 2025'!$B$11,IF(V1707="INTERMEDIA",'TARIFAS 2025'!$C$11,IF(V1707="LEJANA",'TARIFAS 2025'!$D$11))))</f>
        <v>36351</v>
      </c>
      <c r="AA1707" s="51">
        <f t="shared" si="27"/>
        <v>36351</v>
      </c>
    </row>
    <row r="1708" spans="1:27" s="85" customFormat="1" x14ac:dyDescent="0.3">
      <c r="A1708" s="40" t="s">
        <v>77</v>
      </c>
      <c r="B1708" s="40" t="str">
        <f>VLOOKUP(A1708,'CENTROS DE COSTOS'!A:D,2,0)</f>
        <v>0036-0003</v>
      </c>
      <c r="C1708" s="40" t="str">
        <f>VLOOKUP(A1708,'CENTROS DE COSTOS'!A:D,3,0)</f>
        <v>Wompi Suroccidente</v>
      </c>
      <c r="D1708" s="40">
        <v>76520</v>
      </c>
      <c r="E1708" s="40" t="s">
        <v>5961</v>
      </c>
      <c r="F1708" s="40">
        <v>29076</v>
      </c>
      <c r="G1708" s="40" t="s">
        <v>33</v>
      </c>
      <c r="H1708" s="40" t="s">
        <v>1101</v>
      </c>
      <c r="I1708" s="40" t="s">
        <v>1122</v>
      </c>
      <c r="J1708" s="40" t="s">
        <v>7549</v>
      </c>
      <c r="K1708" s="40" t="s">
        <v>1170</v>
      </c>
      <c r="L1708" s="40" t="s">
        <v>9660</v>
      </c>
      <c r="M1708" s="103">
        <v>45982.48541666667</v>
      </c>
      <c r="N1708" s="103">
        <v>45983.568749999999</v>
      </c>
      <c r="O1708" s="40" t="s">
        <v>35</v>
      </c>
      <c r="P1708" s="40" t="s">
        <v>35</v>
      </c>
      <c r="Q1708" s="40" t="s">
        <v>1494</v>
      </c>
      <c r="R1708" s="40" t="s">
        <v>1495</v>
      </c>
      <c r="S1708" s="40" t="s">
        <v>11903</v>
      </c>
      <c r="T1708" s="40" t="s">
        <v>1172</v>
      </c>
      <c r="U1708" s="40">
        <v>16</v>
      </c>
      <c r="V1708" s="40" t="str">
        <f>VLOOKUP(D1708,TIPOLOGIA!A:F,5,0)</f>
        <v>PRINCIPAL</v>
      </c>
      <c r="W1708" s="40" t="str">
        <f>VLOOKUP(D1708,TIPOLOGIA!A:F,6,0)</f>
        <v>TERRESTRE</v>
      </c>
      <c r="X1708" s="40" t="s">
        <v>1235</v>
      </c>
      <c r="Y1708" s="40">
        <v>1</v>
      </c>
      <c r="Z1708" s="51">
        <f>IF(T1708="SOPORTE_TELEFÓNICO",'TARIFAS 2025'!$B$14,IF(V1708="PRINCIPAL",'TARIFAS 2025'!$B$11,IF(V1708="INTERMEDIA",'TARIFAS 2025'!$C$11,IF(V1708="LEJANA",'TARIFAS 2025'!$D$11))))</f>
        <v>31419</v>
      </c>
      <c r="AA1708" s="51">
        <f t="shared" si="27"/>
        <v>31419</v>
      </c>
    </row>
    <row r="1709" spans="1:27" s="85" customFormat="1" x14ac:dyDescent="0.3">
      <c r="A1709" s="40" t="s">
        <v>81</v>
      </c>
      <c r="B1709" s="40" t="str">
        <f>VLOOKUP(A1709,'CENTROS DE COSTOS'!A:D,2,0)</f>
        <v>0036-0007</v>
      </c>
      <c r="C1709" s="40" t="str">
        <f>VLOOKUP(A1709,'CENTROS DE COSTOS'!A:D,3,0)</f>
        <v>Wompi Santander</v>
      </c>
      <c r="D1709" s="40">
        <v>54874</v>
      </c>
      <c r="E1709" s="40" t="s">
        <v>5962</v>
      </c>
      <c r="F1709" s="40">
        <v>49890</v>
      </c>
      <c r="G1709" s="40" t="s">
        <v>33</v>
      </c>
      <c r="H1709" s="40" t="s">
        <v>891</v>
      </c>
      <c r="I1709" s="40" t="s">
        <v>927</v>
      </c>
      <c r="J1709" s="40" t="s">
        <v>7550</v>
      </c>
      <c r="K1709" s="40" t="s">
        <v>1170</v>
      </c>
      <c r="L1709" s="40" t="s">
        <v>9661</v>
      </c>
      <c r="M1709" s="103">
        <v>45982.355555555558</v>
      </c>
      <c r="N1709" s="103">
        <v>45983.599305555559</v>
      </c>
      <c r="O1709" s="40" t="s">
        <v>35</v>
      </c>
      <c r="P1709" s="40" t="s">
        <v>35</v>
      </c>
      <c r="Q1709" s="40" t="s">
        <v>1494</v>
      </c>
      <c r="R1709" s="40" t="s">
        <v>1495</v>
      </c>
      <c r="S1709" s="40" t="s">
        <v>11904</v>
      </c>
      <c r="T1709" s="40" t="s">
        <v>1172</v>
      </c>
      <c r="U1709" s="40">
        <v>32</v>
      </c>
      <c r="V1709" s="40" t="str">
        <f>VLOOKUP(D1709,TIPOLOGIA!A:F,5,0)</f>
        <v>PRINCIPAL</v>
      </c>
      <c r="W1709" s="40" t="str">
        <f>VLOOKUP(D1709,TIPOLOGIA!A:F,6,0)</f>
        <v>TERRESTRE</v>
      </c>
      <c r="X1709" s="40" t="s">
        <v>1211</v>
      </c>
      <c r="Y1709" s="40">
        <v>1</v>
      </c>
      <c r="Z1709" s="51">
        <f>IF(T1709="SOPORTE_TELEFÓNICO",'TARIFAS 2025'!$B$14,IF(V1709="PRINCIPAL",'TARIFAS 2025'!$B$11,IF(V1709="INTERMEDIA",'TARIFAS 2025'!$C$11,IF(V1709="LEJANA",'TARIFAS 2025'!$D$11))))</f>
        <v>31419</v>
      </c>
      <c r="AA1709" s="51">
        <f t="shared" si="27"/>
        <v>31419</v>
      </c>
    </row>
    <row r="1710" spans="1:27" s="85" customFormat="1" x14ac:dyDescent="0.3">
      <c r="A1710" s="40" t="s">
        <v>77</v>
      </c>
      <c r="B1710" s="40" t="str">
        <f>VLOOKUP(A1710,'CENTROS DE COSTOS'!A:D,2,0)</f>
        <v>0036-0003</v>
      </c>
      <c r="C1710" s="40" t="str">
        <f>VLOOKUP(A1710,'CENTROS DE COSTOS'!A:D,3,0)</f>
        <v>Wompi Suroccidente</v>
      </c>
      <c r="D1710" s="40">
        <v>76520</v>
      </c>
      <c r="E1710" s="40" t="s">
        <v>5963</v>
      </c>
      <c r="F1710" s="40">
        <v>69344</v>
      </c>
      <c r="G1710" s="40" t="s">
        <v>33</v>
      </c>
      <c r="H1710" s="40" t="s">
        <v>1101</v>
      </c>
      <c r="I1710" s="40" t="s">
        <v>1122</v>
      </c>
      <c r="J1710" s="40" t="s">
        <v>1702</v>
      </c>
      <c r="K1710" s="40" t="s">
        <v>1170</v>
      </c>
      <c r="L1710" s="40" t="s">
        <v>9662</v>
      </c>
      <c r="M1710" s="103">
        <v>45982.405555555553</v>
      </c>
      <c r="N1710" s="103">
        <v>45983.600694444453</v>
      </c>
      <c r="O1710" s="40" t="s">
        <v>35</v>
      </c>
      <c r="P1710" s="40" t="s">
        <v>35</v>
      </c>
      <c r="Q1710" s="40" t="s">
        <v>1494</v>
      </c>
      <c r="R1710" s="40" t="s">
        <v>1495</v>
      </c>
      <c r="S1710" s="40" t="s">
        <v>11905</v>
      </c>
      <c r="T1710" s="40" t="s">
        <v>1172</v>
      </c>
      <c r="U1710" s="40">
        <v>48</v>
      </c>
      <c r="V1710" s="40" t="str">
        <f>VLOOKUP(D1710,TIPOLOGIA!A:F,5,0)</f>
        <v>PRINCIPAL</v>
      </c>
      <c r="W1710" s="40" t="str">
        <f>VLOOKUP(D1710,TIPOLOGIA!A:F,6,0)</f>
        <v>TERRESTRE</v>
      </c>
      <c r="X1710" s="40" t="s">
        <v>1235</v>
      </c>
      <c r="Y1710" s="40">
        <v>1</v>
      </c>
      <c r="Z1710" s="51">
        <f>IF(T1710="SOPORTE_TELEFÓNICO",'TARIFAS 2025'!$B$14,IF(V1710="PRINCIPAL",'TARIFAS 2025'!$B$11,IF(V1710="INTERMEDIA",'TARIFAS 2025'!$C$11,IF(V1710="LEJANA",'TARIFAS 2025'!$D$11))))</f>
        <v>31419</v>
      </c>
      <c r="AA1710" s="51">
        <f t="shared" si="27"/>
        <v>31419</v>
      </c>
    </row>
    <row r="1711" spans="1:27" s="85" customFormat="1" x14ac:dyDescent="0.3">
      <c r="A1711" s="40" t="s">
        <v>92</v>
      </c>
      <c r="B1711" s="40" t="str">
        <f>VLOOKUP(A1711,'CENTROS DE COSTOS'!A:D,2,0)</f>
        <v>0036-0002</v>
      </c>
      <c r="C1711" s="40" t="str">
        <f>VLOOKUP(A1711,'CENTROS DE COSTOS'!A:D,3,0)</f>
        <v>Wompi Eje Cafetero</v>
      </c>
      <c r="D1711" s="40">
        <v>66001</v>
      </c>
      <c r="E1711" s="40" t="s">
        <v>5964</v>
      </c>
      <c r="F1711" s="40">
        <v>74010</v>
      </c>
      <c r="G1711" s="40" t="s">
        <v>33</v>
      </c>
      <c r="H1711" s="40" t="s">
        <v>458</v>
      </c>
      <c r="I1711" s="40" t="s">
        <v>92</v>
      </c>
      <c r="J1711" s="40" t="s">
        <v>3497</v>
      </c>
      <c r="K1711" s="40" t="s">
        <v>1170</v>
      </c>
      <c r="L1711" s="40" t="s">
        <v>9663</v>
      </c>
      <c r="M1711" s="103">
        <v>45982.455555555563</v>
      </c>
      <c r="N1711" s="103">
        <v>45983.602083333331</v>
      </c>
      <c r="O1711" s="40" t="s">
        <v>35</v>
      </c>
      <c r="P1711" s="40" t="s">
        <v>35</v>
      </c>
      <c r="Q1711" s="40" t="s">
        <v>1494</v>
      </c>
      <c r="R1711" s="40" t="s">
        <v>1495</v>
      </c>
      <c r="S1711" s="40" t="s">
        <v>11906</v>
      </c>
      <c r="T1711" s="40" t="s">
        <v>1172</v>
      </c>
      <c r="U1711" s="40">
        <v>32</v>
      </c>
      <c r="V1711" s="40" t="str">
        <f>VLOOKUP(D1711,TIPOLOGIA!A:F,5,0)</f>
        <v>PRINCIPAL</v>
      </c>
      <c r="W1711" s="40" t="str">
        <f>VLOOKUP(D1711,TIPOLOGIA!A:F,6,0)</f>
        <v>TERRESTRE</v>
      </c>
      <c r="X1711" s="40" t="s">
        <v>1224</v>
      </c>
      <c r="Y1711" s="40">
        <v>1</v>
      </c>
      <c r="Z1711" s="51">
        <f>IF(T1711="SOPORTE_TELEFÓNICO",'TARIFAS 2025'!$B$14,IF(V1711="PRINCIPAL",'TARIFAS 2025'!$B$11,IF(V1711="INTERMEDIA",'TARIFAS 2025'!$C$11,IF(V1711="LEJANA",'TARIFAS 2025'!$D$11))))</f>
        <v>31419</v>
      </c>
      <c r="AA1711" s="51">
        <f t="shared" si="27"/>
        <v>31419</v>
      </c>
    </row>
    <row r="1712" spans="1:27" s="85" customFormat="1" x14ac:dyDescent="0.3">
      <c r="A1712" s="40" t="s">
        <v>68</v>
      </c>
      <c r="B1712" s="40" t="str">
        <f>VLOOKUP(A1712,'CENTROS DE COSTOS'!A:D,2,0)</f>
        <v>0036-0001</v>
      </c>
      <c r="C1712" s="40" t="str">
        <f>VLOOKUP(A1712,'CENTROS DE COSTOS'!A:D,3,0)</f>
        <v>Wompi Costa</v>
      </c>
      <c r="D1712" s="40">
        <v>8758</v>
      </c>
      <c r="E1712" s="40" t="s">
        <v>5965</v>
      </c>
      <c r="F1712" s="40">
        <v>23632</v>
      </c>
      <c r="G1712" s="40" t="s">
        <v>33</v>
      </c>
      <c r="H1712" s="40" t="s">
        <v>253</v>
      </c>
      <c r="I1712" s="40" t="s">
        <v>270</v>
      </c>
      <c r="J1712" s="40" t="s">
        <v>1729</v>
      </c>
      <c r="K1712" s="40" t="s">
        <v>1170</v>
      </c>
      <c r="L1712" s="40" t="s">
        <v>9664</v>
      </c>
      <c r="M1712" s="103">
        <v>45981.390972222223</v>
      </c>
      <c r="N1712" s="103">
        <v>45983.603472222218</v>
      </c>
      <c r="O1712" s="40" t="s">
        <v>35</v>
      </c>
      <c r="P1712" s="40" t="s">
        <v>35</v>
      </c>
      <c r="Q1712" s="40" t="s">
        <v>1494</v>
      </c>
      <c r="R1712" s="40" t="s">
        <v>1495</v>
      </c>
      <c r="S1712" s="40" t="s">
        <v>11907</v>
      </c>
      <c r="T1712" s="40" t="s">
        <v>1172</v>
      </c>
      <c r="U1712" s="40">
        <v>64</v>
      </c>
      <c r="V1712" s="40" t="str">
        <f>VLOOKUP(D1712,TIPOLOGIA!A:F,5,0)</f>
        <v>PRINCIPAL</v>
      </c>
      <c r="W1712" s="40" t="str">
        <f>VLOOKUP(D1712,TIPOLOGIA!A:F,6,0)</f>
        <v>TERRESTRE</v>
      </c>
      <c r="X1712" s="40" t="s">
        <v>1537</v>
      </c>
      <c r="Y1712" s="40">
        <v>1</v>
      </c>
      <c r="Z1712" s="51">
        <f>IF(T1712="SOPORTE_TELEFÓNICO",'TARIFAS 2025'!$B$14,IF(V1712="PRINCIPAL",'TARIFAS 2025'!$B$11,IF(V1712="INTERMEDIA",'TARIFAS 2025'!$C$11,IF(V1712="LEJANA",'TARIFAS 2025'!$D$11))))</f>
        <v>31419</v>
      </c>
      <c r="AA1712" s="51">
        <f t="shared" si="27"/>
        <v>31419</v>
      </c>
    </row>
    <row r="1713" spans="1:27" s="85" customFormat="1" x14ac:dyDescent="0.3">
      <c r="A1713" s="40" t="s">
        <v>81</v>
      </c>
      <c r="B1713" s="40" t="str">
        <f>VLOOKUP(A1713,'CENTROS DE COSTOS'!A:D,2,0)</f>
        <v>0036-0007</v>
      </c>
      <c r="C1713" s="40" t="str">
        <f>VLOOKUP(A1713,'CENTROS DE COSTOS'!A:D,3,0)</f>
        <v>Wompi Santander</v>
      </c>
      <c r="D1713" s="40">
        <v>54874</v>
      </c>
      <c r="E1713" s="40" t="s">
        <v>5966</v>
      </c>
      <c r="F1713" s="40">
        <v>80197</v>
      </c>
      <c r="G1713" s="40" t="s">
        <v>33</v>
      </c>
      <c r="H1713" s="40" t="s">
        <v>891</v>
      </c>
      <c r="I1713" s="40" t="s">
        <v>927</v>
      </c>
      <c r="J1713" s="40" t="s">
        <v>1516</v>
      </c>
      <c r="K1713" s="40" t="s">
        <v>1170</v>
      </c>
      <c r="L1713" s="40" t="s">
        <v>9665</v>
      </c>
      <c r="M1713" s="103">
        <v>45981.418055555558</v>
      </c>
      <c r="N1713" s="103">
        <v>45983.644444444442</v>
      </c>
      <c r="O1713" s="40" t="s">
        <v>35</v>
      </c>
      <c r="P1713" s="40" t="s">
        <v>35</v>
      </c>
      <c r="Q1713" s="40" t="s">
        <v>1494</v>
      </c>
      <c r="R1713" s="40" t="s">
        <v>1495</v>
      </c>
      <c r="S1713" s="40" t="s">
        <v>11908</v>
      </c>
      <c r="T1713" s="40" t="s">
        <v>1172</v>
      </c>
      <c r="U1713" s="40">
        <v>8</v>
      </c>
      <c r="V1713" s="40" t="str">
        <f>VLOOKUP(D1713,TIPOLOGIA!A:F,5,0)</f>
        <v>PRINCIPAL</v>
      </c>
      <c r="W1713" s="40" t="str">
        <f>VLOOKUP(D1713,TIPOLOGIA!A:F,6,0)</f>
        <v>TERRESTRE</v>
      </c>
      <c r="X1713" s="40" t="s">
        <v>1211</v>
      </c>
      <c r="Y1713" s="40">
        <v>1</v>
      </c>
      <c r="Z1713" s="51">
        <f>IF(T1713="SOPORTE_TELEFÓNICO",'TARIFAS 2025'!$B$14,IF(V1713="PRINCIPAL",'TARIFAS 2025'!$B$11,IF(V1713="INTERMEDIA",'TARIFAS 2025'!$C$11,IF(V1713="LEJANA",'TARIFAS 2025'!$D$11))))</f>
        <v>31419</v>
      </c>
      <c r="AA1713" s="51">
        <f t="shared" si="27"/>
        <v>31419</v>
      </c>
    </row>
    <row r="1714" spans="1:27" s="85" customFormat="1" x14ac:dyDescent="0.3">
      <c r="A1714" s="40" t="s">
        <v>92</v>
      </c>
      <c r="B1714" s="40" t="str">
        <f>VLOOKUP(A1714,'CENTROS DE COSTOS'!A:D,2,0)</f>
        <v>0036-0002</v>
      </c>
      <c r="C1714" s="40" t="str">
        <f>VLOOKUP(A1714,'CENTROS DE COSTOS'!A:D,3,0)</f>
        <v>Wompi Eje Cafetero</v>
      </c>
      <c r="D1714" s="40">
        <v>63594</v>
      </c>
      <c r="E1714" s="40" t="s">
        <v>5967</v>
      </c>
      <c r="F1714" s="40">
        <v>30674</v>
      </c>
      <c r="G1714" s="40" t="s">
        <v>33</v>
      </c>
      <c r="H1714" s="40" t="s">
        <v>939</v>
      </c>
      <c r="I1714" s="40" t="s">
        <v>947</v>
      </c>
      <c r="J1714" s="40" t="s">
        <v>1766</v>
      </c>
      <c r="K1714" s="40" t="s">
        <v>1170</v>
      </c>
      <c r="L1714" s="40" t="s">
        <v>9666</v>
      </c>
      <c r="M1714" s="103">
        <v>45975.443749999999</v>
      </c>
      <c r="N1714" s="103">
        <v>45983.645833333343</v>
      </c>
      <c r="O1714" s="40" t="s">
        <v>35</v>
      </c>
      <c r="P1714" s="40" t="s">
        <v>35</v>
      </c>
      <c r="Q1714" s="40" t="s">
        <v>1494</v>
      </c>
      <c r="R1714" s="40" t="s">
        <v>1495</v>
      </c>
      <c r="S1714" s="40" t="s">
        <v>11909</v>
      </c>
      <c r="T1714" s="40" t="s">
        <v>1497</v>
      </c>
      <c r="U1714" s="40">
        <v>32</v>
      </c>
      <c r="V1714" s="40" t="str">
        <f>VLOOKUP(D1714,TIPOLOGIA!A:F,5,0)</f>
        <v>INTERMEDIA</v>
      </c>
      <c r="W1714" s="40" t="str">
        <f>VLOOKUP(D1714,TIPOLOGIA!A:F,6,0)</f>
        <v>TERRESTRE</v>
      </c>
      <c r="X1714" s="40" t="s">
        <v>1675</v>
      </c>
      <c r="Y1714" s="40">
        <v>1</v>
      </c>
      <c r="Z1714" s="51">
        <f>IF(T1714="SOPORTE_TELEFÓNICO",'TARIFAS 2025'!$B$14,IF(V1714="PRINCIPAL",'TARIFAS 2025'!$B$11,IF(V1714="INTERMEDIA",'TARIFAS 2025'!$C$11,IF(V1714="LEJANA",'TARIFAS 2025'!$D$11))))</f>
        <v>36351</v>
      </c>
      <c r="AA1714" s="51">
        <f t="shared" si="27"/>
        <v>36351</v>
      </c>
    </row>
    <row r="1715" spans="1:27" s="85" customFormat="1" x14ac:dyDescent="0.3">
      <c r="A1715" s="40" t="s">
        <v>89</v>
      </c>
      <c r="B1715" s="40" t="str">
        <f>VLOOKUP(A1715,'CENTROS DE COSTOS'!A:D,2,0)</f>
        <v>0036-0001</v>
      </c>
      <c r="C1715" s="40" t="str">
        <f>VLOOKUP(A1715,'CENTROS DE COSTOS'!A:D,3,0)</f>
        <v>Wompi Costa</v>
      </c>
      <c r="D1715" s="40">
        <v>23555</v>
      </c>
      <c r="E1715" s="40" t="s">
        <v>5968</v>
      </c>
      <c r="F1715" s="40">
        <v>49440</v>
      </c>
      <c r="G1715" s="40" t="s">
        <v>33</v>
      </c>
      <c r="H1715" s="40" t="s">
        <v>276</v>
      </c>
      <c r="I1715" s="40" t="s">
        <v>605</v>
      </c>
      <c r="J1715" s="40" t="s">
        <v>1638</v>
      </c>
      <c r="K1715" s="40" t="s">
        <v>1170</v>
      </c>
      <c r="L1715" s="40" t="s">
        <v>9667</v>
      </c>
      <c r="M1715" s="103">
        <v>45979.363194444442</v>
      </c>
      <c r="N1715" s="103">
        <v>45983.647916666669</v>
      </c>
      <c r="O1715" s="40" t="s">
        <v>35</v>
      </c>
      <c r="P1715" s="40" t="s">
        <v>35</v>
      </c>
      <c r="Q1715" s="40" t="s">
        <v>1494</v>
      </c>
      <c r="R1715" s="40" t="s">
        <v>1495</v>
      </c>
      <c r="S1715" s="40" t="s">
        <v>11910</v>
      </c>
      <c r="T1715" s="40" t="s">
        <v>1497</v>
      </c>
      <c r="U1715" s="40">
        <v>64</v>
      </c>
      <c r="V1715" s="40" t="str">
        <f>VLOOKUP(D1715,TIPOLOGIA!A:F,5,0)</f>
        <v>INTERMEDIA</v>
      </c>
      <c r="W1715" s="40" t="str">
        <f>VLOOKUP(D1715,TIPOLOGIA!A:F,6,0)</f>
        <v>TERRESTRE</v>
      </c>
      <c r="X1715" s="40" t="s">
        <v>1749</v>
      </c>
      <c r="Y1715" s="40">
        <v>1</v>
      </c>
      <c r="Z1715" s="51">
        <f>IF(T1715="SOPORTE_TELEFÓNICO",'TARIFAS 2025'!$B$14,IF(V1715="PRINCIPAL",'TARIFAS 2025'!$B$11,IF(V1715="INTERMEDIA",'TARIFAS 2025'!$C$11,IF(V1715="LEJANA",'TARIFAS 2025'!$D$11))))</f>
        <v>36351</v>
      </c>
      <c r="AA1715" s="51">
        <f t="shared" si="27"/>
        <v>36351</v>
      </c>
    </row>
    <row r="1716" spans="1:27" s="85" customFormat="1" x14ac:dyDescent="0.3">
      <c r="A1716" s="40" t="s">
        <v>77</v>
      </c>
      <c r="B1716" s="40" t="str">
        <f>VLOOKUP(A1716,'CENTROS DE COSTOS'!A:D,2,0)</f>
        <v>0036-0003</v>
      </c>
      <c r="C1716" s="40" t="str">
        <f>VLOOKUP(A1716,'CENTROS DE COSTOS'!A:D,3,0)</f>
        <v>Wompi Suroccidente</v>
      </c>
      <c r="D1716" s="40">
        <v>19548</v>
      </c>
      <c r="E1716" s="40" t="s">
        <v>5969</v>
      </c>
      <c r="F1716" s="40">
        <v>10639</v>
      </c>
      <c r="G1716" s="40" t="s">
        <v>33</v>
      </c>
      <c r="H1716" s="40" t="s">
        <v>498</v>
      </c>
      <c r="I1716" s="40" t="s">
        <v>522</v>
      </c>
      <c r="J1716" s="40" t="s">
        <v>1550</v>
      </c>
      <c r="K1716" s="40" t="s">
        <v>1170</v>
      </c>
      <c r="L1716" s="40" t="s">
        <v>9668</v>
      </c>
      <c r="M1716" s="103">
        <v>45979.333333333343</v>
      </c>
      <c r="N1716" s="103">
        <v>45983.647916666669</v>
      </c>
      <c r="O1716" s="40" t="s">
        <v>35</v>
      </c>
      <c r="P1716" s="40" t="s">
        <v>35</v>
      </c>
      <c r="Q1716" s="40" t="s">
        <v>1494</v>
      </c>
      <c r="R1716" s="40" t="s">
        <v>1495</v>
      </c>
      <c r="S1716" s="40" t="s">
        <v>11911</v>
      </c>
      <c r="T1716" s="40" t="s">
        <v>1497</v>
      </c>
      <c r="U1716" s="40">
        <v>8</v>
      </c>
      <c r="V1716" s="40" t="str">
        <f>VLOOKUP(D1716,TIPOLOGIA!A:F,5,0)</f>
        <v>LEJANA</v>
      </c>
      <c r="W1716" s="40" t="str">
        <f>VLOOKUP(D1716,TIPOLOGIA!A:F,6,0)</f>
        <v>TERRESTRE</v>
      </c>
      <c r="X1716" s="40" t="s">
        <v>1212</v>
      </c>
      <c r="Y1716" s="40">
        <v>1</v>
      </c>
      <c r="Z1716" s="51">
        <f>IF(T1716="SOPORTE_TELEFÓNICO",'TARIFAS 2025'!$B$14,IF(V1716="PRINCIPAL",'TARIFAS 2025'!$B$11,IF(V1716="INTERMEDIA",'TARIFAS 2025'!$C$11,IF(V1716="LEJANA",'TARIFAS 2025'!$D$11))))</f>
        <v>40250</v>
      </c>
      <c r="AA1716" s="51">
        <f t="shared" si="27"/>
        <v>40250</v>
      </c>
    </row>
    <row r="1717" spans="1:27" s="85" customFormat="1" x14ac:dyDescent="0.3">
      <c r="A1717" s="40" t="s">
        <v>96</v>
      </c>
      <c r="B1717" s="40" t="str">
        <f>VLOOKUP(A1717,'CENTROS DE COSTOS'!A:D,2,0)</f>
        <v>0036-0007</v>
      </c>
      <c r="C1717" s="40" t="str">
        <f>VLOOKUP(A1717,'CENTROS DE COSTOS'!A:D,3,0)</f>
        <v>Wompi Santander</v>
      </c>
      <c r="D1717" s="40">
        <v>68101</v>
      </c>
      <c r="E1717" s="40" t="s">
        <v>5970</v>
      </c>
      <c r="F1717" s="40">
        <v>70190</v>
      </c>
      <c r="G1717" s="40" t="s">
        <v>33</v>
      </c>
      <c r="H1717" s="40" t="s">
        <v>963</v>
      </c>
      <c r="I1717" s="40" t="s">
        <v>275</v>
      </c>
      <c r="J1717" s="40" t="s">
        <v>7551</v>
      </c>
      <c r="K1717" s="40" t="s">
        <v>1170</v>
      </c>
      <c r="L1717" s="40" t="s">
        <v>9669</v>
      </c>
      <c r="M1717" s="103">
        <v>45973.646527777782</v>
      </c>
      <c r="N1717" s="103">
        <v>45984.45416666667</v>
      </c>
      <c r="O1717" s="40" t="s">
        <v>35</v>
      </c>
      <c r="P1717" s="40" t="s">
        <v>35</v>
      </c>
      <c r="Q1717" s="40" t="s">
        <v>1494</v>
      </c>
      <c r="R1717" s="40" t="s">
        <v>1495</v>
      </c>
      <c r="S1717" s="40" t="s">
        <v>11912</v>
      </c>
      <c r="T1717" s="40" t="s">
        <v>1497</v>
      </c>
      <c r="U1717" s="40">
        <v>24</v>
      </c>
      <c r="V1717" s="40" t="str">
        <f>VLOOKUP(D1717,TIPOLOGIA!A:F,5,0)</f>
        <v>LEJANA</v>
      </c>
      <c r="W1717" s="40" t="str">
        <f>VLOOKUP(D1717,TIPOLOGIA!A:F,6,0)</f>
        <v>TERRESTRE</v>
      </c>
      <c r="X1717" s="40" t="s">
        <v>12482</v>
      </c>
      <c r="Y1717" s="40">
        <v>1</v>
      </c>
      <c r="Z1717" s="51">
        <f>IF(T1717="SOPORTE_TELEFÓNICO",'TARIFAS 2025'!$B$14,IF(V1717="PRINCIPAL",'TARIFAS 2025'!$B$11,IF(V1717="INTERMEDIA",'TARIFAS 2025'!$C$11,IF(V1717="LEJANA",'TARIFAS 2025'!$D$11))))</f>
        <v>40250</v>
      </c>
      <c r="AA1717" s="51">
        <f t="shared" si="27"/>
        <v>40250</v>
      </c>
    </row>
    <row r="1718" spans="1:27" s="85" customFormat="1" x14ac:dyDescent="0.3">
      <c r="A1718" s="40" t="s">
        <v>98</v>
      </c>
      <c r="B1718" s="40" t="str">
        <f>VLOOKUP(A1718,'CENTROS DE COSTOS'!A:D,2,0)</f>
        <v>0036-0006</v>
      </c>
      <c r="C1718" s="40" t="str">
        <f>VLOOKUP(A1718,'CENTROS DE COSTOS'!A:D,3,0)</f>
        <v>Wompi Oriente</v>
      </c>
      <c r="D1718" s="40">
        <v>50573</v>
      </c>
      <c r="E1718" s="40" t="s">
        <v>5971</v>
      </c>
      <c r="F1718" s="40">
        <v>71485</v>
      </c>
      <c r="G1718" s="40" t="s">
        <v>33</v>
      </c>
      <c r="H1718" s="40" t="s">
        <v>814</v>
      </c>
      <c r="I1718" s="40" t="s">
        <v>833</v>
      </c>
      <c r="J1718" s="40" t="s">
        <v>7552</v>
      </c>
      <c r="K1718" s="40" t="s">
        <v>1170</v>
      </c>
      <c r="L1718" s="40" t="s">
        <v>9670</v>
      </c>
      <c r="M1718" s="103">
        <v>45973.477777777778</v>
      </c>
      <c r="N1718" s="103">
        <v>45984.45416666667</v>
      </c>
      <c r="O1718" s="40" t="s">
        <v>35</v>
      </c>
      <c r="P1718" s="40" t="s">
        <v>35</v>
      </c>
      <c r="Q1718" s="40" t="s">
        <v>1494</v>
      </c>
      <c r="R1718" s="40" t="s">
        <v>1495</v>
      </c>
      <c r="S1718" s="40" t="s">
        <v>11913</v>
      </c>
      <c r="T1718" s="40" t="s">
        <v>1497</v>
      </c>
      <c r="U1718" s="40">
        <v>24</v>
      </c>
      <c r="V1718" s="40" t="str">
        <f>VLOOKUP(D1718,TIPOLOGIA!A:F,5,0)</f>
        <v>INTERMEDIA</v>
      </c>
      <c r="W1718" s="40" t="str">
        <f>VLOOKUP(D1718,TIPOLOGIA!A:F,6,0)</f>
        <v>TERRESTRE</v>
      </c>
      <c r="X1718" s="40" t="s">
        <v>12482</v>
      </c>
      <c r="Y1718" s="40">
        <v>1</v>
      </c>
      <c r="Z1718" s="51">
        <f>IF(T1718="SOPORTE_TELEFÓNICO",'TARIFAS 2025'!$B$14,IF(V1718="PRINCIPAL",'TARIFAS 2025'!$B$11,IF(V1718="INTERMEDIA",'TARIFAS 2025'!$C$11,IF(V1718="LEJANA",'TARIFAS 2025'!$D$11))))</f>
        <v>36351</v>
      </c>
      <c r="AA1718" s="51">
        <f t="shared" si="27"/>
        <v>36351</v>
      </c>
    </row>
    <row r="1719" spans="1:27" s="85" customFormat="1" x14ac:dyDescent="0.3">
      <c r="A1719" s="40" t="s">
        <v>71</v>
      </c>
      <c r="B1719" s="40" t="str">
        <f>VLOOKUP(A1719,'CENTROS DE COSTOS'!A:D,2,0)</f>
        <v>0036-0004</v>
      </c>
      <c r="C1719" s="40" t="str">
        <f>VLOOKUP(A1719,'CENTROS DE COSTOS'!A:D,3,0)</f>
        <v>Wompi Centro</v>
      </c>
      <c r="D1719" s="40">
        <v>25269</v>
      </c>
      <c r="E1719" s="40" t="s">
        <v>5972</v>
      </c>
      <c r="F1719" s="40">
        <v>80013</v>
      </c>
      <c r="G1719" s="40" t="s">
        <v>33</v>
      </c>
      <c r="H1719" s="40" t="s">
        <v>618</v>
      </c>
      <c r="I1719" s="40" t="s">
        <v>647</v>
      </c>
      <c r="J1719" s="40" t="s">
        <v>7553</v>
      </c>
      <c r="K1719" s="40" t="s">
        <v>1170</v>
      </c>
      <c r="L1719" s="40" t="s">
        <v>9671</v>
      </c>
      <c r="M1719" s="103">
        <v>45979.333333333343</v>
      </c>
      <c r="N1719" s="103">
        <v>45984.454861111109</v>
      </c>
      <c r="O1719" s="40" t="s">
        <v>35</v>
      </c>
      <c r="P1719" s="40" t="s">
        <v>35</v>
      </c>
      <c r="Q1719" s="40" t="s">
        <v>1494</v>
      </c>
      <c r="R1719" s="40" t="s">
        <v>1495</v>
      </c>
      <c r="S1719" s="40" t="s">
        <v>11914</v>
      </c>
      <c r="T1719" s="40" t="s">
        <v>1497</v>
      </c>
      <c r="U1719" s="40">
        <v>16</v>
      </c>
      <c r="V1719" s="40" t="str">
        <f>VLOOKUP(D1719,TIPOLOGIA!A:F,5,0)</f>
        <v>INTERMEDIA</v>
      </c>
      <c r="W1719" s="40" t="str">
        <f>VLOOKUP(D1719,TIPOLOGIA!A:F,6,0)</f>
        <v>TERRESTRE</v>
      </c>
      <c r="X1719" s="40" t="s">
        <v>1749</v>
      </c>
      <c r="Y1719" s="40">
        <v>1</v>
      </c>
      <c r="Z1719" s="51">
        <f>IF(T1719="SOPORTE_TELEFÓNICO",'TARIFAS 2025'!$B$14,IF(V1719="PRINCIPAL",'TARIFAS 2025'!$B$11,IF(V1719="INTERMEDIA",'TARIFAS 2025'!$C$11,IF(V1719="LEJANA",'TARIFAS 2025'!$D$11))))</f>
        <v>36351</v>
      </c>
      <c r="AA1719" s="51">
        <f t="shared" si="27"/>
        <v>36351</v>
      </c>
    </row>
    <row r="1720" spans="1:27" s="85" customFormat="1" x14ac:dyDescent="0.3">
      <c r="A1720" s="40" t="s">
        <v>81</v>
      </c>
      <c r="B1720" s="40" t="str">
        <f>VLOOKUP(A1720,'CENTROS DE COSTOS'!A:D,2,0)</f>
        <v>0036-0007</v>
      </c>
      <c r="C1720" s="40" t="str">
        <f>VLOOKUP(A1720,'CENTROS DE COSTOS'!A:D,3,0)</f>
        <v>Wompi Santander</v>
      </c>
      <c r="D1720" s="40">
        <v>54498</v>
      </c>
      <c r="E1720" s="40" t="s">
        <v>5973</v>
      </c>
      <c r="F1720" s="40">
        <v>43075</v>
      </c>
      <c r="G1720" s="40" t="s">
        <v>33</v>
      </c>
      <c r="H1720" s="40" t="s">
        <v>891</v>
      </c>
      <c r="I1720" s="40" t="s">
        <v>916</v>
      </c>
      <c r="J1720" s="40" t="s">
        <v>1440</v>
      </c>
      <c r="K1720" s="40" t="s">
        <v>1170</v>
      </c>
      <c r="L1720" s="40" t="s">
        <v>9672</v>
      </c>
      <c r="M1720" s="103">
        <v>45979.333333333343</v>
      </c>
      <c r="N1720" s="103">
        <v>45984.455555555563</v>
      </c>
      <c r="O1720" s="40" t="s">
        <v>35</v>
      </c>
      <c r="P1720" s="40" t="s">
        <v>35</v>
      </c>
      <c r="Q1720" s="40" t="s">
        <v>1494</v>
      </c>
      <c r="R1720" s="40" t="s">
        <v>1495</v>
      </c>
      <c r="S1720" s="40" t="s">
        <v>11915</v>
      </c>
      <c r="T1720" s="40" t="s">
        <v>1497</v>
      </c>
      <c r="U1720" s="40">
        <v>24</v>
      </c>
      <c r="V1720" s="40" t="str">
        <f>VLOOKUP(D1720,TIPOLOGIA!A:F,5,0)</f>
        <v>LEJANA</v>
      </c>
      <c r="W1720" s="40" t="str">
        <f>VLOOKUP(D1720,TIPOLOGIA!A:F,6,0)</f>
        <v>TERRESTRE</v>
      </c>
      <c r="X1720" s="40" t="s">
        <v>12480</v>
      </c>
      <c r="Y1720" s="40">
        <v>1</v>
      </c>
      <c r="Z1720" s="51">
        <f>IF(T1720="SOPORTE_TELEFÓNICO",'TARIFAS 2025'!$B$14,IF(V1720="PRINCIPAL",'TARIFAS 2025'!$B$11,IF(V1720="INTERMEDIA",'TARIFAS 2025'!$C$11,IF(V1720="LEJANA",'TARIFAS 2025'!$D$11))))</f>
        <v>40250</v>
      </c>
      <c r="AA1720" s="51">
        <f t="shared" si="27"/>
        <v>40250</v>
      </c>
    </row>
    <row r="1721" spans="1:27" s="85" customFormat="1" x14ac:dyDescent="0.3">
      <c r="A1721" s="40" t="s">
        <v>91</v>
      </c>
      <c r="B1721" s="40" t="str">
        <f>VLOOKUP(A1721,'CENTROS DE COSTOS'!A:D,2,0)</f>
        <v>0036-0003</v>
      </c>
      <c r="C1721" s="40" t="str">
        <f>VLOOKUP(A1721,'CENTROS DE COSTOS'!A:D,3,0)</f>
        <v>Wompi Suroccidente</v>
      </c>
      <c r="D1721" s="40">
        <v>52019</v>
      </c>
      <c r="E1721" s="40" t="s">
        <v>5974</v>
      </c>
      <c r="F1721" s="40">
        <v>74919</v>
      </c>
      <c r="G1721" s="40" t="s">
        <v>33</v>
      </c>
      <c r="H1721" s="40" t="s">
        <v>133</v>
      </c>
      <c r="I1721" s="40" t="s">
        <v>617</v>
      </c>
      <c r="J1721" s="40" t="s">
        <v>7554</v>
      </c>
      <c r="K1721" s="40" t="s">
        <v>1170</v>
      </c>
      <c r="L1721" s="40" t="s">
        <v>9673</v>
      </c>
      <c r="M1721" s="103">
        <v>45979.333333333343</v>
      </c>
      <c r="N1721" s="103">
        <v>45984.456250000003</v>
      </c>
      <c r="O1721" s="40" t="s">
        <v>35</v>
      </c>
      <c r="P1721" s="40" t="s">
        <v>35</v>
      </c>
      <c r="Q1721" s="40" t="s">
        <v>1494</v>
      </c>
      <c r="R1721" s="40" t="s">
        <v>1495</v>
      </c>
      <c r="S1721" s="40" t="s">
        <v>11916</v>
      </c>
      <c r="T1721" s="40" t="s">
        <v>1497</v>
      </c>
      <c r="U1721" s="40">
        <v>32</v>
      </c>
      <c r="V1721" s="40" t="str">
        <f>VLOOKUP(D1721,TIPOLOGIA!A:F,5,0)</f>
        <v>INTERMEDIA</v>
      </c>
      <c r="W1721" s="40" t="str">
        <f>VLOOKUP(D1721,TIPOLOGIA!A:F,6,0)</f>
        <v>TERRESTRE</v>
      </c>
      <c r="X1721" s="40" t="s">
        <v>1749</v>
      </c>
      <c r="Y1721" s="40">
        <v>1</v>
      </c>
      <c r="Z1721" s="51">
        <f>IF(T1721="SOPORTE_TELEFÓNICO",'TARIFAS 2025'!$B$14,IF(V1721="PRINCIPAL",'TARIFAS 2025'!$B$11,IF(V1721="INTERMEDIA",'TARIFAS 2025'!$C$11,IF(V1721="LEJANA",'TARIFAS 2025'!$D$11))))</f>
        <v>36351</v>
      </c>
      <c r="AA1721" s="51">
        <f t="shared" si="27"/>
        <v>36351</v>
      </c>
    </row>
    <row r="1722" spans="1:27" s="85" customFormat="1" x14ac:dyDescent="0.3">
      <c r="A1722" s="40" t="s">
        <v>68</v>
      </c>
      <c r="B1722" s="40" t="str">
        <f>VLOOKUP(A1722,'CENTROS DE COSTOS'!A:D,2,0)</f>
        <v>0036-0001</v>
      </c>
      <c r="C1722" s="40" t="str">
        <f>VLOOKUP(A1722,'CENTROS DE COSTOS'!A:D,3,0)</f>
        <v>Wompi Costa</v>
      </c>
      <c r="D1722" s="40">
        <v>8638</v>
      </c>
      <c r="E1722" s="40" t="s">
        <v>5975</v>
      </c>
      <c r="F1722" s="40">
        <v>59232</v>
      </c>
      <c r="G1722" s="40" t="s">
        <v>33</v>
      </c>
      <c r="H1722" s="40" t="s">
        <v>253</v>
      </c>
      <c r="I1722" s="40" t="s">
        <v>135</v>
      </c>
      <c r="J1722" s="40" t="s">
        <v>1668</v>
      </c>
      <c r="K1722" s="40" t="s">
        <v>1170</v>
      </c>
      <c r="L1722" s="40" t="s">
        <v>9674</v>
      </c>
      <c r="M1722" s="103">
        <v>45979.333333333343</v>
      </c>
      <c r="N1722" s="103">
        <v>45984.457638888889</v>
      </c>
      <c r="O1722" s="40" t="s">
        <v>35</v>
      </c>
      <c r="P1722" s="40" t="s">
        <v>35</v>
      </c>
      <c r="Q1722" s="40" t="s">
        <v>1494</v>
      </c>
      <c r="R1722" s="40" t="s">
        <v>1495</v>
      </c>
      <c r="S1722" s="40" t="s">
        <v>11917</v>
      </c>
      <c r="T1722" s="40" t="s">
        <v>1497</v>
      </c>
      <c r="U1722" s="40">
        <v>40</v>
      </c>
      <c r="V1722" s="40" t="str">
        <f>VLOOKUP(D1722,TIPOLOGIA!A:F,5,0)</f>
        <v>INTERMEDIA</v>
      </c>
      <c r="W1722" s="40" t="str">
        <f>VLOOKUP(D1722,TIPOLOGIA!A:F,6,0)</f>
        <v>TERRESTRE</v>
      </c>
      <c r="X1722" s="40" t="s">
        <v>12482</v>
      </c>
      <c r="Y1722" s="40">
        <v>1</v>
      </c>
      <c r="Z1722" s="51">
        <f>IF(T1722="SOPORTE_TELEFÓNICO",'TARIFAS 2025'!$B$14,IF(V1722="PRINCIPAL",'TARIFAS 2025'!$B$11,IF(V1722="INTERMEDIA",'TARIFAS 2025'!$C$11,IF(V1722="LEJANA",'TARIFAS 2025'!$D$11))))</f>
        <v>36351</v>
      </c>
      <c r="AA1722" s="51">
        <f t="shared" si="27"/>
        <v>36351</v>
      </c>
    </row>
    <row r="1723" spans="1:27" s="85" customFormat="1" x14ac:dyDescent="0.3">
      <c r="A1723" s="40" t="s">
        <v>90</v>
      </c>
      <c r="B1723" s="40" t="str">
        <f>VLOOKUP(A1723,'CENTROS DE COSTOS'!A:D,2,0)</f>
        <v>0036-0006</v>
      </c>
      <c r="C1723" s="40" t="str">
        <f>VLOOKUP(A1723,'CENTROS DE COSTOS'!A:D,3,0)</f>
        <v>Wompi Oriente</v>
      </c>
      <c r="D1723" s="40">
        <v>18592</v>
      </c>
      <c r="E1723" s="40" t="s">
        <v>5976</v>
      </c>
      <c r="F1723" s="40">
        <v>80394</v>
      </c>
      <c r="G1723" s="40" t="s">
        <v>33</v>
      </c>
      <c r="H1723" s="40" t="s">
        <v>466</v>
      </c>
      <c r="I1723" s="40" t="s">
        <v>467</v>
      </c>
      <c r="J1723" s="40" t="s">
        <v>7555</v>
      </c>
      <c r="K1723" s="40" t="s">
        <v>1170</v>
      </c>
      <c r="L1723" s="40" t="s">
        <v>9675</v>
      </c>
      <c r="M1723" s="103">
        <v>45979.333333333343</v>
      </c>
      <c r="N1723" s="103">
        <v>45984.457638888889</v>
      </c>
      <c r="O1723" s="40" t="s">
        <v>35</v>
      </c>
      <c r="P1723" s="40" t="s">
        <v>35</v>
      </c>
      <c r="Q1723" s="40" t="s">
        <v>1494</v>
      </c>
      <c r="R1723" s="40" t="s">
        <v>1495</v>
      </c>
      <c r="S1723" s="40" t="s">
        <v>11918</v>
      </c>
      <c r="T1723" s="40" t="s">
        <v>1497</v>
      </c>
      <c r="U1723" s="40">
        <v>16</v>
      </c>
      <c r="V1723" s="40" t="str">
        <f>VLOOKUP(D1723,TIPOLOGIA!A:F,5,0)</f>
        <v>LEJANA</v>
      </c>
      <c r="W1723" s="40" t="str">
        <f>VLOOKUP(D1723,TIPOLOGIA!A:F,6,0)</f>
        <v>TERRESTRE</v>
      </c>
      <c r="X1723" s="40" t="s">
        <v>1749</v>
      </c>
      <c r="Y1723" s="40">
        <v>1</v>
      </c>
      <c r="Z1723" s="51">
        <f>IF(T1723="SOPORTE_TELEFÓNICO",'TARIFAS 2025'!$B$14,IF(V1723="PRINCIPAL",'TARIFAS 2025'!$B$11,IF(V1723="INTERMEDIA",'TARIFAS 2025'!$C$11,IF(V1723="LEJANA",'TARIFAS 2025'!$D$11))))</f>
        <v>40250</v>
      </c>
      <c r="AA1723" s="51">
        <f t="shared" si="27"/>
        <v>40250</v>
      </c>
    </row>
    <row r="1724" spans="1:27" s="85" customFormat="1" x14ac:dyDescent="0.3">
      <c r="A1724" s="40" t="s">
        <v>71</v>
      </c>
      <c r="B1724" s="40" t="str">
        <f>VLOOKUP(A1724,'CENTROS DE COSTOS'!A:D,2,0)</f>
        <v>0036-0004</v>
      </c>
      <c r="C1724" s="40" t="str">
        <f>VLOOKUP(A1724,'CENTROS DE COSTOS'!A:D,3,0)</f>
        <v>Wompi Centro</v>
      </c>
      <c r="D1724" s="40">
        <v>25290</v>
      </c>
      <c r="E1724" s="40" t="s">
        <v>5977</v>
      </c>
      <c r="F1724" s="40">
        <v>42064</v>
      </c>
      <c r="G1724" s="40" t="s">
        <v>33</v>
      </c>
      <c r="H1724" s="40" t="s">
        <v>618</v>
      </c>
      <c r="I1724" s="40" t="s">
        <v>652</v>
      </c>
      <c r="J1724" s="40" t="s">
        <v>7556</v>
      </c>
      <c r="K1724" s="40" t="s">
        <v>1170</v>
      </c>
      <c r="L1724" s="40" t="s">
        <v>9676</v>
      </c>
      <c r="M1724" s="103">
        <v>45979.333333333343</v>
      </c>
      <c r="N1724" s="103">
        <v>45984.459027777782</v>
      </c>
      <c r="O1724" s="40" t="s">
        <v>35</v>
      </c>
      <c r="P1724" s="40" t="s">
        <v>35</v>
      </c>
      <c r="Q1724" s="40" t="s">
        <v>1494</v>
      </c>
      <c r="R1724" s="40" t="s">
        <v>1495</v>
      </c>
      <c r="S1724" s="40" t="s">
        <v>11919</v>
      </c>
      <c r="T1724" s="40" t="s">
        <v>1497</v>
      </c>
      <c r="U1724" s="40">
        <v>24</v>
      </c>
      <c r="V1724" s="40" t="str">
        <f>VLOOKUP(D1724,TIPOLOGIA!A:F,5,0)</f>
        <v>INTERMEDIA</v>
      </c>
      <c r="W1724" s="40" t="str">
        <f>VLOOKUP(D1724,TIPOLOGIA!A:F,6,0)</f>
        <v>TERRESTRE</v>
      </c>
      <c r="X1724" s="40" t="s">
        <v>1802</v>
      </c>
      <c r="Y1724" s="40">
        <v>1</v>
      </c>
      <c r="Z1724" s="51">
        <f>IF(T1724="SOPORTE_TELEFÓNICO",'TARIFAS 2025'!$B$14,IF(V1724="PRINCIPAL",'TARIFAS 2025'!$B$11,IF(V1724="INTERMEDIA",'TARIFAS 2025'!$C$11,IF(V1724="LEJANA",'TARIFAS 2025'!$D$11))))</f>
        <v>36351</v>
      </c>
      <c r="AA1724" s="51">
        <f t="shared" si="27"/>
        <v>36351</v>
      </c>
    </row>
    <row r="1725" spans="1:27" s="85" customFormat="1" x14ac:dyDescent="0.3">
      <c r="A1725" s="40" t="s">
        <v>91</v>
      </c>
      <c r="B1725" s="40" t="str">
        <f>VLOOKUP(A1725,'CENTROS DE COSTOS'!A:D,2,0)</f>
        <v>0036-0003</v>
      </c>
      <c r="C1725" s="40" t="str">
        <f>VLOOKUP(A1725,'CENTROS DE COSTOS'!A:D,3,0)</f>
        <v>Wompi Suroccidente</v>
      </c>
      <c r="D1725" s="40">
        <v>52399</v>
      </c>
      <c r="E1725" s="40" t="s">
        <v>5978</v>
      </c>
      <c r="F1725" s="40">
        <v>79215</v>
      </c>
      <c r="G1725" s="40" t="s">
        <v>33</v>
      </c>
      <c r="H1725" s="40" t="s">
        <v>133</v>
      </c>
      <c r="I1725" s="40" t="s">
        <v>132</v>
      </c>
      <c r="J1725" s="40" t="s">
        <v>7557</v>
      </c>
      <c r="K1725" s="40" t="s">
        <v>1170</v>
      </c>
      <c r="L1725" s="40" t="s">
        <v>9677</v>
      </c>
      <c r="M1725" s="103">
        <v>45979.372916666667</v>
      </c>
      <c r="N1725" s="103">
        <v>45984.470138888893</v>
      </c>
      <c r="O1725" s="40" t="s">
        <v>35</v>
      </c>
      <c r="P1725" s="40" t="s">
        <v>35</v>
      </c>
      <c r="Q1725" s="40" t="s">
        <v>1494</v>
      </c>
      <c r="R1725" s="40" t="s">
        <v>1495</v>
      </c>
      <c r="S1725" s="40" t="s">
        <v>11920</v>
      </c>
      <c r="T1725" s="40" t="s">
        <v>1497</v>
      </c>
      <c r="U1725" s="40">
        <v>24</v>
      </c>
      <c r="V1725" s="40" t="str">
        <f>VLOOKUP(D1725,TIPOLOGIA!A:F,5,0)</f>
        <v>LEJANA</v>
      </c>
      <c r="W1725" s="40" t="str">
        <f>VLOOKUP(D1725,TIPOLOGIA!A:F,6,0)</f>
        <v>TERRESTRE</v>
      </c>
      <c r="X1725" s="40" t="s">
        <v>1749</v>
      </c>
      <c r="Y1725" s="40">
        <v>1</v>
      </c>
      <c r="Z1725" s="51">
        <f>IF(T1725="SOPORTE_TELEFÓNICO",'TARIFAS 2025'!$B$14,IF(V1725="PRINCIPAL",'TARIFAS 2025'!$B$11,IF(V1725="INTERMEDIA",'TARIFAS 2025'!$C$11,IF(V1725="LEJANA",'TARIFAS 2025'!$D$11))))</f>
        <v>40250</v>
      </c>
      <c r="AA1725" s="51">
        <f t="shared" si="27"/>
        <v>40250</v>
      </c>
    </row>
    <row r="1726" spans="1:27" s="85" customFormat="1" x14ac:dyDescent="0.3">
      <c r="A1726" s="40" t="s">
        <v>90</v>
      </c>
      <c r="B1726" s="40" t="str">
        <f>VLOOKUP(A1726,'CENTROS DE COSTOS'!A:D,2,0)</f>
        <v>0036-0006</v>
      </c>
      <c r="C1726" s="40" t="str">
        <f>VLOOKUP(A1726,'CENTROS DE COSTOS'!A:D,3,0)</f>
        <v>Wompi Oriente</v>
      </c>
      <c r="D1726" s="40">
        <v>41551</v>
      </c>
      <c r="E1726" s="40" t="s">
        <v>5979</v>
      </c>
      <c r="F1726" s="40">
        <v>82161</v>
      </c>
      <c r="G1726" s="40" t="s">
        <v>33</v>
      </c>
      <c r="H1726" s="40" t="s">
        <v>740</v>
      </c>
      <c r="I1726" s="40" t="s">
        <v>762</v>
      </c>
      <c r="J1726" s="40" t="s">
        <v>7558</v>
      </c>
      <c r="K1726" s="40" t="s">
        <v>1170</v>
      </c>
      <c r="L1726" s="40" t="s">
        <v>9678</v>
      </c>
      <c r="M1726" s="103">
        <v>45979.416666666657</v>
      </c>
      <c r="N1726" s="103">
        <v>45984.470833333333</v>
      </c>
      <c r="O1726" s="40" t="s">
        <v>35</v>
      </c>
      <c r="P1726" s="40" t="s">
        <v>35</v>
      </c>
      <c r="Q1726" s="40" t="s">
        <v>1494</v>
      </c>
      <c r="R1726" s="40" t="s">
        <v>1495</v>
      </c>
      <c r="S1726" s="40" t="s">
        <v>11921</v>
      </c>
      <c r="T1726" s="40" t="s">
        <v>1497</v>
      </c>
      <c r="U1726" s="40">
        <v>16</v>
      </c>
      <c r="V1726" s="40" t="str">
        <f>VLOOKUP(D1726,TIPOLOGIA!A:F,5,0)</f>
        <v>LEJANA</v>
      </c>
      <c r="W1726" s="40" t="str">
        <f>VLOOKUP(D1726,TIPOLOGIA!A:F,6,0)</f>
        <v>TERRESTRE</v>
      </c>
      <c r="X1726" s="40" t="s">
        <v>1749</v>
      </c>
      <c r="Y1726" s="40">
        <v>1</v>
      </c>
      <c r="Z1726" s="51">
        <f>IF(T1726="SOPORTE_TELEFÓNICO",'TARIFAS 2025'!$B$14,IF(V1726="PRINCIPAL",'TARIFAS 2025'!$B$11,IF(V1726="INTERMEDIA",'TARIFAS 2025'!$C$11,IF(V1726="LEJANA",'TARIFAS 2025'!$D$11))))</f>
        <v>40250</v>
      </c>
      <c r="AA1726" s="51">
        <f t="shared" ref="AA1726:AA1789" si="28">Z1726*Y1726</f>
        <v>40250</v>
      </c>
    </row>
    <row r="1727" spans="1:27" s="85" customFormat="1" x14ac:dyDescent="0.3">
      <c r="A1727" s="40" t="s">
        <v>85</v>
      </c>
      <c r="B1727" s="40" t="str">
        <f>VLOOKUP(A1727,'CENTROS DE COSTOS'!A:D,2,0)</f>
        <v>0036-0006</v>
      </c>
      <c r="C1727" s="40" t="str">
        <f>VLOOKUP(A1727,'CENTROS DE COSTOS'!A:D,3,0)</f>
        <v>Wompi Oriente</v>
      </c>
      <c r="D1727" s="40">
        <v>73411</v>
      </c>
      <c r="E1727" s="40" t="s">
        <v>5980</v>
      </c>
      <c r="F1727" s="40">
        <v>67290</v>
      </c>
      <c r="G1727" s="40" t="s">
        <v>33</v>
      </c>
      <c r="H1727" s="40" t="s">
        <v>1056</v>
      </c>
      <c r="I1727" s="40" t="s">
        <v>1080</v>
      </c>
      <c r="J1727" s="40" t="s">
        <v>7559</v>
      </c>
      <c r="K1727" s="40" t="s">
        <v>1170</v>
      </c>
      <c r="L1727" s="40" t="s">
        <v>9679</v>
      </c>
      <c r="M1727" s="103">
        <v>45979.68472222222</v>
      </c>
      <c r="N1727" s="103">
        <v>45984.47152777778</v>
      </c>
      <c r="O1727" s="40" t="s">
        <v>35</v>
      </c>
      <c r="P1727" s="40" t="s">
        <v>35</v>
      </c>
      <c r="Q1727" s="40" t="s">
        <v>1494</v>
      </c>
      <c r="R1727" s="40" t="s">
        <v>1495</v>
      </c>
      <c r="S1727" s="40" t="s">
        <v>11922</v>
      </c>
      <c r="T1727" s="40" t="s">
        <v>1497</v>
      </c>
      <c r="U1727" s="40">
        <v>8</v>
      </c>
      <c r="V1727" s="40" t="str">
        <f>VLOOKUP(D1727,TIPOLOGIA!A:F,5,0)</f>
        <v>LEJANA</v>
      </c>
      <c r="W1727" s="40" t="str">
        <f>VLOOKUP(D1727,TIPOLOGIA!A:F,6,0)</f>
        <v>TERRESTRE</v>
      </c>
      <c r="X1727" s="40" t="s">
        <v>1609</v>
      </c>
      <c r="Y1727" s="40">
        <v>1</v>
      </c>
      <c r="Z1727" s="51">
        <f>IF(T1727="SOPORTE_TELEFÓNICO",'TARIFAS 2025'!$B$14,IF(V1727="PRINCIPAL",'TARIFAS 2025'!$B$11,IF(V1727="INTERMEDIA",'TARIFAS 2025'!$C$11,IF(V1727="LEJANA",'TARIFAS 2025'!$D$11))))</f>
        <v>40250</v>
      </c>
      <c r="AA1727" s="51">
        <f t="shared" si="28"/>
        <v>40250</v>
      </c>
    </row>
    <row r="1728" spans="1:27" s="85" customFormat="1" x14ac:dyDescent="0.3">
      <c r="A1728" s="40" t="s">
        <v>98</v>
      </c>
      <c r="B1728" s="40" t="str">
        <f>VLOOKUP(A1728,'CENTROS DE COSTOS'!A:D,2,0)</f>
        <v>0036-0006</v>
      </c>
      <c r="C1728" s="40" t="str">
        <f>VLOOKUP(A1728,'CENTROS DE COSTOS'!A:D,3,0)</f>
        <v>Wompi Oriente</v>
      </c>
      <c r="D1728" s="40">
        <v>50223</v>
      </c>
      <c r="E1728" s="40" t="s">
        <v>5981</v>
      </c>
      <c r="F1728" s="40">
        <v>56768</v>
      </c>
      <c r="G1728" s="40" t="s">
        <v>33</v>
      </c>
      <c r="H1728" s="40" t="s">
        <v>814</v>
      </c>
      <c r="I1728" s="40" t="s">
        <v>820</v>
      </c>
      <c r="J1728" s="40" t="s">
        <v>7560</v>
      </c>
      <c r="K1728" s="40" t="s">
        <v>1170</v>
      </c>
      <c r="L1728" s="40" t="s">
        <v>9680</v>
      </c>
      <c r="M1728" s="103">
        <v>45980.333333333343</v>
      </c>
      <c r="N1728" s="103">
        <v>45984.472222222219</v>
      </c>
      <c r="O1728" s="40" t="s">
        <v>35</v>
      </c>
      <c r="P1728" s="40" t="s">
        <v>35</v>
      </c>
      <c r="Q1728" s="40" t="s">
        <v>1494</v>
      </c>
      <c r="R1728" s="40" t="s">
        <v>1495</v>
      </c>
      <c r="S1728" s="40" t="s">
        <v>11923</v>
      </c>
      <c r="T1728" s="40" t="s">
        <v>1497</v>
      </c>
      <c r="U1728" s="40">
        <v>56</v>
      </c>
      <c r="V1728" s="40" t="str">
        <f>VLOOKUP(D1728,TIPOLOGIA!A:F,5,0)</f>
        <v>INTERMEDIA</v>
      </c>
      <c r="W1728" s="40" t="str">
        <f>VLOOKUP(D1728,TIPOLOGIA!A:F,6,0)</f>
        <v>TERRESTRE</v>
      </c>
      <c r="X1728" s="40" t="s">
        <v>1571</v>
      </c>
      <c r="Y1728" s="40">
        <v>1</v>
      </c>
      <c r="Z1728" s="51">
        <f>IF(T1728="SOPORTE_TELEFÓNICO",'TARIFAS 2025'!$B$14,IF(V1728="PRINCIPAL",'TARIFAS 2025'!$B$11,IF(V1728="INTERMEDIA",'TARIFAS 2025'!$C$11,IF(V1728="LEJANA",'TARIFAS 2025'!$D$11))))</f>
        <v>36351</v>
      </c>
      <c r="AA1728" s="51">
        <f t="shared" si="28"/>
        <v>36351</v>
      </c>
    </row>
    <row r="1729" spans="1:27" s="85" customFormat="1" x14ac:dyDescent="0.3">
      <c r="A1729" s="40" t="s">
        <v>71</v>
      </c>
      <c r="B1729" s="40" t="str">
        <f>VLOOKUP(A1729,'CENTROS DE COSTOS'!A:D,2,0)</f>
        <v>0036-0004</v>
      </c>
      <c r="C1729" s="40" t="str">
        <f>VLOOKUP(A1729,'CENTROS DE COSTOS'!A:D,3,0)</f>
        <v>Wompi Centro</v>
      </c>
      <c r="D1729" s="40">
        <v>25805</v>
      </c>
      <c r="E1729" s="40" t="s">
        <v>5982</v>
      </c>
      <c r="F1729" s="40">
        <v>68364</v>
      </c>
      <c r="G1729" s="40" t="s">
        <v>33</v>
      </c>
      <c r="H1729" s="40" t="s">
        <v>618</v>
      </c>
      <c r="I1729" s="40" t="s">
        <v>709</v>
      </c>
      <c r="J1729" s="40" t="s">
        <v>6294</v>
      </c>
      <c r="K1729" s="40" t="s">
        <v>1170</v>
      </c>
      <c r="L1729" s="40" t="s">
        <v>9681</v>
      </c>
      <c r="M1729" s="103">
        <v>45980.333333333343</v>
      </c>
      <c r="N1729" s="103">
        <v>45984.472916666673</v>
      </c>
      <c r="O1729" s="40" t="s">
        <v>35</v>
      </c>
      <c r="P1729" s="40" t="s">
        <v>35</v>
      </c>
      <c r="Q1729" s="40" t="s">
        <v>1494</v>
      </c>
      <c r="R1729" s="40" t="s">
        <v>1495</v>
      </c>
      <c r="S1729" s="40" t="s">
        <v>11924</v>
      </c>
      <c r="T1729" s="40" t="s">
        <v>1497</v>
      </c>
      <c r="U1729" s="40">
        <v>40</v>
      </c>
      <c r="V1729" s="40" t="str">
        <f>VLOOKUP(D1729,TIPOLOGIA!A:F,5,0)</f>
        <v>INTERMEDIA</v>
      </c>
      <c r="W1729" s="40" t="str">
        <f>VLOOKUP(D1729,TIPOLOGIA!A:F,6,0)</f>
        <v>TERRESTRE</v>
      </c>
      <c r="X1729" s="40" t="s">
        <v>1571</v>
      </c>
      <c r="Y1729" s="40">
        <v>1</v>
      </c>
      <c r="Z1729" s="51">
        <f>IF(T1729="SOPORTE_TELEFÓNICO",'TARIFAS 2025'!$B$14,IF(V1729="PRINCIPAL",'TARIFAS 2025'!$B$11,IF(V1729="INTERMEDIA",'TARIFAS 2025'!$C$11,IF(V1729="LEJANA",'TARIFAS 2025'!$D$11))))</f>
        <v>36351</v>
      </c>
      <c r="AA1729" s="51">
        <f t="shared" si="28"/>
        <v>36351</v>
      </c>
    </row>
    <row r="1730" spans="1:27" s="85" customFormat="1" x14ac:dyDescent="0.3">
      <c r="A1730" s="40" t="s">
        <v>71</v>
      </c>
      <c r="B1730" s="40" t="str">
        <f>VLOOKUP(A1730,'CENTROS DE COSTOS'!A:D,2,0)</f>
        <v>0036-0004</v>
      </c>
      <c r="C1730" s="40" t="str">
        <f>VLOOKUP(A1730,'CENTROS DE COSTOS'!A:D,3,0)</f>
        <v>Wompi Centro</v>
      </c>
      <c r="D1730" s="40">
        <v>25843</v>
      </c>
      <c r="E1730" s="40" t="s">
        <v>5983</v>
      </c>
      <c r="F1730" s="40">
        <v>18692</v>
      </c>
      <c r="G1730" s="40" t="s">
        <v>33</v>
      </c>
      <c r="H1730" s="40" t="s">
        <v>618</v>
      </c>
      <c r="I1730" s="40" t="s">
        <v>720</v>
      </c>
      <c r="J1730" s="40" t="s">
        <v>7561</v>
      </c>
      <c r="K1730" s="40" t="s">
        <v>1170</v>
      </c>
      <c r="L1730" s="40" t="s">
        <v>9682</v>
      </c>
      <c r="M1730" s="103">
        <v>45980.486111111109</v>
      </c>
      <c r="N1730" s="103">
        <v>45984.472916666673</v>
      </c>
      <c r="O1730" s="40" t="s">
        <v>35</v>
      </c>
      <c r="P1730" s="40" t="s">
        <v>35</v>
      </c>
      <c r="Q1730" s="40" t="s">
        <v>1494</v>
      </c>
      <c r="R1730" s="40" t="s">
        <v>1495</v>
      </c>
      <c r="S1730" s="40" t="s">
        <v>11925</v>
      </c>
      <c r="T1730" s="40" t="s">
        <v>1497</v>
      </c>
      <c r="U1730" s="40">
        <v>64</v>
      </c>
      <c r="V1730" s="40" t="str">
        <f>VLOOKUP(D1730,TIPOLOGIA!A:F,5,0)</f>
        <v>INTERMEDIA</v>
      </c>
      <c r="W1730" s="40" t="str">
        <f>VLOOKUP(D1730,TIPOLOGIA!A:F,6,0)</f>
        <v>TERRESTRE</v>
      </c>
      <c r="X1730" s="40" t="s">
        <v>1609</v>
      </c>
      <c r="Y1730" s="40">
        <v>1</v>
      </c>
      <c r="Z1730" s="51">
        <f>IF(T1730="SOPORTE_TELEFÓNICO",'TARIFAS 2025'!$B$14,IF(V1730="PRINCIPAL",'TARIFAS 2025'!$B$11,IF(V1730="INTERMEDIA",'TARIFAS 2025'!$C$11,IF(V1730="LEJANA",'TARIFAS 2025'!$D$11))))</f>
        <v>36351</v>
      </c>
      <c r="AA1730" s="51">
        <f t="shared" si="28"/>
        <v>36351</v>
      </c>
    </row>
    <row r="1731" spans="1:27" s="85" customFormat="1" x14ac:dyDescent="0.3">
      <c r="A1731" s="40" t="s">
        <v>71</v>
      </c>
      <c r="B1731" s="40" t="str">
        <f>VLOOKUP(A1731,'CENTROS DE COSTOS'!A:D,2,0)</f>
        <v>0036-0004</v>
      </c>
      <c r="C1731" s="40" t="str">
        <f>VLOOKUP(A1731,'CENTROS DE COSTOS'!A:D,3,0)</f>
        <v>Wompi Centro</v>
      </c>
      <c r="D1731" s="40">
        <v>25290</v>
      </c>
      <c r="E1731" s="40" t="s">
        <v>5984</v>
      </c>
      <c r="F1731" s="40">
        <v>46592</v>
      </c>
      <c r="G1731" s="40" t="s">
        <v>33</v>
      </c>
      <c r="H1731" s="40" t="s">
        <v>618</v>
      </c>
      <c r="I1731" s="40" t="s">
        <v>652</v>
      </c>
      <c r="J1731" s="40" t="s">
        <v>1740</v>
      </c>
      <c r="K1731" s="40" t="s">
        <v>1170</v>
      </c>
      <c r="L1731" s="40" t="s">
        <v>9683</v>
      </c>
      <c r="M1731" s="103">
        <v>45980.519444444442</v>
      </c>
      <c r="N1731" s="103">
        <v>45984.473611111112</v>
      </c>
      <c r="O1731" s="40" t="s">
        <v>35</v>
      </c>
      <c r="P1731" s="40" t="s">
        <v>35</v>
      </c>
      <c r="Q1731" s="40" t="s">
        <v>1494</v>
      </c>
      <c r="R1731" s="40" t="s">
        <v>1495</v>
      </c>
      <c r="S1731" s="40" t="s">
        <v>11926</v>
      </c>
      <c r="T1731" s="40" t="s">
        <v>1497</v>
      </c>
      <c r="U1731" s="40">
        <v>56</v>
      </c>
      <c r="V1731" s="40" t="str">
        <f>VLOOKUP(D1731,TIPOLOGIA!A:F,5,0)</f>
        <v>INTERMEDIA</v>
      </c>
      <c r="W1731" s="40" t="str">
        <f>VLOOKUP(D1731,TIPOLOGIA!A:F,6,0)</f>
        <v>TERRESTRE</v>
      </c>
      <c r="X1731" s="40" t="s">
        <v>1609</v>
      </c>
      <c r="Y1731" s="40">
        <v>1</v>
      </c>
      <c r="Z1731" s="51">
        <f>IF(T1731="SOPORTE_TELEFÓNICO",'TARIFAS 2025'!$B$14,IF(V1731="PRINCIPAL",'TARIFAS 2025'!$B$11,IF(V1731="INTERMEDIA",'TARIFAS 2025'!$C$11,IF(V1731="LEJANA",'TARIFAS 2025'!$D$11))))</f>
        <v>36351</v>
      </c>
      <c r="AA1731" s="51">
        <f t="shared" si="28"/>
        <v>36351</v>
      </c>
    </row>
    <row r="1732" spans="1:27" s="85" customFormat="1" x14ac:dyDescent="0.3">
      <c r="A1732" s="40" t="s">
        <v>77</v>
      </c>
      <c r="B1732" s="40" t="str">
        <f>VLOOKUP(A1732,'CENTROS DE COSTOS'!A:D,2,0)</f>
        <v>0036-0003</v>
      </c>
      <c r="C1732" s="40" t="str">
        <f>VLOOKUP(A1732,'CENTROS DE COSTOS'!A:D,3,0)</f>
        <v>Wompi Suroccidente</v>
      </c>
      <c r="D1732" s="40">
        <v>19573</v>
      </c>
      <c r="E1732" s="40" t="s">
        <v>5985</v>
      </c>
      <c r="F1732" s="40">
        <v>81153</v>
      </c>
      <c r="G1732" s="40" t="s">
        <v>33</v>
      </c>
      <c r="H1732" s="40" t="s">
        <v>498</v>
      </c>
      <c r="I1732" s="40" t="s">
        <v>523</v>
      </c>
      <c r="J1732" s="40" t="s">
        <v>7562</v>
      </c>
      <c r="K1732" s="40" t="s">
        <v>1170</v>
      </c>
      <c r="L1732" s="40" t="s">
        <v>9684</v>
      </c>
      <c r="M1732" s="103">
        <v>45980.550694444442</v>
      </c>
      <c r="N1732" s="103">
        <v>45984.474999999999</v>
      </c>
      <c r="O1732" s="40" t="s">
        <v>35</v>
      </c>
      <c r="P1732" s="40" t="s">
        <v>35</v>
      </c>
      <c r="Q1732" s="40" t="s">
        <v>1494</v>
      </c>
      <c r="R1732" s="40" t="s">
        <v>1495</v>
      </c>
      <c r="S1732" s="40" t="s">
        <v>11927</v>
      </c>
      <c r="T1732" s="40" t="s">
        <v>1497</v>
      </c>
      <c r="U1732" s="40">
        <v>16</v>
      </c>
      <c r="V1732" s="40" t="str">
        <f>VLOOKUP(D1732,TIPOLOGIA!A:F,5,0)</f>
        <v>INTERMEDIA</v>
      </c>
      <c r="W1732" s="40" t="str">
        <f>VLOOKUP(D1732,TIPOLOGIA!A:F,6,0)</f>
        <v>TERRESTRE</v>
      </c>
      <c r="X1732" s="40" t="s">
        <v>1609</v>
      </c>
      <c r="Y1732" s="40">
        <v>1</v>
      </c>
      <c r="Z1732" s="51">
        <f>IF(T1732="SOPORTE_TELEFÓNICO",'TARIFAS 2025'!$B$14,IF(V1732="PRINCIPAL",'TARIFAS 2025'!$B$11,IF(V1732="INTERMEDIA",'TARIFAS 2025'!$C$11,IF(V1732="LEJANA",'TARIFAS 2025'!$D$11))))</f>
        <v>36351</v>
      </c>
      <c r="AA1732" s="51">
        <f t="shared" si="28"/>
        <v>36351</v>
      </c>
    </row>
    <row r="1733" spans="1:27" s="85" customFormat="1" x14ac:dyDescent="0.3">
      <c r="A1733" s="40" t="s">
        <v>71</v>
      </c>
      <c r="B1733" s="40" t="str">
        <f>VLOOKUP(A1733,'CENTROS DE COSTOS'!A:D,2,0)</f>
        <v>0036-0004</v>
      </c>
      <c r="C1733" s="40" t="str">
        <f>VLOOKUP(A1733,'CENTROS DE COSTOS'!A:D,3,0)</f>
        <v>Wompi Centro</v>
      </c>
      <c r="D1733" s="40">
        <v>25386</v>
      </c>
      <c r="E1733" s="40" t="s">
        <v>5986</v>
      </c>
      <c r="F1733" s="40">
        <v>75402</v>
      </c>
      <c r="G1733" s="40" t="s">
        <v>33</v>
      </c>
      <c r="H1733" s="40" t="s">
        <v>618</v>
      </c>
      <c r="I1733" s="40" t="s">
        <v>669</v>
      </c>
      <c r="J1733" s="40" t="s">
        <v>1704</v>
      </c>
      <c r="K1733" s="40" t="s">
        <v>1170</v>
      </c>
      <c r="L1733" s="40" t="s">
        <v>9685</v>
      </c>
      <c r="M1733" s="103">
        <v>45980.55972222222</v>
      </c>
      <c r="N1733" s="103">
        <v>45984.475694444453</v>
      </c>
      <c r="O1733" s="40" t="s">
        <v>35</v>
      </c>
      <c r="P1733" s="40" t="s">
        <v>35</v>
      </c>
      <c r="Q1733" s="40" t="s">
        <v>1494</v>
      </c>
      <c r="R1733" s="40" t="s">
        <v>1495</v>
      </c>
      <c r="S1733" s="40" t="s">
        <v>11928</v>
      </c>
      <c r="T1733" s="40" t="s">
        <v>1497</v>
      </c>
      <c r="U1733" s="40">
        <v>40</v>
      </c>
      <c r="V1733" s="40" t="str">
        <f>VLOOKUP(D1733,TIPOLOGIA!A:F,5,0)</f>
        <v>INTERMEDIA</v>
      </c>
      <c r="W1733" s="40" t="str">
        <f>VLOOKUP(D1733,TIPOLOGIA!A:F,6,0)</f>
        <v>TERRESTRE</v>
      </c>
      <c r="X1733" s="40" t="s">
        <v>1749</v>
      </c>
      <c r="Y1733" s="40">
        <v>1</v>
      </c>
      <c r="Z1733" s="51">
        <f>IF(T1733="SOPORTE_TELEFÓNICO",'TARIFAS 2025'!$B$14,IF(V1733="PRINCIPAL",'TARIFAS 2025'!$B$11,IF(V1733="INTERMEDIA",'TARIFAS 2025'!$C$11,IF(V1733="LEJANA",'TARIFAS 2025'!$D$11))))</f>
        <v>36351</v>
      </c>
      <c r="AA1733" s="51">
        <f t="shared" si="28"/>
        <v>36351</v>
      </c>
    </row>
    <row r="1734" spans="1:27" s="85" customFormat="1" x14ac:dyDescent="0.3">
      <c r="A1734" s="40" t="s">
        <v>88</v>
      </c>
      <c r="B1734" s="40" t="str">
        <f>VLOOKUP(A1734,'CENTROS DE COSTOS'!A:D,2,0)</f>
        <v>0036-0005</v>
      </c>
      <c r="C1734" s="40" t="str">
        <f>VLOOKUP(A1734,'CENTROS DE COSTOS'!A:D,3,0)</f>
        <v>Wompi Noroccidente</v>
      </c>
      <c r="D1734" s="40">
        <v>5697</v>
      </c>
      <c r="E1734" s="40" t="s">
        <v>5987</v>
      </c>
      <c r="F1734" s="40">
        <v>10361</v>
      </c>
      <c r="G1734" s="40" t="s">
        <v>33</v>
      </c>
      <c r="H1734" s="40" t="s">
        <v>120</v>
      </c>
      <c r="I1734" s="40" t="s">
        <v>178</v>
      </c>
      <c r="J1734" s="40" t="s">
        <v>1755</v>
      </c>
      <c r="K1734" s="40" t="s">
        <v>1170</v>
      </c>
      <c r="L1734" s="40" t="s">
        <v>9686</v>
      </c>
      <c r="M1734" s="103">
        <v>45980.333333333343</v>
      </c>
      <c r="N1734" s="103">
        <v>45984.533333333333</v>
      </c>
      <c r="O1734" s="40" t="s">
        <v>35</v>
      </c>
      <c r="P1734" s="40" t="s">
        <v>35</v>
      </c>
      <c r="Q1734" s="40" t="s">
        <v>1494</v>
      </c>
      <c r="R1734" s="40" t="s">
        <v>1495</v>
      </c>
      <c r="S1734" s="40" t="s">
        <v>11929</v>
      </c>
      <c r="T1734" s="40" t="s">
        <v>1497</v>
      </c>
      <c r="U1734" s="40">
        <v>64</v>
      </c>
      <c r="V1734" s="40" t="str">
        <f>VLOOKUP(D1734,TIPOLOGIA!A:F,5,0)</f>
        <v>INTERMEDIA</v>
      </c>
      <c r="W1734" s="40" t="str">
        <f>VLOOKUP(D1734,TIPOLOGIA!A:F,6,0)</f>
        <v>TERRESTRE</v>
      </c>
      <c r="X1734" s="40" t="s">
        <v>12479</v>
      </c>
      <c r="Y1734" s="40">
        <v>1</v>
      </c>
      <c r="Z1734" s="51">
        <f>IF(T1734="SOPORTE_TELEFÓNICO",'TARIFAS 2025'!$B$14,IF(V1734="PRINCIPAL",'TARIFAS 2025'!$B$11,IF(V1734="INTERMEDIA",'TARIFAS 2025'!$C$11,IF(V1734="LEJANA",'TARIFAS 2025'!$D$11))))</f>
        <v>36351</v>
      </c>
      <c r="AA1734" s="51">
        <f t="shared" si="28"/>
        <v>36351</v>
      </c>
    </row>
    <row r="1735" spans="1:27" s="85" customFormat="1" x14ac:dyDescent="0.3">
      <c r="A1735" s="40" t="s">
        <v>88</v>
      </c>
      <c r="B1735" s="40" t="str">
        <f>VLOOKUP(A1735,'CENTROS DE COSTOS'!A:D,2,0)</f>
        <v>0036-0005</v>
      </c>
      <c r="C1735" s="40" t="str">
        <f>VLOOKUP(A1735,'CENTROS DE COSTOS'!A:D,3,0)</f>
        <v>Wompi Noroccidente</v>
      </c>
      <c r="D1735" s="40">
        <v>5148</v>
      </c>
      <c r="E1735" s="40" t="s">
        <v>5988</v>
      </c>
      <c r="F1735" s="40">
        <v>28848</v>
      </c>
      <c r="G1735" s="40" t="s">
        <v>33</v>
      </c>
      <c r="H1735" s="40" t="s">
        <v>120</v>
      </c>
      <c r="I1735" s="40" t="s">
        <v>177</v>
      </c>
      <c r="J1735" s="40" t="s">
        <v>7563</v>
      </c>
      <c r="K1735" s="40" t="s">
        <v>1170</v>
      </c>
      <c r="L1735" s="40" t="s">
        <v>9687</v>
      </c>
      <c r="M1735" s="103">
        <v>45980.439583333333</v>
      </c>
      <c r="N1735" s="103">
        <v>45984.53402777778</v>
      </c>
      <c r="O1735" s="40" t="s">
        <v>35</v>
      </c>
      <c r="P1735" s="40" t="s">
        <v>35</v>
      </c>
      <c r="Q1735" s="40" t="s">
        <v>1494</v>
      </c>
      <c r="R1735" s="40" t="s">
        <v>1495</v>
      </c>
      <c r="S1735" s="40" t="s">
        <v>11930</v>
      </c>
      <c r="T1735" s="40" t="s">
        <v>1497</v>
      </c>
      <c r="U1735" s="40">
        <v>64</v>
      </c>
      <c r="V1735" s="40" t="str">
        <f>VLOOKUP(D1735,TIPOLOGIA!A:F,5,0)</f>
        <v>INTERMEDIA</v>
      </c>
      <c r="W1735" s="40" t="str">
        <f>VLOOKUP(D1735,TIPOLOGIA!A:F,6,0)</f>
        <v>TERRESTRE</v>
      </c>
      <c r="X1735" s="40" t="s">
        <v>12479</v>
      </c>
      <c r="Y1735" s="40">
        <v>1</v>
      </c>
      <c r="Z1735" s="51">
        <f>IF(T1735="SOPORTE_TELEFÓNICO",'TARIFAS 2025'!$B$14,IF(V1735="PRINCIPAL",'TARIFAS 2025'!$B$11,IF(V1735="INTERMEDIA",'TARIFAS 2025'!$C$11,IF(V1735="LEJANA",'TARIFAS 2025'!$D$11))))</f>
        <v>36351</v>
      </c>
      <c r="AA1735" s="51">
        <f t="shared" si="28"/>
        <v>36351</v>
      </c>
    </row>
    <row r="1736" spans="1:27" s="85" customFormat="1" x14ac:dyDescent="0.3">
      <c r="A1736" s="40" t="s">
        <v>88</v>
      </c>
      <c r="B1736" s="40" t="str">
        <f>VLOOKUP(A1736,'CENTROS DE COSTOS'!A:D,2,0)</f>
        <v>0036-0005</v>
      </c>
      <c r="C1736" s="40" t="str">
        <f>VLOOKUP(A1736,'CENTROS DE COSTOS'!A:D,3,0)</f>
        <v>Wompi Noroccidente</v>
      </c>
      <c r="D1736" s="40">
        <v>5440</v>
      </c>
      <c r="E1736" s="40" t="s">
        <v>5989</v>
      </c>
      <c r="F1736" s="40">
        <v>28856</v>
      </c>
      <c r="G1736" s="40" t="s">
        <v>33</v>
      </c>
      <c r="H1736" s="40" t="s">
        <v>120</v>
      </c>
      <c r="I1736" s="40" t="s">
        <v>198</v>
      </c>
      <c r="J1736" s="40" t="s">
        <v>1595</v>
      </c>
      <c r="K1736" s="40" t="s">
        <v>1170</v>
      </c>
      <c r="L1736" s="40" t="s">
        <v>9688</v>
      </c>
      <c r="M1736" s="103">
        <v>45981.333333333343</v>
      </c>
      <c r="N1736" s="103">
        <v>45984.536111111112</v>
      </c>
      <c r="O1736" s="40" t="s">
        <v>35</v>
      </c>
      <c r="P1736" s="40" t="s">
        <v>35</v>
      </c>
      <c r="Q1736" s="40" t="s">
        <v>1494</v>
      </c>
      <c r="R1736" s="40" t="s">
        <v>1495</v>
      </c>
      <c r="S1736" s="40" t="s">
        <v>11931</v>
      </c>
      <c r="T1736" s="40" t="s">
        <v>1497</v>
      </c>
      <c r="U1736" s="40">
        <v>56</v>
      </c>
      <c r="V1736" s="40" t="str">
        <f>VLOOKUP(D1736,TIPOLOGIA!A:F,5,0)</f>
        <v>INTERMEDIA</v>
      </c>
      <c r="W1736" s="40" t="str">
        <f>VLOOKUP(D1736,TIPOLOGIA!A:F,6,0)</f>
        <v>TERRESTRE</v>
      </c>
      <c r="X1736" s="40" t="s">
        <v>12479</v>
      </c>
      <c r="Y1736" s="40">
        <v>1</v>
      </c>
      <c r="Z1736" s="51">
        <f>IF(T1736="SOPORTE_TELEFÓNICO",'TARIFAS 2025'!$B$14,IF(V1736="PRINCIPAL",'TARIFAS 2025'!$B$11,IF(V1736="INTERMEDIA",'TARIFAS 2025'!$C$11,IF(V1736="LEJANA",'TARIFAS 2025'!$D$11))))</f>
        <v>36351</v>
      </c>
      <c r="AA1736" s="51">
        <f t="shared" si="28"/>
        <v>36351</v>
      </c>
    </row>
    <row r="1737" spans="1:27" s="85" customFormat="1" x14ac:dyDescent="0.3">
      <c r="A1737" s="40" t="s">
        <v>88</v>
      </c>
      <c r="B1737" s="40" t="str">
        <f>VLOOKUP(A1737,'CENTROS DE COSTOS'!A:D,2,0)</f>
        <v>0036-0005</v>
      </c>
      <c r="C1737" s="40" t="str">
        <f>VLOOKUP(A1737,'CENTROS DE COSTOS'!A:D,3,0)</f>
        <v>Wompi Noroccidente</v>
      </c>
      <c r="D1737" s="40">
        <v>5148</v>
      </c>
      <c r="E1737" s="40" t="s">
        <v>5990</v>
      </c>
      <c r="F1737" s="40">
        <v>73883</v>
      </c>
      <c r="G1737" s="40" t="s">
        <v>33</v>
      </c>
      <c r="H1737" s="40" t="s">
        <v>120</v>
      </c>
      <c r="I1737" s="40" t="s">
        <v>177</v>
      </c>
      <c r="J1737" s="40" t="s">
        <v>7564</v>
      </c>
      <c r="K1737" s="40" t="s">
        <v>1170</v>
      </c>
      <c r="L1737" s="40" t="s">
        <v>9689</v>
      </c>
      <c r="M1737" s="103">
        <v>45981.482638888891</v>
      </c>
      <c r="N1737" s="103">
        <v>45984.537499999999</v>
      </c>
      <c r="O1737" s="40" t="s">
        <v>35</v>
      </c>
      <c r="P1737" s="40" t="s">
        <v>35</v>
      </c>
      <c r="Q1737" s="40" t="s">
        <v>1494</v>
      </c>
      <c r="R1737" s="40" t="s">
        <v>1495</v>
      </c>
      <c r="S1737" s="40" t="s">
        <v>11932</v>
      </c>
      <c r="T1737" s="40" t="s">
        <v>1497</v>
      </c>
      <c r="U1737" s="40">
        <v>48</v>
      </c>
      <c r="V1737" s="40" t="str">
        <f>VLOOKUP(D1737,TIPOLOGIA!A:F,5,0)</f>
        <v>INTERMEDIA</v>
      </c>
      <c r="W1737" s="40" t="str">
        <f>VLOOKUP(D1737,TIPOLOGIA!A:F,6,0)</f>
        <v>TERRESTRE</v>
      </c>
      <c r="X1737" s="40" t="s">
        <v>12479</v>
      </c>
      <c r="Y1737" s="40">
        <v>1</v>
      </c>
      <c r="Z1737" s="51">
        <f>IF(T1737="SOPORTE_TELEFÓNICO",'TARIFAS 2025'!$B$14,IF(V1737="PRINCIPAL",'TARIFAS 2025'!$B$11,IF(V1737="INTERMEDIA",'TARIFAS 2025'!$C$11,IF(V1737="LEJANA",'TARIFAS 2025'!$D$11))))</f>
        <v>36351</v>
      </c>
      <c r="AA1737" s="51">
        <f t="shared" si="28"/>
        <v>36351</v>
      </c>
    </row>
    <row r="1738" spans="1:27" s="85" customFormat="1" x14ac:dyDescent="0.3">
      <c r="A1738" s="40" t="s">
        <v>88</v>
      </c>
      <c r="B1738" s="40" t="str">
        <f>VLOOKUP(A1738,'CENTROS DE COSTOS'!A:D,2,0)</f>
        <v>0036-0005</v>
      </c>
      <c r="C1738" s="40" t="str">
        <f>VLOOKUP(A1738,'CENTROS DE COSTOS'!A:D,3,0)</f>
        <v>Wompi Noroccidente</v>
      </c>
      <c r="D1738" s="40">
        <v>5313</v>
      </c>
      <c r="E1738" s="40" t="s">
        <v>5991</v>
      </c>
      <c r="F1738" s="40">
        <v>37971</v>
      </c>
      <c r="G1738" s="40" t="s">
        <v>33</v>
      </c>
      <c r="H1738" s="40" t="s">
        <v>120</v>
      </c>
      <c r="I1738" s="40" t="s">
        <v>129</v>
      </c>
      <c r="J1738" s="40" t="s">
        <v>7565</v>
      </c>
      <c r="K1738" s="40" t="s">
        <v>1170</v>
      </c>
      <c r="L1738" s="40" t="s">
        <v>9690</v>
      </c>
      <c r="M1738" s="103">
        <v>45981.506249999999</v>
      </c>
      <c r="N1738" s="103">
        <v>45984.538194444453</v>
      </c>
      <c r="O1738" s="40" t="s">
        <v>35</v>
      </c>
      <c r="P1738" s="40" t="s">
        <v>35</v>
      </c>
      <c r="Q1738" s="40" t="s">
        <v>1494</v>
      </c>
      <c r="R1738" s="40" t="s">
        <v>1495</v>
      </c>
      <c r="S1738" s="40" t="s">
        <v>11933</v>
      </c>
      <c r="T1738" s="40" t="s">
        <v>1497</v>
      </c>
      <c r="U1738" s="40">
        <v>24</v>
      </c>
      <c r="V1738" s="40" t="str">
        <f>VLOOKUP(D1738,TIPOLOGIA!A:F,5,0)</f>
        <v>INTERMEDIA</v>
      </c>
      <c r="W1738" s="40" t="str">
        <f>VLOOKUP(D1738,TIPOLOGIA!A:F,6,0)</f>
        <v>TERRESTRE</v>
      </c>
      <c r="X1738" s="40" t="s">
        <v>12479</v>
      </c>
      <c r="Y1738" s="40">
        <v>1</v>
      </c>
      <c r="Z1738" s="51">
        <f>IF(T1738="SOPORTE_TELEFÓNICO",'TARIFAS 2025'!$B$14,IF(V1738="PRINCIPAL",'TARIFAS 2025'!$B$11,IF(V1738="INTERMEDIA",'TARIFAS 2025'!$C$11,IF(V1738="LEJANA",'TARIFAS 2025'!$D$11))))</f>
        <v>36351</v>
      </c>
      <c r="AA1738" s="51">
        <f t="shared" si="28"/>
        <v>36351</v>
      </c>
    </row>
    <row r="1739" spans="1:27" s="85" customFormat="1" x14ac:dyDescent="0.3">
      <c r="A1739" s="40" t="s">
        <v>88</v>
      </c>
      <c r="B1739" s="40" t="str">
        <f>VLOOKUP(A1739,'CENTROS DE COSTOS'!A:D,2,0)</f>
        <v>0036-0005</v>
      </c>
      <c r="C1739" s="40" t="str">
        <f>VLOOKUP(A1739,'CENTROS DE COSTOS'!A:D,3,0)</f>
        <v>Wompi Noroccidente</v>
      </c>
      <c r="D1739" s="40">
        <v>5697</v>
      </c>
      <c r="E1739" s="40" t="s">
        <v>5992</v>
      </c>
      <c r="F1739" s="40">
        <v>17702</v>
      </c>
      <c r="G1739" s="40" t="s">
        <v>33</v>
      </c>
      <c r="H1739" s="40" t="s">
        <v>120</v>
      </c>
      <c r="I1739" s="40" t="s">
        <v>178</v>
      </c>
      <c r="J1739" s="40" t="s">
        <v>1386</v>
      </c>
      <c r="K1739" s="40" t="s">
        <v>1170</v>
      </c>
      <c r="L1739" s="40" t="s">
        <v>9691</v>
      </c>
      <c r="M1739" s="103">
        <v>45982.333333333343</v>
      </c>
      <c r="N1739" s="103">
        <v>45984.539583333331</v>
      </c>
      <c r="O1739" s="40" t="s">
        <v>35</v>
      </c>
      <c r="P1739" s="40" t="s">
        <v>35</v>
      </c>
      <c r="Q1739" s="40" t="s">
        <v>1494</v>
      </c>
      <c r="R1739" s="40" t="s">
        <v>1495</v>
      </c>
      <c r="S1739" s="40" t="s">
        <v>11934</v>
      </c>
      <c r="T1739" s="40" t="s">
        <v>1497</v>
      </c>
      <c r="U1739" s="40">
        <v>16</v>
      </c>
      <c r="V1739" s="40" t="str">
        <f>VLOOKUP(D1739,TIPOLOGIA!A:F,5,0)</f>
        <v>INTERMEDIA</v>
      </c>
      <c r="W1739" s="40" t="str">
        <f>VLOOKUP(D1739,TIPOLOGIA!A:F,6,0)</f>
        <v>TERRESTRE</v>
      </c>
      <c r="X1739" s="40" t="s">
        <v>12479</v>
      </c>
      <c r="Y1739" s="40">
        <v>1</v>
      </c>
      <c r="Z1739" s="51">
        <f>IF(T1739="SOPORTE_TELEFÓNICO",'TARIFAS 2025'!$B$14,IF(V1739="PRINCIPAL",'TARIFAS 2025'!$B$11,IF(V1739="INTERMEDIA",'TARIFAS 2025'!$C$11,IF(V1739="LEJANA",'TARIFAS 2025'!$D$11))))</f>
        <v>36351</v>
      </c>
      <c r="AA1739" s="51">
        <f t="shared" si="28"/>
        <v>36351</v>
      </c>
    </row>
    <row r="1740" spans="1:27" s="85" customFormat="1" x14ac:dyDescent="0.3">
      <c r="A1740" s="40" t="s">
        <v>88</v>
      </c>
      <c r="B1740" s="40" t="str">
        <f>VLOOKUP(A1740,'CENTROS DE COSTOS'!A:D,2,0)</f>
        <v>0036-0005</v>
      </c>
      <c r="C1740" s="40" t="str">
        <f>VLOOKUP(A1740,'CENTROS DE COSTOS'!A:D,3,0)</f>
        <v>Wompi Noroccidente</v>
      </c>
      <c r="D1740" s="40">
        <v>5001</v>
      </c>
      <c r="E1740" s="40" t="s">
        <v>5993</v>
      </c>
      <c r="F1740" s="40">
        <v>18793</v>
      </c>
      <c r="G1740" s="40" t="s">
        <v>33</v>
      </c>
      <c r="H1740" s="40" t="s">
        <v>120</v>
      </c>
      <c r="I1740" s="40" t="s">
        <v>88</v>
      </c>
      <c r="J1740" s="40" t="s">
        <v>7566</v>
      </c>
      <c r="K1740" s="40" t="s">
        <v>1170</v>
      </c>
      <c r="L1740" s="40" t="s">
        <v>9692</v>
      </c>
      <c r="M1740" s="103">
        <v>45975.333333333343</v>
      </c>
      <c r="N1740" s="103">
        <v>45984.619444444441</v>
      </c>
      <c r="O1740" s="40" t="s">
        <v>35</v>
      </c>
      <c r="P1740" s="40" t="s">
        <v>35</v>
      </c>
      <c r="Q1740" s="40" t="s">
        <v>1494</v>
      </c>
      <c r="R1740" s="40" t="s">
        <v>1495</v>
      </c>
      <c r="S1740" s="40" t="s">
        <v>11935</v>
      </c>
      <c r="T1740" s="40" t="s">
        <v>1172</v>
      </c>
      <c r="U1740" s="40">
        <v>24</v>
      </c>
      <c r="V1740" s="40" t="str">
        <f>VLOOKUP(D1740,TIPOLOGIA!A:F,5,0)</f>
        <v>PRINCIPAL</v>
      </c>
      <c r="W1740" s="40" t="str">
        <f>VLOOKUP(D1740,TIPOLOGIA!A:F,6,0)</f>
        <v>TERRESTRE</v>
      </c>
      <c r="X1740" s="40" t="s">
        <v>1498</v>
      </c>
      <c r="Y1740" s="40">
        <v>1</v>
      </c>
      <c r="Z1740" s="51">
        <f>IF(T1740="SOPORTE_TELEFÓNICO",'TARIFAS 2025'!$B$14,IF(V1740="PRINCIPAL",'TARIFAS 2025'!$B$11,IF(V1740="INTERMEDIA",'TARIFAS 2025'!$C$11,IF(V1740="LEJANA",'TARIFAS 2025'!$D$11))))</f>
        <v>31419</v>
      </c>
      <c r="AA1740" s="51">
        <f t="shared" si="28"/>
        <v>31419</v>
      </c>
    </row>
    <row r="1741" spans="1:27" s="85" customFormat="1" x14ac:dyDescent="0.3">
      <c r="A1741" s="40" t="s">
        <v>88</v>
      </c>
      <c r="B1741" s="40" t="str">
        <f>VLOOKUP(A1741,'CENTROS DE COSTOS'!A:D,2,0)</f>
        <v>0036-0005</v>
      </c>
      <c r="C1741" s="40" t="str">
        <f>VLOOKUP(A1741,'CENTROS DE COSTOS'!A:D,3,0)</f>
        <v>Wompi Noroccidente</v>
      </c>
      <c r="D1741" s="40">
        <v>5360</v>
      </c>
      <c r="E1741" s="40" t="s">
        <v>5994</v>
      </c>
      <c r="F1741" s="40">
        <v>36353</v>
      </c>
      <c r="G1741" s="40" t="s">
        <v>33</v>
      </c>
      <c r="H1741" s="40" t="s">
        <v>120</v>
      </c>
      <c r="I1741" s="40" t="s">
        <v>190</v>
      </c>
      <c r="J1741" s="40" t="s">
        <v>7567</v>
      </c>
      <c r="K1741" s="40" t="s">
        <v>1170</v>
      </c>
      <c r="L1741" s="40" t="s">
        <v>9693</v>
      </c>
      <c r="M1741" s="103">
        <v>45979.560416666667</v>
      </c>
      <c r="N1741" s="103">
        <v>45984.620138888888</v>
      </c>
      <c r="O1741" s="40" t="s">
        <v>35</v>
      </c>
      <c r="P1741" s="40" t="s">
        <v>35</v>
      </c>
      <c r="Q1741" s="40" t="s">
        <v>1494</v>
      </c>
      <c r="R1741" s="40" t="s">
        <v>1495</v>
      </c>
      <c r="S1741" s="40" t="s">
        <v>11936</v>
      </c>
      <c r="T1741" s="40" t="s">
        <v>1172</v>
      </c>
      <c r="U1741" s="40">
        <v>64</v>
      </c>
      <c r="V1741" s="40" t="str">
        <f>VLOOKUP(D1741,TIPOLOGIA!A:F,5,0)</f>
        <v>PRINCIPAL</v>
      </c>
      <c r="W1741" s="40" t="str">
        <f>VLOOKUP(D1741,TIPOLOGIA!A:F,6,0)</f>
        <v>TERRESTRE</v>
      </c>
      <c r="X1741" s="40" t="s">
        <v>1498</v>
      </c>
      <c r="Y1741" s="40">
        <v>1</v>
      </c>
      <c r="Z1741" s="51">
        <f>IF(T1741="SOPORTE_TELEFÓNICO",'TARIFAS 2025'!$B$14,IF(V1741="PRINCIPAL",'TARIFAS 2025'!$B$11,IF(V1741="INTERMEDIA",'TARIFAS 2025'!$C$11,IF(V1741="LEJANA",'TARIFAS 2025'!$D$11))))</f>
        <v>31419</v>
      </c>
      <c r="AA1741" s="51">
        <f t="shared" si="28"/>
        <v>31419</v>
      </c>
    </row>
    <row r="1742" spans="1:27" s="85" customFormat="1" x14ac:dyDescent="0.3">
      <c r="A1742" s="40" t="s">
        <v>88</v>
      </c>
      <c r="B1742" s="40" t="str">
        <f>VLOOKUP(A1742,'CENTROS DE COSTOS'!A:D,2,0)</f>
        <v>0036-0005</v>
      </c>
      <c r="C1742" s="40" t="str">
        <f>VLOOKUP(A1742,'CENTROS DE COSTOS'!A:D,3,0)</f>
        <v>Wompi Noroccidente</v>
      </c>
      <c r="D1742" s="40">
        <v>5088</v>
      </c>
      <c r="E1742" s="40" t="s">
        <v>5995</v>
      </c>
      <c r="F1742" s="40">
        <v>29383</v>
      </c>
      <c r="G1742" s="40" t="s">
        <v>33</v>
      </c>
      <c r="H1742" s="40" t="s">
        <v>120</v>
      </c>
      <c r="I1742" s="40" t="s">
        <v>155</v>
      </c>
      <c r="J1742" s="40" t="s">
        <v>7568</v>
      </c>
      <c r="K1742" s="40" t="s">
        <v>1170</v>
      </c>
      <c r="L1742" s="40" t="s">
        <v>9694</v>
      </c>
      <c r="M1742" s="103">
        <v>45980.388194444437</v>
      </c>
      <c r="N1742" s="103">
        <v>45984.620833333327</v>
      </c>
      <c r="O1742" s="40" t="s">
        <v>35</v>
      </c>
      <c r="P1742" s="40" t="s">
        <v>35</v>
      </c>
      <c r="Q1742" s="40" t="s">
        <v>1494</v>
      </c>
      <c r="R1742" s="40" t="s">
        <v>1495</v>
      </c>
      <c r="S1742" s="40" t="s">
        <v>11937</v>
      </c>
      <c r="T1742" s="40" t="s">
        <v>1172</v>
      </c>
      <c r="U1742" s="40">
        <v>32</v>
      </c>
      <c r="V1742" s="40" t="str">
        <f>VLOOKUP(D1742,TIPOLOGIA!A:F,5,0)</f>
        <v>PRINCIPAL</v>
      </c>
      <c r="W1742" s="40" t="str">
        <f>VLOOKUP(D1742,TIPOLOGIA!A:F,6,0)</f>
        <v>TERRESTRE</v>
      </c>
      <c r="X1742" s="40" t="s">
        <v>1498</v>
      </c>
      <c r="Y1742" s="40">
        <v>1</v>
      </c>
      <c r="Z1742" s="51">
        <f>IF(T1742="SOPORTE_TELEFÓNICO",'TARIFAS 2025'!$B$14,IF(V1742="PRINCIPAL",'TARIFAS 2025'!$B$11,IF(V1742="INTERMEDIA",'TARIFAS 2025'!$C$11,IF(V1742="LEJANA",'TARIFAS 2025'!$D$11))))</f>
        <v>31419</v>
      </c>
      <c r="AA1742" s="51">
        <f t="shared" si="28"/>
        <v>31419</v>
      </c>
    </row>
    <row r="1743" spans="1:27" s="85" customFormat="1" x14ac:dyDescent="0.3">
      <c r="A1743" s="40" t="s">
        <v>88</v>
      </c>
      <c r="B1743" s="40" t="str">
        <f>VLOOKUP(A1743,'CENTROS DE COSTOS'!A:D,2,0)</f>
        <v>0036-0005</v>
      </c>
      <c r="C1743" s="40" t="str">
        <f>VLOOKUP(A1743,'CENTROS DE COSTOS'!A:D,3,0)</f>
        <v>Wompi Noroccidente</v>
      </c>
      <c r="D1743" s="40">
        <v>5360</v>
      </c>
      <c r="E1743" s="40" t="s">
        <v>5996</v>
      </c>
      <c r="F1743" s="40">
        <v>76765</v>
      </c>
      <c r="G1743" s="40" t="s">
        <v>33</v>
      </c>
      <c r="H1743" s="40" t="s">
        <v>120</v>
      </c>
      <c r="I1743" s="40" t="s">
        <v>190</v>
      </c>
      <c r="J1743" s="40" t="s">
        <v>7569</v>
      </c>
      <c r="K1743" s="40" t="s">
        <v>1170</v>
      </c>
      <c r="L1743" s="40" t="s">
        <v>9695</v>
      </c>
      <c r="M1743" s="103">
        <v>45980.354861111111</v>
      </c>
      <c r="N1743" s="103">
        <v>45984.621527777781</v>
      </c>
      <c r="O1743" s="40" t="s">
        <v>35</v>
      </c>
      <c r="P1743" s="40" t="s">
        <v>35</v>
      </c>
      <c r="Q1743" s="40" t="s">
        <v>1494</v>
      </c>
      <c r="R1743" s="40" t="s">
        <v>1495</v>
      </c>
      <c r="S1743" s="40" t="s">
        <v>11938</v>
      </c>
      <c r="T1743" s="40" t="s">
        <v>1172</v>
      </c>
      <c r="U1743" s="40">
        <v>24</v>
      </c>
      <c r="V1743" s="40" t="str">
        <f>VLOOKUP(D1743,TIPOLOGIA!A:F,5,0)</f>
        <v>PRINCIPAL</v>
      </c>
      <c r="W1743" s="40" t="str">
        <f>VLOOKUP(D1743,TIPOLOGIA!A:F,6,0)</f>
        <v>TERRESTRE</v>
      </c>
      <c r="X1743" s="40" t="s">
        <v>1498</v>
      </c>
      <c r="Y1743" s="40">
        <v>1</v>
      </c>
      <c r="Z1743" s="51">
        <f>IF(T1743="SOPORTE_TELEFÓNICO",'TARIFAS 2025'!$B$14,IF(V1743="PRINCIPAL",'TARIFAS 2025'!$B$11,IF(V1743="INTERMEDIA",'TARIFAS 2025'!$C$11,IF(V1743="LEJANA",'TARIFAS 2025'!$D$11))))</f>
        <v>31419</v>
      </c>
      <c r="AA1743" s="51">
        <f t="shared" si="28"/>
        <v>31419</v>
      </c>
    </row>
    <row r="1744" spans="1:27" s="85" customFormat="1" x14ac:dyDescent="0.3">
      <c r="A1744" s="40" t="s">
        <v>88</v>
      </c>
      <c r="B1744" s="40" t="str">
        <f>VLOOKUP(A1744,'CENTROS DE COSTOS'!A:D,2,0)</f>
        <v>0036-0005</v>
      </c>
      <c r="C1744" s="40" t="str">
        <f>VLOOKUP(A1744,'CENTROS DE COSTOS'!A:D,3,0)</f>
        <v>Wompi Noroccidente</v>
      </c>
      <c r="D1744" s="40">
        <v>5001</v>
      </c>
      <c r="E1744" s="40" t="s">
        <v>5997</v>
      </c>
      <c r="F1744" s="40">
        <v>14950</v>
      </c>
      <c r="G1744" s="40" t="s">
        <v>33</v>
      </c>
      <c r="H1744" s="40" t="s">
        <v>120</v>
      </c>
      <c r="I1744" s="40" t="s">
        <v>88</v>
      </c>
      <c r="J1744" s="40" t="s">
        <v>7570</v>
      </c>
      <c r="K1744" s="40" t="s">
        <v>1170</v>
      </c>
      <c r="L1744" s="40" t="s">
        <v>9696</v>
      </c>
      <c r="M1744" s="103">
        <v>45980.464583333327</v>
      </c>
      <c r="N1744" s="103">
        <v>45984.62222222222</v>
      </c>
      <c r="O1744" s="40" t="s">
        <v>35</v>
      </c>
      <c r="P1744" s="40" t="s">
        <v>35</v>
      </c>
      <c r="Q1744" s="40" t="s">
        <v>1494</v>
      </c>
      <c r="R1744" s="40" t="s">
        <v>1495</v>
      </c>
      <c r="S1744" s="40" t="s">
        <v>11939</v>
      </c>
      <c r="T1744" s="40" t="s">
        <v>1172</v>
      </c>
      <c r="U1744" s="40">
        <v>16</v>
      </c>
      <c r="V1744" s="40" t="str">
        <f>VLOOKUP(D1744,TIPOLOGIA!A:F,5,0)</f>
        <v>PRINCIPAL</v>
      </c>
      <c r="W1744" s="40" t="str">
        <f>VLOOKUP(D1744,TIPOLOGIA!A:F,6,0)</f>
        <v>TERRESTRE</v>
      </c>
      <c r="X1744" s="40" t="s">
        <v>1498</v>
      </c>
      <c r="Y1744" s="40">
        <v>1</v>
      </c>
      <c r="Z1744" s="51">
        <f>IF(T1744="SOPORTE_TELEFÓNICO",'TARIFAS 2025'!$B$14,IF(V1744="PRINCIPAL",'TARIFAS 2025'!$B$11,IF(V1744="INTERMEDIA",'TARIFAS 2025'!$C$11,IF(V1744="LEJANA",'TARIFAS 2025'!$D$11))))</f>
        <v>31419</v>
      </c>
      <c r="AA1744" s="51">
        <f t="shared" si="28"/>
        <v>31419</v>
      </c>
    </row>
    <row r="1745" spans="1:27" s="85" customFormat="1" x14ac:dyDescent="0.3">
      <c r="A1745" s="40" t="s">
        <v>88</v>
      </c>
      <c r="B1745" s="40" t="str">
        <f>VLOOKUP(A1745,'CENTROS DE COSTOS'!A:D,2,0)</f>
        <v>0036-0005</v>
      </c>
      <c r="C1745" s="40" t="str">
        <f>VLOOKUP(A1745,'CENTROS DE COSTOS'!A:D,3,0)</f>
        <v>Wompi Noroccidente</v>
      </c>
      <c r="D1745" s="40">
        <v>5001</v>
      </c>
      <c r="E1745" s="40" t="s">
        <v>5998</v>
      </c>
      <c r="F1745" s="40">
        <v>79435</v>
      </c>
      <c r="G1745" s="40" t="s">
        <v>33</v>
      </c>
      <c r="H1745" s="40" t="s">
        <v>120</v>
      </c>
      <c r="I1745" s="40" t="s">
        <v>88</v>
      </c>
      <c r="J1745" s="40" t="s">
        <v>6319</v>
      </c>
      <c r="K1745" s="40" t="s">
        <v>1170</v>
      </c>
      <c r="L1745" s="40" t="s">
        <v>9697</v>
      </c>
      <c r="M1745" s="103">
        <v>45980.491666666669</v>
      </c>
      <c r="N1745" s="103">
        <v>45984.622916666667</v>
      </c>
      <c r="O1745" s="40" t="s">
        <v>35</v>
      </c>
      <c r="P1745" s="40" t="s">
        <v>35</v>
      </c>
      <c r="Q1745" s="40" t="s">
        <v>1494</v>
      </c>
      <c r="R1745" s="40" t="s">
        <v>1495</v>
      </c>
      <c r="S1745" s="40" t="s">
        <v>11940</v>
      </c>
      <c r="T1745" s="40" t="s">
        <v>1172</v>
      </c>
      <c r="U1745" s="40">
        <v>24</v>
      </c>
      <c r="V1745" s="40" t="str">
        <f>VLOOKUP(D1745,TIPOLOGIA!A:F,5,0)</f>
        <v>PRINCIPAL</v>
      </c>
      <c r="W1745" s="40" t="str">
        <f>VLOOKUP(D1745,TIPOLOGIA!A:F,6,0)</f>
        <v>TERRESTRE</v>
      </c>
      <c r="X1745" s="40" t="s">
        <v>1498</v>
      </c>
      <c r="Y1745" s="40">
        <v>1</v>
      </c>
      <c r="Z1745" s="51">
        <f>IF(T1745="SOPORTE_TELEFÓNICO",'TARIFAS 2025'!$B$14,IF(V1745="PRINCIPAL",'TARIFAS 2025'!$B$11,IF(V1745="INTERMEDIA",'TARIFAS 2025'!$C$11,IF(V1745="LEJANA",'TARIFAS 2025'!$D$11))))</f>
        <v>31419</v>
      </c>
      <c r="AA1745" s="51">
        <f t="shared" si="28"/>
        <v>31419</v>
      </c>
    </row>
    <row r="1746" spans="1:27" s="85" customFormat="1" x14ac:dyDescent="0.3">
      <c r="A1746" s="40" t="s">
        <v>88</v>
      </c>
      <c r="B1746" s="40" t="str">
        <f>VLOOKUP(A1746,'CENTROS DE COSTOS'!A:D,2,0)</f>
        <v>0036-0005</v>
      </c>
      <c r="C1746" s="40" t="str">
        <f>VLOOKUP(A1746,'CENTROS DE COSTOS'!A:D,3,0)</f>
        <v>Wompi Noroccidente</v>
      </c>
      <c r="D1746" s="40">
        <v>5088</v>
      </c>
      <c r="E1746" s="40" t="s">
        <v>5999</v>
      </c>
      <c r="F1746" s="40">
        <v>17101</v>
      </c>
      <c r="G1746" s="40" t="s">
        <v>33</v>
      </c>
      <c r="H1746" s="40" t="s">
        <v>120</v>
      </c>
      <c r="I1746" s="40" t="s">
        <v>155</v>
      </c>
      <c r="J1746" s="40" t="s">
        <v>7571</v>
      </c>
      <c r="K1746" s="40" t="s">
        <v>1170</v>
      </c>
      <c r="L1746" s="40" t="s">
        <v>9698</v>
      </c>
      <c r="M1746" s="103">
        <v>45980.540972222218</v>
      </c>
      <c r="N1746" s="103">
        <v>45984.623611111107</v>
      </c>
      <c r="O1746" s="40" t="s">
        <v>35</v>
      </c>
      <c r="P1746" s="40" t="s">
        <v>35</v>
      </c>
      <c r="Q1746" s="40" t="s">
        <v>1494</v>
      </c>
      <c r="R1746" s="40" t="s">
        <v>1495</v>
      </c>
      <c r="S1746" s="40" t="s">
        <v>11941</v>
      </c>
      <c r="T1746" s="40" t="s">
        <v>1172</v>
      </c>
      <c r="U1746" s="40">
        <v>64</v>
      </c>
      <c r="V1746" s="40" t="str">
        <f>VLOOKUP(D1746,TIPOLOGIA!A:F,5,0)</f>
        <v>PRINCIPAL</v>
      </c>
      <c r="W1746" s="40" t="str">
        <f>VLOOKUP(D1746,TIPOLOGIA!A:F,6,0)</f>
        <v>TERRESTRE</v>
      </c>
      <c r="X1746" s="40" t="s">
        <v>1498</v>
      </c>
      <c r="Y1746" s="40">
        <v>1</v>
      </c>
      <c r="Z1746" s="51">
        <f>IF(T1746="SOPORTE_TELEFÓNICO",'TARIFAS 2025'!$B$14,IF(V1746="PRINCIPAL",'TARIFAS 2025'!$B$11,IF(V1746="INTERMEDIA",'TARIFAS 2025'!$C$11,IF(V1746="LEJANA",'TARIFAS 2025'!$D$11))))</f>
        <v>31419</v>
      </c>
      <c r="AA1746" s="51">
        <f t="shared" si="28"/>
        <v>31419</v>
      </c>
    </row>
    <row r="1747" spans="1:27" s="85" customFormat="1" x14ac:dyDescent="0.3">
      <c r="A1747" s="40" t="s">
        <v>88</v>
      </c>
      <c r="B1747" s="40" t="str">
        <f>VLOOKUP(A1747,'CENTROS DE COSTOS'!A:D,2,0)</f>
        <v>0036-0005</v>
      </c>
      <c r="C1747" s="40" t="str">
        <f>VLOOKUP(A1747,'CENTROS DE COSTOS'!A:D,3,0)</f>
        <v>Wompi Noroccidente</v>
      </c>
      <c r="D1747" s="40">
        <v>5360</v>
      </c>
      <c r="E1747" s="40" t="s">
        <v>6000</v>
      </c>
      <c r="F1747" s="40">
        <v>13152</v>
      </c>
      <c r="G1747" s="40" t="s">
        <v>33</v>
      </c>
      <c r="H1747" s="40" t="s">
        <v>120</v>
      </c>
      <c r="I1747" s="40" t="s">
        <v>190</v>
      </c>
      <c r="J1747" s="40" t="s">
        <v>7572</v>
      </c>
      <c r="K1747" s="40" t="s">
        <v>1170</v>
      </c>
      <c r="L1747" s="40" t="s">
        <v>9699</v>
      </c>
      <c r="M1747" s="103">
        <v>45980.549305555563</v>
      </c>
      <c r="N1747" s="103">
        <v>45984.624305555553</v>
      </c>
      <c r="O1747" s="40" t="s">
        <v>35</v>
      </c>
      <c r="P1747" s="40" t="s">
        <v>35</v>
      </c>
      <c r="Q1747" s="40" t="s">
        <v>1494</v>
      </c>
      <c r="R1747" s="40" t="s">
        <v>1495</v>
      </c>
      <c r="S1747" s="40" t="s">
        <v>11942</v>
      </c>
      <c r="T1747" s="40" t="s">
        <v>1172</v>
      </c>
      <c r="U1747" s="40">
        <v>24</v>
      </c>
      <c r="V1747" s="40" t="str">
        <f>VLOOKUP(D1747,TIPOLOGIA!A:F,5,0)</f>
        <v>PRINCIPAL</v>
      </c>
      <c r="W1747" s="40" t="str">
        <f>VLOOKUP(D1747,TIPOLOGIA!A:F,6,0)</f>
        <v>TERRESTRE</v>
      </c>
      <c r="X1747" s="40" t="s">
        <v>1498</v>
      </c>
      <c r="Y1747" s="40">
        <v>1</v>
      </c>
      <c r="Z1747" s="51">
        <f>IF(T1747="SOPORTE_TELEFÓNICO",'TARIFAS 2025'!$B$14,IF(V1747="PRINCIPAL",'TARIFAS 2025'!$B$11,IF(V1747="INTERMEDIA",'TARIFAS 2025'!$C$11,IF(V1747="LEJANA",'TARIFAS 2025'!$D$11))))</f>
        <v>31419</v>
      </c>
      <c r="AA1747" s="51">
        <f t="shared" si="28"/>
        <v>31419</v>
      </c>
    </row>
    <row r="1748" spans="1:27" s="85" customFormat="1" x14ac:dyDescent="0.3">
      <c r="A1748" s="40" t="s">
        <v>88</v>
      </c>
      <c r="B1748" s="40" t="str">
        <f>VLOOKUP(A1748,'CENTROS DE COSTOS'!A:D,2,0)</f>
        <v>0036-0005</v>
      </c>
      <c r="C1748" s="40" t="str">
        <f>VLOOKUP(A1748,'CENTROS DE COSTOS'!A:D,3,0)</f>
        <v>Wompi Noroccidente</v>
      </c>
      <c r="D1748" s="40">
        <v>5001</v>
      </c>
      <c r="E1748" s="40" t="s">
        <v>6001</v>
      </c>
      <c r="F1748" s="40">
        <v>65354</v>
      </c>
      <c r="G1748" s="40" t="s">
        <v>33</v>
      </c>
      <c r="H1748" s="40" t="s">
        <v>120</v>
      </c>
      <c r="I1748" s="40" t="s">
        <v>88</v>
      </c>
      <c r="J1748" s="40" t="s">
        <v>1648</v>
      </c>
      <c r="K1748" s="40" t="s">
        <v>1170</v>
      </c>
      <c r="L1748" s="40" t="s">
        <v>9700</v>
      </c>
      <c r="M1748" s="103">
        <v>45980.611805555563</v>
      </c>
      <c r="N1748" s="103">
        <v>45984.625</v>
      </c>
      <c r="O1748" s="40" t="s">
        <v>35</v>
      </c>
      <c r="P1748" s="40" t="s">
        <v>35</v>
      </c>
      <c r="Q1748" s="40" t="s">
        <v>1494</v>
      </c>
      <c r="R1748" s="40" t="s">
        <v>1495</v>
      </c>
      <c r="S1748" s="40" t="s">
        <v>11943</v>
      </c>
      <c r="T1748" s="40" t="s">
        <v>1172</v>
      </c>
      <c r="U1748" s="40">
        <v>32</v>
      </c>
      <c r="V1748" s="40" t="str">
        <f>VLOOKUP(D1748,TIPOLOGIA!A:F,5,0)</f>
        <v>PRINCIPAL</v>
      </c>
      <c r="W1748" s="40" t="str">
        <f>VLOOKUP(D1748,TIPOLOGIA!A:F,6,0)</f>
        <v>TERRESTRE</v>
      </c>
      <c r="X1748" s="40" t="s">
        <v>1498</v>
      </c>
      <c r="Y1748" s="40">
        <v>1</v>
      </c>
      <c r="Z1748" s="51">
        <f>IF(T1748="SOPORTE_TELEFÓNICO",'TARIFAS 2025'!$B$14,IF(V1748="PRINCIPAL",'TARIFAS 2025'!$B$11,IF(V1748="INTERMEDIA",'TARIFAS 2025'!$C$11,IF(V1748="LEJANA",'TARIFAS 2025'!$D$11))))</f>
        <v>31419</v>
      </c>
      <c r="AA1748" s="51">
        <f t="shared" si="28"/>
        <v>31419</v>
      </c>
    </row>
    <row r="1749" spans="1:27" s="85" customFormat="1" x14ac:dyDescent="0.3">
      <c r="A1749" s="40" t="s">
        <v>88</v>
      </c>
      <c r="B1749" s="40" t="str">
        <f>VLOOKUP(A1749,'CENTROS DE COSTOS'!A:D,2,0)</f>
        <v>0036-0005</v>
      </c>
      <c r="C1749" s="40" t="str">
        <f>VLOOKUP(A1749,'CENTROS DE COSTOS'!A:D,3,0)</f>
        <v>Wompi Noroccidente</v>
      </c>
      <c r="D1749" s="40">
        <v>5001</v>
      </c>
      <c r="E1749" s="40" t="s">
        <v>6002</v>
      </c>
      <c r="F1749" s="40">
        <v>16553</v>
      </c>
      <c r="G1749" s="40" t="s">
        <v>33</v>
      </c>
      <c r="H1749" s="40" t="s">
        <v>120</v>
      </c>
      <c r="I1749" s="40" t="s">
        <v>88</v>
      </c>
      <c r="J1749" s="40" t="s">
        <v>6612</v>
      </c>
      <c r="K1749" s="40" t="s">
        <v>1170</v>
      </c>
      <c r="L1749" s="40" t="s">
        <v>9701</v>
      </c>
      <c r="M1749" s="103">
        <v>45981.333333333343</v>
      </c>
      <c r="N1749" s="103">
        <v>45984.626388888893</v>
      </c>
      <c r="O1749" s="40" t="s">
        <v>35</v>
      </c>
      <c r="P1749" s="40" t="s">
        <v>35</v>
      </c>
      <c r="Q1749" s="40" t="s">
        <v>1494</v>
      </c>
      <c r="R1749" s="40" t="s">
        <v>1495</v>
      </c>
      <c r="S1749" s="40" t="s">
        <v>11944</v>
      </c>
      <c r="T1749" s="40" t="s">
        <v>1172</v>
      </c>
      <c r="U1749" s="40">
        <v>64</v>
      </c>
      <c r="V1749" s="40" t="str">
        <f>VLOOKUP(D1749,TIPOLOGIA!A:F,5,0)</f>
        <v>PRINCIPAL</v>
      </c>
      <c r="W1749" s="40" t="str">
        <f>VLOOKUP(D1749,TIPOLOGIA!A:F,6,0)</f>
        <v>TERRESTRE</v>
      </c>
      <c r="X1749" s="40" t="s">
        <v>1498</v>
      </c>
      <c r="Y1749" s="40">
        <v>1</v>
      </c>
      <c r="Z1749" s="51">
        <f>IF(T1749="SOPORTE_TELEFÓNICO",'TARIFAS 2025'!$B$14,IF(V1749="PRINCIPAL",'TARIFAS 2025'!$B$11,IF(V1749="INTERMEDIA",'TARIFAS 2025'!$C$11,IF(V1749="LEJANA",'TARIFAS 2025'!$D$11))))</f>
        <v>31419</v>
      </c>
      <c r="AA1749" s="51">
        <f t="shared" si="28"/>
        <v>31419</v>
      </c>
    </row>
    <row r="1750" spans="1:27" s="85" customFormat="1" x14ac:dyDescent="0.3">
      <c r="A1750" s="40" t="s">
        <v>89</v>
      </c>
      <c r="B1750" s="40" t="str">
        <f>VLOOKUP(A1750,'CENTROS DE COSTOS'!A:D,2,0)</f>
        <v>0036-0001</v>
      </c>
      <c r="C1750" s="40" t="str">
        <f>VLOOKUP(A1750,'CENTROS DE COSTOS'!A:D,3,0)</f>
        <v>Wompi Costa</v>
      </c>
      <c r="D1750" s="40">
        <v>23068</v>
      </c>
      <c r="E1750" s="40" t="s">
        <v>6003</v>
      </c>
      <c r="F1750" s="40">
        <v>63136</v>
      </c>
      <c r="G1750" s="40" t="s">
        <v>33</v>
      </c>
      <c r="H1750" s="40" t="s">
        <v>276</v>
      </c>
      <c r="I1750" s="40" t="s">
        <v>593</v>
      </c>
      <c r="J1750" s="40" t="s">
        <v>7573</v>
      </c>
      <c r="K1750" s="40" t="s">
        <v>1170</v>
      </c>
      <c r="L1750" s="40" t="s">
        <v>9702</v>
      </c>
      <c r="M1750" s="103">
        <v>45975.333333333343</v>
      </c>
      <c r="N1750" s="103">
        <v>45984.629166666673</v>
      </c>
      <c r="O1750" s="40" t="s">
        <v>35</v>
      </c>
      <c r="P1750" s="40" t="s">
        <v>35</v>
      </c>
      <c r="Q1750" s="40" t="s">
        <v>1494</v>
      </c>
      <c r="R1750" s="40" t="s">
        <v>1495</v>
      </c>
      <c r="S1750" s="40" t="s">
        <v>11945</v>
      </c>
      <c r="T1750" s="40" t="s">
        <v>1497</v>
      </c>
      <c r="U1750" s="40">
        <v>24</v>
      </c>
      <c r="V1750" s="40" t="str">
        <f>VLOOKUP(D1750,TIPOLOGIA!A:F,5,0)</f>
        <v>LEJANA</v>
      </c>
      <c r="W1750" s="40" t="str">
        <f>VLOOKUP(D1750,TIPOLOGIA!A:F,6,0)</f>
        <v>TERRESTRE</v>
      </c>
      <c r="X1750" s="40" t="s">
        <v>1749</v>
      </c>
      <c r="Y1750" s="40">
        <v>1</v>
      </c>
      <c r="Z1750" s="51">
        <f>IF(T1750="SOPORTE_TELEFÓNICO",'TARIFAS 2025'!$B$14,IF(V1750="PRINCIPAL",'TARIFAS 2025'!$B$11,IF(V1750="INTERMEDIA",'TARIFAS 2025'!$C$11,IF(V1750="LEJANA",'TARIFAS 2025'!$D$11))))</f>
        <v>40250</v>
      </c>
      <c r="AA1750" s="51">
        <f t="shared" si="28"/>
        <v>40250</v>
      </c>
    </row>
    <row r="1751" spans="1:27" s="85" customFormat="1" x14ac:dyDescent="0.3">
      <c r="A1751" s="40" t="s">
        <v>89</v>
      </c>
      <c r="B1751" s="40" t="str">
        <f>VLOOKUP(A1751,'CENTROS DE COSTOS'!A:D,2,0)</f>
        <v>0036-0001</v>
      </c>
      <c r="C1751" s="40" t="str">
        <f>VLOOKUP(A1751,'CENTROS DE COSTOS'!A:D,3,0)</f>
        <v>Wompi Costa</v>
      </c>
      <c r="D1751" s="40">
        <v>23815</v>
      </c>
      <c r="E1751" s="40">
        <v>3018780</v>
      </c>
      <c r="F1751" s="40">
        <v>76704</v>
      </c>
      <c r="G1751" s="40" t="s">
        <v>33</v>
      </c>
      <c r="H1751" s="40" t="s">
        <v>276</v>
      </c>
      <c r="I1751" s="40" t="s">
        <v>1148</v>
      </c>
      <c r="J1751" s="40" t="s">
        <v>7574</v>
      </c>
      <c r="K1751" s="40" t="s">
        <v>1170</v>
      </c>
      <c r="L1751" s="40" t="s">
        <v>9703</v>
      </c>
      <c r="M1751" s="103">
        <v>45975.385416666657</v>
      </c>
      <c r="N1751" s="103">
        <v>45985.363888888889</v>
      </c>
      <c r="O1751" s="40" t="s">
        <v>35</v>
      </c>
      <c r="P1751" s="40" t="s">
        <v>35</v>
      </c>
      <c r="Q1751" s="40" t="s">
        <v>1494</v>
      </c>
      <c r="R1751" s="40" t="s">
        <v>1495</v>
      </c>
      <c r="S1751" s="40" t="s">
        <v>11946</v>
      </c>
      <c r="T1751" s="40" t="s">
        <v>1497</v>
      </c>
      <c r="U1751" s="40">
        <v>40</v>
      </c>
      <c r="V1751" s="40" t="str">
        <f>VLOOKUP(D1751,TIPOLOGIA!A:F,5,0)</f>
        <v>LEJANA</v>
      </c>
      <c r="W1751" s="40" t="str">
        <f>VLOOKUP(D1751,TIPOLOGIA!A:F,6,0)</f>
        <v>TERRESTRE</v>
      </c>
      <c r="X1751" s="40" t="s">
        <v>1749</v>
      </c>
      <c r="Y1751" s="40">
        <v>1</v>
      </c>
      <c r="Z1751" s="51">
        <f>IF(T1751="SOPORTE_TELEFÓNICO",'TARIFAS 2025'!$B$14,IF(V1751="PRINCIPAL",'TARIFAS 2025'!$B$11,IF(V1751="INTERMEDIA",'TARIFAS 2025'!$C$11,IF(V1751="LEJANA",'TARIFAS 2025'!$D$11))))</f>
        <v>40250</v>
      </c>
      <c r="AA1751" s="51">
        <f t="shared" si="28"/>
        <v>40250</v>
      </c>
    </row>
    <row r="1752" spans="1:27" s="85" customFormat="1" x14ac:dyDescent="0.3">
      <c r="A1752" s="40" t="s">
        <v>71</v>
      </c>
      <c r="B1752" s="40" t="str">
        <f>VLOOKUP(A1752,'CENTROS DE COSTOS'!A:D,2,0)</f>
        <v>0036-0004</v>
      </c>
      <c r="C1752" s="40" t="str">
        <f>VLOOKUP(A1752,'CENTROS DE COSTOS'!A:D,3,0)</f>
        <v>Wompi Centro</v>
      </c>
      <c r="D1752" s="40">
        <v>25843</v>
      </c>
      <c r="E1752" s="40">
        <v>3028995</v>
      </c>
      <c r="F1752" s="40">
        <v>73429</v>
      </c>
      <c r="G1752" s="40" t="s">
        <v>33</v>
      </c>
      <c r="H1752" s="40" t="s">
        <v>618</v>
      </c>
      <c r="I1752" s="40" t="s">
        <v>720</v>
      </c>
      <c r="J1752" s="40" t="s">
        <v>7575</v>
      </c>
      <c r="K1752" s="40" t="s">
        <v>1170</v>
      </c>
      <c r="L1752" s="40" t="s">
        <v>9704</v>
      </c>
      <c r="M1752" s="103">
        <v>45979.580555555563</v>
      </c>
      <c r="N1752" s="103">
        <v>45985.386111111111</v>
      </c>
      <c r="O1752" s="40" t="s">
        <v>35</v>
      </c>
      <c r="P1752" s="40" t="s">
        <v>35</v>
      </c>
      <c r="Q1752" s="40" t="s">
        <v>1494</v>
      </c>
      <c r="R1752" s="40" t="s">
        <v>1495</v>
      </c>
      <c r="S1752" s="40" t="s">
        <v>11947</v>
      </c>
      <c r="T1752" s="40" t="s">
        <v>1497</v>
      </c>
      <c r="U1752" s="40">
        <v>64</v>
      </c>
      <c r="V1752" s="40" t="str">
        <f>VLOOKUP(D1752,TIPOLOGIA!A:F,5,0)</f>
        <v>INTERMEDIA</v>
      </c>
      <c r="W1752" s="40" t="str">
        <f>VLOOKUP(D1752,TIPOLOGIA!A:F,6,0)</f>
        <v>TERRESTRE</v>
      </c>
      <c r="X1752" s="40" t="s">
        <v>1749</v>
      </c>
      <c r="Y1752" s="40">
        <v>1</v>
      </c>
      <c r="Z1752" s="51">
        <f>IF(T1752="SOPORTE_TELEFÓNICO",'TARIFAS 2025'!$B$14,IF(V1752="PRINCIPAL",'TARIFAS 2025'!$B$11,IF(V1752="INTERMEDIA",'TARIFAS 2025'!$C$11,IF(V1752="LEJANA",'TARIFAS 2025'!$D$11))))</f>
        <v>36351</v>
      </c>
      <c r="AA1752" s="51">
        <f t="shared" si="28"/>
        <v>36351</v>
      </c>
    </row>
    <row r="1753" spans="1:27" s="85" customFormat="1" x14ac:dyDescent="0.3">
      <c r="A1753" s="40" t="s">
        <v>98</v>
      </c>
      <c r="B1753" s="40" t="str">
        <f>VLOOKUP(A1753,'CENTROS DE COSTOS'!A:D,2,0)</f>
        <v>0036-0006</v>
      </c>
      <c r="C1753" s="40" t="str">
        <f>VLOOKUP(A1753,'CENTROS DE COSTOS'!A:D,3,0)</f>
        <v>Wompi Oriente</v>
      </c>
      <c r="D1753" s="40">
        <v>50318</v>
      </c>
      <c r="E1753" s="40">
        <v>3038938</v>
      </c>
      <c r="F1753" s="40">
        <v>61597</v>
      </c>
      <c r="G1753" s="40" t="s">
        <v>33</v>
      </c>
      <c r="H1753" s="40" t="s">
        <v>814</v>
      </c>
      <c r="I1753" s="40" t="s">
        <v>788</v>
      </c>
      <c r="J1753" s="40" t="s">
        <v>7576</v>
      </c>
      <c r="K1753" s="40" t="s">
        <v>1170</v>
      </c>
      <c r="L1753" s="40" t="s">
        <v>9705</v>
      </c>
      <c r="M1753" s="103">
        <v>45981.36041666667</v>
      </c>
      <c r="N1753" s="103">
        <v>45985.386805555558</v>
      </c>
      <c r="O1753" s="40" t="s">
        <v>35</v>
      </c>
      <c r="P1753" s="40" t="s">
        <v>35</v>
      </c>
      <c r="Q1753" s="40" t="s">
        <v>1494</v>
      </c>
      <c r="R1753" s="40" t="s">
        <v>1495</v>
      </c>
      <c r="S1753" s="40" t="s">
        <v>11948</v>
      </c>
      <c r="T1753" s="40" t="s">
        <v>1497</v>
      </c>
      <c r="U1753" s="40">
        <v>16</v>
      </c>
      <c r="V1753" s="40" t="str">
        <f>VLOOKUP(D1753,TIPOLOGIA!A:F,5,0)</f>
        <v>INTERMEDIA</v>
      </c>
      <c r="W1753" s="40" t="str">
        <f>VLOOKUP(D1753,TIPOLOGIA!A:F,6,0)</f>
        <v>TERRESTRE</v>
      </c>
      <c r="X1753" s="40" t="s">
        <v>1571</v>
      </c>
      <c r="Y1753" s="40">
        <v>1</v>
      </c>
      <c r="Z1753" s="51">
        <f>IF(T1753="SOPORTE_TELEFÓNICO",'TARIFAS 2025'!$B$14,IF(V1753="PRINCIPAL",'TARIFAS 2025'!$B$11,IF(V1753="INTERMEDIA",'TARIFAS 2025'!$C$11,IF(V1753="LEJANA",'TARIFAS 2025'!$D$11))))</f>
        <v>36351</v>
      </c>
      <c r="AA1753" s="51">
        <f t="shared" si="28"/>
        <v>36351</v>
      </c>
    </row>
    <row r="1754" spans="1:27" s="85" customFormat="1" x14ac:dyDescent="0.3">
      <c r="A1754" s="40" t="s">
        <v>90</v>
      </c>
      <c r="B1754" s="40" t="str">
        <f>VLOOKUP(A1754,'CENTROS DE COSTOS'!A:D,2,0)</f>
        <v>0036-0006</v>
      </c>
      <c r="C1754" s="40" t="str">
        <f>VLOOKUP(A1754,'CENTROS DE COSTOS'!A:D,3,0)</f>
        <v>Wompi Oriente</v>
      </c>
      <c r="D1754" s="40">
        <v>41306</v>
      </c>
      <c r="E1754" s="40">
        <v>3040886</v>
      </c>
      <c r="F1754" s="40">
        <v>71018</v>
      </c>
      <c r="G1754" s="40" t="s">
        <v>33</v>
      </c>
      <c r="H1754" s="40" t="s">
        <v>740</v>
      </c>
      <c r="I1754" s="40" t="s">
        <v>751</v>
      </c>
      <c r="J1754" s="40" t="s">
        <v>7577</v>
      </c>
      <c r="K1754" s="40" t="s">
        <v>1170</v>
      </c>
      <c r="L1754" s="40" t="s">
        <v>9706</v>
      </c>
      <c r="M1754" s="103">
        <v>45981.487500000003</v>
      </c>
      <c r="N1754" s="103">
        <v>45985.387499999997</v>
      </c>
      <c r="O1754" s="40" t="s">
        <v>35</v>
      </c>
      <c r="P1754" s="40" t="s">
        <v>35</v>
      </c>
      <c r="Q1754" s="40" t="s">
        <v>1494</v>
      </c>
      <c r="R1754" s="40" t="s">
        <v>1495</v>
      </c>
      <c r="S1754" s="40" t="s">
        <v>11949</v>
      </c>
      <c r="T1754" s="40" t="s">
        <v>1497</v>
      </c>
      <c r="U1754" s="40">
        <v>40</v>
      </c>
      <c r="V1754" s="40" t="str">
        <f>VLOOKUP(D1754,TIPOLOGIA!A:F,5,0)</f>
        <v>INTERMEDIA</v>
      </c>
      <c r="W1754" s="40" t="str">
        <f>VLOOKUP(D1754,TIPOLOGIA!A:F,6,0)</f>
        <v>TERRESTRE</v>
      </c>
      <c r="X1754" s="40" t="s">
        <v>1571</v>
      </c>
      <c r="Y1754" s="40">
        <v>1</v>
      </c>
      <c r="Z1754" s="51">
        <f>IF(T1754="SOPORTE_TELEFÓNICO",'TARIFAS 2025'!$B$14,IF(V1754="PRINCIPAL",'TARIFAS 2025'!$B$11,IF(V1754="INTERMEDIA",'TARIFAS 2025'!$C$11,IF(V1754="LEJANA",'TARIFAS 2025'!$D$11))))</f>
        <v>36351</v>
      </c>
      <c r="AA1754" s="51">
        <f t="shared" si="28"/>
        <v>36351</v>
      </c>
    </row>
    <row r="1755" spans="1:27" s="85" customFormat="1" x14ac:dyDescent="0.3">
      <c r="A1755" s="40" t="s">
        <v>90</v>
      </c>
      <c r="B1755" s="40" t="str">
        <f>VLOOKUP(A1755,'CENTROS DE COSTOS'!A:D,2,0)</f>
        <v>0036-0006</v>
      </c>
      <c r="C1755" s="40" t="str">
        <f>VLOOKUP(A1755,'CENTROS DE COSTOS'!A:D,3,0)</f>
        <v>Wompi Oriente</v>
      </c>
      <c r="D1755" s="40">
        <v>41132</v>
      </c>
      <c r="E1755" s="40">
        <v>3043339</v>
      </c>
      <c r="F1755" s="40">
        <v>74766</v>
      </c>
      <c r="G1755" s="40" t="s">
        <v>33</v>
      </c>
      <c r="H1755" s="40" t="s">
        <v>740</v>
      </c>
      <c r="I1755" s="40" t="s">
        <v>747</v>
      </c>
      <c r="J1755" s="40" t="s">
        <v>6663</v>
      </c>
      <c r="K1755" s="40" t="s">
        <v>1170</v>
      </c>
      <c r="L1755" s="40" t="s">
        <v>9707</v>
      </c>
      <c r="M1755" s="103">
        <v>45982.333333333343</v>
      </c>
      <c r="N1755" s="103">
        <v>45985.388194444437</v>
      </c>
      <c r="O1755" s="40" t="s">
        <v>35</v>
      </c>
      <c r="P1755" s="40" t="s">
        <v>35</v>
      </c>
      <c r="Q1755" s="40" t="s">
        <v>1494</v>
      </c>
      <c r="R1755" s="40" t="s">
        <v>1495</v>
      </c>
      <c r="S1755" s="40" t="s">
        <v>11950</v>
      </c>
      <c r="T1755" s="40" t="s">
        <v>1497</v>
      </c>
      <c r="U1755" s="40">
        <v>24</v>
      </c>
      <c r="V1755" s="40" t="str">
        <f>VLOOKUP(D1755,TIPOLOGIA!A:F,5,0)</f>
        <v>INTERMEDIA</v>
      </c>
      <c r="W1755" s="40" t="str">
        <f>VLOOKUP(D1755,TIPOLOGIA!A:F,6,0)</f>
        <v>TERRESTRE</v>
      </c>
      <c r="X1755" s="40" t="s">
        <v>1571</v>
      </c>
      <c r="Y1755" s="40">
        <v>1</v>
      </c>
      <c r="Z1755" s="51">
        <f>IF(T1755="SOPORTE_TELEFÓNICO",'TARIFAS 2025'!$B$14,IF(V1755="PRINCIPAL",'TARIFAS 2025'!$B$11,IF(V1755="INTERMEDIA",'TARIFAS 2025'!$C$11,IF(V1755="LEJANA",'TARIFAS 2025'!$D$11))))</f>
        <v>36351</v>
      </c>
      <c r="AA1755" s="51">
        <f t="shared" si="28"/>
        <v>36351</v>
      </c>
    </row>
    <row r="1756" spans="1:27" s="85" customFormat="1" x14ac:dyDescent="0.3">
      <c r="A1756" s="40" t="s">
        <v>77</v>
      </c>
      <c r="B1756" s="40" t="str">
        <f>VLOOKUP(A1756,'CENTROS DE COSTOS'!A:D,2,0)</f>
        <v>0036-0003</v>
      </c>
      <c r="C1756" s="40" t="str">
        <f>VLOOKUP(A1756,'CENTROS DE COSTOS'!A:D,3,0)</f>
        <v>Wompi Suroccidente</v>
      </c>
      <c r="D1756" s="40">
        <v>19075</v>
      </c>
      <c r="E1756" s="40">
        <v>2959252</v>
      </c>
      <c r="F1756" s="40">
        <v>63761</v>
      </c>
      <c r="G1756" s="40" t="s">
        <v>33</v>
      </c>
      <c r="H1756" s="40" t="s">
        <v>498</v>
      </c>
      <c r="I1756" s="40" t="s">
        <v>500</v>
      </c>
      <c r="J1756" s="40" t="s">
        <v>1775</v>
      </c>
      <c r="K1756" s="40" t="s">
        <v>1170</v>
      </c>
      <c r="L1756" s="40" t="s">
        <v>9708</v>
      </c>
      <c r="M1756" s="103">
        <v>45960.565972222219</v>
      </c>
      <c r="N1756" s="103">
        <v>45985.395138888889</v>
      </c>
      <c r="O1756" s="40" t="s">
        <v>35</v>
      </c>
      <c r="P1756" s="40" t="s">
        <v>35</v>
      </c>
      <c r="Q1756" s="40" t="s">
        <v>1494</v>
      </c>
      <c r="R1756" s="40" t="s">
        <v>1495</v>
      </c>
      <c r="S1756" s="40" t="s">
        <v>11951</v>
      </c>
      <c r="T1756" s="40" t="s">
        <v>1497</v>
      </c>
      <c r="U1756" s="40">
        <v>16</v>
      </c>
      <c r="V1756" s="40" t="str">
        <f>VLOOKUP(D1756,TIPOLOGIA!A:F,5,0)</f>
        <v>LEJANA</v>
      </c>
      <c r="W1756" s="40" t="str">
        <f>VLOOKUP(D1756,TIPOLOGIA!A:F,6,0)</f>
        <v>TERRESTRE</v>
      </c>
      <c r="X1756" s="40" t="s">
        <v>1802</v>
      </c>
      <c r="Y1756" s="40">
        <v>1</v>
      </c>
      <c r="Z1756" s="51">
        <f>IF(T1756="SOPORTE_TELEFÓNICO",'TARIFAS 2025'!$B$14,IF(V1756="PRINCIPAL",'TARIFAS 2025'!$B$11,IF(V1756="INTERMEDIA",'TARIFAS 2025'!$C$11,IF(V1756="LEJANA",'TARIFAS 2025'!$D$11))))</f>
        <v>40250</v>
      </c>
      <c r="AA1756" s="51">
        <f t="shared" si="28"/>
        <v>40250</v>
      </c>
    </row>
    <row r="1757" spans="1:27" s="85" customFormat="1" x14ac:dyDescent="0.3">
      <c r="A1757" s="40" t="s">
        <v>89</v>
      </c>
      <c r="B1757" s="40" t="str">
        <f>VLOOKUP(A1757,'CENTROS DE COSTOS'!A:D,2,0)</f>
        <v>0036-0001</v>
      </c>
      <c r="C1757" s="40" t="str">
        <f>VLOOKUP(A1757,'CENTROS DE COSTOS'!A:D,3,0)</f>
        <v>Wompi Costa</v>
      </c>
      <c r="D1757" s="40">
        <v>23417</v>
      </c>
      <c r="E1757" s="40">
        <v>2959276</v>
      </c>
      <c r="F1757" s="40">
        <v>80279</v>
      </c>
      <c r="G1757" s="40" t="s">
        <v>33</v>
      </c>
      <c r="H1757" s="40" t="s">
        <v>276</v>
      </c>
      <c r="I1757" s="40" t="s">
        <v>600</v>
      </c>
      <c r="J1757" s="40" t="s">
        <v>7578</v>
      </c>
      <c r="K1757" s="40" t="s">
        <v>1170</v>
      </c>
      <c r="L1757" s="40" t="s">
        <v>9709</v>
      </c>
      <c r="M1757" s="103">
        <v>45960.577777777777</v>
      </c>
      <c r="N1757" s="103">
        <v>45985.395833333343</v>
      </c>
      <c r="O1757" s="40" t="s">
        <v>35</v>
      </c>
      <c r="P1757" s="40" t="s">
        <v>35</v>
      </c>
      <c r="Q1757" s="40" t="s">
        <v>1494</v>
      </c>
      <c r="R1757" s="40" t="s">
        <v>1495</v>
      </c>
      <c r="S1757" s="40" t="s">
        <v>11952</v>
      </c>
      <c r="T1757" s="40" t="s">
        <v>1497</v>
      </c>
      <c r="U1757" s="40">
        <v>8</v>
      </c>
      <c r="V1757" s="40" t="str">
        <f>VLOOKUP(D1757,TIPOLOGIA!A:F,5,0)</f>
        <v>INTERMEDIA</v>
      </c>
      <c r="W1757" s="40" t="str">
        <f>VLOOKUP(D1757,TIPOLOGIA!A:F,6,0)</f>
        <v>TERRESTRE</v>
      </c>
      <c r="X1757" s="40" t="s">
        <v>1802</v>
      </c>
      <c r="Y1757" s="40">
        <v>1</v>
      </c>
      <c r="Z1757" s="51">
        <f>IF(T1757="SOPORTE_TELEFÓNICO",'TARIFAS 2025'!$B$14,IF(V1757="PRINCIPAL",'TARIFAS 2025'!$B$11,IF(V1757="INTERMEDIA",'TARIFAS 2025'!$C$11,IF(V1757="LEJANA",'TARIFAS 2025'!$D$11))))</f>
        <v>36351</v>
      </c>
      <c r="AA1757" s="51">
        <f t="shared" si="28"/>
        <v>36351</v>
      </c>
    </row>
    <row r="1758" spans="1:27" s="85" customFormat="1" x14ac:dyDescent="0.3">
      <c r="A1758" s="40" t="s">
        <v>80</v>
      </c>
      <c r="B1758" s="40" t="str">
        <f>VLOOKUP(A1758,'CENTROS DE COSTOS'!A:D,2,0)</f>
        <v>0036-0001</v>
      </c>
      <c r="C1758" s="40" t="str">
        <f>VLOOKUP(A1758,'CENTROS DE COSTOS'!A:D,3,0)</f>
        <v>Wompi Costa</v>
      </c>
      <c r="D1758" s="40">
        <v>13001</v>
      </c>
      <c r="E1758" s="40">
        <v>3049195</v>
      </c>
      <c r="F1758" s="40">
        <v>49194</v>
      </c>
      <c r="G1758" s="40" t="s">
        <v>33</v>
      </c>
      <c r="H1758" s="40" t="s">
        <v>275</v>
      </c>
      <c r="I1758" s="40" t="s">
        <v>80</v>
      </c>
      <c r="J1758" s="40" t="s">
        <v>7579</v>
      </c>
      <c r="K1758" s="40" t="s">
        <v>1170</v>
      </c>
      <c r="L1758" s="40" t="s">
        <v>9710</v>
      </c>
      <c r="M1758" s="103">
        <v>45985.333333333343</v>
      </c>
      <c r="N1758" s="103">
        <v>45985.40347222222</v>
      </c>
      <c r="O1758" s="40" t="s">
        <v>35</v>
      </c>
      <c r="P1758" s="40" t="s">
        <v>35</v>
      </c>
      <c r="Q1758" s="40" t="s">
        <v>1494</v>
      </c>
      <c r="R1758" s="40" t="s">
        <v>1495</v>
      </c>
      <c r="S1758" s="40" t="s">
        <v>11953</v>
      </c>
      <c r="T1758" s="40" t="s">
        <v>1172</v>
      </c>
      <c r="U1758" s="40">
        <v>16</v>
      </c>
      <c r="V1758" s="40" t="str">
        <f>VLOOKUP(D1758,TIPOLOGIA!A:F,5,0)</f>
        <v>PRINCIPAL</v>
      </c>
      <c r="W1758" s="40" t="str">
        <f>VLOOKUP(D1758,TIPOLOGIA!A:F,6,0)</f>
        <v>TERRESTRE</v>
      </c>
      <c r="X1758" s="40" t="s">
        <v>5087</v>
      </c>
      <c r="Y1758" s="40">
        <v>1</v>
      </c>
      <c r="Z1758" s="51">
        <f>IF(T1758="SOPORTE_TELEFÓNICO",'TARIFAS 2025'!$B$14,IF(V1758="PRINCIPAL",'TARIFAS 2025'!$B$11,IF(V1758="INTERMEDIA",'TARIFAS 2025'!$C$11,IF(V1758="LEJANA",'TARIFAS 2025'!$D$11))))</f>
        <v>31419</v>
      </c>
      <c r="AA1758" s="51">
        <f t="shared" si="28"/>
        <v>31419</v>
      </c>
    </row>
    <row r="1759" spans="1:27" s="85" customFormat="1" x14ac:dyDescent="0.3">
      <c r="A1759" s="40" t="s">
        <v>86</v>
      </c>
      <c r="B1759" s="40" t="str">
        <f>VLOOKUP(A1759,'CENTROS DE COSTOS'!A:D,2,0)</f>
        <v>0036-0002</v>
      </c>
      <c r="C1759" s="40" t="str">
        <f>VLOOKUP(A1759,'CENTROS DE COSTOS'!A:D,3,0)</f>
        <v>Wompi Eje Cafetero</v>
      </c>
      <c r="D1759" s="40">
        <v>17001</v>
      </c>
      <c r="E1759" s="40">
        <v>3042715</v>
      </c>
      <c r="F1759" s="40">
        <v>75659</v>
      </c>
      <c r="G1759" s="40" t="s">
        <v>33</v>
      </c>
      <c r="H1759" s="40" t="s">
        <v>126</v>
      </c>
      <c r="I1759" s="40" t="s">
        <v>86</v>
      </c>
      <c r="J1759" s="40" t="s">
        <v>7580</v>
      </c>
      <c r="K1759" s="40" t="s">
        <v>1170</v>
      </c>
      <c r="L1759" s="40" t="s">
        <v>9711</v>
      </c>
      <c r="M1759" s="103">
        <v>45981.647916666669</v>
      </c>
      <c r="N1759" s="103">
        <v>45985.420138888891</v>
      </c>
      <c r="O1759" s="40" t="s">
        <v>35</v>
      </c>
      <c r="P1759" s="40" t="s">
        <v>35</v>
      </c>
      <c r="Q1759" s="40" t="s">
        <v>1494</v>
      </c>
      <c r="R1759" s="40" t="s">
        <v>1495</v>
      </c>
      <c r="S1759" s="40" t="s">
        <v>11954</v>
      </c>
      <c r="T1759" s="40" t="s">
        <v>1172</v>
      </c>
      <c r="U1759" s="40">
        <v>16</v>
      </c>
      <c r="V1759" s="40" t="str">
        <f>VLOOKUP(D1759,TIPOLOGIA!A:F,5,0)</f>
        <v>PRINCIPAL</v>
      </c>
      <c r="W1759" s="40" t="str">
        <f>VLOOKUP(D1759,TIPOLOGIA!A:F,6,0)</f>
        <v>TERRESTRE</v>
      </c>
      <c r="X1759" s="40" t="s">
        <v>1207</v>
      </c>
      <c r="Y1759" s="40">
        <v>1</v>
      </c>
      <c r="Z1759" s="51">
        <f>IF(T1759="SOPORTE_TELEFÓNICO",'TARIFAS 2025'!$B$14,IF(V1759="PRINCIPAL",'TARIFAS 2025'!$B$11,IF(V1759="INTERMEDIA",'TARIFAS 2025'!$C$11,IF(V1759="LEJANA",'TARIFAS 2025'!$D$11))))</f>
        <v>31419</v>
      </c>
      <c r="AA1759" s="51">
        <f t="shared" si="28"/>
        <v>31419</v>
      </c>
    </row>
    <row r="1760" spans="1:27" s="85" customFormat="1" x14ac:dyDescent="0.3">
      <c r="A1760" s="40" t="s">
        <v>88</v>
      </c>
      <c r="B1760" s="40" t="str">
        <f>VLOOKUP(A1760,'CENTROS DE COSTOS'!A:D,2,0)</f>
        <v>0036-0005</v>
      </c>
      <c r="C1760" s="40" t="str">
        <f>VLOOKUP(A1760,'CENTROS DE COSTOS'!A:D,3,0)</f>
        <v>Wompi Noroccidente</v>
      </c>
      <c r="D1760" s="40">
        <v>5088</v>
      </c>
      <c r="E1760" s="40">
        <v>3037902</v>
      </c>
      <c r="F1760" s="40">
        <v>28952</v>
      </c>
      <c r="G1760" s="40" t="s">
        <v>33</v>
      </c>
      <c r="H1760" s="40" t="s">
        <v>120</v>
      </c>
      <c r="I1760" s="40" t="s">
        <v>155</v>
      </c>
      <c r="J1760" s="40" t="s">
        <v>3244</v>
      </c>
      <c r="K1760" s="40" t="s">
        <v>1170</v>
      </c>
      <c r="L1760" s="40" t="s">
        <v>9712</v>
      </c>
      <c r="M1760" s="103">
        <v>45981.333333333343</v>
      </c>
      <c r="N1760" s="103">
        <v>45985.4375</v>
      </c>
      <c r="O1760" s="40" t="s">
        <v>35</v>
      </c>
      <c r="P1760" s="40" t="s">
        <v>35</v>
      </c>
      <c r="Q1760" s="40" t="s">
        <v>1494</v>
      </c>
      <c r="R1760" s="40" t="s">
        <v>1495</v>
      </c>
      <c r="S1760" s="40" t="s">
        <v>11955</v>
      </c>
      <c r="T1760" s="40" t="s">
        <v>1172</v>
      </c>
      <c r="U1760" s="40">
        <v>56</v>
      </c>
      <c r="V1760" s="40" t="str">
        <f>VLOOKUP(D1760,TIPOLOGIA!A:F,5,0)</f>
        <v>PRINCIPAL</v>
      </c>
      <c r="W1760" s="40" t="str">
        <f>VLOOKUP(D1760,TIPOLOGIA!A:F,6,0)</f>
        <v>TERRESTRE</v>
      </c>
      <c r="X1760" s="40" t="s">
        <v>1498</v>
      </c>
      <c r="Y1760" s="40">
        <v>1</v>
      </c>
      <c r="Z1760" s="51">
        <f>IF(T1760="SOPORTE_TELEFÓNICO",'TARIFAS 2025'!$B$14,IF(V1760="PRINCIPAL",'TARIFAS 2025'!$B$11,IF(V1760="INTERMEDIA",'TARIFAS 2025'!$C$11,IF(V1760="LEJANA",'TARIFAS 2025'!$D$11))))</f>
        <v>31419</v>
      </c>
      <c r="AA1760" s="51">
        <f t="shared" si="28"/>
        <v>31419</v>
      </c>
    </row>
    <row r="1761" spans="1:27" s="85" customFormat="1" x14ac:dyDescent="0.3">
      <c r="A1761" s="40" t="s">
        <v>89</v>
      </c>
      <c r="B1761" s="40" t="str">
        <f>VLOOKUP(A1761,'CENTROS DE COSTOS'!A:D,2,0)</f>
        <v>0036-0001</v>
      </c>
      <c r="C1761" s="40" t="str">
        <f>VLOOKUP(A1761,'CENTROS DE COSTOS'!A:D,3,0)</f>
        <v>Wompi Costa</v>
      </c>
      <c r="D1761" s="40">
        <v>23001</v>
      </c>
      <c r="E1761" s="40">
        <v>3047720</v>
      </c>
      <c r="F1761" s="40">
        <v>79396</v>
      </c>
      <c r="G1761" s="40" t="s">
        <v>33</v>
      </c>
      <c r="H1761" s="40" t="s">
        <v>276</v>
      </c>
      <c r="I1761" s="40" t="s">
        <v>89</v>
      </c>
      <c r="J1761" s="40" t="s">
        <v>1301</v>
      </c>
      <c r="K1761" s="40" t="s">
        <v>1170</v>
      </c>
      <c r="L1761" s="40" t="s">
        <v>9713</v>
      </c>
      <c r="M1761" s="103">
        <v>45982.635416666657</v>
      </c>
      <c r="N1761" s="103">
        <v>45985.480555555558</v>
      </c>
      <c r="O1761" s="40" t="s">
        <v>35</v>
      </c>
      <c r="P1761" s="40" t="s">
        <v>35</v>
      </c>
      <c r="Q1761" s="40" t="s">
        <v>1494</v>
      </c>
      <c r="R1761" s="40" t="s">
        <v>1495</v>
      </c>
      <c r="S1761" s="40" t="s">
        <v>11956</v>
      </c>
      <c r="T1761" s="40" t="s">
        <v>1172</v>
      </c>
      <c r="U1761" s="40">
        <v>16</v>
      </c>
      <c r="V1761" s="40" t="str">
        <f>VLOOKUP(D1761,TIPOLOGIA!A:F,5,0)</f>
        <v>PRINCIPAL</v>
      </c>
      <c r="W1761" s="40" t="str">
        <f>VLOOKUP(D1761,TIPOLOGIA!A:F,6,0)</f>
        <v>TERRESTRE</v>
      </c>
      <c r="X1761" s="40" t="s">
        <v>1209</v>
      </c>
      <c r="Y1761" s="40">
        <v>1</v>
      </c>
      <c r="Z1761" s="51">
        <f>IF(T1761="SOPORTE_TELEFÓNICO",'TARIFAS 2025'!$B$14,IF(V1761="PRINCIPAL",'TARIFAS 2025'!$B$11,IF(V1761="INTERMEDIA",'TARIFAS 2025'!$C$11,IF(V1761="LEJANA",'TARIFAS 2025'!$D$11))))</f>
        <v>31419</v>
      </c>
      <c r="AA1761" s="51">
        <f t="shared" si="28"/>
        <v>31419</v>
      </c>
    </row>
    <row r="1762" spans="1:27" s="85" customFormat="1" x14ac:dyDescent="0.3">
      <c r="A1762" s="40" t="s">
        <v>86</v>
      </c>
      <c r="B1762" s="40" t="str">
        <f>VLOOKUP(A1762,'CENTROS DE COSTOS'!A:D,2,0)</f>
        <v>0036-0002</v>
      </c>
      <c r="C1762" s="40" t="str">
        <f>VLOOKUP(A1762,'CENTROS DE COSTOS'!A:D,3,0)</f>
        <v>Wompi Eje Cafetero</v>
      </c>
      <c r="D1762" s="40">
        <v>17001</v>
      </c>
      <c r="E1762" s="40">
        <v>3045728</v>
      </c>
      <c r="F1762" s="40">
        <v>59121</v>
      </c>
      <c r="G1762" s="40" t="s">
        <v>33</v>
      </c>
      <c r="H1762" s="40" t="s">
        <v>126</v>
      </c>
      <c r="I1762" s="40" t="s">
        <v>86</v>
      </c>
      <c r="J1762" s="40" t="s">
        <v>7581</v>
      </c>
      <c r="K1762" s="40" t="s">
        <v>1170</v>
      </c>
      <c r="L1762" s="40" t="s">
        <v>9714</v>
      </c>
      <c r="M1762" s="103">
        <v>45982.458333333343</v>
      </c>
      <c r="N1762" s="103">
        <v>45985.482638888891</v>
      </c>
      <c r="O1762" s="40" t="s">
        <v>35</v>
      </c>
      <c r="P1762" s="40" t="s">
        <v>35</v>
      </c>
      <c r="Q1762" s="40" t="s">
        <v>1494</v>
      </c>
      <c r="R1762" s="40" t="s">
        <v>1495</v>
      </c>
      <c r="S1762" s="40" t="s">
        <v>11957</v>
      </c>
      <c r="T1762" s="40" t="s">
        <v>1172</v>
      </c>
      <c r="U1762" s="40">
        <v>48</v>
      </c>
      <c r="V1762" s="40" t="str">
        <f>VLOOKUP(D1762,TIPOLOGIA!A:F,5,0)</f>
        <v>PRINCIPAL</v>
      </c>
      <c r="W1762" s="40" t="str">
        <f>VLOOKUP(D1762,TIPOLOGIA!A:F,6,0)</f>
        <v>TERRESTRE</v>
      </c>
      <c r="X1762" s="40" t="s">
        <v>1207</v>
      </c>
      <c r="Y1762" s="40">
        <v>1</v>
      </c>
      <c r="Z1762" s="51">
        <f>IF(T1762="SOPORTE_TELEFÓNICO",'TARIFAS 2025'!$B$14,IF(V1762="PRINCIPAL",'TARIFAS 2025'!$B$11,IF(V1762="INTERMEDIA",'TARIFAS 2025'!$C$11,IF(V1762="LEJANA",'TARIFAS 2025'!$D$11))))</f>
        <v>31419</v>
      </c>
      <c r="AA1762" s="51">
        <f t="shared" si="28"/>
        <v>31419</v>
      </c>
    </row>
    <row r="1763" spans="1:27" s="85" customFormat="1" x14ac:dyDescent="0.3">
      <c r="A1763" s="40" t="s">
        <v>86</v>
      </c>
      <c r="B1763" s="40" t="str">
        <f>VLOOKUP(A1763,'CENTROS DE COSTOS'!A:D,2,0)</f>
        <v>0036-0002</v>
      </c>
      <c r="C1763" s="40" t="str">
        <f>VLOOKUP(A1763,'CENTROS DE COSTOS'!A:D,3,0)</f>
        <v>Wompi Eje Cafetero</v>
      </c>
      <c r="D1763" s="40">
        <v>17001</v>
      </c>
      <c r="E1763" s="40">
        <v>3042839</v>
      </c>
      <c r="F1763" s="40">
        <v>24963</v>
      </c>
      <c r="G1763" s="40" t="s">
        <v>33</v>
      </c>
      <c r="H1763" s="40" t="s">
        <v>126</v>
      </c>
      <c r="I1763" s="40" t="s">
        <v>86</v>
      </c>
      <c r="J1763" s="40" t="s">
        <v>7582</v>
      </c>
      <c r="K1763" s="40" t="s">
        <v>1170</v>
      </c>
      <c r="L1763" s="40" t="s">
        <v>9715</v>
      </c>
      <c r="M1763" s="103">
        <v>45981.674305555563</v>
      </c>
      <c r="N1763" s="103">
        <v>45985.484027777777</v>
      </c>
      <c r="O1763" s="40" t="s">
        <v>35</v>
      </c>
      <c r="P1763" s="40" t="s">
        <v>35</v>
      </c>
      <c r="Q1763" s="40" t="s">
        <v>1494</v>
      </c>
      <c r="R1763" s="40" t="s">
        <v>1495</v>
      </c>
      <c r="S1763" s="40" t="s">
        <v>11958</v>
      </c>
      <c r="T1763" s="40" t="s">
        <v>1172</v>
      </c>
      <c r="U1763" s="40">
        <v>32</v>
      </c>
      <c r="V1763" s="40" t="str">
        <f>VLOOKUP(D1763,TIPOLOGIA!A:F,5,0)</f>
        <v>PRINCIPAL</v>
      </c>
      <c r="W1763" s="40" t="str">
        <f>VLOOKUP(D1763,TIPOLOGIA!A:F,6,0)</f>
        <v>TERRESTRE</v>
      </c>
      <c r="X1763" s="40" t="s">
        <v>1207</v>
      </c>
      <c r="Y1763" s="40">
        <v>1</v>
      </c>
      <c r="Z1763" s="51">
        <f>IF(T1763="SOPORTE_TELEFÓNICO",'TARIFAS 2025'!$B$14,IF(V1763="PRINCIPAL",'TARIFAS 2025'!$B$11,IF(V1763="INTERMEDIA",'TARIFAS 2025'!$C$11,IF(V1763="LEJANA",'TARIFAS 2025'!$D$11))))</f>
        <v>31419</v>
      </c>
      <c r="AA1763" s="51">
        <f t="shared" si="28"/>
        <v>31419</v>
      </c>
    </row>
    <row r="1764" spans="1:27" s="85" customFormat="1" x14ac:dyDescent="0.3">
      <c r="A1764" s="40" t="s">
        <v>89</v>
      </c>
      <c r="B1764" s="40" t="str">
        <f>VLOOKUP(A1764,'CENTROS DE COSTOS'!A:D,2,0)</f>
        <v>0036-0001</v>
      </c>
      <c r="C1764" s="40" t="str">
        <f>VLOOKUP(A1764,'CENTROS DE COSTOS'!A:D,3,0)</f>
        <v>Wompi Costa</v>
      </c>
      <c r="D1764" s="40">
        <v>5250</v>
      </c>
      <c r="E1764" s="40">
        <v>3020317</v>
      </c>
      <c r="F1764" s="40">
        <v>79079</v>
      </c>
      <c r="G1764" s="40" t="s">
        <v>33</v>
      </c>
      <c r="H1764" s="40" t="s">
        <v>120</v>
      </c>
      <c r="I1764" s="40" t="s">
        <v>176</v>
      </c>
      <c r="J1764" s="40" t="s">
        <v>7583</v>
      </c>
      <c r="K1764" s="40" t="s">
        <v>1170</v>
      </c>
      <c r="L1764" s="40" t="s">
        <v>9716</v>
      </c>
      <c r="M1764" s="103">
        <v>45975.490277777782</v>
      </c>
      <c r="N1764" s="103">
        <v>45985.487500000003</v>
      </c>
      <c r="O1764" s="40" t="s">
        <v>35</v>
      </c>
      <c r="P1764" s="40" t="s">
        <v>35</v>
      </c>
      <c r="Q1764" s="40" t="s">
        <v>1494</v>
      </c>
      <c r="R1764" s="40" t="s">
        <v>1495</v>
      </c>
      <c r="S1764" s="40" t="s">
        <v>11959</v>
      </c>
      <c r="T1764" s="40" t="s">
        <v>1497</v>
      </c>
      <c r="U1764" s="40">
        <v>56</v>
      </c>
      <c r="V1764" s="40" t="str">
        <f>VLOOKUP(D1764,TIPOLOGIA!A:F,5,0)</f>
        <v>LEJANA</v>
      </c>
      <c r="W1764" s="40" t="str">
        <f>VLOOKUP(D1764,TIPOLOGIA!A:F,6,0)</f>
        <v>TERRESTRE</v>
      </c>
      <c r="X1764" s="40" t="s">
        <v>1749</v>
      </c>
      <c r="Y1764" s="40">
        <v>1</v>
      </c>
      <c r="Z1764" s="51">
        <f>IF(T1764="SOPORTE_TELEFÓNICO",'TARIFAS 2025'!$B$14,IF(V1764="PRINCIPAL",'TARIFAS 2025'!$B$11,IF(V1764="INTERMEDIA",'TARIFAS 2025'!$C$11,IF(V1764="LEJANA",'TARIFAS 2025'!$D$11))))</f>
        <v>40250</v>
      </c>
      <c r="AA1764" s="51">
        <f t="shared" si="28"/>
        <v>40250</v>
      </c>
    </row>
    <row r="1765" spans="1:27" s="85" customFormat="1" x14ac:dyDescent="0.3">
      <c r="A1765" s="40" t="s">
        <v>86</v>
      </c>
      <c r="B1765" s="40" t="str">
        <f>VLOOKUP(A1765,'CENTROS DE COSTOS'!A:D,2,0)</f>
        <v>0036-0002</v>
      </c>
      <c r="C1765" s="40" t="str">
        <f>VLOOKUP(A1765,'CENTROS DE COSTOS'!A:D,3,0)</f>
        <v>Wompi Eje Cafetero</v>
      </c>
      <c r="D1765" s="40">
        <v>17001</v>
      </c>
      <c r="E1765" s="40">
        <v>3039730</v>
      </c>
      <c r="F1765" s="40">
        <v>55715</v>
      </c>
      <c r="G1765" s="40" t="s">
        <v>33</v>
      </c>
      <c r="H1765" s="40" t="s">
        <v>126</v>
      </c>
      <c r="I1765" s="40" t="s">
        <v>86</v>
      </c>
      <c r="J1765" s="40" t="s">
        <v>7584</v>
      </c>
      <c r="K1765" s="40" t="s">
        <v>1170</v>
      </c>
      <c r="L1765" s="40" t="s">
        <v>9717</v>
      </c>
      <c r="M1765" s="103">
        <v>45981.408333333333</v>
      </c>
      <c r="N1765" s="103">
        <v>45985.493055555547</v>
      </c>
      <c r="O1765" s="40" t="s">
        <v>35</v>
      </c>
      <c r="P1765" s="40" t="s">
        <v>35</v>
      </c>
      <c r="Q1765" s="40" t="s">
        <v>1494</v>
      </c>
      <c r="R1765" s="40" t="s">
        <v>1495</v>
      </c>
      <c r="S1765" s="40" t="s">
        <v>11960</v>
      </c>
      <c r="T1765" s="40" t="s">
        <v>1172</v>
      </c>
      <c r="U1765" s="40">
        <v>40</v>
      </c>
      <c r="V1765" s="40" t="str">
        <f>VLOOKUP(D1765,TIPOLOGIA!A:F,5,0)</f>
        <v>PRINCIPAL</v>
      </c>
      <c r="W1765" s="40" t="str">
        <f>VLOOKUP(D1765,TIPOLOGIA!A:F,6,0)</f>
        <v>TERRESTRE</v>
      </c>
      <c r="X1765" s="40" t="s">
        <v>1207</v>
      </c>
      <c r="Y1765" s="40">
        <v>1</v>
      </c>
      <c r="Z1765" s="51">
        <f>IF(T1765="SOPORTE_TELEFÓNICO",'TARIFAS 2025'!$B$14,IF(V1765="PRINCIPAL",'TARIFAS 2025'!$B$11,IF(V1765="INTERMEDIA",'TARIFAS 2025'!$C$11,IF(V1765="LEJANA",'TARIFAS 2025'!$D$11))))</f>
        <v>31419</v>
      </c>
      <c r="AA1765" s="51">
        <f t="shared" si="28"/>
        <v>31419</v>
      </c>
    </row>
    <row r="1766" spans="1:27" s="85" customFormat="1" x14ac:dyDescent="0.3">
      <c r="A1766" s="40" t="s">
        <v>95</v>
      </c>
      <c r="B1766" s="40" t="str">
        <f>VLOOKUP(A1766,'CENTROS DE COSTOS'!A:D,2,0)</f>
        <v>0036-0001</v>
      </c>
      <c r="C1766" s="40" t="str">
        <f>VLOOKUP(A1766,'CENTROS DE COSTOS'!A:D,3,0)</f>
        <v>Wompi Costa</v>
      </c>
      <c r="D1766" s="40">
        <v>70001</v>
      </c>
      <c r="E1766" s="40">
        <v>3046907</v>
      </c>
      <c r="F1766" s="40">
        <v>57061</v>
      </c>
      <c r="G1766" s="40" t="s">
        <v>33</v>
      </c>
      <c r="H1766" s="40" t="s">
        <v>504</v>
      </c>
      <c r="I1766" s="40" t="s">
        <v>95</v>
      </c>
      <c r="J1766" s="40" t="s">
        <v>1364</v>
      </c>
      <c r="K1766" s="40" t="s">
        <v>1170</v>
      </c>
      <c r="L1766" s="40" t="s">
        <v>9718</v>
      </c>
      <c r="M1766" s="103">
        <v>45982.536111111112</v>
      </c>
      <c r="N1766" s="103">
        <v>45985.49722222222</v>
      </c>
      <c r="O1766" s="40" t="s">
        <v>35</v>
      </c>
      <c r="P1766" s="40" t="s">
        <v>35</v>
      </c>
      <c r="Q1766" s="40" t="s">
        <v>1494</v>
      </c>
      <c r="R1766" s="40" t="s">
        <v>1495</v>
      </c>
      <c r="S1766" s="40" t="s">
        <v>11961</v>
      </c>
      <c r="T1766" s="40" t="s">
        <v>1172</v>
      </c>
      <c r="U1766" s="40">
        <v>64</v>
      </c>
      <c r="V1766" s="40" t="str">
        <f>VLOOKUP(D1766,TIPOLOGIA!A:F,5,0)</f>
        <v>PRINCIPAL</v>
      </c>
      <c r="W1766" s="40" t="str">
        <f>VLOOKUP(D1766,TIPOLOGIA!A:F,6,0)</f>
        <v>TERRESTRE</v>
      </c>
      <c r="X1766" s="40" t="s">
        <v>1322</v>
      </c>
      <c r="Y1766" s="40">
        <v>1</v>
      </c>
      <c r="Z1766" s="51">
        <f>IF(T1766="SOPORTE_TELEFÓNICO",'TARIFAS 2025'!$B$14,IF(V1766="PRINCIPAL",'TARIFAS 2025'!$B$11,IF(V1766="INTERMEDIA",'TARIFAS 2025'!$C$11,IF(V1766="LEJANA",'TARIFAS 2025'!$D$11))))</f>
        <v>31419</v>
      </c>
      <c r="AA1766" s="51">
        <f t="shared" si="28"/>
        <v>31419</v>
      </c>
    </row>
    <row r="1767" spans="1:27" s="85" customFormat="1" x14ac:dyDescent="0.3">
      <c r="A1767" s="40" t="s">
        <v>92</v>
      </c>
      <c r="B1767" s="40" t="str">
        <f>VLOOKUP(A1767,'CENTROS DE COSTOS'!A:D,2,0)</f>
        <v>0036-0002</v>
      </c>
      <c r="C1767" s="40" t="str">
        <f>VLOOKUP(A1767,'CENTROS DE COSTOS'!A:D,3,0)</f>
        <v>Wompi Eje Cafetero</v>
      </c>
      <c r="D1767" s="40">
        <v>63001</v>
      </c>
      <c r="E1767" s="40">
        <v>3031489</v>
      </c>
      <c r="F1767" s="40">
        <v>74477</v>
      </c>
      <c r="G1767" s="40" t="s">
        <v>33</v>
      </c>
      <c r="H1767" s="40" t="s">
        <v>939</v>
      </c>
      <c r="I1767" s="40" t="s">
        <v>122</v>
      </c>
      <c r="J1767" s="40" t="s">
        <v>7585</v>
      </c>
      <c r="K1767" s="40" t="s">
        <v>1170</v>
      </c>
      <c r="L1767" s="40" t="s">
        <v>9719</v>
      </c>
      <c r="M1767" s="103">
        <v>45980.333333333343</v>
      </c>
      <c r="N1767" s="103">
        <v>45985.505555555559</v>
      </c>
      <c r="O1767" s="40" t="s">
        <v>35</v>
      </c>
      <c r="P1767" s="40" t="s">
        <v>35</v>
      </c>
      <c r="Q1767" s="40" t="s">
        <v>1494</v>
      </c>
      <c r="R1767" s="40" t="s">
        <v>1495</v>
      </c>
      <c r="S1767" s="40" t="s">
        <v>11962</v>
      </c>
      <c r="T1767" s="40" t="s">
        <v>1172</v>
      </c>
      <c r="U1767" s="40">
        <v>16</v>
      </c>
      <c r="V1767" s="40" t="str">
        <f>VLOOKUP(D1767,TIPOLOGIA!A:F,5,0)</f>
        <v>INTERMEDIA</v>
      </c>
      <c r="W1767" s="40" t="str">
        <f>VLOOKUP(D1767,TIPOLOGIA!A:F,6,0)</f>
        <v>TERRESTRE</v>
      </c>
      <c r="X1767" s="40" t="s">
        <v>1231</v>
      </c>
      <c r="Y1767" s="40">
        <v>1</v>
      </c>
      <c r="Z1767" s="51">
        <f>IF(T1767="SOPORTE_TELEFÓNICO",'TARIFAS 2025'!$B$14,IF(V1767="PRINCIPAL",'TARIFAS 2025'!$B$11,IF(V1767="INTERMEDIA",'TARIFAS 2025'!$C$11,IF(V1767="LEJANA",'TARIFAS 2025'!$D$11))))</f>
        <v>36351</v>
      </c>
      <c r="AA1767" s="51">
        <f t="shared" si="28"/>
        <v>36351</v>
      </c>
    </row>
    <row r="1768" spans="1:27" s="85" customFormat="1" x14ac:dyDescent="0.3">
      <c r="A1768" s="40" t="s">
        <v>68</v>
      </c>
      <c r="B1768" s="40" t="str">
        <f>VLOOKUP(A1768,'CENTROS DE COSTOS'!A:D,2,0)</f>
        <v>0036-0001</v>
      </c>
      <c r="C1768" s="40" t="str">
        <f>VLOOKUP(A1768,'CENTROS DE COSTOS'!A:D,3,0)</f>
        <v>Wompi Costa</v>
      </c>
      <c r="D1768" s="40">
        <v>8001</v>
      </c>
      <c r="E1768" s="40">
        <v>3038082</v>
      </c>
      <c r="F1768" s="40">
        <v>50448</v>
      </c>
      <c r="G1768" s="40" t="s">
        <v>33</v>
      </c>
      <c r="H1768" s="40" t="s">
        <v>253</v>
      </c>
      <c r="I1768" s="40" t="s">
        <v>68</v>
      </c>
      <c r="J1768" s="40" t="s">
        <v>7586</v>
      </c>
      <c r="K1768" s="40" t="s">
        <v>1170</v>
      </c>
      <c r="L1768" s="40" t="s">
        <v>9720</v>
      </c>
      <c r="M1768" s="103">
        <v>45981.340277777781</v>
      </c>
      <c r="N1768" s="103">
        <v>45985.512499999997</v>
      </c>
      <c r="O1768" s="40" t="s">
        <v>35</v>
      </c>
      <c r="P1768" s="40" t="s">
        <v>35</v>
      </c>
      <c r="Q1768" s="40" t="s">
        <v>1494</v>
      </c>
      <c r="R1768" s="40" t="s">
        <v>1495</v>
      </c>
      <c r="S1768" s="40" t="s">
        <v>11963</v>
      </c>
      <c r="T1768" s="40" t="s">
        <v>1172</v>
      </c>
      <c r="U1768" s="40">
        <v>56</v>
      </c>
      <c r="V1768" s="40" t="str">
        <f>VLOOKUP(D1768,TIPOLOGIA!A:F,5,0)</f>
        <v>PRINCIPAL</v>
      </c>
      <c r="W1768" s="40" t="str">
        <f>VLOOKUP(D1768,TIPOLOGIA!A:F,6,0)</f>
        <v>TERRESTRE</v>
      </c>
      <c r="X1768" s="40" t="s">
        <v>1537</v>
      </c>
      <c r="Y1768" s="40">
        <v>1</v>
      </c>
      <c r="Z1768" s="51">
        <f>IF(T1768="SOPORTE_TELEFÓNICO",'TARIFAS 2025'!$B$14,IF(V1768="PRINCIPAL",'TARIFAS 2025'!$B$11,IF(V1768="INTERMEDIA",'TARIFAS 2025'!$C$11,IF(V1768="LEJANA",'TARIFAS 2025'!$D$11))))</f>
        <v>31419</v>
      </c>
      <c r="AA1768" s="51">
        <f t="shared" si="28"/>
        <v>31419</v>
      </c>
    </row>
    <row r="1769" spans="1:27" s="85" customFormat="1" x14ac:dyDescent="0.3">
      <c r="A1769" s="40" t="s">
        <v>74</v>
      </c>
      <c r="B1769" s="40" t="str">
        <f>VLOOKUP(A1769,'CENTROS DE COSTOS'!A:D,2,0)</f>
        <v>0036-0007</v>
      </c>
      <c r="C1769" s="40" t="str">
        <f>VLOOKUP(A1769,'CENTROS DE COSTOS'!A:D,3,0)</f>
        <v>Wompi Santander</v>
      </c>
      <c r="D1769" s="40">
        <v>68307</v>
      </c>
      <c r="E1769" s="40">
        <v>3049700</v>
      </c>
      <c r="F1769" s="40">
        <v>75727</v>
      </c>
      <c r="G1769" s="40" t="s">
        <v>33</v>
      </c>
      <c r="H1769" s="40" t="s">
        <v>963</v>
      </c>
      <c r="I1769" s="40" t="s">
        <v>990</v>
      </c>
      <c r="J1769" s="40" t="s">
        <v>7587</v>
      </c>
      <c r="K1769" s="40" t="s">
        <v>1170</v>
      </c>
      <c r="L1769" s="40" t="s">
        <v>9721</v>
      </c>
      <c r="M1769" s="103">
        <v>45985.333333333343</v>
      </c>
      <c r="N1769" s="103">
        <v>45985.525694444441</v>
      </c>
      <c r="O1769" s="40" t="s">
        <v>35</v>
      </c>
      <c r="P1769" s="40" t="s">
        <v>35</v>
      </c>
      <c r="Q1769" s="40" t="s">
        <v>1494</v>
      </c>
      <c r="R1769" s="40" t="s">
        <v>1495</v>
      </c>
      <c r="S1769" s="40" t="s">
        <v>11964</v>
      </c>
      <c r="T1769" s="40" t="s">
        <v>1172</v>
      </c>
      <c r="U1769" s="40">
        <v>56</v>
      </c>
      <c r="V1769" s="40" t="str">
        <f>VLOOKUP(D1769,TIPOLOGIA!A:F,5,0)</f>
        <v>PRINCIPAL</v>
      </c>
      <c r="W1769" s="40" t="str">
        <f>VLOOKUP(D1769,TIPOLOGIA!A:F,6,0)</f>
        <v>TERRESTRE</v>
      </c>
      <c r="X1769" s="40" t="s">
        <v>1526</v>
      </c>
      <c r="Y1769" s="40">
        <v>1</v>
      </c>
      <c r="Z1769" s="51">
        <f>IF(T1769="SOPORTE_TELEFÓNICO",'TARIFAS 2025'!$B$14,IF(V1769="PRINCIPAL",'TARIFAS 2025'!$B$11,IF(V1769="INTERMEDIA",'TARIFAS 2025'!$C$11,IF(V1769="LEJANA",'TARIFAS 2025'!$D$11))))</f>
        <v>31419</v>
      </c>
      <c r="AA1769" s="51">
        <f t="shared" si="28"/>
        <v>31419</v>
      </c>
    </row>
    <row r="1770" spans="1:27" s="85" customFormat="1" x14ac:dyDescent="0.3">
      <c r="A1770" s="40" t="s">
        <v>95</v>
      </c>
      <c r="B1770" s="40" t="str">
        <f>VLOOKUP(A1770,'CENTROS DE COSTOS'!A:D,2,0)</f>
        <v>0036-0001</v>
      </c>
      <c r="C1770" s="40" t="str">
        <f>VLOOKUP(A1770,'CENTROS DE COSTOS'!A:D,3,0)</f>
        <v>Wompi Costa</v>
      </c>
      <c r="D1770" s="40">
        <v>70001</v>
      </c>
      <c r="E1770" s="40">
        <v>3043116</v>
      </c>
      <c r="F1770" s="40">
        <v>26931</v>
      </c>
      <c r="G1770" s="40" t="s">
        <v>33</v>
      </c>
      <c r="H1770" s="40" t="s">
        <v>504</v>
      </c>
      <c r="I1770" s="40" t="s">
        <v>95</v>
      </c>
      <c r="J1770" s="40" t="s">
        <v>1303</v>
      </c>
      <c r="K1770" s="40" t="s">
        <v>1170</v>
      </c>
      <c r="L1770" s="40" t="s">
        <v>9722</v>
      </c>
      <c r="M1770" s="103">
        <v>45981.676388888889</v>
      </c>
      <c r="N1770" s="103">
        <v>45985.527777777781</v>
      </c>
      <c r="O1770" s="40" t="s">
        <v>35</v>
      </c>
      <c r="P1770" s="40" t="s">
        <v>35</v>
      </c>
      <c r="Q1770" s="40" t="s">
        <v>1494</v>
      </c>
      <c r="R1770" s="40" t="s">
        <v>1495</v>
      </c>
      <c r="S1770" s="40" t="s">
        <v>11965</v>
      </c>
      <c r="T1770" s="40" t="s">
        <v>1172</v>
      </c>
      <c r="U1770" s="40">
        <v>16</v>
      </c>
      <c r="V1770" s="40" t="str">
        <f>VLOOKUP(D1770,TIPOLOGIA!A:F,5,0)</f>
        <v>PRINCIPAL</v>
      </c>
      <c r="W1770" s="40" t="str">
        <f>VLOOKUP(D1770,TIPOLOGIA!A:F,6,0)</f>
        <v>TERRESTRE</v>
      </c>
      <c r="X1770" s="40" t="s">
        <v>1322</v>
      </c>
      <c r="Y1770" s="40">
        <v>1</v>
      </c>
      <c r="Z1770" s="51">
        <f>IF(T1770="SOPORTE_TELEFÓNICO",'TARIFAS 2025'!$B$14,IF(V1770="PRINCIPAL",'TARIFAS 2025'!$B$11,IF(V1770="INTERMEDIA",'TARIFAS 2025'!$C$11,IF(V1770="LEJANA",'TARIFAS 2025'!$D$11))))</f>
        <v>31419</v>
      </c>
      <c r="AA1770" s="51">
        <f t="shared" si="28"/>
        <v>31419</v>
      </c>
    </row>
    <row r="1771" spans="1:27" s="85" customFormat="1" x14ac:dyDescent="0.3">
      <c r="A1771" s="40" t="s">
        <v>98</v>
      </c>
      <c r="B1771" s="40" t="str">
        <f>VLOOKUP(A1771,'CENTROS DE COSTOS'!A:D,2,0)</f>
        <v>0036-0006</v>
      </c>
      <c r="C1771" s="40" t="str">
        <f>VLOOKUP(A1771,'CENTROS DE COSTOS'!A:D,3,0)</f>
        <v>Wompi Oriente</v>
      </c>
      <c r="D1771" s="40">
        <v>50001</v>
      </c>
      <c r="E1771" s="40">
        <v>3048412</v>
      </c>
      <c r="F1771" s="40">
        <v>74767</v>
      </c>
      <c r="G1771" s="40" t="s">
        <v>33</v>
      </c>
      <c r="H1771" s="40" t="s">
        <v>814</v>
      </c>
      <c r="I1771" s="40" t="s">
        <v>98</v>
      </c>
      <c r="J1771" s="40" t="s">
        <v>7588</v>
      </c>
      <c r="K1771" s="40" t="s">
        <v>1170</v>
      </c>
      <c r="L1771" s="40" t="s">
        <v>9723</v>
      </c>
      <c r="M1771" s="103">
        <v>45982.7</v>
      </c>
      <c r="N1771" s="103">
        <v>45985.544444444437</v>
      </c>
      <c r="O1771" s="40" t="s">
        <v>35</v>
      </c>
      <c r="P1771" s="40" t="s">
        <v>35</v>
      </c>
      <c r="Q1771" s="40" t="s">
        <v>1494</v>
      </c>
      <c r="R1771" s="40" t="s">
        <v>1495</v>
      </c>
      <c r="S1771" s="40" t="s">
        <v>11966</v>
      </c>
      <c r="T1771" s="40" t="s">
        <v>1172</v>
      </c>
      <c r="U1771" s="40">
        <v>16</v>
      </c>
      <c r="V1771" s="40" t="str">
        <f>VLOOKUP(D1771,TIPOLOGIA!A:F,5,0)</f>
        <v>PRINCIPAL</v>
      </c>
      <c r="W1771" s="40" t="str">
        <f>VLOOKUP(D1771,TIPOLOGIA!A:F,6,0)</f>
        <v>TERRESTRE</v>
      </c>
      <c r="X1771" s="40" t="s">
        <v>1604</v>
      </c>
      <c r="Y1771" s="40">
        <v>1</v>
      </c>
      <c r="Z1771" s="51">
        <f>IF(T1771="SOPORTE_TELEFÓNICO",'TARIFAS 2025'!$B$14,IF(V1771="PRINCIPAL",'TARIFAS 2025'!$B$11,IF(V1771="INTERMEDIA",'TARIFAS 2025'!$C$11,IF(V1771="LEJANA",'TARIFAS 2025'!$D$11))))</f>
        <v>31419</v>
      </c>
      <c r="AA1771" s="51">
        <f t="shared" si="28"/>
        <v>31419</v>
      </c>
    </row>
    <row r="1772" spans="1:27" s="85" customFormat="1" x14ac:dyDescent="0.3">
      <c r="A1772" s="40" t="s">
        <v>86</v>
      </c>
      <c r="B1772" s="40" t="str">
        <f>VLOOKUP(A1772,'CENTROS DE COSTOS'!A:D,2,0)</f>
        <v>0036-0002</v>
      </c>
      <c r="C1772" s="40" t="str">
        <f>VLOOKUP(A1772,'CENTROS DE COSTOS'!A:D,3,0)</f>
        <v>Wompi Eje Cafetero</v>
      </c>
      <c r="D1772" s="40">
        <v>17653</v>
      </c>
      <c r="E1772" s="40">
        <v>3023448</v>
      </c>
      <c r="F1772" s="40">
        <v>53963</v>
      </c>
      <c r="G1772" s="40" t="s">
        <v>33</v>
      </c>
      <c r="H1772" s="40" t="s">
        <v>126</v>
      </c>
      <c r="I1772" s="40" t="s">
        <v>441</v>
      </c>
      <c r="J1772" s="40" t="s">
        <v>7589</v>
      </c>
      <c r="K1772" s="40" t="s">
        <v>1170</v>
      </c>
      <c r="L1772" s="40" t="s">
        <v>9724</v>
      </c>
      <c r="M1772" s="103">
        <v>45979.333333333343</v>
      </c>
      <c r="N1772" s="103">
        <v>45985.56527777778</v>
      </c>
      <c r="O1772" s="40" t="s">
        <v>35</v>
      </c>
      <c r="P1772" s="40" t="s">
        <v>35</v>
      </c>
      <c r="Q1772" s="40" t="s">
        <v>1494</v>
      </c>
      <c r="R1772" s="40" t="s">
        <v>1495</v>
      </c>
      <c r="S1772" s="40" t="s">
        <v>11967</v>
      </c>
      <c r="T1772" s="40" t="s">
        <v>1497</v>
      </c>
      <c r="U1772" s="40">
        <v>24</v>
      </c>
      <c r="V1772" s="40" t="str">
        <f>VLOOKUP(D1772,TIPOLOGIA!A:F,5,0)</f>
        <v>INTERMEDIA</v>
      </c>
      <c r="W1772" s="40" t="str">
        <f>VLOOKUP(D1772,TIPOLOGIA!A:F,6,0)</f>
        <v>TERRESTRE</v>
      </c>
      <c r="X1772" s="40" t="s">
        <v>1749</v>
      </c>
      <c r="Y1772" s="40">
        <v>1</v>
      </c>
      <c r="Z1772" s="51">
        <f>IF(T1772="SOPORTE_TELEFÓNICO",'TARIFAS 2025'!$B$14,IF(V1772="PRINCIPAL",'TARIFAS 2025'!$B$11,IF(V1772="INTERMEDIA",'TARIFAS 2025'!$C$11,IF(V1772="LEJANA",'TARIFAS 2025'!$D$11))))</f>
        <v>36351</v>
      </c>
      <c r="AA1772" s="51">
        <f t="shared" si="28"/>
        <v>36351</v>
      </c>
    </row>
    <row r="1773" spans="1:27" s="85" customFormat="1" x14ac:dyDescent="0.3">
      <c r="A1773" s="40" t="s">
        <v>88</v>
      </c>
      <c r="B1773" s="40" t="str">
        <f>VLOOKUP(A1773,'CENTROS DE COSTOS'!A:D,2,0)</f>
        <v>0036-0005</v>
      </c>
      <c r="C1773" s="40" t="str">
        <f>VLOOKUP(A1773,'CENTROS DE COSTOS'!A:D,3,0)</f>
        <v>Wompi Noroccidente</v>
      </c>
      <c r="D1773" s="40">
        <v>5212</v>
      </c>
      <c r="E1773" s="40">
        <v>3041480</v>
      </c>
      <c r="F1773" s="40">
        <v>14267</v>
      </c>
      <c r="G1773" s="40" t="s">
        <v>33</v>
      </c>
      <c r="H1773" s="40" t="s">
        <v>120</v>
      </c>
      <c r="I1773" s="40" t="s">
        <v>172</v>
      </c>
      <c r="J1773" s="40" t="s">
        <v>7590</v>
      </c>
      <c r="K1773" s="40" t="s">
        <v>1170</v>
      </c>
      <c r="L1773" s="40" t="s">
        <v>9725</v>
      </c>
      <c r="M1773" s="103">
        <v>45981.587500000001</v>
      </c>
      <c r="N1773" s="103">
        <v>45985.57708333333</v>
      </c>
      <c r="O1773" s="40" t="s">
        <v>35</v>
      </c>
      <c r="P1773" s="40" t="s">
        <v>35</v>
      </c>
      <c r="Q1773" s="40" t="s">
        <v>1494</v>
      </c>
      <c r="R1773" s="40" t="s">
        <v>1495</v>
      </c>
      <c r="S1773" s="40" t="s">
        <v>11968</v>
      </c>
      <c r="T1773" s="40" t="s">
        <v>1172</v>
      </c>
      <c r="U1773" s="40">
        <v>56</v>
      </c>
      <c r="V1773" s="40" t="str">
        <f>VLOOKUP(D1773,TIPOLOGIA!A:F,5,0)</f>
        <v>PRINCIPAL</v>
      </c>
      <c r="W1773" s="40" t="str">
        <f>VLOOKUP(D1773,TIPOLOGIA!A:F,6,0)</f>
        <v>TERRESTRE</v>
      </c>
      <c r="X1773" s="40" t="s">
        <v>1332</v>
      </c>
      <c r="Y1773" s="40">
        <v>1</v>
      </c>
      <c r="Z1773" s="51">
        <f>IF(T1773="SOPORTE_TELEFÓNICO",'TARIFAS 2025'!$B$14,IF(V1773="PRINCIPAL",'TARIFAS 2025'!$B$11,IF(V1773="INTERMEDIA",'TARIFAS 2025'!$C$11,IF(V1773="LEJANA",'TARIFAS 2025'!$D$11))))</f>
        <v>31419</v>
      </c>
      <c r="AA1773" s="51">
        <f t="shared" si="28"/>
        <v>31419</v>
      </c>
    </row>
    <row r="1774" spans="1:27" s="85" customFormat="1" x14ac:dyDescent="0.3">
      <c r="A1774" s="40" t="s">
        <v>74</v>
      </c>
      <c r="B1774" s="40" t="str">
        <f>VLOOKUP(A1774,'CENTROS DE COSTOS'!A:D,2,0)</f>
        <v>0036-0007</v>
      </c>
      <c r="C1774" s="40" t="str">
        <f>VLOOKUP(A1774,'CENTROS DE COSTOS'!A:D,3,0)</f>
        <v>Wompi Santander</v>
      </c>
      <c r="D1774" s="40">
        <v>68689</v>
      </c>
      <c r="E1774" s="40">
        <v>3031612</v>
      </c>
      <c r="F1774" s="40">
        <v>22958</v>
      </c>
      <c r="G1774" s="40" t="s">
        <v>33</v>
      </c>
      <c r="H1774" s="40" t="s">
        <v>963</v>
      </c>
      <c r="I1774" s="40" t="s">
        <v>1023</v>
      </c>
      <c r="J1774" s="40" t="s">
        <v>7591</v>
      </c>
      <c r="K1774" s="40" t="s">
        <v>1170</v>
      </c>
      <c r="L1774" s="40" t="s">
        <v>9726</v>
      </c>
      <c r="M1774" s="103">
        <v>45980.333333333343</v>
      </c>
      <c r="N1774" s="103">
        <v>45985.587500000001</v>
      </c>
      <c r="O1774" s="40" t="s">
        <v>35</v>
      </c>
      <c r="P1774" s="40" t="s">
        <v>35</v>
      </c>
      <c r="Q1774" s="40" t="s">
        <v>1494</v>
      </c>
      <c r="R1774" s="40" t="s">
        <v>1495</v>
      </c>
      <c r="S1774" s="40" t="s">
        <v>11969</v>
      </c>
      <c r="T1774" s="40" t="s">
        <v>1497</v>
      </c>
      <c r="U1774" s="40">
        <v>16</v>
      </c>
      <c r="V1774" s="40" t="str">
        <f>VLOOKUP(D1774,TIPOLOGIA!A:F,5,0)</f>
        <v>LEJANA</v>
      </c>
      <c r="W1774" s="40" t="str">
        <f>VLOOKUP(D1774,TIPOLOGIA!A:F,6,0)</f>
        <v>TERRESTRE</v>
      </c>
      <c r="X1774" s="40" t="s">
        <v>1526</v>
      </c>
      <c r="Y1774" s="40">
        <v>1</v>
      </c>
      <c r="Z1774" s="51">
        <f>IF(T1774="SOPORTE_TELEFÓNICO",'TARIFAS 2025'!$B$14,IF(V1774="PRINCIPAL",'TARIFAS 2025'!$B$11,IF(V1774="INTERMEDIA",'TARIFAS 2025'!$C$11,IF(V1774="LEJANA",'TARIFAS 2025'!$D$11))))</f>
        <v>40250</v>
      </c>
      <c r="AA1774" s="51">
        <f t="shared" si="28"/>
        <v>40250</v>
      </c>
    </row>
    <row r="1775" spans="1:27" s="85" customFormat="1" x14ac:dyDescent="0.3">
      <c r="A1775" s="40" t="s">
        <v>91</v>
      </c>
      <c r="B1775" s="40" t="str">
        <f>VLOOKUP(A1775,'CENTROS DE COSTOS'!A:D,2,0)</f>
        <v>0036-0003</v>
      </c>
      <c r="C1775" s="40" t="str">
        <f>VLOOKUP(A1775,'CENTROS DE COSTOS'!A:D,3,0)</f>
        <v>Wompi Suroccidente</v>
      </c>
      <c r="D1775" s="40">
        <v>52835</v>
      </c>
      <c r="E1775" s="40">
        <v>3034878</v>
      </c>
      <c r="F1775" s="40">
        <v>73735</v>
      </c>
      <c r="G1775" s="40" t="s">
        <v>33</v>
      </c>
      <c r="H1775" s="40" t="s">
        <v>133</v>
      </c>
      <c r="I1775" s="40" t="s">
        <v>881</v>
      </c>
      <c r="J1775" s="40" t="s">
        <v>7592</v>
      </c>
      <c r="K1775" s="40" t="s">
        <v>1170</v>
      </c>
      <c r="L1775" s="40" t="s">
        <v>9727</v>
      </c>
      <c r="M1775" s="103">
        <v>45980.496527777781</v>
      </c>
      <c r="N1775" s="103">
        <v>45985.589583333327</v>
      </c>
      <c r="O1775" s="40" t="s">
        <v>35</v>
      </c>
      <c r="P1775" s="40" t="s">
        <v>35</v>
      </c>
      <c r="Q1775" s="40" t="s">
        <v>1494</v>
      </c>
      <c r="R1775" s="40" t="s">
        <v>1495</v>
      </c>
      <c r="S1775" s="40" t="s">
        <v>11970</v>
      </c>
      <c r="T1775" s="40" t="s">
        <v>1497</v>
      </c>
      <c r="U1775" s="40">
        <v>16</v>
      </c>
      <c r="V1775" s="40" t="str">
        <f>VLOOKUP(D1775,TIPOLOGIA!A:F,5,0)</f>
        <v>LEJANA</v>
      </c>
      <c r="W1775" s="40" t="str">
        <f>VLOOKUP(D1775,TIPOLOGIA!A:F,6,0)</f>
        <v>TERRESTRE</v>
      </c>
      <c r="X1775" s="40" t="s">
        <v>1229</v>
      </c>
      <c r="Y1775" s="40">
        <v>1</v>
      </c>
      <c r="Z1775" s="51">
        <f>IF(T1775="SOPORTE_TELEFÓNICO",'TARIFAS 2025'!$B$14,IF(V1775="PRINCIPAL",'TARIFAS 2025'!$B$11,IF(V1775="INTERMEDIA",'TARIFAS 2025'!$C$11,IF(V1775="LEJANA",'TARIFAS 2025'!$D$11))))</f>
        <v>40250</v>
      </c>
      <c r="AA1775" s="51">
        <f t="shared" si="28"/>
        <v>40250</v>
      </c>
    </row>
    <row r="1776" spans="1:27" s="85" customFormat="1" x14ac:dyDescent="0.3">
      <c r="A1776" s="40" t="s">
        <v>81</v>
      </c>
      <c r="B1776" s="40" t="str">
        <f>VLOOKUP(A1776,'CENTROS DE COSTOS'!A:D,2,0)</f>
        <v>0036-0007</v>
      </c>
      <c r="C1776" s="40" t="str">
        <f>VLOOKUP(A1776,'CENTROS DE COSTOS'!A:D,3,0)</f>
        <v>Wompi Santander</v>
      </c>
      <c r="D1776" s="40">
        <v>54001</v>
      </c>
      <c r="E1776" s="40">
        <v>3038006</v>
      </c>
      <c r="F1776" s="40">
        <v>76726</v>
      </c>
      <c r="G1776" s="40" t="s">
        <v>33</v>
      </c>
      <c r="H1776" s="40" t="s">
        <v>891</v>
      </c>
      <c r="I1776" s="40" t="s">
        <v>81</v>
      </c>
      <c r="J1776" s="40" t="s">
        <v>7593</v>
      </c>
      <c r="K1776" s="40" t="s">
        <v>1170</v>
      </c>
      <c r="L1776" s="40" t="s">
        <v>9728</v>
      </c>
      <c r="M1776" s="103">
        <v>45981.333333333343</v>
      </c>
      <c r="N1776" s="103">
        <v>45985.594444444447</v>
      </c>
      <c r="O1776" s="40" t="s">
        <v>35</v>
      </c>
      <c r="P1776" s="40" t="s">
        <v>35</v>
      </c>
      <c r="Q1776" s="40" t="s">
        <v>1494</v>
      </c>
      <c r="R1776" s="40" t="s">
        <v>1495</v>
      </c>
      <c r="S1776" s="40" t="s">
        <v>11971</v>
      </c>
      <c r="T1776" s="40" t="s">
        <v>1172</v>
      </c>
      <c r="U1776" s="40">
        <v>16</v>
      </c>
      <c r="V1776" s="40" t="str">
        <f>VLOOKUP(D1776,TIPOLOGIA!A:F,5,0)</f>
        <v>PRINCIPAL</v>
      </c>
      <c r="W1776" s="40" t="str">
        <f>VLOOKUP(D1776,TIPOLOGIA!A:F,6,0)</f>
        <v>TERRESTRE</v>
      </c>
      <c r="X1776" s="40" t="s">
        <v>1205</v>
      </c>
      <c r="Y1776" s="40">
        <v>1</v>
      </c>
      <c r="Z1776" s="51">
        <f>IF(T1776="SOPORTE_TELEFÓNICO",'TARIFAS 2025'!$B$14,IF(V1776="PRINCIPAL",'TARIFAS 2025'!$B$11,IF(V1776="INTERMEDIA",'TARIFAS 2025'!$C$11,IF(V1776="LEJANA",'TARIFAS 2025'!$D$11))))</f>
        <v>31419</v>
      </c>
      <c r="AA1776" s="51">
        <f t="shared" si="28"/>
        <v>31419</v>
      </c>
    </row>
    <row r="1777" spans="1:27" s="85" customFormat="1" x14ac:dyDescent="0.3">
      <c r="A1777" s="40" t="s">
        <v>81</v>
      </c>
      <c r="B1777" s="40" t="str">
        <f>VLOOKUP(A1777,'CENTROS DE COSTOS'!A:D,2,0)</f>
        <v>0036-0007</v>
      </c>
      <c r="C1777" s="40" t="str">
        <f>VLOOKUP(A1777,'CENTROS DE COSTOS'!A:D,3,0)</f>
        <v>Wompi Santander</v>
      </c>
      <c r="D1777" s="40">
        <v>54001</v>
      </c>
      <c r="E1777" s="40">
        <v>3030554</v>
      </c>
      <c r="F1777" s="40">
        <v>62896</v>
      </c>
      <c r="G1777" s="40" t="s">
        <v>33</v>
      </c>
      <c r="H1777" s="40" t="s">
        <v>891</v>
      </c>
      <c r="I1777" s="40" t="s">
        <v>81</v>
      </c>
      <c r="J1777" s="40" t="s">
        <v>7594</v>
      </c>
      <c r="K1777" s="40" t="s">
        <v>1170</v>
      </c>
      <c r="L1777" s="40" t="s">
        <v>9729</v>
      </c>
      <c r="M1777" s="103">
        <v>45979.668055555558</v>
      </c>
      <c r="N1777" s="103">
        <v>45985.600694444453</v>
      </c>
      <c r="O1777" s="40" t="s">
        <v>35</v>
      </c>
      <c r="P1777" s="40" t="s">
        <v>35</v>
      </c>
      <c r="Q1777" s="40" t="s">
        <v>1494</v>
      </c>
      <c r="R1777" s="40" t="s">
        <v>1495</v>
      </c>
      <c r="S1777" s="40" t="s">
        <v>11972</v>
      </c>
      <c r="T1777" s="40" t="s">
        <v>1172</v>
      </c>
      <c r="U1777" s="40">
        <v>32</v>
      </c>
      <c r="V1777" s="40" t="str">
        <f>VLOOKUP(D1777,TIPOLOGIA!A:F,5,0)</f>
        <v>PRINCIPAL</v>
      </c>
      <c r="W1777" s="40" t="str">
        <f>VLOOKUP(D1777,TIPOLOGIA!A:F,6,0)</f>
        <v>TERRESTRE</v>
      </c>
      <c r="X1777" s="40" t="s">
        <v>1205</v>
      </c>
      <c r="Y1777" s="40">
        <v>1</v>
      </c>
      <c r="Z1777" s="51">
        <f>IF(T1777="SOPORTE_TELEFÓNICO",'TARIFAS 2025'!$B$14,IF(V1777="PRINCIPAL",'TARIFAS 2025'!$B$11,IF(V1777="INTERMEDIA",'TARIFAS 2025'!$C$11,IF(V1777="LEJANA",'TARIFAS 2025'!$D$11))))</f>
        <v>31419</v>
      </c>
      <c r="AA1777" s="51">
        <f t="shared" si="28"/>
        <v>31419</v>
      </c>
    </row>
    <row r="1778" spans="1:27" s="85" customFormat="1" x14ac:dyDescent="0.3">
      <c r="A1778" s="40" t="s">
        <v>92</v>
      </c>
      <c r="B1778" s="40" t="str">
        <f>VLOOKUP(A1778,'CENTROS DE COSTOS'!A:D,2,0)</f>
        <v>0036-0002</v>
      </c>
      <c r="C1778" s="40" t="str">
        <f>VLOOKUP(A1778,'CENTROS DE COSTOS'!A:D,3,0)</f>
        <v>Wompi Eje Cafetero</v>
      </c>
      <c r="D1778" s="40">
        <v>63001</v>
      </c>
      <c r="E1778" s="40">
        <v>3042739</v>
      </c>
      <c r="F1778" s="40">
        <v>44891</v>
      </c>
      <c r="G1778" s="40" t="s">
        <v>33</v>
      </c>
      <c r="H1778" s="40" t="s">
        <v>939</v>
      </c>
      <c r="I1778" s="40" t="s">
        <v>122</v>
      </c>
      <c r="J1778" s="40" t="s">
        <v>7595</v>
      </c>
      <c r="K1778" s="40" t="s">
        <v>1170</v>
      </c>
      <c r="L1778" s="40" t="s">
        <v>9730</v>
      </c>
      <c r="M1778" s="103">
        <v>45981.650694444441</v>
      </c>
      <c r="N1778" s="103">
        <v>45985.622916666667</v>
      </c>
      <c r="O1778" s="40" t="s">
        <v>35</v>
      </c>
      <c r="P1778" s="40" t="s">
        <v>35</v>
      </c>
      <c r="Q1778" s="40" t="s">
        <v>1494</v>
      </c>
      <c r="R1778" s="40" t="s">
        <v>1495</v>
      </c>
      <c r="S1778" s="40" t="s">
        <v>11973</v>
      </c>
      <c r="T1778" s="40" t="s">
        <v>1172</v>
      </c>
      <c r="U1778" s="40">
        <v>48</v>
      </c>
      <c r="V1778" s="40" t="str">
        <f>VLOOKUP(D1778,TIPOLOGIA!A:F,5,0)</f>
        <v>INTERMEDIA</v>
      </c>
      <c r="W1778" s="40" t="str">
        <f>VLOOKUP(D1778,TIPOLOGIA!A:F,6,0)</f>
        <v>TERRESTRE</v>
      </c>
      <c r="X1778" s="40" t="s">
        <v>1231</v>
      </c>
      <c r="Y1778" s="40">
        <v>1</v>
      </c>
      <c r="Z1778" s="51">
        <f>IF(T1778="SOPORTE_TELEFÓNICO",'TARIFAS 2025'!$B$14,IF(V1778="PRINCIPAL",'TARIFAS 2025'!$B$11,IF(V1778="INTERMEDIA",'TARIFAS 2025'!$C$11,IF(V1778="LEJANA",'TARIFAS 2025'!$D$11))))</f>
        <v>36351</v>
      </c>
      <c r="AA1778" s="51">
        <f t="shared" si="28"/>
        <v>36351</v>
      </c>
    </row>
    <row r="1779" spans="1:27" s="85" customFormat="1" x14ac:dyDescent="0.3">
      <c r="A1779" s="40" t="s">
        <v>92</v>
      </c>
      <c r="B1779" s="40" t="str">
        <f>VLOOKUP(A1779,'CENTROS DE COSTOS'!A:D,2,0)</f>
        <v>0036-0002</v>
      </c>
      <c r="C1779" s="40" t="str">
        <f>VLOOKUP(A1779,'CENTROS DE COSTOS'!A:D,3,0)</f>
        <v>Wompi Eje Cafetero</v>
      </c>
      <c r="D1779" s="40">
        <v>66682</v>
      </c>
      <c r="E1779" s="40">
        <v>3052698</v>
      </c>
      <c r="F1779" s="40">
        <v>76918</v>
      </c>
      <c r="G1779" s="40" t="s">
        <v>33</v>
      </c>
      <c r="H1779" s="40" t="s">
        <v>458</v>
      </c>
      <c r="I1779" s="40" t="s">
        <v>959</v>
      </c>
      <c r="J1779" s="40" t="s">
        <v>3421</v>
      </c>
      <c r="K1779" s="40" t="s">
        <v>1170</v>
      </c>
      <c r="L1779" s="40" t="s">
        <v>9731</v>
      </c>
      <c r="M1779" s="103">
        <v>45985.432638888888</v>
      </c>
      <c r="N1779" s="103">
        <v>45985.625</v>
      </c>
      <c r="O1779" s="40" t="s">
        <v>35</v>
      </c>
      <c r="P1779" s="40" t="s">
        <v>35</v>
      </c>
      <c r="Q1779" s="40" t="s">
        <v>1494</v>
      </c>
      <c r="R1779" s="40" t="s">
        <v>1495</v>
      </c>
      <c r="S1779" s="40" t="s">
        <v>11974</v>
      </c>
      <c r="T1779" s="40" t="s">
        <v>1172</v>
      </c>
      <c r="U1779" s="40">
        <v>56</v>
      </c>
      <c r="V1779" s="40" t="str">
        <f>VLOOKUP(D1779,TIPOLOGIA!A:F,5,0)</f>
        <v>PRINCIPAL</v>
      </c>
      <c r="W1779" s="40" t="str">
        <f>VLOOKUP(D1779,TIPOLOGIA!A:F,6,0)</f>
        <v>TERRESTRE</v>
      </c>
      <c r="X1779" s="40" t="s">
        <v>1224</v>
      </c>
      <c r="Y1779" s="40">
        <v>1</v>
      </c>
      <c r="Z1779" s="51">
        <f>IF(T1779="SOPORTE_TELEFÓNICO",'TARIFAS 2025'!$B$14,IF(V1779="PRINCIPAL",'TARIFAS 2025'!$B$11,IF(V1779="INTERMEDIA",'TARIFAS 2025'!$C$11,IF(V1779="LEJANA",'TARIFAS 2025'!$D$11))))</f>
        <v>31419</v>
      </c>
      <c r="AA1779" s="51">
        <f t="shared" si="28"/>
        <v>31419</v>
      </c>
    </row>
    <row r="1780" spans="1:27" s="85" customFormat="1" x14ac:dyDescent="0.3">
      <c r="A1780" s="40" t="s">
        <v>77</v>
      </c>
      <c r="B1780" s="40" t="str">
        <f>VLOOKUP(A1780,'CENTROS DE COSTOS'!A:D,2,0)</f>
        <v>0036-0003</v>
      </c>
      <c r="C1780" s="40" t="str">
        <f>VLOOKUP(A1780,'CENTROS DE COSTOS'!A:D,3,0)</f>
        <v>Wompi Suroccidente</v>
      </c>
      <c r="D1780" s="40">
        <v>76001</v>
      </c>
      <c r="E1780" s="40">
        <v>3049769</v>
      </c>
      <c r="F1780" s="40">
        <v>69791</v>
      </c>
      <c r="G1780" s="40" t="s">
        <v>33</v>
      </c>
      <c r="H1780" s="40" t="s">
        <v>1101</v>
      </c>
      <c r="I1780" s="40" t="s">
        <v>77</v>
      </c>
      <c r="J1780" s="40" t="s">
        <v>7596</v>
      </c>
      <c r="K1780" s="40" t="s">
        <v>1170</v>
      </c>
      <c r="L1780" s="40" t="s">
        <v>9732</v>
      </c>
      <c r="M1780" s="103">
        <v>45985.333333333343</v>
      </c>
      <c r="N1780" s="103">
        <v>45985.630555555559</v>
      </c>
      <c r="O1780" s="40" t="s">
        <v>35</v>
      </c>
      <c r="P1780" s="40" t="s">
        <v>35</v>
      </c>
      <c r="Q1780" s="40" t="s">
        <v>1494</v>
      </c>
      <c r="R1780" s="40" t="s">
        <v>1495</v>
      </c>
      <c r="S1780" s="40" t="s">
        <v>11975</v>
      </c>
      <c r="T1780" s="40" t="s">
        <v>1172</v>
      </c>
      <c r="U1780" s="40">
        <v>32</v>
      </c>
      <c r="V1780" s="40" t="str">
        <f>VLOOKUP(D1780,TIPOLOGIA!A:F,5,0)</f>
        <v>PRINCIPAL</v>
      </c>
      <c r="W1780" s="40" t="str">
        <f>VLOOKUP(D1780,TIPOLOGIA!A:F,6,0)</f>
        <v>TERRESTRE</v>
      </c>
      <c r="X1780" s="40" t="s">
        <v>1278</v>
      </c>
      <c r="Y1780" s="40">
        <v>1</v>
      </c>
      <c r="Z1780" s="51">
        <f>IF(T1780="SOPORTE_TELEFÓNICO",'TARIFAS 2025'!$B$14,IF(V1780="PRINCIPAL",'TARIFAS 2025'!$B$11,IF(V1780="INTERMEDIA",'TARIFAS 2025'!$C$11,IF(V1780="LEJANA",'TARIFAS 2025'!$D$11))))</f>
        <v>31419</v>
      </c>
      <c r="AA1780" s="51">
        <f t="shared" si="28"/>
        <v>31419</v>
      </c>
    </row>
    <row r="1781" spans="1:27" s="85" customFormat="1" x14ac:dyDescent="0.3">
      <c r="A1781" s="40" t="s">
        <v>74</v>
      </c>
      <c r="B1781" s="40" t="str">
        <f>VLOOKUP(A1781,'CENTROS DE COSTOS'!A:D,2,0)</f>
        <v>0036-0007</v>
      </c>
      <c r="C1781" s="40" t="str">
        <f>VLOOKUP(A1781,'CENTROS DE COSTOS'!A:D,3,0)</f>
        <v>Wompi Santander</v>
      </c>
      <c r="D1781" s="40">
        <v>68001</v>
      </c>
      <c r="E1781" s="40">
        <v>3050607</v>
      </c>
      <c r="F1781" s="40">
        <v>40656</v>
      </c>
      <c r="G1781" s="40" t="s">
        <v>33</v>
      </c>
      <c r="H1781" s="40" t="s">
        <v>963</v>
      </c>
      <c r="I1781" s="40" t="s">
        <v>74</v>
      </c>
      <c r="J1781" s="40" t="s">
        <v>7597</v>
      </c>
      <c r="K1781" s="40" t="s">
        <v>1170</v>
      </c>
      <c r="L1781" s="40" t="s">
        <v>9733</v>
      </c>
      <c r="M1781" s="103">
        <v>45985.333333333343</v>
      </c>
      <c r="N1781" s="103">
        <v>45985.631944444453</v>
      </c>
      <c r="O1781" s="40" t="s">
        <v>35</v>
      </c>
      <c r="P1781" s="40" t="s">
        <v>35</v>
      </c>
      <c r="Q1781" s="40" t="s">
        <v>1494</v>
      </c>
      <c r="R1781" s="40" t="s">
        <v>1495</v>
      </c>
      <c r="S1781" s="40" t="s">
        <v>11976</v>
      </c>
      <c r="T1781" s="40" t="s">
        <v>1172</v>
      </c>
      <c r="U1781" s="40">
        <v>64</v>
      </c>
      <c r="V1781" s="40" t="str">
        <f>VLOOKUP(D1781,TIPOLOGIA!A:F,5,0)</f>
        <v>PRINCIPAL</v>
      </c>
      <c r="W1781" s="40" t="str">
        <f>VLOOKUP(D1781,TIPOLOGIA!A:F,6,0)</f>
        <v>TERRESTRE</v>
      </c>
      <c r="X1781" s="40" t="s">
        <v>1393</v>
      </c>
      <c r="Y1781" s="40">
        <v>1</v>
      </c>
      <c r="Z1781" s="51">
        <f>IF(T1781="SOPORTE_TELEFÓNICO",'TARIFAS 2025'!$B$14,IF(V1781="PRINCIPAL",'TARIFAS 2025'!$B$11,IF(V1781="INTERMEDIA",'TARIFAS 2025'!$C$11,IF(V1781="LEJANA",'TARIFAS 2025'!$D$11))))</f>
        <v>31419</v>
      </c>
      <c r="AA1781" s="51">
        <f t="shared" si="28"/>
        <v>31419</v>
      </c>
    </row>
    <row r="1782" spans="1:27" s="85" customFormat="1" x14ac:dyDescent="0.3">
      <c r="A1782" s="40" t="s">
        <v>80</v>
      </c>
      <c r="B1782" s="40" t="str">
        <f>VLOOKUP(A1782,'CENTROS DE COSTOS'!A:D,2,0)</f>
        <v>0036-0001</v>
      </c>
      <c r="C1782" s="40" t="str">
        <f>VLOOKUP(A1782,'CENTROS DE COSTOS'!A:D,3,0)</f>
        <v>Wompi Costa</v>
      </c>
      <c r="D1782" s="40">
        <v>13001</v>
      </c>
      <c r="E1782" s="40">
        <v>3035166</v>
      </c>
      <c r="F1782" s="40">
        <v>50578</v>
      </c>
      <c r="G1782" s="40" t="s">
        <v>33</v>
      </c>
      <c r="H1782" s="40" t="s">
        <v>275</v>
      </c>
      <c r="I1782" s="40" t="s">
        <v>80</v>
      </c>
      <c r="J1782" s="40" t="s">
        <v>1563</v>
      </c>
      <c r="K1782" s="40" t="s">
        <v>1170</v>
      </c>
      <c r="L1782" s="40" t="s">
        <v>9734</v>
      </c>
      <c r="M1782" s="103">
        <v>45980.540277777778</v>
      </c>
      <c r="N1782" s="103">
        <v>45985.633333333331</v>
      </c>
      <c r="O1782" s="40" t="s">
        <v>35</v>
      </c>
      <c r="P1782" s="40" t="s">
        <v>35</v>
      </c>
      <c r="Q1782" s="40" t="s">
        <v>1494</v>
      </c>
      <c r="R1782" s="40" t="s">
        <v>1495</v>
      </c>
      <c r="S1782" s="40" t="s">
        <v>11977</v>
      </c>
      <c r="T1782" s="40" t="s">
        <v>1172</v>
      </c>
      <c r="U1782" s="40">
        <v>64</v>
      </c>
      <c r="V1782" s="40" t="str">
        <f>VLOOKUP(D1782,TIPOLOGIA!A:F,5,0)</f>
        <v>PRINCIPAL</v>
      </c>
      <c r="W1782" s="40" t="str">
        <f>VLOOKUP(D1782,TIPOLOGIA!A:F,6,0)</f>
        <v>TERRESTRE</v>
      </c>
      <c r="X1782" s="40" t="s">
        <v>1228</v>
      </c>
      <c r="Y1782" s="40">
        <v>1</v>
      </c>
      <c r="Z1782" s="51">
        <f>IF(T1782="SOPORTE_TELEFÓNICO",'TARIFAS 2025'!$B$14,IF(V1782="PRINCIPAL",'TARIFAS 2025'!$B$11,IF(V1782="INTERMEDIA",'TARIFAS 2025'!$C$11,IF(V1782="LEJANA",'TARIFAS 2025'!$D$11))))</f>
        <v>31419</v>
      </c>
      <c r="AA1782" s="51">
        <f t="shared" si="28"/>
        <v>31419</v>
      </c>
    </row>
    <row r="1783" spans="1:27" s="85" customFormat="1" x14ac:dyDescent="0.3">
      <c r="A1783" s="40" t="s">
        <v>74</v>
      </c>
      <c r="B1783" s="40" t="str">
        <f>VLOOKUP(A1783,'CENTROS DE COSTOS'!A:D,2,0)</f>
        <v>0036-0007</v>
      </c>
      <c r="C1783" s="40" t="str">
        <f>VLOOKUP(A1783,'CENTROS DE COSTOS'!A:D,3,0)</f>
        <v>Wompi Santander</v>
      </c>
      <c r="D1783" s="40">
        <v>68167</v>
      </c>
      <c r="E1783" s="40">
        <v>3031477</v>
      </c>
      <c r="F1783" s="40">
        <v>64094</v>
      </c>
      <c r="G1783" s="40" t="s">
        <v>33</v>
      </c>
      <c r="H1783" s="40" t="s">
        <v>963</v>
      </c>
      <c r="I1783" s="40" t="s">
        <v>973</v>
      </c>
      <c r="J1783" s="40" t="s">
        <v>7598</v>
      </c>
      <c r="K1783" s="40" t="s">
        <v>1170</v>
      </c>
      <c r="L1783" s="40" t="s">
        <v>9735</v>
      </c>
      <c r="M1783" s="103">
        <v>45980.333333333343</v>
      </c>
      <c r="N1783" s="103">
        <v>45985.635416666657</v>
      </c>
      <c r="O1783" s="40" t="s">
        <v>35</v>
      </c>
      <c r="P1783" s="40" t="s">
        <v>35</v>
      </c>
      <c r="Q1783" s="40" t="s">
        <v>1494</v>
      </c>
      <c r="R1783" s="40" t="s">
        <v>1495</v>
      </c>
      <c r="S1783" s="40" t="s">
        <v>11978</v>
      </c>
      <c r="T1783" s="40" t="s">
        <v>1497</v>
      </c>
      <c r="U1783" s="40">
        <v>48</v>
      </c>
      <c r="V1783" s="40" t="str">
        <f>VLOOKUP(D1783,TIPOLOGIA!A:F,5,0)</f>
        <v>LEJANA</v>
      </c>
      <c r="W1783" s="40" t="str">
        <f>VLOOKUP(D1783,TIPOLOGIA!A:F,6,0)</f>
        <v>TERRESTRE</v>
      </c>
      <c r="X1783" s="40" t="s">
        <v>12480</v>
      </c>
      <c r="Y1783" s="40">
        <v>1</v>
      </c>
      <c r="Z1783" s="51">
        <f>IF(T1783="SOPORTE_TELEFÓNICO",'TARIFAS 2025'!$B$14,IF(V1783="PRINCIPAL",'TARIFAS 2025'!$B$11,IF(V1783="INTERMEDIA",'TARIFAS 2025'!$C$11,IF(V1783="LEJANA",'TARIFAS 2025'!$D$11))))</f>
        <v>40250</v>
      </c>
      <c r="AA1783" s="51">
        <f t="shared" si="28"/>
        <v>40250</v>
      </c>
    </row>
    <row r="1784" spans="1:27" s="85" customFormat="1" x14ac:dyDescent="0.3">
      <c r="A1784" s="40" t="s">
        <v>71</v>
      </c>
      <c r="B1784" s="40" t="str">
        <f>VLOOKUP(A1784,'CENTROS DE COSTOS'!A:D,2,0)</f>
        <v>0036-0004</v>
      </c>
      <c r="C1784" s="40" t="str">
        <f>VLOOKUP(A1784,'CENTROS DE COSTOS'!A:D,3,0)</f>
        <v>Wompi Centro</v>
      </c>
      <c r="D1784" s="40">
        <v>25322</v>
      </c>
      <c r="E1784" s="40">
        <v>3033325</v>
      </c>
      <c r="F1784" s="40">
        <v>68888</v>
      </c>
      <c r="G1784" s="40" t="s">
        <v>33</v>
      </c>
      <c r="H1784" s="40" t="s">
        <v>618</v>
      </c>
      <c r="I1784" s="40" t="s">
        <v>660</v>
      </c>
      <c r="J1784" s="40" t="s">
        <v>7599</v>
      </c>
      <c r="K1784" s="40" t="s">
        <v>1170</v>
      </c>
      <c r="L1784" s="40" t="s">
        <v>9736</v>
      </c>
      <c r="M1784" s="103">
        <v>45980.392361111109</v>
      </c>
      <c r="N1784" s="103">
        <v>45985.636111111111</v>
      </c>
      <c r="O1784" s="40" t="s">
        <v>35</v>
      </c>
      <c r="P1784" s="40" t="s">
        <v>35</v>
      </c>
      <c r="Q1784" s="40" t="s">
        <v>1494</v>
      </c>
      <c r="R1784" s="40" t="s">
        <v>1495</v>
      </c>
      <c r="S1784" s="40" t="s">
        <v>11979</v>
      </c>
      <c r="T1784" s="40" t="s">
        <v>1497</v>
      </c>
      <c r="U1784" s="40">
        <v>32</v>
      </c>
      <c r="V1784" s="40" t="str">
        <f>VLOOKUP(D1784,TIPOLOGIA!A:F,5,0)</f>
        <v>INTERMEDIA</v>
      </c>
      <c r="W1784" s="40" t="str">
        <f>VLOOKUP(D1784,TIPOLOGIA!A:F,6,0)</f>
        <v>TERRESTRE</v>
      </c>
      <c r="X1784" s="40" t="s">
        <v>1571</v>
      </c>
      <c r="Y1784" s="40">
        <v>1</v>
      </c>
      <c r="Z1784" s="51">
        <f>IF(T1784="SOPORTE_TELEFÓNICO",'TARIFAS 2025'!$B$14,IF(V1784="PRINCIPAL",'TARIFAS 2025'!$B$11,IF(V1784="INTERMEDIA",'TARIFAS 2025'!$C$11,IF(V1784="LEJANA",'TARIFAS 2025'!$D$11))))</f>
        <v>36351</v>
      </c>
      <c r="AA1784" s="51">
        <f t="shared" si="28"/>
        <v>36351</v>
      </c>
    </row>
    <row r="1785" spans="1:27" s="85" customFormat="1" x14ac:dyDescent="0.3">
      <c r="A1785" s="40" t="s">
        <v>98</v>
      </c>
      <c r="B1785" s="40" t="str">
        <f>VLOOKUP(A1785,'CENTROS DE COSTOS'!A:D,2,0)</f>
        <v>0036-0006</v>
      </c>
      <c r="C1785" s="40" t="str">
        <f>VLOOKUP(A1785,'CENTROS DE COSTOS'!A:D,3,0)</f>
        <v>Wompi Oriente</v>
      </c>
      <c r="D1785" s="40">
        <v>50006</v>
      </c>
      <c r="E1785" s="40">
        <v>3033750</v>
      </c>
      <c r="F1785" s="40">
        <v>59242</v>
      </c>
      <c r="G1785" s="40" t="s">
        <v>33</v>
      </c>
      <c r="H1785" s="40" t="s">
        <v>814</v>
      </c>
      <c r="I1785" s="40" t="s">
        <v>816</v>
      </c>
      <c r="J1785" s="40" t="s">
        <v>1792</v>
      </c>
      <c r="K1785" s="40" t="s">
        <v>1170</v>
      </c>
      <c r="L1785" s="40" t="s">
        <v>9737</v>
      </c>
      <c r="M1785" s="103">
        <v>45980.427083333343</v>
      </c>
      <c r="N1785" s="103">
        <v>45985.636805555558</v>
      </c>
      <c r="O1785" s="40" t="s">
        <v>35</v>
      </c>
      <c r="P1785" s="40" t="s">
        <v>35</v>
      </c>
      <c r="Q1785" s="40" t="s">
        <v>1494</v>
      </c>
      <c r="R1785" s="40" t="s">
        <v>1495</v>
      </c>
      <c r="S1785" s="40" t="s">
        <v>11980</v>
      </c>
      <c r="T1785" s="40" t="s">
        <v>1497</v>
      </c>
      <c r="U1785" s="40">
        <v>24</v>
      </c>
      <c r="V1785" s="40" t="str">
        <f>VLOOKUP(D1785,TIPOLOGIA!A:F,5,0)</f>
        <v>INTERMEDIA</v>
      </c>
      <c r="W1785" s="40" t="str">
        <f>VLOOKUP(D1785,TIPOLOGIA!A:F,6,0)</f>
        <v>TERRESTRE</v>
      </c>
      <c r="X1785" s="40" t="s">
        <v>1571</v>
      </c>
      <c r="Y1785" s="40">
        <v>1</v>
      </c>
      <c r="Z1785" s="51">
        <f>IF(T1785="SOPORTE_TELEFÓNICO",'TARIFAS 2025'!$B$14,IF(V1785="PRINCIPAL",'TARIFAS 2025'!$B$11,IF(V1785="INTERMEDIA",'TARIFAS 2025'!$C$11,IF(V1785="LEJANA",'TARIFAS 2025'!$D$11))))</f>
        <v>36351</v>
      </c>
      <c r="AA1785" s="51">
        <f t="shared" si="28"/>
        <v>36351</v>
      </c>
    </row>
    <row r="1786" spans="1:27" s="85" customFormat="1" x14ac:dyDescent="0.3">
      <c r="A1786" s="40" t="s">
        <v>89</v>
      </c>
      <c r="B1786" s="40" t="str">
        <f>VLOOKUP(A1786,'CENTROS DE COSTOS'!A:D,2,0)</f>
        <v>0036-0001</v>
      </c>
      <c r="C1786" s="40" t="str">
        <f>VLOOKUP(A1786,'CENTROS DE COSTOS'!A:D,3,0)</f>
        <v>Wompi Costa</v>
      </c>
      <c r="D1786" s="40">
        <v>23807</v>
      </c>
      <c r="E1786" s="40">
        <v>3034515</v>
      </c>
      <c r="F1786" s="40">
        <v>57123</v>
      </c>
      <c r="G1786" s="40" t="s">
        <v>33</v>
      </c>
      <c r="H1786" s="40" t="s">
        <v>276</v>
      </c>
      <c r="I1786" s="40" t="s">
        <v>615</v>
      </c>
      <c r="J1786" s="40" t="s">
        <v>1852</v>
      </c>
      <c r="K1786" s="40" t="s">
        <v>1170</v>
      </c>
      <c r="L1786" s="40" t="s">
        <v>9738</v>
      </c>
      <c r="M1786" s="103">
        <v>45980.459722222222</v>
      </c>
      <c r="N1786" s="103">
        <v>45985.637499999997</v>
      </c>
      <c r="O1786" s="40" t="s">
        <v>35</v>
      </c>
      <c r="P1786" s="40" t="s">
        <v>35</v>
      </c>
      <c r="Q1786" s="40" t="s">
        <v>1494</v>
      </c>
      <c r="R1786" s="40" t="s">
        <v>1495</v>
      </c>
      <c r="S1786" s="40" t="s">
        <v>11981</v>
      </c>
      <c r="T1786" s="40" t="s">
        <v>1497</v>
      </c>
      <c r="U1786" s="40">
        <v>64</v>
      </c>
      <c r="V1786" s="40" t="str">
        <f>VLOOKUP(D1786,TIPOLOGIA!A:F,5,0)</f>
        <v>LEJANA</v>
      </c>
      <c r="W1786" s="40" t="str">
        <f>VLOOKUP(D1786,TIPOLOGIA!A:F,6,0)</f>
        <v>TERRESTRE</v>
      </c>
      <c r="X1786" s="40" t="s">
        <v>1609</v>
      </c>
      <c r="Y1786" s="40">
        <v>1</v>
      </c>
      <c r="Z1786" s="51">
        <f>IF(T1786="SOPORTE_TELEFÓNICO",'TARIFAS 2025'!$B$14,IF(V1786="PRINCIPAL",'TARIFAS 2025'!$B$11,IF(V1786="INTERMEDIA",'TARIFAS 2025'!$C$11,IF(V1786="LEJANA",'TARIFAS 2025'!$D$11))))</f>
        <v>40250</v>
      </c>
      <c r="AA1786" s="51">
        <f t="shared" si="28"/>
        <v>40250</v>
      </c>
    </row>
    <row r="1787" spans="1:27" s="85" customFormat="1" x14ac:dyDescent="0.3">
      <c r="A1787" s="40" t="s">
        <v>74</v>
      </c>
      <c r="B1787" s="40" t="str">
        <f>VLOOKUP(A1787,'CENTROS DE COSTOS'!A:D,2,0)</f>
        <v>0036-0007</v>
      </c>
      <c r="C1787" s="40" t="str">
        <f>VLOOKUP(A1787,'CENTROS DE COSTOS'!A:D,3,0)</f>
        <v>Wompi Santander</v>
      </c>
      <c r="D1787" s="40">
        <v>68549</v>
      </c>
      <c r="E1787" s="40">
        <v>3035630</v>
      </c>
      <c r="F1787" s="40">
        <v>48472</v>
      </c>
      <c r="G1787" s="40" t="s">
        <v>33</v>
      </c>
      <c r="H1787" s="40" t="s">
        <v>963</v>
      </c>
      <c r="I1787" s="40" t="s">
        <v>1014</v>
      </c>
      <c r="J1787" s="40" t="s">
        <v>7600</v>
      </c>
      <c r="K1787" s="40" t="s">
        <v>1170</v>
      </c>
      <c r="L1787" s="40" t="s">
        <v>9739</v>
      </c>
      <c r="M1787" s="103">
        <v>45980.583333333343</v>
      </c>
      <c r="N1787" s="103">
        <v>45985.638194444437</v>
      </c>
      <c r="O1787" s="40" t="s">
        <v>35</v>
      </c>
      <c r="P1787" s="40" t="s">
        <v>35</v>
      </c>
      <c r="Q1787" s="40" t="s">
        <v>1494</v>
      </c>
      <c r="R1787" s="40" t="s">
        <v>1495</v>
      </c>
      <c r="S1787" s="40" t="s">
        <v>11982</v>
      </c>
      <c r="T1787" s="40" t="s">
        <v>1497</v>
      </c>
      <c r="U1787" s="40">
        <v>48</v>
      </c>
      <c r="V1787" s="40" t="str">
        <f>VLOOKUP(D1787,TIPOLOGIA!A:F,5,0)</f>
        <v>LEJANA</v>
      </c>
      <c r="W1787" s="40" t="str">
        <f>VLOOKUP(D1787,TIPOLOGIA!A:F,6,0)</f>
        <v>TERRESTRE</v>
      </c>
      <c r="X1787" s="40" t="s">
        <v>12480</v>
      </c>
      <c r="Y1787" s="40">
        <v>1</v>
      </c>
      <c r="Z1787" s="51">
        <f>IF(T1787="SOPORTE_TELEFÓNICO",'TARIFAS 2025'!$B$14,IF(V1787="PRINCIPAL",'TARIFAS 2025'!$B$11,IF(V1787="INTERMEDIA",'TARIFAS 2025'!$C$11,IF(V1787="LEJANA",'TARIFAS 2025'!$D$11))))</f>
        <v>40250</v>
      </c>
      <c r="AA1787" s="51">
        <f t="shared" si="28"/>
        <v>40250</v>
      </c>
    </row>
    <row r="1788" spans="1:27" s="85" customFormat="1" x14ac:dyDescent="0.3">
      <c r="A1788" s="40" t="s">
        <v>89</v>
      </c>
      <c r="B1788" s="40" t="str">
        <f>VLOOKUP(A1788,'CENTROS DE COSTOS'!A:D,2,0)</f>
        <v>0036-0001</v>
      </c>
      <c r="C1788" s="40" t="str">
        <f>VLOOKUP(A1788,'CENTROS DE COSTOS'!A:D,3,0)</f>
        <v>Wompi Costa</v>
      </c>
      <c r="D1788" s="40">
        <v>23672</v>
      </c>
      <c r="E1788" s="40">
        <v>3036310</v>
      </c>
      <c r="F1788" s="40">
        <v>63139</v>
      </c>
      <c r="G1788" s="40" t="s">
        <v>33</v>
      </c>
      <c r="H1788" s="40" t="s">
        <v>276</v>
      </c>
      <c r="I1788" s="40" t="s">
        <v>612</v>
      </c>
      <c r="J1788" s="40" t="s">
        <v>3282</v>
      </c>
      <c r="K1788" s="40" t="s">
        <v>1170</v>
      </c>
      <c r="L1788" s="40" t="s">
        <v>9740</v>
      </c>
      <c r="M1788" s="103">
        <v>45980.618750000001</v>
      </c>
      <c r="N1788" s="103">
        <v>45985.638888888891</v>
      </c>
      <c r="O1788" s="40" t="s">
        <v>35</v>
      </c>
      <c r="P1788" s="40" t="s">
        <v>35</v>
      </c>
      <c r="Q1788" s="40" t="s">
        <v>1494</v>
      </c>
      <c r="R1788" s="40" t="s">
        <v>1495</v>
      </c>
      <c r="S1788" s="40" t="s">
        <v>11983</v>
      </c>
      <c r="T1788" s="40" t="s">
        <v>1497</v>
      </c>
      <c r="U1788" s="40">
        <v>32</v>
      </c>
      <c r="V1788" s="40" t="str">
        <f>VLOOKUP(D1788,TIPOLOGIA!A:F,5,0)</f>
        <v>INTERMEDIA</v>
      </c>
      <c r="W1788" s="40" t="str">
        <f>VLOOKUP(D1788,TIPOLOGIA!A:F,6,0)</f>
        <v>TERRESTRE</v>
      </c>
      <c r="X1788" s="40" t="s">
        <v>12487</v>
      </c>
      <c r="Y1788" s="40">
        <v>1</v>
      </c>
      <c r="Z1788" s="51">
        <f>IF(T1788="SOPORTE_TELEFÓNICO",'TARIFAS 2025'!$B$14,IF(V1788="PRINCIPAL",'TARIFAS 2025'!$B$11,IF(V1788="INTERMEDIA",'TARIFAS 2025'!$C$11,IF(V1788="LEJANA",'TARIFAS 2025'!$D$11))))</f>
        <v>36351</v>
      </c>
      <c r="AA1788" s="51">
        <f t="shared" si="28"/>
        <v>36351</v>
      </c>
    </row>
    <row r="1789" spans="1:27" s="85" customFormat="1" x14ac:dyDescent="0.3">
      <c r="A1789" s="40" t="s">
        <v>71</v>
      </c>
      <c r="B1789" s="40" t="str">
        <f>VLOOKUP(A1789,'CENTROS DE COSTOS'!A:D,2,0)</f>
        <v>0036-0004</v>
      </c>
      <c r="C1789" s="40" t="str">
        <f>VLOOKUP(A1789,'CENTROS DE COSTOS'!A:D,3,0)</f>
        <v>Wompi Centro</v>
      </c>
      <c r="D1789" s="40">
        <v>25645</v>
      </c>
      <c r="E1789" s="40">
        <v>3036180</v>
      </c>
      <c r="F1789" s="40">
        <v>71900</v>
      </c>
      <c r="G1789" s="40" t="s">
        <v>33</v>
      </c>
      <c r="H1789" s="40" t="s">
        <v>618</v>
      </c>
      <c r="I1789" s="40" t="s">
        <v>691</v>
      </c>
      <c r="J1789" s="40" t="s">
        <v>3331</v>
      </c>
      <c r="K1789" s="40" t="s">
        <v>1170</v>
      </c>
      <c r="L1789" s="40" t="s">
        <v>9741</v>
      </c>
      <c r="M1789" s="103">
        <v>45980.625</v>
      </c>
      <c r="N1789" s="103">
        <v>45985.63958333333</v>
      </c>
      <c r="O1789" s="40" t="s">
        <v>35</v>
      </c>
      <c r="P1789" s="40" t="s">
        <v>35</v>
      </c>
      <c r="Q1789" s="40" t="s">
        <v>1494</v>
      </c>
      <c r="R1789" s="40" t="s">
        <v>1495</v>
      </c>
      <c r="S1789" s="40" t="s">
        <v>11984</v>
      </c>
      <c r="T1789" s="40" t="s">
        <v>1497</v>
      </c>
      <c r="U1789" s="40">
        <v>16</v>
      </c>
      <c r="V1789" s="40" t="str">
        <f>VLOOKUP(D1789,TIPOLOGIA!A:F,5,0)</f>
        <v>INTERMEDIA</v>
      </c>
      <c r="W1789" s="40" t="str">
        <f>VLOOKUP(D1789,TIPOLOGIA!A:F,6,0)</f>
        <v>TERRESTRE</v>
      </c>
      <c r="X1789" s="40" t="s">
        <v>1609</v>
      </c>
      <c r="Y1789" s="40">
        <v>1</v>
      </c>
      <c r="Z1789" s="51">
        <f>IF(T1789="SOPORTE_TELEFÓNICO",'TARIFAS 2025'!$B$14,IF(V1789="PRINCIPAL",'TARIFAS 2025'!$B$11,IF(V1789="INTERMEDIA",'TARIFAS 2025'!$C$11,IF(V1789="LEJANA",'TARIFAS 2025'!$D$11))))</f>
        <v>36351</v>
      </c>
      <c r="AA1789" s="51">
        <f t="shared" si="28"/>
        <v>36351</v>
      </c>
    </row>
    <row r="1790" spans="1:27" s="85" customFormat="1" x14ac:dyDescent="0.3">
      <c r="A1790" s="40" t="s">
        <v>71</v>
      </c>
      <c r="B1790" s="40" t="str">
        <f>VLOOKUP(A1790,'CENTROS DE COSTOS'!A:D,2,0)</f>
        <v>0036-0004</v>
      </c>
      <c r="C1790" s="40" t="str">
        <f>VLOOKUP(A1790,'CENTROS DE COSTOS'!A:D,3,0)</f>
        <v>Wompi Centro</v>
      </c>
      <c r="D1790" s="40">
        <v>25649</v>
      </c>
      <c r="E1790" s="40">
        <v>3036543</v>
      </c>
      <c r="F1790" s="40">
        <v>80618</v>
      </c>
      <c r="G1790" s="40" t="s">
        <v>33</v>
      </c>
      <c r="H1790" s="40" t="s">
        <v>618</v>
      </c>
      <c r="I1790" s="40" t="s">
        <v>622</v>
      </c>
      <c r="J1790" s="40" t="s">
        <v>7601</v>
      </c>
      <c r="K1790" s="40" t="s">
        <v>1170</v>
      </c>
      <c r="L1790" s="40" t="s">
        <v>9742</v>
      </c>
      <c r="M1790" s="103">
        <v>45980.646527777782</v>
      </c>
      <c r="N1790" s="103">
        <v>45985.640277777777</v>
      </c>
      <c r="O1790" s="40" t="s">
        <v>35</v>
      </c>
      <c r="P1790" s="40" t="s">
        <v>35</v>
      </c>
      <c r="Q1790" s="40" t="s">
        <v>1494</v>
      </c>
      <c r="R1790" s="40" t="s">
        <v>1495</v>
      </c>
      <c r="S1790" s="40" t="s">
        <v>11985</v>
      </c>
      <c r="T1790" s="40" t="s">
        <v>1497</v>
      </c>
      <c r="U1790" s="40">
        <v>24</v>
      </c>
      <c r="V1790" s="40" t="str">
        <f>VLOOKUP(D1790,TIPOLOGIA!A:F,5,0)</f>
        <v>LEJANA</v>
      </c>
      <c r="W1790" s="40" t="str">
        <f>VLOOKUP(D1790,TIPOLOGIA!A:F,6,0)</f>
        <v>TERRESTRE</v>
      </c>
      <c r="X1790" s="40" t="s">
        <v>1749</v>
      </c>
      <c r="Y1790" s="40">
        <v>1</v>
      </c>
      <c r="Z1790" s="51">
        <f>IF(T1790="SOPORTE_TELEFÓNICO",'TARIFAS 2025'!$B$14,IF(V1790="PRINCIPAL",'TARIFAS 2025'!$B$11,IF(V1790="INTERMEDIA",'TARIFAS 2025'!$C$11,IF(V1790="LEJANA",'TARIFAS 2025'!$D$11))))</f>
        <v>40250</v>
      </c>
      <c r="AA1790" s="51">
        <f t="shared" ref="AA1790:AA1853" si="29">Z1790*Y1790</f>
        <v>40250</v>
      </c>
    </row>
    <row r="1791" spans="1:27" s="85" customFormat="1" x14ac:dyDescent="0.3">
      <c r="A1791" s="40" t="s">
        <v>96</v>
      </c>
      <c r="B1791" s="40" t="str">
        <f>VLOOKUP(A1791,'CENTROS DE COSTOS'!A:D,2,0)</f>
        <v>0036-0007</v>
      </c>
      <c r="C1791" s="40" t="str">
        <f>VLOOKUP(A1791,'CENTROS DE COSTOS'!A:D,3,0)</f>
        <v>Wompi Santander</v>
      </c>
      <c r="D1791" s="40">
        <v>25873</v>
      </c>
      <c r="E1791" s="40">
        <v>3036946</v>
      </c>
      <c r="F1791" s="40">
        <v>23698</v>
      </c>
      <c r="G1791" s="40" t="s">
        <v>33</v>
      </c>
      <c r="H1791" s="40" t="s">
        <v>618</v>
      </c>
      <c r="I1791" s="40" t="s">
        <v>722</v>
      </c>
      <c r="J1791" s="40" t="s">
        <v>7181</v>
      </c>
      <c r="K1791" s="40" t="s">
        <v>1170</v>
      </c>
      <c r="L1791" s="40" t="s">
        <v>9743</v>
      </c>
      <c r="M1791" s="103">
        <v>45980.670138888891</v>
      </c>
      <c r="N1791" s="103">
        <v>45985.640972222223</v>
      </c>
      <c r="O1791" s="40" t="s">
        <v>35</v>
      </c>
      <c r="P1791" s="40" t="s">
        <v>35</v>
      </c>
      <c r="Q1791" s="40" t="s">
        <v>1494</v>
      </c>
      <c r="R1791" s="40" t="s">
        <v>1495</v>
      </c>
      <c r="S1791" s="40" t="s">
        <v>11986</v>
      </c>
      <c r="T1791" s="40" t="s">
        <v>1497</v>
      </c>
      <c r="U1791" s="40">
        <v>8</v>
      </c>
      <c r="V1791" s="40" t="str">
        <f>VLOOKUP(D1791,TIPOLOGIA!A:F,5,0)</f>
        <v>INTERMEDIA</v>
      </c>
      <c r="W1791" s="40" t="str">
        <f>VLOOKUP(D1791,TIPOLOGIA!A:F,6,0)</f>
        <v>TERRESTRE</v>
      </c>
      <c r="X1791" s="40" t="s">
        <v>1609</v>
      </c>
      <c r="Y1791" s="40">
        <v>1</v>
      </c>
      <c r="Z1791" s="51">
        <f>IF(T1791="SOPORTE_TELEFÓNICO",'TARIFAS 2025'!$B$14,IF(V1791="PRINCIPAL",'TARIFAS 2025'!$B$11,IF(V1791="INTERMEDIA",'TARIFAS 2025'!$C$11,IF(V1791="LEJANA",'TARIFAS 2025'!$D$11))))</f>
        <v>36351</v>
      </c>
      <c r="AA1791" s="51">
        <f t="shared" si="29"/>
        <v>36351</v>
      </c>
    </row>
    <row r="1792" spans="1:27" s="85" customFormat="1" x14ac:dyDescent="0.3">
      <c r="A1792" s="40" t="s">
        <v>96</v>
      </c>
      <c r="B1792" s="40" t="str">
        <f>VLOOKUP(A1792,'CENTROS DE COSTOS'!A:D,2,0)</f>
        <v>0036-0007</v>
      </c>
      <c r="C1792" s="40" t="str">
        <f>VLOOKUP(A1792,'CENTROS DE COSTOS'!A:D,3,0)</f>
        <v>Wompi Santander</v>
      </c>
      <c r="D1792" s="40">
        <v>15238</v>
      </c>
      <c r="E1792" s="40">
        <v>3037617</v>
      </c>
      <c r="F1792" s="40">
        <v>72250</v>
      </c>
      <c r="G1792" s="40" t="s">
        <v>33</v>
      </c>
      <c r="H1792" s="40" t="s">
        <v>322</v>
      </c>
      <c r="I1792" s="40" t="s">
        <v>352</v>
      </c>
      <c r="J1792" s="40" t="s">
        <v>1670</v>
      </c>
      <c r="K1792" s="40" t="s">
        <v>1170</v>
      </c>
      <c r="L1792" s="40" t="s">
        <v>9744</v>
      </c>
      <c r="M1792" s="103">
        <v>45980.704861111109</v>
      </c>
      <c r="N1792" s="103">
        <v>45985.64166666667</v>
      </c>
      <c r="O1792" s="40" t="s">
        <v>35</v>
      </c>
      <c r="P1792" s="40" t="s">
        <v>35</v>
      </c>
      <c r="Q1792" s="40" t="s">
        <v>1494</v>
      </c>
      <c r="R1792" s="40" t="s">
        <v>1495</v>
      </c>
      <c r="S1792" s="40" t="s">
        <v>11987</v>
      </c>
      <c r="T1792" s="40" t="s">
        <v>1497</v>
      </c>
      <c r="U1792" s="40">
        <v>32</v>
      </c>
      <c r="V1792" s="40" t="str">
        <f>VLOOKUP(D1792,TIPOLOGIA!A:F,5,0)</f>
        <v>INTERMEDIA</v>
      </c>
      <c r="W1792" s="40" t="str">
        <f>VLOOKUP(D1792,TIPOLOGIA!A:F,6,0)</f>
        <v>TERRESTRE</v>
      </c>
      <c r="X1792" s="40" t="s">
        <v>1749</v>
      </c>
      <c r="Y1792" s="40">
        <v>1</v>
      </c>
      <c r="Z1792" s="51">
        <f>IF(T1792="SOPORTE_TELEFÓNICO",'TARIFAS 2025'!$B$14,IF(V1792="PRINCIPAL",'TARIFAS 2025'!$B$11,IF(V1792="INTERMEDIA",'TARIFAS 2025'!$C$11,IF(V1792="LEJANA",'TARIFAS 2025'!$D$11))))</f>
        <v>36351</v>
      </c>
      <c r="AA1792" s="51">
        <f t="shared" si="29"/>
        <v>36351</v>
      </c>
    </row>
    <row r="1793" spans="1:27" s="85" customFormat="1" x14ac:dyDescent="0.3">
      <c r="A1793" s="40" t="s">
        <v>71</v>
      </c>
      <c r="B1793" s="40" t="str">
        <f>VLOOKUP(A1793,'CENTROS DE COSTOS'!A:D,2,0)</f>
        <v>0036-0004</v>
      </c>
      <c r="C1793" s="40" t="str">
        <f>VLOOKUP(A1793,'CENTROS DE COSTOS'!A:D,3,0)</f>
        <v>Wompi Centro</v>
      </c>
      <c r="D1793" s="40">
        <v>25040</v>
      </c>
      <c r="E1793" s="40">
        <v>3037905</v>
      </c>
      <c r="F1793" s="40">
        <v>68730</v>
      </c>
      <c r="G1793" s="40" t="s">
        <v>33</v>
      </c>
      <c r="H1793" s="40" t="s">
        <v>618</v>
      </c>
      <c r="I1793" s="40" t="s">
        <v>626</v>
      </c>
      <c r="J1793" s="40" t="s">
        <v>7602</v>
      </c>
      <c r="K1793" s="40" t="s">
        <v>1170</v>
      </c>
      <c r="L1793" s="40" t="s">
        <v>9745</v>
      </c>
      <c r="M1793" s="103">
        <v>45981.333333333343</v>
      </c>
      <c r="N1793" s="103">
        <v>45985.642361111109</v>
      </c>
      <c r="O1793" s="40" t="s">
        <v>35</v>
      </c>
      <c r="P1793" s="40" t="s">
        <v>35</v>
      </c>
      <c r="Q1793" s="40" t="s">
        <v>1494</v>
      </c>
      <c r="R1793" s="40" t="s">
        <v>1495</v>
      </c>
      <c r="S1793" s="40" t="s">
        <v>11988</v>
      </c>
      <c r="T1793" s="40" t="s">
        <v>1497</v>
      </c>
      <c r="U1793" s="40">
        <v>32</v>
      </c>
      <c r="V1793" s="40" t="str">
        <f>VLOOKUP(D1793,TIPOLOGIA!A:F,5,0)</f>
        <v>INTERMEDIA</v>
      </c>
      <c r="W1793" s="40" t="str">
        <f>VLOOKUP(D1793,TIPOLOGIA!A:F,6,0)</f>
        <v>TERRESTRE</v>
      </c>
      <c r="X1793" s="40" t="s">
        <v>1749</v>
      </c>
      <c r="Y1793" s="40">
        <v>1</v>
      </c>
      <c r="Z1793" s="51">
        <f>IF(T1793="SOPORTE_TELEFÓNICO",'TARIFAS 2025'!$B$14,IF(V1793="PRINCIPAL",'TARIFAS 2025'!$B$11,IF(V1793="INTERMEDIA",'TARIFAS 2025'!$C$11,IF(V1793="LEJANA",'TARIFAS 2025'!$D$11))))</f>
        <v>36351</v>
      </c>
      <c r="AA1793" s="51">
        <f t="shared" si="29"/>
        <v>36351</v>
      </c>
    </row>
    <row r="1794" spans="1:27" s="85" customFormat="1" x14ac:dyDescent="0.3">
      <c r="A1794" s="40" t="s">
        <v>88</v>
      </c>
      <c r="B1794" s="40" t="str">
        <f>VLOOKUP(A1794,'CENTROS DE COSTOS'!A:D,2,0)</f>
        <v>0036-0005</v>
      </c>
      <c r="C1794" s="40" t="str">
        <f>VLOOKUP(A1794,'CENTROS DE COSTOS'!A:D,3,0)</f>
        <v>Wompi Noroccidente</v>
      </c>
      <c r="D1794" s="40">
        <v>5679</v>
      </c>
      <c r="E1794" s="40">
        <v>3037756</v>
      </c>
      <c r="F1794" s="40">
        <v>37908</v>
      </c>
      <c r="G1794" s="40" t="s">
        <v>33</v>
      </c>
      <c r="H1794" s="40" t="s">
        <v>120</v>
      </c>
      <c r="I1794" s="40" t="s">
        <v>140</v>
      </c>
      <c r="J1794" s="40" t="s">
        <v>1684</v>
      </c>
      <c r="K1794" s="40" t="s">
        <v>1170</v>
      </c>
      <c r="L1794" s="40" t="s">
        <v>9746</v>
      </c>
      <c r="M1794" s="103">
        <v>45981.333333333343</v>
      </c>
      <c r="N1794" s="103">
        <v>45985.643055555563</v>
      </c>
      <c r="O1794" s="40" t="s">
        <v>35</v>
      </c>
      <c r="P1794" s="40" t="s">
        <v>35</v>
      </c>
      <c r="Q1794" s="40" t="s">
        <v>1494</v>
      </c>
      <c r="R1794" s="40" t="s">
        <v>1495</v>
      </c>
      <c r="S1794" s="40" t="s">
        <v>11989</v>
      </c>
      <c r="T1794" s="40" t="s">
        <v>1497</v>
      </c>
      <c r="U1794" s="40">
        <v>64</v>
      </c>
      <c r="V1794" s="40" t="str">
        <f>VLOOKUP(D1794,TIPOLOGIA!A:F,5,0)</f>
        <v>INTERMEDIA</v>
      </c>
      <c r="W1794" s="40" t="str">
        <f>VLOOKUP(D1794,TIPOLOGIA!A:F,6,0)</f>
        <v>TERRESTRE</v>
      </c>
      <c r="X1794" s="40" t="s">
        <v>1498</v>
      </c>
      <c r="Y1794" s="40">
        <v>1</v>
      </c>
      <c r="Z1794" s="51">
        <f>IF(T1794="SOPORTE_TELEFÓNICO",'TARIFAS 2025'!$B$14,IF(V1794="PRINCIPAL",'TARIFAS 2025'!$B$11,IF(V1794="INTERMEDIA",'TARIFAS 2025'!$C$11,IF(V1794="LEJANA",'TARIFAS 2025'!$D$11))))</f>
        <v>36351</v>
      </c>
      <c r="AA1794" s="51">
        <f t="shared" si="29"/>
        <v>36351</v>
      </c>
    </row>
    <row r="1795" spans="1:27" s="85" customFormat="1" x14ac:dyDescent="0.3">
      <c r="A1795" s="40" t="s">
        <v>74</v>
      </c>
      <c r="B1795" s="40" t="str">
        <f>VLOOKUP(A1795,'CENTROS DE COSTOS'!A:D,2,0)</f>
        <v>0036-0007</v>
      </c>
      <c r="C1795" s="40" t="str">
        <f>VLOOKUP(A1795,'CENTROS DE COSTOS'!A:D,3,0)</f>
        <v>Wompi Santander</v>
      </c>
      <c r="D1795" s="40">
        <v>68755</v>
      </c>
      <c r="E1795" s="40">
        <v>3038842</v>
      </c>
      <c r="F1795" s="40">
        <v>34231</v>
      </c>
      <c r="G1795" s="40" t="s">
        <v>33</v>
      </c>
      <c r="H1795" s="40" t="s">
        <v>963</v>
      </c>
      <c r="I1795" s="40" t="s">
        <v>1026</v>
      </c>
      <c r="J1795" s="40" t="s">
        <v>1791</v>
      </c>
      <c r="K1795" s="40" t="s">
        <v>1170</v>
      </c>
      <c r="L1795" s="40" t="s">
        <v>9747</v>
      </c>
      <c r="M1795" s="103">
        <v>45981.341666666667</v>
      </c>
      <c r="N1795" s="103">
        <v>45985.643750000003</v>
      </c>
      <c r="O1795" s="40" t="s">
        <v>35</v>
      </c>
      <c r="P1795" s="40" t="s">
        <v>35</v>
      </c>
      <c r="Q1795" s="40" t="s">
        <v>1494</v>
      </c>
      <c r="R1795" s="40" t="s">
        <v>1495</v>
      </c>
      <c r="S1795" s="40" t="s">
        <v>11990</v>
      </c>
      <c r="T1795" s="40" t="s">
        <v>1497</v>
      </c>
      <c r="U1795" s="40">
        <v>64</v>
      </c>
      <c r="V1795" s="40" t="str">
        <f>VLOOKUP(D1795,TIPOLOGIA!A:F,5,0)</f>
        <v>LEJANA</v>
      </c>
      <c r="W1795" s="40" t="str">
        <f>VLOOKUP(D1795,TIPOLOGIA!A:F,6,0)</f>
        <v>TERRESTRE</v>
      </c>
      <c r="X1795" s="40" t="s">
        <v>12480</v>
      </c>
      <c r="Y1795" s="40">
        <v>1</v>
      </c>
      <c r="Z1795" s="51">
        <f>IF(T1795="SOPORTE_TELEFÓNICO",'TARIFAS 2025'!$B$14,IF(V1795="PRINCIPAL",'TARIFAS 2025'!$B$11,IF(V1795="INTERMEDIA",'TARIFAS 2025'!$C$11,IF(V1795="LEJANA",'TARIFAS 2025'!$D$11))))</f>
        <v>40250</v>
      </c>
      <c r="AA1795" s="51">
        <f t="shared" si="29"/>
        <v>40250</v>
      </c>
    </row>
    <row r="1796" spans="1:27" s="85" customFormat="1" x14ac:dyDescent="0.3">
      <c r="A1796" s="40" t="s">
        <v>85</v>
      </c>
      <c r="B1796" s="40" t="str">
        <f>VLOOKUP(A1796,'CENTROS DE COSTOS'!A:D,2,0)</f>
        <v>0036-0006</v>
      </c>
      <c r="C1796" s="40" t="str">
        <f>VLOOKUP(A1796,'CENTROS DE COSTOS'!A:D,3,0)</f>
        <v>Wompi Oriente</v>
      </c>
      <c r="D1796" s="40">
        <v>73319</v>
      </c>
      <c r="E1796" s="40">
        <v>3038491</v>
      </c>
      <c r="F1796" s="40">
        <v>81401</v>
      </c>
      <c r="G1796" s="40" t="s">
        <v>33</v>
      </c>
      <c r="H1796" s="40" t="s">
        <v>1056</v>
      </c>
      <c r="I1796" s="40" t="s">
        <v>1075</v>
      </c>
      <c r="J1796" s="40" t="s">
        <v>7603</v>
      </c>
      <c r="K1796" s="40" t="s">
        <v>1170</v>
      </c>
      <c r="L1796" s="40" t="s">
        <v>9748</v>
      </c>
      <c r="M1796" s="103">
        <v>45981.354861111111</v>
      </c>
      <c r="N1796" s="103">
        <v>45985.644444444442</v>
      </c>
      <c r="O1796" s="40" t="s">
        <v>35</v>
      </c>
      <c r="P1796" s="40" t="s">
        <v>35</v>
      </c>
      <c r="Q1796" s="40" t="s">
        <v>1494</v>
      </c>
      <c r="R1796" s="40" t="s">
        <v>1495</v>
      </c>
      <c r="S1796" s="40" t="s">
        <v>11991</v>
      </c>
      <c r="T1796" s="40" t="s">
        <v>1497</v>
      </c>
      <c r="U1796" s="40">
        <v>8</v>
      </c>
      <c r="V1796" s="40" t="str">
        <f>VLOOKUP(D1796,TIPOLOGIA!A:F,5,0)</f>
        <v>INTERMEDIA</v>
      </c>
      <c r="W1796" s="40" t="str">
        <f>VLOOKUP(D1796,TIPOLOGIA!A:F,6,0)</f>
        <v>TERRESTRE</v>
      </c>
      <c r="X1796" s="40" t="s">
        <v>1571</v>
      </c>
      <c r="Y1796" s="40">
        <v>1</v>
      </c>
      <c r="Z1796" s="51">
        <f>IF(T1796="SOPORTE_TELEFÓNICO",'TARIFAS 2025'!$B$14,IF(V1796="PRINCIPAL",'TARIFAS 2025'!$B$11,IF(V1796="INTERMEDIA",'TARIFAS 2025'!$C$11,IF(V1796="LEJANA",'TARIFAS 2025'!$D$11))))</f>
        <v>36351</v>
      </c>
      <c r="AA1796" s="51">
        <f t="shared" si="29"/>
        <v>36351</v>
      </c>
    </row>
    <row r="1797" spans="1:27" s="85" customFormat="1" x14ac:dyDescent="0.3">
      <c r="A1797" s="40" t="s">
        <v>98</v>
      </c>
      <c r="B1797" s="40" t="str">
        <f>VLOOKUP(A1797,'CENTROS DE COSTOS'!A:D,2,0)</f>
        <v>0036-0006</v>
      </c>
      <c r="C1797" s="40" t="str">
        <f>VLOOKUP(A1797,'CENTROS DE COSTOS'!A:D,3,0)</f>
        <v>Wompi Oriente</v>
      </c>
      <c r="D1797" s="40">
        <v>50313</v>
      </c>
      <c r="E1797" s="40">
        <v>3038949</v>
      </c>
      <c r="F1797" s="40">
        <v>54881</v>
      </c>
      <c r="G1797" s="40" t="s">
        <v>33</v>
      </c>
      <c r="H1797" s="40" t="s">
        <v>814</v>
      </c>
      <c r="I1797" s="40" t="s">
        <v>129</v>
      </c>
      <c r="J1797" s="40" t="s">
        <v>7604</v>
      </c>
      <c r="K1797" s="40" t="s">
        <v>1170</v>
      </c>
      <c r="L1797" s="40" t="s">
        <v>9749</v>
      </c>
      <c r="M1797" s="103">
        <v>45981.363194444442</v>
      </c>
      <c r="N1797" s="103">
        <v>45985.645138888889</v>
      </c>
      <c r="O1797" s="40" t="s">
        <v>35</v>
      </c>
      <c r="P1797" s="40" t="s">
        <v>35</v>
      </c>
      <c r="Q1797" s="40" t="s">
        <v>1494</v>
      </c>
      <c r="R1797" s="40" t="s">
        <v>1495</v>
      </c>
      <c r="S1797" s="40" t="s">
        <v>11992</v>
      </c>
      <c r="T1797" s="40" t="s">
        <v>1497</v>
      </c>
      <c r="U1797" s="40">
        <v>64</v>
      </c>
      <c r="V1797" s="40" t="str">
        <f>VLOOKUP(D1797,TIPOLOGIA!A:F,5,0)</f>
        <v>INTERMEDIA</v>
      </c>
      <c r="W1797" s="40" t="str">
        <f>VLOOKUP(D1797,TIPOLOGIA!A:F,6,0)</f>
        <v>TERRESTRE</v>
      </c>
      <c r="X1797" s="40" t="s">
        <v>1571</v>
      </c>
      <c r="Y1797" s="40">
        <v>1</v>
      </c>
      <c r="Z1797" s="51">
        <f>IF(T1797="SOPORTE_TELEFÓNICO",'TARIFAS 2025'!$B$14,IF(V1797="PRINCIPAL",'TARIFAS 2025'!$B$11,IF(V1797="INTERMEDIA",'TARIFAS 2025'!$C$11,IF(V1797="LEJANA",'TARIFAS 2025'!$D$11))))</f>
        <v>36351</v>
      </c>
      <c r="AA1797" s="51">
        <f t="shared" si="29"/>
        <v>36351</v>
      </c>
    </row>
    <row r="1798" spans="1:27" s="85" customFormat="1" x14ac:dyDescent="0.3">
      <c r="A1798" s="40" t="s">
        <v>85</v>
      </c>
      <c r="B1798" s="40" t="str">
        <f>VLOOKUP(A1798,'CENTROS DE COSTOS'!A:D,2,0)</f>
        <v>0036-0006</v>
      </c>
      <c r="C1798" s="40" t="str">
        <f>VLOOKUP(A1798,'CENTROS DE COSTOS'!A:D,3,0)</f>
        <v>Wompi Oriente</v>
      </c>
      <c r="D1798" s="40">
        <v>17380</v>
      </c>
      <c r="E1798" s="40">
        <v>3041060</v>
      </c>
      <c r="F1798" s="40">
        <v>81389</v>
      </c>
      <c r="G1798" s="40" t="s">
        <v>33</v>
      </c>
      <c r="H1798" s="40" t="s">
        <v>126</v>
      </c>
      <c r="I1798" s="40" t="s">
        <v>448</v>
      </c>
      <c r="J1798" s="40" t="s">
        <v>1676</v>
      </c>
      <c r="K1798" s="40" t="s">
        <v>1170</v>
      </c>
      <c r="L1798" s="40" t="s">
        <v>9750</v>
      </c>
      <c r="M1798" s="103">
        <v>45981.480555555558</v>
      </c>
      <c r="N1798" s="103">
        <v>45985.645833333343</v>
      </c>
      <c r="O1798" s="40" t="s">
        <v>35</v>
      </c>
      <c r="P1798" s="40" t="s">
        <v>35</v>
      </c>
      <c r="Q1798" s="40" t="s">
        <v>1494</v>
      </c>
      <c r="R1798" s="40" t="s">
        <v>1495</v>
      </c>
      <c r="S1798" s="40" t="s">
        <v>11993</v>
      </c>
      <c r="T1798" s="40" t="s">
        <v>1497</v>
      </c>
      <c r="U1798" s="40">
        <v>16</v>
      </c>
      <c r="V1798" s="40" t="str">
        <f>VLOOKUP(D1798,TIPOLOGIA!A:F,5,0)</f>
        <v>LEJANA</v>
      </c>
      <c r="W1798" s="40" t="str">
        <f>VLOOKUP(D1798,TIPOLOGIA!A:F,6,0)</f>
        <v>TERRESTRE</v>
      </c>
      <c r="X1798" s="40" t="s">
        <v>1749</v>
      </c>
      <c r="Y1798" s="40">
        <v>1</v>
      </c>
      <c r="Z1798" s="51">
        <f>IF(T1798="SOPORTE_TELEFÓNICO",'TARIFAS 2025'!$B$14,IF(V1798="PRINCIPAL",'TARIFAS 2025'!$B$11,IF(V1798="INTERMEDIA",'TARIFAS 2025'!$C$11,IF(V1798="LEJANA",'TARIFAS 2025'!$D$11))))</f>
        <v>40250</v>
      </c>
      <c r="AA1798" s="51">
        <f t="shared" si="29"/>
        <v>40250</v>
      </c>
    </row>
    <row r="1799" spans="1:27" s="85" customFormat="1" x14ac:dyDescent="0.3">
      <c r="A1799" s="40" t="s">
        <v>77</v>
      </c>
      <c r="B1799" s="40" t="str">
        <f>VLOOKUP(A1799,'CENTROS DE COSTOS'!A:D,2,0)</f>
        <v>0036-0003</v>
      </c>
      <c r="C1799" s="40" t="str">
        <f>VLOOKUP(A1799,'CENTROS DE COSTOS'!A:D,3,0)</f>
        <v>Wompi Suroccidente</v>
      </c>
      <c r="D1799" s="40">
        <v>76248</v>
      </c>
      <c r="E1799" s="40">
        <v>3040861</v>
      </c>
      <c r="F1799" s="40">
        <v>69797</v>
      </c>
      <c r="G1799" s="40" t="s">
        <v>33</v>
      </c>
      <c r="H1799" s="40" t="s">
        <v>1101</v>
      </c>
      <c r="I1799" s="40" t="s">
        <v>1113</v>
      </c>
      <c r="J1799" s="40" t="s">
        <v>7605</v>
      </c>
      <c r="K1799" s="40" t="s">
        <v>1170</v>
      </c>
      <c r="L1799" s="40" t="s">
        <v>9751</v>
      </c>
      <c r="M1799" s="103">
        <v>45981.481944444437</v>
      </c>
      <c r="N1799" s="103">
        <v>45985.645833333343</v>
      </c>
      <c r="O1799" s="40" t="s">
        <v>35</v>
      </c>
      <c r="P1799" s="40" t="s">
        <v>35</v>
      </c>
      <c r="Q1799" s="40" t="s">
        <v>1494</v>
      </c>
      <c r="R1799" s="40" t="s">
        <v>1495</v>
      </c>
      <c r="S1799" s="40" t="s">
        <v>11994</v>
      </c>
      <c r="T1799" s="40" t="s">
        <v>1497</v>
      </c>
      <c r="U1799" s="40">
        <v>24</v>
      </c>
      <c r="V1799" s="40" t="str">
        <f>VLOOKUP(D1799,TIPOLOGIA!A:F,5,0)</f>
        <v>INTERMEDIA</v>
      </c>
      <c r="W1799" s="40" t="str">
        <f>VLOOKUP(D1799,TIPOLOGIA!A:F,6,0)</f>
        <v>TERRESTRE</v>
      </c>
      <c r="X1799" s="40" t="s">
        <v>1749</v>
      </c>
      <c r="Y1799" s="40">
        <v>1</v>
      </c>
      <c r="Z1799" s="51">
        <f>IF(T1799="SOPORTE_TELEFÓNICO",'TARIFAS 2025'!$B$14,IF(V1799="PRINCIPAL",'TARIFAS 2025'!$B$11,IF(V1799="INTERMEDIA",'TARIFAS 2025'!$C$11,IF(V1799="LEJANA",'TARIFAS 2025'!$D$11))))</f>
        <v>36351</v>
      </c>
      <c r="AA1799" s="51">
        <f t="shared" si="29"/>
        <v>36351</v>
      </c>
    </row>
    <row r="1800" spans="1:27" s="85" customFormat="1" x14ac:dyDescent="0.3">
      <c r="A1800" s="40" t="s">
        <v>74</v>
      </c>
      <c r="B1800" s="40" t="str">
        <f>VLOOKUP(A1800,'CENTROS DE COSTOS'!A:D,2,0)</f>
        <v>0036-0007</v>
      </c>
      <c r="C1800" s="40" t="str">
        <f>VLOOKUP(A1800,'CENTROS DE COSTOS'!A:D,3,0)</f>
        <v>Wompi Santander</v>
      </c>
      <c r="D1800" s="40">
        <v>68406</v>
      </c>
      <c r="E1800" s="40">
        <v>3041261</v>
      </c>
      <c r="F1800" s="40">
        <v>76733</v>
      </c>
      <c r="G1800" s="40" t="s">
        <v>33</v>
      </c>
      <c r="H1800" s="40" t="s">
        <v>963</v>
      </c>
      <c r="I1800" s="40" t="s">
        <v>1000</v>
      </c>
      <c r="J1800" s="40" t="s">
        <v>7606</v>
      </c>
      <c r="K1800" s="40" t="s">
        <v>1170</v>
      </c>
      <c r="L1800" s="40" t="s">
        <v>9752</v>
      </c>
      <c r="M1800" s="103">
        <v>45981.504166666673</v>
      </c>
      <c r="N1800" s="103">
        <v>45985.647222222222</v>
      </c>
      <c r="O1800" s="40" t="s">
        <v>35</v>
      </c>
      <c r="P1800" s="40" t="s">
        <v>35</v>
      </c>
      <c r="Q1800" s="40" t="s">
        <v>1494</v>
      </c>
      <c r="R1800" s="40" t="s">
        <v>1495</v>
      </c>
      <c r="S1800" s="40" t="s">
        <v>11995</v>
      </c>
      <c r="T1800" s="40" t="s">
        <v>1497</v>
      </c>
      <c r="U1800" s="40">
        <v>24</v>
      </c>
      <c r="V1800" s="40" t="str">
        <f>VLOOKUP(D1800,TIPOLOGIA!A:F,5,0)</f>
        <v>INTERMEDIA</v>
      </c>
      <c r="W1800" s="40" t="str">
        <f>VLOOKUP(D1800,TIPOLOGIA!A:F,6,0)</f>
        <v>TERRESTRE</v>
      </c>
      <c r="X1800" s="40" t="s">
        <v>12480</v>
      </c>
      <c r="Y1800" s="40">
        <v>1</v>
      </c>
      <c r="Z1800" s="51">
        <f>IF(T1800="SOPORTE_TELEFÓNICO",'TARIFAS 2025'!$B$14,IF(V1800="PRINCIPAL",'TARIFAS 2025'!$B$11,IF(V1800="INTERMEDIA",'TARIFAS 2025'!$C$11,IF(V1800="LEJANA",'TARIFAS 2025'!$D$11))))</f>
        <v>36351</v>
      </c>
      <c r="AA1800" s="51">
        <f t="shared" si="29"/>
        <v>36351</v>
      </c>
    </row>
    <row r="1801" spans="1:27" s="85" customFormat="1" x14ac:dyDescent="0.3">
      <c r="A1801" s="40" t="s">
        <v>71</v>
      </c>
      <c r="B1801" s="40" t="str">
        <f>VLOOKUP(A1801,'CENTROS DE COSTOS'!A:D,2,0)</f>
        <v>0036-0004</v>
      </c>
      <c r="C1801" s="40" t="str">
        <f>VLOOKUP(A1801,'CENTROS DE COSTOS'!A:D,3,0)</f>
        <v>Wompi Centro</v>
      </c>
      <c r="D1801" s="40">
        <v>25769</v>
      </c>
      <c r="E1801" s="40">
        <v>3041422</v>
      </c>
      <c r="F1801" s="40">
        <v>27620</v>
      </c>
      <c r="G1801" s="40" t="s">
        <v>33</v>
      </c>
      <c r="H1801" s="40" t="s">
        <v>618</v>
      </c>
      <c r="I1801" s="40" t="s">
        <v>700</v>
      </c>
      <c r="J1801" s="40" t="s">
        <v>7607</v>
      </c>
      <c r="K1801" s="40" t="s">
        <v>1170</v>
      </c>
      <c r="L1801" s="40" t="s">
        <v>9753</v>
      </c>
      <c r="M1801" s="103">
        <v>45981.52847222222</v>
      </c>
      <c r="N1801" s="103">
        <v>45985.647916666669</v>
      </c>
      <c r="O1801" s="40" t="s">
        <v>35</v>
      </c>
      <c r="P1801" s="40" t="s">
        <v>35</v>
      </c>
      <c r="Q1801" s="40" t="s">
        <v>1494</v>
      </c>
      <c r="R1801" s="40" t="s">
        <v>1495</v>
      </c>
      <c r="S1801" s="40" t="s">
        <v>11996</v>
      </c>
      <c r="T1801" s="40" t="s">
        <v>1497</v>
      </c>
      <c r="U1801" s="40">
        <v>16</v>
      </c>
      <c r="V1801" s="40" t="str">
        <f>VLOOKUP(D1801,TIPOLOGIA!A:F,5,0)</f>
        <v>INTERMEDIA</v>
      </c>
      <c r="W1801" s="40" t="str">
        <f>VLOOKUP(D1801,TIPOLOGIA!A:F,6,0)</f>
        <v>TERRESTRE</v>
      </c>
      <c r="X1801" s="40" t="s">
        <v>1571</v>
      </c>
      <c r="Y1801" s="40">
        <v>1</v>
      </c>
      <c r="Z1801" s="51">
        <f>IF(T1801="SOPORTE_TELEFÓNICO",'TARIFAS 2025'!$B$14,IF(V1801="PRINCIPAL",'TARIFAS 2025'!$B$11,IF(V1801="INTERMEDIA",'TARIFAS 2025'!$C$11,IF(V1801="LEJANA",'TARIFAS 2025'!$D$11))))</f>
        <v>36351</v>
      </c>
      <c r="AA1801" s="51">
        <f t="shared" si="29"/>
        <v>36351</v>
      </c>
    </row>
    <row r="1802" spans="1:27" s="85" customFormat="1" x14ac:dyDescent="0.3">
      <c r="A1802" s="40" t="s">
        <v>96</v>
      </c>
      <c r="B1802" s="40" t="str">
        <f>VLOOKUP(A1802,'CENTROS DE COSTOS'!A:D,2,0)</f>
        <v>0036-0007</v>
      </c>
      <c r="C1802" s="40" t="str">
        <f>VLOOKUP(A1802,'CENTROS DE COSTOS'!A:D,3,0)</f>
        <v>Wompi Santander</v>
      </c>
      <c r="D1802" s="40">
        <v>15367</v>
      </c>
      <c r="E1802" s="40">
        <v>3041800</v>
      </c>
      <c r="F1802" s="40">
        <v>80894</v>
      </c>
      <c r="G1802" s="40" t="s">
        <v>33</v>
      </c>
      <c r="H1802" s="40" t="s">
        <v>322</v>
      </c>
      <c r="I1802" s="40" t="s">
        <v>365</v>
      </c>
      <c r="J1802" s="40" t="s">
        <v>7608</v>
      </c>
      <c r="K1802" s="40" t="s">
        <v>1170</v>
      </c>
      <c r="L1802" s="40" t="s">
        <v>9754</v>
      </c>
      <c r="M1802" s="103">
        <v>45981.554166666669</v>
      </c>
      <c r="N1802" s="103">
        <v>45985.648611111108</v>
      </c>
      <c r="O1802" s="40" t="s">
        <v>35</v>
      </c>
      <c r="P1802" s="40" t="s">
        <v>35</v>
      </c>
      <c r="Q1802" s="40" t="s">
        <v>1494</v>
      </c>
      <c r="R1802" s="40" t="s">
        <v>1495</v>
      </c>
      <c r="S1802" s="40" t="s">
        <v>11997</v>
      </c>
      <c r="T1802" s="40" t="s">
        <v>1497</v>
      </c>
      <c r="U1802" s="40">
        <v>8</v>
      </c>
      <c r="V1802" s="40" t="str">
        <f>VLOOKUP(D1802,TIPOLOGIA!A:F,5,0)</f>
        <v>INTERMEDIA</v>
      </c>
      <c r="W1802" s="40" t="str">
        <f>VLOOKUP(D1802,TIPOLOGIA!A:F,6,0)</f>
        <v>TERRESTRE</v>
      </c>
      <c r="X1802" s="40" t="s">
        <v>1571</v>
      </c>
      <c r="Y1802" s="40">
        <v>1</v>
      </c>
      <c r="Z1802" s="51">
        <f>IF(T1802="SOPORTE_TELEFÓNICO",'TARIFAS 2025'!$B$14,IF(V1802="PRINCIPAL",'TARIFAS 2025'!$B$11,IF(V1802="INTERMEDIA",'TARIFAS 2025'!$C$11,IF(V1802="LEJANA",'TARIFAS 2025'!$D$11))))</f>
        <v>36351</v>
      </c>
      <c r="AA1802" s="51">
        <f t="shared" si="29"/>
        <v>36351</v>
      </c>
    </row>
    <row r="1803" spans="1:27" s="85" customFormat="1" x14ac:dyDescent="0.3">
      <c r="A1803" s="40" t="s">
        <v>74</v>
      </c>
      <c r="B1803" s="40" t="str">
        <f>VLOOKUP(A1803,'CENTROS DE COSTOS'!A:D,2,0)</f>
        <v>0036-0007</v>
      </c>
      <c r="C1803" s="40" t="str">
        <f>VLOOKUP(A1803,'CENTROS DE COSTOS'!A:D,3,0)</f>
        <v>Wompi Santander</v>
      </c>
      <c r="D1803" s="40">
        <v>68679</v>
      </c>
      <c r="E1803" s="40">
        <v>3041722</v>
      </c>
      <c r="F1803" s="40">
        <v>38883</v>
      </c>
      <c r="G1803" s="40" t="s">
        <v>33</v>
      </c>
      <c r="H1803" s="40" t="s">
        <v>963</v>
      </c>
      <c r="I1803" s="40" t="s">
        <v>1020</v>
      </c>
      <c r="J1803" s="40" t="s">
        <v>7609</v>
      </c>
      <c r="K1803" s="40" t="s">
        <v>1170</v>
      </c>
      <c r="L1803" s="40" t="s">
        <v>9755</v>
      </c>
      <c r="M1803" s="103">
        <v>45981.570833333331</v>
      </c>
      <c r="N1803" s="103">
        <v>45985.649305555547</v>
      </c>
      <c r="O1803" s="40" t="s">
        <v>35</v>
      </c>
      <c r="P1803" s="40" t="s">
        <v>35</v>
      </c>
      <c r="Q1803" s="40" t="s">
        <v>1494</v>
      </c>
      <c r="R1803" s="40" t="s">
        <v>1495</v>
      </c>
      <c r="S1803" s="40" t="s">
        <v>11998</v>
      </c>
      <c r="T1803" s="40" t="s">
        <v>1497</v>
      </c>
      <c r="U1803" s="40">
        <v>16</v>
      </c>
      <c r="V1803" s="40" t="str">
        <f>VLOOKUP(D1803,TIPOLOGIA!A:F,5,0)</f>
        <v>INTERMEDIA</v>
      </c>
      <c r="W1803" s="40" t="str">
        <f>VLOOKUP(D1803,TIPOLOGIA!A:F,6,0)</f>
        <v>TERRESTRE</v>
      </c>
      <c r="X1803" s="40" t="s">
        <v>12480</v>
      </c>
      <c r="Y1803" s="40">
        <v>1</v>
      </c>
      <c r="Z1803" s="51">
        <f>IF(T1803="SOPORTE_TELEFÓNICO",'TARIFAS 2025'!$B$14,IF(V1803="PRINCIPAL",'TARIFAS 2025'!$B$11,IF(V1803="INTERMEDIA",'TARIFAS 2025'!$C$11,IF(V1803="LEJANA",'TARIFAS 2025'!$D$11))))</f>
        <v>36351</v>
      </c>
      <c r="AA1803" s="51">
        <f t="shared" si="29"/>
        <v>36351</v>
      </c>
    </row>
    <row r="1804" spans="1:27" s="85" customFormat="1" x14ac:dyDescent="0.3">
      <c r="A1804" s="40" t="s">
        <v>71</v>
      </c>
      <c r="B1804" s="40" t="str">
        <f>VLOOKUP(A1804,'CENTROS DE COSTOS'!A:D,2,0)</f>
        <v>0036-0004</v>
      </c>
      <c r="C1804" s="40" t="str">
        <f>VLOOKUP(A1804,'CENTROS DE COSTOS'!A:D,3,0)</f>
        <v>Wompi Centro</v>
      </c>
      <c r="D1804" s="40">
        <v>25181</v>
      </c>
      <c r="E1804" s="40">
        <v>3041457</v>
      </c>
      <c r="F1804" s="40">
        <v>35976</v>
      </c>
      <c r="G1804" s="40" t="s">
        <v>33</v>
      </c>
      <c r="H1804" s="40" t="s">
        <v>618</v>
      </c>
      <c r="I1804" s="40" t="s">
        <v>640</v>
      </c>
      <c r="J1804" s="40" t="s">
        <v>1787</v>
      </c>
      <c r="K1804" s="40" t="s">
        <v>1170</v>
      </c>
      <c r="L1804" s="40" t="s">
        <v>9756</v>
      </c>
      <c r="M1804" s="103">
        <v>45981.572916666657</v>
      </c>
      <c r="N1804" s="103">
        <v>45985.65</v>
      </c>
      <c r="O1804" s="40" t="s">
        <v>35</v>
      </c>
      <c r="P1804" s="40" t="s">
        <v>35</v>
      </c>
      <c r="Q1804" s="40" t="s">
        <v>1494</v>
      </c>
      <c r="R1804" s="40" t="s">
        <v>1495</v>
      </c>
      <c r="S1804" s="40" t="s">
        <v>11999</v>
      </c>
      <c r="T1804" s="40" t="s">
        <v>1497</v>
      </c>
      <c r="U1804" s="40">
        <v>56</v>
      </c>
      <c r="V1804" s="40" t="str">
        <f>VLOOKUP(D1804,TIPOLOGIA!A:F,5,0)</f>
        <v>INTERMEDIA</v>
      </c>
      <c r="W1804" s="40" t="str">
        <f>VLOOKUP(D1804,TIPOLOGIA!A:F,6,0)</f>
        <v>TERRESTRE</v>
      </c>
      <c r="X1804" s="40" t="s">
        <v>1571</v>
      </c>
      <c r="Y1804" s="40">
        <v>1</v>
      </c>
      <c r="Z1804" s="51">
        <f>IF(T1804="SOPORTE_TELEFÓNICO",'TARIFAS 2025'!$B$14,IF(V1804="PRINCIPAL",'TARIFAS 2025'!$B$11,IF(V1804="INTERMEDIA",'TARIFAS 2025'!$C$11,IF(V1804="LEJANA",'TARIFAS 2025'!$D$11))))</f>
        <v>36351</v>
      </c>
      <c r="AA1804" s="51">
        <f t="shared" si="29"/>
        <v>36351</v>
      </c>
    </row>
    <row r="1805" spans="1:27" s="85" customFormat="1" x14ac:dyDescent="0.3">
      <c r="A1805" s="40" t="s">
        <v>71</v>
      </c>
      <c r="B1805" s="40" t="str">
        <f>VLOOKUP(A1805,'CENTROS DE COSTOS'!A:D,2,0)</f>
        <v>0036-0004</v>
      </c>
      <c r="C1805" s="40" t="str">
        <f>VLOOKUP(A1805,'CENTROS DE COSTOS'!A:D,3,0)</f>
        <v>Wompi Centro</v>
      </c>
      <c r="D1805" s="40">
        <v>25290</v>
      </c>
      <c r="E1805" s="40">
        <v>3043514</v>
      </c>
      <c r="F1805" s="40">
        <v>62882</v>
      </c>
      <c r="G1805" s="40" t="s">
        <v>33</v>
      </c>
      <c r="H1805" s="40" t="s">
        <v>618</v>
      </c>
      <c r="I1805" s="40" t="s">
        <v>652</v>
      </c>
      <c r="J1805" s="40" t="s">
        <v>7610</v>
      </c>
      <c r="K1805" s="40" t="s">
        <v>1170</v>
      </c>
      <c r="L1805" s="40" t="s">
        <v>9757</v>
      </c>
      <c r="M1805" s="103">
        <v>45982.333333333343</v>
      </c>
      <c r="N1805" s="103">
        <v>45985.650694444441</v>
      </c>
      <c r="O1805" s="40" t="s">
        <v>35</v>
      </c>
      <c r="P1805" s="40" t="s">
        <v>35</v>
      </c>
      <c r="Q1805" s="40" t="s">
        <v>1494</v>
      </c>
      <c r="R1805" s="40" t="s">
        <v>1495</v>
      </c>
      <c r="S1805" s="40" t="s">
        <v>12000</v>
      </c>
      <c r="T1805" s="40" t="s">
        <v>1497</v>
      </c>
      <c r="U1805" s="40">
        <v>32</v>
      </c>
      <c r="V1805" s="40" t="str">
        <f>VLOOKUP(D1805,TIPOLOGIA!A:F,5,0)</f>
        <v>INTERMEDIA</v>
      </c>
      <c r="W1805" s="40" t="str">
        <f>VLOOKUP(D1805,TIPOLOGIA!A:F,6,0)</f>
        <v>TERRESTRE</v>
      </c>
      <c r="X1805" s="40" t="s">
        <v>1571</v>
      </c>
      <c r="Y1805" s="40">
        <v>1</v>
      </c>
      <c r="Z1805" s="51">
        <f>IF(T1805="SOPORTE_TELEFÓNICO",'TARIFAS 2025'!$B$14,IF(V1805="PRINCIPAL",'TARIFAS 2025'!$B$11,IF(V1805="INTERMEDIA",'TARIFAS 2025'!$C$11,IF(V1805="LEJANA",'TARIFAS 2025'!$D$11))))</f>
        <v>36351</v>
      </c>
      <c r="AA1805" s="51">
        <f t="shared" si="29"/>
        <v>36351</v>
      </c>
    </row>
    <row r="1806" spans="1:27" s="85" customFormat="1" x14ac:dyDescent="0.3">
      <c r="A1806" s="40" t="s">
        <v>96</v>
      </c>
      <c r="B1806" s="40" t="str">
        <f>VLOOKUP(A1806,'CENTROS DE COSTOS'!A:D,2,0)</f>
        <v>0036-0007</v>
      </c>
      <c r="C1806" s="40" t="str">
        <f>VLOOKUP(A1806,'CENTROS DE COSTOS'!A:D,3,0)</f>
        <v>Wompi Santander</v>
      </c>
      <c r="D1806" s="40">
        <v>15238</v>
      </c>
      <c r="E1806" s="40">
        <v>3043345</v>
      </c>
      <c r="F1806" s="40">
        <v>34182</v>
      </c>
      <c r="G1806" s="40" t="s">
        <v>33</v>
      </c>
      <c r="H1806" s="40" t="s">
        <v>322</v>
      </c>
      <c r="I1806" s="40" t="s">
        <v>352</v>
      </c>
      <c r="J1806" s="40" t="s">
        <v>7611</v>
      </c>
      <c r="K1806" s="40" t="s">
        <v>1170</v>
      </c>
      <c r="L1806" s="40" t="s">
        <v>9758</v>
      </c>
      <c r="M1806" s="103">
        <v>45982.333333333343</v>
      </c>
      <c r="N1806" s="103">
        <v>45985.651388888888</v>
      </c>
      <c r="O1806" s="40" t="s">
        <v>35</v>
      </c>
      <c r="P1806" s="40" t="s">
        <v>35</v>
      </c>
      <c r="Q1806" s="40" t="s">
        <v>1494</v>
      </c>
      <c r="R1806" s="40" t="s">
        <v>1495</v>
      </c>
      <c r="S1806" s="40" t="s">
        <v>12001</v>
      </c>
      <c r="T1806" s="40" t="s">
        <v>1497</v>
      </c>
      <c r="U1806" s="40">
        <v>48</v>
      </c>
      <c r="V1806" s="40" t="str">
        <f>VLOOKUP(D1806,TIPOLOGIA!A:F,5,0)</f>
        <v>INTERMEDIA</v>
      </c>
      <c r="W1806" s="40" t="str">
        <f>VLOOKUP(D1806,TIPOLOGIA!A:F,6,0)</f>
        <v>TERRESTRE</v>
      </c>
      <c r="X1806" s="40" t="s">
        <v>1571</v>
      </c>
      <c r="Y1806" s="40">
        <v>1</v>
      </c>
      <c r="Z1806" s="51">
        <f>IF(T1806="SOPORTE_TELEFÓNICO",'TARIFAS 2025'!$B$14,IF(V1806="PRINCIPAL",'TARIFAS 2025'!$B$11,IF(V1806="INTERMEDIA",'TARIFAS 2025'!$C$11,IF(V1806="LEJANA",'TARIFAS 2025'!$D$11))))</f>
        <v>36351</v>
      </c>
      <c r="AA1806" s="51">
        <f t="shared" si="29"/>
        <v>36351</v>
      </c>
    </row>
    <row r="1807" spans="1:27" s="85" customFormat="1" x14ac:dyDescent="0.3">
      <c r="A1807" s="40" t="s">
        <v>97</v>
      </c>
      <c r="B1807" s="40" t="str">
        <f>VLOOKUP(A1807,'CENTROS DE COSTOS'!A:D,2,0)</f>
        <v>0036-0001</v>
      </c>
      <c r="C1807" s="40" t="str">
        <f>VLOOKUP(A1807,'CENTROS DE COSTOS'!A:D,3,0)</f>
        <v>Wompi Costa</v>
      </c>
      <c r="D1807" s="40">
        <v>44874</v>
      </c>
      <c r="E1807" s="40">
        <v>3045674</v>
      </c>
      <c r="F1807" s="40">
        <v>16887</v>
      </c>
      <c r="G1807" s="40" t="s">
        <v>33</v>
      </c>
      <c r="H1807" s="40" t="s">
        <v>774</v>
      </c>
      <c r="I1807" s="40" t="s">
        <v>282</v>
      </c>
      <c r="J1807" s="40" t="s">
        <v>1419</v>
      </c>
      <c r="K1807" s="40" t="s">
        <v>1170</v>
      </c>
      <c r="L1807" s="40" t="s">
        <v>9759</v>
      </c>
      <c r="M1807" s="103">
        <v>45982.440972222219</v>
      </c>
      <c r="N1807" s="103">
        <v>45985.652083333327</v>
      </c>
      <c r="O1807" s="40" t="s">
        <v>35</v>
      </c>
      <c r="P1807" s="40" t="s">
        <v>35</v>
      </c>
      <c r="Q1807" s="40" t="s">
        <v>1494</v>
      </c>
      <c r="R1807" s="40" t="s">
        <v>1495</v>
      </c>
      <c r="S1807" s="40" t="s">
        <v>12002</v>
      </c>
      <c r="T1807" s="40" t="s">
        <v>1497</v>
      </c>
      <c r="U1807" s="40">
        <v>24</v>
      </c>
      <c r="V1807" s="40" t="str">
        <f>VLOOKUP(D1807,TIPOLOGIA!A:F,5,0)</f>
        <v>INTERMEDIA</v>
      </c>
      <c r="W1807" s="40" t="str">
        <f>VLOOKUP(D1807,TIPOLOGIA!A:F,6,0)</f>
        <v>TERRESTRE</v>
      </c>
      <c r="X1807" s="40" t="s">
        <v>1571</v>
      </c>
      <c r="Y1807" s="40">
        <v>1</v>
      </c>
      <c r="Z1807" s="51">
        <f>IF(T1807="SOPORTE_TELEFÓNICO",'TARIFAS 2025'!$B$14,IF(V1807="PRINCIPAL",'TARIFAS 2025'!$B$11,IF(V1807="INTERMEDIA",'TARIFAS 2025'!$C$11,IF(V1807="LEJANA",'TARIFAS 2025'!$D$11))))</f>
        <v>36351</v>
      </c>
      <c r="AA1807" s="51">
        <f t="shared" si="29"/>
        <v>36351</v>
      </c>
    </row>
    <row r="1808" spans="1:27" s="85" customFormat="1" x14ac:dyDescent="0.3">
      <c r="A1808" s="40" t="s">
        <v>80</v>
      </c>
      <c r="B1808" s="40" t="str">
        <f>VLOOKUP(A1808,'CENTROS DE COSTOS'!A:D,2,0)</f>
        <v>0036-0001</v>
      </c>
      <c r="C1808" s="40" t="str">
        <f>VLOOKUP(A1808,'CENTROS DE COSTOS'!A:D,3,0)</f>
        <v>Wompi Costa</v>
      </c>
      <c r="D1808" s="40">
        <v>13001</v>
      </c>
      <c r="E1808" s="40">
        <v>3034531</v>
      </c>
      <c r="F1808" s="40">
        <v>80249</v>
      </c>
      <c r="G1808" s="40" t="s">
        <v>33</v>
      </c>
      <c r="H1808" s="40" t="s">
        <v>275</v>
      </c>
      <c r="I1808" s="40" t="s">
        <v>80</v>
      </c>
      <c r="J1808" s="40" t="s">
        <v>7612</v>
      </c>
      <c r="K1808" s="40" t="s">
        <v>1170</v>
      </c>
      <c r="L1808" s="40" t="s">
        <v>9760</v>
      </c>
      <c r="M1808" s="103">
        <v>45980.462500000001</v>
      </c>
      <c r="N1808" s="103">
        <v>45985.654861111107</v>
      </c>
      <c r="O1808" s="40" t="s">
        <v>35</v>
      </c>
      <c r="P1808" s="40" t="s">
        <v>35</v>
      </c>
      <c r="Q1808" s="40" t="s">
        <v>1494</v>
      </c>
      <c r="R1808" s="40" t="s">
        <v>1495</v>
      </c>
      <c r="S1808" s="40" t="s">
        <v>12003</v>
      </c>
      <c r="T1808" s="40" t="s">
        <v>1172</v>
      </c>
      <c r="U1808" s="40">
        <v>16</v>
      </c>
      <c r="V1808" s="40" t="str">
        <f>VLOOKUP(D1808,TIPOLOGIA!A:F,5,0)</f>
        <v>PRINCIPAL</v>
      </c>
      <c r="W1808" s="40" t="str">
        <f>VLOOKUP(D1808,TIPOLOGIA!A:F,6,0)</f>
        <v>TERRESTRE</v>
      </c>
      <c r="X1808" s="40" t="s">
        <v>1228</v>
      </c>
      <c r="Y1808" s="40">
        <v>1</v>
      </c>
      <c r="Z1808" s="51">
        <f>IF(T1808="SOPORTE_TELEFÓNICO",'TARIFAS 2025'!$B$14,IF(V1808="PRINCIPAL",'TARIFAS 2025'!$B$11,IF(V1808="INTERMEDIA",'TARIFAS 2025'!$C$11,IF(V1808="LEJANA",'TARIFAS 2025'!$D$11))))</f>
        <v>31419</v>
      </c>
      <c r="AA1808" s="51">
        <f t="shared" si="29"/>
        <v>31419</v>
      </c>
    </row>
    <row r="1809" spans="1:27" s="85" customFormat="1" x14ac:dyDescent="0.3">
      <c r="A1809" s="40" t="s">
        <v>85</v>
      </c>
      <c r="B1809" s="40" t="str">
        <f>VLOOKUP(A1809,'CENTROS DE COSTOS'!A:D,2,0)</f>
        <v>0036-0006</v>
      </c>
      <c r="C1809" s="40" t="str">
        <f>VLOOKUP(A1809,'CENTROS DE COSTOS'!A:D,3,0)</f>
        <v>Wompi Oriente</v>
      </c>
      <c r="D1809" s="40">
        <v>73001</v>
      </c>
      <c r="E1809" s="40">
        <v>3031393</v>
      </c>
      <c r="F1809" s="40">
        <v>25829</v>
      </c>
      <c r="G1809" s="40" t="s">
        <v>33</v>
      </c>
      <c r="H1809" s="40" t="s">
        <v>1056</v>
      </c>
      <c r="I1809" s="40" t="s">
        <v>85</v>
      </c>
      <c r="J1809" s="40" t="s">
        <v>7613</v>
      </c>
      <c r="K1809" s="40" t="s">
        <v>1170</v>
      </c>
      <c r="L1809" s="40" t="s">
        <v>9761</v>
      </c>
      <c r="M1809" s="103">
        <v>45980.333333333343</v>
      </c>
      <c r="N1809" s="103">
        <v>45985.659722222219</v>
      </c>
      <c r="O1809" s="40" t="s">
        <v>35</v>
      </c>
      <c r="P1809" s="40" t="s">
        <v>35</v>
      </c>
      <c r="Q1809" s="40" t="s">
        <v>1494</v>
      </c>
      <c r="R1809" s="40" t="s">
        <v>1495</v>
      </c>
      <c r="S1809" s="40" t="s">
        <v>12004</v>
      </c>
      <c r="T1809" s="40" t="s">
        <v>1172</v>
      </c>
      <c r="U1809" s="40">
        <v>64</v>
      </c>
      <c r="V1809" s="40" t="str">
        <f>VLOOKUP(D1809,TIPOLOGIA!A:F,5,0)</f>
        <v>PRINCIPAL</v>
      </c>
      <c r="W1809" s="40" t="str">
        <f>VLOOKUP(D1809,TIPOLOGIA!A:F,6,0)</f>
        <v>TERRESTRE</v>
      </c>
      <c r="X1809" s="40" t="s">
        <v>1319</v>
      </c>
      <c r="Y1809" s="40">
        <v>1</v>
      </c>
      <c r="Z1809" s="51">
        <f>IF(T1809="SOPORTE_TELEFÓNICO",'TARIFAS 2025'!$B$14,IF(V1809="PRINCIPAL",'TARIFAS 2025'!$B$11,IF(V1809="INTERMEDIA",'TARIFAS 2025'!$C$11,IF(V1809="LEJANA",'TARIFAS 2025'!$D$11))))</f>
        <v>31419</v>
      </c>
      <c r="AA1809" s="51">
        <f t="shared" si="29"/>
        <v>31419</v>
      </c>
    </row>
    <row r="1810" spans="1:27" s="85" customFormat="1" x14ac:dyDescent="0.3">
      <c r="A1810" s="40" t="s">
        <v>81</v>
      </c>
      <c r="B1810" s="40" t="str">
        <f>VLOOKUP(A1810,'CENTROS DE COSTOS'!A:D,2,0)</f>
        <v>0036-0007</v>
      </c>
      <c r="C1810" s="40" t="str">
        <f>VLOOKUP(A1810,'CENTROS DE COSTOS'!A:D,3,0)</f>
        <v>Wompi Santander</v>
      </c>
      <c r="D1810" s="40">
        <v>54874</v>
      </c>
      <c r="E1810" s="40">
        <v>3049384</v>
      </c>
      <c r="F1810" s="40">
        <v>54095</v>
      </c>
      <c r="G1810" s="40" t="s">
        <v>33</v>
      </c>
      <c r="H1810" s="40" t="s">
        <v>891</v>
      </c>
      <c r="I1810" s="40" t="s">
        <v>927</v>
      </c>
      <c r="J1810" s="40" t="s">
        <v>7614</v>
      </c>
      <c r="K1810" s="40" t="s">
        <v>1170</v>
      </c>
      <c r="L1810" s="40" t="s">
        <v>9762</v>
      </c>
      <c r="M1810" s="103">
        <v>45985.333333333343</v>
      </c>
      <c r="N1810" s="103">
        <v>45985.675694444442</v>
      </c>
      <c r="O1810" s="40" t="s">
        <v>35</v>
      </c>
      <c r="P1810" s="40" t="s">
        <v>35</v>
      </c>
      <c r="Q1810" s="40" t="s">
        <v>1494</v>
      </c>
      <c r="R1810" s="40" t="s">
        <v>1495</v>
      </c>
      <c r="S1810" s="40" t="s">
        <v>12005</v>
      </c>
      <c r="T1810" s="40" t="s">
        <v>1172</v>
      </c>
      <c r="U1810" s="40">
        <v>32</v>
      </c>
      <c r="V1810" s="40" t="str">
        <f>VLOOKUP(D1810,TIPOLOGIA!A:F,5,0)</f>
        <v>PRINCIPAL</v>
      </c>
      <c r="W1810" s="40" t="str">
        <f>VLOOKUP(D1810,TIPOLOGIA!A:F,6,0)</f>
        <v>TERRESTRE</v>
      </c>
      <c r="X1810" s="40" t="s">
        <v>1211</v>
      </c>
      <c r="Y1810" s="40">
        <v>1</v>
      </c>
      <c r="Z1810" s="51">
        <f>IF(T1810="SOPORTE_TELEFÓNICO",'TARIFAS 2025'!$B$14,IF(V1810="PRINCIPAL",'TARIFAS 2025'!$B$11,IF(V1810="INTERMEDIA",'TARIFAS 2025'!$C$11,IF(V1810="LEJANA",'TARIFAS 2025'!$D$11))))</f>
        <v>31419</v>
      </c>
      <c r="AA1810" s="51">
        <f t="shared" si="29"/>
        <v>31419</v>
      </c>
    </row>
    <row r="1811" spans="1:27" s="85" customFormat="1" x14ac:dyDescent="0.3">
      <c r="A1811" s="40" t="s">
        <v>98</v>
      </c>
      <c r="B1811" s="40" t="str">
        <f>VLOOKUP(A1811,'CENTROS DE COSTOS'!A:D,2,0)</f>
        <v>0036-0006</v>
      </c>
      <c r="C1811" s="40" t="str">
        <f>VLOOKUP(A1811,'CENTROS DE COSTOS'!A:D,3,0)</f>
        <v>Wompi Oriente</v>
      </c>
      <c r="D1811" s="40">
        <v>50573</v>
      </c>
      <c r="E1811" s="40">
        <v>3041886</v>
      </c>
      <c r="F1811" s="40">
        <v>70836</v>
      </c>
      <c r="G1811" s="40" t="s">
        <v>33</v>
      </c>
      <c r="H1811" s="40" t="s">
        <v>814</v>
      </c>
      <c r="I1811" s="40" t="s">
        <v>833</v>
      </c>
      <c r="J1811" s="40" t="s">
        <v>7615</v>
      </c>
      <c r="K1811" s="40" t="s">
        <v>1170</v>
      </c>
      <c r="L1811" s="40" t="s">
        <v>9763</v>
      </c>
      <c r="M1811" s="103">
        <v>45981.602083333331</v>
      </c>
      <c r="N1811" s="103">
        <v>45985.709722222222</v>
      </c>
      <c r="O1811" s="40" t="s">
        <v>35</v>
      </c>
      <c r="P1811" s="40" t="s">
        <v>35</v>
      </c>
      <c r="Q1811" s="40" t="s">
        <v>1756</v>
      </c>
      <c r="R1811" s="40" t="s">
        <v>1853</v>
      </c>
      <c r="S1811" s="40" t="s">
        <v>12006</v>
      </c>
      <c r="T1811" s="40" t="s">
        <v>1254</v>
      </c>
      <c r="U1811" s="40">
        <v>0</v>
      </c>
      <c r="V1811" s="40" t="str">
        <f>VLOOKUP(D1811,TIPOLOGIA!A:F,5,0)</f>
        <v>INTERMEDIA</v>
      </c>
      <c r="W1811" s="40" t="str">
        <f>VLOOKUP(D1811,TIPOLOGIA!A:F,6,0)</f>
        <v>TERRESTRE</v>
      </c>
      <c r="X1811" s="40" t="s">
        <v>1591</v>
      </c>
      <c r="Y1811" s="40">
        <v>1</v>
      </c>
      <c r="Z1811" s="51">
        <f>IF(T1811="SOPORTE_TELEFÓNICO",'TARIFAS 2025'!$B$14,IF(V1811="PRINCIPAL",'TARIFAS 2025'!$B$11,IF(V1811="INTERMEDIA",'TARIFAS 2025'!$C$11,IF(V1811="LEJANA",'TARIFAS 2025'!$D$11))))</f>
        <v>22000</v>
      </c>
      <c r="AA1811" s="51">
        <f t="shared" si="29"/>
        <v>22000</v>
      </c>
    </row>
    <row r="1812" spans="1:27" s="85" customFormat="1" x14ac:dyDescent="0.3">
      <c r="A1812" s="40" t="s">
        <v>74</v>
      </c>
      <c r="B1812" s="40" t="str">
        <f>VLOOKUP(A1812,'CENTROS DE COSTOS'!A:D,2,0)</f>
        <v>0036-0007</v>
      </c>
      <c r="C1812" s="40" t="str">
        <f>VLOOKUP(A1812,'CENTROS DE COSTOS'!A:D,3,0)</f>
        <v>Wompi Santander</v>
      </c>
      <c r="D1812" s="40">
        <v>68001</v>
      </c>
      <c r="E1812" s="40">
        <v>3049737</v>
      </c>
      <c r="F1812" s="40">
        <v>79843</v>
      </c>
      <c r="G1812" s="40" t="s">
        <v>33</v>
      </c>
      <c r="H1812" s="40" t="s">
        <v>963</v>
      </c>
      <c r="I1812" s="40" t="s">
        <v>74</v>
      </c>
      <c r="J1812" s="40" t="s">
        <v>6431</v>
      </c>
      <c r="K1812" s="40" t="s">
        <v>1170</v>
      </c>
      <c r="L1812" s="40" t="s">
        <v>9764</v>
      </c>
      <c r="M1812" s="103">
        <v>45985.333333333343</v>
      </c>
      <c r="N1812" s="103">
        <v>45985.722222222219</v>
      </c>
      <c r="O1812" s="40" t="s">
        <v>35</v>
      </c>
      <c r="P1812" s="40" t="s">
        <v>35</v>
      </c>
      <c r="Q1812" s="40" t="s">
        <v>1494</v>
      </c>
      <c r="R1812" s="40" t="s">
        <v>1495</v>
      </c>
      <c r="S1812" s="40" t="s">
        <v>12007</v>
      </c>
      <c r="T1812" s="40" t="s">
        <v>1172</v>
      </c>
      <c r="U1812" s="40">
        <v>16</v>
      </c>
      <c r="V1812" s="40" t="str">
        <f>VLOOKUP(D1812,TIPOLOGIA!A:F,5,0)</f>
        <v>PRINCIPAL</v>
      </c>
      <c r="W1812" s="40" t="str">
        <f>VLOOKUP(D1812,TIPOLOGIA!A:F,6,0)</f>
        <v>TERRESTRE</v>
      </c>
      <c r="X1812" s="40" t="s">
        <v>1355</v>
      </c>
      <c r="Y1812" s="40">
        <v>1</v>
      </c>
      <c r="Z1812" s="51">
        <f>IF(T1812="SOPORTE_TELEFÓNICO",'TARIFAS 2025'!$B$14,IF(V1812="PRINCIPAL",'TARIFAS 2025'!$B$11,IF(V1812="INTERMEDIA",'TARIFAS 2025'!$C$11,IF(V1812="LEJANA",'TARIFAS 2025'!$D$11))))</f>
        <v>31419</v>
      </c>
      <c r="AA1812" s="51">
        <f t="shared" si="29"/>
        <v>31419</v>
      </c>
    </row>
    <row r="1813" spans="1:27" s="85" customFormat="1" x14ac:dyDescent="0.3">
      <c r="A1813" s="40" t="s">
        <v>77</v>
      </c>
      <c r="B1813" s="40" t="str">
        <f>VLOOKUP(A1813,'CENTROS DE COSTOS'!A:D,2,0)</f>
        <v>0036-0003</v>
      </c>
      <c r="C1813" s="40" t="str">
        <f>VLOOKUP(A1813,'CENTROS DE COSTOS'!A:D,3,0)</f>
        <v>Wompi Suroccidente</v>
      </c>
      <c r="D1813" s="40">
        <v>76520</v>
      </c>
      <c r="E1813" s="40">
        <v>3048793</v>
      </c>
      <c r="F1813" s="40">
        <v>76149</v>
      </c>
      <c r="G1813" s="40" t="s">
        <v>33</v>
      </c>
      <c r="H1813" s="40" t="s">
        <v>1101</v>
      </c>
      <c r="I1813" s="40" t="s">
        <v>1122</v>
      </c>
      <c r="J1813" s="40" t="s">
        <v>1634</v>
      </c>
      <c r="K1813" s="40" t="s">
        <v>1170</v>
      </c>
      <c r="L1813" s="40" t="s">
        <v>9765</v>
      </c>
      <c r="M1813" s="103">
        <v>45985.333333333343</v>
      </c>
      <c r="N1813" s="103">
        <v>45985.722916666673</v>
      </c>
      <c r="O1813" s="40" t="s">
        <v>35</v>
      </c>
      <c r="P1813" s="40" t="s">
        <v>35</v>
      </c>
      <c r="Q1813" s="40" t="s">
        <v>1494</v>
      </c>
      <c r="R1813" s="40" t="s">
        <v>1495</v>
      </c>
      <c r="S1813" s="40" t="s">
        <v>12008</v>
      </c>
      <c r="T1813" s="40" t="s">
        <v>1172</v>
      </c>
      <c r="U1813" s="40">
        <v>16</v>
      </c>
      <c r="V1813" s="40" t="str">
        <f>VLOOKUP(D1813,TIPOLOGIA!A:F,5,0)</f>
        <v>PRINCIPAL</v>
      </c>
      <c r="W1813" s="40" t="str">
        <f>VLOOKUP(D1813,TIPOLOGIA!A:F,6,0)</f>
        <v>TERRESTRE</v>
      </c>
      <c r="X1813" s="40" t="s">
        <v>1342</v>
      </c>
      <c r="Y1813" s="40">
        <v>1</v>
      </c>
      <c r="Z1813" s="51">
        <f>IF(T1813="SOPORTE_TELEFÓNICO",'TARIFAS 2025'!$B$14,IF(V1813="PRINCIPAL",'TARIFAS 2025'!$B$11,IF(V1813="INTERMEDIA",'TARIFAS 2025'!$C$11,IF(V1813="LEJANA",'TARIFAS 2025'!$D$11))))</f>
        <v>31419</v>
      </c>
      <c r="AA1813" s="51">
        <f t="shared" si="29"/>
        <v>31419</v>
      </c>
    </row>
    <row r="1814" spans="1:27" s="85" customFormat="1" x14ac:dyDescent="0.3">
      <c r="A1814" s="40" t="s">
        <v>77</v>
      </c>
      <c r="B1814" s="40" t="str">
        <f>VLOOKUP(A1814,'CENTROS DE COSTOS'!A:D,2,0)</f>
        <v>0036-0003</v>
      </c>
      <c r="C1814" s="40" t="str">
        <f>VLOOKUP(A1814,'CENTROS DE COSTOS'!A:D,3,0)</f>
        <v>Wompi Suroccidente</v>
      </c>
      <c r="D1814" s="40">
        <v>76520</v>
      </c>
      <c r="E1814" s="40">
        <v>3043467</v>
      </c>
      <c r="F1814" s="40">
        <v>71243</v>
      </c>
      <c r="G1814" s="40" t="s">
        <v>33</v>
      </c>
      <c r="H1814" s="40" t="s">
        <v>1101</v>
      </c>
      <c r="I1814" s="40" t="s">
        <v>1122</v>
      </c>
      <c r="J1814" s="40" t="s">
        <v>7616</v>
      </c>
      <c r="K1814" s="40" t="s">
        <v>1170</v>
      </c>
      <c r="L1814" s="40" t="s">
        <v>9766</v>
      </c>
      <c r="M1814" s="103">
        <v>45982.333333333343</v>
      </c>
      <c r="N1814" s="103">
        <v>45985.724305555559</v>
      </c>
      <c r="O1814" s="40" t="s">
        <v>35</v>
      </c>
      <c r="P1814" s="40" t="s">
        <v>35</v>
      </c>
      <c r="Q1814" s="40" t="s">
        <v>1494</v>
      </c>
      <c r="R1814" s="40" t="s">
        <v>1495</v>
      </c>
      <c r="S1814" s="40" t="s">
        <v>12009</v>
      </c>
      <c r="T1814" s="40" t="s">
        <v>1172</v>
      </c>
      <c r="U1814" s="40">
        <v>48</v>
      </c>
      <c r="V1814" s="40" t="str">
        <f>VLOOKUP(D1814,TIPOLOGIA!A:F,5,0)</f>
        <v>PRINCIPAL</v>
      </c>
      <c r="W1814" s="40" t="str">
        <f>VLOOKUP(D1814,TIPOLOGIA!A:F,6,0)</f>
        <v>TERRESTRE</v>
      </c>
      <c r="X1814" s="40" t="s">
        <v>1342</v>
      </c>
      <c r="Y1814" s="40">
        <v>1</v>
      </c>
      <c r="Z1814" s="51">
        <f>IF(T1814="SOPORTE_TELEFÓNICO",'TARIFAS 2025'!$B$14,IF(V1814="PRINCIPAL",'TARIFAS 2025'!$B$11,IF(V1814="INTERMEDIA",'TARIFAS 2025'!$C$11,IF(V1814="LEJANA",'TARIFAS 2025'!$D$11))))</f>
        <v>31419</v>
      </c>
      <c r="AA1814" s="51">
        <f t="shared" si="29"/>
        <v>31419</v>
      </c>
    </row>
    <row r="1815" spans="1:27" s="85" customFormat="1" x14ac:dyDescent="0.3">
      <c r="A1815" s="40" t="s">
        <v>81</v>
      </c>
      <c r="B1815" s="40" t="str">
        <f>VLOOKUP(A1815,'CENTROS DE COSTOS'!A:D,2,0)</f>
        <v>0036-0007</v>
      </c>
      <c r="C1815" s="40" t="str">
        <f>VLOOKUP(A1815,'CENTROS DE COSTOS'!A:D,3,0)</f>
        <v>Wompi Santander</v>
      </c>
      <c r="D1815" s="40">
        <v>54001</v>
      </c>
      <c r="E1815" s="40">
        <v>3041417</v>
      </c>
      <c r="F1815" s="40">
        <v>26384</v>
      </c>
      <c r="G1815" s="40" t="s">
        <v>33</v>
      </c>
      <c r="H1815" s="40" t="s">
        <v>891</v>
      </c>
      <c r="I1815" s="40" t="s">
        <v>81</v>
      </c>
      <c r="J1815" s="40" t="s">
        <v>7617</v>
      </c>
      <c r="K1815" s="40" t="s">
        <v>1170</v>
      </c>
      <c r="L1815" s="40" t="s">
        <v>9767</v>
      </c>
      <c r="M1815" s="103">
        <v>45981.523611111108</v>
      </c>
      <c r="N1815" s="103">
        <v>45985.727083333331</v>
      </c>
      <c r="O1815" s="40" t="s">
        <v>35</v>
      </c>
      <c r="P1815" s="40" t="s">
        <v>35</v>
      </c>
      <c r="Q1815" s="40" t="s">
        <v>1494</v>
      </c>
      <c r="R1815" s="40" t="s">
        <v>1495</v>
      </c>
      <c r="S1815" s="40" t="s">
        <v>12010</v>
      </c>
      <c r="T1815" s="40" t="s">
        <v>1172</v>
      </c>
      <c r="U1815" s="40">
        <v>64</v>
      </c>
      <c r="V1815" s="40" t="str">
        <f>VLOOKUP(D1815,TIPOLOGIA!A:F,5,0)</f>
        <v>PRINCIPAL</v>
      </c>
      <c r="W1815" s="40" t="str">
        <f>VLOOKUP(D1815,TIPOLOGIA!A:F,6,0)</f>
        <v>TERRESTRE</v>
      </c>
      <c r="X1815" s="40" t="s">
        <v>1188</v>
      </c>
      <c r="Y1815" s="40">
        <v>1</v>
      </c>
      <c r="Z1815" s="51">
        <f>IF(T1815="SOPORTE_TELEFÓNICO",'TARIFAS 2025'!$B$14,IF(V1815="PRINCIPAL",'TARIFAS 2025'!$B$11,IF(V1815="INTERMEDIA",'TARIFAS 2025'!$C$11,IF(V1815="LEJANA",'TARIFAS 2025'!$D$11))))</f>
        <v>31419</v>
      </c>
      <c r="AA1815" s="51">
        <f t="shared" si="29"/>
        <v>31419</v>
      </c>
    </row>
    <row r="1816" spans="1:27" s="85" customFormat="1" x14ac:dyDescent="0.3">
      <c r="A1816" s="40" t="s">
        <v>81</v>
      </c>
      <c r="B1816" s="40" t="str">
        <f>VLOOKUP(A1816,'CENTROS DE COSTOS'!A:D,2,0)</f>
        <v>0036-0007</v>
      </c>
      <c r="C1816" s="40" t="str">
        <f>VLOOKUP(A1816,'CENTROS DE COSTOS'!A:D,3,0)</f>
        <v>Wompi Santander</v>
      </c>
      <c r="D1816" s="40">
        <v>54001</v>
      </c>
      <c r="E1816" s="40">
        <v>3042876</v>
      </c>
      <c r="F1816" s="40">
        <v>70228</v>
      </c>
      <c r="G1816" s="40" t="s">
        <v>33</v>
      </c>
      <c r="H1816" s="40" t="s">
        <v>891</v>
      </c>
      <c r="I1816" s="40" t="s">
        <v>81</v>
      </c>
      <c r="J1816" s="40" t="s">
        <v>7618</v>
      </c>
      <c r="K1816" s="40" t="s">
        <v>1170</v>
      </c>
      <c r="L1816" s="40" t="s">
        <v>9768</v>
      </c>
      <c r="M1816" s="103">
        <v>45981.688194444447</v>
      </c>
      <c r="N1816" s="103">
        <v>45985.728472222218</v>
      </c>
      <c r="O1816" s="40" t="s">
        <v>35</v>
      </c>
      <c r="P1816" s="40" t="s">
        <v>35</v>
      </c>
      <c r="Q1816" s="40" t="s">
        <v>1494</v>
      </c>
      <c r="R1816" s="40" t="s">
        <v>1495</v>
      </c>
      <c r="S1816" s="40" t="s">
        <v>12011</v>
      </c>
      <c r="T1816" s="40" t="s">
        <v>1172</v>
      </c>
      <c r="U1816" s="40">
        <v>48</v>
      </c>
      <c r="V1816" s="40" t="str">
        <f>VLOOKUP(D1816,TIPOLOGIA!A:F,5,0)</f>
        <v>PRINCIPAL</v>
      </c>
      <c r="W1816" s="40" t="str">
        <f>VLOOKUP(D1816,TIPOLOGIA!A:F,6,0)</f>
        <v>TERRESTRE</v>
      </c>
      <c r="X1816" s="40" t="s">
        <v>1188</v>
      </c>
      <c r="Y1816" s="40">
        <v>1</v>
      </c>
      <c r="Z1816" s="51">
        <f>IF(T1816="SOPORTE_TELEFÓNICO",'TARIFAS 2025'!$B$14,IF(V1816="PRINCIPAL",'TARIFAS 2025'!$B$11,IF(V1816="INTERMEDIA",'TARIFAS 2025'!$C$11,IF(V1816="LEJANA",'TARIFAS 2025'!$D$11))))</f>
        <v>31419</v>
      </c>
      <c r="AA1816" s="51">
        <f t="shared" si="29"/>
        <v>31419</v>
      </c>
    </row>
    <row r="1817" spans="1:27" s="85" customFormat="1" x14ac:dyDescent="0.3">
      <c r="A1817" s="40" t="s">
        <v>96</v>
      </c>
      <c r="B1817" s="40" t="str">
        <f>VLOOKUP(A1817,'CENTROS DE COSTOS'!A:D,2,0)</f>
        <v>0036-0007</v>
      </c>
      <c r="C1817" s="40" t="str">
        <f>VLOOKUP(A1817,'CENTROS DE COSTOS'!A:D,3,0)</f>
        <v>Wompi Santander</v>
      </c>
      <c r="D1817" s="40">
        <v>15001</v>
      </c>
      <c r="E1817" s="40">
        <v>3049130</v>
      </c>
      <c r="F1817" s="40">
        <v>80194</v>
      </c>
      <c r="G1817" s="40" t="s">
        <v>33</v>
      </c>
      <c r="H1817" s="40" t="s">
        <v>322</v>
      </c>
      <c r="I1817" s="40" t="s">
        <v>96</v>
      </c>
      <c r="J1817" s="40" t="s">
        <v>7619</v>
      </c>
      <c r="K1817" s="40" t="s">
        <v>1170</v>
      </c>
      <c r="L1817" s="40" t="s">
        <v>9769</v>
      </c>
      <c r="M1817" s="103">
        <v>45985.333333333343</v>
      </c>
      <c r="N1817" s="103">
        <v>45985.730555555558</v>
      </c>
      <c r="O1817" s="40" t="s">
        <v>35</v>
      </c>
      <c r="P1817" s="40" t="s">
        <v>35</v>
      </c>
      <c r="Q1817" s="40" t="s">
        <v>1494</v>
      </c>
      <c r="R1817" s="40" t="s">
        <v>1495</v>
      </c>
      <c r="S1817" s="40" t="s">
        <v>12012</v>
      </c>
      <c r="T1817" s="40" t="s">
        <v>1172</v>
      </c>
      <c r="U1817" s="40">
        <v>16</v>
      </c>
      <c r="V1817" s="40" t="str">
        <f>VLOOKUP(D1817,TIPOLOGIA!A:F,5,0)</f>
        <v>PRINCIPAL</v>
      </c>
      <c r="W1817" s="40" t="str">
        <f>VLOOKUP(D1817,TIPOLOGIA!A:F,6,0)</f>
        <v>TERRESTRE</v>
      </c>
      <c r="X1817" s="40" t="s">
        <v>1218</v>
      </c>
      <c r="Y1817" s="40">
        <v>1</v>
      </c>
      <c r="Z1817" s="51">
        <f>IF(T1817="SOPORTE_TELEFÓNICO",'TARIFAS 2025'!$B$14,IF(V1817="PRINCIPAL",'TARIFAS 2025'!$B$11,IF(V1817="INTERMEDIA",'TARIFAS 2025'!$C$11,IF(V1817="LEJANA",'TARIFAS 2025'!$D$11))))</f>
        <v>31419</v>
      </c>
      <c r="AA1817" s="51">
        <f t="shared" si="29"/>
        <v>31419</v>
      </c>
    </row>
    <row r="1818" spans="1:27" s="85" customFormat="1" x14ac:dyDescent="0.3">
      <c r="A1818" s="40" t="s">
        <v>96</v>
      </c>
      <c r="B1818" s="40" t="str">
        <f>VLOOKUP(A1818,'CENTROS DE COSTOS'!A:D,2,0)</f>
        <v>0036-0007</v>
      </c>
      <c r="C1818" s="40" t="str">
        <f>VLOOKUP(A1818,'CENTROS DE COSTOS'!A:D,3,0)</f>
        <v>Wompi Santander</v>
      </c>
      <c r="D1818" s="40">
        <v>15001</v>
      </c>
      <c r="E1818" s="40">
        <v>3055196</v>
      </c>
      <c r="F1818" s="40">
        <v>41543</v>
      </c>
      <c r="G1818" s="40" t="s">
        <v>33</v>
      </c>
      <c r="H1818" s="40" t="s">
        <v>322</v>
      </c>
      <c r="I1818" s="40" t="s">
        <v>96</v>
      </c>
      <c r="J1818" s="40" t="s">
        <v>7620</v>
      </c>
      <c r="K1818" s="40" t="s">
        <v>1170</v>
      </c>
      <c r="L1818" s="40" t="s">
        <v>9770</v>
      </c>
      <c r="M1818" s="103">
        <v>45985.620833333327</v>
      </c>
      <c r="N1818" s="103">
        <v>45985.743055555547</v>
      </c>
      <c r="O1818" s="40" t="s">
        <v>35</v>
      </c>
      <c r="P1818" s="40" t="s">
        <v>35</v>
      </c>
      <c r="Q1818" s="40" t="s">
        <v>10246</v>
      </c>
      <c r="R1818" s="40" t="s">
        <v>10251</v>
      </c>
      <c r="S1818" s="40" t="s">
        <v>12013</v>
      </c>
      <c r="T1818" s="40" t="s">
        <v>1254</v>
      </c>
      <c r="U1818" s="40">
        <v>0</v>
      </c>
      <c r="V1818" s="40" t="str">
        <f>VLOOKUP(D1818,TIPOLOGIA!A:F,5,0)</f>
        <v>PRINCIPAL</v>
      </c>
      <c r="W1818" s="40" t="str">
        <f>VLOOKUP(D1818,TIPOLOGIA!A:F,6,0)</f>
        <v>TERRESTRE</v>
      </c>
      <c r="X1818" s="40" t="s">
        <v>1274</v>
      </c>
      <c r="Y1818" s="40">
        <v>1</v>
      </c>
      <c r="Z1818" s="51">
        <f>IF(T1818="SOPORTE_TELEFÓNICO",'TARIFAS 2025'!$B$14,IF(V1818="PRINCIPAL",'TARIFAS 2025'!$B$11,IF(V1818="INTERMEDIA",'TARIFAS 2025'!$C$11,IF(V1818="LEJANA",'TARIFAS 2025'!$D$11))))</f>
        <v>22000</v>
      </c>
      <c r="AA1818" s="51">
        <f t="shared" si="29"/>
        <v>22000</v>
      </c>
    </row>
    <row r="1819" spans="1:27" s="85" customFormat="1" x14ac:dyDescent="0.3">
      <c r="A1819" s="40" t="s">
        <v>68</v>
      </c>
      <c r="B1819" s="40" t="str">
        <f>VLOOKUP(A1819,'CENTROS DE COSTOS'!A:D,2,0)</f>
        <v>0036-0001</v>
      </c>
      <c r="C1819" s="40" t="str">
        <f>VLOOKUP(A1819,'CENTROS DE COSTOS'!A:D,3,0)</f>
        <v>Wompi Costa</v>
      </c>
      <c r="D1819" s="40">
        <v>8001</v>
      </c>
      <c r="E1819" s="40">
        <v>3049842</v>
      </c>
      <c r="F1819" s="40">
        <v>27571</v>
      </c>
      <c r="G1819" s="40" t="s">
        <v>33</v>
      </c>
      <c r="H1819" s="40" t="s">
        <v>253</v>
      </c>
      <c r="I1819" s="40" t="s">
        <v>68</v>
      </c>
      <c r="J1819" s="40" t="s">
        <v>7621</v>
      </c>
      <c r="K1819" s="40" t="s">
        <v>1170</v>
      </c>
      <c r="L1819" s="40" t="s">
        <v>9771</v>
      </c>
      <c r="M1819" s="103">
        <v>45985.333333333343</v>
      </c>
      <c r="N1819" s="103">
        <v>45986.343055555553</v>
      </c>
      <c r="O1819" s="40" t="s">
        <v>35</v>
      </c>
      <c r="P1819" s="40" t="s">
        <v>35</v>
      </c>
      <c r="Q1819" s="40" t="s">
        <v>1494</v>
      </c>
      <c r="R1819" s="40" t="s">
        <v>1495</v>
      </c>
      <c r="S1819" s="40" t="s">
        <v>12014</v>
      </c>
      <c r="T1819" s="40" t="s">
        <v>1172</v>
      </c>
      <c r="U1819" s="40">
        <v>40</v>
      </c>
      <c r="V1819" s="40" t="str">
        <f>VLOOKUP(D1819,TIPOLOGIA!A:F,5,0)</f>
        <v>PRINCIPAL</v>
      </c>
      <c r="W1819" s="40" t="str">
        <f>VLOOKUP(D1819,TIPOLOGIA!A:F,6,0)</f>
        <v>TERRESTRE</v>
      </c>
      <c r="X1819" s="40" t="s">
        <v>1470</v>
      </c>
      <c r="Y1819" s="40">
        <v>1</v>
      </c>
      <c r="Z1819" s="51">
        <f>IF(T1819="SOPORTE_TELEFÓNICO",'TARIFAS 2025'!$B$14,IF(V1819="PRINCIPAL",'TARIFAS 2025'!$B$11,IF(V1819="INTERMEDIA",'TARIFAS 2025'!$C$11,IF(V1819="LEJANA",'TARIFAS 2025'!$D$11))))</f>
        <v>31419</v>
      </c>
      <c r="AA1819" s="51">
        <f t="shared" si="29"/>
        <v>31419</v>
      </c>
    </row>
    <row r="1820" spans="1:27" s="85" customFormat="1" x14ac:dyDescent="0.3">
      <c r="A1820" s="40" t="s">
        <v>68</v>
      </c>
      <c r="B1820" s="40" t="str">
        <f>VLOOKUP(A1820,'CENTROS DE COSTOS'!A:D,2,0)</f>
        <v>0036-0001</v>
      </c>
      <c r="C1820" s="40" t="str">
        <f>VLOOKUP(A1820,'CENTROS DE COSTOS'!A:D,3,0)</f>
        <v>Wompi Costa</v>
      </c>
      <c r="D1820" s="40">
        <v>8606</v>
      </c>
      <c r="E1820" s="40">
        <v>3028354</v>
      </c>
      <c r="F1820" s="40">
        <v>72452</v>
      </c>
      <c r="G1820" s="40" t="s">
        <v>33</v>
      </c>
      <c r="H1820" s="40" t="s">
        <v>253</v>
      </c>
      <c r="I1820" s="40" t="s">
        <v>266</v>
      </c>
      <c r="J1820" s="40" t="s">
        <v>7622</v>
      </c>
      <c r="K1820" s="40" t="s">
        <v>1170</v>
      </c>
      <c r="L1820" s="40" t="s">
        <v>9772</v>
      </c>
      <c r="M1820" s="103">
        <v>45979.481249999997</v>
      </c>
      <c r="N1820" s="103">
        <v>45986.344444444447</v>
      </c>
      <c r="O1820" s="40" t="s">
        <v>35</v>
      </c>
      <c r="P1820" s="40" t="s">
        <v>35</v>
      </c>
      <c r="Q1820" s="40" t="s">
        <v>1494</v>
      </c>
      <c r="R1820" s="40" t="s">
        <v>1495</v>
      </c>
      <c r="S1820" s="40" t="s">
        <v>12015</v>
      </c>
      <c r="T1820" s="40" t="s">
        <v>1497</v>
      </c>
      <c r="U1820" s="40">
        <v>48</v>
      </c>
      <c r="V1820" s="40" t="str">
        <f>VLOOKUP(D1820,TIPOLOGIA!A:F,5,0)</f>
        <v>INTERMEDIA</v>
      </c>
      <c r="W1820" s="40" t="str">
        <f>VLOOKUP(D1820,TIPOLOGIA!A:F,6,0)</f>
        <v>TERRESTRE</v>
      </c>
      <c r="X1820" s="40" t="s">
        <v>1749</v>
      </c>
      <c r="Y1820" s="40">
        <v>1</v>
      </c>
      <c r="Z1820" s="51">
        <f>IF(T1820="SOPORTE_TELEFÓNICO",'TARIFAS 2025'!$B$14,IF(V1820="PRINCIPAL",'TARIFAS 2025'!$B$11,IF(V1820="INTERMEDIA",'TARIFAS 2025'!$C$11,IF(V1820="LEJANA",'TARIFAS 2025'!$D$11))))</f>
        <v>36351</v>
      </c>
      <c r="AA1820" s="51">
        <f t="shared" si="29"/>
        <v>36351</v>
      </c>
    </row>
    <row r="1821" spans="1:27" s="85" customFormat="1" x14ac:dyDescent="0.3">
      <c r="A1821" s="40" t="s">
        <v>81</v>
      </c>
      <c r="B1821" s="40" t="str">
        <f>VLOOKUP(A1821,'CENTROS DE COSTOS'!A:D,2,0)</f>
        <v>0036-0007</v>
      </c>
      <c r="C1821" s="40" t="str">
        <f>VLOOKUP(A1821,'CENTROS DE COSTOS'!A:D,3,0)</f>
        <v>Wompi Santander</v>
      </c>
      <c r="D1821" s="40">
        <v>54001</v>
      </c>
      <c r="E1821" s="40">
        <v>3039881</v>
      </c>
      <c r="F1821" s="40">
        <v>41889</v>
      </c>
      <c r="G1821" s="40" t="s">
        <v>33</v>
      </c>
      <c r="H1821" s="40" t="s">
        <v>891</v>
      </c>
      <c r="I1821" s="40" t="s">
        <v>81</v>
      </c>
      <c r="J1821" s="40" t="s">
        <v>7623</v>
      </c>
      <c r="K1821" s="40" t="s">
        <v>1170</v>
      </c>
      <c r="L1821" s="40" t="s">
        <v>9773</v>
      </c>
      <c r="M1821" s="103">
        <v>45981.42083333333</v>
      </c>
      <c r="N1821" s="103">
        <v>45986.349305555559</v>
      </c>
      <c r="O1821" s="40" t="s">
        <v>35</v>
      </c>
      <c r="P1821" s="40" t="s">
        <v>35</v>
      </c>
      <c r="Q1821" s="40" t="s">
        <v>1494</v>
      </c>
      <c r="R1821" s="40" t="s">
        <v>1495</v>
      </c>
      <c r="S1821" s="40" t="s">
        <v>12016</v>
      </c>
      <c r="T1821" s="40" t="s">
        <v>1172</v>
      </c>
      <c r="U1821" s="40">
        <v>24</v>
      </c>
      <c r="V1821" s="40" t="str">
        <f>VLOOKUP(D1821,TIPOLOGIA!A:F,5,0)</f>
        <v>PRINCIPAL</v>
      </c>
      <c r="W1821" s="40" t="str">
        <f>VLOOKUP(D1821,TIPOLOGIA!A:F,6,0)</f>
        <v>TERRESTRE</v>
      </c>
      <c r="X1821" s="40" t="s">
        <v>1188</v>
      </c>
      <c r="Y1821" s="40">
        <v>1</v>
      </c>
      <c r="Z1821" s="51">
        <f>IF(T1821="SOPORTE_TELEFÓNICO",'TARIFAS 2025'!$B$14,IF(V1821="PRINCIPAL",'TARIFAS 2025'!$B$11,IF(V1821="INTERMEDIA",'TARIFAS 2025'!$C$11,IF(V1821="LEJANA",'TARIFAS 2025'!$D$11))))</f>
        <v>31419</v>
      </c>
      <c r="AA1821" s="51">
        <f t="shared" si="29"/>
        <v>31419</v>
      </c>
    </row>
    <row r="1822" spans="1:27" s="85" customFormat="1" x14ac:dyDescent="0.3">
      <c r="A1822" s="40" t="s">
        <v>90</v>
      </c>
      <c r="B1822" s="40" t="str">
        <f>VLOOKUP(A1822,'CENTROS DE COSTOS'!A:D,2,0)</f>
        <v>0036-0006</v>
      </c>
      <c r="C1822" s="40" t="str">
        <f>VLOOKUP(A1822,'CENTROS DE COSTOS'!A:D,3,0)</f>
        <v>Wompi Oriente</v>
      </c>
      <c r="D1822" s="40">
        <v>18753</v>
      </c>
      <c r="E1822" s="40">
        <v>3028692</v>
      </c>
      <c r="F1822" s="40">
        <v>80403</v>
      </c>
      <c r="G1822" s="40" t="s">
        <v>33</v>
      </c>
      <c r="H1822" s="40" t="s">
        <v>466</v>
      </c>
      <c r="I1822" s="40" t="s">
        <v>477</v>
      </c>
      <c r="J1822" s="40" t="s">
        <v>7624</v>
      </c>
      <c r="K1822" s="40" t="s">
        <v>1170</v>
      </c>
      <c r="L1822" s="40" t="s">
        <v>9774</v>
      </c>
      <c r="M1822" s="103">
        <v>45979.51458333333</v>
      </c>
      <c r="N1822" s="103">
        <v>45986.359722222223</v>
      </c>
      <c r="O1822" s="40" t="s">
        <v>35</v>
      </c>
      <c r="P1822" s="40" t="s">
        <v>35</v>
      </c>
      <c r="Q1822" s="40" t="s">
        <v>1494</v>
      </c>
      <c r="R1822" s="40" t="s">
        <v>1495</v>
      </c>
      <c r="S1822" s="40" t="s">
        <v>12017</v>
      </c>
      <c r="T1822" s="40" t="s">
        <v>1497</v>
      </c>
      <c r="U1822" s="40">
        <v>16</v>
      </c>
      <c r="V1822" s="40" t="str">
        <f>VLOOKUP(D1822,TIPOLOGIA!A:F,5,0)</f>
        <v>LEJANA</v>
      </c>
      <c r="W1822" s="40" t="str">
        <f>VLOOKUP(D1822,TIPOLOGIA!A:F,6,0)</f>
        <v>TERRESTRE / AEREO</v>
      </c>
      <c r="X1822" s="40" t="s">
        <v>1675</v>
      </c>
      <c r="Y1822" s="40">
        <v>1</v>
      </c>
      <c r="Z1822" s="51">
        <f>IF(T1822="SOPORTE_TELEFÓNICO",'TARIFAS 2025'!$B$14,IF(V1822="PRINCIPAL",'TARIFAS 2025'!$B$11,IF(V1822="INTERMEDIA",'TARIFAS 2025'!$C$11,IF(V1822="LEJANA",'TARIFAS 2025'!$D$11))))</f>
        <v>40250</v>
      </c>
      <c r="AA1822" s="51">
        <f t="shared" si="29"/>
        <v>40250</v>
      </c>
    </row>
    <row r="1823" spans="1:27" s="85" customFormat="1" x14ac:dyDescent="0.3">
      <c r="A1823" s="40" t="s">
        <v>89</v>
      </c>
      <c r="B1823" s="40" t="str">
        <f>VLOOKUP(A1823,'CENTROS DE COSTOS'!A:D,2,0)</f>
        <v>0036-0001</v>
      </c>
      <c r="C1823" s="40" t="str">
        <f>VLOOKUP(A1823,'CENTROS DE COSTOS'!A:D,3,0)</f>
        <v>Wompi Costa</v>
      </c>
      <c r="D1823" s="40">
        <v>23807</v>
      </c>
      <c r="E1823" s="40">
        <v>3028379</v>
      </c>
      <c r="F1823" s="40">
        <v>78328</v>
      </c>
      <c r="G1823" s="40" t="s">
        <v>33</v>
      </c>
      <c r="H1823" s="40" t="s">
        <v>276</v>
      </c>
      <c r="I1823" s="40" t="s">
        <v>615</v>
      </c>
      <c r="J1823" s="40" t="s">
        <v>7625</v>
      </c>
      <c r="K1823" s="40" t="s">
        <v>1170</v>
      </c>
      <c r="L1823" s="40" t="s">
        <v>9775</v>
      </c>
      <c r="M1823" s="103">
        <v>45979.484722222223</v>
      </c>
      <c r="N1823" s="103">
        <v>45986.365277777782</v>
      </c>
      <c r="O1823" s="40" t="s">
        <v>35</v>
      </c>
      <c r="P1823" s="40" t="s">
        <v>35</v>
      </c>
      <c r="Q1823" s="40" t="s">
        <v>1494</v>
      </c>
      <c r="R1823" s="40" t="s">
        <v>1495</v>
      </c>
      <c r="S1823" s="40" t="s">
        <v>12018</v>
      </c>
      <c r="T1823" s="40" t="s">
        <v>1497</v>
      </c>
      <c r="U1823" s="40">
        <v>48</v>
      </c>
      <c r="V1823" s="40" t="str">
        <f>VLOOKUP(D1823,TIPOLOGIA!A:F,5,0)</f>
        <v>LEJANA</v>
      </c>
      <c r="W1823" s="40" t="str">
        <f>VLOOKUP(D1823,TIPOLOGIA!A:F,6,0)</f>
        <v>TERRESTRE</v>
      </c>
      <c r="X1823" s="40" t="s">
        <v>1675</v>
      </c>
      <c r="Y1823" s="40">
        <v>1</v>
      </c>
      <c r="Z1823" s="51">
        <f>IF(T1823="SOPORTE_TELEFÓNICO",'TARIFAS 2025'!$B$14,IF(V1823="PRINCIPAL",'TARIFAS 2025'!$B$11,IF(V1823="INTERMEDIA",'TARIFAS 2025'!$C$11,IF(V1823="LEJANA",'TARIFAS 2025'!$D$11))))</f>
        <v>40250</v>
      </c>
      <c r="AA1823" s="51">
        <f t="shared" si="29"/>
        <v>40250</v>
      </c>
    </row>
    <row r="1824" spans="1:27" s="85" customFormat="1" x14ac:dyDescent="0.3">
      <c r="A1824" s="40" t="s">
        <v>98</v>
      </c>
      <c r="B1824" s="40" t="str">
        <f>VLOOKUP(A1824,'CENTROS DE COSTOS'!A:D,2,0)</f>
        <v>0036-0006</v>
      </c>
      <c r="C1824" s="40" t="str">
        <f>VLOOKUP(A1824,'CENTROS DE COSTOS'!A:D,3,0)</f>
        <v>Wompi Oriente</v>
      </c>
      <c r="D1824" s="40">
        <v>50313</v>
      </c>
      <c r="E1824" s="40">
        <v>3028886</v>
      </c>
      <c r="F1824" s="40">
        <v>35028</v>
      </c>
      <c r="G1824" s="40" t="s">
        <v>33</v>
      </c>
      <c r="H1824" s="40" t="s">
        <v>814</v>
      </c>
      <c r="I1824" s="40" t="s">
        <v>129</v>
      </c>
      <c r="J1824" s="40" t="s">
        <v>6509</v>
      </c>
      <c r="K1824" s="40" t="s">
        <v>1170</v>
      </c>
      <c r="L1824" s="40" t="s">
        <v>9776</v>
      </c>
      <c r="M1824" s="103">
        <v>45979.526388888888</v>
      </c>
      <c r="N1824" s="103">
        <v>45986.381944444453</v>
      </c>
      <c r="O1824" s="40" t="s">
        <v>35</v>
      </c>
      <c r="P1824" s="40" t="s">
        <v>35</v>
      </c>
      <c r="Q1824" s="40" t="s">
        <v>1494</v>
      </c>
      <c r="R1824" s="40" t="s">
        <v>1495</v>
      </c>
      <c r="S1824" s="40" t="s">
        <v>12019</v>
      </c>
      <c r="T1824" s="40" t="s">
        <v>1497</v>
      </c>
      <c r="U1824" s="40">
        <v>64</v>
      </c>
      <c r="V1824" s="40" t="str">
        <f>VLOOKUP(D1824,TIPOLOGIA!A:F,5,0)</f>
        <v>INTERMEDIA</v>
      </c>
      <c r="W1824" s="40" t="str">
        <f>VLOOKUP(D1824,TIPOLOGIA!A:F,6,0)</f>
        <v>TERRESTRE</v>
      </c>
      <c r="X1824" s="40" t="s">
        <v>1675</v>
      </c>
      <c r="Y1824" s="40">
        <v>1</v>
      </c>
      <c r="Z1824" s="51">
        <f>IF(T1824="SOPORTE_TELEFÓNICO",'TARIFAS 2025'!$B$14,IF(V1824="PRINCIPAL",'TARIFAS 2025'!$B$11,IF(V1824="INTERMEDIA",'TARIFAS 2025'!$C$11,IF(V1824="LEJANA",'TARIFAS 2025'!$D$11))))</f>
        <v>36351</v>
      </c>
      <c r="AA1824" s="51">
        <f t="shared" si="29"/>
        <v>36351</v>
      </c>
    </row>
    <row r="1825" spans="1:27" s="85" customFormat="1" x14ac:dyDescent="0.3">
      <c r="A1825" s="40" t="s">
        <v>98</v>
      </c>
      <c r="B1825" s="40" t="str">
        <f>VLOOKUP(A1825,'CENTROS DE COSTOS'!A:D,2,0)</f>
        <v>0036-0006</v>
      </c>
      <c r="C1825" s="40" t="str">
        <f>VLOOKUP(A1825,'CENTROS DE COSTOS'!A:D,3,0)</f>
        <v>Wompi Oriente</v>
      </c>
      <c r="D1825" s="40">
        <v>50251</v>
      </c>
      <c r="E1825" s="40">
        <v>3029108</v>
      </c>
      <c r="F1825" s="40">
        <v>77232</v>
      </c>
      <c r="G1825" s="40" t="s">
        <v>33</v>
      </c>
      <c r="H1825" s="40" t="s">
        <v>814</v>
      </c>
      <c r="I1825" s="40" t="s">
        <v>823</v>
      </c>
      <c r="J1825" s="40" t="s">
        <v>7626</v>
      </c>
      <c r="K1825" s="40" t="s">
        <v>1170</v>
      </c>
      <c r="L1825" s="40" t="s">
        <v>9777</v>
      </c>
      <c r="M1825" s="103">
        <v>45979.529861111107</v>
      </c>
      <c r="N1825" s="103">
        <v>45986.382638888892</v>
      </c>
      <c r="O1825" s="40" t="s">
        <v>35</v>
      </c>
      <c r="P1825" s="40" t="s">
        <v>35</v>
      </c>
      <c r="Q1825" s="40" t="s">
        <v>1494</v>
      </c>
      <c r="R1825" s="40" t="s">
        <v>1495</v>
      </c>
      <c r="S1825" s="40" t="s">
        <v>12020</v>
      </c>
      <c r="T1825" s="40" t="s">
        <v>1497</v>
      </c>
      <c r="U1825" s="40">
        <v>40</v>
      </c>
      <c r="V1825" s="40" t="str">
        <f>VLOOKUP(D1825,TIPOLOGIA!A:F,5,0)</f>
        <v>INTERMEDIA</v>
      </c>
      <c r="W1825" s="40" t="str">
        <f>VLOOKUP(D1825,TIPOLOGIA!A:F,6,0)</f>
        <v>TERRESTRE</v>
      </c>
      <c r="X1825" s="40" t="s">
        <v>1749</v>
      </c>
      <c r="Y1825" s="40">
        <v>1</v>
      </c>
      <c r="Z1825" s="51">
        <f>IF(T1825="SOPORTE_TELEFÓNICO",'TARIFAS 2025'!$B$14,IF(V1825="PRINCIPAL",'TARIFAS 2025'!$B$11,IF(V1825="INTERMEDIA",'TARIFAS 2025'!$C$11,IF(V1825="LEJANA",'TARIFAS 2025'!$D$11))))</f>
        <v>36351</v>
      </c>
      <c r="AA1825" s="51">
        <f t="shared" si="29"/>
        <v>36351</v>
      </c>
    </row>
    <row r="1826" spans="1:27" s="85" customFormat="1" x14ac:dyDescent="0.3">
      <c r="A1826" s="40" t="s">
        <v>74</v>
      </c>
      <c r="B1826" s="40" t="str">
        <f>VLOOKUP(A1826,'CENTROS DE COSTOS'!A:D,2,0)</f>
        <v>0036-0007</v>
      </c>
      <c r="C1826" s="40" t="str">
        <f>VLOOKUP(A1826,'CENTROS DE COSTOS'!A:D,3,0)</f>
        <v>Wompi Santander</v>
      </c>
      <c r="D1826" s="40">
        <v>68669</v>
      </c>
      <c r="E1826" s="40">
        <v>3030406</v>
      </c>
      <c r="F1826" s="40">
        <v>50927</v>
      </c>
      <c r="G1826" s="40" t="s">
        <v>33</v>
      </c>
      <c r="H1826" s="40" t="s">
        <v>963</v>
      </c>
      <c r="I1826" s="40" t="s">
        <v>962</v>
      </c>
      <c r="J1826" s="40" t="s">
        <v>7627</v>
      </c>
      <c r="K1826" s="40" t="s">
        <v>1170</v>
      </c>
      <c r="L1826" s="40" t="s">
        <v>9778</v>
      </c>
      <c r="M1826" s="103">
        <v>45979.654166666667</v>
      </c>
      <c r="N1826" s="103">
        <v>45986.383333333331</v>
      </c>
      <c r="O1826" s="40" t="s">
        <v>35</v>
      </c>
      <c r="P1826" s="40" t="s">
        <v>35</v>
      </c>
      <c r="Q1826" s="40" t="s">
        <v>1494</v>
      </c>
      <c r="R1826" s="40" t="s">
        <v>1495</v>
      </c>
      <c r="S1826" s="40" t="s">
        <v>12021</v>
      </c>
      <c r="T1826" s="40" t="s">
        <v>1497</v>
      </c>
      <c r="U1826" s="40">
        <v>16</v>
      </c>
      <c r="V1826" s="40" t="str">
        <f>VLOOKUP(D1826,TIPOLOGIA!A:F,5,0)</f>
        <v>LEJANA</v>
      </c>
      <c r="W1826" s="40" t="str">
        <f>VLOOKUP(D1826,TIPOLOGIA!A:F,6,0)</f>
        <v>TERRESTRE</v>
      </c>
      <c r="X1826" s="40" t="s">
        <v>12480</v>
      </c>
      <c r="Y1826" s="40">
        <v>1</v>
      </c>
      <c r="Z1826" s="51">
        <f>IF(T1826="SOPORTE_TELEFÓNICO",'TARIFAS 2025'!$B$14,IF(V1826="PRINCIPAL",'TARIFAS 2025'!$B$11,IF(V1826="INTERMEDIA",'TARIFAS 2025'!$C$11,IF(V1826="LEJANA",'TARIFAS 2025'!$D$11))))</f>
        <v>40250</v>
      </c>
      <c r="AA1826" s="51">
        <f t="shared" si="29"/>
        <v>40250</v>
      </c>
    </row>
    <row r="1827" spans="1:27" s="85" customFormat="1" x14ac:dyDescent="0.3">
      <c r="A1827" s="40" t="s">
        <v>74</v>
      </c>
      <c r="B1827" s="40" t="str">
        <f>VLOOKUP(A1827,'CENTROS DE COSTOS'!A:D,2,0)</f>
        <v>0036-0007</v>
      </c>
      <c r="C1827" s="40" t="str">
        <f>VLOOKUP(A1827,'CENTROS DE COSTOS'!A:D,3,0)</f>
        <v>Wompi Santander</v>
      </c>
      <c r="D1827" s="40">
        <v>68669</v>
      </c>
      <c r="E1827" s="40">
        <v>3030410</v>
      </c>
      <c r="F1827" s="40">
        <v>53527</v>
      </c>
      <c r="G1827" s="40" t="s">
        <v>33</v>
      </c>
      <c r="H1827" s="40" t="s">
        <v>963</v>
      </c>
      <c r="I1827" s="40" t="s">
        <v>962</v>
      </c>
      <c r="J1827" s="40" t="s">
        <v>7628</v>
      </c>
      <c r="K1827" s="40" t="s">
        <v>1170</v>
      </c>
      <c r="L1827" s="40" t="s">
        <v>9779</v>
      </c>
      <c r="M1827" s="103">
        <v>45979.65625</v>
      </c>
      <c r="N1827" s="103">
        <v>45986.384027777778</v>
      </c>
      <c r="O1827" s="40" t="s">
        <v>35</v>
      </c>
      <c r="P1827" s="40" t="s">
        <v>35</v>
      </c>
      <c r="Q1827" s="40" t="s">
        <v>1494</v>
      </c>
      <c r="R1827" s="40" t="s">
        <v>1495</v>
      </c>
      <c r="S1827" s="40" t="s">
        <v>12022</v>
      </c>
      <c r="T1827" s="40" t="s">
        <v>1497</v>
      </c>
      <c r="U1827" s="40">
        <v>16</v>
      </c>
      <c r="V1827" s="40" t="str">
        <f>VLOOKUP(D1827,TIPOLOGIA!A:F,5,0)</f>
        <v>LEJANA</v>
      </c>
      <c r="W1827" s="40" t="str">
        <f>VLOOKUP(D1827,TIPOLOGIA!A:F,6,0)</f>
        <v>TERRESTRE</v>
      </c>
      <c r="X1827" s="40" t="s">
        <v>12480</v>
      </c>
      <c r="Y1827" s="40">
        <v>1</v>
      </c>
      <c r="Z1827" s="51">
        <f>IF(T1827="SOPORTE_TELEFÓNICO",'TARIFAS 2025'!$B$14,IF(V1827="PRINCIPAL",'TARIFAS 2025'!$B$11,IF(V1827="INTERMEDIA",'TARIFAS 2025'!$C$11,IF(V1827="LEJANA",'TARIFAS 2025'!$D$11))))</f>
        <v>40250</v>
      </c>
      <c r="AA1827" s="51">
        <f t="shared" si="29"/>
        <v>40250</v>
      </c>
    </row>
    <row r="1828" spans="1:27" s="85" customFormat="1" x14ac:dyDescent="0.3">
      <c r="A1828" s="40" t="s">
        <v>89</v>
      </c>
      <c r="B1828" s="40" t="str">
        <f>VLOOKUP(A1828,'CENTROS DE COSTOS'!A:D,2,0)</f>
        <v>0036-0001</v>
      </c>
      <c r="C1828" s="40" t="str">
        <f>VLOOKUP(A1828,'CENTROS DE COSTOS'!A:D,3,0)</f>
        <v>Wompi Costa</v>
      </c>
      <c r="D1828" s="40">
        <v>23182</v>
      </c>
      <c r="E1828" s="40">
        <v>3033752</v>
      </c>
      <c r="F1828" s="40">
        <v>58318</v>
      </c>
      <c r="G1828" s="40" t="s">
        <v>33</v>
      </c>
      <c r="H1828" s="40" t="s">
        <v>276</v>
      </c>
      <c r="I1828" s="40" t="s">
        <v>596</v>
      </c>
      <c r="J1828" s="40" t="s">
        <v>1728</v>
      </c>
      <c r="K1828" s="40" t="s">
        <v>1170</v>
      </c>
      <c r="L1828" s="40" t="s">
        <v>9780</v>
      </c>
      <c r="M1828" s="103">
        <v>45980.427777777782</v>
      </c>
      <c r="N1828" s="103">
        <v>45986.384722222218</v>
      </c>
      <c r="O1828" s="40" t="s">
        <v>35</v>
      </c>
      <c r="P1828" s="40" t="s">
        <v>35</v>
      </c>
      <c r="Q1828" s="40" t="s">
        <v>1494</v>
      </c>
      <c r="R1828" s="40" t="s">
        <v>1495</v>
      </c>
      <c r="S1828" s="40" t="s">
        <v>12023</v>
      </c>
      <c r="T1828" s="40" t="s">
        <v>1497</v>
      </c>
      <c r="U1828" s="40">
        <v>32</v>
      </c>
      <c r="V1828" s="40" t="str">
        <f>VLOOKUP(D1828,TIPOLOGIA!A:F,5,0)</f>
        <v>INTERMEDIA</v>
      </c>
      <c r="W1828" s="40" t="str">
        <f>VLOOKUP(D1828,TIPOLOGIA!A:F,6,0)</f>
        <v>TERRESTRE</v>
      </c>
      <c r="X1828" s="40" t="s">
        <v>1609</v>
      </c>
      <c r="Y1828" s="40">
        <v>1</v>
      </c>
      <c r="Z1828" s="51">
        <f>IF(T1828="SOPORTE_TELEFÓNICO",'TARIFAS 2025'!$B$14,IF(V1828="PRINCIPAL",'TARIFAS 2025'!$B$11,IF(V1828="INTERMEDIA",'TARIFAS 2025'!$C$11,IF(V1828="LEJANA",'TARIFAS 2025'!$D$11))))</f>
        <v>36351</v>
      </c>
      <c r="AA1828" s="51">
        <f t="shared" si="29"/>
        <v>36351</v>
      </c>
    </row>
    <row r="1829" spans="1:27" s="85" customFormat="1" x14ac:dyDescent="0.3">
      <c r="A1829" s="40" t="s">
        <v>90</v>
      </c>
      <c r="B1829" s="40" t="str">
        <f>VLOOKUP(A1829,'CENTROS DE COSTOS'!A:D,2,0)</f>
        <v>0036-0006</v>
      </c>
      <c r="C1829" s="40" t="str">
        <f>VLOOKUP(A1829,'CENTROS DE COSTOS'!A:D,3,0)</f>
        <v>Wompi Oriente</v>
      </c>
      <c r="D1829" s="40">
        <v>41396</v>
      </c>
      <c r="E1829" s="40">
        <v>3035190</v>
      </c>
      <c r="F1829" s="40">
        <v>27435</v>
      </c>
      <c r="G1829" s="40" t="s">
        <v>33</v>
      </c>
      <c r="H1829" s="40" t="s">
        <v>740</v>
      </c>
      <c r="I1829" s="40" t="s">
        <v>756</v>
      </c>
      <c r="J1829" s="40" t="s">
        <v>7629</v>
      </c>
      <c r="K1829" s="40" t="s">
        <v>1170</v>
      </c>
      <c r="L1829" s="40" t="s">
        <v>9781</v>
      </c>
      <c r="M1829" s="103">
        <v>45980.570833333331</v>
      </c>
      <c r="N1829" s="103">
        <v>45986.385416666657</v>
      </c>
      <c r="O1829" s="40" t="s">
        <v>35</v>
      </c>
      <c r="P1829" s="40" t="s">
        <v>35</v>
      </c>
      <c r="Q1829" s="40" t="s">
        <v>1494</v>
      </c>
      <c r="R1829" s="40" t="s">
        <v>1495</v>
      </c>
      <c r="S1829" s="40" t="s">
        <v>12024</v>
      </c>
      <c r="T1829" s="40" t="s">
        <v>1497</v>
      </c>
      <c r="U1829" s="40">
        <v>16</v>
      </c>
      <c r="V1829" s="40" t="str">
        <f>VLOOKUP(D1829,TIPOLOGIA!A:F,5,0)</f>
        <v>LEJANA</v>
      </c>
      <c r="W1829" s="40" t="str">
        <f>VLOOKUP(D1829,TIPOLOGIA!A:F,6,0)</f>
        <v>TERRESTRE</v>
      </c>
      <c r="X1829" s="40" t="s">
        <v>1749</v>
      </c>
      <c r="Y1829" s="40">
        <v>1</v>
      </c>
      <c r="Z1829" s="51">
        <f>IF(T1829="SOPORTE_TELEFÓNICO",'TARIFAS 2025'!$B$14,IF(V1829="PRINCIPAL",'TARIFAS 2025'!$B$11,IF(V1829="INTERMEDIA",'TARIFAS 2025'!$C$11,IF(V1829="LEJANA",'TARIFAS 2025'!$D$11))))</f>
        <v>40250</v>
      </c>
      <c r="AA1829" s="51">
        <f t="shared" si="29"/>
        <v>40250</v>
      </c>
    </row>
    <row r="1830" spans="1:27" s="85" customFormat="1" x14ac:dyDescent="0.3">
      <c r="A1830" s="40" t="s">
        <v>77</v>
      </c>
      <c r="B1830" s="40" t="str">
        <f>VLOOKUP(A1830,'CENTROS DE COSTOS'!A:D,2,0)</f>
        <v>0036-0003</v>
      </c>
      <c r="C1830" s="40" t="str">
        <f>VLOOKUP(A1830,'CENTROS DE COSTOS'!A:D,3,0)</f>
        <v>Wompi Suroccidente</v>
      </c>
      <c r="D1830" s="40">
        <v>19807</v>
      </c>
      <c r="E1830" s="40">
        <v>3037901</v>
      </c>
      <c r="F1830" s="40">
        <v>50878</v>
      </c>
      <c r="G1830" s="40" t="s">
        <v>33</v>
      </c>
      <c r="H1830" s="40" t="s">
        <v>498</v>
      </c>
      <c r="I1830" s="40" t="s">
        <v>530</v>
      </c>
      <c r="J1830" s="40" t="s">
        <v>7630</v>
      </c>
      <c r="K1830" s="40" t="s">
        <v>1170</v>
      </c>
      <c r="L1830" s="40" t="s">
        <v>9782</v>
      </c>
      <c r="M1830" s="103">
        <v>45981.333333333343</v>
      </c>
      <c r="N1830" s="103">
        <v>45986.386111111111</v>
      </c>
      <c r="O1830" s="40" t="s">
        <v>35</v>
      </c>
      <c r="P1830" s="40" t="s">
        <v>35</v>
      </c>
      <c r="Q1830" s="40" t="s">
        <v>1494</v>
      </c>
      <c r="R1830" s="40" t="s">
        <v>1495</v>
      </c>
      <c r="S1830" s="40" t="s">
        <v>12025</v>
      </c>
      <c r="T1830" s="40" t="s">
        <v>1497</v>
      </c>
      <c r="U1830" s="40">
        <v>64</v>
      </c>
      <c r="V1830" s="40" t="str">
        <f>VLOOKUP(D1830,TIPOLOGIA!A:F,5,0)</f>
        <v>LEJANA</v>
      </c>
      <c r="W1830" s="40" t="str">
        <f>VLOOKUP(D1830,TIPOLOGIA!A:F,6,0)</f>
        <v>TERRESTRE</v>
      </c>
      <c r="X1830" s="40" t="s">
        <v>1571</v>
      </c>
      <c r="Y1830" s="40">
        <v>1</v>
      </c>
      <c r="Z1830" s="51">
        <f>IF(T1830="SOPORTE_TELEFÓNICO",'TARIFAS 2025'!$B$14,IF(V1830="PRINCIPAL",'TARIFAS 2025'!$B$11,IF(V1830="INTERMEDIA",'TARIFAS 2025'!$C$11,IF(V1830="LEJANA",'TARIFAS 2025'!$D$11))))</f>
        <v>40250</v>
      </c>
      <c r="AA1830" s="51">
        <f t="shared" si="29"/>
        <v>40250</v>
      </c>
    </row>
    <row r="1831" spans="1:27" s="85" customFormat="1" x14ac:dyDescent="0.3">
      <c r="A1831" s="40" t="s">
        <v>71</v>
      </c>
      <c r="B1831" s="40" t="str">
        <f>VLOOKUP(A1831,'CENTROS DE COSTOS'!A:D,2,0)</f>
        <v>0036-0004</v>
      </c>
      <c r="C1831" s="40" t="str">
        <f>VLOOKUP(A1831,'CENTROS DE COSTOS'!A:D,3,0)</f>
        <v>Wompi Centro</v>
      </c>
      <c r="D1831" s="40">
        <v>25290</v>
      </c>
      <c r="E1831" s="40">
        <v>3037916</v>
      </c>
      <c r="F1831" s="40">
        <v>34445</v>
      </c>
      <c r="G1831" s="40" t="s">
        <v>33</v>
      </c>
      <c r="H1831" s="40" t="s">
        <v>618</v>
      </c>
      <c r="I1831" s="40" t="s">
        <v>652</v>
      </c>
      <c r="J1831" s="40" t="s">
        <v>1761</v>
      </c>
      <c r="K1831" s="40" t="s">
        <v>1170</v>
      </c>
      <c r="L1831" s="40" t="s">
        <v>9783</v>
      </c>
      <c r="M1831" s="103">
        <v>45981.333333333343</v>
      </c>
      <c r="N1831" s="103">
        <v>45986.386805555558</v>
      </c>
      <c r="O1831" s="40" t="s">
        <v>35</v>
      </c>
      <c r="P1831" s="40" t="s">
        <v>35</v>
      </c>
      <c r="Q1831" s="40" t="s">
        <v>1494</v>
      </c>
      <c r="R1831" s="40" t="s">
        <v>1495</v>
      </c>
      <c r="S1831" s="40" t="s">
        <v>12026</v>
      </c>
      <c r="T1831" s="40" t="s">
        <v>1497</v>
      </c>
      <c r="U1831" s="40">
        <v>40</v>
      </c>
      <c r="V1831" s="40" t="str">
        <f>VLOOKUP(D1831,TIPOLOGIA!A:F,5,0)</f>
        <v>INTERMEDIA</v>
      </c>
      <c r="W1831" s="40" t="str">
        <f>VLOOKUP(D1831,TIPOLOGIA!A:F,6,0)</f>
        <v>TERRESTRE</v>
      </c>
      <c r="X1831" s="40" t="s">
        <v>1609</v>
      </c>
      <c r="Y1831" s="40">
        <v>1</v>
      </c>
      <c r="Z1831" s="51">
        <f>IF(T1831="SOPORTE_TELEFÓNICO",'TARIFAS 2025'!$B$14,IF(V1831="PRINCIPAL",'TARIFAS 2025'!$B$11,IF(V1831="INTERMEDIA",'TARIFAS 2025'!$C$11,IF(V1831="LEJANA",'TARIFAS 2025'!$D$11))))</f>
        <v>36351</v>
      </c>
      <c r="AA1831" s="51">
        <f t="shared" si="29"/>
        <v>36351</v>
      </c>
    </row>
    <row r="1832" spans="1:27" s="85" customFormat="1" x14ac:dyDescent="0.3">
      <c r="A1832" s="40" t="s">
        <v>96</v>
      </c>
      <c r="B1832" s="40" t="str">
        <f>VLOOKUP(A1832,'CENTROS DE COSTOS'!A:D,2,0)</f>
        <v>0036-0007</v>
      </c>
      <c r="C1832" s="40" t="str">
        <f>VLOOKUP(A1832,'CENTROS DE COSTOS'!A:D,3,0)</f>
        <v>Wompi Santander</v>
      </c>
      <c r="D1832" s="40">
        <v>15861</v>
      </c>
      <c r="E1832" s="40">
        <v>3039155</v>
      </c>
      <c r="F1832" s="40">
        <v>27575</v>
      </c>
      <c r="G1832" s="40" t="s">
        <v>33</v>
      </c>
      <c r="H1832" s="40" t="s">
        <v>322</v>
      </c>
      <c r="I1832" s="40" t="s">
        <v>435</v>
      </c>
      <c r="J1832" s="40" t="s">
        <v>1700</v>
      </c>
      <c r="K1832" s="40" t="s">
        <v>1170</v>
      </c>
      <c r="L1832" s="40" t="s">
        <v>9784</v>
      </c>
      <c r="M1832" s="103">
        <v>45981.374305555553</v>
      </c>
      <c r="N1832" s="103">
        <v>45986.386805555558</v>
      </c>
      <c r="O1832" s="40" t="s">
        <v>35</v>
      </c>
      <c r="P1832" s="40" t="s">
        <v>35</v>
      </c>
      <c r="Q1832" s="40" t="s">
        <v>1494</v>
      </c>
      <c r="R1832" s="40" t="s">
        <v>1495</v>
      </c>
      <c r="S1832" s="40" t="s">
        <v>12027</v>
      </c>
      <c r="T1832" s="40" t="s">
        <v>1497</v>
      </c>
      <c r="U1832" s="40">
        <v>64</v>
      </c>
      <c r="V1832" s="40" t="str">
        <f>VLOOKUP(D1832,TIPOLOGIA!A:F,5,0)</f>
        <v>INTERMEDIA</v>
      </c>
      <c r="W1832" s="40" t="str">
        <f>VLOOKUP(D1832,TIPOLOGIA!A:F,6,0)</f>
        <v>TERRESTRE</v>
      </c>
      <c r="X1832" s="40" t="s">
        <v>1571</v>
      </c>
      <c r="Y1832" s="40">
        <v>1</v>
      </c>
      <c r="Z1832" s="51">
        <f>IF(T1832="SOPORTE_TELEFÓNICO",'TARIFAS 2025'!$B$14,IF(V1832="PRINCIPAL",'TARIFAS 2025'!$B$11,IF(V1832="INTERMEDIA",'TARIFAS 2025'!$C$11,IF(V1832="LEJANA",'TARIFAS 2025'!$D$11))))</f>
        <v>36351</v>
      </c>
      <c r="AA1832" s="51">
        <f t="shared" si="29"/>
        <v>36351</v>
      </c>
    </row>
    <row r="1833" spans="1:27" s="85" customFormat="1" x14ac:dyDescent="0.3">
      <c r="A1833" s="40" t="s">
        <v>89</v>
      </c>
      <c r="B1833" s="40" t="str">
        <f>VLOOKUP(A1833,'CENTROS DE COSTOS'!A:D,2,0)</f>
        <v>0036-0001</v>
      </c>
      <c r="C1833" s="40" t="str">
        <f>VLOOKUP(A1833,'CENTROS DE COSTOS'!A:D,3,0)</f>
        <v>Wompi Costa</v>
      </c>
      <c r="D1833" s="40">
        <v>23670</v>
      </c>
      <c r="E1833" s="40">
        <v>3040366</v>
      </c>
      <c r="F1833" s="40">
        <v>81431</v>
      </c>
      <c r="G1833" s="40" t="s">
        <v>33</v>
      </c>
      <c r="H1833" s="40" t="s">
        <v>276</v>
      </c>
      <c r="I1833" s="40" t="s">
        <v>611</v>
      </c>
      <c r="J1833" s="40" t="s">
        <v>7631</v>
      </c>
      <c r="K1833" s="40" t="s">
        <v>1170</v>
      </c>
      <c r="L1833" s="40" t="s">
        <v>9785</v>
      </c>
      <c r="M1833" s="103">
        <v>45981.444444444453</v>
      </c>
      <c r="N1833" s="103">
        <v>45986.387499999997</v>
      </c>
      <c r="O1833" s="40" t="s">
        <v>35</v>
      </c>
      <c r="P1833" s="40" t="s">
        <v>35</v>
      </c>
      <c r="Q1833" s="40" t="s">
        <v>1494</v>
      </c>
      <c r="R1833" s="40" t="s">
        <v>1495</v>
      </c>
      <c r="S1833" s="40" t="s">
        <v>12028</v>
      </c>
      <c r="T1833" s="40" t="s">
        <v>1497</v>
      </c>
      <c r="U1833" s="40">
        <v>16</v>
      </c>
      <c r="V1833" s="40" t="str">
        <f>VLOOKUP(D1833,TIPOLOGIA!A:F,5,0)</f>
        <v>INTERMEDIA</v>
      </c>
      <c r="W1833" s="40" t="str">
        <f>VLOOKUP(D1833,TIPOLOGIA!A:F,6,0)</f>
        <v>TERRESTRE</v>
      </c>
      <c r="X1833" s="40" t="s">
        <v>1749</v>
      </c>
      <c r="Y1833" s="40">
        <v>1</v>
      </c>
      <c r="Z1833" s="51">
        <f>IF(T1833="SOPORTE_TELEFÓNICO",'TARIFAS 2025'!$B$14,IF(V1833="PRINCIPAL",'TARIFAS 2025'!$B$11,IF(V1833="INTERMEDIA",'TARIFAS 2025'!$C$11,IF(V1833="LEJANA",'TARIFAS 2025'!$D$11))))</f>
        <v>36351</v>
      </c>
      <c r="AA1833" s="51">
        <f t="shared" si="29"/>
        <v>36351</v>
      </c>
    </row>
    <row r="1834" spans="1:27" s="85" customFormat="1" x14ac:dyDescent="0.3">
      <c r="A1834" s="40" t="s">
        <v>90</v>
      </c>
      <c r="B1834" s="40" t="str">
        <f>VLOOKUP(A1834,'CENTROS DE COSTOS'!A:D,2,0)</f>
        <v>0036-0006</v>
      </c>
      <c r="C1834" s="40" t="str">
        <f>VLOOKUP(A1834,'CENTROS DE COSTOS'!A:D,3,0)</f>
        <v>Wompi Oriente</v>
      </c>
      <c r="D1834" s="40">
        <v>18610</v>
      </c>
      <c r="E1834" s="40">
        <v>3040661</v>
      </c>
      <c r="F1834" s="40">
        <v>80689</v>
      </c>
      <c r="G1834" s="40" t="s">
        <v>33</v>
      </c>
      <c r="H1834" s="40" t="s">
        <v>466</v>
      </c>
      <c r="I1834" s="40" t="s">
        <v>476</v>
      </c>
      <c r="J1834" s="40" t="s">
        <v>7632</v>
      </c>
      <c r="K1834" s="40" t="s">
        <v>1170</v>
      </c>
      <c r="L1834" s="40" t="s">
        <v>9786</v>
      </c>
      <c r="M1834" s="103">
        <v>45981.47152777778</v>
      </c>
      <c r="N1834" s="103">
        <v>45986.388194444437</v>
      </c>
      <c r="O1834" s="40" t="s">
        <v>35</v>
      </c>
      <c r="P1834" s="40" t="s">
        <v>35</v>
      </c>
      <c r="Q1834" s="40" t="s">
        <v>1494</v>
      </c>
      <c r="R1834" s="40" t="s">
        <v>1495</v>
      </c>
      <c r="S1834" s="40" t="s">
        <v>12029</v>
      </c>
      <c r="T1834" s="40" t="s">
        <v>1497</v>
      </c>
      <c r="U1834" s="40">
        <v>16</v>
      </c>
      <c r="V1834" s="40" t="str">
        <f>VLOOKUP(D1834,TIPOLOGIA!A:F,5,0)</f>
        <v>LEJANA</v>
      </c>
      <c r="W1834" s="40" t="str">
        <f>VLOOKUP(D1834,TIPOLOGIA!A:F,6,0)</f>
        <v>TERRESTRE</v>
      </c>
      <c r="X1834" s="40" t="s">
        <v>1749</v>
      </c>
      <c r="Y1834" s="40">
        <v>1</v>
      </c>
      <c r="Z1834" s="51">
        <f>IF(T1834="SOPORTE_TELEFÓNICO",'TARIFAS 2025'!$B$14,IF(V1834="PRINCIPAL",'TARIFAS 2025'!$B$11,IF(V1834="INTERMEDIA",'TARIFAS 2025'!$C$11,IF(V1834="LEJANA",'TARIFAS 2025'!$D$11))))</f>
        <v>40250</v>
      </c>
      <c r="AA1834" s="51">
        <f t="shared" si="29"/>
        <v>40250</v>
      </c>
    </row>
    <row r="1835" spans="1:27" s="85" customFormat="1" x14ac:dyDescent="0.3">
      <c r="A1835" s="40" t="s">
        <v>89</v>
      </c>
      <c r="B1835" s="40" t="str">
        <f>VLOOKUP(A1835,'CENTROS DE COSTOS'!A:D,2,0)</f>
        <v>0036-0001</v>
      </c>
      <c r="C1835" s="40" t="str">
        <f>VLOOKUP(A1835,'CENTROS DE COSTOS'!A:D,3,0)</f>
        <v>Wompi Costa</v>
      </c>
      <c r="D1835" s="40">
        <v>5154</v>
      </c>
      <c r="E1835" s="40">
        <v>3041020</v>
      </c>
      <c r="F1835" s="40">
        <v>81066</v>
      </c>
      <c r="G1835" s="40" t="s">
        <v>33</v>
      </c>
      <c r="H1835" s="40" t="s">
        <v>120</v>
      </c>
      <c r="I1835" s="40" t="s">
        <v>167</v>
      </c>
      <c r="J1835" s="40" t="s">
        <v>7633</v>
      </c>
      <c r="K1835" s="40" t="s">
        <v>1170</v>
      </c>
      <c r="L1835" s="40" t="s">
        <v>9787</v>
      </c>
      <c r="M1835" s="103">
        <v>45981.473611111112</v>
      </c>
      <c r="N1835" s="103">
        <v>45986.388888888891</v>
      </c>
      <c r="O1835" s="40" t="s">
        <v>35</v>
      </c>
      <c r="P1835" s="40" t="s">
        <v>35</v>
      </c>
      <c r="Q1835" s="40" t="s">
        <v>1494</v>
      </c>
      <c r="R1835" s="40" t="s">
        <v>1495</v>
      </c>
      <c r="S1835" s="40" t="s">
        <v>12030</v>
      </c>
      <c r="T1835" s="40" t="s">
        <v>1497</v>
      </c>
      <c r="U1835" s="40">
        <v>16</v>
      </c>
      <c r="V1835" s="40" t="str">
        <f>VLOOKUP(D1835,TIPOLOGIA!A:F,5,0)</f>
        <v>INTERMEDIA</v>
      </c>
      <c r="W1835" s="40" t="str">
        <f>VLOOKUP(D1835,TIPOLOGIA!A:F,6,0)</f>
        <v>TERRESTRE</v>
      </c>
      <c r="X1835" s="40" t="s">
        <v>1749</v>
      </c>
      <c r="Y1835" s="40">
        <v>1</v>
      </c>
      <c r="Z1835" s="51">
        <f>IF(T1835="SOPORTE_TELEFÓNICO",'TARIFAS 2025'!$B$14,IF(V1835="PRINCIPAL",'TARIFAS 2025'!$B$11,IF(V1835="INTERMEDIA",'TARIFAS 2025'!$C$11,IF(V1835="LEJANA",'TARIFAS 2025'!$D$11))))</f>
        <v>36351</v>
      </c>
      <c r="AA1835" s="51">
        <f t="shared" si="29"/>
        <v>36351</v>
      </c>
    </row>
    <row r="1836" spans="1:27" s="85" customFormat="1" x14ac:dyDescent="0.3">
      <c r="A1836" s="40" t="s">
        <v>90</v>
      </c>
      <c r="B1836" s="40" t="str">
        <f>VLOOKUP(A1836,'CENTROS DE COSTOS'!A:D,2,0)</f>
        <v>0036-0006</v>
      </c>
      <c r="C1836" s="40" t="str">
        <f>VLOOKUP(A1836,'CENTROS DE COSTOS'!A:D,3,0)</f>
        <v>Wompi Oriente</v>
      </c>
      <c r="D1836" s="40">
        <v>41020</v>
      </c>
      <c r="E1836" s="40">
        <v>3041704</v>
      </c>
      <c r="F1836" s="40">
        <v>54252</v>
      </c>
      <c r="G1836" s="40" t="s">
        <v>33</v>
      </c>
      <c r="H1836" s="40" t="s">
        <v>740</v>
      </c>
      <c r="I1836" s="40" t="s">
        <v>744</v>
      </c>
      <c r="J1836" s="40" t="s">
        <v>3397</v>
      </c>
      <c r="K1836" s="40" t="s">
        <v>1170</v>
      </c>
      <c r="L1836" s="40" t="s">
        <v>9788</v>
      </c>
      <c r="M1836" s="103">
        <v>45981.552777777782</v>
      </c>
      <c r="N1836" s="103">
        <v>45986.38958333333</v>
      </c>
      <c r="O1836" s="40" t="s">
        <v>35</v>
      </c>
      <c r="P1836" s="40" t="s">
        <v>35</v>
      </c>
      <c r="Q1836" s="40" t="s">
        <v>1494</v>
      </c>
      <c r="R1836" s="40" t="s">
        <v>1495</v>
      </c>
      <c r="S1836" s="40" t="s">
        <v>12031</v>
      </c>
      <c r="T1836" s="40" t="s">
        <v>1497</v>
      </c>
      <c r="U1836" s="40">
        <v>32</v>
      </c>
      <c r="V1836" s="40" t="str">
        <f>VLOOKUP(D1836,TIPOLOGIA!A:F,5,0)</f>
        <v>INTERMEDIA</v>
      </c>
      <c r="W1836" s="40" t="str">
        <f>VLOOKUP(D1836,TIPOLOGIA!A:F,6,0)</f>
        <v>TERRESTRE</v>
      </c>
      <c r="X1836" s="40" t="s">
        <v>1571</v>
      </c>
      <c r="Y1836" s="40">
        <v>1</v>
      </c>
      <c r="Z1836" s="51">
        <f>IF(T1836="SOPORTE_TELEFÓNICO",'TARIFAS 2025'!$B$14,IF(V1836="PRINCIPAL",'TARIFAS 2025'!$B$11,IF(V1836="INTERMEDIA",'TARIFAS 2025'!$C$11,IF(V1836="LEJANA",'TARIFAS 2025'!$D$11))))</f>
        <v>36351</v>
      </c>
      <c r="AA1836" s="51">
        <f t="shared" si="29"/>
        <v>36351</v>
      </c>
    </row>
    <row r="1837" spans="1:27" s="85" customFormat="1" x14ac:dyDescent="0.3">
      <c r="A1837" s="40" t="s">
        <v>89</v>
      </c>
      <c r="B1837" s="40" t="str">
        <f>VLOOKUP(A1837,'CENTROS DE COSTOS'!A:D,2,0)</f>
        <v>0036-0001</v>
      </c>
      <c r="C1837" s="40" t="str">
        <f>VLOOKUP(A1837,'CENTROS DE COSTOS'!A:D,3,0)</f>
        <v>Wompi Costa</v>
      </c>
      <c r="D1837" s="40">
        <v>23670</v>
      </c>
      <c r="E1837" s="40">
        <v>3042671</v>
      </c>
      <c r="F1837" s="40">
        <v>76858</v>
      </c>
      <c r="G1837" s="40" t="s">
        <v>33</v>
      </c>
      <c r="H1837" s="40" t="s">
        <v>276</v>
      </c>
      <c r="I1837" s="40" t="s">
        <v>611</v>
      </c>
      <c r="J1837" s="40" t="s">
        <v>1730</v>
      </c>
      <c r="K1837" s="40" t="s">
        <v>1170</v>
      </c>
      <c r="L1837" s="40" t="s">
        <v>9789</v>
      </c>
      <c r="M1837" s="103">
        <v>45981.657638888893</v>
      </c>
      <c r="N1837" s="103">
        <v>45986.390277777777</v>
      </c>
      <c r="O1837" s="40" t="s">
        <v>35</v>
      </c>
      <c r="P1837" s="40" t="s">
        <v>35</v>
      </c>
      <c r="Q1837" s="40" t="s">
        <v>1494</v>
      </c>
      <c r="R1837" s="40" t="s">
        <v>1495</v>
      </c>
      <c r="S1837" s="40" t="s">
        <v>12032</v>
      </c>
      <c r="T1837" s="40" t="s">
        <v>1497</v>
      </c>
      <c r="U1837" s="40">
        <v>24</v>
      </c>
      <c r="V1837" s="40" t="str">
        <f>VLOOKUP(D1837,TIPOLOGIA!A:F,5,0)</f>
        <v>INTERMEDIA</v>
      </c>
      <c r="W1837" s="40" t="str">
        <f>VLOOKUP(D1837,TIPOLOGIA!A:F,6,0)</f>
        <v>TERRESTRE</v>
      </c>
      <c r="X1837" s="40" t="s">
        <v>1749</v>
      </c>
      <c r="Y1837" s="40">
        <v>1</v>
      </c>
      <c r="Z1837" s="51">
        <f>IF(T1837="SOPORTE_TELEFÓNICO",'TARIFAS 2025'!$B$14,IF(V1837="PRINCIPAL",'TARIFAS 2025'!$B$11,IF(V1837="INTERMEDIA",'TARIFAS 2025'!$C$11,IF(V1837="LEJANA",'TARIFAS 2025'!$D$11))))</f>
        <v>36351</v>
      </c>
      <c r="AA1837" s="51">
        <f t="shared" si="29"/>
        <v>36351</v>
      </c>
    </row>
    <row r="1838" spans="1:27" s="85" customFormat="1" x14ac:dyDescent="0.3">
      <c r="A1838" s="40" t="s">
        <v>71</v>
      </c>
      <c r="B1838" s="40" t="str">
        <f>VLOOKUP(A1838,'CENTROS DE COSTOS'!A:D,2,0)</f>
        <v>0036-0004</v>
      </c>
      <c r="C1838" s="40" t="str">
        <f>VLOOKUP(A1838,'CENTROS DE COSTOS'!A:D,3,0)</f>
        <v>Wompi Centro</v>
      </c>
      <c r="D1838" s="40">
        <v>25736</v>
      </c>
      <c r="E1838" s="40">
        <v>3043014</v>
      </c>
      <c r="F1838" s="40">
        <v>62172</v>
      </c>
      <c r="G1838" s="40" t="s">
        <v>33</v>
      </c>
      <c r="H1838" s="40" t="s">
        <v>618</v>
      </c>
      <c r="I1838" s="40" t="s">
        <v>694</v>
      </c>
      <c r="J1838" s="40" t="s">
        <v>3240</v>
      </c>
      <c r="K1838" s="40" t="s">
        <v>1170</v>
      </c>
      <c r="L1838" s="40" t="s">
        <v>9790</v>
      </c>
      <c r="M1838" s="103">
        <v>45981.67291666667</v>
      </c>
      <c r="N1838" s="103">
        <v>45986.390972222223</v>
      </c>
      <c r="O1838" s="40" t="s">
        <v>35</v>
      </c>
      <c r="P1838" s="40" t="s">
        <v>35</v>
      </c>
      <c r="Q1838" s="40" t="s">
        <v>1494</v>
      </c>
      <c r="R1838" s="40" t="s">
        <v>1495</v>
      </c>
      <c r="S1838" s="40" t="s">
        <v>12033</v>
      </c>
      <c r="T1838" s="40" t="s">
        <v>1497</v>
      </c>
      <c r="U1838" s="40">
        <v>48</v>
      </c>
      <c r="V1838" s="40" t="str">
        <f>VLOOKUP(D1838,TIPOLOGIA!A:F,5,0)</f>
        <v>INTERMEDIA</v>
      </c>
      <c r="W1838" s="40" t="str">
        <f>VLOOKUP(D1838,TIPOLOGIA!A:F,6,0)</f>
        <v>TERRESTRE</v>
      </c>
      <c r="X1838" s="40" t="s">
        <v>1571</v>
      </c>
      <c r="Y1838" s="40">
        <v>1</v>
      </c>
      <c r="Z1838" s="51">
        <f>IF(T1838="SOPORTE_TELEFÓNICO",'TARIFAS 2025'!$B$14,IF(V1838="PRINCIPAL",'TARIFAS 2025'!$B$11,IF(V1838="INTERMEDIA",'TARIFAS 2025'!$C$11,IF(V1838="LEJANA",'TARIFAS 2025'!$D$11))))</f>
        <v>36351</v>
      </c>
      <c r="AA1838" s="51">
        <f t="shared" si="29"/>
        <v>36351</v>
      </c>
    </row>
    <row r="1839" spans="1:27" s="85" customFormat="1" x14ac:dyDescent="0.3">
      <c r="A1839" s="40" t="s">
        <v>68</v>
      </c>
      <c r="B1839" s="40" t="str">
        <f>VLOOKUP(A1839,'CENTROS DE COSTOS'!A:D,2,0)</f>
        <v>0036-0001</v>
      </c>
      <c r="C1839" s="40" t="str">
        <f>VLOOKUP(A1839,'CENTROS DE COSTOS'!A:D,3,0)</f>
        <v>Wompi Costa</v>
      </c>
      <c r="D1839" s="40">
        <v>8606</v>
      </c>
      <c r="E1839" s="40">
        <v>3043137</v>
      </c>
      <c r="F1839" s="40">
        <v>75354</v>
      </c>
      <c r="G1839" s="40" t="s">
        <v>33</v>
      </c>
      <c r="H1839" s="40" t="s">
        <v>253</v>
      </c>
      <c r="I1839" s="40" t="s">
        <v>266</v>
      </c>
      <c r="J1839" s="40" t="s">
        <v>1464</v>
      </c>
      <c r="K1839" s="40" t="s">
        <v>1170</v>
      </c>
      <c r="L1839" s="40" t="s">
        <v>9791</v>
      </c>
      <c r="M1839" s="103">
        <v>45981.686111111107</v>
      </c>
      <c r="N1839" s="103">
        <v>45986.39166666667</v>
      </c>
      <c r="O1839" s="40" t="s">
        <v>35</v>
      </c>
      <c r="P1839" s="40" t="s">
        <v>35</v>
      </c>
      <c r="Q1839" s="40" t="s">
        <v>1494</v>
      </c>
      <c r="R1839" s="40" t="s">
        <v>1495</v>
      </c>
      <c r="S1839" s="40" t="s">
        <v>12034</v>
      </c>
      <c r="T1839" s="40" t="s">
        <v>1497</v>
      </c>
      <c r="U1839" s="40">
        <v>64</v>
      </c>
      <c r="V1839" s="40" t="str">
        <f>VLOOKUP(D1839,TIPOLOGIA!A:F,5,0)</f>
        <v>INTERMEDIA</v>
      </c>
      <c r="W1839" s="40" t="str">
        <f>VLOOKUP(D1839,TIPOLOGIA!A:F,6,0)</f>
        <v>TERRESTRE</v>
      </c>
      <c r="X1839" s="40" t="s">
        <v>1571</v>
      </c>
      <c r="Y1839" s="40">
        <v>1</v>
      </c>
      <c r="Z1839" s="51">
        <f>IF(T1839="SOPORTE_TELEFÓNICO",'TARIFAS 2025'!$B$14,IF(V1839="PRINCIPAL",'TARIFAS 2025'!$B$11,IF(V1839="INTERMEDIA",'TARIFAS 2025'!$C$11,IF(V1839="LEJANA",'TARIFAS 2025'!$D$11))))</f>
        <v>36351</v>
      </c>
      <c r="AA1839" s="51">
        <f t="shared" si="29"/>
        <v>36351</v>
      </c>
    </row>
    <row r="1840" spans="1:27" s="85" customFormat="1" x14ac:dyDescent="0.3">
      <c r="A1840" s="40" t="s">
        <v>81</v>
      </c>
      <c r="B1840" s="40" t="str">
        <f>VLOOKUP(A1840,'CENTROS DE COSTOS'!A:D,2,0)</f>
        <v>0036-0007</v>
      </c>
      <c r="C1840" s="40" t="str">
        <f>VLOOKUP(A1840,'CENTROS DE COSTOS'!A:D,3,0)</f>
        <v>Wompi Santander</v>
      </c>
      <c r="D1840" s="40">
        <v>54377</v>
      </c>
      <c r="E1840" s="40">
        <v>3044272</v>
      </c>
      <c r="F1840" s="40">
        <v>60347</v>
      </c>
      <c r="G1840" s="40" t="s">
        <v>33</v>
      </c>
      <c r="H1840" s="40" t="s">
        <v>891</v>
      </c>
      <c r="I1840" s="40" t="s">
        <v>912</v>
      </c>
      <c r="J1840" s="40" t="s">
        <v>7634</v>
      </c>
      <c r="K1840" s="40" t="s">
        <v>1170</v>
      </c>
      <c r="L1840" s="40" t="s">
        <v>9792</v>
      </c>
      <c r="M1840" s="103">
        <v>45982.352083333331</v>
      </c>
      <c r="N1840" s="103">
        <v>45986.392361111109</v>
      </c>
      <c r="O1840" s="40" t="s">
        <v>35</v>
      </c>
      <c r="P1840" s="40" t="s">
        <v>35</v>
      </c>
      <c r="Q1840" s="40" t="s">
        <v>1494</v>
      </c>
      <c r="R1840" s="40" t="s">
        <v>1495</v>
      </c>
      <c r="S1840" s="40" t="s">
        <v>12035</v>
      </c>
      <c r="T1840" s="40" t="s">
        <v>1497</v>
      </c>
      <c r="U1840" s="40">
        <v>16</v>
      </c>
      <c r="V1840" s="40" t="str">
        <f>VLOOKUP(D1840,TIPOLOGIA!A:F,5,0)</f>
        <v>LEJANA</v>
      </c>
      <c r="W1840" s="40" t="str">
        <f>VLOOKUP(D1840,TIPOLOGIA!A:F,6,0)</f>
        <v>TERRESTRE</v>
      </c>
      <c r="X1840" s="40" t="s">
        <v>1571</v>
      </c>
      <c r="Y1840" s="40">
        <v>1</v>
      </c>
      <c r="Z1840" s="51">
        <f>IF(T1840="SOPORTE_TELEFÓNICO",'TARIFAS 2025'!$B$14,IF(V1840="PRINCIPAL",'TARIFAS 2025'!$B$11,IF(V1840="INTERMEDIA",'TARIFAS 2025'!$C$11,IF(V1840="LEJANA",'TARIFAS 2025'!$D$11))))</f>
        <v>40250</v>
      </c>
      <c r="AA1840" s="51">
        <f t="shared" si="29"/>
        <v>40250</v>
      </c>
    </row>
    <row r="1841" spans="1:27" s="85" customFormat="1" x14ac:dyDescent="0.3">
      <c r="A1841" s="40" t="s">
        <v>77</v>
      </c>
      <c r="B1841" s="40" t="str">
        <f>VLOOKUP(A1841,'CENTROS DE COSTOS'!A:D,2,0)</f>
        <v>0036-0003</v>
      </c>
      <c r="C1841" s="40" t="str">
        <f>VLOOKUP(A1841,'CENTROS DE COSTOS'!A:D,3,0)</f>
        <v>Wompi Suroccidente</v>
      </c>
      <c r="D1841" s="40">
        <v>19142</v>
      </c>
      <c r="E1841" s="40">
        <v>3044766</v>
      </c>
      <c r="F1841" s="40">
        <v>59833</v>
      </c>
      <c r="G1841" s="40" t="s">
        <v>33</v>
      </c>
      <c r="H1841" s="40" t="s">
        <v>498</v>
      </c>
      <c r="I1841" s="40" t="s">
        <v>509</v>
      </c>
      <c r="J1841" s="40" t="s">
        <v>6797</v>
      </c>
      <c r="K1841" s="40" t="s">
        <v>1170</v>
      </c>
      <c r="L1841" s="40" t="s">
        <v>9793</v>
      </c>
      <c r="M1841" s="103">
        <v>45982.387499999997</v>
      </c>
      <c r="N1841" s="103">
        <v>45986.393055555563</v>
      </c>
      <c r="O1841" s="40" t="s">
        <v>35</v>
      </c>
      <c r="P1841" s="40" t="s">
        <v>35</v>
      </c>
      <c r="Q1841" s="40" t="s">
        <v>1494</v>
      </c>
      <c r="R1841" s="40" t="s">
        <v>1495</v>
      </c>
      <c r="S1841" s="40" t="s">
        <v>12036</v>
      </c>
      <c r="T1841" s="40" t="s">
        <v>1497</v>
      </c>
      <c r="U1841" s="40">
        <v>64</v>
      </c>
      <c r="V1841" s="40" t="str">
        <f>VLOOKUP(D1841,TIPOLOGIA!A:F,5,0)</f>
        <v>INTERMEDIA</v>
      </c>
      <c r="W1841" s="40" t="str">
        <f>VLOOKUP(D1841,TIPOLOGIA!A:F,6,0)</f>
        <v>TERRESTRE</v>
      </c>
      <c r="X1841" s="40" t="s">
        <v>1571</v>
      </c>
      <c r="Y1841" s="40">
        <v>1</v>
      </c>
      <c r="Z1841" s="51">
        <f>IF(T1841="SOPORTE_TELEFÓNICO",'TARIFAS 2025'!$B$14,IF(V1841="PRINCIPAL",'TARIFAS 2025'!$B$11,IF(V1841="INTERMEDIA",'TARIFAS 2025'!$C$11,IF(V1841="LEJANA",'TARIFAS 2025'!$D$11))))</f>
        <v>36351</v>
      </c>
      <c r="AA1841" s="51">
        <f t="shared" si="29"/>
        <v>36351</v>
      </c>
    </row>
    <row r="1842" spans="1:27" s="85" customFormat="1" x14ac:dyDescent="0.3">
      <c r="A1842" s="40" t="s">
        <v>81</v>
      </c>
      <c r="B1842" s="40" t="str">
        <f>VLOOKUP(A1842,'CENTROS DE COSTOS'!A:D,2,0)</f>
        <v>0036-0007</v>
      </c>
      <c r="C1842" s="40" t="str">
        <f>VLOOKUP(A1842,'CENTROS DE COSTOS'!A:D,3,0)</f>
        <v>Wompi Santander</v>
      </c>
      <c r="D1842" s="40">
        <v>54720</v>
      </c>
      <c r="E1842" s="40">
        <v>3026944</v>
      </c>
      <c r="F1842" s="40">
        <v>78464</v>
      </c>
      <c r="G1842" s="40" t="s">
        <v>33</v>
      </c>
      <c r="H1842" s="40" t="s">
        <v>891</v>
      </c>
      <c r="I1842" s="40" t="s">
        <v>922</v>
      </c>
      <c r="J1842" s="40" t="s">
        <v>1981</v>
      </c>
      <c r="K1842" s="40" t="s">
        <v>1170</v>
      </c>
      <c r="L1842" s="40" t="s">
        <v>9794</v>
      </c>
      <c r="M1842" s="103">
        <v>45979.414583333331</v>
      </c>
      <c r="N1842" s="103">
        <v>45986.401388888888</v>
      </c>
      <c r="O1842" s="40" t="s">
        <v>35</v>
      </c>
      <c r="P1842" s="40" t="s">
        <v>35</v>
      </c>
      <c r="Q1842" s="40" t="s">
        <v>1494</v>
      </c>
      <c r="R1842" s="40" t="s">
        <v>1495</v>
      </c>
      <c r="S1842" s="40" t="s">
        <v>12037</v>
      </c>
      <c r="T1842" s="40" t="s">
        <v>1497</v>
      </c>
      <c r="U1842" s="40">
        <v>24</v>
      </c>
      <c r="V1842" s="40" t="str">
        <f>VLOOKUP(D1842,TIPOLOGIA!A:F,5,0)</f>
        <v>INTERMEDIA</v>
      </c>
      <c r="W1842" s="40" t="str">
        <f>VLOOKUP(D1842,TIPOLOGIA!A:F,6,0)</f>
        <v>TERRESTRE</v>
      </c>
      <c r="X1842" s="40" t="s">
        <v>12480</v>
      </c>
      <c r="Y1842" s="40">
        <v>1</v>
      </c>
      <c r="Z1842" s="51">
        <f>IF(T1842="SOPORTE_TELEFÓNICO",'TARIFAS 2025'!$B$14,IF(V1842="PRINCIPAL",'TARIFAS 2025'!$B$11,IF(V1842="INTERMEDIA",'TARIFAS 2025'!$C$11,IF(V1842="LEJANA",'TARIFAS 2025'!$D$11))))</f>
        <v>36351</v>
      </c>
      <c r="AA1842" s="51">
        <f t="shared" si="29"/>
        <v>36351</v>
      </c>
    </row>
    <row r="1843" spans="1:27" s="85" customFormat="1" x14ac:dyDescent="0.3">
      <c r="A1843" s="40" t="s">
        <v>71</v>
      </c>
      <c r="B1843" s="40" t="str">
        <f>VLOOKUP(A1843,'CENTROS DE COSTOS'!A:D,2,0)</f>
        <v>0036-0004</v>
      </c>
      <c r="C1843" s="40" t="str">
        <f>VLOOKUP(A1843,'CENTROS DE COSTOS'!A:D,3,0)</f>
        <v>Wompi Centro</v>
      </c>
      <c r="D1843" s="40">
        <v>11001</v>
      </c>
      <c r="E1843" s="40">
        <v>3049731</v>
      </c>
      <c r="F1843" s="40">
        <v>78235</v>
      </c>
      <c r="G1843" s="40" t="s">
        <v>33</v>
      </c>
      <c r="H1843" s="40" t="s">
        <v>618</v>
      </c>
      <c r="I1843" s="40" t="s">
        <v>71</v>
      </c>
      <c r="J1843" s="40" t="s">
        <v>7635</v>
      </c>
      <c r="K1843" s="40" t="s">
        <v>1170</v>
      </c>
      <c r="L1843" s="40" t="s">
        <v>9795</v>
      </c>
      <c r="M1843" s="103">
        <v>45985.333333333343</v>
      </c>
      <c r="N1843" s="103">
        <v>45986.418749999997</v>
      </c>
      <c r="O1843" s="40" t="s">
        <v>35</v>
      </c>
      <c r="P1843" s="40" t="s">
        <v>35</v>
      </c>
      <c r="Q1843" s="40" t="s">
        <v>1517</v>
      </c>
      <c r="R1843" s="40" t="s">
        <v>1518</v>
      </c>
      <c r="S1843" s="40" t="s">
        <v>12038</v>
      </c>
      <c r="T1843" s="40" t="s">
        <v>1172</v>
      </c>
      <c r="U1843" s="40">
        <v>0</v>
      </c>
      <c r="V1843" s="40" t="str">
        <f>VLOOKUP(D1843,TIPOLOGIA!A:F,5,0)</f>
        <v>PRINCIPAL</v>
      </c>
      <c r="W1843" s="40" t="str">
        <f>VLOOKUP(D1843,TIPOLOGIA!A:F,6,0)</f>
        <v>TERRESTRE</v>
      </c>
      <c r="X1843" s="40" t="s">
        <v>1202</v>
      </c>
      <c r="Y1843" s="40">
        <v>1</v>
      </c>
      <c r="Z1843" s="51">
        <f>IF(T1843="SOPORTE_TELEFÓNICO",'TARIFAS 2025'!$B$14,IF(V1843="PRINCIPAL",'TARIFAS 2025'!$B$11,IF(V1843="INTERMEDIA",'TARIFAS 2025'!$C$11,IF(V1843="LEJANA",'TARIFAS 2025'!$D$11))))</f>
        <v>31419</v>
      </c>
      <c r="AA1843" s="51">
        <f t="shared" si="29"/>
        <v>31419</v>
      </c>
    </row>
    <row r="1844" spans="1:27" s="85" customFormat="1" x14ac:dyDescent="0.3">
      <c r="A1844" s="40" t="s">
        <v>89</v>
      </c>
      <c r="B1844" s="40" t="str">
        <f>VLOOKUP(A1844,'CENTROS DE COSTOS'!A:D,2,0)</f>
        <v>0036-0001</v>
      </c>
      <c r="C1844" s="40" t="str">
        <f>VLOOKUP(A1844,'CENTROS DE COSTOS'!A:D,3,0)</f>
        <v>Wompi Costa</v>
      </c>
      <c r="D1844" s="40">
        <v>23675</v>
      </c>
      <c r="E1844" s="40">
        <v>3028988</v>
      </c>
      <c r="F1844" s="40">
        <v>79652</v>
      </c>
      <c r="G1844" s="40" t="s">
        <v>33</v>
      </c>
      <c r="H1844" s="40" t="s">
        <v>276</v>
      </c>
      <c r="I1844" s="40" t="s">
        <v>613</v>
      </c>
      <c r="J1844" s="40" t="s">
        <v>1811</v>
      </c>
      <c r="K1844" s="40" t="s">
        <v>1170</v>
      </c>
      <c r="L1844" s="40" t="s">
        <v>9796</v>
      </c>
      <c r="M1844" s="103">
        <v>45979.576388888891</v>
      </c>
      <c r="N1844" s="103">
        <v>45986.423611111109</v>
      </c>
      <c r="O1844" s="40" t="s">
        <v>35</v>
      </c>
      <c r="P1844" s="40" t="s">
        <v>35</v>
      </c>
      <c r="Q1844" s="40" t="s">
        <v>1494</v>
      </c>
      <c r="R1844" s="40" t="s">
        <v>1495</v>
      </c>
      <c r="S1844" s="40" t="s">
        <v>12039</v>
      </c>
      <c r="T1844" s="40" t="s">
        <v>1497</v>
      </c>
      <c r="U1844" s="40">
        <v>40</v>
      </c>
      <c r="V1844" s="40" t="str">
        <f>VLOOKUP(D1844,TIPOLOGIA!A:F,5,0)</f>
        <v>INTERMEDIA</v>
      </c>
      <c r="W1844" s="40" t="str">
        <f>VLOOKUP(D1844,TIPOLOGIA!A:F,6,0)</f>
        <v>TERRESTRE</v>
      </c>
      <c r="X1844" s="40" t="s">
        <v>1675</v>
      </c>
      <c r="Y1844" s="40">
        <v>1</v>
      </c>
      <c r="Z1844" s="51">
        <f>IF(T1844="SOPORTE_TELEFÓNICO",'TARIFAS 2025'!$B$14,IF(V1844="PRINCIPAL",'TARIFAS 2025'!$B$11,IF(V1844="INTERMEDIA",'TARIFAS 2025'!$C$11,IF(V1844="LEJANA",'TARIFAS 2025'!$D$11))))</f>
        <v>36351</v>
      </c>
      <c r="AA1844" s="51">
        <f t="shared" si="29"/>
        <v>36351</v>
      </c>
    </row>
    <row r="1845" spans="1:27" s="85" customFormat="1" x14ac:dyDescent="0.3">
      <c r="A1845" s="40" t="s">
        <v>86</v>
      </c>
      <c r="B1845" s="40" t="str">
        <f>VLOOKUP(A1845,'CENTROS DE COSTOS'!A:D,2,0)</f>
        <v>0036-0002</v>
      </c>
      <c r="C1845" s="40" t="str">
        <f>VLOOKUP(A1845,'CENTROS DE COSTOS'!A:D,3,0)</f>
        <v>Wompi Eje Cafetero</v>
      </c>
      <c r="D1845" s="40">
        <v>17001</v>
      </c>
      <c r="E1845" s="40">
        <v>3049872</v>
      </c>
      <c r="F1845" s="40">
        <v>18955</v>
      </c>
      <c r="G1845" s="40" t="s">
        <v>33</v>
      </c>
      <c r="H1845" s="40" t="s">
        <v>126</v>
      </c>
      <c r="I1845" s="40" t="s">
        <v>86</v>
      </c>
      <c r="J1845" s="40" t="s">
        <v>3460</v>
      </c>
      <c r="K1845" s="40" t="s">
        <v>1170</v>
      </c>
      <c r="L1845" s="40" t="s">
        <v>9797</v>
      </c>
      <c r="M1845" s="103">
        <v>45985.333333333343</v>
      </c>
      <c r="N1845" s="103">
        <v>45986.425694444442</v>
      </c>
      <c r="O1845" s="40" t="s">
        <v>35</v>
      </c>
      <c r="P1845" s="40" t="s">
        <v>35</v>
      </c>
      <c r="Q1845" s="40" t="s">
        <v>1494</v>
      </c>
      <c r="R1845" s="40" t="s">
        <v>1495</v>
      </c>
      <c r="S1845" s="40" t="s">
        <v>12040</v>
      </c>
      <c r="T1845" s="40" t="s">
        <v>1172</v>
      </c>
      <c r="U1845" s="40">
        <v>48</v>
      </c>
      <c r="V1845" s="40" t="str">
        <f>VLOOKUP(D1845,TIPOLOGIA!A:F,5,0)</f>
        <v>PRINCIPAL</v>
      </c>
      <c r="W1845" s="40" t="str">
        <f>VLOOKUP(D1845,TIPOLOGIA!A:F,6,0)</f>
        <v>TERRESTRE</v>
      </c>
      <c r="X1845" s="40" t="s">
        <v>1207</v>
      </c>
      <c r="Y1845" s="40">
        <v>1</v>
      </c>
      <c r="Z1845" s="51">
        <f>IF(T1845="SOPORTE_TELEFÓNICO",'TARIFAS 2025'!$B$14,IF(V1845="PRINCIPAL",'TARIFAS 2025'!$B$11,IF(V1845="INTERMEDIA",'TARIFAS 2025'!$C$11,IF(V1845="LEJANA",'TARIFAS 2025'!$D$11))))</f>
        <v>31419</v>
      </c>
      <c r="AA1845" s="51">
        <f t="shared" si="29"/>
        <v>31419</v>
      </c>
    </row>
    <row r="1846" spans="1:27" s="85" customFormat="1" x14ac:dyDescent="0.3">
      <c r="A1846" s="40" t="s">
        <v>88</v>
      </c>
      <c r="B1846" s="40" t="str">
        <f>VLOOKUP(A1846,'CENTROS DE COSTOS'!A:D,2,0)</f>
        <v>0036-0005</v>
      </c>
      <c r="C1846" s="40" t="str">
        <f>VLOOKUP(A1846,'CENTROS DE COSTOS'!A:D,3,0)</f>
        <v>Wompi Noroccidente</v>
      </c>
      <c r="D1846" s="40">
        <v>5310</v>
      </c>
      <c r="E1846" s="40">
        <v>3029171</v>
      </c>
      <c r="F1846" s="40">
        <v>31274</v>
      </c>
      <c r="G1846" s="40" t="s">
        <v>33</v>
      </c>
      <c r="H1846" s="40" t="s">
        <v>120</v>
      </c>
      <c r="I1846" s="40" t="s">
        <v>185</v>
      </c>
      <c r="J1846" s="40" t="s">
        <v>7636</v>
      </c>
      <c r="K1846" s="40" t="s">
        <v>1170</v>
      </c>
      <c r="L1846" s="40" t="s">
        <v>9798</v>
      </c>
      <c r="M1846" s="103">
        <v>45979.581944444442</v>
      </c>
      <c r="N1846" s="103">
        <v>45986.426388888889</v>
      </c>
      <c r="O1846" s="40" t="s">
        <v>35</v>
      </c>
      <c r="P1846" s="40" t="s">
        <v>35</v>
      </c>
      <c r="Q1846" s="40" t="s">
        <v>1494</v>
      </c>
      <c r="R1846" s="40" t="s">
        <v>1495</v>
      </c>
      <c r="S1846" s="40" t="s">
        <v>12041</v>
      </c>
      <c r="T1846" s="40" t="s">
        <v>1497</v>
      </c>
      <c r="U1846" s="40">
        <v>48</v>
      </c>
      <c r="V1846" s="40" t="str">
        <f>VLOOKUP(D1846,TIPOLOGIA!A:F,5,0)</f>
        <v>INTERMEDIA</v>
      </c>
      <c r="W1846" s="40" t="str">
        <f>VLOOKUP(D1846,TIPOLOGIA!A:F,6,0)</f>
        <v>TERRESTRE</v>
      </c>
      <c r="X1846" s="40" t="s">
        <v>12479</v>
      </c>
      <c r="Y1846" s="40">
        <v>1</v>
      </c>
      <c r="Z1846" s="51">
        <f>IF(T1846="SOPORTE_TELEFÓNICO",'TARIFAS 2025'!$B$14,IF(V1846="PRINCIPAL",'TARIFAS 2025'!$B$11,IF(V1846="INTERMEDIA",'TARIFAS 2025'!$C$11,IF(V1846="LEJANA",'TARIFAS 2025'!$D$11))))</f>
        <v>36351</v>
      </c>
      <c r="AA1846" s="51">
        <f t="shared" si="29"/>
        <v>36351</v>
      </c>
    </row>
    <row r="1847" spans="1:27" s="85" customFormat="1" x14ac:dyDescent="0.3">
      <c r="A1847" s="40" t="s">
        <v>86</v>
      </c>
      <c r="B1847" s="40" t="str">
        <f>VLOOKUP(A1847,'CENTROS DE COSTOS'!A:D,2,0)</f>
        <v>0036-0002</v>
      </c>
      <c r="C1847" s="40" t="str">
        <f>VLOOKUP(A1847,'CENTROS DE COSTOS'!A:D,3,0)</f>
        <v>Wompi Eje Cafetero</v>
      </c>
      <c r="D1847" s="40">
        <v>17001</v>
      </c>
      <c r="E1847" s="40">
        <v>3048136</v>
      </c>
      <c r="F1847" s="40">
        <v>66515</v>
      </c>
      <c r="G1847" s="40" t="s">
        <v>33</v>
      </c>
      <c r="H1847" s="40" t="s">
        <v>126</v>
      </c>
      <c r="I1847" s="40" t="s">
        <v>86</v>
      </c>
      <c r="J1847" s="40" t="s">
        <v>7637</v>
      </c>
      <c r="K1847" s="40" t="s">
        <v>1170</v>
      </c>
      <c r="L1847" s="40" t="s">
        <v>9799</v>
      </c>
      <c r="M1847" s="103">
        <v>45982.67083333333</v>
      </c>
      <c r="N1847" s="103">
        <v>45986.429861111108</v>
      </c>
      <c r="O1847" s="40" t="s">
        <v>35</v>
      </c>
      <c r="P1847" s="40" t="s">
        <v>35</v>
      </c>
      <c r="Q1847" s="40" t="s">
        <v>1494</v>
      </c>
      <c r="R1847" s="40" t="s">
        <v>1495</v>
      </c>
      <c r="S1847" s="40" t="s">
        <v>12042</v>
      </c>
      <c r="T1847" s="40" t="s">
        <v>1172</v>
      </c>
      <c r="U1847" s="40">
        <v>16</v>
      </c>
      <c r="V1847" s="40" t="str">
        <f>VLOOKUP(D1847,TIPOLOGIA!A:F,5,0)</f>
        <v>PRINCIPAL</v>
      </c>
      <c r="W1847" s="40" t="str">
        <f>VLOOKUP(D1847,TIPOLOGIA!A:F,6,0)</f>
        <v>TERRESTRE</v>
      </c>
      <c r="X1847" s="40" t="s">
        <v>1207</v>
      </c>
      <c r="Y1847" s="40">
        <v>1</v>
      </c>
      <c r="Z1847" s="51">
        <f>IF(T1847="SOPORTE_TELEFÓNICO",'TARIFAS 2025'!$B$14,IF(V1847="PRINCIPAL",'TARIFAS 2025'!$B$11,IF(V1847="INTERMEDIA",'TARIFAS 2025'!$C$11,IF(V1847="LEJANA",'TARIFAS 2025'!$D$11))))</f>
        <v>31419</v>
      </c>
      <c r="AA1847" s="51">
        <f t="shared" si="29"/>
        <v>31419</v>
      </c>
    </row>
    <row r="1848" spans="1:27" s="85" customFormat="1" x14ac:dyDescent="0.3">
      <c r="A1848" s="40" t="s">
        <v>90</v>
      </c>
      <c r="B1848" s="40" t="str">
        <f>VLOOKUP(A1848,'CENTROS DE COSTOS'!A:D,2,0)</f>
        <v>0036-0006</v>
      </c>
      <c r="C1848" s="40" t="str">
        <f>VLOOKUP(A1848,'CENTROS DE COSTOS'!A:D,3,0)</f>
        <v>Wompi Oriente</v>
      </c>
      <c r="D1848" s="40">
        <v>18001</v>
      </c>
      <c r="E1848" s="40">
        <v>3045831</v>
      </c>
      <c r="F1848" s="40">
        <v>70550</v>
      </c>
      <c r="G1848" s="40" t="s">
        <v>33</v>
      </c>
      <c r="H1848" s="40" t="s">
        <v>466</v>
      </c>
      <c r="I1848" s="40" t="s">
        <v>82</v>
      </c>
      <c r="J1848" s="40" t="s">
        <v>7638</v>
      </c>
      <c r="K1848" s="40" t="s">
        <v>1170</v>
      </c>
      <c r="L1848" s="40" t="s">
        <v>9800</v>
      </c>
      <c r="M1848" s="103">
        <v>45982.455555555563</v>
      </c>
      <c r="N1848" s="103">
        <v>45986.431250000001</v>
      </c>
      <c r="O1848" s="40" t="s">
        <v>35</v>
      </c>
      <c r="P1848" s="40" t="s">
        <v>35</v>
      </c>
      <c r="Q1848" s="40" t="s">
        <v>1494</v>
      </c>
      <c r="R1848" s="40" t="s">
        <v>1495</v>
      </c>
      <c r="S1848" s="40" t="s">
        <v>12043</v>
      </c>
      <c r="T1848" s="40" t="s">
        <v>1172</v>
      </c>
      <c r="U1848" s="40">
        <v>24</v>
      </c>
      <c r="V1848" s="40" t="str">
        <f>VLOOKUP(D1848,TIPOLOGIA!A:F,5,0)</f>
        <v>LEJANA</v>
      </c>
      <c r="W1848" s="40" t="str">
        <f>VLOOKUP(D1848,TIPOLOGIA!A:F,6,0)</f>
        <v>TERRESTRE</v>
      </c>
      <c r="X1848" s="40" t="s">
        <v>1217</v>
      </c>
      <c r="Y1848" s="40">
        <v>1</v>
      </c>
      <c r="Z1848" s="51">
        <f>IF(T1848="SOPORTE_TELEFÓNICO",'TARIFAS 2025'!$B$14,IF(V1848="PRINCIPAL",'TARIFAS 2025'!$B$11,IF(V1848="INTERMEDIA",'TARIFAS 2025'!$C$11,IF(V1848="LEJANA",'TARIFAS 2025'!$D$11))))</f>
        <v>40250</v>
      </c>
      <c r="AA1848" s="51">
        <f t="shared" si="29"/>
        <v>40250</v>
      </c>
    </row>
    <row r="1849" spans="1:27" s="85" customFormat="1" x14ac:dyDescent="0.3">
      <c r="A1849" s="40" t="s">
        <v>98</v>
      </c>
      <c r="B1849" s="40" t="str">
        <f>VLOOKUP(A1849,'CENTROS DE COSTOS'!A:D,2,0)</f>
        <v>0036-0006</v>
      </c>
      <c r="C1849" s="40" t="str">
        <f>VLOOKUP(A1849,'CENTROS DE COSTOS'!A:D,3,0)</f>
        <v>Wompi Oriente</v>
      </c>
      <c r="D1849" s="40">
        <v>50313</v>
      </c>
      <c r="E1849" s="40">
        <v>3028878</v>
      </c>
      <c r="F1849" s="40">
        <v>27079</v>
      </c>
      <c r="G1849" s="40" t="s">
        <v>33</v>
      </c>
      <c r="H1849" s="40" t="s">
        <v>814</v>
      </c>
      <c r="I1849" s="40" t="s">
        <v>129</v>
      </c>
      <c r="J1849" s="40" t="s">
        <v>6661</v>
      </c>
      <c r="K1849" s="40" t="s">
        <v>1170</v>
      </c>
      <c r="L1849" s="40" t="s">
        <v>9801</v>
      </c>
      <c r="M1849" s="103">
        <v>45979.523611111108</v>
      </c>
      <c r="N1849" s="103">
        <v>45986.436805555553</v>
      </c>
      <c r="O1849" s="40" t="s">
        <v>35</v>
      </c>
      <c r="P1849" s="40" t="s">
        <v>35</v>
      </c>
      <c r="Q1849" s="40" t="s">
        <v>1494</v>
      </c>
      <c r="R1849" s="40" t="s">
        <v>1495</v>
      </c>
      <c r="S1849" s="40" t="s">
        <v>12044</v>
      </c>
      <c r="T1849" s="40" t="s">
        <v>1497</v>
      </c>
      <c r="U1849" s="40">
        <v>64</v>
      </c>
      <c r="V1849" s="40" t="str">
        <f>VLOOKUP(D1849,TIPOLOGIA!A:F,5,0)</f>
        <v>INTERMEDIA</v>
      </c>
      <c r="W1849" s="40" t="str">
        <f>VLOOKUP(D1849,TIPOLOGIA!A:F,6,0)</f>
        <v>TERRESTRE</v>
      </c>
      <c r="X1849" s="40" t="s">
        <v>1675</v>
      </c>
      <c r="Y1849" s="40">
        <v>1</v>
      </c>
      <c r="Z1849" s="51">
        <f>IF(T1849="SOPORTE_TELEFÓNICO",'TARIFAS 2025'!$B$14,IF(V1849="PRINCIPAL",'TARIFAS 2025'!$B$11,IF(V1849="INTERMEDIA",'TARIFAS 2025'!$C$11,IF(V1849="LEJANA",'TARIFAS 2025'!$D$11))))</f>
        <v>36351</v>
      </c>
      <c r="AA1849" s="51">
        <f t="shared" si="29"/>
        <v>36351</v>
      </c>
    </row>
    <row r="1850" spans="1:27" s="85" customFormat="1" x14ac:dyDescent="0.3">
      <c r="A1850" s="40" t="s">
        <v>90</v>
      </c>
      <c r="B1850" s="40" t="str">
        <f>VLOOKUP(A1850,'CENTROS DE COSTOS'!A:D,2,0)</f>
        <v>0036-0006</v>
      </c>
      <c r="C1850" s="40" t="str">
        <f>VLOOKUP(A1850,'CENTROS DE COSTOS'!A:D,3,0)</f>
        <v>Wompi Oriente</v>
      </c>
      <c r="D1850" s="40">
        <v>18001</v>
      </c>
      <c r="E1850" s="40">
        <v>3051893</v>
      </c>
      <c r="F1850" s="40">
        <v>79866</v>
      </c>
      <c r="G1850" s="40" t="s">
        <v>33</v>
      </c>
      <c r="H1850" s="40" t="s">
        <v>466</v>
      </c>
      <c r="I1850" s="40" t="s">
        <v>82</v>
      </c>
      <c r="J1850" s="40" t="s">
        <v>7639</v>
      </c>
      <c r="K1850" s="40" t="s">
        <v>1170</v>
      </c>
      <c r="L1850" s="40" t="s">
        <v>9802</v>
      </c>
      <c r="M1850" s="103">
        <v>45985.393055555563</v>
      </c>
      <c r="N1850" s="103">
        <v>45986.436805555553</v>
      </c>
      <c r="O1850" s="40" t="s">
        <v>35</v>
      </c>
      <c r="P1850" s="40" t="s">
        <v>35</v>
      </c>
      <c r="Q1850" s="40" t="s">
        <v>1494</v>
      </c>
      <c r="R1850" s="40" t="s">
        <v>1495</v>
      </c>
      <c r="S1850" s="40" t="s">
        <v>12045</v>
      </c>
      <c r="T1850" s="40" t="s">
        <v>1172</v>
      </c>
      <c r="U1850" s="40">
        <v>8</v>
      </c>
      <c r="V1850" s="40" t="str">
        <f>VLOOKUP(D1850,TIPOLOGIA!A:F,5,0)</f>
        <v>LEJANA</v>
      </c>
      <c r="W1850" s="40" t="str">
        <f>VLOOKUP(D1850,TIPOLOGIA!A:F,6,0)</f>
        <v>TERRESTRE</v>
      </c>
      <c r="X1850" s="40" t="s">
        <v>1217</v>
      </c>
      <c r="Y1850" s="40">
        <v>1</v>
      </c>
      <c r="Z1850" s="51">
        <f>IF(T1850="SOPORTE_TELEFÓNICO",'TARIFAS 2025'!$B$14,IF(V1850="PRINCIPAL",'TARIFAS 2025'!$B$11,IF(V1850="INTERMEDIA",'TARIFAS 2025'!$C$11,IF(V1850="LEJANA",'TARIFAS 2025'!$D$11))))</f>
        <v>40250</v>
      </c>
      <c r="AA1850" s="51">
        <f t="shared" si="29"/>
        <v>40250</v>
      </c>
    </row>
    <row r="1851" spans="1:27" s="85" customFormat="1" x14ac:dyDescent="0.3">
      <c r="A1851" s="40" t="s">
        <v>71</v>
      </c>
      <c r="B1851" s="40" t="str">
        <f>VLOOKUP(A1851,'CENTROS DE COSTOS'!A:D,2,0)</f>
        <v>0036-0004</v>
      </c>
      <c r="C1851" s="40" t="str">
        <f>VLOOKUP(A1851,'CENTROS DE COSTOS'!A:D,3,0)</f>
        <v>Wompi Centro</v>
      </c>
      <c r="D1851" s="40">
        <v>25386</v>
      </c>
      <c r="E1851" s="40">
        <v>3029182</v>
      </c>
      <c r="F1851" s="40">
        <v>72692</v>
      </c>
      <c r="G1851" s="40" t="s">
        <v>33</v>
      </c>
      <c r="H1851" s="40" t="s">
        <v>618</v>
      </c>
      <c r="I1851" s="40" t="s">
        <v>669</v>
      </c>
      <c r="J1851" s="40" t="s">
        <v>7640</v>
      </c>
      <c r="K1851" s="40" t="s">
        <v>1170</v>
      </c>
      <c r="L1851" s="40" t="s">
        <v>9803</v>
      </c>
      <c r="M1851" s="103">
        <v>45979.587500000001</v>
      </c>
      <c r="N1851" s="103">
        <v>45986.440972222219</v>
      </c>
      <c r="O1851" s="40" t="s">
        <v>35</v>
      </c>
      <c r="P1851" s="40" t="s">
        <v>35</v>
      </c>
      <c r="Q1851" s="40" t="s">
        <v>1494</v>
      </c>
      <c r="R1851" s="40" t="s">
        <v>1495</v>
      </c>
      <c r="S1851" s="40" t="s">
        <v>12046</v>
      </c>
      <c r="T1851" s="40" t="s">
        <v>1497</v>
      </c>
      <c r="U1851" s="40">
        <v>56</v>
      </c>
      <c r="V1851" s="40" t="str">
        <f>VLOOKUP(D1851,TIPOLOGIA!A:F,5,0)</f>
        <v>INTERMEDIA</v>
      </c>
      <c r="W1851" s="40" t="str">
        <f>VLOOKUP(D1851,TIPOLOGIA!A:F,6,0)</f>
        <v>TERRESTRE</v>
      </c>
      <c r="X1851" s="40" t="s">
        <v>1749</v>
      </c>
      <c r="Y1851" s="40">
        <v>1</v>
      </c>
      <c r="Z1851" s="51">
        <f>IF(T1851="SOPORTE_TELEFÓNICO",'TARIFAS 2025'!$B$14,IF(V1851="PRINCIPAL",'TARIFAS 2025'!$B$11,IF(V1851="INTERMEDIA",'TARIFAS 2025'!$C$11,IF(V1851="LEJANA",'TARIFAS 2025'!$D$11))))</f>
        <v>36351</v>
      </c>
      <c r="AA1851" s="51">
        <f t="shared" si="29"/>
        <v>36351</v>
      </c>
    </row>
    <row r="1852" spans="1:27" s="85" customFormat="1" x14ac:dyDescent="0.3">
      <c r="A1852" s="40" t="s">
        <v>91</v>
      </c>
      <c r="B1852" s="40" t="str">
        <f>VLOOKUP(A1852,'CENTROS DE COSTOS'!A:D,2,0)</f>
        <v>0036-0003</v>
      </c>
      <c r="C1852" s="40" t="str">
        <f>VLOOKUP(A1852,'CENTROS DE COSTOS'!A:D,3,0)</f>
        <v>Wompi Suroccidente</v>
      </c>
      <c r="D1852" s="40">
        <v>52001</v>
      </c>
      <c r="E1852" s="40">
        <v>3054283</v>
      </c>
      <c r="F1852" s="40">
        <v>58336</v>
      </c>
      <c r="G1852" s="40" t="s">
        <v>33</v>
      </c>
      <c r="H1852" s="40" t="s">
        <v>133</v>
      </c>
      <c r="I1852" s="40" t="s">
        <v>91</v>
      </c>
      <c r="J1852" s="40" t="s">
        <v>7641</v>
      </c>
      <c r="K1852" s="40" t="s">
        <v>1170</v>
      </c>
      <c r="L1852" s="40" t="s">
        <v>9804</v>
      </c>
      <c r="M1852" s="103">
        <v>45985.513888888891</v>
      </c>
      <c r="N1852" s="103">
        <v>45986.441666666673</v>
      </c>
      <c r="O1852" s="40" t="s">
        <v>35</v>
      </c>
      <c r="P1852" s="40" t="s">
        <v>35</v>
      </c>
      <c r="Q1852" s="40" t="s">
        <v>1494</v>
      </c>
      <c r="R1852" s="40" t="s">
        <v>1495</v>
      </c>
      <c r="S1852" s="40" t="s">
        <v>12047</v>
      </c>
      <c r="T1852" s="40" t="s">
        <v>1172</v>
      </c>
      <c r="U1852" s="40">
        <v>64</v>
      </c>
      <c r="V1852" s="40" t="str">
        <f>VLOOKUP(D1852,TIPOLOGIA!A:F,5,0)</f>
        <v>PRINCIPAL</v>
      </c>
      <c r="W1852" s="40" t="str">
        <f>VLOOKUP(D1852,TIPOLOGIA!A:F,6,0)</f>
        <v>TERRESTRE</v>
      </c>
      <c r="X1852" s="40" t="s">
        <v>1206</v>
      </c>
      <c r="Y1852" s="40">
        <v>1</v>
      </c>
      <c r="Z1852" s="51">
        <f>IF(T1852="SOPORTE_TELEFÓNICO",'TARIFAS 2025'!$B$14,IF(V1852="PRINCIPAL",'TARIFAS 2025'!$B$11,IF(V1852="INTERMEDIA",'TARIFAS 2025'!$C$11,IF(V1852="LEJANA",'TARIFAS 2025'!$D$11))))</f>
        <v>31419</v>
      </c>
      <c r="AA1852" s="51">
        <f t="shared" si="29"/>
        <v>31419</v>
      </c>
    </row>
    <row r="1853" spans="1:27" s="85" customFormat="1" x14ac:dyDescent="0.3">
      <c r="A1853" s="40" t="s">
        <v>92</v>
      </c>
      <c r="B1853" s="40" t="str">
        <f>VLOOKUP(A1853,'CENTROS DE COSTOS'!A:D,2,0)</f>
        <v>0036-0002</v>
      </c>
      <c r="C1853" s="40" t="str">
        <f>VLOOKUP(A1853,'CENTROS DE COSTOS'!A:D,3,0)</f>
        <v>Wompi Eje Cafetero</v>
      </c>
      <c r="D1853" s="40">
        <v>63130</v>
      </c>
      <c r="E1853" s="40">
        <v>3030113</v>
      </c>
      <c r="F1853" s="40">
        <v>69053</v>
      </c>
      <c r="G1853" s="40" t="s">
        <v>33</v>
      </c>
      <c r="H1853" s="40" t="s">
        <v>939</v>
      </c>
      <c r="I1853" s="40" t="s">
        <v>940</v>
      </c>
      <c r="J1853" s="40" t="s">
        <v>6902</v>
      </c>
      <c r="K1853" s="40" t="s">
        <v>1170</v>
      </c>
      <c r="L1853" s="40" t="s">
        <v>9805</v>
      </c>
      <c r="M1853" s="103">
        <v>45979.625</v>
      </c>
      <c r="N1853" s="103">
        <v>45986.448611111111</v>
      </c>
      <c r="O1853" s="40" t="s">
        <v>35</v>
      </c>
      <c r="P1853" s="40" t="s">
        <v>35</v>
      </c>
      <c r="Q1853" s="40" t="s">
        <v>1494</v>
      </c>
      <c r="R1853" s="40" t="s">
        <v>1495</v>
      </c>
      <c r="S1853" s="40" t="s">
        <v>12048</v>
      </c>
      <c r="T1853" s="40" t="s">
        <v>1497</v>
      </c>
      <c r="U1853" s="40">
        <v>24</v>
      </c>
      <c r="V1853" s="40" t="str">
        <f>VLOOKUP(D1853,TIPOLOGIA!A:F,5,0)</f>
        <v>INTERMEDIA</v>
      </c>
      <c r="W1853" s="40" t="str">
        <f>VLOOKUP(D1853,TIPOLOGIA!A:F,6,0)</f>
        <v>TERRESTRE</v>
      </c>
      <c r="X1853" s="40" t="s">
        <v>1675</v>
      </c>
      <c r="Y1853" s="40">
        <v>1</v>
      </c>
      <c r="Z1853" s="51">
        <f>IF(T1853="SOPORTE_TELEFÓNICO",'TARIFAS 2025'!$B$14,IF(V1853="PRINCIPAL",'TARIFAS 2025'!$B$11,IF(V1853="INTERMEDIA",'TARIFAS 2025'!$C$11,IF(V1853="LEJANA",'TARIFAS 2025'!$D$11))))</f>
        <v>36351</v>
      </c>
      <c r="AA1853" s="51">
        <f t="shared" si="29"/>
        <v>36351</v>
      </c>
    </row>
    <row r="1854" spans="1:27" s="85" customFormat="1" x14ac:dyDescent="0.3">
      <c r="A1854" s="40" t="s">
        <v>80</v>
      </c>
      <c r="B1854" s="40" t="str">
        <f>VLOOKUP(A1854,'CENTROS DE COSTOS'!A:D,2,0)</f>
        <v>0036-0001</v>
      </c>
      <c r="C1854" s="40" t="str">
        <f>VLOOKUP(A1854,'CENTROS DE COSTOS'!A:D,3,0)</f>
        <v>Wompi Costa</v>
      </c>
      <c r="D1854" s="40">
        <v>13001</v>
      </c>
      <c r="E1854" s="40">
        <v>3044738</v>
      </c>
      <c r="F1854" s="40">
        <v>15122</v>
      </c>
      <c r="G1854" s="40" t="s">
        <v>33</v>
      </c>
      <c r="H1854" s="40" t="s">
        <v>275</v>
      </c>
      <c r="I1854" s="40" t="s">
        <v>80</v>
      </c>
      <c r="J1854" s="40" t="s">
        <v>1821</v>
      </c>
      <c r="K1854" s="40" t="s">
        <v>1170</v>
      </c>
      <c r="L1854" s="40" t="s">
        <v>9806</v>
      </c>
      <c r="M1854" s="103">
        <v>45982.381249999999</v>
      </c>
      <c r="N1854" s="103">
        <v>45986.45</v>
      </c>
      <c r="O1854" s="40" t="s">
        <v>35</v>
      </c>
      <c r="P1854" s="40" t="s">
        <v>35</v>
      </c>
      <c r="Q1854" s="40" t="s">
        <v>1494</v>
      </c>
      <c r="R1854" s="40" t="s">
        <v>1495</v>
      </c>
      <c r="S1854" s="40" t="s">
        <v>12049</v>
      </c>
      <c r="T1854" s="40" t="s">
        <v>1172</v>
      </c>
      <c r="U1854" s="40">
        <v>64</v>
      </c>
      <c r="V1854" s="40" t="str">
        <f>VLOOKUP(D1854,TIPOLOGIA!A:F,5,0)</f>
        <v>PRINCIPAL</v>
      </c>
      <c r="W1854" s="40" t="str">
        <f>VLOOKUP(D1854,TIPOLOGIA!A:F,6,0)</f>
        <v>TERRESTRE</v>
      </c>
      <c r="X1854" s="40" t="s">
        <v>5087</v>
      </c>
      <c r="Y1854" s="40">
        <v>1</v>
      </c>
      <c r="Z1854" s="51">
        <f>IF(T1854="SOPORTE_TELEFÓNICO",'TARIFAS 2025'!$B$14,IF(V1854="PRINCIPAL",'TARIFAS 2025'!$B$11,IF(V1854="INTERMEDIA",'TARIFAS 2025'!$C$11,IF(V1854="LEJANA",'TARIFAS 2025'!$D$11))))</f>
        <v>31419</v>
      </c>
      <c r="AA1854" s="51">
        <f t="shared" ref="AA1854:AA1917" si="30">Z1854*Y1854</f>
        <v>31419</v>
      </c>
    </row>
    <row r="1855" spans="1:27" s="85" customFormat="1" x14ac:dyDescent="0.3">
      <c r="A1855" s="40" t="s">
        <v>77</v>
      </c>
      <c r="B1855" s="40" t="str">
        <f>VLOOKUP(A1855,'CENTROS DE COSTOS'!A:D,2,0)</f>
        <v>0036-0003</v>
      </c>
      <c r="C1855" s="40" t="str">
        <f>VLOOKUP(A1855,'CENTROS DE COSTOS'!A:D,3,0)</f>
        <v>Wompi Suroccidente</v>
      </c>
      <c r="D1855" s="40">
        <v>76892</v>
      </c>
      <c r="E1855" s="40">
        <v>3054547</v>
      </c>
      <c r="F1855" s="40">
        <v>68842</v>
      </c>
      <c r="G1855" s="40" t="s">
        <v>33</v>
      </c>
      <c r="H1855" s="40" t="s">
        <v>1101</v>
      </c>
      <c r="I1855" s="40" t="s">
        <v>1134</v>
      </c>
      <c r="J1855" s="40" t="s">
        <v>7642</v>
      </c>
      <c r="K1855" s="40" t="s">
        <v>1170</v>
      </c>
      <c r="L1855" s="40" t="s">
        <v>9807</v>
      </c>
      <c r="M1855" s="103">
        <v>45985.534722222219</v>
      </c>
      <c r="N1855" s="103">
        <v>45986.451388888891</v>
      </c>
      <c r="O1855" s="40" t="s">
        <v>35</v>
      </c>
      <c r="P1855" s="40" t="s">
        <v>35</v>
      </c>
      <c r="Q1855" s="40" t="s">
        <v>1494</v>
      </c>
      <c r="R1855" s="40" t="s">
        <v>1495</v>
      </c>
      <c r="S1855" s="40" t="s">
        <v>12050</v>
      </c>
      <c r="T1855" s="40" t="s">
        <v>1172</v>
      </c>
      <c r="U1855" s="40">
        <v>40</v>
      </c>
      <c r="V1855" s="40" t="str">
        <f>VLOOKUP(D1855,TIPOLOGIA!A:F,5,0)</f>
        <v>PRINCIPAL</v>
      </c>
      <c r="W1855" s="40" t="str">
        <f>VLOOKUP(D1855,TIPOLOGIA!A:F,6,0)</f>
        <v>TERRESTRE</v>
      </c>
      <c r="X1855" s="40" t="s">
        <v>1342</v>
      </c>
      <c r="Y1855" s="40">
        <v>1</v>
      </c>
      <c r="Z1855" s="51">
        <f>IF(T1855="SOPORTE_TELEFÓNICO",'TARIFAS 2025'!$B$14,IF(V1855="PRINCIPAL",'TARIFAS 2025'!$B$11,IF(V1855="INTERMEDIA",'TARIFAS 2025'!$C$11,IF(V1855="LEJANA",'TARIFAS 2025'!$D$11))))</f>
        <v>31419</v>
      </c>
      <c r="AA1855" s="51">
        <f t="shared" si="30"/>
        <v>31419</v>
      </c>
    </row>
    <row r="1856" spans="1:27" s="85" customFormat="1" x14ac:dyDescent="0.3">
      <c r="A1856" s="40" t="s">
        <v>77</v>
      </c>
      <c r="B1856" s="40" t="str">
        <f>VLOOKUP(A1856,'CENTROS DE COSTOS'!A:D,2,0)</f>
        <v>0036-0003</v>
      </c>
      <c r="C1856" s="40" t="str">
        <f>VLOOKUP(A1856,'CENTROS DE COSTOS'!A:D,3,0)</f>
        <v>Wompi Suroccidente</v>
      </c>
      <c r="D1856" s="40">
        <v>76001</v>
      </c>
      <c r="E1856" s="40">
        <v>3051211</v>
      </c>
      <c r="F1856" s="40">
        <v>12282</v>
      </c>
      <c r="G1856" s="40" t="s">
        <v>33</v>
      </c>
      <c r="H1856" s="40" t="s">
        <v>1101</v>
      </c>
      <c r="I1856" s="40" t="s">
        <v>77</v>
      </c>
      <c r="J1856" s="40" t="s">
        <v>7643</v>
      </c>
      <c r="K1856" s="40" t="s">
        <v>1170</v>
      </c>
      <c r="L1856" s="40" t="s">
        <v>9808</v>
      </c>
      <c r="M1856" s="103">
        <v>45985.347916666673</v>
      </c>
      <c r="N1856" s="103">
        <v>45986.45208333333</v>
      </c>
      <c r="O1856" s="40" t="s">
        <v>35</v>
      </c>
      <c r="P1856" s="40" t="s">
        <v>35</v>
      </c>
      <c r="Q1856" s="40" t="s">
        <v>1494</v>
      </c>
      <c r="R1856" s="40" t="s">
        <v>1495</v>
      </c>
      <c r="S1856" s="40" t="s">
        <v>12051</v>
      </c>
      <c r="T1856" s="40" t="s">
        <v>1172</v>
      </c>
      <c r="U1856" s="40">
        <v>64</v>
      </c>
      <c r="V1856" s="40" t="str">
        <f>VLOOKUP(D1856,TIPOLOGIA!A:F,5,0)</f>
        <v>PRINCIPAL</v>
      </c>
      <c r="W1856" s="40" t="str">
        <f>VLOOKUP(D1856,TIPOLOGIA!A:F,6,0)</f>
        <v>TERRESTRE</v>
      </c>
      <c r="X1856" s="40" t="s">
        <v>1235</v>
      </c>
      <c r="Y1856" s="40">
        <v>1</v>
      </c>
      <c r="Z1856" s="51">
        <f>IF(T1856="SOPORTE_TELEFÓNICO",'TARIFAS 2025'!$B$14,IF(V1856="PRINCIPAL",'TARIFAS 2025'!$B$11,IF(V1856="INTERMEDIA",'TARIFAS 2025'!$C$11,IF(V1856="LEJANA",'TARIFAS 2025'!$D$11))))</f>
        <v>31419</v>
      </c>
      <c r="AA1856" s="51">
        <f t="shared" si="30"/>
        <v>31419</v>
      </c>
    </row>
    <row r="1857" spans="1:27" s="85" customFormat="1" x14ac:dyDescent="0.3">
      <c r="A1857" s="40" t="s">
        <v>77</v>
      </c>
      <c r="B1857" s="40" t="str">
        <f>VLOOKUP(A1857,'CENTROS DE COSTOS'!A:D,2,0)</f>
        <v>0036-0003</v>
      </c>
      <c r="C1857" s="40" t="str">
        <f>VLOOKUP(A1857,'CENTROS DE COSTOS'!A:D,3,0)</f>
        <v>Wompi Suroccidente</v>
      </c>
      <c r="D1857" s="40">
        <v>76001</v>
      </c>
      <c r="E1857" s="40">
        <v>3054273</v>
      </c>
      <c r="F1857" s="40">
        <v>73544</v>
      </c>
      <c r="G1857" s="40" t="s">
        <v>33</v>
      </c>
      <c r="H1857" s="40" t="s">
        <v>1101</v>
      </c>
      <c r="I1857" s="40" t="s">
        <v>77</v>
      </c>
      <c r="J1857" s="40" t="s">
        <v>6768</v>
      </c>
      <c r="K1857" s="40" t="s">
        <v>1170</v>
      </c>
      <c r="L1857" s="40" t="s">
        <v>9809</v>
      </c>
      <c r="M1857" s="103">
        <v>45985.511805555558</v>
      </c>
      <c r="N1857" s="103">
        <v>45986.452777777777</v>
      </c>
      <c r="O1857" s="40" t="s">
        <v>35</v>
      </c>
      <c r="P1857" s="40" t="s">
        <v>35</v>
      </c>
      <c r="Q1857" s="40" t="s">
        <v>1494</v>
      </c>
      <c r="R1857" s="40" t="s">
        <v>1495</v>
      </c>
      <c r="S1857" s="40" t="s">
        <v>12052</v>
      </c>
      <c r="T1857" s="40" t="s">
        <v>1172</v>
      </c>
      <c r="U1857" s="40">
        <v>64</v>
      </c>
      <c r="V1857" s="40" t="str">
        <f>VLOOKUP(D1857,TIPOLOGIA!A:F,5,0)</f>
        <v>PRINCIPAL</v>
      </c>
      <c r="W1857" s="40" t="str">
        <f>VLOOKUP(D1857,TIPOLOGIA!A:F,6,0)</f>
        <v>TERRESTRE</v>
      </c>
      <c r="X1857" s="40" t="s">
        <v>1261</v>
      </c>
      <c r="Y1857" s="40">
        <v>1</v>
      </c>
      <c r="Z1857" s="51">
        <f>IF(T1857="SOPORTE_TELEFÓNICO",'TARIFAS 2025'!$B$14,IF(V1857="PRINCIPAL",'TARIFAS 2025'!$B$11,IF(V1857="INTERMEDIA",'TARIFAS 2025'!$C$11,IF(V1857="LEJANA",'TARIFAS 2025'!$D$11))))</f>
        <v>31419</v>
      </c>
      <c r="AA1857" s="51">
        <f t="shared" si="30"/>
        <v>31419</v>
      </c>
    </row>
    <row r="1858" spans="1:27" s="85" customFormat="1" x14ac:dyDescent="0.3">
      <c r="A1858" s="40" t="s">
        <v>81</v>
      </c>
      <c r="B1858" s="40" t="str">
        <f>VLOOKUP(A1858,'CENTROS DE COSTOS'!A:D,2,0)</f>
        <v>0036-0007</v>
      </c>
      <c r="C1858" s="40" t="str">
        <f>VLOOKUP(A1858,'CENTROS DE COSTOS'!A:D,3,0)</f>
        <v>Wompi Santander</v>
      </c>
      <c r="D1858" s="40">
        <v>54001</v>
      </c>
      <c r="E1858" s="40">
        <v>3056987</v>
      </c>
      <c r="F1858" s="40">
        <v>37749</v>
      </c>
      <c r="G1858" s="40" t="s">
        <v>33</v>
      </c>
      <c r="H1858" s="40" t="s">
        <v>891</v>
      </c>
      <c r="I1858" s="40" t="s">
        <v>81</v>
      </c>
      <c r="J1858" s="40" t="s">
        <v>7644</v>
      </c>
      <c r="K1858" s="40" t="s">
        <v>1170</v>
      </c>
      <c r="L1858" s="40" t="s">
        <v>9810</v>
      </c>
      <c r="M1858" s="103">
        <v>45986.333333333343</v>
      </c>
      <c r="N1858" s="103">
        <v>45986.456250000003</v>
      </c>
      <c r="O1858" s="40" t="s">
        <v>35</v>
      </c>
      <c r="P1858" s="40" t="s">
        <v>35</v>
      </c>
      <c r="Q1858" s="40" t="s">
        <v>1494</v>
      </c>
      <c r="R1858" s="40" t="s">
        <v>1495</v>
      </c>
      <c r="S1858" s="40" t="s">
        <v>12053</v>
      </c>
      <c r="T1858" s="40" t="s">
        <v>1172</v>
      </c>
      <c r="U1858" s="40">
        <v>64</v>
      </c>
      <c r="V1858" s="40" t="str">
        <f>VLOOKUP(D1858,TIPOLOGIA!A:F,5,0)</f>
        <v>PRINCIPAL</v>
      </c>
      <c r="W1858" s="40" t="str">
        <f>VLOOKUP(D1858,TIPOLOGIA!A:F,6,0)</f>
        <v>TERRESTRE</v>
      </c>
      <c r="X1858" s="40" t="s">
        <v>1205</v>
      </c>
      <c r="Y1858" s="40">
        <v>1</v>
      </c>
      <c r="Z1858" s="51">
        <f>IF(T1858="SOPORTE_TELEFÓNICO",'TARIFAS 2025'!$B$14,IF(V1858="PRINCIPAL",'TARIFAS 2025'!$B$11,IF(V1858="INTERMEDIA",'TARIFAS 2025'!$C$11,IF(V1858="LEJANA",'TARIFAS 2025'!$D$11))))</f>
        <v>31419</v>
      </c>
      <c r="AA1858" s="51">
        <f t="shared" si="30"/>
        <v>31419</v>
      </c>
    </row>
    <row r="1859" spans="1:27" s="85" customFormat="1" x14ac:dyDescent="0.3">
      <c r="A1859" s="40" t="s">
        <v>92</v>
      </c>
      <c r="B1859" s="40" t="str">
        <f>VLOOKUP(A1859,'CENTROS DE COSTOS'!A:D,2,0)</f>
        <v>0036-0002</v>
      </c>
      <c r="C1859" s="40" t="str">
        <f>VLOOKUP(A1859,'CENTROS DE COSTOS'!A:D,3,0)</f>
        <v>Wompi Eje Cafetero</v>
      </c>
      <c r="D1859" s="40">
        <v>63001</v>
      </c>
      <c r="E1859" s="40">
        <v>3048792</v>
      </c>
      <c r="F1859" s="40">
        <v>48546</v>
      </c>
      <c r="G1859" s="40" t="s">
        <v>33</v>
      </c>
      <c r="H1859" s="40" t="s">
        <v>939</v>
      </c>
      <c r="I1859" s="40" t="s">
        <v>122</v>
      </c>
      <c r="J1859" s="40" t="s">
        <v>7645</v>
      </c>
      <c r="K1859" s="40" t="s">
        <v>1170</v>
      </c>
      <c r="L1859" s="40" t="s">
        <v>9811</v>
      </c>
      <c r="M1859" s="103">
        <v>45985.333333333343</v>
      </c>
      <c r="N1859" s="103">
        <v>45986.501388888893</v>
      </c>
      <c r="O1859" s="40" t="s">
        <v>35</v>
      </c>
      <c r="P1859" s="40" t="s">
        <v>35</v>
      </c>
      <c r="Q1859" s="40" t="s">
        <v>1494</v>
      </c>
      <c r="R1859" s="40" t="s">
        <v>1495</v>
      </c>
      <c r="S1859" s="40" t="s">
        <v>12054</v>
      </c>
      <c r="T1859" s="40" t="s">
        <v>1172</v>
      </c>
      <c r="U1859" s="40">
        <v>64</v>
      </c>
      <c r="V1859" s="40" t="str">
        <f>VLOOKUP(D1859,TIPOLOGIA!A:F,5,0)</f>
        <v>INTERMEDIA</v>
      </c>
      <c r="W1859" s="40" t="str">
        <f>VLOOKUP(D1859,TIPOLOGIA!A:F,6,0)</f>
        <v>TERRESTRE</v>
      </c>
      <c r="X1859" s="40" t="s">
        <v>1231</v>
      </c>
      <c r="Y1859" s="40">
        <v>1</v>
      </c>
      <c r="Z1859" s="51">
        <f>IF(T1859="SOPORTE_TELEFÓNICO",'TARIFAS 2025'!$B$14,IF(V1859="PRINCIPAL",'TARIFAS 2025'!$B$11,IF(V1859="INTERMEDIA",'TARIFAS 2025'!$C$11,IF(V1859="LEJANA",'TARIFAS 2025'!$D$11))))</f>
        <v>36351</v>
      </c>
      <c r="AA1859" s="51">
        <f t="shared" si="30"/>
        <v>36351</v>
      </c>
    </row>
    <row r="1860" spans="1:27" s="85" customFormat="1" x14ac:dyDescent="0.3">
      <c r="A1860" s="40" t="s">
        <v>91</v>
      </c>
      <c r="B1860" s="40" t="str">
        <f>VLOOKUP(A1860,'CENTROS DE COSTOS'!A:D,2,0)</f>
        <v>0036-0003</v>
      </c>
      <c r="C1860" s="40" t="str">
        <f>VLOOKUP(A1860,'CENTROS DE COSTOS'!A:D,3,0)</f>
        <v>Wompi Suroccidente</v>
      </c>
      <c r="D1860" s="40">
        <v>52001</v>
      </c>
      <c r="E1860" s="40">
        <v>3055060</v>
      </c>
      <c r="F1860" s="40">
        <v>67045</v>
      </c>
      <c r="G1860" s="40" t="s">
        <v>33</v>
      </c>
      <c r="H1860" s="40" t="s">
        <v>133</v>
      </c>
      <c r="I1860" s="40" t="s">
        <v>91</v>
      </c>
      <c r="J1860" s="40" t="s">
        <v>7646</v>
      </c>
      <c r="K1860" s="40" t="s">
        <v>1170</v>
      </c>
      <c r="L1860" s="40" t="s">
        <v>9812</v>
      </c>
      <c r="M1860" s="103">
        <v>45985.598611111112</v>
      </c>
      <c r="N1860" s="103">
        <v>45986.502083333333</v>
      </c>
      <c r="O1860" s="40" t="s">
        <v>35</v>
      </c>
      <c r="P1860" s="40" t="s">
        <v>35</v>
      </c>
      <c r="Q1860" s="40" t="s">
        <v>1494</v>
      </c>
      <c r="R1860" s="40" t="s">
        <v>1495</v>
      </c>
      <c r="S1860" s="40" t="s">
        <v>12055</v>
      </c>
      <c r="T1860" s="40" t="s">
        <v>1172</v>
      </c>
      <c r="U1860" s="40">
        <v>32</v>
      </c>
      <c r="V1860" s="40" t="str">
        <f>VLOOKUP(D1860,TIPOLOGIA!A:F,5,0)</f>
        <v>PRINCIPAL</v>
      </c>
      <c r="W1860" s="40" t="str">
        <f>VLOOKUP(D1860,TIPOLOGIA!A:F,6,0)</f>
        <v>TERRESTRE</v>
      </c>
      <c r="X1860" s="40" t="s">
        <v>1206</v>
      </c>
      <c r="Y1860" s="40">
        <v>1</v>
      </c>
      <c r="Z1860" s="51">
        <f>IF(T1860="SOPORTE_TELEFÓNICO",'TARIFAS 2025'!$B$14,IF(V1860="PRINCIPAL",'TARIFAS 2025'!$B$11,IF(V1860="INTERMEDIA",'TARIFAS 2025'!$C$11,IF(V1860="LEJANA",'TARIFAS 2025'!$D$11))))</f>
        <v>31419</v>
      </c>
      <c r="AA1860" s="51">
        <f t="shared" si="30"/>
        <v>31419</v>
      </c>
    </row>
    <row r="1861" spans="1:27" s="85" customFormat="1" x14ac:dyDescent="0.3">
      <c r="A1861" s="40" t="s">
        <v>77</v>
      </c>
      <c r="B1861" s="40" t="str">
        <f>VLOOKUP(A1861,'CENTROS DE COSTOS'!A:D,2,0)</f>
        <v>0036-0003</v>
      </c>
      <c r="C1861" s="40" t="str">
        <f>VLOOKUP(A1861,'CENTROS DE COSTOS'!A:D,3,0)</f>
        <v>Wompi Suroccidente</v>
      </c>
      <c r="D1861" s="40">
        <v>76001</v>
      </c>
      <c r="E1861" s="40">
        <v>3049878</v>
      </c>
      <c r="F1861" s="40">
        <v>26988</v>
      </c>
      <c r="G1861" s="40" t="s">
        <v>33</v>
      </c>
      <c r="H1861" s="40" t="s">
        <v>1101</v>
      </c>
      <c r="I1861" s="40" t="s">
        <v>77</v>
      </c>
      <c r="J1861" s="40" t="s">
        <v>7647</v>
      </c>
      <c r="K1861" s="40" t="s">
        <v>1170</v>
      </c>
      <c r="L1861" s="40" t="s">
        <v>9813</v>
      </c>
      <c r="M1861" s="103">
        <v>45985.333333333343</v>
      </c>
      <c r="N1861" s="103">
        <v>45986.50277777778</v>
      </c>
      <c r="O1861" s="40" t="s">
        <v>35</v>
      </c>
      <c r="P1861" s="40" t="s">
        <v>35</v>
      </c>
      <c r="Q1861" s="40" t="s">
        <v>1494</v>
      </c>
      <c r="R1861" s="40" t="s">
        <v>1495</v>
      </c>
      <c r="S1861" s="40" t="s">
        <v>12056</v>
      </c>
      <c r="T1861" s="40" t="s">
        <v>1172</v>
      </c>
      <c r="U1861" s="40">
        <v>64</v>
      </c>
      <c r="V1861" s="40" t="str">
        <f>VLOOKUP(D1861,TIPOLOGIA!A:F,5,0)</f>
        <v>PRINCIPAL</v>
      </c>
      <c r="W1861" s="40" t="str">
        <f>VLOOKUP(D1861,TIPOLOGIA!A:F,6,0)</f>
        <v>TERRESTRE</v>
      </c>
      <c r="X1861" s="40" t="s">
        <v>1212</v>
      </c>
      <c r="Y1861" s="40">
        <v>1</v>
      </c>
      <c r="Z1861" s="51">
        <f>IF(T1861="SOPORTE_TELEFÓNICO",'TARIFAS 2025'!$B$14,IF(V1861="PRINCIPAL",'TARIFAS 2025'!$B$11,IF(V1861="INTERMEDIA",'TARIFAS 2025'!$C$11,IF(V1861="LEJANA",'TARIFAS 2025'!$D$11))))</f>
        <v>31419</v>
      </c>
      <c r="AA1861" s="51">
        <f t="shared" si="30"/>
        <v>31419</v>
      </c>
    </row>
    <row r="1862" spans="1:27" s="85" customFormat="1" x14ac:dyDescent="0.3">
      <c r="A1862" s="40" t="s">
        <v>77</v>
      </c>
      <c r="B1862" s="40" t="str">
        <f>VLOOKUP(A1862,'CENTROS DE COSTOS'!A:D,2,0)</f>
        <v>0036-0003</v>
      </c>
      <c r="C1862" s="40" t="str">
        <f>VLOOKUP(A1862,'CENTROS DE COSTOS'!A:D,3,0)</f>
        <v>Wompi Suroccidente</v>
      </c>
      <c r="D1862" s="40">
        <v>76520</v>
      </c>
      <c r="E1862" s="40">
        <v>3052770</v>
      </c>
      <c r="F1862" s="40">
        <v>42211</v>
      </c>
      <c r="G1862" s="40" t="s">
        <v>33</v>
      </c>
      <c r="H1862" s="40" t="s">
        <v>1101</v>
      </c>
      <c r="I1862" s="40" t="s">
        <v>1122</v>
      </c>
      <c r="J1862" s="40" t="s">
        <v>7648</v>
      </c>
      <c r="K1862" s="40" t="s">
        <v>1170</v>
      </c>
      <c r="L1862" s="40" t="s">
        <v>9814</v>
      </c>
      <c r="M1862" s="103">
        <v>45985.425000000003</v>
      </c>
      <c r="N1862" s="103">
        <v>45986.503472222219</v>
      </c>
      <c r="O1862" s="40" t="s">
        <v>35</v>
      </c>
      <c r="P1862" s="40" t="s">
        <v>35</v>
      </c>
      <c r="Q1862" s="40" t="s">
        <v>1494</v>
      </c>
      <c r="R1862" s="40" t="s">
        <v>1495</v>
      </c>
      <c r="S1862" s="40" t="s">
        <v>12057</v>
      </c>
      <c r="T1862" s="40" t="s">
        <v>1172</v>
      </c>
      <c r="U1862" s="40">
        <v>56</v>
      </c>
      <c r="V1862" s="40" t="str">
        <f>VLOOKUP(D1862,TIPOLOGIA!A:F,5,0)</f>
        <v>PRINCIPAL</v>
      </c>
      <c r="W1862" s="40" t="str">
        <f>VLOOKUP(D1862,TIPOLOGIA!A:F,6,0)</f>
        <v>TERRESTRE</v>
      </c>
      <c r="X1862" s="40" t="s">
        <v>1342</v>
      </c>
      <c r="Y1862" s="40">
        <v>1</v>
      </c>
      <c r="Z1862" s="51">
        <f>IF(T1862="SOPORTE_TELEFÓNICO",'TARIFAS 2025'!$B$14,IF(V1862="PRINCIPAL",'TARIFAS 2025'!$B$11,IF(V1862="INTERMEDIA",'TARIFAS 2025'!$C$11,IF(V1862="LEJANA",'TARIFAS 2025'!$D$11))))</f>
        <v>31419</v>
      </c>
      <c r="AA1862" s="51">
        <f t="shared" si="30"/>
        <v>31419</v>
      </c>
    </row>
    <row r="1863" spans="1:27" s="85" customFormat="1" x14ac:dyDescent="0.3">
      <c r="A1863" s="40" t="s">
        <v>77</v>
      </c>
      <c r="B1863" s="40" t="str">
        <f>VLOOKUP(A1863,'CENTROS DE COSTOS'!A:D,2,0)</f>
        <v>0036-0003</v>
      </c>
      <c r="C1863" s="40" t="str">
        <f>VLOOKUP(A1863,'CENTROS DE COSTOS'!A:D,3,0)</f>
        <v>Wompi Suroccidente</v>
      </c>
      <c r="D1863" s="40">
        <v>76520</v>
      </c>
      <c r="E1863" s="40">
        <v>3055604</v>
      </c>
      <c r="F1863" s="40">
        <v>71965</v>
      </c>
      <c r="G1863" s="40" t="s">
        <v>33</v>
      </c>
      <c r="H1863" s="40" t="s">
        <v>1101</v>
      </c>
      <c r="I1863" s="40" t="s">
        <v>1122</v>
      </c>
      <c r="J1863" s="40" t="s">
        <v>7649</v>
      </c>
      <c r="K1863" s="40" t="s">
        <v>1170</v>
      </c>
      <c r="L1863" s="40" t="s">
        <v>9815</v>
      </c>
      <c r="M1863" s="103">
        <v>45985.622916666667</v>
      </c>
      <c r="N1863" s="103">
        <v>45986.504166666673</v>
      </c>
      <c r="O1863" s="40" t="s">
        <v>35</v>
      </c>
      <c r="P1863" s="40" t="s">
        <v>35</v>
      </c>
      <c r="Q1863" s="40" t="s">
        <v>1494</v>
      </c>
      <c r="R1863" s="40" t="s">
        <v>1495</v>
      </c>
      <c r="S1863" s="40" t="s">
        <v>12058</v>
      </c>
      <c r="T1863" s="40" t="s">
        <v>1172</v>
      </c>
      <c r="U1863" s="40">
        <v>48</v>
      </c>
      <c r="V1863" s="40" t="str">
        <f>VLOOKUP(D1863,TIPOLOGIA!A:F,5,0)</f>
        <v>PRINCIPAL</v>
      </c>
      <c r="W1863" s="40" t="str">
        <f>VLOOKUP(D1863,TIPOLOGIA!A:F,6,0)</f>
        <v>TERRESTRE</v>
      </c>
      <c r="X1863" s="40" t="s">
        <v>1342</v>
      </c>
      <c r="Y1863" s="40">
        <v>1</v>
      </c>
      <c r="Z1863" s="51">
        <f>IF(T1863="SOPORTE_TELEFÓNICO",'TARIFAS 2025'!$B$14,IF(V1863="PRINCIPAL",'TARIFAS 2025'!$B$11,IF(V1863="INTERMEDIA",'TARIFAS 2025'!$C$11,IF(V1863="LEJANA",'TARIFAS 2025'!$D$11))))</f>
        <v>31419</v>
      </c>
      <c r="AA1863" s="51">
        <f t="shared" si="30"/>
        <v>31419</v>
      </c>
    </row>
    <row r="1864" spans="1:27" s="85" customFormat="1" x14ac:dyDescent="0.3">
      <c r="A1864" s="40" t="s">
        <v>77</v>
      </c>
      <c r="B1864" s="40" t="str">
        <f>VLOOKUP(A1864,'CENTROS DE COSTOS'!A:D,2,0)</f>
        <v>0036-0003</v>
      </c>
      <c r="C1864" s="40" t="str">
        <f>VLOOKUP(A1864,'CENTROS DE COSTOS'!A:D,3,0)</f>
        <v>Wompi Suroccidente</v>
      </c>
      <c r="D1864" s="40">
        <v>76001</v>
      </c>
      <c r="E1864" s="40">
        <v>3054451</v>
      </c>
      <c r="F1864" s="40">
        <v>81822</v>
      </c>
      <c r="G1864" s="40" t="s">
        <v>33</v>
      </c>
      <c r="H1864" s="40" t="s">
        <v>1101</v>
      </c>
      <c r="I1864" s="40" t="s">
        <v>77</v>
      </c>
      <c r="J1864" s="40" t="s">
        <v>7650</v>
      </c>
      <c r="K1864" s="40" t="s">
        <v>1170</v>
      </c>
      <c r="L1864" s="40" t="s">
        <v>9816</v>
      </c>
      <c r="M1864" s="103">
        <v>45985.538194444453</v>
      </c>
      <c r="N1864" s="103">
        <v>45986.504166666673</v>
      </c>
      <c r="O1864" s="40" t="s">
        <v>35</v>
      </c>
      <c r="P1864" s="40" t="s">
        <v>35</v>
      </c>
      <c r="Q1864" s="40" t="s">
        <v>1494</v>
      </c>
      <c r="R1864" s="40" t="s">
        <v>1495</v>
      </c>
      <c r="S1864" s="40" t="s">
        <v>12059</v>
      </c>
      <c r="T1864" s="40" t="s">
        <v>1172</v>
      </c>
      <c r="U1864" s="40">
        <v>8</v>
      </c>
      <c r="V1864" s="40" t="str">
        <f>VLOOKUP(D1864,TIPOLOGIA!A:F,5,0)</f>
        <v>PRINCIPAL</v>
      </c>
      <c r="W1864" s="40" t="str">
        <f>VLOOKUP(D1864,TIPOLOGIA!A:F,6,0)</f>
        <v>TERRESTRE</v>
      </c>
      <c r="X1864" s="40" t="s">
        <v>1278</v>
      </c>
      <c r="Y1864" s="40">
        <v>1</v>
      </c>
      <c r="Z1864" s="51">
        <f>IF(T1864="SOPORTE_TELEFÓNICO",'TARIFAS 2025'!$B$14,IF(V1864="PRINCIPAL",'TARIFAS 2025'!$B$11,IF(V1864="INTERMEDIA",'TARIFAS 2025'!$C$11,IF(V1864="LEJANA",'TARIFAS 2025'!$D$11))))</f>
        <v>31419</v>
      </c>
      <c r="AA1864" s="51">
        <f t="shared" si="30"/>
        <v>31419</v>
      </c>
    </row>
    <row r="1865" spans="1:27" s="85" customFormat="1" x14ac:dyDescent="0.3">
      <c r="A1865" s="40" t="s">
        <v>91</v>
      </c>
      <c r="B1865" s="40" t="str">
        <f>VLOOKUP(A1865,'CENTROS DE COSTOS'!A:D,2,0)</f>
        <v>0036-0003</v>
      </c>
      <c r="C1865" s="40" t="str">
        <f>VLOOKUP(A1865,'CENTROS DE COSTOS'!A:D,3,0)</f>
        <v>Wompi Suroccidente</v>
      </c>
      <c r="D1865" s="40">
        <v>52001</v>
      </c>
      <c r="E1865" s="40">
        <v>3054611</v>
      </c>
      <c r="F1865" s="40">
        <v>56862</v>
      </c>
      <c r="G1865" s="40" t="s">
        <v>33</v>
      </c>
      <c r="H1865" s="40" t="s">
        <v>133</v>
      </c>
      <c r="I1865" s="40" t="s">
        <v>91</v>
      </c>
      <c r="J1865" s="40" t="s">
        <v>7651</v>
      </c>
      <c r="K1865" s="40" t="s">
        <v>1170</v>
      </c>
      <c r="L1865" s="40" t="s">
        <v>9817</v>
      </c>
      <c r="M1865" s="103">
        <v>45985.537499999999</v>
      </c>
      <c r="N1865" s="103">
        <v>45986.504861111112</v>
      </c>
      <c r="O1865" s="40" t="s">
        <v>35</v>
      </c>
      <c r="P1865" s="40" t="s">
        <v>35</v>
      </c>
      <c r="Q1865" s="40" t="s">
        <v>1494</v>
      </c>
      <c r="R1865" s="40" t="s">
        <v>1495</v>
      </c>
      <c r="S1865" s="40" t="s">
        <v>12055</v>
      </c>
      <c r="T1865" s="40" t="s">
        <v>1172</v>
      </c>
      <c r="U1865" s="40">
        <v>32</v>
      </c>
      <c r="V1865" s="40" t="str">
        <f>VLOOKUP(D1865,TIPOLOGIA!A:F,5,0)</f>
        <v>PRINCIPAL</v>
      </c>
      <c r="W1865" s="40" t="str">
        <f>VLOOKUP(D1865,TIPOLOGIA!A:F,6,0)</f>
        <v>TERRESTRE</v>
      </c>
      <c r="X1865" s="40" t="s">
        <v>1206</v>
      </c>
      <c r="Y1865" s="40">
        <v>1</v>
      </c>
      <c r="Z1865" s="51">
        <f>IF(T1865="SOPORTE_TELEFÓNICO",'TARIFAS 2025'!$B$14,IF(V1865="PRINCIPAL",'TARIFAS 2025'!$B$11,IF(V1865="INTERMEDIA",'TARIFAS 2025'!$C$11,IF(V1865="LEJANA",'TARIFAS 2025'!$D$11))))</f>
        <v>31419</v>
      </c>
      <c r="AA1865" s="51">
        <f t="shared" si="30"/>
        <v>31419</v>
      </c>
    </row>
    <row r="1866" spans="1:27" s="85" customFormat="1" x14ac:dyDescent="0.3">
      <c r="A1866" s="40" t="s">
        <v>77</v>
      </c>
      <c r="B1866" s="40" t="str">
        <f>VLOOKUP(A1866,'CENTROS DE COSTOS'!A:D,2,0)</f>
        <v>0036-0003</v>
      </c>
      <c r="C1866" s="40" t="str">
        <f>VLOOKUP(A1866,'CENTROS DE COSTOS'!A:D,3,0)</f>
        <v>Wompi Suroccidente</v>
      </c>
      <c r="D1866" s="40">
        <v>76001</v>
      </c>
      <c r="E1866" s="40">
        <v>3054641</v>
      </c>
      <c r="F1866" s="40">
        <v>33040</v>
      </c>
      <c r="G1866" s="40" t="s">
        <v>33</v>
      </c>
      <c r="H1866" s="40" t="s">
        <v>1101</v>
      </c>
      <c r="I1866" s="40" t="s">
        <v>77</v>
      </c>
      <c r="J1866" s="40" t="s">
        <v>7652</v>
      </c>
      <c r="K1866" s="40" t="s">
        <v>1170</v>
      </c>
      <c r="L1866" s="40" t="s">
        <v>9818</v>
      </c>
      <c r="M1866" s="103">
        <v>45985.563194444447</v>
      </c>
      <c r="N1866" s="103">
        <v>45986.505555555559</v>
      </c>
      <c r="O1866" s="40" t="s">
        <v>35</v>
      </c>
      <c r="P1866" s="40" t="s">
        <v>35</v>
      </c>
      <c r="Q1866" s="40" t="s">
        <v>1494</v>
      </c>
      <c r="R1866" s="40" t="s">
        <v>1495</v>
      </c>
      <c r="S1866" s="40" t="s">
        <v>12060</v>
      </c>
      <c r="T1866" s="40" t="s">
        <v>1172</v>
      </c>
      <c r="U1866" s="40">
        <v>64</v>
      </c>
      <c r="V1866" s="40" t="str">
        <f>VLOOKUP(D1866,TIPOLOGIA!A:F,5,0)</f>
        <v>PRINCIPAL</v>
      </c>
      <c r="W1866" s="40" t="str">
        <f>VLOOKUP(D1866,TIPOLOGIA!A:F,6,0)</f>
        <v>TERRESTRE</v>
      </c>
      <c r="X1866" s="40" t="s">
        <v>1278</v>
      </c>
      <c r="Y1866" s="40">
        <v>1</v>
      </c>
      <c r="Z1866" s="51">
        <f>IF(T1866="SOPORTE_TELEFÓNICO",'TARIFAS 2025'!$B$14,IF(V1866="PRINCIPAL",'TARIFAS 2025'!$B$11,IF(V1866="INTERMEDIA",'TARIFAS 2025'!$C$11,IF(V1866="LEJANA",'TARIFAS 2025'!$D$11))))</f>
        <v>31419</v>
      </c>
      <c r="AA1866" s="51">
        <f t="shared" si="30"/>
        <v>31419</v>
      </c>
    </row>
    <row r="1867" spans="1:27" s="85" customFormat="1" x14ac:dyDescent="0.3">
      <c r="A1867" s="40" t="s">
        <v>77</v>
      </c>
      <c r="B1867" s="40" t="str">
        <f>VLOOKUP(A1867,'CENTROS DE COSTOS'!A:D,2,0)</f>
        <v>0036-0003</v>
      </c>
      <c r="C1867" s="40" t="str">
        <f>VLOOKUP(A1867,'CENTROS DE COSTOS'!A:D,3,0)</f>
        <v>Wompi Suroccidente</v>
      </c>
      <c r="D1867" s="40">
        <v>76001</v>
      </c>
      <c r="E1867" s="40">
        <v>3054445</v>
      </c>
      <c r="F1867" s="40">
        <v>79362</v>
      </c>
      <c r="G1867" s="40" t="s">
        <v>33</v>
      </c>
      <c r="H1867" s="40" t="s">
        <v>1101</v>
      </c>
      <c r="I1867" s="40" t="s">
        <v>77</v>
      </c>
      <c r="J1867" s="40" t="s">
        <v>7653</v>
      </c>
      <c r="K1867" s="40" t="s">
        <v>1170</v>
      </c>
      <c r="L1867" s="40" t="s">
        <v>9819</v>
      </c>
      <c r="M1867" s="103">
        <v>45985.535416666673</v>
      </c>
      <c r="N1867" s="103">
        <v>45986.505555555559</v>
      </c>
      <c r="O1867" s="40" t="s">
        <v>35</v>
      </c>
      <c r="P1867" s="40" t="s">
        <v>35</v>
      </c>
      <c r="Q1867" s="40" t="s">
        <v>1494</v>
      </c>
      <c r="R1867" s="40" t="s">
        <v>1495</v>
      </c>
      <c r="S1867" s="40" t="s">
        <v>12061</v>
      </c>
      <c r="T1867" s="40" t="s">
        <v>1172</v>
      </c>
      <c r="U1867" s="40">
        <v>8</v>
      </c>
      <c r="V1867" s="40" t="str">
        <f>VLOOKUP(D1867,TIPOLOGIA!A:F,5,0)</f>
        <v>PRINCIPAL</v>
      </c>
      <c r="W1867" s="40" t="str">
        <f>VLOOKUP(D1867,TIPOLOGIA!A:F,6,0)</f>
        <v>TERRESTRE</v>
      </c>
      <c r="X1867" s="40" t="s">
        <v>1261</v>
      </c>
      <c r="Y1867" s="40">
        <v>1</v>
      </c>
      <c r="Z1867" s="51">
        <f>IF(T1867="SOPORTE_TELEFÓNICO",'TARIFAS 2025'!$B$14,IF(V1867="PRINCIPAL",'TARIFAS 2025'!$B$11,IF(V1867="INTERMEDIA",'TARIFAS 2025'!$C$11,IF(V1867="LEJANA",'TARIFAS 2025'!$D$11))))</f>
        <v>31419</v>
      </c>
      <c r="AA1867" s="51">
        <f t="shared" si="30"/>
        <v>31419</v>
      </c>
    </row>
    <row r="1868" spans="1:27" s="85" customFormat="1" x14ac:dyDescent="0.3">
      <c r="A1868" s="40" t="s">
        <v>77</v>
      </c>
      <c r="B1868" s="40" t="str">
        <f>VLOOKUP(A1868,'CENTROS DE COSTOS'!A:D,2,0)</f>
        <v>0036-0003</v>
      </c>
      <c r="C1868" s="40" t="str">
        <f>VLOOKUP(A1868,'CENTROS DE COSTOS'!A:D,3,0)</f>
        <v>Wompi Suroccidente</v>
      </c>
      <c r="D1868" s="40">
        <v>76001</v>
      </c>
      <c r="E1868" s="40">
        <v>3055033</v>
      </c>
      <c r="F1868" s="40">
        <v>37581</v>
      </c>
      <c r="G1868" s="40" t="s">
        <v>33</v>
      </c>
      <c r="H1868" s="40" t="s">
        <v>1101</v>
      </c>
      <c r="I1868" s="40" t="s">
        <v>77</v>
      </c>
      <c r="J1868" s="40" t="s">
        <v>3461</v>
      </c>
      <c r="K1868" s="40" t="s">
        <v>1170</v>
      </c>
      <c r="L1868" s="40" t="s">
        <v>9820</v>
      </c>
      <c r="M1868" s="103">
        <v>45985.588194444441</v>
      </c>
      <c r="N1868" s="103">
        <v>45986.506944444453</v>
      </c>
      <c r="O1868" s="40" t="s">
        <v>35</v>
      </c>
      <c r="P1868" s="40" t="s">
        <v>35</v>
      </c>
      <c r="Q1868" s="40" t="s">
        <v>1494</v>
      </c>
      <c r="R1868" s="40" t="s">
        <v>1495</v>
      </c>
      <c r="S1868" s="40" t="s">
        <v>12062</v>
      </c>
      <c r="T1868" s="40" t="s">
        <v>1172</v>
      </c>
      <c r="U1868" s="40">
        <v>24</v>
      </c>
      <c r="V1868" s="40" t="str">
        <f>VLOOKUP(D1868,TIPOLOGIA!A:F,5,0)</f>
        <v>PRINCIPAL</v>
      </c>
      <c r="W1868" s="40" t="str">
        <f>VLOOKUP(D1868,TIPOLOGIA!A:F,6,0)</f>
        <v>TERRESTRE</v>
      </c>
      <c r="X1868" s="40" t="s">
        <v>1261</v>
      </c>
      <c r="Y1868" s="40">
        <v>1</v>
      </c>
      <c r="Z1868" s="51">
        <f>IF(T1868="SOPORTE_TELEFÓNICO",'TARIFAS 2025'!$B$14,IF(V1868="PRINCIPAL",'TARIFAS 2025'!$B$11,IF(V1868="INTERMEDIA",'TARIFAS 2025'!$C$11,IF(V1868="LEJANA",'TARIFAS 2025'!$D$11))))</f>
        <v>31419</v>
      </c>
      <c r="AA1868" s="51">
        <f t="shared" si="30"/>
        <v>31419</v>
      </c>
    </row>
    <row r="1869" spans="1:27" s="85" customFormat="1" x14ac:dyDescent="0.3">
      <c r="A1869" s="40" t="s">
        <v>71</v>
      </c>
      <c r="B1869" s="40" t="str">
        <f>VLOOKUP(A1869,'CENTROS DE COSTOS'!A:D,2,0)</f>
        <v>0036-0004</v>
      </c>
      <c r="C1869" s="40" t="str">
        <f>VLOOKUP(A1869,'CENTROS DE COSTOS'!A:D,3,0)</f>
        <v>Wompi Centro</v>
      </c>
      <c r="D1869" s="40">
        <v>25473</v>
      </c>
      <c r="E1869" s="40">
        <v>3054499</v>
      </c>
      <c r="F1869" s="40">
        <v>74370</v>
      </c>
      <c r="G1869" s="40" t="s">
        <v>33</v>
      </c>
      <c r="H1869" s="40" t="s">
        <v>618</v>
      </c>
      <c r="I1869" s="40" t="s">
        <v>620</v>
      </c>
      <c r="J1869" s="40" t="s">
        <v>1543</v>
      </c>
      <c r="K1869" s="40" t="s">
        <v>1170</v>
      </c>
      <c r="L1869" s="40" t="s">
        <v>9821</v>
      </c>
      <c r="M1869" s="103">
        <v>45985.573611111111</v>
      </c>
      <c r="N1869" s="103">
        <v>45986.507638888892</v>
      </c>
      <c r="O1869" s="40" t="s">
        <v>35</v>
      </c>
      <c r="P1869" s="40" t="s">
        <v>35</v>
      </c>
      <c r="Q1869" s="40" t="s">
        <v>1494</v>
      </c>
      <c r="R1869" s="40" t="s">
        <v>1495</v>
      </c>
      <c r="S1869" s="40" t="s">
        <v>12063</v>
      </c>
      <c r="T1869" s="40" t="s">
        <v>1172</v>
      </c>
      <c r="U1869" s="40">
        <v>32</v>
      </c>
      <c r="V1869" s="40" t="str">
        <f>VLOOKUP(D1869,TIPOLOGIA!A:F,5,0)</f>
        <v>PRINCIPAL</v>
      </c>
      <c r="W1869" s="40" t="str">
        <f>VLOOKUP(D1869,TIPOLOGIA!A:F,6,0)</f>
        <v>TERRESTRE</v>
      </c>
      <c r="X1869" s="40" t="s">
        <v>1197</v>
      </c>
      <c r="Y1869" s="40">
        <v>1</v>
      </c>
      <c r="Z1869" s="51">
        <f>IF(T1869="SOPORTE_TELEFÓNICO",'TARIFAS 2025'!$B$14,IF(V1869="PRINCIPAL",'TARIFAS 2025'!$B$11,IF(V1869="INTERMEDIA",'TARIFAS 2025'!$C$11,IF(V1869="LEJANA",'TARIFAS 2025'!$D$11))))</f>
        <v>31419</v>
      </c>
      <c r="AA1869" s="51">
        <f t="shared" si="30"/>
        <v>31419</v>
      </c>
    </row>
    <row r="1870" spans="1:27" s="85" customFormat="1" x14ac:dyDescent="0.3">
      <c r="A1870" s="40" t="s">
        <v>80</v>
      </c>
      <c r="B1870" s="40" t="str">
        <f>VLOOKUP(A1870,'CENTROS DE COSTOS'!A:D,2,0)</f>
        <v>0036-0001</v>
      </c>
      <c r="C1870" s="40" t="str">
        <f>VLOOKUP(A1870,'CENTROS DE COSTOS'!A:D,3,0)</f>
        <v>Wompi Costa</v>
      </c>
      <c r="D1870" s="40">
        <v>13001</v>
      </c>
      <c r="E1870" s="40">
        <v>3039443</v>
      </c>
      <c r="F1870" s="40">
        <v>60711</v>
      </c>
      <c r="G1870" s="40" t="s">
        <v>33</v>
      </c>
      <c r="H1870" s="40" t="s">
        <v>275</v>
      </c>
      <c r="I1870" s="40" t="s">
        <v>80</v>
      </c>
      <c r="J1870" s="40" t="s">
        <v>7654</v>
      </c>
      <c r="K1870" s="40" t="s">
        <v>1170</v>
      </c>
      <c r="L1870" s="40" t="s">
        <v>9822</v>
      </c>
      <c r="M1870" s="103">
        <v>45981.390277777777</v>
      </c>
      <c r="N1870" s="103">
        <v>45986.511111111111</v>
      </c>
      <c r="O1870" s="40" t="s">
        <v>35</v>
      </c>
      <c r="P1870" s="40" t="s">
        <v>35</v>
      </c>
      <c r="Q1870" s="40" t="s">
        <v>1494</v>
      </c>
      <c r="R1870" s="40" t="s">
        <v>1495</v>
      </c>
      <c r="S1870" s="40" t="s">
        <v>12064</v>
      </c>
      <c r="T1870" s="40" t="s">
        <v>1172</v>
      </c>
      <c r="U1870" s="40">
        <v>64</v>
      </c>
      <c r="V1870" s="40" t="str">
        <f>VLOOKUP(D1870,TIPOLOGIA!A:F,5,0)</f>
        <v>PRINCIPAL</v>
      </c>
      <c r="W1870" s="40" t="str">
        <f>VLOOKUP(D1870,TIPOLOGIA!A:F,6,0)</f>
        <v>TERRESTRE</v>
      </c>
      <c r="X1870" s="40" t="s">
        <v>5087</v>
      </c>
      <c r="Y1870" s="40">
        <v>1</v>
      </c>
      <c r="Z1870" s="51">
        <f>IF(T1870="SOPORTE_TELEFÓNICO",'TARIFAS 2025'!$B$14,IF(V1870="PRINCIPAL",'TARIFAS 2025'!$B$11,IF(V1870="INTERMEDIA",'TARIFAS 2025'!$C$11,IF(V1870="LEJANA",'TARIFAS 2025'!$D$11))))</f>
        <v>31419</v>
      </c>
      <c r="AA1870" s="51">
        <f t="shared" si="30"/>
        <v>31419</v>
      </c>
    </row>
    <row r="1871" spans="1:27" s="85" customFormat="1" x14ac:dyDescent="0.3">
      <c r="A1871" s="40" t="s">
        <v>98</v>
      </c>
      <c r="B1871" s="40" t="str">
        <f>VLOOKUP(A1871,'CENTROS DE COSTOS'!A:D,2,0)</f>
        <v>0036-0006</v>
      </c>
      <c r="C1871" s="40" t="str">
        <f>VLOOKUP(A1871,'CENTROS DE COSTOS'!A:D,3,0)</f>
        <v>Wompi Oriente</v>
      </c>
      <c r="D1871" s="40">
        <v>50001</v>
      </c>
      <c r="E1871" s="40">
        <v>3054016</v>
      </c>
      <c r="F1871" s="40">
        <v>33485</v>
      </c>
      <c r="G1871" s="40" t="s">
        <v>33</v>
      </c>
      <c r="H1871" s="40" t="s">
        <v>814</v>
      </c>
      <c r="I1871" s="40" t="s">
        <v>98</v>
      </c>
      <c r="J1871" s="40" t="s">
        <v>3463</v>
      </c>
      <c r="K1871" s="40" t="s">
        <v>1170</v>
      </c>
      <c r="L1871" s="40" t="s">
        <v>9823</v>
      </c>
      <c r="M1871" s="103">
        <v>45985.484722222223</v>
      </c>
      <c r="N1871" s="103">
        <v>45986.515972222223</v>
      </c>
      <c r="O1871" s="40" t="s">
        <v>35</v>
      </c>
      <c r="P1871" s="40" t="s">
        <v>35</v>
      </c>
      <c r="Q1871" s="40" t="s">
        <v>1494</v>
      </c>
      <c r="R1871" s="40" t="s">
        <v>1495</v>
      </c>
      <c r="S1871" s="40" t="s">
        <v>12065</v>
      </c>
      <c r="T1871" s="40" t="s">
        <v>1172</v>
      </c>
      <c r="U1871" s="40">
        <v>64</v>
      </c>
      <c r="V1871" s="40" t="str">
        <f>VLOOKUP(D1871,TIPOLOGIA!A:F,5,0)</f>
        <v>PRINCIPAL</v>
      </c>
      <c r="W1871" s="40" t="str">
        <f>VLOOKUP(D1871,TIPOLOGIA!A:F,6,0)</f>
        <v>TERRESTRE</v>
      </c>
      <c r="X1871" s="40" t="s">
        <v>1604</v>
      </c>
      <c r="Y1871" s="40">
        <v>1</v>
      </c>
      <c r="Z1871" s="51">
        <f>IF(T1871="SOPORTE_TELEFÓNICO",'TARIFAS 2025'!$B$14,IF(V1871="PRINCIPAL",'TARIFAS 2025'!$B$11,IF(V1871="INTERMEDIA",'TARIFAS 2025'!$C$11,IF(V1871="LEJANA",'TARIFAS 2025'!$D$11))))</f>
        <v>31419</v>
      </c>
      <c r="AA1871" s="51">
        <f t="shared" si="30"/>
        <v>31419</v>
      </c>
    </row>
    <row r="1872" spans="1:27" s="85" customFormat="1" x14ac:dyDescent="0.3">
      <c r="A1872" s="40" t="s">
        <v>71</v>
      </c>
      <c r="B1872" s="40" t="str">
        <f>VLOOKUP(A1872,'CENTROS DE COSTOS'!A:D,2,0)</f>
        <v>0036-0004</v>
      </c>
      <c r="C1872" s="40" t="str">
        <f>VLOOKUP(A1872,'CENTROS DE COSTOS'!A:D,3,0)</f>
        <v>Wompi Centro</v>
      </c>
      <c r="D1872" s="40">
        <v>11001</v>
      </c>
      <c r="E1872" s="40">
        <v>3047913</v>
      </c>
      <c r="F1872" s="40">
        <v>59894</v>
      </c>
      <c r="G1872" s="40" t="s">
        <v>33</v>
      </c>
      <c r="H1872" s="40" t="s">
        <v>618</v>
      </c>
      <c r="I1872" s="40" t="s">
        <v>71</v>
      </c>
      <c r="J1872" s="40" t="s">
        <v>7329</v>
      </c>
      <c r="K1872" s="40" t="s">
        <v>1170</v>
      </c>
      <c r="L1872" s="40" t="s">
        <v>9824</v>
      </c>
      <c r="M1872" s="103">
        <v>45982.659722222219</v>
      </c>
      <c r="N1872" s="103">
        <v>45986.518750000003</v>
      </c>
      <c r="O1872" s="40" t="s">
        <v>35</v>
      </c>
      <c r="P1872" s="40" t="s">
        <v>35</v>
      </c>
      <c r="Q1872" s="40" t="s">
        <v>1494</v>
      </c>
      <c r="R1872" s="40" t="s">
        <v>1495</v>
      </c>
      <c r="S1872" s="40" t="s">
        <v>12066</v>
      </c>
      <c r="T1872" s="40" t="s">
        <v>1172</v>
      </c>
      <c r="U1872" s="40">
        <v>32</v>
      </c>
      <c r="V1872" s="40" t="str">
        <f>VLOOKUP(D1872,TIPOLOGIA!A:F,5,0)</f>
        <v>PRINCIPAL</v>
      </c>
      <c r="W1872" s="40" t="str">
        <f>VLOOKUP(D1872,TIPOLOGIA!A:F,6,0)</f>
        <v>TERRESTRE</v>
      </c>
      <c r="X1872" s="40" t="s">
        <v>5089</v>
      </c>
      <c r="Y1872" s="40">
        <v>1</v>
      </c>
      <c r="Z1872" s="51">
        <f>IF(T1872="SOPORTE_TELEFÓNICO",'TARIFAS 2025'!$B$14,IF(V1872="PRINCIPAL",'TARIFAS 2025'!$B$11,IF(V1872="INTERMEDIA",'TARIFAS 2025'!$C$11,IF(V1872="LEJANA",'TARIFAS 2025'!$D$11))))</f>
        <v>31419</v>
      </c>
      <c r="AA1872" s="51">
        <f t="shared" si="30"/>
        <v>31419</v>
      </c>
    </row>
    <row r="1873" spans="1:27" s="85" customFormat="1" x14ac:dyDescent="0.3">
      <c r="A1873" s="40" t="s">
        <v>77</v>
      </c>
      <c r="B1873" s="40" t="str">
        <f>VLOOKUP(A1873,'CENTROS DE COSTOS'!A:D,2,0)</f>
        <v>0036-0003</v>
      </c>
      <c r="C1873" s="40" t="str">
        <f>VLOOKUP(A1873,'CENTROS DE COSTOS'!A:D,3,0)</f>
        <v>Wompi Suroccidente</v>
      </c>
      <c r="D1873" s="40">
        <v>76001</v>
      </c>
      <c r="E1873" s="40">
        <v>3052667</v>
      </c>
      <c r="F1873" s="40">
        <v>79290</v>
      </c>
      <c r="G1873" s="40" t="s">
        <v>33</v>
      </c>
      <c r="H1873" s="40" t="s">
        <v>1101</v>
      </c>
      <c r="I1873" s="40" t="s">
        <v>77</v>
      </c>
      <c r="J1873" s="40" t="s">
        <v>7002</v>
      </c>
      <c r="K1873" s="40" t="s">
        <v>1170</v>
      </c>
      <c r="L1873" s="40" t="s">
        <v>9825</v>
      </c>
      <c r="M1873" s="103">
        <v>45985.426388888889</v>
      </c>
      <c r="N1873" s="103">
        <v>45986.520833333343</v>
      </c>
      <c r="O1873" s="40" t="s">
        <v>35</v>
      </c>
      <c r="P1873" s="40" t="s">
        <v>35</v>
      </c>
      <c r="Q1873" s="40" t="s">
        <v>1494</v>
      </c>
      <c r="R1873" s="40" t="s">
        <v>1495</v>
      </c>
      <c r="S1873" s="40" t="s">
        <v>12067</v>
      </c>
      <c r="T1873" s="40" t="s">
        <v>1172</v>
      </c>
      <c r="U1873" s="40">
        <v>16</v>
      </c>
      <c r="V1873" s="40" t="str">
        <f>VLOOKUP(D1873,TIPOLOGIA!A:F,5,0)</f>
        <v>PRINCIPAL</v>
      </c>
      <c r="W1873" s="40" t="str">
        <f>VLOOKUP(D1873,TIPOLOGIA!A:F,6,0)</f>
        <v>TERRESTRE</v>
      </c>
      <c r="X1873" s="40" t="s">
        <v>1212</v>
      </c>
      <c r="Y1873" s="40">
        <v>1</v>
      </c>
      <c r="Z1873" s="51">
        <f>IF(T1873="SOPORTE_TELEFÓNICO",'TARIFAS 2025'!$B$14,IF(V1873="PRINCIPAL",'TARIFAS 2025'!$B$11,IF(V1873="INTERMEDIA",'TARIFAS 2025'!$C$11,IF(V1873="LEJANA",'TARIFAS 2025'!$D$11))))</f>
        <v>31419</v>
      </c>
      <c r="AA1873" s="51">
        <f t="shared" si="30"/>
        <v>31419</v>
      </c>
    </row>
    <row r="1874" spans="1:27" s="85" customFormat="1" x14ac:dyDescent="0.3">
      <c r="A1874" s="40" t="s">
        <v>88</v>
      </c>
      <c r="B1874" s="40" t="str">
        <f>VLOOKUP(A1874,'CENTROS DE COSTOS'!A:D,2,0)</f>
        <v>0036-0005</v>
      </c>
      <c r="C1874" s="40" t="str">
        <f>VLOOKUP(A1874,'CENTROS DE COSTOS'!A:D,3,0)</f>
        <v>Wompi Noroccidente</v>
      </c>
      <c r="D1874" s="40">
        <v>5088</v>
      </c>
      <c r="E1874" s="40">
        <v>3038005</v>
      </c>
      <c r="F1874" s="40">
        <v>63251</v>
      </c>
      <c r="G1874" s="40" t="s">
        <v>33</v>
      </c>
      <c r="H1874" s="40" t="s">
        <v>120</v>
      </c>
      <c r="I1874" s="40" t="s">
        <v>155</v>
      </c>
      <c r="J1874" s="40" t="s">
        <v>7655</v>
      </c>
      <c r="K1874" s="40" t="s">
        <v>1170</v>
      </c>
      <c r="L1874" s="40" t="s">
        <v>9826</v>
      </c>
      <c r="M1874" s="103">
        <v>45981.333333333343</v>
      </c>
      <c r="N1874" s="103">
        <v>45986.522222222222</v>
      </c>
      <c r="O1874" s="40" t="s">
        <v>35</v>
      </c>
      <c r="P1874" s="40" t="s">
        <v>35</v>
      </c>
      <c r="Q1874" s="40" t="s">
        <v>1494</v>
      </c>
      <c r="R1874" s="40" t="s">
        <v>1495</v>
      </c>
      <c r="S1874" s="40" t="s">
        <v>12068</v>
      </c>
      <c r="T1874" s="40" t="s">
        <v>1172</v>
      </c>
      <c r="U1874" s="40">
        <v>56</v>
      </c>
      <c r="V1874" s="40" t="str">
        <f>VLOOKUP(D1874,TIPOLOGIA!A:F,5,0)</f>
        <v>PRINCIPAL</v>
      </c>
      <c r="W1874" s="40" t="str">
        <f>VLOOKUP(D1874,TIPOLOGIA!A:F,6,0)</f>
        <v>TERRESTRE</v>
      </c>
      <c r="X1874" s="40" t="s">
        <v>1498</v>
      </c>
      <c r="Y1874" s="40">
        <v>1</v>
      </c>
      <c r="Z1874" s="51">
        <f>IF(T1874="SOPORTE_TELEFÓNICO",'TARIFAS 2025'!$B$14,IF(V1874="PRINCIPAL",'TARIFAS 2025'!$B$11,IF(V1874="INTERMEDIA",'TARIFAS 2025'!$C$11,IF(V1874="LEJANA",'TARIFAS 2025'!$D$11))))</f>
        <v>31419</v>
      </c>
      <c r="AA1874" s="51">
        <f t="shared" si="30"/>
        <v>31419</v>
      </c>
    </row>
    <row r="1875" spans="1:27" s="85" customFormat="1" x14ac:dyDescent="0.3">
      <c r="A1875" s="40" t="s">
        <v>88</v>
      </c>
      <c r="B1875" s="40" t="str">
        <f>VLOOKUP(A1875,'CENTROS DE COSTOS'!A:D,2,0)</f>
        <v>0036-0005</v>
      </c>
      <c r="C1875" s="40" t="str">
        <f>VLOOKUP(A1875,'CENTROS DE COSTOS'!A:D,3,0)</f>
        <v>Wompi Noroccidente</v>
      </c>
      <c r="D1875" s="40">
        <v>5001</v>
      </c>
      <c r="E1875" s="40">
        <v>3039970</v>
      </c>
      <c r="F1875" s="40">
        <v>74181</v>
      </c>
      <c r="G1875" s="40" t="s">
        <v>33</v>
      </c>
      <c r="H1875" s="40" t="s">
        <v>120</v>
      </c>
      <c r="I1875" s="40" t="s">
        <v>88</v>
      </c>
      <c r="J1875" s="40" t="s">
        <v>7656</v>
      </c>
      <c r="K1875" s="40" t="s">
        <v>1170</v>
      </c>
      <c r="L1875" s="40" t="s">
        <v>9827</v>
      </c>
      <c r="M1875" s="103">
        <v>45981.431944444441</v>
      </c>
      <c r="N1875" s="103">
        <v>45986.523611111108</v>
      </c>
      <c r="O1875" s="40" t="s">
        <v>35</v>
      </c>
      <c r="P1875" s="40" t="s">
        <v>35</v>
      </c>
      <c r="Q1875" s="40" t="s">
        <v>1494</v>
      </c>
      <c r="R1875" s="40" t="s">
        <v>1495</v>
      </c>
      <c r="S1875" s="40" t="s">
        <v>12069</v>
      </c>
      <c r="T1875" s="40" t="s">
        <v>1172</v>
      </c>
      <c r="U1875" s="40">
        <v>64</v>
      </c>
      <c r="V1875" s="40" t="str">
        <f>VLOOKUP(D1875,TIPOLOGIA!A:F,5,0)</f>
        <v>PRINCIPAL</v>
      </c>
      <c r="W1875" s="40" t="str">
        <f>VLOOKUP(D1875,TIPOLOGIA!A:F,6,0)</f>
        <v>TERRESTRE</v>
      </c>
      <c r="X1875" s="40" t="s">
        <v>1498</v>
      </c>
      <c r="Y1875" s="40">
        <v>1</v>
      </c>
      <c r="Z1875" s="51">
        <f>IF(T1875="SOPORTE_TELEFÓNICO",'TARIFAS 2025'!$B$14,IF(V1875="PRINCIPAL",'TARIFAS 2025'!$B$11,IF(V1875="INTERMEDIA",'TARIFAS 2025'!$C$11,IF(V1875="LEJANA",'TARIFAS 2025'!$D$11))))</f>
        <v>31419</v>
      </c>
      <c r="AA1875" s="51">
        <f t="shared" si="30"/>
        <v>31419</v>
      </c>
    </row>
    <row r="1876" spans="1:27" s="85" customFormat="1" x14ac:dyDescent="0.3">
      <c r="A1876" s="40" t="s">
        <v>88</v>
      </c>
      <c r="B1876" s="40" t="str">
        <f>VLOOKUP(A1876,'CENTROS DE COSTOS'!A:D,2,0)</f>
        <v>0036-0005</v>
      </c>
      <c r="C1876" s="40" t="str">
        <f>VLOOKUP(A1876,'CENTROS DE COSTOS'!A:D,3,0)</f>
        <v>Wompi Noroccidente</v>
      </c>
      <c r="D1876" s="40">
        <v>5088</v>
      </c>
      <c r="E1876" s="40">
        <v>3040808</v>
      </c>
      <c r="F1876" s="40">
        <v>29132</v>
      </c>
      <c r="G1876" s="40" t="s">
        <v>33</v>
      </c>
      <c r="H1876" s="40" t="s">
        <v>120</v>
      </c>
      <c r="I1876" s="40" t="s">
        <v>155</v>
      </c>
      <c r="J1876" s="40" t="s">
        <v>7657</v>
      </c>
      <c r="K1876" s="40" t="s">
        <v>1170</v>
      </c>
      <c r="L1876" s="40" t="s">
        <v>9828</v>
      </c>
      <c r="M1876" s="103">
        <v>45981.47152777778</v>
      </c>
      <c r="N1876" s="103">
        <v>45986.524305555547</v>
      </c>
      <c r="O1876" s="40" t="s">
        <v>35</v>
      </c>
      <c r="P1876" s="40" t="s">
        <v>35</v>
      </c>
      <c r="Q1876" s="40" t="s">
        <v>1494</v>
      </c>
      <c r="R1876" s="40" t="s">
        <v>1495</v>
      </c>
      <c r="S1876" s="40" t="s">
        <v>12070</v>
      </c>
      <c r="T1876" s="40" t="s">
        <v>1172</v>
      </c>
      <c r="U1876" s="40">
        <v>64</v>
      </c>
      <c r="V1876" s="40" t="str">
        <f>VLOOKUP(D1876,TIPOLOGIA!A:F,5,0)</f>
        <v>PRINCIPAL</v>
      </c>
      <c r="W1876" s="40" t="str">
        <f>VLOOKUP(D1876,TIPOLOGIA!A:F,6,0)</f>
        <v>TERRESTRE</v>
      </c>
      <c r="X1876" s="40" t="s">
        <v>1498</v>
      </c>
      <c r="Y1876" s="40">
        <v>1</v>
      </c>
      <c r="Z1876" s="51">
        <f>IF(T1876="SOPORTE_TELEFÓNICO",'TARIFAS 2025'!$B$14,IF(V1876="PRINCIPAL",'TARIFAS 2025'!$B$11,IF(V1876="INTERMEDIA",'TARIFAS 2025'!$C$11,IF(V1876="LEJANA",'TARIFAS 2025'!$D$11))))</f>
        <v>31419</v>
      </c>
      <c r="AA1876" s="51">
        <f t="shared" si="30"/>
        <v>31419</v>
      </c>
    </row>
    <row r="1877" spans="1:27" s="85" customFormat="1" x14ac:dyDescent="0.3">
      <c r="A1877" s="40" t="s">
        <v>88</v>
      </c>
      <c r="B1877" s="40" t="str">
        <f>VLOOKUP(A1877,'CENTROS DE COSTOS'!A:D,2,0)</f>
        <v>0036-0005</v>
      </c>
      <c r="C1877" s="40" t="str">
        <f>VLOOKUP(A1877,'CENTROS DE COSTOS'!A:D,3,0)</f>
        <v>Wompi Noroccidente</v>
      </c>
      <c r="D1877" s="40">
        <v>5001</v>
      </c>
      <c r="E1877" s="40">
        <v>3041089</v>
      </c>
      <c r="F1877" s="40">
        <v>40282</v>
      </c>
      <c r="G1877" s="40" t="s">
        <v>33</v>
      </c>
      <c r="H1877" s="40" t="s">
        <v>120</v>
      </c>
      <c r="I1877" s="40" t="s">
        <v>1269</v>
      </c>
      <c r="J1877" s="40" t="s">
        <v>3416</v>
      </c>
      <c r="K1877" s="40" t="s">
        <v>1170</v>
      </c>
      <c r="L1877" s="40" t="s">
        <v>9829</v>
      </c>
      <c r="M1877" s="103">
        <v>45981.488888888889</v>
      </c>
      <c r="N1877" s="103">
        <v>45986.524305555547</v>
      </c>
      <c r="O1877" s="40" t="s">
        <v>35</v>
      </c>
      <c r="P1877" s="40" t="s">
        <v>35</v>
      </c>
      <c r="Q1877" s="40" t="s">
        <v>1494</v>
      </c>
      <c r="R1877" s="40" t="s">
        <v>1495</v>
      </c>
      <c r="S1877" s="40" t="s">
        <v>12071</v>
      </c>
      <c r="T1877" s="40" t="s">
        <v>1172</v>
      </c>
      <c r="U1877" s="40">
        <v>64</v>
      </c>
      <c r="V1877" s="40" t="str">
        <f>VLOOKUP(D1877,TIPOLOGIA!A:F,5,0)</f>
        <v>PRINCIPAL</v>
      </c>
      <c r="W1877" s="40" t="str">
        <f>VLOOKUP(D1877,TIPOLOGIA!A:F,6,0)</f>
        <v>TERRESTRE</v>
      </c>
      <c r="X1877" s="40" t="s">
        <v>1498</v>
      </c>
      <c r="Y1877" s="40">
        <v>1</v>
      </c>
      <c r="Z1877" s="51">
        <f>IF(T1877="SOPORTE_TELEFÓNICO",'TARIFAS 2025'!$B$14,IF(V1877="PRINCIPAL",'TARIFAS 2025'!$B$11,IF(V1877="INTERMEDIA",'TARIFAS 2025'!$C$11,IF(V1877="LEJANA",'TARIFAS 2025'!$D$11))))</f>
        <v>31419</v>
      </c>
      <c r="AA1877" s="51">
        <f t="shared" si="30"/>
        <v>31419</v>
      </c>
    </row>
    <row r="1878" spans="1:27" s="85" customFormat="1" x14ac:dyDescent="0.3">
      <c r="A1878" s="40" t="s">
        <v>88</v>
      </c>
      <c r="B1878" s="40" t="str">
        <f>VLOOKUP(A1878,'CENTROS DE COSTOS'!A:D,2,0)</f>
        <v>0036-0005</v>
      </c>
      <c r="C1878" s="40" t="str">
        <f>VLOOKUP(A1878,'CENTROS DE COSTOS'!A:D,3,0)</f>
        <v>Wompi Noroccidente</v>
      </c>
      <c r="D1878" s="40">
        <v>5001</v>
      </c>
      <c r="E1878" s="40">
        <v>3042034</v>
      </c>
      <c r="F1878" s="40">
        <v>46082</v>
      </c>
      <c r="G1878" s="40" t="s">
        <v>33</v>
      </c>
      <c r="H1878" s="40" t="s">
        <v>120</v>
      </c>
      <c r="I1878" s="40" t="s">
        <v>88</v>
      </c>
      <c r="J1878" s="40" t="s">
        <v>7658</v>
      </c>
      <c r="K1878" s="40" t="s">
        <v>1170</v>
      </c>
      <c r="L1878" s="40" t="s">
        <v>9830</v>
      </c>
      <c r="M1878" s="103">
        <v>45981.614583333343</v>
      </c>
      <c r="N1878" s="103">
        <v>45986.525000000001</v>
      </c>
      <c r="O1878" s="40" t="s">
        <v>35</v>
      </c>
      <c r="P1878" s="40" t="s">
        <v>35</v>
      </c>
      <c r="Q1878" s="40" t="s">
        <v>1494</v>
      </c>
      <c r="R1878" s="40" t="s">
        <v>1495</v>
      </c>
      <c r="S1878" s="40" t="s">
        <v>12072</v>
      </c>
      <c r="T1878" s="40" t="s">
        <v>1172</v>
      </c>
      <c r="U1878" s="40">
        <v>32</v>
      </c>
      <c r="V1878" s="40" t="str">
        <f>VLOOKUP(D1878,TIPOLOGIA!A:F,5,0)</f>
        <v>PRINCIPAL</v>
      </c>
      <c r="W1878" s="40" t="str">
        <f>VLOOKUP(D1878,TIPOLOGIA!A:F,6,0)</f>
        <v>TERRESTRE</v>
      </c>
      <c r="X1878" s="40" t="s">
        <v>1498</v>
      </c>
      <c r="Y1878" s="40">
        <v>1</v>
      </c>
      <c r="Z1878" s="51">
        <f>IF(T1878="SOPORTE_TELEFÓNICO",'TARIFAS 2025'!$B$14,IF(V1878="PRINCIPAL",'TARIFAS 2025'!$B$11,IF(V1878="INTERMEDIA",'TARIFAS 2025'!$C$11,IF(V1878="LEJANA",'TARIFAS 2025'!$D$11))))</f>
        <v>31419</v>
      </c>
      <c r="AA1878" s="51">
        <f t="shared" si="30"/>
        <v>31419</v>
      </c>
    </row>
    <row r="1879" spans="1:27" s="85" customFormat="1" x14ac:dyDescent="0.3">
      <c r="A1879" s="40" t="s">
        <v>88</v>
      </c>
      <c r="B1879" s="40" t="str">
        <f>VLOOKUP(A1879,'CENTROS DE COSTOS'!A:D,2,0)</f>
        <v>0036-0005</v>
      </c>
      <c r="C1879" s="40" t="str">
        <f>VLOOKUP(A1879,'CENTROS DE COSTOS'!A:D,3,0)</f>
        <v>Wompi Noroccidente</v>
      </c>
      <c r="D1879" s="40">
        <v>5088</v>
      </c>
      <c r="E1879" s="40">
        <v>3042645</v>
      </c>
      <c r="F1879" s="40">
        <v>27604</v>
      </c>
      <c r="G1879" s="40" t="s">
        <v>33</v>
      </c>
      <c r="H1879" s="40" t="s">
        <v>120</v>
      </c>
      <c r="I1879" s="40" t="s">
        <v>155</v>
      </c>
      <c r="J1879" s="40" t="s">
        <v>7659</v>
      </c>
      <c r="K1879" s="40" t="s">
        <v>1170</v>
      </c>
      <c r="L1879" s="40" t="s">
        <v>9831</v>
      </c>
      <c r="M1879" s="103">
        <v>45981.65347222222</v>
      </c>
      <c r="N1879" s="103">
        <v>45986.525694444441</v>
      </c>
      <c r="O1879" s="40" t="s">
        <v>35</v>
      </c>
      <c r="P1879" s="40" t="s">
        <v>35</v>
      </c>
      <c r="Q1879" s="40" t="s">
        <v>1494</v>
      </c>
      <c r="R1879" s="40" t="s">
        <v>1495</v>
      </c>
      <c r="S1879" s="40" t="s">
        <v>12073</v>
      </c>
      <c r="T1879" s="40" t="s">
        <v>1172</v>
      </c>
      <c r="U1879" s="40">
        <v>24</v>
      </c>
      <c r="V1879" s="40" t="str">
        <f>VLOOKUP(D1879,TIPOLOGIA!A:F,5,0)</f>
        <v>PRINCIPAL</v>
      </c>
      <c r="W1879" s="40" t="str">
        <f>VLOOKUP(D1879,TIPOLOGIA!A:F,6,0)</f>
        <v>TERRESTRE</v>
      </c>
      <c r="X1879" s="40" t="s">
        <v>1498</v>
      </c>
      <c r="Y1879" s="40">
        <v>1</v>
      </c>
      <c r="Z1879" s="51">
        <f>IF(T1879="SOPORTE_TELEFÓNICO",'TARIFAS 2025'!$B$14,IF(V1879="PRINCIPAL",'TARIFAS 2025'!$B$11,IF(V1879="INTERMEDIA",'TARIFAS 2025'!$C$11,IF(V1879="LEJANA",'TARIFAS 2025'!$D$11))))</f>
        <v>31419</v>
      </c>
      <c r="AA1879" s="51">
        <f>Z1879</f>
        <v>31419</v>
      </c>
    </row>
    <row r="1880" spans="1:27" s="85" customFormat="1" x14ac:dyDescent="0.3">
      <c r="A1880" s="40" t="s">
        <v>89</v>
      </c>
      <c r="B1880" s="40" t="str">
        <f>VLOOKUP(A1880,'CENTROS DE COSTOS'!A:D,2,0)</f>
        <v>0036-0001</v>
      </c>
      <c r="C1880" s="40" t="str">
        <f>VLOOKUP(A1880,'CENTROS DE COSTOS'!A:D,3,0)</f>
        <v>Wompi Costa</v>
      </c>
      <c r="D1880" s="40">
        <v>23001</v>
      </c>
      <c r="E1880" s="40">
        <v>3053094</v>
      </c>
      <c r="F1880" s="40">
        <v>80167</v>
      </c>
      <c r="G1880" s="40" t="s">
        <v>33</v>
      </c>
      <c r="H1880" s="40" t="s">
        <v>276</v>
      </c>
      <c r="I1880" s="40" t="s">
        <v>89</v>
      </c>
      <c r="J1880" s="40" t="s">
        <v>7660</v>
      </c>
      <c r="K1880" s="40" t="s">
        <v>1170</v>
      </c>
      <c r="L1880" s="40" t="s">
        <v>9832</v>
      </c>
      <c r="M1880" s="103">
        <v>45985.460416666669</v>
      </c>
      <c r="N1880" s="103">
        <v>45986.527083333327</v>
      </c>
      <c r="O1880" s="40" t="s">
        <v>35</v>
      </c>
      <c r="P1880" s="40" t="s">
        <v>35</v>
      </c>
      <c r="Q1880" s="40" t="s">
        <v>1494</v>
      </c>
      <c r="R1880" s="40" t="s">
        <v>1495</v>
      </c>
      <c r="S1880" s="40" t="s">
        <v>12074</v>
      </c>
      <c r="T1880" s="40" t="s">
        <v>1172</v>
      </c>
      <c r="U1880" s="40">
        <v>16</v>
      </c>
      <c r="V1880" s="40" t="str">
        <f>VLOOKUP(D1880,TIPOLOGIA!A:F,5,0)</f>
        <v>PRINCIPAL</v>
      </c>
      <c r="W1880" s="40" t="str">
        <f>VLOOKUP(D1880,TIPOLOGIA!A:F,6,0)</f>
        <v>TERRESTRE</v>
      </c>
      <c r="X1880" s="40" t="s">
        <v>1414</v>
      </c>
      <c r="Y1880" s="40">
        <v>1</v>
      </c>
      <c r="Z1880" s="51">
        <f>IF(T1880="SOPORTE_TELEFÓNICO",'TARIFAS 2025'!$B$14,IF(V1880="PRINCIPAL",'TARIFAS 2025'!$B$11,IF(V1880="INTERMEDIA",'TARIFAS 2025'!$C$11,IF(V1880="LEJANA",'TARIFAS 2025'!$D$11))))</f>
        <v>31419</v>
      </c>
      <c r="AA1880" s="51">
        <f t="shared" si="30"/>
        <v>31419</v>
      </c>
    </row>
    <row r="1881" spans="1:27" s="85" customFormat="1" x14ac:dyDescent="0.3">
      <c r="A1881" s="40" t="s">
        <v>77</v>
      </c>
      <c r="B1881" s="40" t="str">
        <f>VLOOKUP(A1881,'CENTROS DE COSTOS'!A:D,2,0)</f>
        <v>0036-0003</v>
      </c>
      <c r="C1881" s="40" t="str">
        <f>VLOOKUP(A1881,'CENTROS DE COSTOS'!A:D,3,0)</f>
        <v>Wompi Suroccidente</v>
      </c>
      <c r="D1881" s="40">
        <v>76001</v>
      </c>
      <c r="E1881" s="40">
        <v>3054632</v>
      </c>
      <c r="F1881" s="40">
        <v>75674</v>
      </c>
      <c r="G1881" s="40" t="s">
        <v>33</v>
      </c>
      <c r="H1881" s="40" t="s">
        <v>1101</v>
      </c>
      <c r="I1881" s="40" t="s">
        <v>77</v>
      </c>
      <c r="J1881" s="40" t="s">
        <v>7661</v>
      </c>
      <c r="K1881" s="40" t="s">
        <v>1170</v>
      </c>
      <c r="L1881" s="40" t="s">
        <v>9833</v>
      </c>
      <c r="M1881" s="103">
        <v>45985.555555555547</v>
      </c>
      <c r="N1881" s="103">
        <v>45986.533333333333</v>
      </c>
      <c r="O1881" s="40" t="s">
        <v>35</v>
      </c>
      <c r="P1881" s="40" t="s">
        <v>35</v>
      </c>
      <c r="Q1881" s="40" t="s">
        <v>1494</v>
      </c>
      <c r="R1881" s="40" t="s">
        <v>1495</v>
      </c>
      <c r="S1881" s="40" t="s">
        <v>12075</v>
      </c>
      <c r="T1881" s="40" t="s">
        <v>1172</v>
      </c>
      <c r="U1881" s="40">
        <v>24</v>
      </c>
      <c r="V1881" s="40" t="str">
        <f>VLOOKUP(D1881,TIPOLOGIA!A:F,5,0)</f>
        <v>PRINCIPAL</v>
      </c>
      <c r="W1881" s="40" t="str">
        <f>VLOOKUP(D1881,TIPOLOGIA!A:F,6,0)</f>
        <v>TERRESTRE</v>
      </c>
      <c r="X1881" s="40" t="s">
        <v>1212</v>
      </c>
      <c r="Y1881" s="40">
        <v>1</v>
      </c>
      <c r="Z1881" s="51">
        <f>IF(T1881="SOPORTE_TELEFÓNICO",'TARIFAS 2025'!$B$14,IF(V1881="PRINCIPAL",'TARIFAS 2025'!$B$11,IF(V1881="INTERMEDIA",'TARIFAS 2025'!$C$11,IF(V1881="LEJANA",'TARIFAS 2025'!$D$11))))</f>
        <v>31419</v>
      </c>
      <c r="AA1881" s="51">
        <f t="shared" si="30"/>
        <v>31419</v>
      </c>
    </row>
    <row r="1882" spans="1:27" s="85" customFormat="1" x14ac:dyDescent="0.3">
      <c r="A1882" s="40" t="s">
        <v>81</v>
      </c>
      <c r="B1882" s="40" t="str">
        <f>VLOOKUP(A1882,'CENTROS DE COSTOS'!A:D,2,0)</f>
        <v>0036-0007</v>
      </c>
      <c r="C1882" s="40" t="str">
        <f>VLOOKUP(A1882,'CENTROS DE COSTOS'!A:D,3,0)</f>
        <v>Wompi Santander</v>
      </c>
      <c r="D1882" s="40">
        <v>54405</v>
      </c>
      <c r="E1882" s="40">
        <v>3055221</v>
      </c>
      <c r="F1882" s="40">
        <v>46663</v>
      </c>
      <c r="G1882" s="40" t="s">
        <v>33</v>
      </c>
      <c r="H1882" s="40" t="s">
        <v>891</v>
      </c>
      <c r="I1882" s="40" t="s">
        <v>913</v>
      </c>
      <c r="J1882" s="40" t="s">
        <v>7662</v>
      </c>
      <c r="K1882" s="40" t="s">
        <v>1170</v>
      </c>
      <c r="L1882" s="40" t="s">
        <v>9834</v>
      </c>
      <c r="M1882" s="103">
        <v>45985.601388888892</v>
      </c>
      <c r="N1882" s="103">
        <v>45986.539583333331</v>
      </c>
      <c r="O1882" s="40" t="s">
        <v>35</v>
      </c>
      <c r="P1882" s="40" t="s">
        <v>35</v>
      </c>
      <c r="Q1882" s="40" t="s">
        <v>1494</v>
      </c>
      <c r="R1882" s="40" t="s">
        <v>1495</v>
      </c>
      <c r="S1882" s="40" t="s">
        <v>12076</v>
      </c>
      <c r="T1882" s="40" t="s">
        <v>1172</v>
      </c>
      <c r="U1882" s="40">
        <v>48</v>
      </c>
      <c r="V1882" s="40" t="str">
        <f>VLOOKUP(D1882,TIPOLOGIA!A:F,5,0)</f>
        <v>PRINCIPAL</v>
      </c>
      <c r="W1882" s="40" t="str">
        <f>VLOOKUP(D1882,TIPOLOGIA!A:F,6,0)</f>
        <v>TERRESTRE</v>
      </c>
      <c r="X1882" s="40" t="s">
        <v>1313</v>
      </c>
      <c r="Y1882" s="40">
        <v>1</v>
      </c>
      <c r="Z1882" s="51">
        <f>IF(T1882="SOPORTE_TELEFÓNICO",'TARIFAS 2025'!$B$14,IF(V1882="PRINCIPAL",'TARIFAS 2025'!$B$11,IF(V1882="INTERMEDIA",'TARIFAS 2025'!$C$11,IF(V1882="LEJANA",'TARIFAS 2025'!$D$11))))</f>
        <v>31419</v>
      </c>
      <c r="AA1882" s="51">
        <f t="shared" si="30"/>
        <v>31419</v>
      </c>
    </row>
    <row r="1883" spans="1:27" s="85" customFormat="1" x14ac:dyDescent="0.3">
      <c r="A1883" s="40" t="s">
        <v>89</v>
      </c>
      <c r="B1883" s="40" t="str">
        <f>VLOOKUP(A1883,'CENTROS DE COSTOS'!A:D,2,0)</f>
        <v>0036-0001</v>
      </c>
      <c r="C1883" s="40" t="str">
        <f>VLOOKUP(A1883,'CENTROS DE COSTOS'!A:D,3,0)</f>
        <v>Wompi Costa</v>
      </c>
      <c r="D1883" s="40">
        <v>23001</v>
      </c>
      <c r="E1883" s="40">
        <v>3048790</v>
      </c>
      <c r="F1883" s="40">
        <v>79193</v>
      </c>
      <c r="G1883" s="40" t="s">
        <v>33</v>
      </c>
      <c r="H1883" s="40" t="s">
        <v>276</v>
      </c>
      <c r="I1883" s="40" t="s">
        <v>89</v>
      </c>
      <c r="J1883" s="40" t="s">
        <v>7663</v>
      </c>
      <c r="K1883" s="40" t="s">
        <v>1170</v>
      </c>
      <c r="L1883" s="40" t="s">
        <v>9835</v>
      </c>
      <c r="M1883" s="103">
        <v>45985.333333333343</v>
      </c>
      <c r="N1883" s="103">
        <v>45986.543055555558</v>
      </c>
      <c r="O1883" s="40" t="s">
        <v>35</v>
      </c>
      <c r="P1883" s="40" t="s">
        <v>35</v>
      </c>
      <c r="Q1883" s="40" t="s">
        <v>1494</v>
      </c>
      <c r="R1883" s="40" t="s">
        <v>1495</v>
      </c>
      <c r="S1883" s="40" t="s">
        <v>12077</v>
      </c>
      <c r="T1883" s="40" t="s">
        <v>1172</v>
      </c>
      <c r="U1883" s="40">
        <v>16</v>
      </c>
      <c r="V1883" s="40" t="str">
        <f>VLOOKUP(D1883,TIPOLOGIA!A:F,5,0)</f>
        <v>PRINCIPAL</v>
      </c>
      <c r="W1883" s="40" t="str">
        <f>VLOOKUP(D1883,TIPOLOGIA!A:F,6,0)</f>
        <v>TERRESTRE</v>
      </c>
      <c r="X1883" s="40" t="s">
        <v>1414</v>
      </c>
      <c r="Y1883" s="40">
        <v>1</v>
      </c>
      <c r="Z1883" s="51">
        <f>IF(T1883="SOPORTE_TELEFÓNICO",'TARIFAS 2025'!$B$14,IF(V1883="PRINCIPAL",'TARIFAS 2025'!$B$11,IF(V1883="INTERMEDIA",'TARIFAS 2025'!$C$11,IF(V1883="LEJANA",'TARIFAS 2025'!$D$11))))</f>
        <v>31419</v>
      </c>
      <c r="AA1883" s="51">
        <f t="shared" si="30"/>
        <v>31419</v>
      </c>
    </row>
    <row r="1884" spans="1:27" s="85" customFormat="1" x14ac:dyDescent="0.3">
      <c r="A1884" s="40" t="s">
        <v>80</v>
      </c>
      <c r="B1884" s="40" t="str">
        <f>VLOOKUP(A1884,'CENTROS DE COSTOS'!A:D,2,0)</f>
        <v>0036-0001</v>
      </c>
      <c r="C1884" s="40" t="str">
        <f>VLOOKUP(A1884,'CENTROS DE COSTOS'!A:D,3,0)</f>
        <v>Wompi Costa</v>
      </c>
      <c r="D1884" s="40">
        <v>13001</v>
      </c>
      <c r="E1884" s="40">
        <v>3043162</v>
      </c>
      <c r="F1884" s="40">
        <v>77103</v>
      </c>
      <c r="G1884" s="40" t="s">
        <v>33</v>
      </c>
      <c r="H1884" s="40" t="s">
        <v>275</v>
      </c>
      <c r="I1884" s="40" t="s">
        <v>80</v>
      </c>
      <c r="J1884" s="40" t="s">
        <v>7664</v>
      </c>
      <c r="K1884" s="40" t="s">
        <v>1170</v>
      </c>
      <c r="L1884" s="40" t="s">
        <v>9836</v>
      </c>
      <c r="M1884" s="103">
        <v>45981.695833333331</v>
      </c>
      <c r="N1884" s="103">
        <v>45986.544444444437</v>
      </c>
      <c r="O1884" s="40" t="s">
        <v>35</v>
      </c>
      <c r="P1884" s="40" t="s">
        <v>35</v>
      </c>
      <c r="Q1884" s="40" t="s">
        <v>1494</v>
      </c>
      <c r="R1884" s="40" t="s">
        <v>1495</v>
      </c>
      <c r="S1884" s="40" t="s">
        <v>12078</v>
      </c>
      <c r="T1884" s="40" t="s">
        <v>1172</v>
      </c>
      <c r="U1884" s="40">
        <v>32</v>
      </c>
      <c r="V1884" s="40" t="str">
        <f>VLOOKUP(D1884,TIPOLOGIA!A:F,5,0)</f>
        <v>PRINCIPAL</v>
      </c>
      <c r="W1884" s="40" t="str">
        <f>VLOOKUP(D1884,TIPOLOGIA!A:F,6,0)</f>
        <v>TERRESTRE</v>
      </c>
      <c r="X1884" s="40" t="s">
        <v>5087</v>
      </c>
      <c r="Y1884" s="40">
        <v>1</v>
      </c>
      <c r="Z1884" s="51">
        <f>IF(T1884="SOPORTE_TELEFÓNICO",'TARIFAS 2025'!$B$14,IF(V1884="PRINCIPAL",'TARIFAS 2025'!$B$11,IF(V1884="INTERMEDIA",'TARIFAS 2025'!$C$11,IF(V1884="LEJANA",'TARIFAS 2025'!$D$11))))</f>
        <v>31419</v>
      </c>
      <c r="AA1884" s="51">
        <f t="shared" si="30"/>
        <v>31419</v>
      </c>
    </row>
    <row r="1885" spans="1:27" s="85" customFormat="1" x14ac:dyDescent="0.3">
      <c r="A1885" s="40" t="s">
        <v>71</v>
      </c>
      <c r="B1885" s="40" t="str">
        <f>VLOOKUP(A1885,'CENTROS DE COSTOS'!A:D,2,0)</f>
        <v>0036-0004</v>
      </c>
      <c r="C1885" s="40" t="str">
        <f>VLOOKUP(A1885,'CENTROS DE COSTOS'!A:D,3,0)</f>
        <v>Wompi Centro</v>
      </c>
      <c r="D1885" s="40">
        <v>25269</v>
      </c>
      <c r="E1885" s="40">
        <v>3046483</v>
      </c>
      <c r="F1885" s="40">
        <v>24125</v>
      </c>
      <c r="G1885" s="40" t="s">
        <v>33</v>
      </c>
      <c r="H1885" s="40" t="s">
        <v>618</v>
      </c>
      <c r="I1885" s="40" t="s">
        <v>647</v>
      </c>
      <c r="J1885" s="40" t="s">
        <v>7665</v>
      </c>
      <c r="K1885" s="40" t="s">
        <v>1170</v>
      </c>
      <c r="L1885" s="40" t="s">
        <v>9837</v>
      </c>
      <c r="M1885" s="103">
        <v>45982.504166666673</v>
      </c>
      <c r="N1885" s="103">
        <v>45986.553472222222</v>
      </c>
      <c r="O1885" s="40" t="s">
        <v>35</v>
      </c>
      <c r="P1885" s="40" t="s">
        <v>35</v>
      </c>
      <c r="Q1885" s="40" t="s">
        <v>1494</v>
      </c>
      <c r="R1885" s="40" t="s">
        <v>1495</v>
      </c>
      <c r="S1885" s="40" t="s">
        <v>12079</v>
      </c>
      <c r="T1885" s="40" t="s">
        <v>1497</v>
      </c>
      <c r="U1885" s="40">
        <v>16</v>
      </c>
      <c r="V1885" s="40" t="str">
        <f>VLOOKUP(D1885,TIPOLOGIA!A:F,5,0)</f>
        <v>INTERMEDIA</v>
      </c>
      <c r="W1885" s="40" t="str">
        <f>VLOOKUP(D1885,TIPOLOGIA!A:F,6,0)</f>
        <v>TERRESTRE</v>
      </c>
      <c r="X1885" s="40" t="s">
        <v>1571</v>
      </c>
      <c r="Y1885" s="40">
        <v>1</v>
      </c>
      <c r="Z1885" s="51">
        <f>IF(T1885="SOPORTE_TELEFÓNICO",'TARIFAS 2025'!$B$14,IF(V1885="PRINCIPAL",'TARIFAS 2025'!$B$11,IF(V1885="INTERMEDIA",'TARIFAS 2025'!$C$11,IF(V1885="LEJANA",'TARIFAS 2025'!$D$11))))</f>
        <v>36351</v>
      </c>
      <c r="AA1885" s="51">
        <f t="shared" si="30"/>
        <v>36351</v>
      </c>
    </row>
    <row r="1886" spans="1:27" s="85" customFormat="1" x14ac:dyDescent="0.3">
      <c r="A1886" s="40" t="s">
        <v>71</v>
      </c>
      <c r="B1886" s="40" t="str">
        <f>VLOOKUP(A1886,'CENTROS DE COSTOS'!A:D,2,0)</f>
        <v>0036-0004</v>
      </c>
      <c r="C1886" s="40" t="str">
        <f>VLOOKUP(A1886,'CENTROS DE COSTOS'!A:D,3,0)</f>
        <v>Wompi Centro</v>
      </c>
      <c r="D1886" s="40">
        <v>25181</v>
      </c>
      <c r="E1886" s="40">
        <v>3035201</v>
      </c>
      <c r="F1886" s="40">
        <v>32606</v>
      </c>
      <c r="G1886" s="40" t="s">
        <v>33</v>
      </c>
      <c r="H1886" s="40" t="s">
        <v>618</v>
      </c>
      <c r="I1886" s="40" t="s">
        <v>640</v>
      </c>
      <c r="J1886" s="40" t="s">
        <v>3242</v>
      </c>
      <c r="K1886" s="40" t="s">
        <v>1170</v>
      </c>
      <c r="L1886" s="40" t="s">
        <v>9838</v>
      </c>
      <c r="M1886" s="103">
        <v>45980.5</v>
      </c>
      <c r="N1886" s="103">
        <v>45986.554166666669</v>
      </c>
      <c r="O1886" s="40" t="s">
        <v>35</v>
      </c>
      <c r="P1886" s="40" t="s">
        <v>35</v>
      </c>
      <c r="Q1886" s="40" t="s">
        <v>1494</v>
      </c>
      <c r="R1886" s="40" t="s">
        <v>1495</v>
      </c>
      <c r="S1886" s="40" t="s">
        <v>12080</v>
      </c>
      <c r="T1886" s="40" t="s">
        <v>1497</v>
      </c>
      <c r="U1886" s="40">
        <v>32</v>
      </c>
      <c r="V1886" s="40" t="str">
        <f>VLOOKUP(D1886,TIPOLOGIA!A:F,5,0)</f>
        <v>INTERMEDIA</v>
      </c>
      <c r="W1886" s="40" t="str">
        <f>VLOOKUP(D1886,TIPOLOGIA!A:F,6,0)</f>
        <v>TERRESTRE</v>
      </c>
      <c r="X1886" s="40" t="s">
        <v>1609</v>
      </c>
      <c r="Y1886" s="40">
        <v>1</v>
      </c>
      <c r="Z1886" s="51">
        <f>IF(T1886="SOPORTE_TELEFÓNICO",'TARIFAS 2025'!$B$14,IF(V1886="PRINCIPAL",'TARIFAS 2025'!$B$11,IF(V1886="INTERMEDIA",'TARIFAS 2025'!$C$11,IF(V1886="LEJANA",'TARIFAS 2025'!$D$11))))</f>
        <v>36351</v>
      </c>
      <c r="AA1886" s="51">
        <f t="shared" si="30"/>
        <v>36351</v>
      </c>
    </row>
    <row r="1887" spans="1:27" s="85" customFormat="1" x14ac:dyDescent="0.3">
      <c r="A1887" s="40" t="s">
        <v>88</v>
      </c>
      <c r="B1887" s="40" t="str">
        <f>VLOOKUP(A1887,'CENTROS DE COSTOS'!A:D,2,0)</f>
        <v>0036-0005</v>
      </c>
      <c r="C1887" s="40" t="str">
        <f>VLOOKUP(A1887,'CENTROS DE COSTOS'!A:D,3,0)</f>
        <v>Wompi Noroccidente</v>
      </c>
      <c r="D1887" s="40">
        <v>5686</v>
      </c>
      <c r="E1887" s="40">
        <v>3039067</v>
      </c>
      <c r="F1887" s="40">
        <v>30583</v>
      </c>
      <c r="G1887" s="40" t="s">
        <v>33</v>
      </c>
      <c r="H1887" s="40" t="s">
        <v>120</v>
      </c>
      <c r="I1887" s="40" t="s">
        <v>225</v>
      </c>
      <c r="J1887" s="40" t="s">
        <v>7666</v>
      </c>
      <c r="K1887" s="40" t="s">
        <v>1170</v>
      </c>
      <c r="L1887" s="40" t="s">
        <v>9839</v>
      </c>
      <c r="M1887" s="103">
        <v>45981.373611111107</v>
      </c>
      <c r="N1887" s="103">
        <v>45986.557638888888</v>
      </c>
      <c r="O1887" s="40" t="s">
        <v>35</v>
      </c>
      <c r="P1887" s="40" t="s">
        <v>35</v>
      </c>
      <c r="Q1887" s="40" t="s">
        <v>1494</v>
      </c>
      <c r="R1887" s="40" t="s">
        <v>1495</v>
      </c>
      <c r="S1887" s="40" t="s">
        <v>12081</v>
      </c>
      <c r="T1887" s="40" t="s">
        <v>1497</v>
      </c>
      <c r="U1887" s="40">
        <v>40</v>
      </c>
      <c r="V1887" s="40" t="str">
        <f>VLOOKUP(D1887,TIPOLOGIA!A:F,5,0)</f>
        <v>INTERMEDIA</v>
      </c>
      <c r="W1887" s="40" t="str">
        <f>VLOOKUP(D1887,TIPOLOGIA!A:F,6,0)</f>
        <v>TERRESTRE</v>
      </c>
      <c r="X1887" s="40" t="s">
        <v>12479</v>
      </c>
      <c r="Y1887" s="40">
        <v>1</v>
      </c>
      <c r="Z1887" s="51">
        <f>IF(T1887="SOPORTE_TELEFÓNICO",'TARIFAS 2025'!$B$14,IF(V1887="PRINCIPAL",'TARIFAS 2025'!$B$11,IF(V1887="INTERMEDIA",'TARIFAS 2025'!$C$11,IF(V1887="LEJANA",'TARIFAS 2025'!$D$11))))</f>
        <v>36351</v>
      </c>
      <c r="AA1887" s="51">
        <f t="shared" si="30"/>
        <v>36351</v>
      </c>
    </row>
    <row r="1888" spans="1:27" s="85" customFormat="1" x14ac:dyDescent="0.3">
      <c r="A1888" s="40" t="s">
        <v>98</v>
      </c>
      <c r="B1888" s="40" t="str">
        <f>VLOOKUP(A1888,'CENTROS DE COSTOS'!A:D,2,0)</f>
        <v>0036-0006</v>
      </c>
      <c r="C1888" s="40" t="str">
        <f>VLOOKUP(A1888,'CENTROS DE COSTOS'!A:D,3,0)</f>
        <v>Wompi Oriente</v>
      </c>
      <c r="D1888" s="40">
        <v>50001</v>
      </c>
      <c r="E1888" s="40">
        <v>3052311</v>
      </c>
      <c r="F1888" s="40">
        <v>31800</v>
      </c>
      <c r="G1888" s="40" t="s">
        <v>33</v>
      </c>
      <c r="H1888" s="40" t="s">
        <v>814</v>
      </c>
      <c r="I1888" s="40" t="s">
        <v>98</v>
      </c>
      <c r="J1888" s="40" t="s">
        <v>3320</v>
      </c>
      <c r="K1888" s="40" t="s">
        <v>1170</v>
      </c>
      <c r="L1888" s="40" t="s">
        <v>9840</v>
      </c>
      <c r="M1888" s="103">
        <v>45985.406944444447</v>
      </c>
      <c r="N1888" s="103">
        <v>45986.57708333333</v>
      </c>
      <c r="O1888" s="40" t="s">
        <v>35</v>
      </c>
      <c r="P1888" s="40" t="s">
        <v>35</v>
      </c>
      <c r="Q1888" s="40" t="s">
        <v>1494</v>
      </c>
      <c r="R1888" s="40" t="s">
        <v>1495</v>
      </c>
      <c r="S1888" s="40" t="s">
        <v>12082</v>
      </c>
      <c r="T1888" s="40" t="s">
        <v>1172</v>
      </c>
      <c r="U1888" s="40">
        <v>24</v>
      </c>
      <c r="V1888" s="40" t="str">
        <f>VLOOKUP(D1888,TIPOLOGIA!A:F,5,0)</f>
        <v>PRINCIPAL</v>
      </c>
      <c r="W1888" s="40" t="str">
        <f>VLOOKUP(D1888,TIPOLOGIA!A:F,6,0)</f>
        <v>TERRESTRE</v>
      </c>
      <c r="X1888" s="40" t="s">
        <v>1604</v>
      </c>
      <c r="Y1888" s="40">
        <v>1</v>
      </c>
      <c r="Z1888" s="51">
        <f>IF(T1888="SOPORTE_TELEFÓNICO",'TARIFAS 2025'!$B$14,IF(V1888="PRINCIPAL",'TARIFAS 2025'!$B$11,IF(V1888="INTERMEDIA",'TARIFAS 2025'!$C$11,IF(V1888="LEJANA",'TARIFAS 2025'!$D$11))))</f>
        <v>31419</v>
      </c>
      <c r="AA1888" s="51">
        <f t="shared" si="30"/>
        <v>31419</v>
      </c>
    </row>
    <row r="1889" spans="1:27" s="85" customFormat="1" x14ac:dyDescent="0.3">
      <c r="A1889" s="40" t="s">
        <v>98</v>
      </c>
      <c r="B1889" s="40" t="str">
        <f>VLOOKUP(A1889,'CENTROS DE COSTOS'!A:D,2,0)</f>
        <v>0036-0006</v>
      </c>
      <c r="C1889" s="40" t="str">
        <f>VLOOKUP(A1889,'CENTROS DE COSTOS'!A:D,3,0)</f>
        <v>Wompi Oriente</v>
      </c>
      <c r="D1889" s="40">
        <v>50001</v>
      </c>
      <c r="E1889" s="40">
        <v>3057214</v>
      </c>
      <c r="F1889" s="40">
        <v>78919</v>
      </c>
      <c r="G1889" s="40" t="s">
        <v>33</v>
      </c>
      <c r="H1889" s="40" t="s">
        <v>814</v>
      </c>
      <c r="I1889" s="40" t="s">
        <v>98</v>
      </c>
      <c r="J1889" s="40" t="s">
        <v>7667</v>
      </c>
      <c r="K1889" s="40" t="s">
        <v>1170</v>
      </c>
      <c r="L1889" s="40" t="s">
        <v>9841</v>
      </c>
      <c r="M1889" s="103">
        <v>45986.333333333343</v>
      </c>
      <c r="N1889" s="103">
        <v>45986.578472222223</v>
      </c>
      <c r="O1889" s="40" t="s">
        <v>35</v>
      </c>
      <c r="P1889" s="40" t="s">
        <v>35</v>
      </c>
      <c r="Q1889" s="40" t="s">
        <v>1494</v>
      </c>
      <c r="R1889" s="40" t="s">
        <v>1495</v>
      </c>
      <c r="S1889" s="40" t="s">
        <v>12082</v>
      </c>
      <c r="T1889" s="40" t="s">
        <v>1172</v>
      </c>
      <c r="U1889" s="40">
        <v>24</v>
      </c>
      <c r="V1889" s="40" t="str">
        <f>VLOOKUP(D1889,TIPOLOGIA!A:F,5,0)</f>
        <v>PRINCIPAL</v>
      </c>
      <c r="W1889" s="40" t="str">
        <f>VLOOKUP(D1889,TIPOLOGIA!A:F,6,0)</f>
        <v>TERRESTRE</v>
      </c>
      <c r="X1889" s="40" t="s">
        <v>1604</v>
      </c>
      <c r="Y1889" s="40">
        <v>1</v>
      </c>
      <c r="Z1889" s="51">
        <f>IF(T1889="SOPORTE_TELEFÓNICO",'TARIFAS 2025'!$B$14,IF(V1889="PRINCIPAL",'TARIFAS 2025'!$B$11,IF(V1889="INTERMEDIA",'TARIFAS 2025'!$C$11,IF(V1889="LEJANA",'TARIFAS 2025'!$D$11))))</f>
        <v>31419</v>
      </c>
      <c r="AA1889" s="51">
        <f t="shared" si="30"/>
        <v>31419</v>
      </c>
    </row>
    <row r="1890" spans="1:27" s="85" customFormat="1" x14ac:dyDescent="0.3">
      <c r="A1890" s="40" t="s">
        <v>71</v>
      </c>
      <c r="B1890" s="40" t="str">
        <f>VLOOKUP(A1890,'CENTROS DE COSTOS'!A:D,2,0)</f>
        <v>0036-0004</v>
      </c>
      <c r="C1890" s="40" t="str">
        <f>VLOOKUP(A1890,'CENTROS DE COSTOS'!A:D,3,0)</f>
        <v>Wompi Centro</v>
      </c>
      <c r="D1890" s="40">
        <v>25386</v>
      </c>
      <c r="E1890" s="40">
        <v>3033725</v>
      </c>
      <c r="F1890" s="40">
        <v>27949</v>
      </c>
      <c r="G1890" s="40" t="s">
        <v>33</v>
      </c>
      <c r="H1890" s="40" t="s">
        <v>618</v>
      </c>
      <c r="I1890" s="40" t="s">
        <v>669</v>
      </c>
      <c r="J1890" s="40" t="s">
        <v>7668</v>
      </c>
      <c r="K1890" s="40" t="s">
        <v>1170</v>
      </c>
      <c r="L1890" s="40" t="s">
        <v>9842</v>
      </c>
      <c r="M1890" s="103">
        <v>45980.420138888891</v>
      </c>
      <c r="N1890" s="103">
        <v>45986.586805555547</v>
      </c>
      <c r="O1890" s="40" t="s">
        <v>35</v>
      </c>
      <c r="P1890" s="40" t="s">
        <v>35</v>
      </c>
      <c r="Q1890" s="40" t="s">
        <v>1494</v>
      </c>
      <c r="R1890" s="40" t="s">
        <v>1495</v>
      </c>
      <c r="S1890" s="40" t="s">
        <v>12083</v>
      </c>
      <c r="T1890" s="40" t="s">
        <v>1497</v>
      </c>
      <c r="U1890" s="40">
        <v>48</v>
      </c>
      <c r="V1890" s="40" t="str">
        <f>VLOOKUP(D1890,TIPOLOGIA!A:F,5,0)</f>
        <v>INTERMEDIA</v>
      </c>
      <c r="W1890" s="40" t="str">
        <f>VLOOKUP(D1890,TIPOLOGIA!A:F,6,0)</f>
        <v>TERRESTRE</v>
      </c>
      <c r="X1890" s="40" t="s">
        <v>1609</v>
      </c>
      <c r="Y1890" s="40">
        <v>1</v>
      </c>
      <c r="Z1890" s="51">
        <f>IF(T1890="SOPORTE_TELEFÓNICO",'TARIFAS 2025'!$B$14,IF(V1890="PRINCIPAL",'TARIFAS 2025'!$B$11,IF(V1890="INTERMEDIA",'TARIFAS 2025'!$C$11,IF(V1890="LEJANA",'TARIFAS 2025'!$D$11))))</f>
        <v>36351</v>
      </c>
      <c r="AA1890" s="51">
        <f t="shared" si="30"/>
        <v>36351</v>
      </c>
    </row>
    <row r="1891" spans="1:27" s="85" customFormat="1" x14ac:dyDescent="0.3">
      <c r="A1891" s="40" t="s">
        <v>95</v>
      </c>
      <c r="B1891" s="40" t="str">
        <f>VLOOKUP(A1891,'CENTROS DE COSTOS'!A:D,2,0)</f>
        <v>0036-0001</v>
      </c>
      <c r="C1891" s="40" t="str">
        <f>VLOOKUP(A1891,'CENTROS DE COSTOS'!A:D,3,0)</f>
        <v>Wompi Costa</v>
      </c>
      <c r="D1891" s="40">
        <v>70708</v>
      </c>
      <c r="E1891" s="40">
        <v>3034305</v>
      </c>
      <c r="F1891" s="40">
        <v>26654</v>
      </c>
      <c r="G1891" s="40" t="s">
        <v>33</v>
      </c>
      <c r="H1891" s="40" t="s">
        <v>504</v>
      </c>
      <c r="I1891" s="40" t="s">
        <v>1052</v>
      </c>
      <c r="J1891" s="40" t="s">
        <v>7669</v>
      </c>
      <c r="K1891" s="40" t="s">
        <v>1170</v>
      </c>
      <c r="L1891" s="40" t="s">
        <v>9843</v>
      </c>
      <c r="M1891" s="103">
        <v>45980.453472222223</v>
      </c>
      <c r="N1891" s="103">
        <v>45986.588194444441</v>
      </c>
      <c r="O1891" s="40" t="s">
        <v>35</v>
      </c>
      <c r="P1891" s="40" t="s">
        <v>35</v>
      </c>
      <c r="Q1891" s="40" t="s">
        <v>1494</v>
      </c>
      <c r="R1891" s="40" t="s">
        <v>1495</v>
      </c>
      <c r="S1891" s="40" t="s">
        <v>12084</v>
      </c>
      <c r="T1891" s="40" t="s">
        <v>1497</v>
      </c>
      <c r="U1891" s="40">
        <v>64</v>
      </c>
      <c r="V1891" s="40" t="str">
        <f>VLOOKUP(D1891,TIPOLOGIA!A:F,5,0)</f>
        <v>LEJANA</v>
      </c>
      <c r="W1891" s="40" t="str">
        <f>VLOOKUP(D1891,TIPOLOGIA!A:F,6,0)</f>
        <v>TERRESTRE</v>
      </c>
      <c r="X1891" s="40" t="s">
        <v>1571</v>
      </c>
      <c r="Y1891" s="40">
        <v>1</v>
      </c>
      <c r="Z1891" s="51">
        <f>IF(T1891="SOPORTE_TELEFÓNICO",'TARIFAS 2025'!$B$14,IF(V1891="PRINCIPAL",'TARIFAS 2025'!$B$11,IF(V1891="INTERMEDIA",'TARIFAS 2025'!$C$11,IF(V1891="LEJANA",'TARIFAS 2025'!$D$11))))</f>
        <v>40250</v>
      </c>
      <c r="AA1891" s="51">
        <f t="shared" si="30"/>
        <v>40250</v>
      </c>
    </row>
    <row r="1892" spans="1:27" s="85" customFormat="1" x14ac:dyDescent="0.3">
      <c r="A1892" s="40" t="s">
        <v>74</v>
      </c>
      <c r="B1892" s="40" t="str">
        <f>VLOOKUP(A1892,'CENTROS DE COSTOS'!A:D,2,0)</f>
        <v>0036-0007</v>
      </c>
      <c r="C1892" s="40" t="str">
        <f>VLOOKUP(A1892,'CENTROS DE COSTOS'!A:D,3,0)</f>
        <v>Wompi Santander</v>
      </c>
      <c r="D1892" s="40">
        <v>68547</v>
      </c>
      <c r="E1892" s="40">
        <v>3038950</v>
      </c>
      <c r="F1892" s="40">
        <v>59644</v>
      </c>
      <c r="G1892" s="40" t="s">
        <v>33</v>
      </c>
      <c r="H1892" s="40" t="s">
        <v>963</v>
      </c>
      <c r="I1892" s="40" t="s">
        <v>1013</v>
      </c>
      <c r="J1892" s="40" t="s">
        <v>1395</v>
      </c>
      <c r="K1892" s="40" t="s">
        <v>1170</v>
      </c>
      <c r="L1892" s="40" t="s">
        <v>9844</v>
      </c>
      <c r="M1892" s="103">
        <v>45981.363888888889</v>
      </c>
      <c r="N1892" s="103">
        <v>45986.588194444441</v>
      </c>
      <c r="O1892" s="40" t="s">
        <v>35</v>
      </c>
      <c r="P1892" s="40" t="s">
        <v>35</v>
      </c>
      <c r="Q1892" s="40" t="s">
        <v>1494</v>
      </c>
      <c r="R1892" s="40" t="s">
        <v>1495</v>
      </c>
      <c r="S1892" s="40" t="s">
        <v>12085</v>
      </c>
      <c r="T1892" s="40" t="s">
        <v>1497</v>
      </c>
      <c r="U1892" s="40">
        <v>64</v>
      </c>
      <c r="V1892" s="40" t="str">
        <f>VLOOKUP(D1892,TIPOLOGIA!A:F,5,0)</f>
        <v>INTERMEDIA</v>
      </c>
      <c r="W1892" s="40" t="str">
        <f>VLOOKUP(D1892,TIPOLOGIA!A:F,6,0)</f>
        <v>TERRESTRE</v>
      </c>
      <c r="X1892" s="40" t="s">
        <v>12480</v>
      </c>
      <c r="Y1892" s="40">
        <v>1</v>
      </c>
      <c r="Z1892" s="51">
        <f>IF(T1892="SOPORTE_TELEFÓNICO",'TARIFAS 2025'!$B$14,IF(V1892="PRINCIPAL",'TARIFAS 2025'!$B$11,IF(V1892="INTERMEDIA",'TARIFAS 2025'!$C$11,IF(V1892="LEJANA",'TARIFAS 2025'!$D$11))))</f>
        <v>36351</v>
      </c>
      <c r="AA1892" s="51">
        <f t="shared" si="30"/>
        <v>36351</v>
      </c>
    </row>
    <row r="1893" spans="1:27" s="85" customFormat="1" x14ac:dyDescent="0.3">
      <c r="A1893" s="40" t="s">
        <v>98</v>
      </c>
      <c r="B1893" s="40" t="str">
        <f>VLOOKUP(A1893,'CENTROS DE COSTOS'!A:D,2,0)</f>
        <v>0036-0006</v>
      </c>
      <c r="C1893" s="40" t="str">
        <f>VLOOKUP(A1893,'CENTROS DE COSTOS'!A:D,3,0)</f>
        <v>Wompi Oriente</v>
      </c>
      <c r="D1893" s="40">
        <v>50001</v>
      </c>
      <c r="E1893" s="40">
        <v>3052995</v>
      </c>
      <c r="F1893" s="40">
        <v>64344</v>
      </c>
      <c r="G1893" s="40" t="s">
        <v>33</v>
      </c>
      <c r="H1893" s="40" t="s">
        <v>814</v>
      </c>
      <c r="I1893" s="40" t="s">
        <v>98</v>
      </c>
      <c r="J1893" s="40" t="s">
        <v>7670</v>
      </c>
      <c r="K1893" s="40" t="s">
        <v>1170</v>
      </c>
      <c r="L1893" s="40" t="s">
        <v>9845</v>
      </c>
      <c r="M1893" s="103">
        <v>45985.45208333333</v>
      </c>
      <c r="N1893" s="103">
        <v>45986.588194444441</v>
      </c>
      <c r="O1893" s="40" t="s">
        <v>35</v>
      </c>
      <c r="P1893" s="40" t="s">
        <v>35</v>
      </c>
      <c r="Q1893" s="40" t="s">
        <v>1494</v>
      </c>
      <c r="R1893" s="40" t="s">
        <v>1495</v>
      </c>
      <c r="S1893" s="40" t="s">
        <v>12086</v>
      </c>
      <c r="T1893" s="40" t="s">
        <v>1172</v>
      </c>
      <c r="U1893" s="40">
        <v>40</v>
      </c>
      <c r="V1893" s="40" t="str">
        <f>VLOOKUP(D1893,TIPOLOGIA!A:F,5,0)</f>
        <v>PRINCIPAL</v>
      </c>
      <c r="W1893" s="40" t="str">
        <f>VLOOKUP(D1893,TIPOLOGIA!A:F,6,0)</f>
        <v>TERRESTRE</v>
      </c>
      <c r="X1893" s="40" t="s">
        <v>1604</v>
      </c>
      <c r="Y1893" s="40">
        <v>1</v>
      </c>
      <c r="Z1893" s="51">
        <f>IF(T1893="SOPORTE_TELEFÓNICO",'TARIFAS 2025'!$B$14,IF(V1893="PRINCIPAL",'TARIFAS 2025'!$B$11,IF(V1893="INTERMEDIA",'TARIFAS 2025'!$C$11,IF(V1893="LEJANA",'TARIFAS 2025'!$D$11))))</f>
        <v>31419</v>
      </c>
      <c r="AA1893" s="51">
        <f t="shared" si="30"/>
        <v>31419</v>
      </c>
    </row>
    <row r="1894" spans="1:27" s="85" customFormat="1" x14ac:dyDescent="0.3">
      <c r="A1894" s="40" t="s">
        <v>98</v>
      </c>
      <c r="B1894" s="40" t="str">
        <f>VLOOKUP(A1894,'CENTROS DE COSTOS'!A:D,2,0)</f>
        <v>0036-0006</v>
      </c>
      <c r="C1894" s="40" t="str">
        <f>VLOOKUP(A1894,'CENTROS DE COSTOS'!A:D,3,0)</f>
        <v>Wompi Oriente</v>
      </c>
      <c r="D1894" s="40">
        <v>50223</v>
      </c>
      <c r="E1894" s="40">
        <v>3041022</v>
      </c>
      <c r="F1894" s="40">
        <v>19605</v>
      </c>
      <c r="G1894" s="40" t="s">
        <v>33</v>
      </c>
      <c r="H1894" s="40" t="s">
        <v>814</v>
      </c>
      <c r="I1894" s="40" t="s">
        <v>820</v>
      </c>
      <c r="J1894" s="40" t="s">
        <v>7671</v>
      </c>
      <c r="K1894" s="40" t="s">
        <v>1170</v>
      </c>
      <c r="L1894" s="40" t="s">
        <v>9846</v>
      </c>
      <c r="M1894" s="103">
        <v>45981.474305555559</v>
      </c>
      <c r="N1894" s="103">
        <v>45986.589583333327</v>
      </c>
      <c r="O1894" s="40" t="s">
        <v>35</v>
      </c>
      <c r="P1894" s="40" t="s">
        <v>35</v>
      </c>
      <c r="Q1894" s="40" t="s">
        <v>1494</v>
      </c>
      <c r="R1894" s="40" t="s">
        <v>1495</v>
      </c>
      <c r="S1894" s="40" t="s">
        <v>12087</v>
      </c>
      <c r="T1894" s="40" t="s">
        <v>1497</v>
      </c>
      <c r="U1894" s="40">
        <v>48</v>
      </c>
      <c r="V1894" s="40" t="str">
        <f>VLOOKUP(D1894,TIPOLOGIA!A:F,5,0)</f>
        <v>INTERMEDIA</v>
      </c>
      <c r="W1894" s="40" t="str">
        <f>VLOOKUP(D1894,TIPOLOGIA!A:F,6,0)</f>
        <v>TERRESTRE</v>
      </c>
      <c r="X1894" s="40" t="s">
        <v>1749</v>
      </c>
      <c r="Y1894" s="40">
        <v>1</v>
      </c>
      <c r="Z1894" s="51">
        <f>IF(T1894="SOPORTE_TELEFÓNICO",'TARIFAS 2025'!$B$14,IF(V1894="PRINCIPAL",'TARIFAS 2025'!$B$11,IF(V1894="INTERMEDIA",'TARIFAS 2025'!$C$11,IF(V1894="LEJANA",'TARIFAS 2025'!$D$11))))</f>
        <v>36351</v>
      </c>
      <c r="AA1894" s="51">
        <f t="shared" si="30"/>
        <v>36351</v>
      </c>
    </row>
    <row r="1895" spans="1:27" s="85" customFormat="1" x14ac:dyDescent="0.3">
      <c r="A1895" s="40" t="s">
        <v>96</v>
      </c>
      <c r="B1895" s="40" t="str">
        <f>VLOOKUP(A1895,'CENTROS DE COSTOS'!A:D,2,0)</f>
        <v>0036-0007</v>
      </c>
      <c r="C1895" s="40" t="str">
        <f>VLOOKUP(A1895,'CENTROS DE COSTOS'!A:D,3,0)</f>
        <v>Wompi Santander</v>
      </c>
      <c r="D1895" s="40">
        <v>15238</v>
      </c>
      <c r="E1895" s="40">
        <v>3043632</v>
      </c>
      <c r="F1895" s="40">
        <v>22784</v>
      </c>
      <c r="G1895" s="40" t="s">
        <v>33</v>
      </c>
      <c r="H1895" s="40" t="s">
        <v>322</v>
      </c>
      <c r="I1895" s="40" t="s">
        <v>352</v>
      </c>
      <c r="J1895" s="40" t="s">
        <v>7672</v>
      </c>
      <c r="K1895" s="40" t="s">
        <v>1170</v>
      </c>
      <c r="L1895" s="40" t="s">
        <v>9847</v>
      </c>
      <c r="M1895" s="103">
        <v>45982.333333333343</v>
      </c>
      <c r="N1895" s="103">
        <v>45986.590277777781</v>
      </c>
      <c r="O1895" s="40" t="s">
        <v>35</v>
      </c>
      <c r="P1895" s="40" t="s">
        <v>35</v>
      </c>
      <c r="Q1895" s="40" t="s">
        <v>1494</v>
      </c>
      <c r="R1895" s="40" t="s">
        <v>1495</v>
      </c>
      <c r="S1895" s="40" t="s">
        <v>12088</v>
      </c>
      <c r="T1895" s="40" t="s">
        <v>1497</v>
      </c>
      <c r="U1895" s="40">
        <v>56</v>
      </c>
      <c r="V1895" s="40" t="str">
        <f>VLOOKUP(D1895,TIPOLOGIA!A:F,5,0)</f>
        <v>INTERMEDIA</v>
      </c>
      <c r="W1895" s="40" t="str">
        <f>VLOOKUP(D1895,TIPOLOGIA!A:F,6,0)</f>
        <v>TERRESTRE</v>
      </c>
      <c r="X1895" s="40" t="s">
        <v>1571</v>
      </c>
      <c r="Y1895" s="40">
        <v>1</v>
      </c>
      <c r="Z1895" s="51">
        <f>IF(T1895="SOPORTE_TELEFÓNICO",'TARIFAS 2025'!$B$14,IF(V1895="PRINCIPAL",'TARIFAS 2025'!$B$11,IF(V1895="INTERMEDIA",'TARIFAS 2025'!$C$11,IF(V1895="LEJANA",'TARIFAS 2025'!$D$11))))</f>
        <v>36351</v>
      </c>
      <c r="AA1895" s="51">
        <f t="shared" si="30"/>
        <v>36351</v>
      </c>
    </row>
    <row r="1896" spans="1:27" s="85" customFormat="1" x14ac:dyDescent="0.3">
      <c r="A1896" s="40" t="s">
        <v>91</v>
      </c>
      <c r="B1896" s="40" t="str">
        <f>VLOOKUP(A1896,'CENTROS DE COSTOS'!A:D,2,0)</f>
        <v>0036-0003</v>
      </c>
      <c r="C1896" s="40" t="str">
        <f>VLOOKUP(A1896,'CENTROS DE COSTOS'!A:D,3,0)</f>
        <v>Wompi Suroccidente</v>
      </c>
      <c r="D1896" s="40">
        <v>52835</v>
      </c>
      <c r="E1896" s="40">
        <v>3015646</v>
      </c>
      <c r="F1896" s="40">
        <v>62117</v>
      </c>
      <c r="G1896" s="40" t="s">
        <v>33</v>
      </c>
      <c r="H1896" s="40" t="s">
        <v>133</v>
      </c>
      <c r="I1896" s="40" t="s">
        <v>881</v>
      </c>
      <c r="J1896" s="40" t="s">
        <v>7673</v>
      </c>
      <c r="K1896" s="40" t="s">
        <v>1170</v>
      </c>
      <c r="L1896" s="40" t="s">
        <v>9848</v>
      </c>
      <c r="M1896" s="103">
        <v>45974.568749999999</v>
      </c>
      <c r="N1896" s="103">
        <v>45986.597916666673</v>
      </c>
      <c r="O1896" s="40" t="s">
        <v>35</v>
      </c>
      <c r="P1896" s="40" t="s">
        <v>35</v>
      </c>
      <c r="Q1896" s="40" t="s">
        <v>1494</v>
      </c>
      <c r="R1896" s="40" t="s">
        <v>1495</v>
      </c>
      <c r="S1896" s="40" t="s">
        <v>12089</v>
      </c>
      <c r="T1896" s="40" t="s">
        <v>1497</v>
      </c>
      <c r="U1896" s="40">
        <v>64</v>
      </c>
      <c r="V1896" s="40" t="str">
        <f>VLOOKUP(D1896,TIPOLOGIA!A:F,5,0)</f>
        <v>LEJANA</v>
      </c>
      <c r="W1896" s="40" t="str">
        <f>VLOOKUP(D1896,TIPOLOGIA!A:F,6,0)</f>
        <v>TERRESTRE</v>
      </c>
      <c r="X1896" s="40" t="s">
        <v>1749</v>
      </c>
      <c r="Y1896" s="40">
        <v>1</v>
      </c>
      <c r="Z1896" s="51">
        <f>IF(T1896="SOPORTE_TELEFÓNICO",'TARIFAS 2025'!$B$14,IF(V1896="PRINCIPAL",'TARIFAS 2025'!$B$11,IF(V1896="INTERMEDIA",'TARIFAS 2025'!$C$11,IF(V1896="LEJANA",'TARIFAS 2025'!$D$11))))</f>
        <v>40250</v>
      </c>
      <c r="AA1896" s="51">
        <f t="shared" si="30"/>
        <v>40250</v>
      </c>
    </row>
    <row r="1897" spans="1:27" s="85" customFormat="1" x14ac:dyDescent="0.3">
      <c r="A1897" s="40" t="s">
        <v>91</v>
      </c>
      <c r="B1897" s="40" t="str">
        <f>VLOOKUP(A1897,'CENTROS DE COSTOS'!A:D,2,0)</f>
        <v>0036-0003</v>
      </c>
      <c r="C1897" s="40" t="str">
        <f>VLOOKUP(A1897,'CENTROS DE COSTOS'!A:D,3,0)</f>
        <v>Wompi Suroccidente</v>
      </c>
      <c r="D1897" s="40">
        <v>52720</v>
      </c>
      <c r="E1897" s="40">
        <v>3020411</v>
      </c>
      <c r="F1897" s="40">
        <v>10995</v>
      </c>
      <c r="G1897" s="40" t="s">
        <v>33</v>
      </c>
      <c r="H1897" s="40" t="s">
        <v>133</v>
      </c>
      <c r="I1897" s="40" t="s">
        <v>886</v>
      </c>
      <c r="J1897" s="40" t="s">
        <v>7674</v>
      </c>
      <c r="K1897" s="40" t="s">
        <v>1170</v>
      </c>
      <c r="L1897" s="40" t="s">
        <v>9849</v>
      </c>
      <c r="M1897" s="103">
        <v>45975.506249999999</v>
      </c>
      <c r="N1897" s="103">
        <v>45986.598611111112</v>
      </c>
      <c r="O1897" s="40" t="s">
        <v>35</v>
      </c>
      <c r="P1897" s="40" t="s">
        <v>35</v>
      </c>
      <c r="Q1897" s="40" t="s">
        <v>1494</v>
      </c>
      <c r="R1897" s="40" t="s">
        <v>1495</v>
      </c>
      <c r="S1897" s="40" t="s">
        <v>12090</v>
      </c>
      <c r="T1897" s="40" t="s">
        <v>1497</v>
      </c>
      <c r="U1897" s="40">
        <v>24</v>
      </c>
      <c r="V1897" s="40" t="str">
        <f>VLOOKUP(D1897,TIPOLOGIA!A:F,5,0)</f>
        <v>INTERMEDIA</v>
      </c>
      <c r="W1897" s="40" t="str">
        <f>VLOOKUP(D1897,TIPOLOGIA!A:F,6,0)</f>
        <v>TERRESTRE</v>
      </c>
      <c r="X1897" s="40" t="s">
        <v>1675</v>
      </c>
      <c r="Y1897" s="40">
        <v>1</v>
      </c>
      <c r="Z1897" s="51">
        <f>IF(T1897="SOPORTE_TELEFÓNICO",'TARIFAS 2025'!$B$14,IF(V1897="PRINCIPAL",'TARIFAS 2025'!$B$11,IF(V1897="INTERMEDIA",'TARIFAS 2025'!$C$11,IF(V1897="LEJANA",'TARIFAS 2025'!$D$11))))</f>
        <v>36351</v>
      </c>
      <c r="AA1897" s="51">
        <f t="shared" si="30"/>
        <v>36351</v>
      </c>
    </row>
    <row r="1898" spans="1:27" s="85" customFormat="1" x14ac:dyDescent="0.3">
      <c r="A1898" s="40" t="s">
        <v>89</v>
      </c>
      <c r="B1898" s="40" t="str">
        <f>VLOOKUP(A1898,'CENTROS DE COSTOS'!A:D,2,0)</f>
        <v>0036-0001</v>
      </c>
      <c r="C1898" s="40" t="str">
        <f>VLOOKUP(A1898,'CENTROS DE COSTOS'!A:D,3,0)</f>
        <v>Wompi Costa</v>
      </c>
      <c r="D1898" s="40">
        <v>5895</v>
      </c>
      <c r="E1898" s="40">
        <v>3021416</v>
      </c>
      <c r="F1898" s="40">
        <v>62517</v>
      </c>
      <c r="G1898" s="40" t="s">
        <v>33</v>
      </c>
      <c r="H1898" s="40" t="s">
        <v>120</v>
      </c>
      <c r="I1898" s="40" t="s">
        <v>244</v>
      </c>
      <c r="J1898" s="40" t="s">
        <v>7675</v>
      </c>
      <c r="K1898" s="40" t="s">
        <v>1170</v>
      </c>
      <c r="L1898" s="40" t="s">
        <v>9850</v>
      </c>
      <c r="M1898" s="103">
        <v>45975.633333333331</v>
      </c>
      <c r="N1898" s="103">
        <v>45986.599305555559</v>
      </c>
      <c r="O1898" s="40" t="s">
        <v>35</v>
      </c>
      <c r="P1898" s="40" t="s">
        <v>35</v>
      </c>
      <c r="Q1898" s="40" t="s">
        <v>1494</v>
      </c>
      <c r="R1898" s="40" t="s">
        <v>1495</v>
      </c>
      <c r="S1898" s="40" t="s">
        <v>12091</v>
      </c>
      <c r="T1898" s="40" t="s">
        <v>1497</v>
      </c>
      <c r="U1898" s="40">
        <v>16</v>
      </c>
      <c r="V1898" s="40" t="str">
        <f>VLOOKUP(D1898,TIPOLOGIA!A:F,5,0)</f>
        <v>LEJANA</v>
      </c>
      <c r="W1898" s="40" t="str">
        <f>VLOOKUP(D1898,TIPOLOGIA!A:F,6,0)</f>
        <v>TERRESTRE</v>
      </c>
      <c r="X1898" s="40" t="s">
        <v>1675</v>
      </c>
      <c r="Y1898" s="40">
        <v>1</v>
      </c>
      <c r="Z1898" s="51">
        <f>IF(T1898="SOPORTE_TELEFÓNICO",'TARIFAS 2025'!$B$14,IF(V1898="PRINCIPAL",'TARIFAS 2025'!$B$11,IF(V1898="INTERMEDIA",'TARIFAS 2025'!$C$11,IF(V1898="LEJANA",'TARIFAS 2025'!$D$11))))</f>
        <v>40250</v>
      </c>
      <c r="AA1898" s="51">
        <f t="shared" si="30"/>
        <v>40250</v>
      </c>
    </row>
    <row r="1899" spans="1:27" s="85" customFormat="1" x14ac:dyDescent="0.3">
      <c r="A1899" s="40" t="s">
        <v>77</v>
      </c>
      <c r="B1899" s="40" t="str">
        <f>VLOOKUP(A1899,'CENTROS DE COSTOS'!A:D,2,0)</f>
        <v>0036-0003</v>
      </c>
      <c r="C1899" s="40" t="str">
        <f>VLOOKUP(A1899,'CENTROS DE COSTOS'!A:D,3,0)</f>
        <v>Wompi Suroccidente</v>
      </c>
      <c r="D1899" s="40">
        <v>19001</v>
      </c>
      <c r="E1899" s="40">
        <v>3044624</v>
      </c>
      <c r="F1899" s="40">
        <v>69740</v>
      </c>
      <c r="G1899" s="40" t="s">
        <v>33</v>
      </c>
      <c r="H1899" s="40" t="s">
        <v>498</v>
      </c>
      <c r="I1899" s="40" t="s">
        <v>93</v>
      </c>
      <c r="J1899" s="40" t="s">
        <v>7475</v>
      </c>
      <c r="K1899" s="40" t="s">
        <v>1170</v>
      </c>
      <c r="L1899" s="40" t="s">
        <v>9851</v>
      </c>
      <c r="M1899" s="103">
        <v>45982.363888888889</v>
      </c>
      <c r="N1899" s="103">
        <v>45986.604861111111</v>
      </c>
      <c r="O1899" s="40" t="s">
        <v>35</v>
      </c>
      <c r="P1899" s="40" t="s">
        <v>35</v>
      </c>
      <c r="Q1899" s="40" t="s">
        <v>1494</v>
      </c>
      <c r="R1899" s="40" t="s">
        <v>1495</v>
      </c>
      <c r="S1899" s="40" t="s">
        <v>12092</v>
      </c>
      <c r="T1899" s="40" t="s">
        <v>1172</v>
      </c>
      <c r="U1899" s="40">
        <v>16</v>
      </c>
      <c r="V1899" s="40" t="str">
        <f>VLOOKUP(D1899,TIPOLOGIA!A:F,5,0)</f>
        <v>LEJANA</v>
      </c>
      <c r="W1899" s="40" t="str">
        <f>VLOOKUP(D1899,TIPOLOGIA!A:F,6,0)</f>
        <v>TERRESTRE</v>
      </c>
      <c r="X1899" s="40" t="s">
        <v>1194</v>
      </c>
      <c r="Y1899" s="40">
        <v>1</v>
      </c>
      <c r="Z1899" s="51">
        <f>IF(T1899="SOPORTE_TELEFÓNICO",'TARIFAS 2025'!$B$14,IF(V1899="PRINCIPAL",'TARIFAS 2025'!$B$11,IF(V1899="INTERMEDIA",'TARIFAS 2025'!$C$11,IF(V1899="LEJANA",'TARIFAS 2025'!$D$11))))</f>
        <v>40250</v>
      </c>
      <c r="AA1899" s="51">
        <f t="shared" si="30"/>
        <v>40250</v>
      </c>
    </row>
    <row r="1900" spans="1:27" s="85" customFormat="1" x14ac:dyDescent="0.3">
      <c r="A1900" s="40" t="s">
        <v>81</v>
      </c>
      <c r="B1900" s="40" t="str">
        <f>VLOOKUP(A1900,'CENTROS DE COSTOS'!A:D,2,0)</f>
        <v>0036-0007</v>
      </c>
      <c r="C1900" s="40" t="str">
        <f>VLOOKUP(A1900,'CENTROS DE COSTOS'!A:D,3,0)</f>
        <v>Wompi Santander</v>
      </c>
      <c r="D1900" s="40">
        <v>54001</v>
      </c>
      <c r="E1900" s="40">
        <v>3054606</v>
      </c>
      <c r="F1900" s="40">
        <v>74335</v>
      </c>
      <c r="G1900" s="40" t="s">
        <v>33</v>
      </c>
      <c r="H1900" s="40" t="s">
        <v>891</v>
      </c>
      <c r="I1900" s="40" t="s">
        <v>81</v>
      </c>
      <c r="J1900" s="40" t="s">
        <v>7676</v>
      </c>
      <c r="K1900" s="40" t="s">
        <v>1170</v>
      </c>
      <c r="L1900" s="40" t="s">
        <v>9852</v>
      </c>
      <c r="M1900" s="103">
        <v>45985.531944444447</v>
      </c>
      <c r="N1900" s="103">
        <v>45986.607638888891</v>
      </c>
      <c r="O1900" s="40" t="s">
        <v>35</v>
      </c>
      <c r="P1900" s="40" t="s">
        <v>35</v>
      </c>
      <c r="Q1900" s="40" t="s">
        <v>1494</v>
      </c>
      <c r="R1900" s="40" t="s">
        <v>1495</v>
      </c>
      <c r="S1900" s="40" t="s">
        <v>12093</v>
      </c>
      <c r="T1900" s="40" t="s">
        <v>1172</v>
      </c>
      <c r="U1900" s="40">
        <v>16</v>
      </c>
      <c r="V1900" s="40" t="str">
        <f>VLOOKUP(D1900,TIPOLOGIA!A:F,5,0)</f>
        <v>PRINCIPAL</v>
      </c>
      <c r="W1900" s="40" t="str">
        <f>VLOOKUP(D1900,TIPOLOGIA!A:F,6,0)</f>
        <v>TERRESTRE</v>
      </c>
      <c r="X1900" s="40" t="s">
        <v>1188</v>
      </c>
      <c r="Y1900" s="40">
        <v>1</v>
      </c>
      <c r="Z1900" s="51">
        <f>IF(T1900="SOPORTE_TELEFÓNICO",'TARIFAS 2025'!$B$14,IF(V1900="PRINCIPAL",'TARIFAS 2025'!$B$11,IF(V1900="INTERMEDIA",'TARIFAS 2025'!$C$11,IF(V1900="LEJANA",'TARIFAS 2025'!$D$11))))</f>
        <v>31419</v>
      </c>
      <c r="AA1900" s="51">
        <f t="shared" si="30"/>
        <v>31419</v>
      </c>
    </row>
    <row r="1901" spans="1:27" s="85" customFormat="1" x14ac:dyDescent="0.3">
      <c r="A1901" s="40" t="s">
        <v>81</v>
      </c>
      <c r="B1901" s="40" t="str">
        <f>VLOOKUP(A1901,'CENTROS DE COSTOS'!A:D,2,0)</f>
        <v>0036-0007</v>
      </c>
      <c r="C1901" s="40" t="str">
        <f>VLOOKUP(A1901,'CENTROS DE COSTOS'!A:D,3,0)</f>
        <v>Wompi Santander</v>
      </c>
      <c r="D1901" s="40">
        <v>54405</v>
      </c>
      <c r="E1901" s="40">
        <v>3054252</v>
      </c>
      <c r="F1901" s="40">
        <v>78085</v>
      </c>
      <c r="G1901" s="40" t="s">
        <v>33</v>
      </c>
      <c r="H1901" s="40" t="s">
        <v>891</v>
      </c>
      <c r="I1901" s="40" t="s">
        <v>913</v>
      </c>
      <c r="J1901" s="40" t="s">
        <v>7677</v>
      </c>
      <c r="K1901" s="40" t="s">
        <v>1170</v>
      </c>
      <c r="L1901" s="40" t="s">
        <v>9853</v>
      </c>
      <c r="M1901" s="103">
        <v>45985.50277777778</v>
      </c>
      <c r="N1901" s="103">
        <v>45986.609722222223</v>
      </c>
      <c r="O1901" s="40" t="s">
        <v>35</v>
      </c>
      <c r="P1901" s="40" t="s">
        <v>35</v>
      </c>
      <c r="Q1901" s="40" t="s">
        <v>1494</v>
      </c>
      <c r="R1901" s="40" t="s">
        <v>1495</v>
      </c>
      <c r="S1901" s="40" t="s">
        <v>12094</v>
      </c>
      <c r="T1901" s="40" t="s">
        <v>1172</v>
      </c>
      <c r="U1901" s="40">
        <v>24</v>
      </c>
      <c r="V1901" s="40" t="str">
        <f>VLOOKUP(D1901,TIPOLOGIA!A:F,5,0)</f>
        <v>PRINCIPAL</v>
      </c>
      <c r="W1901" s="40" t="str">
        <f>VLOOKUP(D1901,TIPOLOGIA!A:F,6,0)</f>
        <v>TERRESTRE</v>
      </c>
      <c r="X1901" s="40" t="s">
        <v>1313</v>
      </c>
      <c r="Y1901" s="40">
        <v>1</v>
      </c>
      <c r="Z1901" s="51">
        <f>IF(T1901="SOPORTE_TELEFÓNICO",'TARIFAS 2025'!$B$14,IF(V1901="PRINCIPAL",'TARIFAS 2025'!$B$11,IF(V1901="INTERMEDIA",'TARIFAS 2025'!$C$11,IF(V1901="LEJANA",'TARIFAS 2025'!$D$11))))</f>
        <v>31419</v>
      </c>
      <c r="AA1901" s="51">
        <f t="shared" si="30"/>
        <v>31419</v>
      </c>
    </row>
    <row r="1902" spans="1:27" s="85" customFormat="1" x14ac:dyDescent="0.3">
      <c r="A1902" s="40" t="s">
        <v>68</v>
      </c>
      <c r="B1902" s="40" t="str">
        <f>VLOOKUP(A1902,'CENTROS DE COSTOS'!A:D,2,0)</f>
        <v>0036-0001</v>
      </c>
      <c r="C1902" s="40" t="str">
        <f>VLOOKUP(A1902,'CENTROS DE COSTOS'!A:D,3,0)</f>
        <v>Wompi Costa</v>
      </c>
      <c r="D1902" s="40">
        <v>8001</v>
      </c>
      <c r="E1902" s="40">
        <v>3049192</v>
      </c>
      <c r="F1902" s="40">
        <v>32066</v>
      </c>
      <c r="G1902" s="40" t="s">
        <v>33</v>
      </c>
      <c r="H1902" s="40" t="s">
        <v>253</v>
      </c>
      <c r="I1902" s="40" t="s">
        <v>68</v>
      </c>
      <c r="J1902" s="40" t="s">
        <v>7678</v>
      </c>
      <c r="K1902" s="40" t="s">
        <v>1170</v>
      </c>
      <c r="L1902" s="40" t="s">
        <v>9854</v>
      </c>
      <c r="M1902" s="103">
        <v>45985.333333333343</v>
      </c>
      <c r="N1902" s="103">
        <v>45986.61041666667</v>
      </c>
      <c r="O1902" s="40" t="s">
        <v>35</v>
      </c>
      <c r="P1902" s="40" t="s">
        <v>35</v>
      </c>
      <c r="Q1902" s="40" t="s">
        <v>1494</v>
      </c>
      <c r="R1902" s="40" t="s">
        <v>1495</v>
      </c>
      <c r="S1902" s="40" t="s">
        <v>12095</v>
      </c>
      <c r="T1902" s="40" t="s">
        <v>1172</v>
      </c>
      <c r="U1902" s="40">
        <v>40</v>
      </c>
      <c r="V1902" s="40" t="str">
        <f>VLOOKUP(D1902,TIPOLOGIA!A:F,5,0)</f>
        <v>PRINCIPAL</v>
      </c>
      <c r="W1902" s="40" t="str">
        <f>VLOOKUP(D1902,TIPOLOGIA!A:F,6,0)</f>
        <v>TERRESTRE</v>
      </c>
      <c r="X1902" s="40" t="s">
        <v>1537</v>
      </c>
      <c r="Y1902" s="40">
        <v>1</v>
      </c>
      <c r="Z1902" s="51">
        <f>IF(T1902="SOPORTE_TELEFÓNICO",'TARIFAS 2025'!$B$14,IF(V1902="PRINCIPAL",'TARIFAS 2025'!$B$11,IF(V1902="INTERMEDIA",'TARIFAS 2025'!$C$11,IF(V1902="LEJANA",'TARIFAS 2025'!$D$11))))</f>
        <v>31419</v>
      </c>
      <c r="AA1902" s="51">
        <f t="shared" si="30"/>
        <v>31419</v>
      </c>
    </row>
    <row r="1903" spans="1:27" s="85" customFormat="1" x14ac:dyDescent="0.3">
      <c r="A1903" s="40" t="s">
        <v>89</v>
      </c>
      <c r="B1903" s="40" t="str">
        <f>VLOOKUP(A1903,'CENTROS DE COSTOS'!A:D,2,0)</f>
        <v>0036-0001</v>
      </c>
      <c r="C1903" s="40" t="str">
        <f>VLOOKUP(A1903,'CENTROS DE COSTOS'!A:D,3,0)</f>
        <v>Wompi Costa</v>
      </c>
      <c r="D1903" s="40">
        <v>5895</v>
      </c>
      <c r="E1903" s="40">
        <v>2955912</v>
      </c>
      <c r="F1903" s="40">
        <v>77490</v>
      </c>
      <c r="G1903" s="40" t="s">
        <v>33</v>
      </c>
      <c r="H1903" s="40" t="s">
        <v>120</v>
      </c>
      <c r="I1903" s="40" t="s">
        <v>244</v>
      </c>
      <c r="J1903" s="40" t="s">
        <v>7679</v>
      </c>
      <c r="K1903" s="40" t="s">
        <v>1170</v>
      </c>
      <c r="L1903" s="40" t="s">
        <v>9855</v>
      </c>
      <c r="M1903" s="103">
        <v>45960.333333333343</v>
      </c>
      <c r="N1903" s="103">
        <v>45986.620138888888</v>
      </c>
      <c r="O1903" s="40" t="s">
        <v>35</v>
      </c>
      <c r="P1903" s="40" t="s">
        <v>35</v>
      </c>
      <c r="Q1903" s="40" t="s">
        <v>1494</v>
      </c>
      <c r="R1903" s="40" t="s">
        <v>1495</v>
      </c>
      <c r="S1903" s="40" t="s">
        <v>12096</v>
      </c>
      <c r="T1903" s="40" t="s">
        <v>1497</v>
      </c>
      <c r="U1903" s="40">
        <v>16</v>
      </c>
      <c r="V1903" s="40" t="str">
        <f>VLOOKUP(D1903,TIPOLOGIA!A:F,5,0)</f>
        <v>LEJANA</v>
      </c>
      <c r="W1903" s="40" t="str">
        <f>VLOOKUP(D1903,TIPOLOGIA!A:F,6,0)</f>
        <v>TERRESTRE</v>
      </c>
      <c r="X1903" s="40" t="s">
        <v>1802</v>
      </c>
      <c r="Y1903" s="40">
        <v>1</v>
      </c>
      <c r="Z1903" s="51">
        <f>IF(T1903="SOPORTE_TELEFÓNICO",'TARIFAS 2025'!$B$14,IF(V1903="PRINCIPAL",'TARIFAS 2025'!$B$11,IF(V1903="INTERMEDIA",'TARIFAS 2025'!$C$11,IF(V1903="LEJANA",'TARIFAS 2025'!$D$11))))</f>
        <v>40250</v>
      </c>
      <c r="AA1903" s="51">
        <f t="shared" si="30"/>
        <v>40250</v>
      </c>
    </row>
    <row r="1904" spans="1:27" s="85" customFormat="1" x14ac:dyDescent="0.3">
      <c r="A1904" s="40" t="s">
        <v>71</v>
      </c>
      <c r="B1904" s="40" t="str">
        <f>VLOOKUP(A1904,'CENTROS DE COSTOS'!A:D,2,0)</f>
        <v>0036-0004</v>
      </c>
      <c r="C1904" s="40" t="str">
        <f>VLOOKUP(A1904,'CENTROS DE COSTOS'!A:D,3,0)</f>
        <v>Wompi Centro</v>
      </c>
      <c r="D1904" s="40">
        <v>25473</v>
      </c>
      <c r="E1904" s="40">
        <v>3049398</v>
      </c>
      <c r="F1904" s="40">
        <v>52225</v>
      </c>
      <c r="G1904" s="40" t="s">
        <v>33</v>
      </c>
      <c r="H1904" s="40" t="s">
        <v>618</v>
      </c>
      <c r="I1904" s="40" t="s">
        <v>620</v>
      </c>
      <c r="J1904" s="40" t="s">
        <v>1629</v>
      </c>
      <c r="K1904" s="40" t="s">
        <v>1170</v>
      </c>
      <c r="L1904" s="40" t="s">
        <v>9856</v>
      </c>
      <c r="M1904" s="103">
        <v>45985.333333333343</v>
      </c>
      <c r="N1904" s="103">
        <v>45986.629861111112</v>
      </c>
      <c r="O1904" s="40" t="s">
        <v>35</v>
      </c>
      <c r="P1904" s="40" t="s">
        <v>35</v>
      </c>
      <c r="Q1904" s="40" t="s">
        <v>1494</v>
      </c>
      <c r="R1904" s="40" t="s">
        <v>1495</v>
      </c>
      <c r="S1904" s="40" t="s">
        <v>12097</v>
      </c>
      <c r="T1904" s="40" t="s">
        <v>1172</v>
      </c>
      <c r="U1904" s="40">
        <v>64</v>
      </c>
      <c r="V1904" s="40" t="str">
        <f>VLOOKUP(D1904,TIPOLOGIA!A:F,5,0)</f>
        <v>PRINCIPAL</v>
      </c>
      <c r="W1904" s="40" t="str">
        <f>VLOOKUP(D1904,TIPOLOGIA!A:F,6,0)</f>
        <v>TERRESTRE</v>
      </c>
      <c r="X1904" s="40" t="s">
        <v>1197</v>
      </c>
      <c r="Y1904" s="40">
        <v>1</v>
      </c>
      <c r="Z1904" s="51">
        <f>IF(T1904="SOPORTE_TELEFÓNICO",'TARIFAS 2025'!$B$14,IF(V1904="PRINCIPAL",'TARIFAS 2025'!$B$11,IF(V1904="INTERMEDIA",'TARIFAS 2025'!$C$11,IF(V1904="LEJANA",'TARIFAS 2025'!$D$11))))</f>
        <v>31419</v>
      </c>
      <c r="AA1904" s="51">
        <f t="shared" si="30"/>
        <v>31419</v>
      </c>
    </row>
    <row r="1905" spans="1:27" s="85" customFormat="1" x14ac:dyDescent="0.3">
      <c r="A1905" s="40" t="s">
        <v>74</v>
      </c>
      <c r="B1905" s="40" t="str">
        <f>VLOOKUP(A1905,'CENTROS DE COSTOS'!A:D,2,0)</f>
        <v>0036-0007</v>
      </c>
      <c r="C1905" s="40" t="str">
        <f>VLOOKUP(A1905,'CENTROS DE COSTOS'!A:D,3,0)</f>
        <v>Wompi Santander</v>
      </c>
      <c r="D1905" s="40">
        <v>68207</v>
      </c>
      <c r="E1905" s="40">
        <v>3038972</v>
      </c>
      <c r="F1905" s="40">
        <v>66097</v>
      </c>
      <c r="G1905" s="40" t="s">
        <v>33</v>
      </c>
      <c r="H1905" s="40" t="s">
        <v>963</v>
      </c>
      <c r="I1905" s="40" t="s">
        <v>127</v>
      </c>
      <c r="J1905" s="40" t="s">
        <v>7680</v>
      </c>
      <c r="K1905" s="40" t="s">
        <v>1170</v>
      </c>
      <c r="L1905" s="40" t="s">
        <v>9857</v>
      </c>
      <c r="M1905" s="103">
        <v>45981.371527777781</v>
      </c>
      <c r="N1905" s="103">
        <v>45986.644444444442</v>
      </c>
      <c r="O1905" s="40" t="s">
        <v>35</v>
      </c>
      <c r="P1905" s="40" t="s">
        <v>35</v>
      </c>
      <c r="Q1905" s="40" t="s">
        <v>1494</v>
      </c>
      <c r="R1905" s="40" t="s">
        <v>1495</v>
      </c>
      <c r="S1905" s="40" t="s">
        <v>12098</v>
      </c>
      <c r="T1905" s="40" t="s">
        <v>1497</v>
      </c>
      <c r="U1905" s="40">
        <v>16</v>
      </c>
      <c r="V1905" s="40" t="str">
        <f>VLOOKUP(D1905,TIPOLOGIA!A:F,5,0)</f>
        <v>LEJANA</v>
      </c>
      <c r="W1905" s="40" t="str">
        <f>VLOOKUP(D1905,TIPOLOGIA!A:F,6,0)</f>
        <v>TERRESTRE</v>
      </c>
      <c r="X1905" s="40" t="s">
        <v>12480</v>
      </c>
      <c r="Y1905" s="40">
        <v>1</v>
      </c>
      <c r="Z1905" s="51">
        <f>IF(T1905="SOPORTE_TELEFÓNICO",'TARIFAS 2025'!$B$14,IF(V1905="PRINCIPAL",'TARIFAS 2025'!$B$11,IF(V1905="INTERMEDIA",'TARIFAS 2025'!$C$11,IF(V1905="LEJANA",'TARIFAS 2025'!$D$11))))</f>
        <v>40250</v>
      </c>
      <c r="AA1905" s="51">
        <f t="shared" si="30"/>
        <v>40250</v>
      </c>
    </row>
    <row r="1906" spans="1:27" s="85" customFormat="1" x14ac:dyDescent="0.3">
      <c r="A1906" s="40" t="s">
        <v>74</v>
      </c>
      <c r="B1906" s="40" t="str">
        <f>VLOOKUP(A1906,'CENTROS DE COSTOS'!A:D,2,0)</f>
        <v>0036-0007</v>
      </c>
      <c r="C1906" s="40" t="str">
        <f>VLOOKUP(A1906,'CENTROS DE COSTOS'!A:D,3,0)</f>
        <v>Wompi Santander</v>
      </c>
      <c r="D1906" s="40">
        <v>68207</v>
      </c>
      <c r="E1906" s="40">
        <v>3044275</v>
      </c>
      <c r="F1906" s="40">
        <v>51776</v>
      </c>
      <c r="G1906" s="40" t="s">
        <v>33</v>
      </c>
      <c r="H1906" s="40" t="s">
        <v>963</v>
      </c>
      <c r="I1906" s="40" t="s">
        <v>127</v>
      </c>
      <c r="J1906" s="40" t="s">
        <v>7681</v>
      </c>
      <c r="K1906" s="40" t="s">
        <v>1170</v>
      </c>
      <c r="L1906" s="40" t="s">
        <v>9858</v>
      </c>
      <c r="M1906" s="103">
        <v>45982.353472222218</v>
      </c>
      <c r="N1906" s="103">
        <v>45986.645833333343</v>
      </c>
      <c r="O1906" s="40" t="s">
        <v>35</v>
      </c>
      <c r="P1906" s="40" t="s">
        <v>35</v>
      </c>
      <c r="Q1906" s="40" t="s">
        <v>1494</v>
      </c>
      <c r="R1906" s="40" t="s">
        <v>1495</v>
      </c>
      <c r="S1906" s="40" t="s">
        <v>12099</v>
      </c>
      <c r="T1906" s="40" t="s">
        <v>1497</v>
      </c>
      <c r="U1906" s="40">
        <v>16</v>
      </c>
      <c r="V1906" s="40" t="str">
        <f>VLOOKUP(D1906,TIPOLOGIA!A:F,5,0)</f>
        <v>LEJANA</v>
      </c>
      <c r="W1906" s="40" t="str">
        <f>VLOOKUP(D1906,TIPOLOGIA!A:F,6,0)</f>
        <v>TERRESTRE</v>
      </c>
      <c r="X1906" s="40" t="s">
        <v>1571</v>
      </c>
      <c r="Y1906" s="40">
        <v>1</v>
      </c>
      <c r="Z1906" s="51">
        <f>IF(T1906="SOPORTE_TELEFÓNICO",'TARIFAS 2025'!$B$14,IF(V1906="PRINCIPAL",'TARIFAS 2025'!$B$11,IF(V1906="INTERMEDIA",'TARIFAS 2025'!$C$11,IF(V1906="LEJANA",'TARIFAS 2025'!$D$11))))</f>
        <v>40250</v>
      </c>
      <c r="AA1906" s="51">
        <f t="shared" si="30"/>
        <v>40250</v>
      </c>
    </row>
    <row r="1907" spans="1:27" s="85" customFormat="1" x14ac:dyDescent="0.3">
      <c r="A1907" s="40" t="s">
        <v>71</v>
      </c>
      <c r="B1907" s="40" t="str">
        <f>VLOOKUP(A1907,'CENTROS DE COSTOS'!A:D,2,0)</f>
        <v>0036-0004</v>
      </c>
      <c r="C1907" s="40" t="str">
        <f>VLOOKUP(A1907,'CENTROS DE COSTOS'!A:D,3,0)</f>
        <v>Wompi Centro</v>
      </c>
      <c r="D1907" s="40">
        <v>25269</v>
      </c>
      <c r="E1907" s="40">
        <v>3045712</v>
      </c>
      <c r="F1907" s="40">
        <v>68553</v>
      </c>
      <c r="G1907" s="40" t="s">
        <v>33</v>
      </c>
      <c r="H1907" s="40" t="s">
        <v>618</v>
      </c>
      <c r="I1907" s="40" t="s">
        <v>647</v>
      </c>
      <c r="J1907" s="40" t="s">
        <v>7682</v>
      </c>
      <c r="K1907" s="40" t="s">
        <v>1170</v>
      </c>
      <c r="L1907" s="40" t="s">
        <v>9859</v>
      </c>
      <c r="M1907" s="103">
        <v>45982.45416666667</v>
      </c>
      <c r="N1907" s="103">
        <v>45986.646527777782</v>
      </c>
      <c r="O1907" s="40" t="s">
        <v>35</v>
      </c>
      <c r="P1907" s="40" t="s">
        <v>35</v>
      </c>
      <c r="Q1907" s="40" t="s">
        <v>1494</v>
      </c>
      <c r="R1907" s="40" t="s">
        <v>1495</v>
      </c>
      <c r="S1907" s="40" t="s">
        <v>12100</v>
      </c>
      <c r="T1907" s="40" t="s">
        <v>1497</v>
      </c>
      <c r="U1907" s="40">
        <v>24</v>
      </c>
      <c r="V1907" s="40" t="str">
        <f>VLOOKUP(D1907,TIPOLOGIA!A:F,5,0)</f>
        <v>INTERMEDIA</v>
      </c>
      <c r="W1907" s="40" t="str">
        <f>VLOOKUP(D1907,TIPOLOGIA!A:F,6,0)</f>
        <v>TERRESTRE</v>
      </c>
      <c r="X1907" s="40" t="s">
        <v>1571</v>
      </c>
      <c r="Y1907" s="40">
        <v>1</v>
      </c>
      <c r="Z1907" s="51">
        <f>IF(T1907="SOPORTE_TELEFÓNICO",'TARIFAS 2025'!$B$14,IF(V1907="PRINCIPAL",'TARIFAS 2025'!$B$11,IF(V1907="INTERMEDIA",'TARIFAS 2025'!$C$11,IF(V1907="LEJANA",'TARIFAS 2025'!$D$11))))</f>
        <v>36351</v>
      </c>
      <c r="AA1907" s="51">
        <f t="shared" si="30"/>
        <v>36351</v>
      </c>
    </row>
    <row r="1908" spans="1:27" s="85" customFormat="1" x14ac:dyDescent="0.3">
      <c r="A1908" s="40" t="s">
        <v>74</v>
      </c>
      <c r="B1908" s="40" t="str">
        <f>VLOOKUP(A1908,'CENTROS DE COSTOS'!A:D,2,0)</f>
        <v>0036-0007</v>
      </c>
      <c r="C1908" s="40" t="str">
        <f>VLOOKUP(A1908,'CENTROS DE COSTOS'!A:D,3,0)</f>
        <v>Wompi Santander</v>
      </c>
      <c r="D1908" s="40">
        <v>68755</v>
      </c>
      <c r="E1908" s="40">
        <v>3049138</v>
      </c>
      <c r="F1908" s="40">
        <v>80916</v>
      </c>
      <c r="G1908" s="40" t="s">
        <v>33</v>
      </c>
      <c r="H1908" s="40" t="s">
        <v>963</v>
      </c>
      <c r="I1908" s="40" t="s">
        <v>1026</v>
      </c>
      <c r="J1908" s="40" t="s">
        <v>7683</v>
      </c>
      <c r="K1908" s="40" t="s">
        <v>1170</v>
      </c>
      <c r="L1908" s="40" t="s">
        <v>9860</v>
      </c>
      <c r="M1908" s="103">
        <v>45985.333333333343</v>
      </c>
      <c r="N1908" s="103">
        <v>45986.647222222222</v>
      </c>
      <c r="O1908" s="40" t="s">
        <v>35</v>
      </c>
      <c r="P1908" s="40" t="s">
        <v>35</v>
      </c>
      <c r="Q1908" s="40" t="s">
        <v>1494</v>
      </c>
      <c r="R1908" s="40" t="s">
        <v>1495</v>
      </c>
      <c r="S1908" s="40" t="s">
        <v>12101</v>
      </c>
      <c r="T1908" s="40" t="s">
        <v>1497</v>
      </c>
      <c r="U1908" s="40">
        <v>16</v>
      </c>
      <c r="V1908" s="40" t="str">
        <f>VLOOKUP(D1908,TIPOLOGIA!A:F,5,0)</f>
        <v>LEJANA</v>
      </c>
      <c r="W1908" s="40" t="str">
        <f>VLOOKUP(D1908,TIPOLOGIA!A:F,6,0)</f>
        <v>TERRESTRE</v>
      </c>
      <c r="X1908" s="40" t="s">
        <v>12480</v>
      </c>
      <c r="Y1908" s="40">
        <v>1</v>
      </c>
      <c r="Z1908" s="51">
        <f>IF(T1908="SOPORTE_TELEFÓNICO",'TARIFAS 2025'!$B$14,IF(V1908="PRINCIPAL",'TARIFAS 2025'!$B$11,IF(V1908="INTERMEDIA",'TARIFAS 2025'!$C$11,IF(V1908="LEJANA",'TARIFAS 2025'!$D$11))))</f>
        <v>40250</v>
      </c>
      <c r="AA1908" s="51">
        <f t="shared" si="30"/>
        <v>40250</v>
      </c>
    </row>
    <row r="1909" spans="1:27" s="85" customFormat="1" x14ac:dyDescent="0.3">
      <c r="A1909" s="40" t="s">
        <v>74</v>
      </c>
      <c r="B1909" s="40" t="str">
        <f>VLOOKUP(A1909,'CENTROS DE COSTOS'!A:D,2,0)</f>
        <v>0036-0007</v>
      </c>
      <c r="C1909" s="40" t="str">
        <f>VLOOKUP(A1909,'CENTROS DE COSTOS'!A:D,3,0)</f>
        <v>Wompi Santander</v>
      </c>
      <c r="D1909" s="40">
        <v>68001</v>
      </c>
      <c r="E1909" s="40">
        <v>3057145</v>
      </c>
      <c r="F1909" s="40">
        <v>37425</v>
      </c>
      <c r="G1909" s="40" t="s">
        <v>33</v>
      </c>
      <c r="H1909" s="40" t="s">
        <v>963</v>
      </c>
      <c r="I1909" s="40" t="s">
        <v>74</v>
      </c>
      <c r="J1909" s="40" t="s">
        <v>3447</v>
      </c>
      <c r="K1909" s="40" t="s">
        <v>1170</v>
      </c>
      <c r="L1909" s="40" t="s">
        <v>9861</v>
      </c>
      <c r="M1909" s="103">
        <v>45986.333333333343</v>
      </c>
      <c r="N1909" s="103">
        <v>45986.648611111108</v>
      </c>
      <c r="O1909" s="40" t="s">
        <v>35</v>
      </c>
      <c r="P1909" s="40" t="s">
        <v>35</v>
      </c>
      <c r="Q1909" s="40" t="s">
        <v>1494</v>
      </c>
      <c r="R1909" s="40" t="s">
        <v>1495</v>
      </c>
      <c r="S1909" s="40" t="s">
        <v>12102</v>
      </c>
      <c r="T1909" s="40" t="s">
        <v>1172</v>
      </c>
      <c r="U1909" s="40">
        <v>64</v>
      </c>
      <c r="V1909" s="40" t="str">
        <f>VLOOKUP(D1909,TIPOLOGIA!A:F,5,0)</f>
        <v>PRINCIPAL</v>
      </c>
      <c r="W1909" s="40" t="str">
        <f>VLOOKUP(D1909,TIPOLOGIA!A:F,6,0)</f>
        <v>TERRESTRE</v>
      </c>
      <c r="X1909" s="40" t="s">
        <v>1355</v>
      </c>
      <c r="Y1909" s="40">
        <v>1</v>
      </c>
      <c r="Z1909" s="51">
        <f>IF(T1909="SOPORTE_TELEFÓNICO",'TARIFAS 2025'!$B$14,IF(V1909="PRINCIPAL",'TARIFAS 2025'!$B$11,IF(V1909="INTERMEDIA",'TARIFAS 2025'!$C$11,IF(V1909="LEJANA",'TARIFAS 2025'!$D$11))))</f>
        <v>31419</v>
      </c>
      <c r="AA1909" s="51">
        <f t="shared" si="30"/>
        <v>31419</v>
      </c>
    </row>
    <row r="1910" spans="1:27" s="85" customFormat="1" x14ac:dyDescent="0.3">
      <c r="A1910" s="40" t="s">
        <v>68</v>
      </c>
      <c r="B1910" s="40" t="str">
        <f>VLOOKUP(A1910,'CENTROS DE COSTOS'!A:D,2,0)</f>
        <v>0036-0001</v>
      </c>
      <c r="C1910" s="40" t="str">
        <f>VLOOKUP(A1910,'CENTROS DE COSTOS'!A:D,3,0)</f>
        <v>Wompi Costa</v>
      </c>
      <c r="D1910" s="40">
        <v>8001</v>
      </c>
      <c r="E1910" s="40">
        <v>3049355</v>
      </c>
      <c r="F1910" s="40">
        <v>65596</v>
      </c>
      <c r="G1910" s="40" t="s">
        <v>33</v>
      </c>
      <c r="H1910" s="40" t="s">
        <v>253</v>
      </c>
      <c r="I1910" s="40" t="s">
        <v>68</v>
      </c>
      <c r="J1910" s="40" t="s">
        <v>1813</v>
      </c>
      <c r="K1910" s="40" t="s">
        <v>1170</v>
      </c>
      <c r="L1910" s="40" t="s">
        <v>9862</v>
      </c>
      <c r="M1910" s="103">
        <v>45985.333333333343</v>
      </c>
      <c r="N1910" s="103">
        <v>45986.65</v>
      </c>
      <c r="O1910" s="40" t="s">
        <v>35</v>
      </c>
      <c r="P1910" s="40" t="s">
        <v>35</v>
      </c>
      <c r="Q1910" s="40" t="s">
        <v>1494</v>
      </c>
      <c r="R1910" s="40" t="s">
        <v>1495</v>
      </c>
      <c r="S1910" s="40" t="s">
        <v>12103</v>
      </c>
      <c r="T1910" s="40" t="s">
        <v>1172</v>
      </c>
      <c r="U1910" s="40">
        <v>64</v>
      </c>
      <c r="V1910" s="40" t="str">
        <f>VLOOKUP(D1910,TIPOLOGIA!A:F,5,0)</f>
        <v>PRINCIPAL</v>
      </c>
      <c r="W1910" s="40" t="str">
        <f>VLOOKUP(D1910,TIPOLOGIA!A:F,6,0)</f>
        <v>TERRESTRE</v>
      </c>
      <c r="X1910" s="40" t="s">
        <v>1537</v>
      </c>
      <c r="Y1910" s="40">
        <v>1</v>
      </c>
      <c r="Z1910" s="51">
        <f>IF(T1910="SOPORTE_TELEFÓNICO",'TARIFAS 2025'!$B$14,IF(V1910="PRINCIPAL",'TARIFAS 2025'!$B$11,IF(V1910="INTERMEDIA",'TARIFAS 2025'!$C$11,IF(V1910="LEJANA",'TARIFAS 2025'!$D$11))))</f>
        <v>31419</v>
      </c>
      <c r="AA1910" s="51">
        <f t="shared" si="30"/>
        <v>31419</v>
      </c>
    </row>
    <row r="1911" spans="1:27" s="85" customFormat="1" x14ac:dyDescent="0.3">
      <c r="A1911" s="40" t="s">
        <v>91</v>
      </c>
      <c r="B1911" s="40" t="str">
        <f>VLOOKUP(A1911,'CENTROS DE COSTOS'!A:D,2,0)</f>
        <v>0036-0003</v>
      </c>
      <c r="C1911" s="40" t="str">
        <f>VLOOKUP(A1911,'CENTROS DE COSTOS'!A:D,3,0)</f>
        <v>Wompi Suroccidente</v>
      </c>
      <c r="D1911" s="40">
        <v>52317</v>
      </c>
      <c r="E1911" s="40">
        <v>3020395</v>
      </c>
      <c r="F1911" s="40">
        <v>12109</v>
      </c>
      <c r="G1911" s="40" t="s">
        <v>33</v>
      </c>
      <c r="H1911" s="40" t="s">
        <v>133</v>
      </c>
      <c r="I1911" s="40" t="s">
        <v>858</v>
      </c>
      <c r="J1911" s="40" t="s">
        <v>3309</v>
      </c>
      <c r="K1911" s="40" t="s">
        <v>1170</v>
      </c>
      <c r="L1911" s="40" t="s">
        <v>9863</v>
      </c>
      <c r="M1911" s="103">
        <v>45975.520833333343</v>
      </c>
      <c r="N1911" s="103">
        <v>45986.654861111107</v>
      </c>
      <c r="O1911" s="40" t="s">
        <v>35</v>
      </c>
      <c r="P1911" s="40" t="s">
        <v>35</v>
      </c>
      <c r="Q1911" s="40" t="s">
        <v>1494</v>
      </c>
      <c r="R1911" s="40" t="s">
        <v>1495</v>
      </c>
      <c r="S1911" s="40" t="s">
        <v>12104</v>
      </c>
      <c r="T1911" s="40" t="s">
        <v>1497</v>
      </c>
      <c r="U1911" s="40">
        <v>32</v>
      </c>
      <c r="V1911" s="40" t="str">
        <f>VLOOKUP(D1911,TIPOLOGIA!A:F,5,0)</f>
        <v>INTERMEDIA</v>
      </c>
      <c r="W1911" s="40" t="str">
        <f>VLOOKUP(D1911,TIPOLOGIA!A:F,6,0)</f>
        <v>TERRESTRE</v>
      </c>
      <c r="X1911" s="40" t="s">
        <v>1749</v>
      </c>
      <c r="Y1911" s="40">
        <v>1</v>
      </c>
      <c r="Z1911" s="51">
        <f>IF(T1911="SOPORTE_TELEFÓNICO",'TARIFAS 2025'!$B$14,IF(V1911="PRINCIPAL",'TARIFAS 2025'!$B$11,IF(V1911="INTERMEDIA",'TARIFAS 2025'!$C$11,IF(V1911="LEJANA",'TARIFAS 2025'!$D$11))))</f>
        <v>36351</v>
      </c>
      <c r="AA1911" s="51">
        <f t="shared" si="30"/>
        <v>36351</v>
      </c>
    </row>
    <row r="1912" spans="1:27" s="85" customFormat="1" x14ac:dyDescent="0.3">
      <c r="A1912" s="40" t="s">
        <v>68</v>
      </c>
      <c r="B1912" s="40" t="str">
        <f>VLOOKUP(A1912,'CENTROS DE COSTOS'!A:D,2,0)</f>
        <v>0036-0001</v>
      </c>
      <c r="C1912" s="40" t="str">
        <f>VLOOKUP(A1912,'CENTROS DE COSTOS'!A:D,3,0)</f>
        <v>Wompi Costa</v>
      </c>
      <c r="D1912" s="40">
        <v>8001</v>
      </c>
      <c r="E1912" s="40">
        <v>3044818</v>
      </c>
      <c r="F1912" s="40">
        <v>18786</v>
      </c>
      <c r="G1912" s="40" t="s">
        <v>33</v>
      </c>
      <c r="H1912" s="40" t="s">
        <v>253</v>
      </c>
      <c r="I1912" s="40" t="s">
        <v>68</v>
      </c>
      <c r="J1912" s="40" t="s">
        <v>3107</v>
      </c>
      <c r="K1912" s="40" t="s">
        <v>1170</v>
      </c>
      <c r="L1912" s="40" t="s">
        <v>9864</v>
      </c>
      <c r="M1912" s="103">
        <v>45982.379861111112</v>
      </c>
      <c r="N1912" s="103">
        <v>45986.668749999997</v>
      </c>
      <c r="O1912" s="40" t="s">
        <v>35</v>
      </c>
      <c r="P1912" s="40" t="s">
        <v>35</v>
      </c>
      <c r="Q1912" s="40" t="s">
        <v>1494</v>
      </c>
      <c r="R1912" s="40" t="s">
        <v>1495</v>
      </c>
      <c r="S1912" s="40" t="s">
        <v>12105</v>
      </c>
      <c r="T1912" s="40" t="s">
        <v>1172</v>
      </c>
      <c r="U1912" s="40">
        <v>64</v>
      </c>
      <c r="V1912" s="40" t="str">
        <f>VLOOKUP(D1912,TIPOLOGIA!A:F,5,0)</f>
        <v>PRINCIPAL</v>
      </c>
      <c r="W1912" s="40" t="str">
        <f>VLOOKUP(D1912,TIPOLOGIA!A:F,6,0)</f>
        <v>TERRESTRE</v>
      </c>
      <c r="X1912" s="40" t="s">
        <v>1537</v>
      </c>
      <c r="Y1912" s="40">
        <v>1</v>
      </c>
      <c r="Z1912" s="51">
        <f>IF(T1912="SOPORTE_TELEFÓNICO",'TARIFAS 2025'!$B$14,IF(V1912="PRINCIPAL",'TARIFAS 2025'!$B$11,IF(V1912="INTERMEDIA",'TARIFAS 2025'!$C$11,IF(V1912="LEJANA",'TARIFAS 2025'!$D$11))))</f>
        <v>31419</v>
      </c>
      <c r="AA1912" s="51">
        <f t="shared" si="30"/>
        <v>31419</v>
      </c>
    </row>
    <row r="1913" spans="1:27" s="85" customFormat="1" x14ac:dyDescent="0.3">
      <c r="A1913" s="40" t="s">
        <v>74</v>
      </c>
      <c r="B1913" s="40" t="str">
        <f>VLOOKUP(A1913,'CENTROS DE COSTOS'!A:D,2,0)</f>
        <v>0036-0007</v>
      </c>
      <c r="C1913" s="40" t="str">
        <f>VLOOKUP(A1913,'CENTROS DE COSTOS'!A:D,3,0)</f>
        <v>Wompi Santander</v>
      </c>
      <c r="D1913" s="40">
        <v>68276</v>
      </c>
      <c r="E1913" s="40">
        <v>3046546</v>
      </c>
      <c r="F1913" s="40">
        <v>70671</v>
      </c>
      <c r="G1913" s="40" t="s">
        <v>33</v>
      </c>
      <c r="H1913" s="40" t="s">
        <v>963</v>
      </c>
      <c r="I1913" s="40" t="s">
        <v>987</v>
      </c>
      <c r="J1913" s="40" t="s">
        <v>1633</v>
      </c>
      <c r="K1913" s="40" t="s">
        <v>1170</v>
      </c>
      <c r="L1913" s="40" t="s">
        <v>9865</v>
      </c>
      <c r="M1913" s="103">
        <v>45982.531944444447</v>
      </c>
      <c r="N1913" s="103">
        <v>45986.670138888891</v>
      </c>
      <c r="O1913" s="40" t="s">
        <v>35</v>
      </c>
      <c r="P1913" s="40" t="s">
        <v>35</v>
      </c>
      <c r="Q1913" s="40" t="s">
        <v>1494</v>
      </c>
      <c r="R1913" s="40" t="s">
        <v>1495</v>
      </c>
      <c r="S1913" s="40" t="s">
        <v>12106</v>
      </c>
      <c r="T1913" s="40" t="s">
        <v>1172</v>
      </c>
      <c r="U1913" s="40">
        <v>64</v>
      </c>
      <c r="V1913" s="40" t="str">
        <f>VLOOKUP(D1913,TIPOLOGIA!A:F,5,0)</f>
        <v>PRINCIPAL</v>
      </c>
      <c r="W1913" s="40" t="str">
        <f>VLOOKUP(D1913,TIPOLOGIA!A:F,6,0)</f>
        <v>TERRESTRE</v>
      </c>
      <c r="X1913" s="40" t="s">
        <v>1182</v>
      </c>
      <c r="Y1913" s="40">
        <v>1</v>
      </c>
      <c r="Z1913" s="51">
        <f>IF(T1913="SOPORTE_TELEFÓNICO",'TARIFAS 2025'!$B$14,IF(V1913="PRINCIPAL",'TARIFAS 2025'!$B$11,IF(V1913="INTERMEDIA",'TARIFAS 2025'!$C$11,IF(V1913="LEJANA",'TARIFAS 2025'!$D$11))))</f>
        <v>31419</v>
      </c>
      <c r="AA1913" s="51">
        <f t="shared" si="30"/>
        <v>31419</v>
      </c>
    </row>
    <row r="1914" spans="1:27" s="85" customFormat="1" x14ac:dyDescent="0.3">
      <c r="A1914" s="40" t="s">
        <v>71</v>
      </c>
      <c r="B1914" s="40" t="str">
        <f>VLOOKUP(A1914,'CENTROS DE COSTOS'!A:D,2,0)</f>
        <v>0036-0004</v>
      </c>
      <c r="C1914" s="40" t="str">
        <f>VLOOKUP(A1914,'CENTROS DE COSTOS'!A:D,3,0)</f>
        <v>Wompi Centro</v>
      </c>
      <c r="D1914" s="40">
        <v>11001</v>
      </c>
      <c r="E1914" s="40">
        <v>3049781</v>
      </c>
      <c r="F1914" s="40">
        <v>66846</v>
      </c>
      <c r="G1914" s="40" t="s">
        <v>33</v>
      </c>
      <c r="H1914" s="40" t="s">
        <v>618</v>
      </c>
      <c r="I1914" s="40" t="s">
        <v>71</v>
      </c>
      <c r="J1914" s="40" t="s">
        <v>7127</v>
      </c>
      <c r="K1914" s="40" t="s">
        <v>1170</v>
      </c>
      <c r="L1914" s="40" t="s">
        <v>9866</v>
      </c>
      <c r="M1914" s="103">
        <v>45985.333333333343</v>
      </c>
      <c r="N1914" s="103">
        <v>45986.67291666667</v>
      </c>
      <c r="O1914" s="40" t="s">
        <v>35</v>
      </c>
      <c r="P1914" s="40" t="s">
        <v>35</v>
      </c>
      <c r="Q1914" s="40" t="s">
        <v>1494</v>
      </c>
      <c r="R1914" s="40" t="s">
        <v>1495</v>
      </c>
      <c r="S1914" s="40" t="s">
        <v>12107</v>
      </c>
      <c r="T1914" s="40" t="s">
        <v>1172</v>
      </c>
      <c r="U1914" s="40">
        <v>40</v>
      </c>
      <c r="V1914" s="40" t="str">
        <f>VLOOKUP(D1914,TIPOLOGIA!A:F,5,0)</f>
        <v>PRINCIPAL</v>
      </c>
      <c r="W1914" s="40" t="str">
        <f>VLOOKUP(D1914,TIPOLOGIA!A:F,6,0)</f>
        <v>TERRESTRE</v>
      </c>
      <c r="X1914" s="40" t="s">
        <v>1179</v>
      </c>
      <c r="Y1914" s="40">
        <v>1</v>
      </c>
      <c r="Z1914" s="51">
        <f>IF(T1914="SOPORTE_TELEFÓNICO",'TARIFAS 2025'!$B$14,IF(V1914="PRINCIPAL",'TARIFAS 2025'!$B$11,IF(V1914="INTERMEDIA",'TARIFAS 2025'!$C$11,IF(V1914="LEJANA",'TARIFAS 2025'!$D$11))))</f>
        <v>31419</v>
      </c>
      <c r="AA1914" s="51">
        <f t="shared" si="30"/>
        <v>31419</v>
      </c>
    </row>
    <row r="1915" spans="1:27" s="85" customFormat="1" x14ac:dyDescent="0.3">
      <c r="A1915" s="40" t="s">
        <v>74</v>
      </c>
      <c r="B1915" s="40" t="str">
        <f>VLOOKUP(A1915,'CENTROS DE COSTOS'!A:D,2,0)</f>
        <v>0036-0007</v>
      </c>
      <c r="C1915" s="40" t="str">
        <f>VLOOKUP(A1915,'CENTROS DE COSTOS'!A:D,3,0)</f>
        <v>Wompi Santander</v>
      </c>
      <c r="D1915" s="40">
        <v>68001</v>
      </c>
      <c r="E1915" s="40">
        <v>3058246</v>
      </c>
      <c r="F1915" s="40">
        <v>79842</v>
      </c>
      <c r="G1915" s="40" t="s">
        <v>33</v>
      </c>
      <c r="H1915" s="40" t="s">
        <v>963</v>
      </c>
      <c r="I1915" s="40" t="s">
        <v>74</v>
      </c>
      <c r="J1915" s="40" t="s">
        <v>6842</v>
      </c>
      <c r="K1915" s="40" t="s">
        <v>1170</v>
      </c>
      <c r="L1915" s="40" t="s">
        <v>9867</v>
      </c>
      <c r="M1915" s="103">
        <v>45986.364583333343</v>
      </c>
      <c r="N1915" s="103">
        <v>45986.674305555563</v>
      </c>
      <c r="O1915" s="40" t="s">
        <v>35</v>
      </c>
      <c r="P1915" s="40" t="s">
        <v>35</v>
      </c>
      <c r="Q1915" s="40" t="s">
        <v>1517</v>
      </c>
      <c r="R1915" s="40" t="s">
        <v>1518</v>
      </c>
      <c r="S1915" s="40" t="s">
        <v>12108</v>
      </c>
      <c r="T1915" s="40" t="s">
        <v>1172</v>
      </c>
      <c r="U1915" s="40">
        <v>0</v>
      </c>
      <c r="V1915" s="40" t="str">
        <f>VLOOKUP(D1915,TIPOLOGIA!A:F,5,0)</f>
        <v>PRINCIPAL</v>
      </c>
      <c r="W1915" s="40" t="str">
        <f>VLOOKUP(D1915,TIPOLOGIA!A:F,6,0)</f>
        <v>TERRESTRE</v>
      </c>
      <c r="X1915" s="40" t="s">
        <v>1355</v>
      </c>
      <c r="Y1915" s="40">
        <v>1</v>
      </c>
      <c r="Z1915" s="51">
        <f>IF(T1915="SOPORTE_TELEFÓNICO",'TARIFAS 2025'!$B$14,IF(V1915="PRINCIPAL",'TARIFAS 2025'!$B$11,IF(V1915="INTERMEDIA",'TARIFAS 2025'!$C$11,IF(V1915="LEJANA",'TARIFAS 2025'!$D$11))))</f>
        <v>31419</v>
      </c>
      <c r="AA1915" s="51">
        <f t="shared" si="30"/>
        <v>31419</v>
      </c>
    </row>
    <row r="1916" spans="1:27" s="85" customFormat="1" x14ac:dyDescent="0.3">
      <c r="A1916" s="40" t="s">
        <v>88</v>
      </c>
      <c r="B1916" s="40" t="str">
        <f>VLOOKUP(A1916,'CENTROS DE COSTOS'!A:D,2,0)</f>
        <v>0036-0005</v>
      </c>
      <c r="C1916" s="40" t="str">
        <f>VLOOKUP(A1916,'CENTROS DE COSTOS'!A:D,3,0)</f>
        <v>Wompi Noroccidente</v>
      </c>
      <c r="D1916" s="40">
        <v>5001</v>
      </c>
      <c r="E1916" s="40">
        <v>3043437</v>
      </c>
      <c r="F1916" s="40">
        <v>62819</v>
      </c>
      <c r="G1916" s="40" t="s">
        <v>33</v>
      </c>
      <c r="H1916" s="40" t="s">
        <v>120</v>
      </c>
      <c r="I1916" s="40" t="s">
        <v>1269</v>
      </c>
      <c r="J1916" s="40" t="s">
        <v>7684</v>
      </c>
      <c r="K1916" s="40" t="s">
        <v>1170</v>
      </c>
      <c r="L1916" s="40" t="s">
        <v>9868</v>
      </c>
      <c r="M1916" s="103">
        <v>45982.333333333343</v>
      </c>
      <c r="N1916" s="103">
        <v>45986.694444444453</v>
      </c>
      <c r="O1916" s="40" t="s">
        <v>35</v>
      </c>
      <c r="P1916" s="40" t="s">
        <v>35</v>
      </c>
      <c r="Q1916" s="40" t="s">
        <v>1494</v>
      </c>
      <c r="R1916" s="40" t="s">
        <v>1495</v>
      </c>
      <c r="S1916" s="40" t="s">
        <v>12109</v>
      </c>
      <c r="T1916" s="40" t="s">
        <v>1172</v>
      </c>
      <c r="U1916" s="40">
        <v>64</v>
      </c>
      <c r="V1916" s="40" t="str">
        <f>VLOOKUP(D1916,TIPOLOGIA!A:F,5,0)</f>
        <v>PRINCIPAL</v>
      </c>
      <c r="W1916" s="40" t="str">
        <f>VLOOKUP(D1916,TIPOLOGIA!A:F,6,0)</f>
        <v>TERRESTRE</v>
      </c>
      <c r="X1916" s="40" t="s">
        <v>1498</v>
      </c>
      <c r="Y1916" s="40">
        <v>1</v>
      </c>
      <c r="Z1916" s="51">
        <f>IF(T1916="SOPORTE_TELEFÓNICO",'TARIFAS 2025'!$B$14,IF(V1916="PRINCIPAL",'TARIFAS 2025'!$B$11,IF(V1916="INTERMEDIA",'TARIFAS 2025'!$C$11,IF(V1916="LEJANA",'TARIFAS 2025'!$D$11))))</f>
        <v>31419</v>
      </c>
      <c r="AA1916" s="51">
        <f t="shared" si="30"/>
        <v>31419</v>
      </c>
    </row>
    <row r="1917" spans="1:27" s="85" customFormat="1" x14ac:dyDescent="0.3">
      <c r="A1917" s="40" t="s">
        <v>88</v>
      </c>
      <c r="B1917" s="40" t="str">
        <f>VLOOKUP(A1917,'CENTROS DE COSTOS'!A:D,2,0)</f>
        <v>0036-0005</v>
      </c>
      <c r="C1917" s="40" t="str">
        <f>VLOOKUP(A1917,'CENTROS DE COSTOS'!A:D,3,0)</f>
        <v>Wompi Noroccidente</v>
      </c>
      <c r="D1917" s="40">
        <v>5088</v>
      </c>
      <c r="E1917" s="40">
        <v>3044853</v>
      </c>
      <c r="F1917" s="40">
        <v>68708</v>
      </c>
      <c r="G1917" s="40" t="s">
        <v>33</v>
      </c>
      <c r="H1917" s="40" t="s">
        <v>120</v>
      </c>
      <c r="I1917" s="40" t="s">
        <v>155</v>
      </c>
      <c r="J1917" s="40" t="s">
        <v>7685</v>
      </c>
      <c r="K1917" s="40" t="s">
        <v>1170</v>
      </c>
      <c r="L1917" s="40" t="s">
        <v>9869</v>
      </c>
      <c r="M1917" s="103">
        <v>45982.390277777777</v>
      </c>
      <c r="N1917" s="103">
        <v>45986.695138888892</v>
      </c>
      <c r="O1917" s="40" t="s">
        <v>35</v>
      </c>
      <c r="P1917" s="40" t="s">
        <v>35</v>
      </c>
      <c r="Q1917" s="40" t="s">
        <v>1494</v>
      </c>
      <c r="R1917" s="40" t="s">
        <v>1495</v>
      </c>
      <c r="S1917" s="40" t="s">
        <v>12110</v>
      </c>
      <c r="T1917" s="40" t="s">
        <v>1172</v>
      </c>
      <c r="U1917" s="40">
        <v>16</v>
      </c>
      <c r="V1917" s="40" t="str">
        <f>VLOOKUP(D1917,TIPOLOGIA!A:F,5,0)</f>
        <v>PRINCIPAL</v>
      </c>
      <c r="W1917" s="40" t="str">
        <f>VLOOKUP(D1917,TIPOLOGIA!A:F,6,0)</f>
        <v>TERRESTRE</v>
      </c>
      <c r="X1917" s="40" t="s">
        <v>1498</v>
      </c>
      <c r="Y1917" s="40">
        <v>1</v>
      </c>
      <c r="Z1917" s="51">
        <f>IF(T1917="SOPORTE_TELEFÓNICO",'TARIFAS 2025'!$B$14,IF(V1917="PRINCIPAL",'TARIFAS 2025'!$B$11,IF(V1917="INTERMEDIA",'TARIFAS 2025'!$C$11,IF(V1917="LEJANA",'TARIFAS 2025'!$D$11))))</f>
        <v>31419</v>
      </c>
      <c r="AA1917" s="51">
        <f t="shared" si="30"/>
        <v>31419</v>
      </c>
    </row>
    <row r="1918" spans="1:27" s="85" customFormat="1" x14ac:dyDescent="0.3">
      <c r="A1918" s="40" t="s">
        <v>88</v>
      </c>
      <c r="B1918" s="40" t="str">
        <f>VLOOKUP(A1918,'CENTROS DE COSTOS'!A:D,2,0)</f>
        <v>0036-0005</v>
      </c>
      <c r="C1918" s="40" t="str">
        <f>VLOOKUP(A1918,'CENTROS DE COSTOS'!A:D,3,0)</f>
        <v>Wompi Noroccidente</v>
      </c>
      <c r="D1918" s="40">
        <v>5001</v>
      </c>
      <c r="E1918" s="40">
        <v>3047299</v>
      </c>
      <c r="F1918" s="40">
        <v>53501</v>
      </c>
      <c r="G1918" s="40" t="s">
        <v>33</v>
      </c>
      <c r="H1918" s="40" t="s">
        <v>120</v>
      </c>
      <c r="I1918" s="40" t="s">
        <v>88</v>
      </c>
      <c r="J1918" s="40" t="s">
        <v>7686</v>
      </c>
      <c r="K1918" s="40" t="s">
        <v>1170</v>
      </c>
      <c r="L1918" s="40" t="s">
        <v>9870</v>
      </c>
      <c r="M1918" s="103">
        <v>45982.629861111112</v>
      </c>
      <c r="N1918" s="103">
        <v>45986.695833333331</v>
      </c>
      <c r="O1918" s="40" t="s">
        <v>35</v>
      </c>
      <c r="P1918" s="40" t="s">
        <v>35</v>
      </c>
      <c r="Q1918" s="40" t="s">
        <v>1494</v>
      </c>
      <c r="R1918" s="40" t="s">
        <v>1495</v>
      </c>
      <c r="S1918" s="40" t="s">
        <v>12111</v>
      </c>
      <c r="T1918" s="40" t="s">
        <v>1172</v>
      </c>
      <c r="U1918" s="40">
        <v>32</v>
      </c>
      <c r="V1918" s="40" t="str">
        <f>VLOOKUP(D1918,TIPOLOGIA!A:F,5,0)</f>
        <v>PRINCIPAL</v>
      </c>
      <c r="W1918" s="40" t="str">
        <f>VLOOKUP(D1918,TIPOLOGIA!A:F,6,0)</f>
        <v>TERRESTRE</v>
      </c>
      <c r="X1918" s="40" t="s">
        <v>1498</v>
      </c>
      <c r="Y1918" s="40">
        <v>1</v>
      </c>
      <c r="Z1918" s="51">
        <f>IF(T1918="SOPORTE_TELEFÓNICO",'TARIFAS 2025'!$B$14,IF(V1918="PRINCIPAL",'TARIFAS 2025'!$B$11,IF(V1918="INTERMEDIA",'TARIFAS 2025'!$C$11,IF(V1918="LEJANA",'TARIFAS 2025'!$D$11))))</f>
        <v>31419</v>
      </c>
      <c r="AA1918" s="51">
        <f t="shared" ref="AA1918:AA1981" si="31">Z1918*Y1918</f>
        <v>31419</v>
      </c>
    </row>
    <row r="1919" spans="1:27" s="85" customFormat="1" x14ac:dyDescent="0.3">
      <c r="A1919" s="40" t="s">
        <v>88</v>
      </c>
      <c r="B1919" s="40" t="str">
        <f>VLOOKUP(A1919,'CENTROS DE COSTOS'!A:D,2,0)</f>
        <v>0036-0005</v>
      </c>
      <c r="C1919" s="40" t="str">
        <f>VLOOKUP(A1919,'CENTROS DE COSTOS'!A:D,3,0)</f>
        <v>Wompi Noroccidente</v>
      </c>
      <c r="D1919" s="40">
        <v>5001</v>
      </c>
      <c r="E1919" s="40">
        <v>3049921</v>
      </c>
      <c r="F1919" s="40">
        <v>79962</v>
      </c>
      <c r="G1919" s="40" t="s">
        <v>33</v>
      </c>
      <c r="H1919" s="40" t="s">
        <v>120</v>
      </c>
      <c r="I1919" s="40" t="s">
        <v>88</v>
      </c>
      <c r="J1919" s="40" t="s">
        <v>3425</v>
      </c>
      <c r="K1919" s="40" t="s">
        <v>1170</v>
      </c>
      <c r="L1919" s="40" t="s">
        <v>9871</v>
      </c>
      <c r="M1919" s="103">
        <v>45985.333333333343</v>
      </c>
      <c r="N1919" s="103">
        <v>45986.696527777778</v>
      </c>
      <c r="O1919" s="40" t="s">
        <v>35</v>
      </c>
      <c r="P1919" s="40" t="s">
        <v>35</v>
      </c>
      <c r="Q1919" s="40" t="s">
        <v>1494</v>
      </c>
      <c r="R1919" s="40" t="s">
        <v>1495</v>
      </c>
      <c r="S1919" s="40" t="s">
        <v>12112</v>
      </c>
      <c r="T1919" s="40" t="s">
        <v>1172</v>
      </c>
      <c r="U1919" s="40">
        <v>16</v>
      </c>
      <c r="V1919" s="40" t="str">
        <f>VLOOKUP(D1919,TIPOLOGIA!A:F,5,0)</f>
        <v>PRINCIPAL</v>
      </c>
      <c r="W1919" s="40" t="str">
        <f>VLOOKUP(D1919,TIPOLOGIA!A:F,6,0)</f>
        <v>TERRESTRE</v>
      </c>
      <c r="X1919" s="40" t="s">
        <v>1498</v>
      </c>
      <c r="Y1919" s="40">
        <v>1</v>
      </c>
      <c r="Z1919" s="51">
        <f>IF(T1919="SOPORTE_TELEFÓNICO",'TARIFAS 2025'!$B$14,IF(V1919="PRINCIPAL",'TARIFAS 2025'!$B$11,IF(V1919="INTERMEDIA",'TARIFAS 2025'!$C$11,IF(V1919="LEJANA",'TARIFAS 2025'!$D$11))))</f>
        <v>31419</v>
      </c>
      <c r="AA1919" s="51">
        <f t="shared" si="31"/>
        <v>31419</v>
      </c>
    </row>
    <row r="1920" spans="1:27" s="85" customFormat="1" x14ac:dyDescent="0.3">
      <c r="A1920" s="40" t="s">
        <v>88</v>
      </c>
      <c r="B1920" s="40" t="str">
        <f>VLOOKUP(A1920,'CENTROS DE COSTOS'!A:D,2,0)</f>
        <v>0036-0005</v>
      </c>
      <c r="C1920" s="40" t="str">
        <f>VLOOKUP(A1920,'CENTROS DE COSTOS'!A:D,3,0)</f>
        <v>Wompi Noroccidente</v>
      </c>
      <c r="D1920" s="40">
        <v>5360</v>
      </c>
      <c r="E1920" s="40">
        <v>3049168</v>
      </c>
      <c r="F1920" s="40">
        <v>12172</v>
      </c>
      <c r="G1920" s="40" t="s">
        <v>33</v>
      </c>
      <c r="H1920" s="40" t="s">
        <v>120</v>
      </c>
      <c r="I1920" s="40" t="s">
        <v>190</v>
      </c>
      <c r="J1920" s="40" t="s">
        <v>7687</v>
      </c>
      <c r="K1920" s="40" t="s">
        <v>1170</v>
      </c>
      <c r="L1920" s="40" t="s">
        <v>9872</v>
      </c>
      <c r="M1920" s="103">
        <v>45985.333333333343</v>
      </c>
      <c r="N1920" s="103">
        <v>45986.697916666657</v>
      </c>
      <c r="O1920" s="40" t="s">
        <v>35</v>
      </c>
      <c r="P1920" s="40" t="s">
        <v>35</v>
      </c>
      <c r="Q1920" s="40" t="s">
        <v>1494</v>
      </c>
      <c r="R1920" s="40" t="s">
        <v>1495</v>
      </c>
      <c r="S1920" s="40" t="s">
        <v>12113</v>
      </c>
      <c r="T1920" s="40" t="s">
        <v>1172</v>
      </c>
      <c r="U1920" s="40">
        <v>64</v>
      </c>
      <c r="V1920" s="40" t="str">
        <f>VLOOKUP(D1920,TIPOLOGIA!A:F,5,0)</f>
        <v>PRINCIPAL</v>
      </c>
      <c r="W1920" s="40" t="str">
        <f>VLOOKUP(D1920,TIPOLOGIA!A:F,6,0)</f>
        <v>TERRESTRE</v>
      </c>
      <c r="X1920" s="40" t="s">
        <v>1498</v>
      </c>
      <c r="Y1920" s="40">
        <v>1</v>
      </c>
      <c r="Z1920" s="51">
        <f>IF(T1920="SOPORTE_TELEFÓNICO",'TARIFAS 2025'!$B$14,IF(V1920="PRINCIPAL",'TARIFAS 2025'!$B$11,IF(V1920="INTERMEDIA",'TARIFAS 2025'!$C$11,IF(V1920="LEJANA",'TARIFAS 2025'!$D$11))))</f>
        <v>31419</v>
      </c>
      <c r="AA1920" s="51">
        <f t="shared" si="31"/>
        <v>31419</v>
      </c>
    </row>
    <row r="1921" spans="1:27" s="85" customFormat="1" x14ac:dyDescent="0.3">
      <c r="A1921" s="40" t="s">
        <v>74</v>
      </c>
      <c r="B1921" s="40" t="str">
        <f>VLOOKUP(A1921,'CENTROS DE COSTOS'!A:D,2,0)</f>
        <v>0036-0007</v>
      </c>
      <c r="C1921" s="40" t="str">
        <f>VLOOKUP(A1921,'CENTROS DE COSTOS'!A:D,3,0)</f>
        <v>Wompi Santander</v>
      </c>
      <c r="D1921" s="40">
        <v>68276</v>
      </c>
      <c r="E1921" s="40">
        <v>3049385</v>
      </c>
      <c r="F1921" s="40">
        <v>57460</v>
      </c>
      <c r="G1921" s="40" t="s">
        <v>33</v>
      </c>
      <c r="H1921" s="40" t="s">
        <v>963</v>
      </c>
      <c r="I1921" s="40" t="s">
        <v>987</v>
      </c>
      <c r="J1921" s="40" t="s">
        <v>1405</v>
      </c>
      <c r="K1921" s="40" t="s">
        <v>1170</v>
      </c>
      <c r="L1921" s="40" t="s">
        <v>9873</v>
      </c>
      <c r="M1921" s="103">
        <v>45985.333333333343</v>
      </c>
      <c r="N1921" s="103">
        <v>45986.709027777782</v>
      </c>
      <c r="O1921" s="40" t="s">
        <v>35</v>
      </c>
      <c r="P1921" s="40" t="s">
        <v>35</v>
      </c>
      <c r="Q1921" s="40" t="s">
        <v>1494</v>
      </c>
      <c r="R1921" s="40"/>
      <c r="S1921" s="40" t="s">
        <v>12114</v>
      </c>
      <c r="T1921" s="40" t="s">
        <v>1172</v>
      </c>
      <c r="U1921" s="40">
        <v>64</v>
      </c>
      <c r="V1921" s="40" t="str">
        <f>VLOOKUP(D1921,TIPOLOGIA!A:F,5,0)</f>
        <v>PRINCIPAL</v>
      </c>
      <c r="W1921" s="40" t="str">
        <f>VLOOKUP(D1921,TIPOLOGIA!A:F,6,0)</f>
        <v>TERRESTRE</v>
      </c>
      <c r="X1921" s="40" t="s">
        <v>1182</v>
      </c>
      <c r="Y1921" s="40">
        <v>1</v>
      </c>
      <c r="Z1921" s="51">
        <f>IF(T1921="SOPORTE_TELEFÓNICO",'TARIFAS 2025'!$B$14,IF(V1921="PRINCIPAL",'TARIFAS 2025'!$B$11,IF(V1921="INTERMEDIA",'TARIFAS 2025'!$C$11,IF(V1921="LEJANA",'TARIFAS 2025'!$D$11))))</f>
        <v>31419</v>
      </c>
      <c r="AA1921" s="51">
        <f t="shared" si="31"/>
        <v>31419</v>
      </c>
    </row>
    <row r="1922" spans="1:27" s="85" customFormat="1" x14ac:dyDescent="0.3">
      <c r="A1922" s="40" t="s">
        <v>88</v>
      </c>
      <c r="B1922" s="40" t="str">
        <f>VLOOKUP(A1922,'CENTROS DE COSTOS'!A:D,2,0)</f>
        <v>0036-0005</v>
      </c>
      <c r="C1922" s="40" t="str">
        <f>VLOOKUP(A1922,'CENTROS DE COSTOS'!A:D,3,0)</f>
        <v>Wompi Noroccidente</v>
      </c>
      <c r="D1922" s="40">
        <v>5615</v>
      </c>
      <c r="E1922" s="40">
        <v>3046684</v>
      </c>
      <c r="F1922" s="40">
        <v>28364</v>
      </c>
      <c r="G1922" s="40" t="s">
        <v>33</v>
      </c>
      <c r="H1922" s="40" t="s">
        <v>120</v>
      </c>
      <c r="I1922" s="40" t="s">
        <v>134</v>
      </c>
      <c r="J1922" s="40" t="s">
        <v>1391</v>
      </c>
      <c r="K1922" s="40" t="s">
        <v>1170</v>
      </c>
      <c r="L1922" s="40" t="s">
        <v>9874</v>
      </c>
      <c r="M1922" s="103">
        <v>45982.576388888891</v>
      </c>
      <c r="N1922" s="103">
        <v>45986.711111111108</v>
      </c>
      <c r="O1922" s="40" t="s">
        <v>35</v>
      </c>
      <c r="P1922" s="40" t="s">
        <v>35</v>
      </c>
      <c r="Q1922" s="40" t="s">
        <v>1494</v>
      </c>
      <c r="R1922" s="40" t="s">
        <v>1495</v>
      </c>
      <c r="S1922" s="40" t="s">
        <v>12115</v>
      </c>
      <c r="T1922" s="40" t="s">
        <v>1497</v>
      </c>
      <c r="U1922" s="40">
        <v>64</v>
      </c>
      <c r="V1922" s="40" t="str">
        <f>VLOOKUP(D1922,TIPOLOGIA!A:F,5,0)</f>
        <v>INTERMEDIA</v>
      </c>
      <c r="W1922" s="40" t="str">
        <f>VLOOKUP(D1922,TIPOLOGIA!A:F,6,0)</f>
        <v>TERRESTRE</v>
      </c>
      <c r="X1922" s="40" t="s">
        <v>12479</v>
      </c>
      <c r="Y1922" s="40">
        <v>1</v>
      </c>
      <c r="Z1922" s="51">
        <f>IF(T1922="SOPORTE_TELEFÓNICO",'TARIFAS 2025'!$B$14,IF(V1922="PRINCIPAL",'TARIFAS 2025'!$B$11,IF(V1922="INTERMEDIA",'TARIFAS 2025'!$C$11,IF(V1922="LEJANA",'TARIFAS 2025'!$D$11))))</f>
        <v>36351</v>
      </c>
      <c r="AA1922" s="51">
        <f t="shared" si="31"/>
        <v>36351</v>
      </c>
    </row>
    <row r="1923" spans="1:27" s="85" customFormat="1" x14ac:dyDescent="0.3">
      <c r="A1923" s="40" t="s">
        <v>88</v>
      </c>
      <c r="B1923" s="40" t="str">
        <f>VLOOKUP(A1923,'CENTROS DE COSTOS'!A:D,2,0)</f>
        <v>0036-0005</v>
      </c>
      <c r="C1923" s="40" t="str">
        <f>VLOOKUP(A1923,'CENTROS DE COSTOS'!A:D,3,0)</f>
        <v>Wompi Noroccidente</v>
      </c>
      <c r="D1923" s="40">
        <v>5440</v>
      </c>
      <c r="E1923" s="40">
        <v>3047874</v>
      </c>
      <c r="F1923" s="40">
        <v>70812</v>
      </c>
      <c r="G1923" s="40" t="s">
        <v>33</v>
      </c>
      <c r="H1923" s="40" t="s">
        <v>120</v>
      </c>
      <c r="I1923" s="40" t="s">
        <v>198</v>
      </c>
      <c r="J1923" s="40" t="s">
        <v>1736</v>
      </c>
      <c r="K1923" s="40" t="s">
        <v>1170</v>
      </c>
      <c r="L1923" s="40" t="s">
        <v>9875</v>
      </c>
      <c r="M1923" s="103">
        <v>45982.663194444453</v>
      </c>
      <c r="N1923" s="103">
        <v>45986.712500000001</v>
      </c>
      <c r="O1923" s="40" t="s">
        <v>35</v>
      </c>
      <c r="P1923" s="40" t="s">
        <v>35</v>
      </c>
      <c r="Q1923" s="40" t="s">
        <v>1494</v>
      </c>
      <c r="R1923" s="40" t="s">
        <v>1495</v>
      </c>
      <c r="S1923" s="40" t="s">
        <v>12116</v>
      </c>
      <c r="T1923" s="40" t="s">
        <v>1497</v>
      </c>
      <c r="U1923" s="40">
        <v>32</v>
      </c>
      <c r="V1923" s="40" t="str">
        <f>VLOOKUP(D1923,TIPOLOGIA!A:F,5,0)</f>
        <v>INTERMEDIA</v>
      </c>
      <c r="W1923" s="40" t="str">
        <f>VLOOKUP(D1923,TIPOLOGIA!A:F,6,0)</f>
        <v>TERRESTRE</v>
      </c>
      <c r="X1923" s="40" t="s">
        <v>12479</v>
      </c>
      <c r="Y1923" s="40">
        <v>1</v>
      </c>
      <c r="Z1923" s="51">
        <f>IF(T1923="SOPORTE_TELEFÓNICO",'TARIFAS 2025'!$B$14,IF(V1923="PRINCIPAL",'TARIFAS 2025'!$B$11,IF(V1923="INTERMEDIA",'TARIFAS 2025'!$C$11,IF(V1923="LEJANA",'TARIFAS 2025'!$D$11))))</f>
        <v>36351</v>
      </c>
      <c r="AA1923" s="51">
        <f t="shared" si="31"/>
        <v>36351</v>
      </c>
    </row>
    <row r="1924" spans="1:27" s="85" customFormat="1" x14ac:dyDescent="0.3">
      <c r="A1924" s="40" t="s">
        <v>85</v>
      </c>
      <c r="B1924" s="40" t="str">
        <f>VLOOKUP(A1924,'CENTROS DE COSTOS'!A:D,2,0)</f>
        <v>0036-0006</v>
      </c>
      <c r="C1924" s="40" t="str">
        <f>VLOOKUP(A1924,'CENTROS DE COSTOS'!A:D,3,0)</f>
        <v>Wompi Oriente</v>
      </c>
      <c r="D1924" s="40">
        <v>73001</v>
      </c>
      <c r="E1924" s="40">
        <v>3033553</v>
      </c>
      <c r="F1924" s="40">
        <v>80154</v>
      </c>
      <c r="G1924" s="40" t="s">
        <v>33</v>
      </c>
      <c r="H1924" s="40" t="s">
        <v>1056</v>
      </c>
      <c r="I1924" s="40" t="s">
        <v>85</v>
      </c>
      <c r="J1924" s="40" t="s">
        <v>7688</v>
      </c>
      <c r="K1924" s="40" t="s">
        <v>1170</v>
      </c>
      <c r="L1924" s="40" t="s">
        <v>9876</v>
      </c>
      <c r="M1924" s="103">
        <v>45980.418055555558</v>
      </c>
      <c r="N1924" s="103">
        <v>45986.713194444441</v>
      </c>
      <c r="O1924" s="40" t="s">
        <v>35</v>
      </c>
      <c r="P1924" s="40" t="s">
        <v>35</v>
      </c>
      <c r="Q1924" s="40" t="s">
        <v>1494</v>
      </c>
      <c r="R1924" s="40" t="s">
        <v>1495</v>
      </c>
      <c r="S1924" s="40" t="s">
        <v>12117</v>
      </c>
      <c r="T1924" s="40" t="s">
        <v>1172</v>
      </c>
      <c r="U1924" s="40">
        <v>24</v>
      </c>
      <c r="V1924" s="40" t="str">
        <f>VLOOKUP(D1924,TIPOLOGIA!A:F,5,0)</f>
        <v>PRINCIPAL</v>
      </c>
      <c r="W1924" s="40" t="str">
        <f>VLOOKUP(D1924,TIPOLOGIA!A:F,6,0)</f>
        <v>TERRESTRE</v>
      </c>
      <c r="X1924" s="40" t="s">
        <v>1319</v>
      </c>
      <c r="Y1924" s="40">
        <v>1</v>
      </c>
      <c r="Z1924" s="51">
        <f>IF(T1924="SOPORTE_TELEFÓNICO",'TARIFAS 2025'!$B$14,IF(V1924="PRINCIPAL",'TARIFAS 2025'!$B$11,IF(V1924="INTERMEDIA",'TARIFAS 2025'!$C$11,IF(V1924="LEJANA",'TARIFAS 2025'!$D$11))))</f>
        <v>31419</v>
      </c>
      <c r="AA1924" s="51">
        <f t="shared" si="31"/>
        <v>31419</v>
      </c>
    </row>
    <row r="1925" spans="1:27" s="85" customFormat="1" x14ac:dyDescent="0.3">
      <c r="A1925" s="40" t="s">
        <v>88</v>
      </c>
      <c r="B1925" s="40" t="str">
        <f>VLOOKUP(A1925,'CENTROS DE COSTOS'!A:D,2,0)</f>
        <v>0036-0005</v>
      </c>
      <c r="C1925" s="40" t="str">
        <f>VLOOKUP(A1925,'CENTROS DE COSTOS'!A:D,3,0)</f>
        <v>Wompi Noroccidente</v>
      </c>
      <c r="D1925" s="40">
        <v>5001</v>
      </c>
      <c r="E1925" s="40">
        <v>3032890</v>
      </c>
      <c r="F1925" s="40">
        <v>33406</v>
      </c>
      <c r="G1925" s="40" t="s">
        <v>33</v>
      </c>
      <c r="H1925" s="40" t="s">
        <v>120</v>
      </c>
      <c r="I1925" s="40" t="s">
        <v>88</v>
      </c>
      <c r="J1925" s="40" t="s">
        <v>1587</v>
      </c>
      <c r="K1925" s="40" t="s">
        <v>1170</v>
      </c>
      <c r="L1925" s="40" t="s">
        <v>9877</v>
      </c>
      <c r="M1925" s="103">
        <v>45980.386111111111</v>
      </c>
      <c r="N1925" s="103">
        <v>45987.334722222222</v>
      </c>
      <c r="O1925" s="40" t="s">
        <v>35</v>
      </c>
      <c r="P1925" s="40" t="s">
        <v>35</v>
      </c>
      <c r="Q1925" s="40" t="s">
        <v>1494</v>
      </c>
      <c r="R1925" s="40" t="s">
        <v>1495</v>
      </c>
      <c r="S1925" s="40" t="s">
        <v>12118</v>
      </c>
      <c r="T1925" s="40" t="s">
        <v>1172</v>
      </c>
      <c r="U1925" s="40">
        <v>48</v>
      </c>
      <c r="V1925" s="40" t="str">
        <f>VLOOKUP(D1925,TIPOLOGIA!A:F,5,0)</f>
        <v>PRINCIPAL</v>
      </c>
      <c r="W1925" s="40" t="str">
        <f>VLOOKUP(D1925,TIPOLOGIA!A:F,6,0)</f>
        <v>TERRESTRE</v>
      </c>
      <c r="X1925" s="40" t="s">
        <v>1288</v>
      </c>
      <c r="Y1925" s="40">
        <v>1</v>
      </c>
      <c r="Z1925" s="51">
        <f>IF(T1925="SOPORTE_TELEFÓNICO",'TARIFAS 2025'!$B$14,IF(V1925="PRINCIPAL",'TARIFAS 2025'!$B$11,IF(V1925="INTERMEDIA",'TARIFAS 2025'!$C$11,IF(V1925="LEJANA",'TARIFAS 2025'!$D$11))))</f>
        <v>31419</v>
      </c>
      <c r="AA1925" s="51">
        <f t="shared" si="31"/>
        <v>31419</v>
      </c>
    </row>
    <row r="1926" spans="1:27" s="85" customFormat="1" x14ac:dyDescent="0.3">
      <c r="A1926" s="40" t="s">
        <v>71</v>
      </c>
      <c r="B1926" s="40" t="str">
        <f>VLOOKUP(A1926,'CENTROS DE COSTOS'!A:D,2,0)</f>
        <v>0036-0004</v>
      </c>
      <c r="C1926" s="40" t="str">
        <f>VLOOKUP(A1926,'CENTROS DE COSTOS'!A:D,3,0)</f>
        <v>Wompi Centro</v>
      </c>
      <c r="D1926" s="40">
        <v>11001</v>
      </c>
      <c r="E1926" s="40">
        <v>3043646</v>
      </c>
      <c r="F1926" s="40">
        <v>30038</v>
      </c>
      <c r="G1926" s="40" t="s">
        <v>33</v>
      </c>
      <c r="H1926" s="40" t="s">
        <v>618</v>
      </c>
      <c r="I1926" s="40" t="s">
        <v>71</v>
      </c>
      <c r="J1926" s="40" t="s">
        <v>7689</v>
      </c>
      <c r="K1926" s="40" t="s">
        <v>1170</v>
      </c>
      <c r="L1926" s="40" t="s">
        <v>9878</v>
      </c>
      <c r="M1926" s="103">
        <v>45982.333333333343</v>
      </c>
      <c r="N1926" s="103">
        <v>45987.337500000001</v>
      </c>
      <c r="O1926" s="40" t="s">
        <v>35</v>
      </c>
      <c r="P1926" s="40" t="s">
        <v>35</v>
      </c>
      <c r="Q1926" s="40" t="s">
        <v>1494</v>
      </c>
      <c r="R1926" s="40" t="s">
        <v>1495</v>
      </c>
      <c r="S1926" s="40" t="s">
        <v>12119</v>
      </c>
      <c r="T1926" s="40" t="s">
        <v>1172</v>
      </c>
      <c r="U1926" s="40">
        <v>16</v>
      </c>
      <c r="V1926" s="40" t="str">
        <f>VLOOKUP(D1926,TIPOLOGIA!A:F,5,0)</f>
        <v>PRINCIPAL</v>
      </c>
      <c r="W1926" s="40" t="str">
        <f>VLOOKUP(D1926,TIPOLOGIA!A:F,6,0)</f>
        <v>TERRESTRE</v>
      </c>
      <c r="X1926" s="40" t="s">
        <v>1323</v>
      </c>
      <c r="Y1926" s="40">
        <v>1</v>
      </c>
      <c r="Z1926" s="51">
        <f>IF(T1926="SOPORTE_TELEFÓNICO",'TARIFAS 2025'!$B$14,IF(V1926="PRINCIPAL",'TARIFAS 2025'!$B$11,IF(V1926="INTERMEDIA",'TARIFAS 2025'!$C$11,IF(V1926="LEJANA",'TARIFAS 2025'!$D$11))))</f>
        <v>31419</v>
      </c>
      <c r="AA1926" s="51">
        <f t="shared" si="31"/>
        <v>31419</v>
      </c>
    </row>
    <row r="1927" spans="1:27" s="85" customFormat="1" x14ac:dyDescent="0.3">
      <c r="A1927" s="40" t="s">
        <v>71</v>
      </c>
      <c r="B1927" s="40" t="str">
        <f>VLOOKUP(A1927,'CENTROS DE COSTOS'!A:D,2,0)</f>
        <v>0036-0004</v>
      </c>
      <c r="C1927" s="40" t="str">
        <f>VLOOKUP(A1927,'CENTROS DE COSTOS'!A:D,3,0)</f>
        <v>Wompi Centro</v>
      </c>
      <c r="D1927" s="40">
        <v>11001</v>
      </c>
      <c r="E1927" s="40">
        <v>3047050</v>
      </c>
      <c r="F1927" s="40">
        <v>40672</v>
      </c>
      <c r="G1927" s="40" t="s">
        <v>33</v>
      </c>
      <c r="H1927" s="40" t="s">
        <v>618</v>
      </c>
      <c r="I1927" s="40" t="s">
        <v>71</v>
      </c>
      <c r="J1927" s="40" t="s">
        <v>1380</v>
      </c>
      <c r="K1927" s="40" t="s">
        <v>1170</v>
      </c>
      <c r="L1927" s="40" t="s">
        <v>9879</v>
      </c>
      <c r="M1927" s="103">
        <v>45982.600694444453</v>
      </c>
      <c r="N1927" s="103">
        <v>45987.338194444441</v>
      </c>
      <c r="O1927" s="40" t="s">
        <v>35</v>
      </c>
      <c r="P1927" s="40" t="s">
        <v>35</v>
      </c>
      <c r="Q1927" s="40" t="s">
        <v>1517</v>
      </c>
      <c r="R1927" s="40" t="s">
        <v>1518</v>
      </c>
      <c r="S1927" s="40" t="s">
        <v>12120</v>
      </c>
      <c r="T1927" s="40" t="s">
        <v>1172</v>
      </c>
      <c r="U1927" s="40"/>
      <c r="V1927" s="40" t="str">
        <f>VLOOKUP(D1927,TIPOLOGIA!A:F,5,0)</f>
        <v>PRINCIPAL</v>
      </c>
      <c r="W1927" s="40" t="str">
        <f>VLOOKUP(D1927,TIPOLOGIA!A:F,6,0)</f>
        <v>TERRESTRE</v>
      </c>
      <c r="X1927" s="40" t="s">
        <v>1323</v>
      </c>
      <c r="Y1927" s="40">
        <v>1</v>
      </c>
      <c r="Z1927" s="51">
        <f>IF(T1927="SOPORTE_TELEFÓNICO",'TARIFAS 2025'!$B$14,IF(V1927="PRINCIPAL",'TARIFAS 2025'!$B$11,IF(V1927="INTERMEDIA",'TARIFAS 2025'!$C$11,IF(V1927="LEJANA",'TARIFAS 2025'!$D$11))))</f>
        <v>31419</v>
      </c>
      <c r="AA1927" s="51">
        <f t="shared" si="31"/>
        <v>31419</v>
      </c>
    </row>
    <row r="1928" spans="1:27" s="85" customFormat="1" x14ac:dyDescent="0.3">
      <c r="A1928" s="40" t="s">
        <v>85</v>
      </c>
      <c r="B1928" s="40" t="str">
        <f>VLOOKUP(A1928,'CENTROS DE COSTOS'!A:D,2,0)</f>
        <v>0036-0006</v>
      </c>
      <c r="C1928" s="40" t="str">
        <f>VLOOKUP(A1928,'CENTROS DE COSTOS'!A:D,3,0)</f>
        <v>Wompi Oriente</v>
      </c>
      <c r="D1928" s="40">
        <v>73504</v>
      </c>
      <c r="E1928" s="40">
        <v>3029437</v>
      </c>
      <c r="F1928" s="40">
        <v>74799</v>
      </c>
      <c r="G1928" s="40" t="s">
        <v>33</v>
      </c>
      <c r="H1928" s="40" t="s">
        <v>1056</v>
      </c>
      <c r="I1928" s="40" t="s">
        <v>1085</v>
      </c>
      <c r="J1928" s="40" t="s">
        <v>7690</v>
      </c>
      <c r="K1928" s="40" t="s">
        <v>1170</v>
      </c>
      <c r="L1928" s="40" t="s">
        <v>9880</v>
      </c>
      <c r="M1928" s="103">
        <v>45979.598611111112</v>
      </c>
      <c r="N1928" s="103">
        <v>45987.339583333327</v>
      </c>
      <c r="O1928" s="40" t="s">
        <v>35</v>
      </c>
      <c r="P1928" s="40" t="s">
        <v>35</v>
      </c>
      <c r="Q1928" s="40" t="s">
        <v>1494</v>
      </c>
      <c r="R1928" s="40" t="s">
        <v>1495</v>
      </c>
      <c r="S1928" s="40" t="s">
        <v>12121</v>
      </c>
      <c r="T1928" s="40" t="s">
        <v>1497</v>
      </c>
      <c r="U1928" s="40">
        <v>64</v>
      </c>
      <c r="V1928" s="40" t="str">
        <f>VLOOKUP(D1928,TIPOLOGIA!A:F,5,0)</f>
        <v>LEJANA</v>
      </c>
      <c r="W1928" s="40" t="str">
        <f>VLOOKUP(D1928,TIPOLOGIA!A:F,6,0)</f>
        <v>TERRESTRE</v>
      </c>
      <c r="X1928" s="40" t="s">
        <v>1749</v>
      </c>
      <c r="Y1928" s="40">
        <v>1</v>
      </c>
      <c r="Z1928" s="51">
        <f>IF(T1928="SOPORTE_TELEFÓNICO",'TARIFAS 2025'!$B$14,IF(V1928="PRINCIPAL",'TARIFAS 2025'!$B$11,IF(V1928="INTERMEDIA",'TARIFAS 2025'!$C$11,IF(V1928="LEJANA",'TARIFAS 2025'!$D$11))))</f>
        <v>40250</v>
      </c>
      <c r="AA1928" s="51">
        <f t="shared" si="31"/>
        <v>40250</v>
      </c>
    </row>
    <row r="1929" spans="1:27" s="85" customFormat="1" x14ac:dyDescent="0.3">
      <c r="A1929" s="40" t="s">
        <v>81</v>
      </c>
      <c r="B1929" s="40" t="str">
        <f>VLOOKUP(A1929,'CENTROS DE COSTOS'!A:D,2,0)</f>
        <v>0036-0007</v>
      </c>
      <c r="C1929" s="40" t="str">
        <f>VLOOKUP(A1929,'CENTROS DE COSTOS'!A:D,3,0)</f>
        <v>Wompi Santander</v>
      </c>
      <c r="D1929" s="40">
        <v>54498</v>
      </c>
      <c r="E1929" s="40">
        <v>3035224</v>
      </c>
      <c r="F1929" s="40">
        <v>56776</v>
      </c>
      <c r="G1929" s="40" t="s">
        <v>33</v>
      </c>
      <c r="H1929" s="40" t="s">
        <v>891</v>
      </c>
      <c r="I1929" s="40" t="s">
        <v>916</v>
      </c>
      <c r="J1929" s="40" t="s">
        <v>1642</v>
      </c>
      <c r="K1929" s="40" t="s">
        <v>1170</v>
      </c>
      <c r="L1929" s="40" t="s">
        <v>9881</v>
      </c>
      <c r="M1929" s="103">
        <v>45980.506944444453</v>
      </c>
      <c r="N1929" s="103">
        <v>45987.364583333343</v>
      </c>
      <c r="O1929" s="40" t="s">
        <v>35</v>
      </c>
      <c r="P1929" s="40" t="s">
        <v>35</v>
      </c>
      <c r="Q1929" s="40" t="s">
        <v>1494</v>
      </c>
      <c r="R1929" s="40" t="s">
        <v>1495</v>
      </c>
      <c r="S1929" s="40" t="s">
        <v>12122</v>
      </c>
      <c r="T1929" s="40" t="s">
        <v>1497</v>
      </c>
      <c r="U1929" s="40">
        <v>48</v>
      </c>
      <c r="V1929" s="40" t="str">
        <f>VLOOKUP(D1929,TIPOLOGIA!A:F,5,0)</f>
        <v>LEJANA</v>
      </c>
      <c r="W1929" s="40" t="str">
        <f>VLOOKUP(D1929,TIPOLOGIA!A:F,6,0)</f>
        <v>TERRESTRE</v>
      </c>
      <c r="X1929" s="40" t="s">
        <v>12480</v>
      </c>
      <c r="Y1929" s="40">
        <v>1</v>
      </c>
      <c r="Z1929" s="51">
        <f>IF(T1929="SOPORTE_TELEFÓNICO",'TARIFAS 2025'!$B$14,IF(V1929="PRINCIPAL",'TARIFAS 2025'!$B$11,IF(V1929="INTERMEDIA",'TARIFAS 2025'!$C$11,IF(V1929="LEJANA",'TARIFAS 2025'!$D$11))))</f>
        <v>40250</v>
      </c>
      <c r="AA1929" s="51">
        <f t="shared" si="31"/>
        <v>40250</v>
      </c>
    </row>
    <row r="1930" spans="1:27" s="85" customFormat="1" x14ac:dyDescent="0.3">
      <c r="A1930" s="40" t="s">
        <v>89</v>
      </c>
      <c r="B1930" s="40" t="str">
        <f>VLOOKUP(A1930,'CENTROS DE COSTOS'!A:D,2,0)</f>
        <v>0036-0001</v>
      </c>
      <c r="C1930" s="40" t="str">
        <f>VLOOKUP(A1930,'CENTROS DE COSTOS'!A:D,3,0)</f>
        <v>Wompi Costa</v>
      </c>
      <c r="D1930" s="40">
        <v>23555</v>
      </c>
      <c r="E1930" s="40">
        <v>3035353</v>
      </c>
      <c r="F1930" s="40">
        <v>72145</v>
      </c>
      <c r="G1930" s="40" t="s">
        <v>33</v>
      </c>
      <c r="H1930" s="40" t="s">
        <v>276</v>
      </c>
      <c r="I1930" s="40" t="s">
        <v>605</v>
      </c>
      <c r="J1930" s="40" t="s">
        <v>7691</v>
      </c>
      <c r="K1930" s="40" t="s">
        <v>1170</v>
      </c>
      <c r="L1930" s="40" t="s">
        <v>9882</v>
      </c>
      <c r="M1930" s="103">
        <v>45980.524305555547</v>
      </c>
      <c r="N1930" s="103">
        <v>45987.372916666667</v>
      </c>
      <c r="O1930" s="40" t="s">
        <v>35</v>
      </c>
      <c r="P1930" s="40" t="s">
        <v>35</v>
      </c>
      <c r="Q1930" s="40" t="s">
        <v>1494</v>
      </c>
      <c r="R1930" s="40" t="s">
        <v>1495</v>
      </c>
      <c r="S1930" s="40" t="s">
        <v>12123</v>
      </c>
      <c r="T1930" s="40" t="s">
        <v>1497</v>
      </c>
      <c r="U1930" s="40">
        <v>16</v>
      </c>
      <c r="V1930" s="40" t="str">
        <f>VLOOKUP(D1930,TIPOLOGIA!A:F,5,0)</f>
        <v>INTERMEDIA</v>
      </c>
      <c r="W1930" s="40" t="str">
        <f>VLOOKUP(D1930,TIPOLOGIA!A:F,6,0)</f>
        <v>TERRESTRE</v>
      </c>
      <c r="X1930" s="40" t="s">
        <v>1609</v>
      </c>
      <c r="Y1930" s="40">
        <v>1</v>
      </c>
      <c r="Z1930" s="51">
        <f>IF(T1930="SOPORTE_TELEFÓNICO",'TARIFAS 2025'!$B$14,IF(V1930="PRINCIPAL",'TARIFAS 2025'!$B$11,IF(V1930="INTERMEDIA",'TARIFAS 2025'!$C$11,IF(V1930="LEJANA",'TARIFAS 2025'!$D$11))))</f>
        <v>36351</v>
      </c>
      <c r="AA1930" s="51">
        <f t="shared" si="31"/>
        <v>36351</v>
      </c>
    </row>
    <row r="1931" spans="1:27" s="85" customFormat="1" x14ac:dyDescent="0.3">
      <c r="A1931" s="40" t="s">
        <v>91</v>
      </c>
      <c r="B1931" s="40" t="str">
        <f>VLOOKUP(A1931,'CENTROS DE COSTOS'!A:D,2,0)</f>
        <v>0036-0003</v>
      </c>
      <c r="C1931" s="40" t="str">
        <f>VLOOKUP(A1931,'CENTROS DE COSTOS'!A:D,3,0)</f>
        <v>Wompi Suroccidente</v>
      </c>
      <c r="D1931" s="40">
        <v>52260</v>
      </c>
      <c r="E1931" s="40">
        <v>3037520</v>
      </c>
      <c r="F1931" s="40">
        <v>44889</v>
      </c>
      <c r="G1931" s="40" t="s">
        <v>33</v>
      </c>
      <c r="H1931" s="40" t="s">
        <v>133</v>
      </c>
      <c r="I1931" s="40" t="s">
        <v>501</v>
      </c>
      <c r="J1931" s="40" t="s">
        <v>7692</v>
      </c>
      <c r="K1931" s="40" t="s">
        <v>1170</v>
      </c>
      <c r="L1931" s="40" t="s">
        <v>9883</v>
      </c>
      <c r="M1931" s="103">
        <v>45980.70208333333</v>
      </c>
      <c r="N1931" s="103">
        <v>45987.376388888893</v>
      </c>
      <c r="O1931" s="40" t="s">
        <v>35</v>
      </c>
      <c r="P1931" s="40" t="s">
        <v>35</v>
      </c>
      <c r="Q1931" s="40" t="s">
        <v>1494</v>
      </c>
      <c r="R1931" s="40" t="s">
        <v>1495</v>
      </c>
      <c r="S1931" s="40" t="s">
        <v>12124</v>
      </c>
      <c r="T1931" s="40" t="s">
        <v>1497</v>
      </c>
      <c r="U1931" s="40">
        <v>16</v>
      </c>
      <c r="V1931" s="40" t="str">
        <f>VLOOKUP(D1931,TIPOLOGIA!A:F,5,0)</f>
        <v>INTERMEDIA</v>
      </c>
      <c r="W1931" s="40" t="str">
        <f>VLOOKUP(D1931,TIPOLOGIA!A:F,6,0)</f>
        <v>TERRESTRE</v>
      </c>
      <c r="X1931" s="40" t="s">
        <v>1749</v>
      </c>
      <c r="Y1931" s="40">
        <v>1</v>
      </c>
      <c r="Z1931" s="51">
        <f>IF(T1931="SOPORTE_TELEFÓNICO",'TARIFAS 2025'!$B$14,IF(V1931="PRINCIPAL",'TARIFAS 2025'!$B$11,IF(V1931="INTERMEDIA",'TARIFAS 2025'!$C$11,IF(V1931="LEJANA",'TARIFAS 2025'!$D$11))))</f>
        <v>36351</v>
      </c>
      <c r="AA1931" s="51">
        <f t="shared" si="31"/>
        <v>36351</v>
      </c>
    </row>
    <row r="1932" spans="1:27" s="85" customFormat="1" x14ac:dyDescent="0.3">
      <c r="A1932" s="40" t="s">
        <v>96</v>
      </c>
      <c r="B1932" s="40" t="str">
        <f>VLOOKUP(A1932,'CENTROS DE COSTOS'!A:D,2,0)</f>
        <v>0036-0007</v>
      </c>
      <c r="C1932" s="40" t="str">
        <f>VLOOKUP(A1932,'CENTROS DE COSTOS'!A:D,3,0)</f>
        <v>Wompi Santander</v>
      </c>
      <c r="D1932" s="40">
        <v>15087</v>
      </c>
      <c r="E1932" s="40">
        <v>3039972</v>
      </c>
      <c r="F1932" s="40">
        <v>39783</v>
      </c>
      <c r="G1932" s="40" t="s">
        <v>33</v>
      </c>
      <c r="H1932" s="40" t="s">
        <v>322</v>
      </c>
      <c r="I1932" s="40" t="s">
        <v>321</v>
      </c>
      <c r="J1932" s="40" t="s">
        <v>7693</v>
      </c>
      <c r="K1932" s="40" t="s">
        <v>1170</v>
      </c>
      <c r="L1932" s="40" t="s">
        <v>9884</v>
      </c>
      <c r="M1932" s="103">
        <v>45981.432638888888</v>
      </c>
      <c r="N1932" s="103">
        <v>45987.377083333333</v>
      </c>
      <c r="O1932" s="40" t="s">
        <v>35</v>
      </c>
      <c r="P1932" s="40" t="s">
        <v>35</v>
      </c>
      <c r="Q1932" s="40" t="s">
        <v>1494</v>
      </c>
      <c r="R1932" s="40" t="s">
        <v>1495</v>
      </c>
      <c r="S1932" s="40" t="s">
        <v>12125</v>
      </c>
      <c r="T1932" s="40" t="s">
        <v>1497</v>
      </c>
      <c r="U1932" s="40">
        <v>32</v>
      </c>
      <c r="V1932" s="40" t="str">
        <f>VLOOKUP(D1932,TIPOLOGIA!A:F,5,0)</f>
        <v>INTERMEDIA</v>
      </c>
      <c r="W1932" s="40" t="str">
        <f>VLOOKUP(D1932,TIPOLOGIA!A:F,6,0)</f>
        <v>TERRESTRE</v>
      </c>
      <c r="X1932" s="40" t="s">
        <v>1571</v>
      </c>
      <c r="Y1932" s="40">
        <v>1</v>
      </c>
      <c r="Z1932" s="51">
        <f>IF(T1932="SOPORTE_TELEFÓNICO",'TARIFAS 2025'!$B$14,IF(V1932="PRINCIPAL",'TARIFAS 2025'!$B$11,IF(V1932="INTERMEDIA",'TARIFAS 2025'!$C$11,IF(V1932="LEJANA",'TARIFAS 2025'!$D$11))))</f>
        <v>36351</v>
      </c>
      <c r="AA1932" s="51">
        <f t="shared" si="31"/>
        <v>36351</v>
      </c>
    </row>
    <row r="1933" spans="1:27" s="85" customFormat="1" x14ac:dyDescent="0.3">
      <c r="A1933" s="40" t="s">
        <v>96</v>
      </c>
      <c r="B1933" s="40" t="str">
        <f>VLOOKUP(A1933,'CENTROS DE COSTOS'!A:D,2,0)</f>
        <v>0036-0007</v>
      </c>
      <c r="C1933" s="40" t="str">
        <f>VLOOKUP(A1933,'CENTROS DE COSTOS'!A:D,3,0)</f>
        <v>Wompi Santander</v>
      </c>
      <c r="D1933" s="40">
        <v>15759</v>
      </c>
      <c r="E1933" s="40">
        <v>3046341</v>
      </c>
      <c r="F1933" s="40">
        <v>43729</v>
      </c>
      <c r="G1933" s="40" t="s">
        <v>33</v>
      </c>
      <c r="H1933" s="40" t="s">
        <v>322</v>
      </c>
      <c r="I1933" s="40" t="s">
        <v>412</v>
      </c>
      <c r="J1933" s="40" t="s">
        <v>7694</v>
      </c>
      <c r="K1933" s="40" t="s">
        <v>1170</v>
      </c>
      <c r="L1933" s="40" t="s">
        <v>9885</v>
      </c>
      <c r="M1933" s="103">
        <v>45982.491666666669</v>
      </c>
      <c r="N1933" s="103">
        <v>45987.37777777778</v>
      </c>
      <c r="O1933" s="40" t="s">
        <v>35</v>
      </c>
      <c r="P1933" s="40" t="s">
        <v>35</v>
      </c>
      <c r="Q1933" s="40" t="s">
        <v>1494</v>
      </c>
      <c r="R1933" s="40" t="s">
        <v>1495</v>
      </c>
      <c r="S1933" s="40" t="s">
        <v>12126</v>
      </c>
      <c r="T1933" s="40" t="s">
        <v>1497</v>
      </c>
      <c r="U1933" s="40">
        <v>40</v>
      </c>
      <c r="V1933" s="40" t="str">
        <f>VLOOKUP(D1933,TIPOLOGIA!A:F,5,0)</f>
        <v>INTERMEDIA</v>
      </c>
      <c r="W1933" s="40" t="str">
        <f>VLOOKUP(D1933,TIPOLOGIA!A:F,6,0)</f>
        <v>TERRESTRE</v>
      </c>
      <c r="X1933" s="40" t="s">
        <v>1675</v>
      </c>
      <c r="Y1933" s="40">
        <v>1</v>
      </c>
      <c r="Z1933" s="51">
        <f>IF(T1933="SOPORTE_TELEFÓNICO",'TARIFAS 2025'!$B$14,IF(V1933="PRINCIPAL",'TARIFAS 2025'!$B$11,IF(V1933="INTERMEDIA",'TARIFAS 2025'!$C$11,IF(V1933="LEJANA",'TARIFAS 2025'!$D$11))))</f>
        <v>36351</v>
      </c>
      <c r="AA1933" s="51">
        <f t="shared" si="31"/>
        <v>36351</v>
      </c>
    </row>
    <row r="1934" spans="1:27" s="85" customFormat="1" x14ac:dyDescent="0.3">
      <c r="A1934" s="40" t="s">
        <v>90</v>
      </c>
      <c r="B1934" s="40" t="str">
        <f>VLOOKUP(A1934,'CENTROS DE COSTOS'!A:D,2,0)</f>
        <v>0036-0006</v>
      </c>
      <c r="C1934" s="40" t="str">
        <f>VLOOKUP(A1934,'CENTROS DE COSTOS'!A:D,3,0)</f>
        <v>Wompi Oriente</v>
      </c>
      <c r="D1934" s="40">
        <v>18150</v>
      </c>
      <c r="E1934" s="40">
        <v>3042564</v>
      </c>
      <c r="F1934" s="40">
        <v>79844</v>
      </c>
      <c r="G1934" s="40" t="s">
        <v>33</v>
      </c>
      <c r="H1934" s="40" t="s">
        <v>466</v>
      </c>
      <c r="I1934" s="40" t="s">
        <v>469</v>
      </c>
      <c r="J1934" s="40" t="s">
        <v>7695</v>
      </c>
      <c r="K1934" s="40" t="s">
        <v>1170</v>
      </c>
      <c r="L1934" s="40" t="s">
        <v>9886</v>
      </c>
      <c r="M1934" s="103">
        <v>45981.658333333333</v>
      </c>
      <c r="N1934" s="103">
        <v>45987.37777777778</v>
      </c>
      <c r="O1934" s="40" t="s">
        <v>35</v>
      </c>
      <c r="P1934" s="40" t="s">
        <v>35</v>
      </c>
      <c r="Q1934" s="40" t="s">
        <v>1494</v>
      </c>
      <c r="R1934" s="40" t="s">
        <v>1495</v>
      </c>
      <c r="S1934" s="40" t="s">
        <v>12127</v>
      </c>
      <c r="T1934" s="40" t="s">
        <v>1497</v>
      </c>
      <c r="U1934" s="40">
        <v>24</v>
      </c>
      <c r="V1934" s="40" t="str">
        <f>VLOOKUP(D1934,TIPOLOGIA!A:F,5,0)</f>
        <v>LEJANA</v>
      </c>
      <c r="W1934" s="40" t="str">
        <f>VLOOKUP(D1934,TIPOLOGIA!A:F,6,0)</f>
        <v>TERRESTRE</v>
      </c>
      <c r="X1934" s="40" t="s">
        <v>1749</v>
      </c>
      <c r="Y1934" s="40">
        <v>1</v>
      </c>
      <c r="Z1934" s="51">
        <f>IF(T1934="SOPORTE_TELEFÓNICO",'TARIFAS 2025'!$B$14,IF(V1934="PRINCIPAL",'TARIFAS 2025'!$B$11,IF(V1934="INTERMEDIA",'TARIFAS 2025'!$C$11,IF(V1934="LEJANA",'TARIFAS 2025'!$D$11))))</f>
        <v>40250</v>
      </c>
      <c r="AA1934" s="51">
        <f t="shared" si="31"/>
        <v>40250</v>
      </c>
    </row>
    <row r="1935" spans="1:27" s="85" customFormat="1" x14ac:dyDescent="0.3">
      <c r="A1935" s="40" t="s">
        <v>71</v>
      </c>
      <c r="B1935" s="40" t="str">
        <f>VLOOKUP(A1935,'CENTROS DE COSTOS'!A:D,2,0)</f>
        <v>0036-0004</v>
      </c>
      <c r="C1935" s="40" t="str">
        <f>VLOOKUP(A1935,'CENTROS DE COSTOS'!A:D,3,0)</f>
        <v>Wompi Centro</v>
      </c>
      <c r="D1935" s="40">
        <v>25843</v>
      </c>
      <c r="E1935" s="40">
        <v>3047252</v>
      </c>
      <c r="F1935" s="40">
        <v>78846</v>
      </c>
      <c r="G1935" s="40" t="s">
        <v>33</v>
      </c>
      <c r="H1935" s="40" t="s">
        <v>618</v>
      </c>
      <c r="I1935" s="40" t="s">
        <v>720</v>
      </c>
      <c r="J1935" s="40" t="s">
        <v>7696</v>
      </c>
      <c r="K1935" s="40" t="s">
        <v>1170</v>
      </c>
      <c r="L1935" s="40" t="s">
        <v>9887</v>
      </c>
      <c r="M1935" s="103">
        <v>45982.618750000001</v>
      </c>
      <c r="N1935" s="103">
        <v>45987.378472222219</v>
      </c>
      <c r="O1935" s="40" t="s">
        <v>35</v>
      </c>
      <c r="P1935" s="40" t="s">
        <v>35</v>
      </c>
      <c r="Q1935" s="40" t="s">
        <v>1494</v>
      </c>
      <c r="R1935" s="40" t="s">
        <v>1495</v>
      </c>
      <c r="S1935" s="40" t="s">
        <v>12128</v>
      </c>
      <c r="T1935" s="40" t="s">
        <v>1497</v>
      </c>
      <c r="U1935" s="40">
        <v>16</v>
      </c>
      <c r="V1935" s="40" t="str">
        <f>VLOOKUP(D1935,TIPOLOGIA!A:F,5,0)</f>
        <v>INTERMEDIA</v>
      </c>
      <c r="W1935" s="40" t="str">
        <f>VLOOKUP(D1935,TIPOLOGIA!A:F,6,0)</f>
        <v>TERRESTRE</v>
      </c>
      <c r="X1935" s="40" t="s">
        <v>1675</v>
      </c>
      <c r="Y1935" s="40">
        <v>1</v>
      </c>
      <c r="Z1935" s="51">
        <f>IF(T1935="SOPORTE_TELEFÓNICO",'TARIFAS 2025'!$B$14,IF(V1935="PRINCIPAL",'TARIFAS 2025'!$B$11,IF(V1935="INTERMEDIA",'TARIFAS 2025'!$C$11,IF(V1935="LEJANA",'TARIFAS 2025'!$D$11))))</f>
        <v>36351</v>
      </c>
      <c r="AA1935" s="51">
        <f t="shared" si="31"/>
        <v>36351</v>
      </c>
    </row>
    <row r="1936" spans="1:27" s="85" customFormat="1" x14ac:dyDescent="0.3">
      <c r="A1936" s="40" t="s">
        <v>96</v>
      </c>
      <c r="B1936" s="40" t="str">
        <f>VLOOKUP(A1936,'CENTROS DE COSTOS'!A:D,2,0)</f>
        <v>0036-0007</v>
      </c>
      <c r="C1936" s="40" t="str">
        <f>VLOOKUP(A1936,'CENTROS DE COSTOS'!A:D,3,0)</f>
        <v>Wompi Santander</v>
      </c>
      <c r="D1936" s="40">
        <v>15238</v>
      </c>
      <c r="E1936" s="40">
        <v>3049386</v>
      </c>
      <c r="F1936" s="40">
        <v>72676</v>
      </c>
      <c r="G1936" s="40" t="s">
        <v>33</v>
      </c>
      <c r="H1936" s="40" t="s">
        <v>322</v>
      </c>
      <c r="I1936" s="40" t="s">
        <v>352</v>
      </c>
      <c r="J1936" s="40" t="s">
        <v>7697</v>
      </c>
      <c r="K1936" s="40" t="s">
        <v>1170</v>
      </c>
      <c r="L1936" s="40" t="s">
        <v>9888</v>
      </c>
      <c r="M1936" s="103">
        <v>45985.333333333343</v>
      </c>
      <c r="N1936" s="103">
        <v>45987.379166666673</v>
      </c>
      <c r="O1936" s="40" t="s">
        <v>35</v>
      </c>
      <c r="P1936" s="40" t="s">
        <v>35</v>
      </c>
      <c r="Q1936" s="40" t="s">
        <v>1494</v>
      </c>
      <c r="R1936" s="40" t="s">
        <v>1495</v>
      </c>
      <c r="S1936" s="40" t="s">
        <v>12129</v>
      </c>
      <c r="T1936" s="40" t="s">
        <v>1497</v>
      </c>
      <c r="U1936" s="40">
        <v>24</v>
      </c>
      <c r="V1936" s="40" t="str">
        <f>VLOOKUP(D1936,TIPOLOGIA!A:F,5,0)</f>
        <v>INTERMEDIA</v>
      </c>
      <c r="W1936" s="40" t="str">
        <f>VLOOKUP(D1936,TIPOLOGIA!A:F,6,0)</f>
        <v>TERRESTRE</v>
      </c>
      <c r="X1936" s="40" t="s">
        <v>1675</v>
      </c>
      <c r="Y1936" s="40">
        <v>1</v>
      </c>
      <c r="Z1936" s="51">
        <f>IF(T1936="SOPORTE_TELEFÓNICO",'TARIFAS 2025'!$B$14,IF(V1936="PRINCIPAL",'TARIFAS 2025'!$B$11,IF(V1936="INTERMEDIA",'TARIFAS 2025'!$C$11,IF(V1936="LEJANA",'TARIFAS 2025'!$D$11))))</f>
        <v>36351</v>
      </c>
      <c r="AA1936" s="51">
        <f t="shared" si="31"/>
        <v>36351</v>
      </c>
    </row>
    <row r="1937" spans="1:27" s="85" customFormat="1" x14ac:dyDescent="0.3">
      <c r="A1937" s="40" t="s">
        <v>85</v>
      </c>
      <c r="B1937" s="40" t="str">
        <f>VLOOKUP(A1937,'CENTROS DE COSTOS'!A:D,2,0)</f>
        <v>0036-0006</v>
      </c>
      <c r="C1937" s="40" t="str">
        <f>VLOOKUP(A1937,'CENTROS DE COSTOS'!A:D,3,0)</f>
        <v>Wompi Oriente</v>
      </c>
      <c r="D1937" s="40">
        <v>73861</v>
      </c>
      <c r="E1937" s="40">
        <v>3032955</v>
      </c>
      <c r="F1937" s="40">
        <v>76983</v>
      </c>
      <c r="G1937" s="40" t="s">
        <v>33</v>
      </c>
      <c r="H1937" s="40" t="s">
        <v>1056</v>
      </c>
      <c r="I1937" s="40" t="s">
        <v>1098</v>
      </c>
      <c r="J1937" s="40" t="s">
        <v>7698</v>
      </c>
      <c r="K1937" s="40" t="s">
        <v>1170</v>
      </c>
      <c r="L1937" s="40" t="s">
        <v>9889</v>
      </c>
      <c r="M1937" s="103">
        <v>45980.393055555563</v>
      </c>
      <c r="N1937" s="103">
        <v>45987.390972222223</v>
      </c>
      <c r="O1937" s="40" t="s">
        <v>35</v>
      </c>
      <c r="P1937" s="40" t="s">
        <v>35</v>
      </c>
      <c r="Q1937" s="40" t="s">
        <v>1494</v>
      </c>
      <c r="R1937" s="40" t="s">
        <v>1495</v>
      </c>
      <c r="S1937" s="40" t="s">
        <v>12130</v>
      </c>
      <c r="T1937" s="40" t="s">
        <v>1497</v>
      </c>
      <c r="U1937" s="40">
        <v>48</v>
      </c>
      <c r="V1937" s="40" t="str">
        <f>VLOOKUP(D1937,TIPOLOGIA!A:F,5,0)</f>
        <v>INTERMEDIA</v>
      </c>
      <c r="W1937" s="40" t="str">
        <f>VLOOKUP(D1937,TIPOLOGIA!A:F,6,0)</f>
        <v>TERRESTRE</v>
      </c>
      <c r="X1937" s="40" t="s">
        <v>1571</v>
      </c>
      <c r="Y1937" s="40">
        <v>1</v>
      </c>
      <c r="Z1937" s="51">
        <f>IF(T1937="SOPORTE_TELEFÓNICO",'TARIFAS 2025'!$B$14,IF(V1937="PRINCIPAL",'TARIFAS 2025'!$B$11,IF(V1937="INTERMEDIA",'TARIFAS 2025'!$C$11,IF(V1937="LEJANA",'TARIFAS 2025'!$D$11))))</f>
        <v>36351</v>
      </c>
      <c r="AA1937" s="51">
        <f t="shared" si="31"/>
        <v>36351</v>
      </c>
    </row>
    <row r="1938" spans="1:27" s="85" customFormat="1" x14ac:dyDescent="0.3">
      <c r="A1938" s="40" t="s">
        <v>74</v>
      </c>
      <c r="B1938" s="40" t="str">
        <f>VLOOKUP(A1938,'CENTROS DE COSTOS'!A:D,2,0)</f>
        <v>0036-0007</v>
      </c>
      <c r="C1938" s="40" t="str">
        <f>VLOOKUP(A1938,'CENTROS DE COSTOS'!A:D,3,0)</f>
        <v>Wompi Santander</v>
      </c>
      <c r="D1938" s="40">
        <v>68132</v>
      </c>
      <c r="E1938" s="40">
        <v>3035198</v>
      </c>
      <c r="F1938" s="40">
        <v>80873</v>
      </c>
      <c r="G1938" s="40" t="s">
        <v>33</v>
      </c>
      <c r="H1938" s="40" t="s">
        <v>963</v>
      </c>
      <c r="I1938" s="40" t="s">
        <v>968</v>
      </c>
      <c r="J1938" s="40" t="s">
        <v>7699</v>
      </c>
      <c r="K1938" s="40" t="s">
        <v>1170</v>
      </c>
      <c r="L1938" s="40" t="s">
        <v>9890</v>
      </c>
      <c r="M1938" s="103">
        <v>45980.572222222218</v>
      </c>
      <c r="N1938" s="103">
        <v>45987.40625</v>
      </c>
      <c r="O1938" s="40" t="s">
        <v>35</v>
      </c>
      <c r="P1938" s="40" t="s">
        <v>35</v>
      </c>
      <c r="Q1938" s="40" t="s">
        <v>1494</v>
      </c>
      <c r="R1938" s="40" t="s">
        <v>1495</v>
      </c>
      <c r="S1938" s="40" t="s">
        <v>12131</v>
      </c>
      <c r="T1938" s="40" t="s">
        <v>1497</v>
      </c>
      <c r="U1938" s="40">
        <v>24</v>
      </c>
      <c r="V1938" s="40" t="str">
        <f>VLOOKUP(D1938,TIPOLOGIA!A:F,5,0)</f>
        <v>LEJANA</v>
      </c>
      <c r="W1938" s="40" t="str">
        <f>VLOOKUP(D1938,TIPOLOGIA!A:F,6,0)</f>
        <v>TERRESTRE</v>
      </c>
      <c r="X1938" s="40" t="s">
        <v>12480</v>
      </c>
      <c r="Y1938" s="40">
        <v>1</v>
      </c>
      <c r="Z1938" s="51">
        <f>IF(T1938="SOPORTE_TELEFÓNICO",'TARIFAS 2025'!$B$14,IF(V1938="PRINCIPAL",'TARIFAS 2025'!$B$11,IF(V1938="INTERMEDIA",'TARIFAS 2025'!$C$11,IF(V1938="LEJANA",'TARIFAS 2025'!$D$11))))</f>
        <v>40250</v>
      </c>
      <c r="AA1938" s="51">
        <f t="shared" si="31"/>
        <v>40250</v>
      </c>
    </row>
    <row r="1939" spans="1:27" s="85" customFormat="1" x14ac:dyDescent="0.3">
      <c r="A1939" s="40" t="s">
        <v>68</v>
      </c>
      <c r="B1939" s="40" t="str">
        <f>VLOOKUP(A1939,'CENTROS DE COSTOS'!A:D,2,0)</f>
        <v>0036-0001</v>
      </c>
      <c r="C1939" s="40" t="str">
        <f>VLOOKUP(A1939,'CENTROS DE COSTOS'!A:D,3,0)</f>
        <v>Wompi Costa</v>
      </c>
      <c r="D1939" s="40">
        <v>8078</v>
      </c>
      <c r="E1939" s="40">
        <v>3035180</v>
      </c>
      <c r="F1939" s="40">
        <v>80235</v>
      </c>
      <c r="G1939" s="40" t="s">
        <v>33</v>
      </c>
      <c r="H1939" s="40" t="s">
        <v>253</v>
      </c>
      <c r="I1939" s="40" t="s">
        <v>255</v>
      </c>
      <c r="J1939" s="40" t="s">
        <v>7700</v>
      </c>
      <c r="K1939" s="40" t="s">
        <v>1170</v>
      </c>
      <c r="L1939" s="40" t="s">
        <v>9891</v>
      </c>
      <c r="M1939" s="103">
        <v>45980.560416666667</v>
      </c>
      <c r="N1939" s="103">
        <v>45987.408333333333</v>
      </c>
      <c r="O1939" s="40" t="s">
        <v>35</v>
      </c>
      <c r="P1939" s="40" t="s">
        <v>35</v>
      </c>
      <c r="Q1939" s="40" t="s">
        <v>1494</v>
      </c>
      <c r="R1939" s="40" t="s">
        <v>1495</v>
      </c>
      <c r="S1939" s="40" t="s">
        <v>12132</v>
      </c>
      <c r="T1939" s="40" t="s">
        <v>1497</v>
      </c>
      <c r="U1939" s="40">
        <v>24</v>
      </c>
      <c r="V1939" s="40" t="str">
        <f>VLOOKUP(D1939,TIPOLOGIA!A:F,5,0)</f>
        <v>INTERMEDIA</v>
      </c>
      <c r="W1939" s="40" t="str">
        <f>VLOOKUP(D1939,TIPOLOGIA!A:F,6,0)</f>
        <v>TERRESTRE</v>
      </c>
      <c r="X1939" s="40" t="s">
        <v>1609</v>
      </c>
      <c r="Y1939" s="40">
        <v>1</v>
      </c>
      <c r="Z1939" s="51">
        <f>IF(T1939="SOPORTE_TELEFÓNICO",'TARIFAS 2025'!$B$14,IF(V1939="PRINCIPAL",'TARIFAS 2025'!$B$11,IF(V1939="INTERMEDIA",'TARIFAS 2025'!$C$11,IF(V1939="LEJANA",'TARIFAS 2025'!$D$11))))</f>
        <v>36351</v>
      </c>
      <c r="AA1939" s="51">
        <f t="shared" si="31"/>
        <v>36351</v>
      </c>
    </row>
    <row r="1940" spans="1:27" s="85" customFormat="1" x14ac:dyDescent="0.3">
      <c r="A1940" s="40" t="s">
        <v>74</v>
      </c>
      <c r="B1940" s="40" t="str">
        <f>VLOOKUP(A1940,'CENTROS DE COSTOS'!A:D,2,0)</f>
        <v>0036-0007</v>
      </c>
      <c r="C1940" s="40" t="str">
        <f>VLOOKUP(A1940,'CENTROS DE COSTOS'!A:D,3,0)</f>
        <v>Wompi Santander</v>
      </c>
      <c r="D1940" s="40">
        <v>68418</v>
      </c>
      <c r="E1940" s="40">
        <v>3031594</v>
      </c>
      <c r="F1940" s="40">
        <v>78877</v>
      </c>
      <c r="G1940" s="40" t="s">
        <v>33</v>
      </c>
      <c r="H1940" s="40" t="s">
        <v>963</v>
      </c>
      <c r="I1940" s="40" t="s">
        <v>1001</v>
      </c>
      <c r="J1940" s="40" t="s">
        <v>7701</v>
      </c>
      <c r="K1940" s="40" t="s">
        <v>1170</v>
      </c>
      <c r="L1940" s="40" t="s">
        <v>9892</v>
      </c>
      <c r="M1940" s="103">
        <v>45980.347222222219</v>
      </c>
      <c r="N1940" s="103">
        <v>45987.411111111112</v>
      </c>
      <c r="O1940" s="40" t="s">
        <v>35</v>
      </c>
      <c r="P1940" s="40" t="s">
        <v>35</v>
      </c>
      <c r="Q1940" s="40" t="s">
        <v>1494</v>
      </c>
      <c r="R1940" s="40" t="s">
        <v>1495</v>
      </c>
      <c r="S1940" s="40" t="s">
        <v>12133</v>
      </c>
      <c r="T1940" s="40" t="s">
        <v>1497</v>
      </c>
      <c r="U1940" s="40">
        <v>24</v>
      </c>
      <c r="V1940" s="40" t="str">
        <f>VLOOKUP(D1940,TIPOLOGIA!A:F,5,0)</f>
        <v>INTERMEDIA</v>
      </c>
      <c r="W1940" s="40" t="str">
        <f>VLOOKUP(D1940,TIPOLOGIA!A:F,6,0)</f>
        <v>TERRESTRE</v>
      </c>
      <c r="X1940" s="40" t="s">
        <v>12480</v>
      </c>
      <c r="Y1940" s="40">
        <v>1</v>
      </c>
      <c r="Z1940" s="51">
        <f>IF(T1940="SOPORTE_TELEFÓNICO",'TARIFAS 2025'!$B$14,IF(V1940="PRINCIPAL",'TARIFAS 2025'!$B$11,IF(V1940="INTERMEDIA",'TARIFAS 2025'!$C$11,IF(V1940="LEJANA",'TARIFAS 2025'!$D$11))))</f>
        <v>36351</v>
      </c>
      <c r="AA1940" s="51">
        <f t="shared" si="31"/>
        <v>36351</v>
      </c>
    </row>
    <row r="1941" spans="1:27" s="85" customFormat="1" x14ac:dyDescent="0.3">
      <c r="A1941" s="40" t="s">
        <v>88</v>
      </c>
      <c r="B1941" s="40" t="str">
        <f>VLOOKUP(A1941,'CENTROS DE COSTOS'!A:D,2,0)</f>
        <v>0036-0005</v>
      </c>
      <c r="C1941" s="40" t="str">
        <f>VLOOKUP(A1941,'CENTROS DE COSTOS'!A:D,3,0)</f>
        <v>Wompi Noroccidente</v>
      </c>
      <c r="D1941" s="40">
        <v>5631</v>
      </c>
      <c r="E1941" s="40">
        <v>3038983</v>
      </c>
      <c r="F1941" s="40">
        <v>80318</v>
      </c>
      <c r="G1941" s="40" t="s">
        <v>33</v>
      </c>
      <c r="H1941" s="40" t="s">
        <v>120</v>
      </c>
      <c r="I1941" s="40" t="s">
        <v>214</v>
      </c>
      <c r="J1941" s="40" t="s">
        <v>7702</v>
      </c>
      <c r="K1941" s="40" t="s">
        <v>1170</v>
      </c>
      <c r="L1941" s="40" t="s">
        <v>9893</v>
      </c>
      <c r="M1941" s="103">
        <v>45981.374305555553</v>
      </c>
      <c r="N1941" s="103">
        <v>45987.427083333343</v>
      </c>
      <c r="O1941" s="40" t="s">
        <v>35</v>
      </c>
      <c r="P1941" s="40" t="s">
        <v>35</v>
      </c>
      <c r="Q1941" s="40" t="s">
        <v>1494</v>
      </c>
      <c r="R1941" s="40" t="s">
        <v>1495</v>
      </c>
      <c r="S1941" s="40" t="s">
        <v>12134</v>
      </c>
      <c r="T1941" s="40" t="s">
        <v>1172</v>
      </c>
      <c r="U1941" s="40">
        <v>16</v>
      </c>
      <c r="V1941" s="40" t="str">
        <f>VLOOKUP(D1941,TIPOLOGIA!A:F,5,0)</f>
        <v>PRINCIPAL</v>
      </c>
      <c r="W1941" s="40" t="str">
        <f>VLOOKUP(D1941,TIPOLOGIA!A:F,6,0)</f>
        <v>TERRESTRE</v>
      </c>
      <c r="X1941" s="40" t="s">
        <v>1498</v>
      </c>
      <c r="Y1941" s="40">
        <v>1</v>
      </c>
      <c r="Z1941" s="51">
        <f>IF(T1941="SOPORTE_TELEFÓNICO",'TARIFAS 2025'!$B$14,IF(V1941="PRINCIPAL",'TARIFAS 2025'!$B$11,IF(V1941="INTERMEDIA",'TARIFAS 2025'!$C$11,IF(V1941="LEJANA",'TARIFAS 2025'!$D$11))))</f>
        <v>31419</v>
      </c>
      <c r="AA1941" s="51">
        <f t="shared" si="31"/>
        <v>31419</v>
      </c>
    </row>
    <row r="1942" spans="1:27" s="85" customFormat="1" x14ac:dyDescent="0.3">
      <c r="A1942" s="40" t="s">
        <v>88</v>
      </c>
      <c r="B1942" s="40" t="str">
        <f>VLOOKUP(A1942,'CENTROS DE COSTOS'!A:D,2,0)</f>
        <v>0036-0005</v>
      </c>
      <c r="C1942" s="40" t="str">
        <f>VLOOKUP(A1942,'CENTROS DE COSTOS'!A:D,3,0)</f>
        <v>Wompi Noroccidente</v>
      </c>
      <c r="D1942" s="40">
        <v>5001</v>
      </c>
      <c r="E1942" s="40">
        <v>3041802</v>
      </c>
      <c r="F1942" s="40">
        <v>27110</v>
      </c>
      <c r="G1942" s="40" t="s">
        <v>33</v>
      </c>
      <c r="H1942" s="40" t="s">
        <v>120</v>
      </c>
      <c r="I1942" s="40" t="s">
        <v>88</v>
      </c>
      <c r="J1942" s="40" t="s">
        <v>7703</v>
      </c>
      <c r="K1942" s="40" t="s">
        <v>1170</v>
      </c>
      <c r="L1942" s="40" t="s">
        <v>9894</v>
      </c>
      <c r="M1942" s="103">
        <v>45981.559027777781</v>
      </c>
      <c r="N1942" s="103">
        <v>45987.427777777782</v>
      </c>
      <c r="O1942" s="40" t="s">
        <v>35</v>
      </c>
      <c r="P1942" s="40" t="s">
        <v>35</v>
      </c>
      <c r="Q1942" s="40" t="s">
        <v>1494</v>
      </c>
      <c r="R1942" s="40" t="s">
        <v>1495</v>
      </c>
      <c r="S1942" s="40" t="s">
        <v>12135</v>
      </c>
      <c r="T1942" s="40" t="s">
        <v>1172</v>
      </c>
      <c r="U1942" s="40">
        <v>24</v>
      </c>
      <c r="V1942" s="40" t="str">
        <f>VLOOKUP(D1942,TIPOLOGIA!A:F,5,0)</f>
        <v>PRINCIPAL</v>
      </c>
      <c r="W1942" s="40" t="str">
        <f>VLOOKUP(D1942,TIPOLOGIA!A:F,6,0)</f>
        <v>TERRESTRE</v>
      </c>
      <c r="X1942" s="40" t="s">
        <v>1498</v>
      </c>
      <c r="Y1942" s="40">
        <v>1</v>
      </c>
      <c r="Z1942" s="51">
        <f>IF(T1942="SOPORTE_TELEFÓNICO",'TARIFAS 2025'!$B$14,IF(V1942="PRINCIPAL",'TARIFAS 2025'!$B$11,IF(V1942="INTERMEDIA",'TARIFAS 2025'!$C$11,IF(V1942="LEJANA",'TARIFAS 2025'!$D$11))))</f>
        <v>31419</v>
      </c>
      <c r="AA1942" s="51">
        <f t="shared" si="31"/>
        <v>31419</v>
      </c>
    </row>
    <row r="1943" spans="1:27" s="85" customFormat="1" x14ac:dyDescent="0.3">
      <c r="A1943" s="40" t="s">
        <v>88</v>
      </c>
      <c r="B1943" s="40" t="str">
        <f>VLOOKUP(A1943,'CENTROS DE COSTOS'!A:D,2,0)</f>
        <v>0036-0005</v>
      </c>
      <c r="C1943" s="40" t="str">
        <f>VLOOKUP(A1943,'CENTROS DE COSTOS'!A:D,3,0)</f>
        <v>Wompi Noroccidente</v>
      </c>
      <c r="D1943" s="40">
        <v>5001</v>
      </c>
      <c r="E1943" s="40">
        <v>3043304</v>
      </c>
      <c r="F1943" s="40">
        <v>27412</v>
      </c>
      <c r="G1943" s="40" t="s">
        <v>33</v>
      </c>
      <c r="H1943" s="40" t="s">
        <v>120</v>
      </c>
      <c r="I1943" s="40" t="s">
        <v>88</v>
      </c>
      <c r="J1943" s="40" t="s">
        <v>7704</v>
      </c>
      <c r="K1943" s="40" t="s">
        <v>1170</v>
      </c>
      <c r="L1943" s="40" t="s">
        <v>9895</v>
      </c>
      <c r="M1943" s="103">
        <v>45981.698611111111</v>
      </c>
      <c r="N1943" s="103">
        <v>45987.428472222222</v>
      </c>
      <c r="O1943" s="40" t="s">
        <v>35</v>
      </c>
      <c r="P1943" s="40" t="s">
        <v>35</v>
      </c>
      <c r="Q1943" s="40" t="s">
        <v>1494</v>
      </c>
      <c r="R1943" s="40" t="s">
        <v>1495</v>
      </c>
      <c r="S1943" s="40" t="s">
        <v>12136</v>
      </c>
      <c r="T1943" s="40" t="s">
        <v>1172</v>
      </c>
      <c r="U1943" s="40">
        <v>64</v>
      </c>
      <c r="V1943" s="40" t="str">
        <f>VLOOKUP(D1943,TIPOLOGIA!A:F,5,0)</f>
        <v>PRINCIPAL</v>
      </c>
      <c r="W1943" s="40" t="str">
        <f>VLOOKUP(D1943,TIPOLOGIA!A:F,6,0)</f>
        <v>TERRESTRE</v>
      </c>
      <c r="X1943" s="40" t="s">
        <v>1498</v>
      </c>
      <c r="Y1943" s="40">
        <v>1</v>
      </c>
      <c r="Z1943" s="51">
        <f>IF(T1943="SOPORTE_TELEFÓNICO",'TARIFAS 2025'!$B$14,IF(V1943="PRINCIPAL",'TARIFAS 2025'!$B$11,IF(V1943="INTERMEDIA",'TARIFAS 2025'!$C$11,IF(V1943="LEJANA",'TARIFAS 2025'!$D$11))))</f>
        <v>31419</v>
      </c>
      <c r="AA1943" s="51">
        <f t="shared" si="31"/>
        <v>31419</v>
      </c>
    </row>
    <row r="1944" spans="1:27" s="85" customFormat="1" x14ac:dyDescent="0.3">
      <c r="A1944" s="40" t="s">
        <v>88</v>
      </c>
      <c r="B1944" s="40" t="str">
        <f>VLOOKUP(A1944,'CENTROS DE COSTOS'!A:D,2,0)</f>
        <v>0036-0005</v>
      </c>
      <c r="C1944" s="40" t="str">
        <f>VLOOKUP(A1944,'CENTROS DE COSTOS'!A:D,3,0)</f>
        <v>Wompi Noroccidente</v>
      </c>
      <c r="D1944" s="40">
        <v>5360</v>
      </c>
      <c r="E1944" s="40">
        <v>3044947</v>
      </c>
      <c r="F1944" s="40">
        <v>73033</v>
      </c>
      <c r="G1944" s="40" t="s">
        <v>33</v>
      </c>
      <c r="H1944" s="40" t="s">
        <v>120</v>
      </c>
      <c r="I1944" s="40" t="s">
        <v>190</v>
      </c>
      <c r="J1944" s="40" t="s">
        <v>7705</v>
      </c>
      <c r="K1944" s="40" t="s">
        <v>1170</v>
      </c>
      <c r="L1944" s="40" t="s">
        <v>9896</v>
      </c>
      <c r="M1944" s="103">
        <v>45982.410416666673</v>
      </c>
      <c r="N1944" s="103">
        <v>45987.428472222222</v>
      </c>
      <c r="O1944" s="40" t="s">
        <v>35</v>
      </c>
      <c r="P1944" s="40" t="s">
        <v>35</v>
      </c>
      <c r="Q1944" s="40" t="s">
        <v>1494</v>
      </c>
      <c r="R1944" s="40" t="s">
        <v>1495</v>
      </c>
      <c r="S1944" s="40" t="s">
        <v>12137</v>
      </c>
      <c r="T1944" s="40" t="s">
        <v>1172</v>
      </c>
      <c r="U1944" s="40">
        <v>16</v>
      </c>
      <c r="V1944" s="40" t="str">
        <f>VLOOKUP(D1944,TIPOLOGIA!A:F,5,0)</f>
        <v>PRINCIPAL</v>
      </c>
      <c r="W1944" s="40" t="str">
        <f>VLOOKUP(D1944,TIPOLOGIA!A:F,6,0)</f>
        <v>TERRESTRE</v>
      </c>
      <c r="X1944" s="40" t="s">
        <v>1498</v>
      </c>
      <c r="Y1944" s="40">
        <v>1</v>
      </c>
      <c r="Z1944" s="51">
        <f>IF(T1944="SOPORTE_TELEFÓNICO",'TARIFAS 2025'!$B$14,IF(V1944="PRINCIPAL",'TARIFAS 2025'!$B$11,IF(V1944="INTERMEDIA",'TARIFAS 2025'!$C$11,IF(V1944="LEJANA",'TARIFAS 2025'!$D$11))))</f>
        <v>31419</v>
      </c>
      <c r="AA1944" s="51">
        <f t="shared" si="31"/>
        <v>31419</v>
      </c>
    </row>
    <row r="1945" spans="1:27" s="85" customFormat="1" x14ac:dyDescent="0.3">
      <c r="A1945" s="40" t="s">
        <v>92</v>
      </c>
      <c r="B1945" s="40" t="str">
        <f>VLOOKUP(A1945,'CENTROS DE COSTOS'!A:D,2,0)</f>
        <v>0036-0002</v>
      </c>
      <c r="C1945" s="40" t="str">
        <f>VLOOKUP(A1945,'CENTROS DE COSTOS'!A:D,3,0)</f>
        <v>Wompi Eje Cafetero</v>
      </c>
      <c r="D1945" s="40">
        <v>63001</v>
      </c>
      <c r="E1945" s="40">
        <v>3056287</v>
      </c>
      <c r="F1945" s="40">
        <v>72297</v>
      </c>
      <c r="G1945" s="40" t="s">
        <v>33</v>
      </c>
      <c r="H1945" s="40" t="s">
        <v>939</v>
      </c>
      <c r="I1945" s="40" t="s">
        <v>122</v>
      </c>
      <c r="J1945" s="40" t="s">
        <v>7706</v>
      </c>
      <c r="K1945" s="40" t="s">
        <v>1170</v>
      </c>
      <c r="L1945" s="40" t="s">
        <v>9897</v>
      </c>
      <c r="M1945" s="103">
        <v>45985.689583333333</v>
      </c>
      <c r="N1945" s="103">
        <v>45987.429166666669</v>
      </c>
      <c r="O1945" s="40" t="s">
        <v>35</v>
      </c>
      <c r="P1945" s="40" t="s">
        <v>35</v>
      </c>
      <c r="Q1945" s="40" t="s">
        <v>1517</v>
      </c>
      <c r="R1945" s="40" t="s">
        <v>1518</v>
      </c>
      <c r="S1945" s="40" t="s">
        <v>12138</v>
      </c>
      <c r="T1945" s="40" t="s">
        <v>1172</v>
      </c>
      <c r="U1945" s="40"/>
      <c r="V1945" s="40" t="str">
        <f>VLOOKUP(D1945,TIPOLOGIA!A:F,5,0)</f>
        <v>INTERMEDIA</v>
      </c>
      <c r="W1945" s="40" t="str">
        <f>VLOOKUP(D1945,TIPOLOGIA!A:F,6,0)</f>
        <v>TERRESTRE</v>
      </c>
      <c r="X1945" s="40" t="s">
        <v>1231</v>
      </c>
      <c r="Y1945" s="40">
        <v>1</v>
      </c>
      <c r="Z1945" s="51">
        <f>IF(T1945="SOPORTE_TELEFÓNICO",'TARIFAS 2025'!$B$14,IF(V1945="PRINCIPAL",'TARIFAS 2025'!$B$11,IF(V1945="INTERMEDIA",'TARIFAS 2025'!$C$11,IF(V1945="LEJANA",'TARIFAS 2025'!$D$11))))</f>
        <v>36351</v>
      </c>
      <c r="AA1945" s="51">
        <f t="shared" si="31"/>
        <v>36351</v>
      </c>
    </row>
    <row r="1946" spans="1:27" s="85" customFormat="1" x14ac:dyDescent="0.3">
      <c r="A1946" s="40" t="s">
        <v>88</v>
      </c>
      <c r="B1946" s="40" t="str">
        <f>VLOOKUP(A1946,'CENTROS DE COSTOS'!A:D,2,0)</f>
        <v>0036-0005</v>
      </c>
      <c r="C1946" s="40" t="str">
        <f>VLOOKUP(A1946,'CENTROS DE COSTOS'!A:D,3,0)</f>
        <v>Wompi Noroccidente</v>
      </c>
      <c r="D1946" s="40">
        <v>5088</v>
      </c>
      <c r="E1946" s="40">
        <v>3045682</v>
      </c>
      <c r="F1946" s="40">
        <v>44102</v>
      </c>
      <c r="G1946" s="40" t="s">
        <v>33</v>
      </c>
      <c r="H1946" s="40" t="s">
        <v>120</v>
      </c>
      <c r="I1946" s="40" t="s">
        <v>155</v>
      </c>
      <c r="J1946" s="40" t="s">
        <v>3308</v>
      </c>
      <c r="K1946" s="40" t="s">
        <v>1170</v>
      </c>
      <c r="L1946" s="40" t="s">
        <v>9898</v>
      </c>
      <c r="M1946" s="103">
        <v>45982.443749999999</v>
      </c>
      <c r="N1946" s="103">
        <v>45987.429166666669</v>
      </c>
      <c r="O1946" s="40" t="s">
        <v>35</v>
      </c>
      <c r="P1946" s="40" t="s">
        <v>35</v>
      </c>
      <c r="Q1946" s="40" t="s">
        <v>1494</v>
      </c>
      <c r="R1946" s="40" t="s">
        <v>1495</v>
      </c>
      <c r="S1946" s="40" t="s">
        <v>12139</v>
      </c>
      <c r="T1946" s="40" t="s">
        <v>1172</v>
      </c>
      <c r="U1946" s="40">
        <v>24</v>
      </c>
      <c r="V1946" s="40" t="str">
        <f>VLOOKUP(D1946,TIPOLOGIA!A:F,5,0)</f>
        <v>PRINCIPAL</v>
      </c>
      <c r="W1946" s="40" t="str">
        <f>VLOOKUP(D1946,TIPOLOGIA!A:F,6,0)</f>
        <v>TERRESTRE</v>
      </c>
      <c r="X1946" s="40" t="s">
        <v>1498</v>
      </c>
      <c r="Y1946" s="40">
        <v>1</v>
      </c>
      <c r="Z1946" s="51">
        <f>IF(T1946="SOPORTE_TELEFÓNICO",'TARIFAS 2025'!$B$14,IF(V1946="PRINCIPAL",'TARIFAS 2025'!$B$11,IF(V1946="INTERMEDIA",'TARIFAS 2025'!$C$11,IF(V1946="LEJANA",'TARIFAS 2025'!$D$11))))</f>
        <v>31419</v>
      </c>
      <c r="AA1946" s="51">
        <f t="shared" si="31"/>
        <v>31419</v>
      </c>
    </row>
    <row r="1947" spans="1:27" s="85" customFormat="1" x14ac:dyDescent="0.3">
      <c r="A1947" s="40" t="s">
        <v>88</v>
      </c>
      <c r="B1947" s="40" t="str">
        <f>VLOOKUP(A1947,'CENTROS DE COSTOS'!A:D,2,0)</f>
        <v>0036-0005</v>
      </c>
      <c r="C1947" s="40" t="str">
        <f>VLOOKUP(A1947,'CENTROS DE COSTOS'!A:D,3,0)</f>
        <v>Wompi Noroccidente</v>
      </c>
      <c r="D1947" s="40">
        <v>5001</v>
      </c>
      <c r="E1947" s="40">
        <v>3049789</v>
      </c>
      <c r="F1947" s="40">
        <v>71695</v>
      </c>
      <c r="G1947" s="40" t="s">
        <v>33</v>
      </c>
      <c r="H1947" s="40" t="s">
        <v>120</v>
      </c>
      <c r="I1947" s="40" t="s">
        <v>88</v>
      </c>
      <c r="J1947" s="40" t="s">
        <v>7707</v>
      </c>
      <c r="K1947" s="40" t="s">
        <v>1170</v>
      </c>
      <c r="L1947" s="40" t="s">
        <v>9899</v>
      </c>
      <c r="M1947" s="103">
        <v>45985.333333333343</v>
      </c>
      <c r="N1947" s="103">
        <v>45987.429861111108</v>
      </c>
      <c r="O1947" s="40" t="s">
        <v>35</v>
      </c>
      <c r="P1947" s="40" t="s">
        <v>35</v>
      </c>
      <c r="Q1947" s="40" t="s">
        <v>1494</v>
      </c>
      <c r="R1947" s="40" t="s">
        <v>1495</v>
      </c>
      <c r="S1947" s="40" t="s">
        <v>12140</v>
      </c>
      <c r="T1947" s="40" t="s">
        <v>1172</v>
      </c>
      <c r="U1947" s="40">
        <v>48</v>
      </c>
      <c r="V1947" s="40" t="str">
        <f>VLOOKUP(D1947,TIPOLOGIA!A:F,5,0)</f>
        <v>PRINCIPAL</v>
      </c>
      <c r="W1947" s="40" t="str">
        <f>VLOOKUP(D1947,TIPOLOGIA!A:F,6,0)</f>
        <v>TERRESTRE</v>
      </c>
      <c r="X1947" s="40" t="s">
        <v>1498</v>
      </c>
      <c r="Y1947" s="40">
        <v>1</v>
      </c>
      <c r="Z1947" s="51">
        <f>IF(T1947="SOPORTE_TELEFÓNICO",'TARIFAS 2025'!$B$14,IF(V1947="PRINCIPAL",'TARIFAS 2025'!$B$11,IF(V1947="INTERMEDIA",'TARIFAS 2025'!$C$11,IF(V1947="LEJANA",'TARIFAS 2025'!$D$11))))</f>
        <v>31419</v>
      </c>
      <c r="AA1947" s="51">
        <f t="shared" si="31"/>
        <v>31419</v>
      </c>
    </row>
    <row r="1948" spans="1:27" s="85" customFormat="1" x14ac:dyDescent="0.3">
      <c r="A1948" s="40" t="s">
        <v>88</v>
      </c>
      <c r="B1948" s="40" t="str">
        <f>VLOOKUP(A1948,'CENTROS DE COSTOS'!A:D,2,0)</f>
        <v>0036-0005</v>
      </c>
      <c r="C1948" s="40" t="str">
        <f>VLOOKUP(A1948,'CENTROS DE COSTOS'!A:D,3,0)</f>
        <v>Wompi Noroccidente</v>
      </c>
      <c r="D1948" s="40">
        <v>5088</v>
      </c>
      <c r="E1948" s="40">
        <v>3046007</v>
      </c>
      <c r="F1948" s="40">
        <v>48347</v>
      </c>
      <c r="G1948" s="40" t="s">
        <v>33</v>
      </c>
      <c r="H1948" s="40" t="s">
        <v>120</v>
      </c>
      <c r="I1948" s="40" t="s">
        <v>155</v>
      </c>
      <c r="J1948" s="40" t="s">
        <v>6311</v>
      </c>
      <c r="K1948" s="40" t="s">
        <v>1170</v>
      </c>
      <c r="L1948" s="40" t="s">
        <v>9900</v>
      </c>
      <c r="M1948" s="103">
        <v>45982.452777777777</v>
      </c>
      <c r="N1948" s="103">
        <v>45987.429861111108</v>
      </c>
      <c r="O1948" s="40" t="s">
        <v>35</v>
      </c>
      <c r="P1948" s="40" t="s">
        <v>35</v>
      </c>
      <c r="Q1948" s="40" t="s">
        <v>1494</v>
      </c>
      <c r="R1948" s="40" t="s">
        <v>1495</v>
      </c>
      <c r="S1948" s="40" t="s">
        <v>12141</v>
      </c>
      <c r="T1948" s="40" t="s">
        <v>1172</v>
      </c>
      <c r="U1948" s="40">
        <v>64</v>
      </c>
      <c r="V1948" s="40" t="str">
        <f>VLOOKUP(D1948,TIPOLOGIA!A:F,5,0)</f>
        <v>PRINCIPAL</v>
      </c>
      <c r="W1948" s="40" t="str">
        <f>VLOOKUP(D1948,TIPOLOGIA!A:F,6,0)</f>
        <v>TERRESTRE</v>
      </c>
      <c r="X1948" s="40" t="s">
        <v>1498</v>
      </c>
      <c r="Y1948" s="40">
        <v>1</v>
      </c>
      <c r="Z1948" s="51">
        <f>IF(T1948="SOPORTE_TELEFÓNICO",'TARIFAS 2025'!$B$14,IF(V1948="PRINCIPAL",'TARIFAS 2025'!$B$11,IF(V1948="INTERMEDIA",'TARIFAS 2025'!$C$11,IF(V1948="LEJANA",'TARIFAS 2025'!$D$11))))</f>
        <v>31419</v>
      </c>
      <c r="AA1948" s="51">
        <f t="shared" si="31"/>
        <v>31419</v>
      </c>
    </row>
    <row r="1949" spans="1:27" s="85" customFormat="1" x14ac:dyDescent="0.3">
      <c r="A1949" s="40" t="s">
        <v>74</v>
      </c>
      <c r="B1949" s="40" t="str">
        <f>VLOOKUP(A1949,'CENTROS DE COSTOS'!A:D,2,0)</f>
        <v>0036-0007</v>
      </c>
      <c r="C1949" s="40" t="str">
        <f>VLOOKUP(A1949,'CENTROS DE COSTOS'!A:D,3,0)</f>
        <v>Wompi Santander</v>
      </c>
      <c r="D1949" s="40">
        <v>68276</v>
      </c>
      <c r="E1949" s="40">
        <v>3060561</v>
      </c>
      <c r="F1949" s="40">
        <v>55319</v>
      </c>
      <c r="G1949" s="40" t="s">
        <v>33</v>
      </c>
      <c r="H1949" s="40" t="s">
        <v>963</v>
      </c>
      <c r="I1949" s="40" t="s">
        <v>987</v>
      </c>
      <c r="J1949" s="40" t="s">
        <v>7708</v>
      </c>
      <c r="K1949" s="40" t="s">
        <v>1170</v>
      </c>
      <c r="L1949" s="40" t="s">
        <v>9901</v>
      </c>
      <c r="M1949" s="103">
        <v>45986.512499999997</v>
      </c>
      <c r="N1949" s="103">
        <v>45987.429861111108</v>
      </c>
      <c r="O1949" s="40" t="s">
        <v>35</v>
      </c>
      <c r="P1949" s="40" t="s">
        <v>35</v>
      </c>
      <c r="Q1949" s="40" t="s">
        <v>1494</v>
      </c>
      <c r="R1949" s="40" t="s">
        <v>1495</v>
      </c>
      <c r="S1949" s="40" t="s">
        <v>12142</v>
      </c>
      <c r="T1949" s="40" t="s">
        <v>1172</v>
      </c>
      <c r="U1949" s="40">
        <v>40</v>
      </c>
      <c r="V1949" s="40" t="str">
        <f>VLOOKUP(D1949,TIPOLOGIA!A:F,5,0)</f>
        <v>PRINCIPAL</v>
      </c>
      <c r="W1949" s="40" t="str">
        <f>VLOOKUP(D1949,TIPOLOGIA!A:F,6,0)</f>
        <v>TERRESTRE</v>
      </c>
      <c r="X1949" s="40" t="s">
        <v>1393</v>
      </c>
      <c r="Y1949" s="40">
        <v>1</v>
      </c>
      <c r="Z1949" s="51">
        <f>IF(T1949="SOPORTE_TELEFÓNICO",'TARIFAS 2025'!$B$14,IF(V1949="PRINCIPAL",'TARIFAS 2025'!$B$11,IF(V1949="INTERMEDIA",'TARIFAS 2025'!$C$11,IF(V1949="LEJANA",'TARIFAS 2025'!$D$11))))</f>
        <v>31419</v>
      </c>
      <c r="AA1949" s="51">
        <f t="shared" si="31"/>
        <v>31419</v>
      </c>
    </row>
    <row r="1950" spans="1:27" s="85" customFormat="1" x14ac:dyDescent="0.3">
      <c r="A1950" s="40" t="s">
        <v>88</v>
      </c>
      <c r="B1950" s="40" t="str">
        <f>VLOOKUP(A1950,'CENTROS DE COSTOS'!A:D,2,0)</f>
        <v>0036-0005</v>
      </c>
      <c r="C1950" s="40" t="str">
        <f>VLOOKUP(A1950,'CENTROS DE COSTOS'!A:D,3,0)</f>
        <v>Wompi Noroccidente</v>
      </c>
      <c r="D1950" s="40">
        <v>5001</v>
      </c>
      <c r="E1950" s="40">
        <v>3049818</v>
      </c>
      <c r="F1950" s="40">
        <v>80085</v>
      </c>
      <c r="G1950" s="40" t="s">
        <v>33</v>
      </c>
      <c r="H1950" s="40" t="s">
        <v>120</v>
      </c>
      <c r="I1950" s="40" t="s">
        <v>1269</v>
      </c>
      <c r="J1950" s="40" t="s">
        <v>7709</v>
      </c>
      <c r="K1950" s="40" t="s">
        <v>1170</v>
      </c>
      <c r="L1950" s="40" t="s">
        <v>9902</v>
      </c>
      <c r="M1950" s="103">
        <v>45985.333333333343</v>
      </c>
      <c r="N1950" s="103">
        <v>45987.430555555547</v>
      </c>
      <c r="O1950" s="40" t="s">
        <v>35</v>
      </c>
      <c r="P1950" s="40" t="s">
        <v>35</v>
      </c>
      <c r="Q1950" s="40" t="s">
        <v>1494</v>
      </c>
      <c r="R1950" s="40" t="s">
        <v>1495</v>
      </c>
      <c r="S1950" s="40" t="s">
        <v>12143</v>
      </c>
      <c r="T1950" s="40" t="s">
        <v>1172</v>
      </c>
      <c r="U1950" s="40">
        <v>16</v>
      </c>
      <c r="V1950" s="40" t="str">
        <f>VLOOKUP(D1950,TIPOLOGIA!A:F,5,0)</f>
        <v>PRINCIPAL</v>
      </c>
      <c r="W1950" s="40" t="str">
        <f>VLOOKUP(D1950,TIPOLOGIA!A:F,6,0)</f>
        <v>TERRESTRE</v>
      </c>
      <c r="X1950" s="40" t="s">
        <v>1498</v>
      </c>
      <c r="Y1950" s="40">
        <v>1</v>
      </c>
      <c r="Z1950" s="51">
        <f>IF(T1950="SOPORTE_TELEFÓNICO",'TARIFAS 2025'!$B$14,IF(V1950="PRINCIPAL",'TARIFAS 2025'!$B$11,IF(V1950="INTERMEDIA",'TARIFAS 2025'!$C$11,IF(V1950="LEJANA",'TARIFAS 2025'!$D$11))))</f>
        <v>31419</v>
      </c>
      <c r="AA1950" s="51">
        <f t="shared" si="31"/>
        <v>31419</v>
      </c>
    </row>
    <row r="1951" spans="1:27" s="85" customFormat="1" x14ac:dyDescent="0.3">
      <c r="A1951" s="40" t="s">
        <v>77</v>
      </c>
      <c r="B1951" s="40" t="str">
        <f>VLOOKUP(A1951,'CENTROS DE COSTOS'!A:D,2,0)</f>
        <v>0036-0003</v>
      </c>
      <c r="C1951" s="40" t="str">
        <f>VLOOKUP(A1951,'CENTROS DE COSTOS'!A:D,3,0)</f>
        <v>Wompi Suroccidente</v>
      </c>
      <c r="D1951" s="40">
        <v>76520</v>
      </c>
      <c r="E1951" s="40">
        <v>3060621</v>
      </c>
      <c r="F1951" s="40">
        <v>39686</v>
      </c>
      <c r="G1951" s="40" t="s">
        <v>33</v>
      </c>
      <c r="H1951" s="40" t="s">
        <v>1101</v>
      </c>
      <c r="I1951" s="40" t="s">
        <v>1122</v>
      </c>
      <c r="J1951" s="40" t="s">
        <v>7710</v>
      </c>
      <c r="K1951" s="40" t="s">
        <v>1170</v>
      </c>
      <c r="L1951" s="40" t="s">
        <v>9903</v>
      </c>
      <c r="M1951" s="103">
        <v>45986.518055555563</v>
      </c>
      <c r="N1951" s="103">
        <v>45987.432638888888</v>
      </c>
      <c r="O1951" s="40" t="s">
        <v>35</v>
      </c>
      <c r="P1951" s="40" t="s">
        <v>35</v>
      </c>
      <c r="Q1951" s="40" t="s">
        <v>1494</v>
      </c>
      <c r="R1951" s="40" t="s">
        <v>1495</v>
      </c>
      <c r="S1951" s="40" t="s">
        <v>12144</v>
      </c>
      <c r="T1951" s="40" t="s">
        <v>1172</v>
      </c>
      <c r="U1951" s="40">
        <v>16</v>
      </c>
      <c r="V1951" s="40" t="str">
        <f>VLOOKUP(D1951,TIPOLOGIA!A:F,5,0)</f>
        <v>PRINCIPAL</v>
      </c>
      <c r="W1951" s="40" t="str">
        <f>VLOOKUP(D1951,TIPOLOGIA!A:F,6,0)</f>
        <v>TERRESTRE</v>
      </c>
      <c r="X1951" s="40" t="s">
        <v>1342</v>
      </c>
      <c r="Y1951" s="40">
        <v>1</v>
      </c>
      <c r="Z1951" s="51">
        <f>IF(T1951="SOPORTE_TELEFÓNICO",'TARIFAS 2025'!$B$14,IF(V1951="PRINCIPAL",'TARIFAS 2025'!$B$11,IF(V1951="INTERMEDIA",'TARIFAS 2025'!$C$11,IF(V1951="LEJANA",'TARIFAS 2025'!$D$11))))</f>
        <v>31419</v>
      </c>
      <c r="AA1951" s="51">
        <f t="shared" si="31"/>
        <v>31419</v>
      </c>
    </row>
    <row r="1952" spans="1:27" s="85" customFormat="1" x14ac:dyDescent="0.3">
      <c r="A1952" s="40" t="s">
        <v>80</v>
      </c>
      <c r="B1952" s="40" t="str">
        <f>VLOOKUP(A1952,'CENTROS DE COSTOS'!A:D,2,0)</f>
        <v>0036-0001</v>
      </c>
      <c r="C1952" s="40" t="str">
        <f>VLOOKUP(A1952,'CENTROS DE COSTOS'!A:D,3,0)</f>
        <v>Wompi Costa</v>
      </c>
      <c r="D1952" s="40">
        <v>13001</v>
      </c>
      <c r="E1952" s="40">
        <v>3057425</v>
      </c>
      <c r="F1952" s="40">
        <v>77998</v>
      </c>
      <c r="G1952" s="40" t="s">
        <v>33</v>
      </c>
      <c r="H1952" s="40" t="s">
        <v>275</v>
      </c>
      <c r="I1952" s="40" t="s">
        <v>80</v>
      </c>
      <c r="J1952" s="40" t="s">
        <v>7711</v>
      </c>
      <c r="K1952" s="40" t="s">
        <v>1170</v>
      </c>
      <c r="L1952" s="40" t="s">
        <v>9904</v>
      </c>
      <c r="M1952" s="103">
        <v>45986.333333333343</v>
      </c>
      <c r="N1952" s="103">
        <v>45987.433333333327</v>
      </c>
      <c r="O1952" s="40" t="s">
        <v>35</v>
      </c>
      <c r="P1952" s="40" t="s">
        <v>35</v>
      </c>
      <c r="Q1952" s="40" t="s">
        <v>1494</v>
      </c>
      <c r="R1952" s="40" t="s">
        <v>1495</v>
      </c>
      <c r="S1952" s="40" t="s">
        <v>12145</v>
      </c>
      <c r="T1952" s="40" t="s">
        <v>1172</v>
      </c>
      <c r="U1952" s="40">
        <v>32</v>
      </c>
      <c r="V1952" s="40" t="str">
        <f>VLOOKUP(D1952,TIPOLOGIA!A:F,5,0)</f>
        <v>PRINCIPAL</v>
      </c>
      <c r="W1952" s="40" t="str">
        <f>VLOOKUP(D1952,TIPOLOGIA!A:F,6,0)</f>
        <v>TERRESTRE</v>
      </c>
      <c r="X1952" s="40" t="s">
        <v>1228</v>
      </c>
      <c r="Y1952" s="40">
        <v>1</v>
      </c>
      <c r="Z1952" s="51">
        <f>IF(T1952="SOPORTE_TELEFÓNICO",'TARIFAS 2025'!$B$14,IF(V1952="PRINCIPAL",'TARIFAS 2025'!$B$11,IF(V1952="INTERMEDIA",'TARIFAS 2025'!$C$11,IF(V1952="LEJANA",'TARIFAS 2025'!$D$11))))</f>
        <v>31419</v>
      </c>
      <c r="AA1952" s="51">
        <f t="shared" si="31"/>
        <v>31419</v>
      </c>
    </row>
    <row r="1953" spans="1:27" s="85" customFormat="1" x14ac:dyDescent="0.3">
      <c r="A1953" s="40" t="s">
        <v>98</v>
      </c>
      <c r="B1953" s="40" t="str">
        <f>VLOOKUP(A1953,'CENTROS DE COSTOS'!A:D,2,0)</f>
        <v>0036-0006</v>
      </c>
      <c r="C1953" s="40" t="str">
        <f>VLOOKUP(A1953,'CENTROS DE COSTOS'!A:D,3,0)</f>
        <v>Wompi Oriente</v>
      </c>
      <c r="D1953" s="40">
        <v>50001</v>
      </c>
      <c r="E1953" s="40">
        <v>3063194</v>
      </c>
      <c r="F1953" s="40">
        <v>65244</v>
      </c>
      <c r="G1953" s="40" t="s">
        <v>33</v>
      </c>
      <c r="H1953" s="40" t="s">
        <v>814</v>
      </c>
      <c r="I1953" s="40" t="s">
        <v>98</v>
      </c>
      <c r="J1953" s="40" t="s">
        <v>7712</v>
      </c>
      <c r="K1953" s="40" t="s">
        <v>1170</v>
      </c>
      <c r="L1953" s="40" t="s">
        <v>9905</v>
      </c>
      <c r="M1953" s="103">
        <v>45987.333333333343</v>
      </c>
      <c r="N1953" s="103">
        <v>45987.434027777781</v>
      </c>
      <c r="O1953" s="40" t="s">
        <v>35</v>
      </c>
      <c r="P1953" s="40" t="s">
        <v>35</v>
      </c>
      <c r="Q1953" s="40" t="s">
        <v>1494</v>
      </c>
      <c r="R1953" s="40" t="s">
        <v>1495</v>
      </c>
      <c r="S1953" s="40" t="s">
        <v>12146</v>
      </c>
      <c r="T1953" s="40" t="s">
        <v>1172</v>
      </c>
      <c r="U1953" s="40">
        <v>64</v>
      </c>
      <c r="V1953" s="40" t="str">
        <f>VLOOKUP(D1953,TIPOLOGIA!A:F,5,0)</f>
        <v>PRINCIPAL</v>
      </c>
      <c r="W1953" s="40" t="str">
        <f>VLOOKUP(D1953,TIPOLOGIA!A:F,6,0)</f>
        <v>TERRESTRE</v>
      </c>
      <c r="X1953" s="40" t="s">
        <v>1262</v>
      </c>
      <c r="Y1953" s="40">
        <v>1</v>
      </c>
      <c r="Z1953" s="51">
        <f>IF(T1953="SOPORTE_TELEFÓNICO",'TARIFAS 2025'!$B$14,IF(V1953="PRINCIPAL",'TARIFAS 2025'!$B$11,IF(V1953="INTERMEDIA",'TARIFAS 2025'!$C$11,IF(V1953="LEJANA",'TARIFAS 2025'!$D$11))))</f>
        <v>31419</v>
      </c>
      <c r="AA1953" s="51">
        <f t="shared" si="31"/>
        <v>31419</v>
      </c>
    </row>
    <row r="1954" spans="1:27" s="85" customFormat="1" x14ac:dyDescent="0.3">
      <c r="A1954" s="40" t="s">
        <v>68</v>
      </c>
      <c r="B1954" s="40" t="str">
        <f>VLOOKUP(A1954,'CENTROS DE COSTOS'!A:D,2,0)</f>
        <v>0036-0001</v>
      </c>
      <c r="C1954" s="40" t="str">
        <f>VLOOKUP(A1954,'CENTROS DE COSTOS'!A:D,3,0)</f>
        <v>Wompi Costa</v>
      </c>
      <c r="D1954" s="40">
        <v>8758</v>
      </c>
      <c r="E1954" s="40">
        <v>3045658</v>
      </c>
      <c r="F1954" s="40">
        <v>79141</v>
      </c>
      <c r="G1954" s="40" t="s">
        <v>33</v>
      </c>
      <c r="H1954" s="40" t="s">
        <v>253</v>
      </c>
      <c r="I1954" s="40" t="s">
        <v>270</v>
      </c>
      <c r="J1954" s="40" t="s">
        <v>7713</v>
      </c>
      <c r="K1954" s="40" t="s">
        <v>1170</v>
      </c>
      <c r="L1954" s="40" t="s">
        <v>9906</v>
      </c>
      <c r="M1954" s="103">
        <v>45982.438888888893</v>
      </c>
      <c r="N1954" s="103">
        <v>45987.436111111107</v>
      </c>
      <c r="O1954" s="40" t="s">
        <v>35</v>
      </c>
      <c r="P1954" s="40" t="s">
        <v>35</v>
      </c>
      <c r="Q1954" s="40" t="s">
        <v>1494</v>
      </c>
      <c r="R1954" s="40" t="s">
        <v>1495</v>
      </c>
      <c r="S1954" s="40" t="s">
        <v>12147</v>
      </c>
      <c r="T1954" s="40" t="s">
        <v>1172</v>
      </c>
      <c r="U1954" s="40">
        <v>16</v>
      </c>
      <c r="V1954" s="40" t="str">
        <f>VLOOKUP(D1954,TIPOLOGIA!A:F,5,0)</f>
        <v>PRINCIPAL</v>
      </c>
      <c r="W1954" s="40" t="str">
        <f>VLOOKUP(D1954,TIPOLOGIA!A:F,6,0)</f>
        <v>TERRESTRE</v>
      </c>
      <c r="X1954" s="40" t="s">
        <v>1196</v>
      </c>
      <c r="Y1954" s="40">
        <v>1</v>
      </c>
      <c r="Z1954" s="51">
        <f>IF(T1954="SOPORTE_TELEFÓNICO",'TARIFAS 2025'!$B$14,IF(V1954="PRINCIPAL",'TARIFAS 2025'!$B$11,IF(V1954="INTERMEDIA",'TARIFAS 2025'!$C$11,IF(V1954="LEJANA",'TARIFAS 2025'!$D$11))))</f>
        <v>31419</v>
      </c>
      <c r="AA1954" s="51">
        <f t="shared" si="31"/>
        <v>31419</v>
      </c>
    </row>
    <row r="1955" spans="1:27" s="85" customFormat="1" x14ac:dyDescent="0.3">
      <c r="A1955" s="40" t="s">
        <v>96</v>
      </c>
      <c r="B1955" s="40" t="str">
        <f>VLOOKUP(A1955,'CENTROS DE COSTOS'!A:D,2,0)</f>
        <v>0036-0007</v>
      </c>
      <c r="C1955" s="40" t="str">
        <f>VLOOKUP(A1955,'CENTROS DE COSTOS'!A:D,3,0)</f>
        <v>Wompi Santander</v>
      </c>
      <c r="D1955" s="40">
        <v>15516</v>
      </c>
      <c r="E1955" s="40">
        <v>3049782</v>
      </c>
      <c r="F1955" s="40">
        <v>69904</v>
      </c>
      <c r="G1955" s="40" t="s">
        <v>33</v>
      </c>
      <c r="H1955" s="40" t="s">
        <v>322</v>
      </c>
      <c r="I1955" s="40" t="s">
        <v>381</v>
      </c>
      <c r="J1955" s="40" t="s">
        <v>7714</v>
      </c>
      <c r="K1955" s="40" t="s">
        <v>1170</v>
      </c>
      <c r="L1955" s="40" t="s">
        <v>9907</v>
      </c>
      <c r="M1955" s="103">
        <v>45985.333333333343</v>
      </c>
      <c r="N1955" s="103">
        <v>45987.4375</v>
      </c>
      <c r="O1955" s="40" t="s">
        <v>35</v>
      </c>
      <c r="P1955" s="40" t="s">
        <v>35</v>
      </c>
      <c r="Q1955" s="40" t="s">
        <v>1494</v>
      </c>
      <c r="R1955" s="40" t="s">
        <v>1495</v>
      </c>
      <c r="S1955" s="40" t="s">
        <v>12148</v>
      </c>
      <c r="T1955" s="40" t="s">
        <v>1172</v>
      </c>
      <c r="U1955" s="40">
        <v>64</v>
      </c>
      <c r="V1955" s="40" t="str">
        <f>VLOOKUP(D1955,TIPOLOGIA!A:F,5,0)</f>
        <v>INTERMEDIA</v>
      </c>
      <c r="W1955" s="40" t="str">
        <f>VLOOKUP(D1955,TIPOLOGIA!A:F,6,0)</f>
        <v>TERRESTRE</v>
      </c>
      <c r="X1955" s="40" t="s">
        <v>1236</v>
      </c>
      <c r="Y1955" s="40">
        <v>1</v>
      </c>
      <c r="Z1955" s="51">
        <f>IF(T1955="SOPORTE_TELEFÓNICO",'TARIFAS 2025'!$B$14,IF(V1955="PRINCIPAL",'TARIFAS 2025'!$B$11,IF(V1955="INTERMEDIA",'TARIFAS 2025'!$C$11,IF(V1955="LEJANA",'TARIFAS 2025'!$D$11))))</f>
        <v>36351</v>
      </c>
      <c r="AA1955" s="51">
        <f t="shared" si="31"/>
        <v>36351</v>
      </c>
    </row>
    <row r="1956" spans="1:27" s="85" customFormat="1" x14ac:dyDescent="0.3">
      <c r="A1956" s="40" t="s">
        <v>90</v>
      </c>
      <c r="B1956" s="40" t="str">
        <f>VLOOKUP(A1956,'CENTROS DE COSTOS'!A:D,2,0)</f>
        <v>0036-0006</v>
      </c>
      <c r="C1956" s="40" t="str">
        <f>VLOOKUP(A1956,'CENTROS DE COSTOS'!A:D,3,0)</f>
        <v>Wompi Oriente</v>
      </c>
      <c r="D1956" s="40">
        <v>41001</v>
      </c>
      <c r="E1956" s="40">
        <v>3049350</v>
      </c>
      <c r="F1956" s="40">
        <v>48782</v>
      </c>
      <c r="G1956" s="40" t="s">
        <v>33</v>
      </c>
      <c r="H1956" s="40" t="s">
        <v>740</v>
      </c>
      <c r="I1956" s="40" t="s">
        <v>90</v>
      </c>
      <c r="J1956" s="40" t="s">
        <v>1838</v>
      </c>
      <c r="K1956" s="40" t="s">
        <v>1170</v>
      </c>
      <c r="L1956" s="40" t="s">
        <v>9908</v>
      </c>
      <c r="M1956" s="103">
        <v>45985.333333333343</v>
      </c>
      <c r="N1956" s="103">
        <v>45987.438888888893</v>
      </c>
      <c r="O1956" s="40" t="s">
        <v>35</v>
      </c>
      <c r="P1956" s="40" t="s">
        <v>35</v>
      </c>
      <c r="Q1956" s="40" t="s">
        <v>1494</v>
      </c>
      <c r="R1956" s="40" t="s">
        <v>1495</v>
      </c>
      <c r="S1956" s="40" t="s">
        <v>12149</v>
      </c>
      <c r="T1956" s="40" t="s">
        <v>1172</v>
      </c>
      <c r="U1956" s="40">
        <v>64</v>
      </c>
      <c r="V1956" s="40" t="str">
        <f>VLOOKUP(D1956,TIPOLOGIA!A:F,5,0)</f>
        <v>PRINCIPAL</v>
      </c>
      <c r="W1956" s="40" t="str">
        <f>VLOOKUP(D1956,TIPOLOGIA!A:F,6,0)</f>
        <v>TERRESTRE</v>
      </c>
      <c r="X1956" s="40" t="s">
        <v>1214</v>
      </c>
      <c r="Y1956" s="40">
        <v>1</v>
      </c>
      <c r="Z1956" s="51">
        <f>IF(T1956="SOPORTE_TELEFÓNICO",'TARIFAS 2025'!$B$14,IF(V1956="PRINCIPAL",'TARIFAS 2025'!$B$11,IF(V1956="INTERMEDIA",'TARIFAS 2025'!$C$11,IF(V1956="LEJANA",'TARIFAS 2025'!$D$11))))</f>
        <v>31419</v>
      </c>
      <c r="AA1956" s="51">
        <f t="shared" si="31"/>
        <v>31419</v>
      </c>
    </row>
    <row r="1957" spans="1:27" s="85" customFormat="1" x14ac:dyDescent="0.3">
      <c r="A1957" s="40" t="s">
        <v>80</v>
      </c>
      <c r="B1957" s="40" t="str">
        <f>VLOOKUP(A1957,'CENTROS DE COSTOS'!A:D,2,0)</f>
        <v>0036-0001</v>
      </c>
      <c r="C1957" s="40" t="str">
        <f>VLOOKUP(A1957,'CENTROS DE COSTOS'!A:D,3,0)</f>
        <v>Wompi Costa</v>
      </c>
      <c r="D1957" s="40">
        <v>13001</v>
      </c>
      <c r="E1957" s="40">
        <v>3049728</v>
      </c>
      <c r="F1957" s="40">
        <v>80127</v>
      </c>
      <c r="G1957" s="40" t="s">
        <v>33</v>
      </c>
      <c r="H1957" s="40" t="s">
        <v>275</v>
      </c>
      <c r="I1957" s="40" t="s">
        <v>80</v>
      </c>
      <c r="J1957" s="40" t="s">
        <v>1582</v>
      </c>
      <c r="K1957" s="40" t="s">
        <v>1170</v>
      </c>
      <c r="L1957" s="40" t="s">
        <v>9909</v>
      </c>
      <c r="M1957" s="103">
        <v>45985.333333333343</v>
      </c>
      <c r="N1957" s="103">
        <v>45987.441666666673</v>
      </c>
      <c r="O1957" s="40" t="s">
        <v>35</v>
      </c>
      <c r="P1957" s="40" t="s">
        <v>35</v>
      </c>
      <c r="Q1957" s="40" t="s">
        <v>1494</v>
      </c>
      <c r="R1957" s="40" t="s">
        <v>1495</v>
      </c>
      <c r="S1957" s="40" t="s">
        <v>12150</v>
      </c>
      <c r="T1957" s="40" t="s">
        <v>1172</v>
      </c>
      <c r="U1957" s="40">
        <v>32</v>
      </c>
      <c r="V1957" s="40" t="str">
        <f>VLOOKUP(D1957,TIPOLOGIA!A:F,5,0)</f>
        <v>PRINCIPAL</v>
      </c>
      <c r="W1957" s="40" t="str">
        <f>VLOOKUP(D1957,TIPOLOGIA!A:F,6,0)</f>
        <v>TERRESTRE</v>
      </c>
      <c r="X1957" s="40" t="s">
        <v>5087</v>
      </c>
      <c r="Y1957" s="40">
        <v>1</v>
      </c>
      <c r="Z1957" s="51">
        <f>IF(T1957="SOPORTE_TELEFÓNICO",'TARIFAS 2025'!$B$14,IF(V1957="PRINCIPAL",'TARIFAS 2025'!$B$11,IF(V1957="INTERMEDIA",'TARIFAS 2025'!$C$11,IF(V1957="LEJANA",'TARIFAS 2025'!$D$11))))</f>
        <v>31419</v>
      </c>
      <c r="AA1957" s="51">
        <f t="shared" si="31"/>
        <v>31419</v>
      </c>
    </row>
    <row r="1958" spans="1:27" s="85" customFormat="1" x14ac:dyDescent="0.3">
      <c r="A1958" s="40" t="s">
        <v>71</v>
      </c>
      <c r="B1958" s="40" t="str">
        <f>VLOOKUP(A1958,'CENTROS DE COSTOS'!A:D,2,0)</f>
        <v>0036-0004</v>
      </c>
      <c r="C1958" s="40" t="str">
        <f>VLOOKUP(A1958,'CENTROS DE COSTOS'!A:D,3,0)</f>
        <v>Wompi Centro</v>
      </c>
      <c r="D1958" s="40">
        <v>25875</v>
      </c>
      <c r="E1958" s="40">
        <v>3036635</v>
      </c>
      <c r="F1958" s="40">
        <v>80079</v>
      </c>
      <c r="G1958" s="40" t="s">
        <v>33</v>
      </c>
      <c r="H1958" s="40" t="s">
        <v>618</v>
      </c>
      <c r="I1958" s="40" t="s">
        <v>723</v>
      </c>
      <c r="J1958" s="40" t="s">
        <v>7715</v>
      </c>
      <c r="K1958" s="40" t="s">
        <v>1170</v>
      </c>
      <c r="L1958" s="40" t="s">
        <v>9910</v>
      </c>
      <c r="M1958" s="103">
        <v>45980.650694444441</v>
      </c>
      <c r="N1958" s="103">
        <v>45987.441666666673</v>
      </c>
      <c r="O1958" s="40" t="s">
        <v>35</v>
      </c>
      <c r="P1958" s="40" t="s">
        <v>35</v>
      </c>
      <c r="Q1958" s="40" t="s">
        <v>1494</v>
      </c>
      <c r="R1958" s="40" t="s">
        <v>1495</v>
      </c>
      <c r="S1958" s="40" t="s">
        <v>12151</v>
      </c>
      <c r="T1958" s="40" t="s">
        <v>1497</v>
      </c>
      <c r="U1958" s="40">
        <v>16</v>
      </c>
      <c r="V1958" s="40" t="str">
        <f>VLOOKUP(D1958,TIPOLOGIA!A:F,5,0)</f>
        <v>INTERMEDIA</v>
      </c>
      <c r="W1958" s="40" t="str">
        <f>VLOOKUP(D1958,TIPOLOGIA!A:F,6,0)</f>
        <v>TERRESTRE</v>
      </c>
      <c r="X1958" s="40" t="s">
        <v>1749</v>
      </c>
      <c r="Y1958" s="40">
        <v>1</v>
      </c>
      <c r="Z1958" s="51">
        <f>IF(T1958="SOPORTE_TELEFÓNICO",'TARIFAS 2025'!$B$14,IF(V1958="PRINCIPAL",'TARIFAS 2025'!$B$11,IF(V1958="INTERMEDIA",'TARIFAS 2025'!$C$11,IF(V1958="LEJANA",'TARIFAS 2025'!$D$11))))</f>
        <v>36351</v>
      </c>
      <c r="AA1958" s="51">
        <f t="shared" si="31"/>
        <v>36351</v>
      </c>
    </row>
    <row r="1959" spans="1:27" s="85" customFormat="1" x14ac:dyDescent="0.3">
      <c r="A1959" s="40" t="s">
        <v>98</v>
      </c>
      <c r="B1959" s="40" t="str">
        <f>VLOOKUP(A1959,'CENTROS DE COSTOS'!A:D,2,0)</f>
        <v>0036-0006</v>
      </c>
      <c r="C1959" s="40" t="str">
        <f>VLOOKUP(A1959,'CENTROS DE COSTOS'!A:D,3,0)</f>
        <v>Wompi Oriente</v>
      </c>
      <c r="D1959" s="40">
        <v>50001</v>
      </c>
      <c r="E1959" s="40">
        <v>3062903</v>
      </c>
      <c r="F1959" s="40">
        <v>79160</v>
      </c>
      <c r="G1959" s="40" t="s">
        <v>33</v>
      </c>
      <c r="H1959" s="40" t="s">
        <v>814</v>
      </c>
      <c r="I1959" s="40" t="s">
        <v>98</v>
      </c>
      <c r="J1959" s="40" t="s">
        <v>1460</v>
      </c>
      <c r="K1959" s="40" t="s">
        <v>1170</v>
      </c>
      <c r="L1959" s="40" t="s">
        <v>9911</v>
      </c>
      <c r="M1959" s="103">
        <v>45986.705555555563</v>
      </c>
      <c r="N1959" s="103">
        <v>45987.443055555559</v>
      </c>
      <c r="O1959" s="40" t="s">
        <v>35</v>
      </c>
      <c r="P1959" s="40" t="s">
        <v>35</v>
      </c>
      <c r="Q1959" s="40" t="s">
        <v>1494</v>
      </c>
      <c r="R1959" s="40" t="s">
        <v>1495</v>
      </c>
      <c r="S1959" s="40" t="s">
        <v>12152</v>
      </c>
      <c r="T1959" s="40" t="s">
        <v>1172</v>
      </c>
      <c r="U1959" s="40">
        <v>8</v>
      </c>
      <c r="V1959" s="40" t="str">
        <f>VLOOKUP(D1959,TIPOLOGIA!A:F,5,0)</f>
        <v>PRINCIPAL</v>
      </c>
      <c r="W1959" s="40" t="str">
        <f>VLOOKUP(D1959,TIPOLOGIA!A:F,6,0)</f>
        <v>TERRESTRE</v>
      </c>
      <c r="X1959" s="40" t="s">
        <v>1262</v>
      </c>
      <c r="Y1959" s="40">
        <v>1</v>
      </c>
      <c r="Z1959" s="51">
        <f>IF(T1959="SOPORTE_TELEFÓNICO",'TARIFAS 2025'!$B$14,IF(V1959="PRINCIPAL",'TARIFAS 2025'!$B$11,IF(V1959="INTERMEDIA",'TARIFAS 2025'!$C$11,IF(V1959="LEJANA",'TARIFAS 2025'!$D$11))))</f>
        <v>31419</v>
      </c>
      <c r="AA1959" s="51">
        <f t="shared" si="31"/>
        <v>31419</v>
      </c>
    </row>
    <row r="1960" spans="1:27" s="85" customFormat="1" x14ac:dyDescent="0.3">
      <c r="A1960" s="40" t="s">
        <v>80</v>
      </c>
      <c r="B1960" s="40" t="str">
        <f>VLOOKUP(A1960,'CENTROS DE COSTOS'!A:D,2,0)</f>
        <v>0036-0001</v>
      </c>
      <c r="C1960" s="40" t="str">
        <f>VLOOKUP(A1960,'CENTROS DE COSTOS'!A:D,3,0)</f>
        <v>Wompi Costa</v>
      </c>
      <c r="D1960" s="40">
        <v>13001</v>
      </c>
      <c r="E1960" s="40">
        <v>3049808</v>
      </c>
      <c r="F1960" s="40">
        <v>72090</v>
      </c>
      <c r="G1960" s="40" t="s">
        <v>33</v>
      </c>
      <c r="H1960" s="40" t="s">
        <v>275</v>
      </c>
      <c r="I1960" s="40" t="s">
        <v>80</v>
      </c>
      <c r="J1960" s="40" t="s">
        <v>7716</v>
      </c>
      <c r="K1960" s="40" t="s">
        <v>1170</v>
      </c>
      <c r="L1960" s="40" t="s">
        <v>9912</v>
      </c>
      <c r="M1960" s="103">
        <v>45985.333333333343</v>
      </c>
      <c r="N1960" s="103">
        <v>45987.444444444453</v>
      </c>
      <c r="O1960" s="40" t="s">
        <v>35</v>
      </c>
      <c r="P1960" s="40" t="s">
        <v>35</v>
      </c>
      <c r="Q1960" s="40" t="s">
        <v>1494</v>
      </c>
      <c r="R1960" s="40" t="s">
        <v>1495</v>
      </c>
      <c r="S1960" s="40" t="s">
        <v>12153</v>
      </c>
      <c r="T1960" s="40" t="s">
        <v>1172</v>
      </c>
      <c r="U1960" s="40">
        <v>64</v>
      </c>
      <c r="V1960" s="40" t="str">
        <f>VLOOKUP(D1960,TIPOLOGIA!A:F,5,0)</f>
        <v>PRINCIPAL</v>
      </c>
      <c r="W1960" s="40" t="str">
        <f>VLOOKUP(D1960,TIPOLOGIA!A:F,6,0)</f>
        <v>TERRESTRE</v>
      </c>
      <c r="X1960" s="40" t="s">
        <v>1228</v>
      </c>
      <c r="Y1960" s="40">
        <v>1</v>
      </c>
      <c r="Z1960" s="51">
        <f>IF(T1960="SOPORTE_TELEFÓNICO",'TARIFAS 2025'!$B$14,IF(V1960="PRINCIPAL",'TARIFAS 2025'!$B$11,IF(V1960="INTERMEDIA",'TARIFAS 2025'!$C$11,IF(V1960="LEJANA",'TARIFAS 2025'!$D$11))))</f>
        <v>31419</v>
      </c>
      <c r="AA1960" s="51">
        <f t="shared" si="31"/>
        <v>31419</v>
      </c>
    </row>
    <row r="1961" spans="1:27" s="85" customFormat="1" x14ac:dyDescent="0.3">
      <c r="A1961" s="40" t="s">
        <v>85</v>
      </c>
      <c r="B1961" s="40" t="str">
        <f>VLOOKUP(A1961,'CENTROS DE COSTOS'!A:D,2,0)</f>
        <v>0036-0006</v>
      </c>
      <c r="C1961" s="40" t="str">
        <f>VLOOKUP(A1961,'CENTROS DE COSTOS'!A:D,3,0)</f>
        <v>Wompi Oriente</v>
      </c>
      <c r="D1961" s="40">
        <v>73504</v>
      </c>
      <c r="E1961" s="40">
        <v>3036321</v>
      </c>
      <c r="F1961" s="40">
        <v>57404</v>
      </c>
      <c r="G1961" s="40" t="s">
        <v>33</v>
      </c>
      <c r="H1961" s="40" t="s">
        <v>1056</v>
      </c>
      <c r="I1961" s="40" t="s">
        <v>1085</v>
      </c>
      <c r="J1961" s="40" t="s">
        <v>7717</v>
      </c>
      <c r="K1961" s="40" t="s">
        <v>1170</v>
      </c>
      <c r="L1961" s="40" t="s">
        <v>9913</v>
      </c>
      <c r="M1961" s="103">
        <v>45980.620833333327</v>
      </c>
      <c r="N1961" s="103">
        <v>45987.45416666667</v>
      </c>
      <c r="O1961" s="40" t="s">
        <v>35</v>
      </c>
      <c r="P1961" s="40" t="s">
        <v>35</v>
      </c>
      <c r="Q1961" s="40" t="s">
        <v>1494</v>
      </c>
      <c r="R1961" s="40" t="s">
        <v>1495</v>
      </c>
      <c r="S1961" s="40" t="s">
        <v>12154</v>
      </c>
      <c r="T1961" s="40" t="s">
        <v>1497</v>
      </c>
      <c r="U1961" s="40">
        <v>40</v>
      </c>
      <c r="V1961" s="40" t="str">
        <f>VLOOKUP(D1961,TIPOLOGIA!A:F,5,0)</f>
        <v>LEJANA</v>
      </c>
      <c r="W1961" s="40" t="str">
        <f>VLOOKUP(D1961,TIPOLOGIA!A:F,6,0)</f>
        <v>TERRESTRE</v>
      </c>
      <c r="X1961" s="40" t="s">
        <v>1609</v>
      </c>
      <c r="Y1961" s="40">
        <v>1</v>
      </c>
      <c r="Z1961" s="51">
        <f>IF(T1961="SOPORTE_TELEFÓNICO",'TARIFAS 2025'!$B$14,IF(V1961="PRINCIPAL",'TARIFAS 2025'!$B$11,IF(V1961="INTERMEDIA",'TARIFAS 2025'!$C$11,IF(V1961="LEJANA",'TARIFAS 2025'!$D$11))))</f>
        <v>40250</v>
      </c>
      <c r="AA1961" s="51">
        <f t="shared" si="31"/>
        <v>40250</v>
      </c>
    </row>
    <row r="1962" spans="1:27" s="85" customFormat="1" x14ac:dyDescent="0.3">
      <c r="A1962" s="40" t="s">
        <v>90</v>
      </c>
      <c r="B1962" s="40" t="str">
        <f>VLOOKUP(A1962,'CENTROS DE COSTOS'!A:D,2,0)</f>
        <v>0036-0006</v>
      </c>
      <c r="C1962" s="40" t="str">
        <f>VLOOKUP(A1962,'CENTROS DE COSTOS'!A:D,3,0)</f>
        <v>Wompi Oriente</v>
      </c>
      <c r="D1962" s="40">
        <v>41615</v>
      </c>
      <c r="E1962" s="40">
        <v>3053291</v>
      </c>
      <c r="F1962" s="40">
        <v>50918</v>
      </c>
      <c r="G1962" s="40" t="s">
        <v>33</v>
      </c>
      <c r="H1962" s="40" t="s">
        <v>740</v>
      </c>
      <c r="I1962" s="40" t="s">
        <v>763</v>
      </c>
      <c r="J1962" s="40" t="s">
        <v>1428</v>
      </c>
      <c r="K1962" s="40" t="s">
        <v>1170</v>
      </c>
      <c r="L1962" s="40" t="s">
        <v>9914</v>
      </c>
      <c r="M1962" s="103">
        <v>45985.459027777782</v>
      </c>
      <c r="N1962" s="103">
        <v>45987.462500000001</v>
      </c>
      <c r="O1962" s="40" t="s">
        <v>35</v>
      </c>
      <c r="P1962" s="40" t="s">
        <v>35</v>
      </c>
      <c r="Q1962" s="40" t="s">
        <v>1494</v>
      </c>
      <c r="R1962" s="40" t="s">
        <v>1495</v>
      </c>
      <c r="S1962" s="40" t="s">
        <v>12155</v>
      </c>
      <c r="T1962" s="40" t="s">
        <v>1172</v>
      </c>
      <c r="U1962" s="40">
        <v>32</v>
      </c>
      <c r="V1962" s="40" t="str">
        <f>VLOOKUP(D1962,TIPOLOGIA!A:F,5,0)</f>
        <v>PRINCIPAL</v>
      </c>
      <c r="W1962" s="40" t="str">
        <f>VLOOKUP(D1962,TIPOLOGIA!A:F,6,0)</f>
        <v>TERRESTRE</v>
      </c>
      <c r="X1962" s="40" t="s">
        <v>1214</v>
      </c>
      <c r="Y1962" s="40">
        <v>1</v>
      </c>
      <c r="Z1962" s="51">
        <f>IF(T1962="SOPORTE_TELEFÓNICO",'TARIFAS 2025'!$B$14,IF(V1962="PRINCIPAL",'TARIFAS 2025'!$B$11,IF(V1962="INTERMEDIA",'TARIFAS 2025'!$C$11,IF(V1962="LEJANA",'TARIFAS 2025'!$D$11))))</f>
        <v>31419</v>
      </c>
      <c r="AA1962" s="51">
        <f t="shared" si="31"/>
        <v>31419</v>
      </c>
    </row>
    <row r="1963" spans="1:27" s="85" customFormat="1" x14ac:dyDescent="0.3">
      <c r="A1963" s="40" t="s">
        <v>80</v>
      </c>
      <c r="B1963" s="40" t="str">
        <f>VLOOKUP(A1963,'CENTROS DE COSTOS'!A:D,2,0)</f>
        <v>0036-0001</v>
      </c>
      <c r="C1963" s="40" t="str">
        <f>VLOOKUP(A1963,'CENTROS DE COSTOS'!A:D,3,0)</f>
        <v>Wompi Costa</v>
      </c>
      <c r="D1963" s="40">
        <v>13001</v>
      </c>
      <c r="E1963" s="40">
        <v>3059093</v>
      </c>
      <c r="F1963" s="40">
        <v>78867</v>
      </c>
      <c r="G1963" s="40" t="s">
        <v>33</v>
      </c>
      <c r="H1963" s="40" t="s">
        <v>275</v>
      </c>
      <c r="I1963" s="40" t="s">
        <v>80</v>
      </c>
      <c r="J1963" s="40" t="s">
        <v>7478</v>
      </c>
      <c r="K1963" s="40" t="s">
        <v>1170</v>
      </c>
      <c r="L1963" s="40" t="s">
        <v>9915</v>
      </c>
      <c r="M1963" s="103">
        <v>45986.420138888891</v>
      </c>
      <c r="N1963" s="103">
        <v>45987.467361111107</v>
      </c>
      <c r="O1963" s="40" t="s">
        <v>35</v>
      </c>
      <c r="P1963" s="40" t="s">
        <v>35</v>
      </c>
      <c r="Q1963" s="40" t="s">
        <v>1494</v>
      </c>
      <c r="R1963" s="40" t="s">
        <v>1495</v>
      </c>
      <c r="S1963" s="40" t="s">
        <v>12156</v>
      </c>
      <c r="T1963" s="40" t="s">
        <v>1172</v>
      </c>
      <c r="U1963" s="40">
        <v>16</v>
      </c>
      <c r="V1963" s="40" t="str">
        <f>VLOOKUP(D1963,TIPOLOGIA!A:F,5,0)</f>
        <v>PRINCIPAL</v>
      </c>
      <c r="W1963" s="40" t="str">
        <f>VLOOKUP(D1963,TIPOLOGIA!A:F,6,0)</f>
        <v>TERRESTRE</v>
      </c>
      <c r="X1963" s="40" t="s">
        <v>5087</v>
      </c>
      <c r="Y1963" s="40">
        <v>1</v>
      </c>
      <c r="Z1963" s="51">
        <f>IF(T1963="SOPORTE_TELEFÓNICO",'TARIFAS 2025'!$B$14,IF(V1963="PRINCIPAL",'TARIFAS 2025'!$B$11,IF(V1963="INTERMEDIA",'TARIFAS 2025'!$C$11,IF(V1963="LEJANA",'TARIFAS 2025'!$D$11))))</f>
        <v>31419</v>
      </c>
      <c r="AA1963" s="51">
        <f t="shared" si="31"/>
        <v>31419</v>
      </c>
    </row>
    <row r="1964" spans="1:27" s="85" customFormat="1" x14ac:dyDescent="0.3">
      <c r="A1964" s="40" t="s">
        <v>96</v>
      </c>
      <c r="B1964" s="40" t="str">
        <f>VLOOKUP(A1964,'CENTROS DE COSTOS'!A:D,2,0)</f>
        <v>0036-0007</v>
      </c>
      <c r="C1964" s="40" t="str">
        <f>VLOOKUP(A1964,'CENTROS DE COSTOS'!A:D,3,0)</f>
        <v>Wompi Santander</v>
      </c>
      <c r="D1964" s="40">
        <v>15646</v>
      </c>
      <c r="E1964" s="40">
        <v>2839391</v>
      </c>
      <c r="F1964" s="40">
        <v>67989</v>
      </c>
      <c r="G1964" s="40" t="s">
        <v>33</v>
      </c>
      <c r="H1964" s="40" t="s">
        <v>322</v>
      </c>
      <c r="I1964" s="40" t="s">
        <v>396</v>
      </c>
      <c r="J1964" s="40" t="s">
        <v>7718</v>
      </c>
      <c r="K1964" s="40" t="s">
        <v>1170</v>
      </c>
      <c r="L1964" s="40" t="s">
        <v>9916</v>
      </c>
      <c r="M1964" s="103">
        <v>45936.333333333343</v>
      </c>
      <c r="N1964" s="103">
        <v>45987.468055555553</v>
      </c>
      <c r="O1964" s="40" t="s">
        <v>35</v>
      </c>
      <c r="P1964" s="40" t="s">
        <v>35</v>
      </c>
      <c r="Q1964" s="40" t="s">
        <v>1494</v>
      </c>
      <c r="R1964" s="40" t="s">
        <v>1495</v>
      </c>
      <c r="S1964" s="40" t="s">
        <v>12157</v>
      </c>
      <c r="T1964" s="40" t="s">
        <v>1497</v>
      </c>
      <c r="U1964" s="40">
        <v>56</v>
      </c>
      <c r="V1964" s="40" t="str">
        <f>VLOOKUP(D1964,TIPOLOGIA!A:F,5,0)</f>
        <v>INTERMEDIA</v>
      </c>
      <c r="W1964" s="40" t="str">
        <f>VLOOKUP(D1964,TIPOLOGIA!A:F,6,0)</f>
        <v>TERRESTRE</v>
      </c>
      <c r="X1964" s="40" t="s">
        <v>1509</v>
      </c>
      <c r="Y1964" s="40">
        <v>1</v>
      </c>
      <c r="Z1964" s="51">
        <f>IF(T1964="SOPORTE_TELEFÓNICO",'TARIFAS 2025'!$B$14,IF(V1964="PRINCIPAL",'TARIFAS 2025'!$B$11,IF(V1964="INTERMEDIA",'TARIFAS 2025'!$C$11,IF(V1964="LEJANA",'TARIFAS 2025'!$D$11))))</f>
        <v>36351</v>
      </c>
      <c r="AA1964" s="51">
        <f t="shared" si="31"/>
        <v>36351</v>
      </c>
    </row>
    <row r="1965" spans="1:27" s="85" customFormat="1" x14ac:dyDescent="0.3">
      <c r="A1965" s="40" t="s">
        <v>90</v>
      </c>
      <c r="B1965" s="40" t="str">
        <f>VLOOKUP(A1965,'CENTROS DE COSTOS'!A:D,2,0)</f>
        <v>0036-0006</v>
      </c>
      <c r="C1965" s="40" t="str">
        <f>VLOOKUP(A1965,'CENTROS DE COSTOS'!A:D,3,0)</f>
        <v>Wompi Oriente</v>
      </c>
      <c r="D1965" s="40">
        <v>41001</v>
      </c>
      <c r="E1965" s="40">
        <v>3059778</v>
      </c>
      <c r="F1965" s="40">
        <v>74261</v>
      </c>
      <c r="G1965" s="40" t="s">
        <v>33</v>
      </c>
      <c r="H1965" s="40" t="s">
        <v>740</v>
      </c>
      <c r="I1965" s="40" t="s">
        <v>90</v>
      </c>
      <c r="J1965" s="40" t="s">
        <v>7719</v>
      </c>
      <c r="K1965" s="40" t="s">
        <v>1170</v>
      </c>
      <c r="L1965" s="40" t="s">
        <v>9917</v>
      </c>
      <c r="M1965" s="103">
        <v>45986.474305555559</v>
      </c>
      <c r="N1965" s="103">
        <v>45987.472222222219</v>
      </c>
      <c r="O1965" s="40" t="s">
        <v>35</v>
      </c>
      <c r="P1965" s="40" t="s">
        <v>35</v>
      </c>
      <c r="Q1965" s="40" t="s">
        <v>1494</v>
      </c>
      <c r="R1965" s="40" t="s">
        <v>1495</v>
      </c>
      <c r="S1965" s="40" t="s">
        <v>12158</v>
      </c>
      <c r="T1965" s="40" t="s">
        <v>1172</v>
      </c>
      <c r="U1965" s="40">
        <v>40</v>
      </c>
      <c r="V1965" s="40" t="str">
        <f>VLOOKUP(D1965,TIPOLOGIA!A:F,5,0)</f>
        <v>PRINCIPAL</v>
      </c>
      <c r="W1965" s="40" t="str">
        <f>VLOOKUP(D1965,TIPOLOGIA!A:F,6,0)</f>
        <v>TERRESTRE</v>
      </c>
      <c r="X1965" s="40" t="s">
        <v>1177</v>
      </c>
      <c r="Y1965" s="40">
        <v>1</v>
      </c>
      <c r="Z1965" s="51">
        <f>IF(T1965="SOPORTE_TELEFÓNICO",'TARIFAS 2025'!$B$14,IF(V1965="PRINCIPAL",'TARIFAS 2025'!$B$11,IF(V1965="INTERMEDIA",'TARIFAS 2025'!$C$11,IF(V1965="LEJANA",'TARIFAS 2025'!$D$11))))</f>
        <v>31419</v>
      </c>
      <c r="AA1965" s="51">
        <f t="shared" si="31"/>
        <v>31419</v>
      </c>
    </row>
    <row r="1966" spans="1:27" s="85" customFormat="1" x14ac:dyDescent="0.3">
      <c r="A1966" s="40" t="s">
        <v>88</v>
      </c>
      <c r="B1966" s="40" t="str">
        <f>VLOOKUP(A1966,'CENTROS DE COSTOS'!A:D,2,0)</f>
        <v>0036-0005</v>
      </c>
      <c r="C1966" s="40" t="str">
        <f>VLOOKUP(A1966,'CENTROS DE COSTOS'!A:D,3,0)</f>
        <v>Wompi Noroccidente</v>
      </c>
      <c r="D1966" s="40">
        <v>5308</v>
      </c>
      <c r="E1966" s="40">
        <v>3037783</v>
      </c>
      <c r="F1966" s="40">
        <v>36814</v>
      </c>
      <c r="G1966" s="40" t="s">
        <v>33</v>
      </c>
      <c r="H1966" s="40" t="s">
        <v>120</v>
      </c>
      <c r="I1966" s="40" t="s">
        <v>184</v>
      </c>
      <c r="J1966" s="40" t="s">
        <v>3393</v>
      </c>
      <c r="K1966" s="40" t="s">
        <v>1170</v>
      </c>
      <c r="L1966" s="40" t="s">
        <v>9918</v>
      </c>
      <c r="M1966" s="103">
        <v>45981.333333333343</v>
      </c>
      <c r="N1966" s="103">
        <v>45987.481249999997</v>
      </c>
      <c r="O1966" s="40" t="s">
        <v>35</v>
      </c>
      <c r="P1966" s="40" t="s">
        <v>35</v>
      </c>
      <c r="Q1966" s="40" t="s">
        <v>1494</v>
      </c>
      <c r="R1966" s="40" t="s">
        <v>1495</v>
      </c>
      <c r="S1966" s="40" t="s">
        <v>12159</v>
      </c>
      <c r="T1966" s="40" t="s">
        <v>1172</v>
      </c>
      <c r="U1966" s="40">
        <v>40</v>
      </c>
      <c r="V1966" s="40" t="str">
        <f>VLOOKUP(D1966,TIPOLOGIA!A:F,5,0)</f>
        <v>PRINCIPAL</v>
      </c>
      <c r="W1966" s="40" t="str">
        <f>VLOOKUP(D1966,TIPOLOGIA!A:F,6,0)</f>
        <v>TERRESTRE</v>
      </c>
      <c r="X1966" s="40" t="s">
        <v>1230</v>
      </c>
      <c r="Y1966" s="40">
        <v>1</v>
      </c>
      <c r="Z1966" s="51">
        <f>IF(T1966="SOPORTE_TELEFÓNICO",'TARIFAS 2025'!$B$14,IF(V1966="PRINCIPAL",'TARIFAS 2025'!$B$11,IF(V1966="INTERMEDIA",'TARIFAS 2025'!$C$11,IF(V1966="LEJANA",'TARIFAS 2025'!$D$11))))</f>
        <v>31419</v>
      </c>
      <c r="AA1966" s="51">
        <f t="shared" si="31"/>
        <v>31419</v>
      </c>
    </row>
    <row r="1967" spans="1:27" s="85" customFormat="1" x14ac:dyDescent="0.3">
      <c r="A1967" s="40" t="s">
        <v>95</v>
      </c>
      <c r="B1967" s="40" t="str">
        <f>VLOOKUP(A1967,'CENTROS DE COSTOS'!A:D,2,0)</f>
        <v>0036-0001</v>
      </c>
      <c r="C1967" s="40" t="str">
        <f>VLOOKUP(A1967,'CENTROS DE COSTOS'!A:D,3,0)</f>
        <v>Wompi Costa</v>
      </c>
      <c r="D1967" s="40">
        <v>70204</v>
      </c>
      <c r="E1967" s="40">
        <v>2960354</v>
      </c>
      <c r="F1967" s="40">
        <v>60665</v>
      </c>
      <c r="G1967" s="40" t="s">
        <v>33</v>
      </c>
      <c r="H1967" s="40" t="s">
        <v>504</v>
      </c>
      <c r="I1967" s="40" t="s">
        <v>1037</v>
      </c>
      <c r="J1967" s="40" t="s">
        <v>7720</v>
      </c>
      <c r="K1967" s="40" t="s">
        <v>1170</v>
      </c>
      <c r="L1967" s="40" t="s">
        <v>9919</v>
      </c>
      <c r="M1967" s="103">
        <v>45960.668749999997</v>
      </c>
      <c r="N1967" s="103">
        <v>45987.481944444437</v>
      </c>
      <c r="O1967" s="40" t="s">
        <v>35</v>
      </c>
      <c r="P1967" s="40" t="s">
        <v>35</v>
      </c>
      <c r="Q1967" s="40" t="s">
        <v>1494</v>
      </c>
      <c r="R1967" s="40" t="s">
        <v>1495</v>
      </c>
      <c r="S1967" s="40" t="s">
        <v>12160</v>
      </c>
      <c r="T1967" s="40" t="s">
        <v>1497</v>
      </c>
      <c r="U1967" s="40">
        <v>48</v>
      </c>
      <c r="V1967" s="40" t="str">
        <f>VLOOKUP(D1967,TIPOLOGIA!A:F,5,0)</f>
        <v>LEJANA</v>
      </c>
      <c r="W1967" s="40" t="str">
        <f>VLOOKUP(D1967,TIPOLOGIA!A:F,6,0)</f>
        <v>TERRESTRE</v>
      </c>
      <c r="X1967" s="40" t="s">
        <v>1802</v>
      </c>
      <c r="Y1967" s="40">
        <v>1</v>
      </c>
      <c r="Z1967" s="51">
        <f>IF(T1967="SOPORTE_TELEFÓNICO",'TARIFAS 2025'!$B$14,IF(V1967="PRINCIPAL",'TARIFAS 2025'!$B$11,IF(V1967="INTERMEDIA",'TARIFAS 2025'!$C$11,IF(V1967="LEJANA",'TARIFAS 2025'!$D$11))))</f>
        <v>40250</v>
      </c>
      <c r="AA1967" s="51">
        <f t="shared" si="31"/>
        <v>40250</v>
      </c>
    </row>
    <row r="1968" spans="1:27" s="85" customFormat="1" x14ac:dyDescent="0.3">
      <c r="A1968" s="40" t="s">
        <v>90</v>
      </c>
      <c r="B1968" s="40" t="str">
        <f>VLOOKUP(A1968,'CENTROS DE COSTOS'!A:D,2,0)</f>
        <v>0036-0006</v>
      </c>
      <c r="C1968" s="40" t="str">
        <f>VLOOKUP(A1968,'CENTROS DE COSTOS'!A:D,3,0)</f>
        <v>Wompi Oriente</v>
      </c>
      <c r="D1968" s="40">
        <v>41001</v>
      </c>
      <c r="E1968" s="40">
        <v>3057451</v>
      </c>
      <c r="F1968" s="40">
        <v>50487</v>
      </c>
      <c r="G1968" s="40" t="s">
        <v>33</v>
      </c>
      <c r="H1968" s="40" t="s">
        <v>740</v>
      </c>
      <c r="I1968" s="40" t="s">
        <v>90</v>
      </c>
      <c r="J1968" s="40" t="s">
        <v>7721</v>
      </c>
      <c r="K1968" s="40" t="s">
        <v>1170</v>
      </c>
      <c r="L1968" s="40" t="s">
        <v>9920</v>
      </c>
      <c r="M1968" s="103">
        <v>45986.333333333343</v>
      </c>
      <c r="N1968" s="103">
        <v>45987.484027777777</v>
      </c>
      <c r="O1968" s="40" t="s">
        <v>35</v>
      </c>
      <c r="P1968" s="40" t="s">
        <v>35</v>
      </c>
      <c r="Q1968" s="40" t="s">
        <v>1494</v>
      </c>
      <c r="R1968" s="40" t="s">
        <v>1495</v>
      </c>
      <c r="S1968" s="40" t="s">
        <v>12161</v>
      </c>
      <c r="T1968" s="40" t="s">
        <v>1172</v>
      </c>
      <c r="U1968" s="40">
        <v>32</v>
      </c>
      <c r="V1968" s="40" t="str">
        <f>VLOOKUP(D1968,TIPOLOGIA!A:F,5,0)</f>
        <v>PRINCIPAL</v>
      </c>
      <c r="W1968" s="40" t="str">
        <f>VLOOKUP(D1968,TIPOLOGIA!A:F,6,0)</f>
        <v>TERRESTRE</v>
      </c>
      <c r="X1968" s="40" t="s">
        <v>1177</v>
      </c>
      <c r="Y1968" s="40">
        <v>1</v>
      </c>
      <c r="Z1968" s="51">
        <f>IF(T1968="SOPORTE_TELEFÓNICO",'TARIFAS 2025'!$B$14,IF(V1968="PRINCIPAL",'TARIFAS 2025'!$B$11,IF(V1968="INTERMEDIA",'TARIFAS 2025'!$C$11,IF(V1968="LEJANA",'TARIFAS 2025'!$D$11))))</f>
        <v>31419</v>
      </c>
      <c r="AA1968" s="51">
        <f t="shared" si="31"/>
        <v>31419</v>
      </c>
    </row>
    <row r="1969" spans="1:27" s="85" customFormat="1" x14ac:dyDescent="0.3">
      <c r="A1969" s="40" t="s">
        <v>90</v>
      </c>
      <c r="B1969" s="40" t="str">
        <f>VLOOKUP(A1969,'CENTROS DE COSTOS'!A:D,2,0)</f>
        <v>0036-0006</v>
      </c>
      <c r="C1969" s="40" t="str">
        <f>VLOOKUP(A1969,'CENTROS DE COSTOS'!A:D,3,0)</f>
        <v>Wompi Oriente</v>
      </c>
      <c r="D1969" s="40">
        <v>41001</v>
      </c>
      <c r="E1969" s="40">
        <v>3049750</v>
      </c>
      <c r="F1969" s="40">
        <v>43061</v>
      </c>
      <c r="G1969" s="40" t="s">
        <v>33</v>
      </c>
      <c r="H1969" s="40" t="s">
        <v>740</v>
      </c>
      <c r="I1969" s="40" t="s">
        <v>90</v>
      </c>
      <c r="J1969" s="40" t="s">
        <v>7722</v>
      </c>
      <c r="K1969" s="40" t="s">
        <v>1170</v>
      </c>
      <c r="L1969" s="40" t="s">
        <v>9921</v>
      </c>
      <c r="M1969" s="103">
        <v>45985.333333333343</v>
      </c>
      <c r="N1969" s="103">
        <v>45987.486111111109</v>
      </c>
      <c r="O1969" s="40" t="s">
        <v>35</v>
      </c>
      <c r="P1969" s="40" t="s">
        <v>35</v>
      </c>
      <c r="Q1969" s="40" t="s">
        <v>1494</v>
      </c>
      <c r="R1969" s="40" t="s">
        <v>1495</v>
      </c>
      <c r="S1969" s="40" t="s">
        <v>12162</v>
      </c>
      <c r="T1969" s="40" t="s">
        <v>1172</v>
      </c>
      <c r="U1969" s="40">
        <v>32</v>
      </c>
      <c r="V1969" s="40" t="str">
        <f>VLOOKUP(D1969,TIPOLOGIA!A:F,5,0)</f>
        <v>PRINCIPAL</v>
      </c>
      <c r="W1969" s="40" t="str">
        <f>VLOOKUP(D1969,TIPOLOGIA!A:F,6,0)</f>
        <v>TERRESTRE</v>
      </c>
      <c r="X1969" s="40" t="s">
        <v>1214</v>
      </c>
      <c r="Y1969" s="40">
        <v>1</v>
      </c>
      <c r="Z1969" s="51">
        <f>IF(T1969="SOPORTE_TELEFÓNICO",'TARIFAS 2025'!$B$14,IF(V1969="PRINCIPAL",'TARIFAS 2025'!$B$11,IF(V1969="INTERMEDIA",'TARIFAS 2025'!$C$11,IF(V1969="LEJANA",'TARIFAS 2025'!$D$11))))</f>
        <v>31419</v>
      </c>
      <c r="AA1969" s="51">
        <f t="shared" si="31"/>
        <v>31419</v>
      </c>
    </row>
    <row r="1970" spans="1:27" s="85" customFormat="1" x14ac:dyDescent="0.3">
      <c r="A1970" s="40" t="s">
        <v>71</v>
      </c>
      <c r="B1970" s="40" t="str">
        <f>VLOOKUP(A1970,'CENTROS DE COSTOS'!A:D,2,0)</f>
        <v>0036-0004</v>
      </c>
      <c r="C1970" s="40" t="str">
        <f>VLOOKUP(A1970,'CENTROS DE COSTOS'!A:D,3,0)</f>
        <v>Wompi Centro</v>
      </c>
      <c r="D1970" s="40">
        <v>25662</v>
      </c>
      <c r="E1970" s="40">
        <v>2971572</v>
      </c>
      <c r="F1970" s="40">
        <v>23409</v>
      </c>
      <c r="G1970" s="40" t="s">
        <v>33</v>
      </c>
      <c r="H1970" s="40" t="s">
        <v>618</v>
      </c>
      <c r="I1970" s="40" t="s">
        <v>692</v>
      </c>
      <c r="J1970" s="40" t="s">
        <v>7723</v>
      </c>
      <c r="K1970" s="40" t="s">
        <v>1170</v>
      </c>
      <c r="L1970" s="40" t="s">
        <v>9922</v>
      </c>
      <c r="M1970" s="103">
        <v>45965.486111111109</v>
      </c>
      <c r="N1970" s="103">
        <v>45987.490277777782</v>
      </c>
      <c r="O1970" s="40" t="s">
        <v>35</v>
      </c>
      <c r="P1970" s="40" t="s">
        <v>35</v>
      </c>
      <c r="Q1970" s="40" t="s">
        <v>1494</v>
      </c>
      <c r="R1970" s="40" t="s">
        <v>1495</v>
      </c>
      <c r="S1970" s="40" t="s">
        <v>12163</v>
      </c>
      <c r="T1970" s="40" t="s">
        <v>1497</v>
      </c>
      <c r="U1970" s="40">
        <v>32</v>
      </c>
      <c r="V1970" s="40" t="str">
        <f>VLOOKUP(D1970,TIPOLOGIA!A:F,5,0)</f>
        <v>LEJANA</v>
      </c>
      <c r="W1970" s="40" t="str">
        <f>VLOOKUP(D1970,TIPOLOGIA!A:F,6,0)</f>
        <v>TERRESTRE</v>
      </c>
      <c r="X1970" s="40" t="s">
        <v>1802</v>
      </c>
      <c r="Y1970" s="40">
        <v>1</v>
      </c>
      <c r="Z1970" s="51">
        <f>IF(T1970="SOPORTE_TELEFÓNICO",'TARIFAS 2025'!$B$14,IF(V1970="PRINCIPAL",'TARIFAS 2025'!$B$11,IF(V1970="INTERMEDIA",'TARIFAS 2025'!$C$11,IF(V1970="LEJANA",'TARIFAS 2025'!$D$11))))</f>
        <v>40250</v>
      </c>
      <c r="AA1970" s="51">
        <f t="shared" si="31"/>
        <v>40250</v>
      </c>
    </row>
    <row r="1971" spans="1:27" s="85" customFormat="1" x14ac:dyDescent="0.3">
      <c r="A1971" s="40" t="s">
        <v>77</v>
      </c>
      <c r="B1971" s="40" t="str">
        <f>VLOOKUP(A1971,'CENTROS DE COSTOS'!A:D,2,0)</f>
        <v>0036-0003</v>
      </c>
      <c r="C1971" s="40" t="str">
        <f>VLOOKUP(A1971,'CENTROS DE COSTOS'!A:D,3,0)</f>
        <v>Wompi Suroccidente</v>
      </c>
      <c r="D1971" s="40">
        <v>76001</v>
      </c>
      <c r="E1971" s="40">
        <v>3056235</v>
      </c>
      <c r="F1971" s="40">
        <v>79289</v>
      </c>
      <c r="G1971" s="40" t="s">
        <v>33</v>
      </c>
      <c r="H1971" s="40" t="s">
        <v>1101</v>
      </c>
      <c r="I1971" s="40" t="s">
        <v>77</v>
      </c>
      <c r="J1971" s="40" t="s">
        <v>7724</v>
      </c>
      <c r="K1971" s="40" t="s">
        <v>1170</v>
      </c>
      <c r="L1971" s="40" t="s">
        <v>9923</v>
      </c>
      <c r="M1971" s="103">
        <v>45985.678472222222</v>
      </c>
      <c r="N1971" s="103">
        <v>45987.491666666669</v>
      </c>
      <c r="O1971" s="40" t="s">
        <v>35</v>
      </c>
      <c r="P1971" s="40" t="s">
        <v>35</v>
      </c>
      <c r="Q1971" s="40" t="s">
        <v>1494</v>
      </c>
      <c r="R1971" s="40" t="s">
        <v>1495</v>
      </c>
      <c r="S1971" s="40" t="s">
        <v>12164</v>
      </c>
      <c r="T1971" s="40" t="s">
        <v>1172</v>
      </c>
      <c r="U1971" s="40">
        <v>32</v>
      </c>
      <c r="V1971" s="40" t="str">
        <f>VLOOKUP(D1971,TIPOLOGIA!A:F,5,0)</f>
        <v>PRINCIPAL</v>
      </c>
      <c r="W1971" s="40" t="str">
        <f>VLOOKUP(D1971,TIPOLOGIA!A:F,6,0)</f>
        <v>TERRESTRE</v>
      </c>
      <c r="X1971" s="40" t="s">
        <v>1261</v>
      </c>
      <c r="Y1971" s="40">
        <v>1</v>
      </c>
      <c r="Z1971" s="51">
        <f>IF(T1971="SOPORTE_TELEFÓNICO",'TARIFAS 2025'!$B$14,IF(V1971="PRINCIPAL",'TARIFAS 2025'!$B$11,IF(V1971="INTERMEDIA",'TARIFAS 2025'!$C$11,IF(V1971="LEJANA",'TARIFAS 2025'!$D$11))))</f>
        <v>31419</v>
      </c>
      <c r="AA1971" s="51">
        <f t="shared" si="31"/>
        <v>31419</v>
      </c>
    </row>
    <row r="1972" spans="1:27" s="85" customFormat="1" x14ac:dyDescent="0.3">
      <c r="A1972" s="40" t="s">
        <v>92</v>
      </c>
      <c r="B1972" s="40" t="str">
        <f>VLOOKUP(A1972,'CENTROS DE COSTOS'!A:D,2,0)</f>
        <v>0036-0002</v>
      </c>
      <c r="C1972" s="40" t="str">
        <f>VLOOKUP(A1972,'CENTROS DE COSTOS'!A:D,3,0)</f>
        <v>Wompi Eje Cafetero</v>
      </c>
      <c r="D1972" s="40">
        <v>66001</v>
      </c>
      <c r="E1972" s="40">
        <v>3058233</v>
      </c>
      <c r="F1972" s="40">
        <v>53207</v>
      </c>
      <c r="G1972" s="40" t="s">
        <v>33</v>
      </c>
      <c r="H1972" s="40" t="s">
        <v>458</v>
      </c>
      <c r="I1972" s="40" t="s">
        <v>92</v>
      </c>
      <c r="J1972" s="40" t="s">
        <v>7725</v>
      </c>
      <c r="K1972" s="40" t="s">
        <v>1170</v>
      </c>
      <c r="L1972" s="40" t="s">
        <v>9924</v>
      </c>
      <c r="M1972" s="103">
        <v>45986.362500000003</v>
      </c>
      <c r="N1972" s="103">
        <v>45987.494444444441</v>
      </c>
      <c r="O1972" s="40" t="s">
        <v>35</v>
      </c>
      <c r="P1972" s="40" t="s">
        <v>35</v>
      </c>
      <c r="Q1972" s="40" t="s">
        <v>1494</v>
      </c>
      <c r="R1972" s="40" t="s">
        <v>1495</v>
      </c>
      <c r="S1972" s="40" t="s">
        <v>12165</v>
      </c>
      <c r="T1972" s="40" t="s">
        <v>1172</v>
      </c>
      <c r="U1972" s="40">
        <v>56</v>
      </c>
      <c r="V1972" s="40" t="str">
        <f>VLOOKUP(D1972,TIPOLOGIA!A:F,5,0)</f>
        <v>PRINCIPAL</v>
      </c>
      <c r="W1972" s="40" t="str">
        <f>VLOOKUP(D1972,TIPOLOGIA!A:F,6,0)</f>
        <v>TERRESTRE</v>
      </c>
      <c r="X1972" s="40" t="s">
        <v>1193</v>
      </c>
      <c r="Y1972" s="40">
        <v>1</v>
      </c>
      <c r="Z1972" s="51">
        <f>IF(T1972="SOPORTE_TELEFÓNICO",'TARIFAS 2025'!$B$14,IF(V1972="PRINCIPAL",'TARIFAS 2025'!$B$11,IF(V1972="INTERMEDIA",'TARIFAS 2025'!$C$11,IF(V1972="LEJANA",'TARIFAS 2025'!$D$11))))</f>
        <v>31419</v>
      </c>
      <c r="AA1972" s="51">
        <f t="shared" si="31"/>
        <v>31419</v>
      </c>
    </row>
    <row r="1973" spans="1:27" s="85" customFormat="1" x14ac:dyDescent="0.3">
      <c r="A1973" s="40" t="s">
        <v>92</v>
      </c>
      <c r="B1973" s="40" t="str">
        <f>VLOOKUP(A1973,'CENTROS DE COSTOS'!A:D,2,0)</f>
        <v>0036-0002</v>
      </c>
      <c r="C1973" s="40" t="str">
        <f>VLOOKUP(A1973,'CENTROS DE COSTOS'!A:D,3,0)</f>
        <v>Wompi Eje Cafetero</v>
      </c>
      <c r="D1973" s="40">
        <v>66001</v>
      </c>
      <c r="E1973" s="40">
        <v>3062912</v>
      </c>
      <c r="F1973" s="40">
        <v>60113</v>
      </c>
      <c r="G1973" s="40" t="s">
        <v>33</v>
      </c>
      <c r="H1973" s="40" t="s">
        <v>458</v>
      </c>
      <c r="I1973" s="40" t="s">
        <v>92</v>
      </c>
      <c r="J1973" s="40" t="s">
        <v>7726</v>
      </c>
      <c r="K1973" s="40" t="s">
        <v>1170</v>
      </c>
      <c r="L1973" s="40" t="s">
        <v>9925</v>
      </c>
      <c r="M1973" s="103">
        <v>45987.333333333343</v>
      </c>
      <c r="N1973" s="103">
        <v>45987.495833333327</v>
      </c>
      <c r="O1973" s="40" t="s">
        <v>35</v>
      </c>
      <c r="P1973" s="40" t="s">
        <v>35</v>
      </c>
      <c r="Q1973" s="40" t="s">
        <v>1494</v>
      </c>
      <c r="R1973" s="40" t="s">
        <v>1495</v>
      </c>
      <c r="S1973" s="40" t="s">
        <v>12166</v>
      </c>
      <c r="T1973" s="40" t="s">
        <v>1172</v>
      </c>
      <c r="U1973" s="40">
        <v>32</v>
      </c>
      <c r="V1973" s="40" t="str">
        <f>VLOOKUP(D1973,TIPOLOGIA!A:F,5,0)</f>
        <v>PRINCIPAL</v>
      </c>
      <c r="W1973" s="40" t="str">
        <f>VLOOKUP(D1973,TIPOLOGIA!A:F,6,0)</f>
        <v>TERRESTRE</v>
      </c>
      <c r="X1973" s="40" t="s">
        <v>1224</v>
      </c>
      <c r="Y1973" s="40">
        <v>1</v>
      </c>
      <c r="Z1973" s="51">
        <f>IF(T1973="SOPORTE_TELEFÓNICO",'TARIFAS 2025'!$B$14,IF(V1973="PRINCIPAL",'TARIFAS 2025'!$B$11,IF(V1973="INTERMEDIA",'TARIFAS 2025'!$C$11,IF(V1973="LEJANA",'TARIFAS 2025'!$D$11))))</f>
        <v>31419</v>
      </c>
      <c r="AA1973" s="51">
        <f t="shared" si="31"/>
        <v>31419</v>
      </c>
    </row>
    <row r="1974" spans="1:27" s="85" customFormat="1" x14ac:dyDescent="0.3">
      <c r="A1974" s="40" t="s">
        <v>80</v>
      </c>
      <c r="B1974" s="40" t="str">
        <f>VLOOKUP(A1974,'CENTROS DE COSTOS'!A:D,2,0)</f>
        <v>0036-0001</v>
      </c>
      <c r="C1974" s="40" t="str">
        <f>VLOOKUP(A1974,'CENTROS DE COSTOS'!A:D,3,0)</f>
        <v>Wompi Costa</v>
      </c>
      <c r="D1974" s="40">
        <v>13001</v>
      </c>
      <c r="E1974" s="40">
        <v>3051691</v>
      </c>
      <c r="F1974" s="40">
        <v>74568</v>
      </c>
      <c r="G1974" s="40" t="s">
        <v>33</v>
      </c>
      <c r="H1974" s="40" t="s">
        <v>275</v>
      </c>
      <c r="I1974" s="40" t="s">
        <v>80</v>
      </c>
      <c r="J1974" s="40" t="s">
        <v>7727</v>
      </c>
      <c r="K1974" s="40" t="s">
        <v>1170</v>
      </c>
      <c r="L1974" s="40" t="s">
        <v>9926</v>
      </c>
      <c r="M1974" s="103">
        <v>45985.38958333333</v>
      </c>
      <c r="N1974" s="103">
        <v>45987.496527777781</v>
      </c>
      <c r="O1974" s="40" t="s">
        <v>35</v>
      </c>
      <c r="P1974" s="40" t="s">
        <v>35</v>
      </c>
      <c r="Q1974" s="40" t="s">
        <v>1494</v>
      </c>
      <c r="R1974" s="40" t="s">
        <v>1495</v>
      </c>
      <c r="S1974" s="40" t="s">
        <v>12167</v>
      </c>
      <c r="T1974" s="40" t="s">
        <v>1172</v>
      </c>
      <c r="U1974" s="40">
        <v>24</v>
      </c>
      <c r="V1974" s="40" t="str">
        <f>VLOOKUP(D1974,TIPOLOGIA!A:F,5,0)</f>
        <v>PRINCIPAL</v>
      </c>
      <c r="W1974" s="40" t="str">
        <f>VLOOKUP(D1974,TIPOLOGIA!A:F,6,0)</f>
        <v>TERRESTRE</v>
      </c>
      <c r="X1974" s="40" t="s">
        <v>5087</v>
      </c>
      <c r="Y1974" s="40">
        <v>1</v>
      </c>
      <c r="Z1974" s="51">
        <f>IF(T1974="SOPORTE_TELEFÓNICO",'TARIFAS 2025'!$B$14,IF(V1974="PRINCIPAL",'TARIFAS 2025'!$B$11,IF(V1974="INTERMEDIA",'TARIFAS 2025'!$C$11,IF(V1974="LEJANA",'TARIFAS 2025'!$D$11))))</f>
        <v>31419</v>
      </c>
      <c r="AA1974" s="51">
        <f t="shared" si="31"/>
        <v>31419</v>
      </c>
    </row>
    <row r="1975" spans="1:27" s="85" customFormat="1" x14ac:dyDescent="0.3">
      <c r="A1975" s="40" t="s">
        <v>71</v>
      </c>
      <c r="B1975" s="40" t="str">
        <f>VLOOKUP(A1975,'CENTROS DE COSTOS'!A:D,2,0)</f>
        <v>0036-0004</v>
      </c>
      <c r="C1975" s="40" t="str">
        <f>VLOOKUP(A1975,'CENTROS DE COSTOS'!A:D,3,0)</f>
        <v>Wompi Centro</v>
      </c>
      <c r="D1975" s="40">
        <v>25754</v>
      </c>
      <c r="E1975" s="40">
        <v>3041806</v>
      </c>
      <c r="F1975" s="40">
        <v>69040</v>
      </c>
      <c r="G1975" s="40" t="s">
        <v>33</v>
      </c>
      <c r="H1975" s="40" t="s">
        <v>618</v>
      </c>
      <c r="I1975" s="40" t="s">
        <v>698</v>
      </c>
      <c r="J1975" s="40" t="s">
        <v>7728</v>
      </c>
      <c r="K1975" s="40" t="s">
        <v>1170</v>
      </c>
      <c r="L1975" s="40" t="s">
        <v>9927</v>
      </c>
      <c r="M1975" s="103">
        <v>45981.5625</v>
      </c>
      <c r="N1975" s="103">
        <v>45987.497916666667</v>
      </c>
      <c r="O1975" s="40" t="s">
        <v>35</v>
      </c>
      <c r="P1975" s="40" t="s">
        <v>35</v>
      </c>
      <c r="Q1975" s="40" t="s">
        <v>1494</v>
      </c>
      <c r="R1975" s="40" t="s">
        <v>1495</v>
      </c>
      <c r="S1975" s="40" t="s">
        <v>12168</v>
      </c>
      <c r="T1975" s="40" t="s">
        <v>1172</v>
      </c>
      <c r="U1975" s="40">
        <v>24</v>
      </c>
      <c r="V1975" s="40" t="str">
        <f>VLOOKUP(D1975,TIPOLOGIA!A:F,5,0)</f>
        <v>PRINCIPAL</v>
      </c>
      <c r="W1975" s="40" t="str">
        <f>VLOOKUP(D1975,TIPOLOGIA!A:F,6,0)</f>
        <v>TERRESTRE</v>
      </c>
      <c r="X1975" s="40" t="s">
        <v>1197</v>
      </c>
      <c r="Y1975" s="40">
        <v>1</v>
      </c>
      <c r="Z1975" s="51">
        <f>IF(T1975="SOPORTE_TELEFÓNICO",'TARIFAS 2025'!$B$14,IF(V1975="PRINCIPAL",'TARIFAS 2025'!$B$11,IF(V1975="INTERMEDIA",'TARIFAS 2025'!$C$11,IF(V1975="LEJANA",'TARIFAS 2025'!$D$11))))</f>
        <v>31419</v>
      </c>
      <c r="AA1975" s="51">
        <f t="shared" si="31"/>
        <v>31419</v>
      </c>
    </row>
    <row r="1976" spans="1:27" s="85" customFormat="1" x14ac:dyDescent="0.3">
      <c r="A1976" s="40" t="s">
        <v>77</v>
      </c>
      <c r="B1976" s="40" t="str">
        <f>VLOOKUP(A1976,'CENTROS DE COSTOS'!A:D,2,0)</f>
        <v>0036-0003</v>
      </c>
      <c r="C1976" s="40" t="str">
        <f>VLOOKUP(A1976,'CENTROS DE COSTOS'!A:D,3,0)</f>
        <v>Wompi Suroccidente</v>
      </c>
      <c r="D1976" s="40">
        <v>76001</v>
      </c>
      <c r="E1976" s="40">
        <v>3062981</v>
      </c>
      <c r="F1976" s="40">
        <v>79363</v>
      </c>
      <c r="G1976" s="40" t="s">
        <v>33</v>
      </c>
      <c r="H1976" s="40" t="s">
        <v>1101</v>
      </c>
      <c r="I1976" s="40" t="s">
        <v>77</v>
      </c>
      <c r="J1976" s="40" t="s">
        <v>7729</v>
      </c>
      <c r="K1976" s="40" t="s">
        <v>1170</v>
      </c>
      <c r="L1976" s="40" t="s">
        <v>9928</v>
      </c>
      <c r="M1976" s="103">
        <v>45987.333333333343</v>
      </c>
      <c r="N1976" s="103">
        <v>45987.508333333331</v>
      </c>
      <c r="O1976" s="40" t="s">
        <v>35</v>
      </c>
      <c r="P1976" s="40" t="s">
        <v>35</v>
      </c>
      <c r="Q1976" s="40" t="s">
        <v>1494</v>
      </c>
      <c r="R1976" s="40" t="s">
        <v>1495</v>
      </c>
      <c r="S1976" s="40" t="s">
        <v>12169</v>
      </c>
      <c r="T1976" s="40" t="s">
        <v>1172</v>
      </c>
      <c r="U1976" s="40">
        <v>8</v>
      </c>
      <c r="V1976" s="40" t="str">
        <f>VLOOKUP(D1976,TIPOLOGIA!A:F,5,0)</f>
        <v>PRINCIPAL</v>
      </c>
      <c r="W1976" s="40" t="str">
        <f>VLOOKUP(D1976,TIPOLOGIA!A:F,6,0)</f>
        <v>TERRESTRE</v>
      </c>
      <c r="X1976" s="40" t="s">
        <v>1278</v>
      </c>
      <c r="Y1976" s="40">
        <v>1</v>
      </c>
      <c r="Z1976" s="51">
        <f>IF(T1976="SOPORTE_TELEFÓNICO",'TARIFAS 2025'!$B$14,IF(V1976="PRINCIPAL",'TARIFAS 2025'!$B$11,IF(V1976="INTERMEDIA",'TARIFAS 2025'!$C$11,IF(V1976="LEJANA",'TARIFAS 2025'!$D$11))))</f>
        <v>31419</v>
      </c>
      <c r="AA1976" s="51">
        <f t="shared" si="31"/>
        <v>31419</v>
      </c>
    </row>
    <row r="1977" spans="1:27" s="85" customFormat="1" x14ac:dyDescent="0.3">
      <c r="A1977" s="40" t="s">
        <v>98</v>
      </c>
      <c r="B1977" s="40" t="str">
        <f>VLOOKUP(A1977,'CENTROS DE COSTOS'!A:D,2,0)</f>
        <v>0036-0006</v>
      </c>
      <c r="C1977" s="40" t="str">
        <f>VLOOKUP(A1977,'CENTROS DE COSTOS'!A:D,3,0)</f>
        <v>Wompi Oriente</v>
      </c>
      <c r="D1977" s="40">
        <v>50001</v>
      </c>
      <c r="E1977" s="40">
        <v>3061804</v>
      </c>
      <c r="F1977" s="40">
        <v>75352</v>
      </c>
      <c r="G1977" s="40" t="s">
        <v>33</v>
      </c>
      <c r="H1977" s="40" t="s">
        <v>814</v>
      </c>
      <c r="I1977" s="40" t="s">
        <v>98</v>
      </c>
      <c r="J1977" s="40" t="s">
        <v>7730</v>
      </c>
      <c r="K1977" s="40" t="s">
        <v>1170</v>
      </c>
      <c r="L1977" s="40" t="s">
        <v>9929</v>
      </c>
      <c r="M1977" s="103">
        <v>45986.605555555558</v>
      </c>
      <c r="N1977" s="103">
        <v>45987.509722222218</v>
      </c>
      <c r="O1977" s="40" t="s">
        <v>35</v>
      </c>
      <c r="P1977" s="40" t="s">
        <v>35</v>
      </c>
      <c r="Q1977" s="40" t="s">
        <v>1494</v>
      </c>
      <c r="R1977" s="40" t="s">
        <v>1495</v>
      </c>
      <c r="S1977" s="40" t="s">
        <v>12170</v>
      </c>
      <c r="T1977" s="40" t="s">
        <v>1172</v>
      </c>
      <c r="U1977" s="40">
        <v>24</v>
      </c>
      <c r="V1977" s="40" t="str">
        <f>VLOOKUP(D1977,TIPOLOGIA!A:F,5,0)</f>
        <v>PRINCIPAL</v>
      </c>
      <c r="W1977" s="40" t="str">
        <f>VLOOKUP(D1977,TIPOLOGIA!A:F,6,0)</f>
        <v>TERRESTRE</v>
      </c>
      <c r="X1977" s="40" t="s">
        <v>1262</v>
      </c>
      <c r="Y1977" s="40">
        <v>1</v>
      </c>
      <c r="Z1977" s="51">
        <f>IF(T1977="SOPORTE_TELEFÓNICO",'TARIFAS 2025'!$B$14,IF(V1977="PRINCIPAL",'TARIFAS 2025'!$B$11,IF(V1977="INTERMEDIA",'TARIFAS 2025'!$C$11,IF(V1977="LEJANA",'TARIFAS 2025'!$D$11))))</f>
        <v>31419</v>
      </c>
      <c r="AA1977" s="51">
        <f t="shared" si="31"/>
        <v>31419</v>
      </c>
    </row>
    <row r="1978" spans="1:27" s="85" customFormat="1" x14ac:dyDescent="0.3">
      <c r="A1978" s="40" t="s">
        <v>77</v>
      </c>
      <c r="B1978" s="40" t="str">
        <f>VLOOKUP(A1978,'CENTROS DE COSTOS'!A:D,2,0)</f>
        <v>0036-0003</v>
      </c>
      <c r="C1978" s="40" t="str">
        <f>VLOOKUP(A1978,'CENTROS DE COSTOS'!A:D,3,0)</f>
        <v>Wompi Suroccidente</v>
      </c>
      <c r="D1978" s="40">
        <v>19300</v>
      </c>
      <c r="E1978" s="40">
        <v>2960125</v>
      </c>
      <c r="F1978" s="40">
        <v>38061</v>
      </c>
      <c r="G1978" s="40" t="s">
        <v>33</v>
      </c>
      <c r="H1978" s="40" t="s">
        <v>498</v>
      </c>
      <c r="I1978" s="40" t="s">
        <v>511</v>
      </c>
      <c r="J1978" s="40" t="s">
        <v>7731</v>
      </c>
      <c r="K1978" s="40" t="s">
        <v>1170</v>
      </c>
      <c r="L1978" s="40" t="s">
        <v>9930</v>
      </c>
      <c r="M1978" s="103">
        <v>45960.636111111111</v>
      </c>
      <c r="N1978" s="103">
        <v>45987.509722222218</v>
      </c>
      <c r="O1978" s="40" t="s">
        <v>35</v>
      </c>
      <c r="P1978" s="40" t="s">
        <v>35</v>
      </c>
      <c r="Q1978" s="40" t="s">
        <v>1517</v>
      </c>
      <c r="R1978" s="40" t="s">
        <v>10249</v>
      </c>
      <c r="S1978" s="40" t="s">
        <v>12171</v>
      </c>
      <c r="T1978" s="40" t="s">
        <v>1497</v>
      </c>
      <c r="U1978" s="40">
        <v>8</v>
      </c>
      <c r="V1978" s="40" t="str">
        <f>VLOOKUP(D1978,TIPOLOGIA!A:F,5,0)</f>
        <v>INTERMEDIA</v>
      </c>
      <c r="W1978" s="40" t="str">
        <f>VLOOKUP(D1978,TIPOLOGIA!A:F,6,0)</f>
        <v>TERRESTRE</v>
      </c>
      <c r="X1978" s="40" t="s">
        <v>1802</v>
      </c>
      <c r="Y1978" s="40">
        <v>1</v>
      </c>
      <c r="Z1978" s="51">
        <f>IF(T1978="SOPORTE_TELEFÓNICO",'TARIFAS 2025'!$B$14,IF(V1978="PRINCIPAL",'TARIFAS 2025'!$B$11,IF(V1978="INTERMEDIA",'TARIFAS 2025'!$C$11,IF(V1978="LEJANA",'TARIFAS 2025'!$D$11))))</f>
        <v>36351</v>
      </c>
      <c r="AA1978" s="51">
        <f t="shared" si="31"/>
        <v>36351</v>
      </c>
    </row>
    <row r="1979" spans="1:27" s="85" customFormat="1" x14ac:dyDescent="0.3">
      <c r="A1979" s="40" t="s">
        <v>92</v>
      </c>
      <c r="B1979" s="40" t="str">
        <f>VLOOKUP(A1979,'CENTROS DE COSTOS'!A:D,2,0)</f>
        <v>0036-0002</v>
      </c>
      <c r="C1979" s="40" t="str">
        <f>VLOOKUP(A1979,'CENTROS DE COSTOS'!A:D,3,0)</f>
        <v>Wompi Eje Cafetero</v>
      </c>
      <c r="D1979" s="40">
        <v>66001</v>
      </c>
      <c r="E1979" s="40">
        <v>3052976</v>
      </c>
      <c r="F1979" s="40">
        <v>76465</v>
      </c>
      <c r="G1979" s="40" t="s">
        <v>33</v>
      </c>
      <c r="H1979" s="40" t="s">
        <v>458</v>
      </c>
      <c r="I1979" s="40" t="s">
        <v>92</v>
      </c>
      <c r="J1979" s="40" t="s">
        <v>7732</v>
      </c>
      <c r="K1979" s="40" t="s">
        <v>1170</v>
      </c>
      <c r="L1979" s="40" t="s">
        <v>9931</v>
      </c>
      <c r="M1979" s="103">
        <v>45985.448611111111</v>
      </c>
      <c r="N1979" s="103">
        <v>45987.511111111111</v>
      </c>
      <c r="O1979" s="40" t="s">
        <v>35</v>
      </c>
      <c r="P1979" s="40" t="s">
        <v>35</v>
      </c>
      <c r="Q1979" s="40" t="s">
        <v>1494</v>
      </c>
      <c r="R1979" s="40" t="s">
        <v>1495</v>
      </c>
      <c r="S1979" s="40" t="s">
        <v>12172</v>
      </c>
      <c r="T1979" s="40" t="s">
        <v>1172</v>
      </c>
      <c r="U1979" s="40">
        <v>24</v>
      </c>
      <c r="V1979" s="40" t="str">
        <f>VLOOKUP(D1979,TIPOLOGIA!A:F,5,0)</f>
        <v>PRINCIPAL</v>
      </c>
      <c r="W1979" s="40" t="str">
        <f>VLOOKUP(D1979,TIPOLOGIA!A:F,6,0)</f>
        <v>TERRESTRE</v>
      </c>
      <c r="X1979" s="40" t="s">
        <v>1193</v>
      </c>
      <c r="Y1979" s="40">
        <v>1</v>
      </c>
      <c r="Z1979" s="51">
        <f>IF(T1979="SOPORTE_TELEFÓNICO",'TARIFAS 2025'!$B$14,IF(V1979="PRINCIPAL",'TARIFAS 2025'!$B$11,IF(V1979="INTERMEDIA",'TARIFAS 2025'!$C$11,IF(V1979="LEJANA",'TARIFAS 2025'!$D$11))))</f>
        <v>31419</v>
      </c>
      <c r="AA1979" s="51">
        <f t="shared" si="31"/>
        <v>31419</v>
      </c>
    </row>
    <row r="1980" spans="1:27" s="85" customFormat="1" x14ac:dyDescent="0.3">
      <c r="A1980" s="40" t="s">
        <v>71</v>
      </c>
      <c r="B1980" s="40" t="str">
        <f>VLOOKUP(A1980,'CENTROS DE COSTOS'!A:D,2,0)</f>
        <v>0036-0004</v>
      </c>
      <c r="C1980" s="40" t="str">
        <f>VLOOKUP(A1980,'CENTROS DE COSTOS'!A:D,3,0)</f>
        <v>Wompi Centro</v>
      </c>
      <c r="D1980" s="40">
        <v>25754</v>
      </c>
      <c r="E1980" s="40">
        <v>3056175</v>
      </c>
      <c r="F1980" s="40">
        <v>79793</v>
      </c>
      <c r="G1980" s="40" t="s">
        <v>33</v>
      </c>
      <c r="H1980" s="40" t="s">
        <v>618</v>
      </c>
      <c r="I1980" s="40" t="s">
        <v>698</v>
      </c>
      <c r="J1980" s="40" t="s">
        <v>1750</v>
      </c>
      <c r="K1980" s="40" t="s">
        <v>1170</v>
      </c>
      <c r="L1980" s="40" t="s">
        <v>9932</v>
      </c>
      <c r="M1980" s="103">
        <v>45985.676388888889</v>
      </c>
      <c r="N1980" s="103">
        <v>45987.511805555558</v>
      </c>
      <c r="O1980" s="40" t="s">
        <v>35</v>
      </c>
      <c r="P1980" s="40" t="s">
        <v>35</v>
      </c>
      <c r="Q1980" s="40" t="s">
        <v>1494</v>
      </c>
      <c r="R1980" s="40" t="s">
        <v>1495</v>
      </c>
      <c r="S1980" s="40" t="s">
        <v>12173</v>
      </c>
      <c r="T1980" s="40" t="s">
        <v>1172</v>
      </c>
      <c r="U1980" s="40">
        <v>40</v>
      </c>
      <c r="V1980" s="40" t="str">
        <f>VLOOKUP(D1980,TIPOLOGIA!A:F,5,0)</f>
        <v>PRINCIPAL</v>
      </c>
      <c r="W1980" s="40" t="str">
        <f>VLOOKUP(D1980,TIPOLOGIA!A:F,6,0)</f>
        <v>TERRESTRE</v>
      </c>
      <c r="X1980" s="40" t="s">
        <v>1197</v>
      </c>
      <c r="Y1980" s="40">
        <v>1</v>
      </c>
      <c r="Z1980" s="51">
        <f>IF(T1980="SOPORTE_TELEFÓNICO",'TARIFAS 2025'!$B$14,IF(V1980="PRINCIPAL",'TARIFAS 2025'!$B$11,IF(V1980="INTERMEDIA",'TARIFAS 2025'!$C$11,IF(V1980="LEJANA",'TARIFAS 2025'!$D$11))))</f>
        <v>31419</v>
      </c>
      <c r="AA1980" s="51">
        <f t="shared" si="31"/>
        <v>31419</v>
      </c>
    </row>
    <row r="1981" spans="1:27" s="85" customFormat="1" x14ac:dyDescent="0.3">
      <c r="A1981" s="40" t="s">
        <v>88</v>
      </c>
      <c r="B1981" s="40" t="str">
        <f>VLOOKUP(A1981,'CENTROS DE COSTOS'!A:D,2,0)</f>
        <v>0036-0005</v>
      </c>
      <c r="C1981" s="40" t="str">
        <f>VLOOKUP(A1981,'CENTROS DE COSTOS'!A:D,3,0)</f>
        <v>Wompi Noroccidente</v>
      </c>
      <c r="D1981" s="40">
        <v>5308</v>
      </c>
      <c r="E1981" s="40">
        <v>3036343</v>
      </c>
      <c r="F1981" s="40">
        <v>48752</v>
      </c>
      <c r="G1981" s="40" t="s">
        <v>33</v>
      </c>
      <c r="H1981" s="40" t="s">
        <v>120</v>
      </c>
      <c r="I1981" s="40" t="s">
        <v>184</v>
      </c>
      <c r="J1981" s="40" t="s">
        <v>7733</v>
      </c>
      <c r="K1981" s="40" t="s">
        <v>1170</v>
      </c>
      <c r="L1981" s="40" t="s">
        <v>9933</v>
      </c>
      <c r="M1981" s="103">
        <v>45980.623611111107</v>
      </c>
      <c r="N1981" s="103">
        <v>45987.515972222223</v>
      </c>
      <c r="O1981" s="40" t="s">
        <v>35</v>
      </c>
      <c r="P1981" s="40" t="s">
        <v>35</v>
      </c>
      <c r="Q1981" s="40" t="s">
        <v>1494</v>
      </c>
      <c r="R1981" s="40" t="s">
        <v>1495</v>
      </c>
      <c r="S1981" s="40" t="s">
        <v>12174</v>
      </c>
      <c r="T1981" s="40" t="s">
        <v>1172</v>
      </c>
      <c r="U1981" s="40">
        <v>24</v>
      </c>
      <c r="V1981" s="40" t="str">
        <f>VLOOKUP(D1981,TIPOLOGIA!A:F,5,0)</f>
        <v>PRINCIPAL</v>
      </c>
      <c r="W1981" s="40" t="str">
        <f>VLOOKUP(D1981,TIPOLOGIA!A:F,6,0)</f>
        <v>TERRESTRE</v>
      </c>
      <c r="X1981" s="40" t="s">
        <v>1230</v>
      </c>
      <c r="Y1981" s="40">
        <v>1</v>
      </c>
      <c r="Z1981" s="51">
        <f>IF(T1981="SOPORTE_TELEFÓNICO",'TARIFAS 2025'!$B$14,IF(V1981="PRINCIPAL",'TARIFAS 2025'!$B$11,IF(V1981="INTERMEDIA",'TARIFAS 2025'!$C$11,IF(V1981="LEJANA",'TARIFAS 2025'!$D$11))))</f>
        <v>31419</v>
      </c>
      <c r="AA1981" s="51">
        <f t="shared" si="31"/>
        <v>31419</v>
      </c>
    </row>
    <row r="1982" spans="1:27" s="85" customFormat="1" x14ac:dyDescent="0.3">
      <c r="A1982" s="40" t="s">
        <v>77</v>
      </c>
      <c r="B1982" s="40" t="str">
        <f>VLOOKUP(A1982,'CENTROS DE COSTOS'!A:D,2,0)</f>
        <v>0036-0003</v>
      </c>
      <c r="C1982" s="40" t="str">
        <f>VLOOKUP(A1982,'CENTROS DE COSTOS'!A:D,3,0)</f>
        <v>Wompi Suroccidente</v>
      </c>
      <c r="D1982" s="40">
        <v>76001</v>
      </c>
      <c r="E1982" s="40">
        <v>3060027</v>
      </c>
      <c r="F1982" s="40">
        <v>80937</v>
      </c>
      <c r="G1982" s="40" t="s">
        <v>33</v>
      </c>
      <c r="H1982" s="40" t="s">
        <v>1101</v>
      </c>
      <c r="I1982" s="40" t="s">
        <v>77</v>
      </c>
      <c r="J1982" s="40" t="s">
        <v>7169</v>
      </c>
      <c r="K1982" s="40" t="s">
        <v>1170</v>
      </c>
      <c r="L1982" s="40" t="s">
        <v>9934</v>
      </c>
      <c r="M1982" s="103">
        <v>45986.472916666673</v>
      </c>
      <c r="N1982" s="103">
        <v>45987.518750000003</v>
      </c>
      <c r="O1982" s="40" t="s">
        <v>35</v>
      </c>
      <c r="P1982" s="40" t="s">
        <v>35</v>
      </c>
      <c r="Q1982" s="40" t="s">
        <v>1494</v>
      </c>
      <c r="R1982" s="40" t="s">
        <v>1495</v>
      </c>
      <c r="S1982" s="40" t="s">
        <v>12175</v>
      </c>
      <c r="T1982" s="40" t="s">
        <v>1172</v>
      </c>
      <c r="U1982" s="40">
        <v>24</v>
      </c>
      <c r="V1982" s="40" t="str">
        <f>VLOOKUP(D1982,TIPOLOGIA!A:F,5,0)</f>
        <v>PRINCIPAL</v>
      </c>
      <c r="W1982" s="40" t="str">
        <f>VLOOKUP(D1982,TIPOLOGIA!A:F,6,0)</f>
        <v>TERRESTRE</v>
      </c>
      <c r="X1982" s="40" t="s">
        <v>1278</v>
      </c>
      <c r="Y1982" s="40">
        <v>1</v>
      </c>
      <c r="Z1982" s="51">
        <f>IF(T1982="SOPORTE_TELEFÓNICO",'TARIFAS 2025'!$B$14,IF(V1982="PRINCIPAL",'TARIFAS 2025'!$B$11,IF(V1982="INTERMEDIA",'TARIFAS 2025'!$C$11,IF(V1982="LEJANA",'TARIFAS 2025'!$D$11))))</f>
        <v>31419</v>
      </c>
      <c r="AA1982" s="51">
        <f t="shared" ref="AA1982:AA2045" si="32">Z1982*Y1982</f>
        <v>31419</v>
      </c>
    </row>
    <row r="1983" spans="1:27" s="85" customFormat="1" x14ac:dyDescent="0.3">
      <c r="A1983" s="40" t="s">
        <v>92</v>
      </c>
      <c r="B1983" s="40" t="str">
        <f>VLOOKUP(A1983,'CENTROS DE COSTOS'!A:D,2,0)</f>
        <v>0036-0002</v>
      </c>
      <c r="C1983" s="40" t="str">
        <f>VLOOKUP(A1983,'CENTROS DE COSTOS'!A:D,3,0)</f>
        <v>Wompi Eje Cafetero</v>
      </c>
      <c r="D1983" s="40">
        <v>66001</v>
      </c>
      <c r="E1983" s="40">
        <v>3062039</v>
      </c>
      <c r="F1983" s="40">
        <v>73008</v>
      </c>
      <c r="G1983" s="40" t="s">
        <v>33</v>
      </c>
      <c r="H1983" s="40" t="s">
        <v>458</v>
      </c>
      <c r="I1983" s="40" t="s">
        <v>92</v>
      </c>
      <c r="J1983" s="40" t="s">
        <v>7734</v>
      </c>
      <c r="K1983" s="40" t="s">
        <v>1170</v>
      </c>
      <c r="L1983" s="40" t="s">
        <v>9935</v>
      </c>
      <c r="M1983" s="103">
        <v>45986.638888888891</v>
      </c>
      <c r="N1983" s="103">
        <v>45987.570138888892</v>
      </c>
      <c r="O1983" s="40" t="s">
        <v>35</v>
      </c>
      <c r="P1983" s="40" t="s">
        <v>35</v>
      </c>
      <c r="Q1983" s="40" t="s">
        <v>1494</v>
      </c>
      <c r="R1983" s="40" t="s">
        <v>1495</v>
      </c>
      <c r="S1983" s="40" t="s">
        <v>12176</v>
      </c>
      <c r="T1983" s="40" t="s">
        <v>1172</v>
      </c>
      <c r="U1983" s="40">
        <v>32</v>
      </c>
      <c r="V1983" s="40" t="str">
        <f>VLOOKUP(D1983,TIPOLOGIA!A:F,5,0)</f>
        <v>PRINCIPAL</v>
      </c>
      <c r="W1983" s="40" t="str">
        <f>VLOOKUP(D1983,TIPOLOGIA!A:F,6,0)</f>
        <v>TERRESTRE</v>
      </c>
      <c r="X1983" s="40" t="s">
        <v>1193</v>
      </c>
      <c r="Y1983" s="40">
        <v>1</v>
      </c>
      <c r="Z1983" s="51">
        <f>IF(T1983="SOPORTE_TELEFÓNICO",'TARIFAS 2025'!$B$14,IF(V1983="PRINCIPAL",'TARIFAS 2025'!$B$11,IF(V1983="INTERMEDIA",'TARIFAS 2025'!$C$11,IF(V1983="LEJANA",'TARIFAS 2025'!$D$11))))</f>
        <v>31419</v>
      </c>
      <c r="AA1983" s="51">
        <f t="shared" si="32"/>
        <v>31419</v>
      </c>
    </row>
    <row r="1984" spans="1:27" s="85" customFormat="1" x14ac:dyDescent="0.3">
      <c r="A1984" s="40" t="s">
        <v>68</v>
      </c>
      <c r="B1984" s="40" t="str">
        <f>VLOOKUP(A1984,'CENTROS DE COSTOS'!A:D,2,0)</f>
        <v>0036-0001</v>
      </c>
      <c r="C1984" s="40" t="str">
        <f>VLOOKUP(A1984,'CENTROS DE COSTOS'!A:D,3,0)</f>
        <v>Wompi Costa</v>
      </c>
      <c r="D1984" s="40">
        <v>8001</v>
      </c>
      <c r="E1984" s="40">
        <v>3062050</v>
      </c>
      <c r="F1984" s="40">
        <v>77916</v>
      </c>
      <c r="G1984" s="40" t="s">
        <v>33</v>
      </c>
      <c r="H1984" s="40" t="s">
        <v>253</v>
      </c>
      <c r="I1984" s="40" t="s">
        <v>68</v>
      </c>
      <c r="J1984" s="40" t="s">
        <v>6321</v>
      </c>
      <c r="K1984" s="40" t="s">
        <v>1170</v>
      </c>
      <c r="L1984" s="40" t="s">
        <v>9936</v>
      </c>
      <c r="M1984" s="103">
        <v>45986.640972222223</v>
      </c>
      <c r="N1984" s="103">
        <v>45987.571527777778</v>
      </c>
      <c r="O1984" s="40" t="s">
        <v>35</v>
      </c>
      <c r="P1984" s="40" t="s">
        <v>35</v>
      </c>
      <c r="Q1984" s="40" t="s">
        <v>1494</v>
      </c>
      <c r="R1984" s="40" t="s">
        <v>1495</v>
      </c>
      <c r="S1984" s="40" t="s">
        <v>12177</v>
      </c>
      <c r="T1984" s="40" t="s">
        <v>1172</v>
      </c>
      <c r="U1984" s="40">
        <v>32</v>
      </c>
      <c r="V1984" s="40" t="str">
        <f>VLOOKUP(D1984,TIPOLOGIA!A:F,5,0)</f>
        <v>PRINCIPAL</v>
      </c>
      <c r="W1984" s="40" t="str">
        <f>VLOOKUP(D1984,TIPOLOGIA!A:F,6,0)</f>
        <v>TERRESTRE</v>
      </c>
      <c r="X1984" s="40" t="s">
        <v>1537</v>
      </c>
      <c r="Y1984" s="40">
        <v>1</v>
      </c>
      <c r="Z1984" s="51">
        <f>IF(T1984="SOPORTE_TELEFÓNICO",'TARIFAS 2025'!$B$14,IF(V1984="PRINCIPAL",'TARIFAS 2025'!$B$11,IF(V1984="INTERMEDIA",'TARIFAS 2025'!$C$11,IF(V1984="LEJANA",'TARIFAS 2025'!$D$11))))</f>
        <v>31419</v>
      </c>
      <c r="AA1984" s="51">
        <f t="shared" si="32"/>
        <v>31419</v>
      </c>
    </row>
    <row r="1985" spans="1:27" s="85" customFormat="1" x14ac:dyDescent="0.3">
      <c r="A1985" s="40" t="s">
        <v>68</v>
      </c>
      <c r="B1985" s="40" t="str">
        <f>VLOOKUP(A1985,'CENTROS DE COSTOS'!A:D,2,0)</f>
        <v>0036-0001</v>
      </c>
      <c r="C1985" s="40" t="str">
        <f>VLOOKUP(A1985,'CENTROS DE COSTOS'!A:D,3,0)</f>
        <v>Wompi Costa</v>
      </c>
      <c r="D1985" s="40">
        <v>8758</v>
      </c>
      <c r="E1985" s="40">
        <v>3049884</v>
      </c>
      <c r="F1985" s="40">
        <v>79420</v>
      </c>
      <c r="G1985" s="40" t="s">
        <v>33</v>
      </c>
      <c r="H1985" s="40" t="s">
        <v>253</v>
      </c>
      <c r="I1985" s="40" t="s">
        <v>270</v>
      </c>
      <c r="J1985" s="40" t="s">
        <v>7735</v>
      </c>
      <c r="K1985" s="40" t="s">
        <v>1170</v>
      </c>
      <c r="L1985" s="40" t="s">
        <v>9937</v>
      </c>
      <c r="M1985" s="103">
        <v>45985.333333333343</v>
      </c>
      <c r="N1985" s="103">
        <v>45987.572222222218</v>
      </c>
      <c r="O1985" s="40" t="s">
        <v>35</v>
      </c>
      <c r="P1985" s="40" t="s">
        <v>35</v>
      </c>
      <c r="Q1985" s="40" t="s">
        <v>1494</v>
      </c>
      <c r="R1985" s="40" t="s">
        <v>1495</v>
      </c>
      <c r="S1985" s="40" t="s">
        <v>12178</v>
      </c>
      <c r="T1985" s="40" t="s">
        <v>1172</v>
      </c>
      <c r="U1985" s="40">
        <v>32</v>
      </c>
      <c r="V1985" s="40" t="str">
        <f>VLOOKUP(D1985,TIPOLOGIA!A:F,5,0)</f>
        <v>PRINCIPAL</v>
      </c>
      <c r="W1985" s="40" t="str">
        <f>VLOOKUP(D1985,TIPOLOGIA!A:F,6,0)</f>
        <v>TERRESTRE</v>
      </c>
      <c r="X1985" s="40" t="s">
        <v>1196</v>
      </c>
      <c r="Y1985" s="40">
        <v>1</v>
      </c>
      <c r="Z1985" s="51">
        <f>IF(T1985="SOPORTE_TELEFÓNICO",'TARIFAS 2025'!$B$14,IF(V1985="PRINCIPAL",'TARIFAS 2025'!$B$11,IF(V1985="INTERMEDIA",'TARIFAS 2025'!$C$11,IF(V1985="LEJANA",'TARIFAS 2025'!$D$11))))</f>
        <v>31419</v>
      </c>
      <c r="AA1985" s="51">
        <f t="shared" si="32"/>
        <v>31419</v>
      </c>
    </row>
    <row r="1986" spans="1:27" s="85" customFormat="1" x14ac:dyDescent="0.3">
      <c r="A1986" s="40" t="s">
        <v>77</v>
      </c>
      <c r="B1986" s="40" t="str">
        <f>VLOOKUP(A1986,'CENTROS DE COSTOS'!A:D,2,0)</f>
        <v>0036-0003</v>
      </c>
      <c r="C1986" s="40" t="str">
        <f>VLOOKUP(A1986,'CENTROS DE COSTOS'!A:D,3,0)</f>
        <v>Wompi Suroccidente</v>
      </c>
      <c r="D1986" s="40">
        <v>76001</v>
      </c>
      <c r="E1986" s="40">
        <v>3058942</v>
      </c>
      <c r="F1986" s="40">
        <v>81061</v>
      </c>
      <c r="G1986" s="40" t="s">
        <v>33</v>
      </c>
      <c r="H1986" s="40" t="s">
        <v>1101</v>
      </c>
      <c r="I1986" s="40" t="s">
        <v>77</v>
      </c>
      <c r="J1986" s="40" t="s">
        <v>7736</v>
      </c>
      <c r="K1986" s="40" t="s">
        <v>1170</v>
      </c>
      <c r="L1986" s="40" t="s">
        <v>9938</v>
      </c>
      <c r="M1986" s="103">
        <v>45986.405555555553</v>
      </c>
      <c r="N1986" s="103">
        <v>45987.572916666657</v>
      </c>
      <c r="O1986" s="40" t="s">
        <v>35</v>
      </c>
      <c r="P1986" s="40" t="s">
        <v>35</v>
      </c>
      <c r="Q1986" s="40" t="s">
        <v>1494</v>
      </c>
      <c r="R1986" s="40" t="s">
        <v>1495</v>
      </c>
      <c r="S1986" s="40" t="s">
        <v>12179</v>
      </c>
      <c r="T1986" s="40" t="s">
        <v>1172</v>
      </c>
      <c r="U1986" s="40">
        <v>16</v>
      </c>
      <c r="V1986" s="40" t="str">
        <f>VLOOKUP(D1986,TIPOLOGIA!A:F,5,0)</f>
        <v>PRINCIPAL</v>
      </c>
      <c r="W1986" s="40" t="str">
        <f>VLOOKUP(D1986,TIPOLOGIA!A:F,6,0)</f>
        <v>TERRESTRE</v>
      </c>
      <c r="X1986" s="40" t="s">
        <v>1212</v>
      </c>
      <c r="Y1986" s="40">
        <v>1</v>
      </c>
      <c r="Z1986" s="51">
        <f>IF(T1986="SOPORTE_TELEFÓNICO",'TARIFAS 2025'!$B$14,IF(V1986="PRINCIPAL",'TARIFAS 2025'!$B$11,IF(V1986="INTERMEDIA",'TARIFAS 2025'!$C$11,IF(V1986="LEJANA",'TARIFAS 2025'!$D$11))))</f>
        <v>31419</v>
      </c>
      <c r="AA1986" s="51">
        <f t="shared" si="32"/>
        <v>31419</v>
      </c>
    </row>
    <row r="1987" spans="1:27" s="85" customFormat="1" x14ac:dyDescent="0.3">
      <c r="A1987" s="40" t="s">
        <v>71</v>
      </c>
      <c r="B1987" s="40" t="str">
        <f>VLOOKUP(A1987,'CENTROS DE COSTOS'!A:D,2,0)</f>
        <v>0036-0004</v>
      </c>
      <c r="C1987" s="40" t="str">
        <f>VLOOKUP(A1987,'CENTROS DE COSTOS'!A:D,3,0)</f>
        <v>Wompi Centro</v>
      </c>
      <c r="D1987" s="40">
        <v>11001</v>
      </c>
      <c r="E1987" s="40">
        <v>3043464</v>
      </c>
      <c r="F1987" s="40">
        <v>38175</v>
      </c>
      <c r="G1987" s="40" t="s">
        <v>33</v>
      </c>
      <c r="H1987" s="40" t="s">
        <v>618</v>
      </c>
      <c r="I1987" s="40" t="s">
        <v>71</v>
      </c>
      <c r="J1987" s="40" t="s">
        <v>1542</v>
      </c>
      <c r="K1987" s="40" t="s">
        <v>1170</v>
      </c>
      <c r="L1987" s="40" t="s">
        <v>9939</v>
      </c>
      <c r="M1987" s="103">
        <v>45982.333333333343</v>
      </c>
      <c r="N1987" s="103">
        <v>45987.573611111111</v>
      </c>
      <c r="O1987" s="40" t="s">
        <v>35</v>
      </c>
      <c r="P1987" s="40" t="s">
        <v>35</v>
      </c>
      <c r="Q1987" s="40" t="s">
        <v>1494</v>
      </c>
      <c r="R1987" s="40" t="s">
        <v>1495</v>
      </c>
      <c r="S1987" s="40" t="s">
        <v>12180</v>
      </c>
      <c r="T1987" s="40" t="s">
        <v>1172</v>
      </c>
      <c r="U1987" s="40">
        <v>48</v>
      </c>
      <c r="V1987" s="40" t="str">
        <f>VLOOKUP(D1987,TIPOLOGIA!A:F,5,0)</f>
        <v>PRINCIPAL</v>
      </c>
      <c r="W1987" s="40" t="str">
        <f>VLOOKUP(D1987,TIPOLOGIA!A:F,6,0)</f>
        <v>TERRESTRE</v>
      </c>
      <c r="X1987" s="40" t="s">
        <v>1179</v>
      </c>
      <c r="Y1987" s="40">
        <v>1</v>
      </c>
      <c r="Z1987" s="51">
        <f>IF(T1987="SOPORTE_TELEFÓNICO",'TARIFAS 2025'!$B$14,IF(V1987="PRINCIPAL",'TARIFAS 2025'!$B$11,IF(V1987="INTERMEDIA",'TARIFAS 2025'!$C$11,IF(V1987="LEJANA",'TARIFAS 2025'!$D$11))))</f>
        <v>31419</v>
      </c>
      <c r="AA1987" s="51">
        <f t="shared" si="32"/>
        <v>31419</v>
      </c>
    </row>
    <row r="1988" spans="1:27" s="85" customFormat="1" x14ac:dyDescent="0.3">
      <c r="A1988" s="40" t="s">
        <v>71</v>
      </c>
      <c r="B1988" s="40" t="str">
        <f>VLOOKUP(A1988,'CENTROS DE COSTOS'!A:D,2,0)</f>
        <v>0036-0004</v>
      </c>
      <c r="C1988" s="40" t="str">
        <f>VLOOKUP(A1988,'CENTROS DE COSTOS'!A:D,3,0)</f>
        <v>Wompi Centro</v>
      </c>
      <c r="D1988" s="40">
        <v>11001</v>
      </c>
      <c r="E1988" s="40">
        <v>3034799</v>
      </c>
      <c r="F1988" s="40">
        <v>79538</v>
      </c>
      <c r="G1988" s="40" t="s">
        <v>33</v>
      </c>
      <c r="H1988" s="40" t="s">
        <v>618</v>
      </c>
      <c r="I1988" s="40" t="s">
        <v>71</v>
      </c>
      <c r="J1988" s="40" t="s">
        <v>7737</v>
      </c>
      <c r="K1988" s="40" t="s">
        <v>1170</v>
      </c>
      <c r="L1988" s="40" t="s">
        <v>9940</v>
      </c>
      <c r="M1988" s="103">
        <v>45980.499305555553</v>
      </c>
      <c r="N1988" s="103">
        <v>45987.574999999997</v>
      </c>
      <c r="O1988" s="40" t="s">
        <v>35</v>
      </c>
      <c r="P1988" s="40" t="s">
        <v>35</v>
      </c>
      <c r="Q1988" s="40" t="s">
        <v>1494</v>
      </c>
      <c r="R1988" s="40" t="s">
        <v>1495</v>
      </c>
      <c r="S1988" s="40" t="s">
        <v>12181</v>
      </c>
      <c r="T1988" s="40" t="s">
        <v>1172</v>
      </c>
      <c r="U1988" s="40">
        <v>24</v>
      </c>
      <c r="V1988" s="40" t="str">
        <f>VLOOKUP(D1988,TIPOLOGIA!A:F,5,0)</f>
        <v>PRINCIPAL</v>
      </c>
      <c r="W1988" s="40" t="str">
        <f>VLOOKUP(D1988,TIPOLOGIA!A:F,6,0)</f>
        <v>TERRESTRE</v>
      </c>
      <c r="X1988" s="40" t="s">
        <v>5089</v>
      </c>
      <c r="Y1988" s="40">
        <v>1</v>
      </c>
      <c r="Z1988" s="51">
        <f>IF(T1988="SOPORTE_TELEFÓNICO",'TARIFAS 2025'!$B$14,IF(V1988="PRINCIPAL",'TARIFAS 2025'!$B$11,IF(V1988="INTERMEDIA",'TARIFAS 2025'!$C$11,IF(V1988="LEJANA",'TARIFAS 2025'!$D$11))))</f>
        <v>31419</v>
      </c>
      <c r="AA1988" s="51">
        <f t="shared" si="32"/>
        <v>31419</v>
      </c>
    </row>
    <row r="1989" spans="1:27" s="85" customFormat="1" x14ac:dyDescent="0.3">
      <c r="A1989" s="40" t="s">
        <v>71</v>
      </c>
      <c r="B1989" s="40" t="str">
        <f>VLOOKUP(A1989,'CENTROS DE COSTOS'!A:D,2,0)</f>
        <v>0036-0004</v>
      </c>
      <c r="C1989" s="40" t="str">
        <f>VLOOKUP(A1989,'CENTROS DE COSTOS'!A:D,3,0)</f>
        <v>Wompi Centro</v>
      </c>
      <c r="D1989" s="40">
        <v>25754</v>
      </c>
      <c r="E1989" s="40">
        <v>3043398</v>
      </c>
      <c r="F1989" s="40">
        <v>50028</v>
      </c>
      <c r="G1989" s="40" t="s">
        <v>33</v>
      </c>
      <c r="H1989" s="40" t="s">
        <v>618</v>
      </c>
      <c r="I1989" s="40" t="s">
        <v>698</v>
      </c>
      <c r="J1989" s="40" t="s">
        <v>7738</v>
      </c>
      <c r="K1989" s="40" t="s">
        <v>1170</v>
      </c>
      <c r="L1989" s="40" t="s">
        <v>9941</v>
      </c>
      <c r="M1989" s="103">
        <v>45982.333333333343</v>
      </c>
      <c r="N1989" s="103">
        <v>45987.575694444437</v>
      </c>
      <c r="O1989" s="40" t="s">
        <v>35</v>
      </c>
      <c r="P1989" s="40" t="s">
        <v>35</v>
      </c>
      <c r="Q1989" s="40" t="s">
        <v>1494</v>
      </c>
      <c r="R1989" s="40" t="s">
        <v>1495</v>
      </c>
      <c r="S1989" s="40" t="s">
        <v>12182</v>
      </c>
      <c r="T1989" s="40" t="s">
        <v>1172</v>
      </c>
      <c r="U1989" s="40">
        <v>64</v>
      </c>
      <c r="V1989" s="40" t="str">
        <f>VLOOKUP(D1989,TIPOLOGIA!A:F,5,0)</f>
        <v>PRINCIPAL</v>
      </c>
      <c r="W1989" s="40" t="str">
        <f>VLOOKUP(D1989,TIPOLOGIA!A:F,6,0)</f>
        <v>TERRESTRE</v>
      </c>
      <c r="X1989" s="40" t="s">
        <v>5086</v>
      </c>
      <c r="Y1989" s="40">
        <v>1</v>
      </c>
      <c r="Z1989" s="51">
        <f>IF(T1989="SOPORTE_TELEFÓNICO",'TARIFAS 2025'!$B$14,IF(V1989="PRINCIPAL",'TARIFAS 2025'!$B$11,IF(V1989="INTERMEDIA",'TARIFAS 2025'!$C$11,IF(V1989="LEJANA",'TARIFAS 2025'!$D$11))))</f>
        <v>31419</v>
      </c>
      <c r="AA1989" s="51">
        <f t="shared" si="32"/>
        <v>31419</v>
      </c>
    </row>
    <row r="1990" spans="1:27" s="85" customFormat="1" x14ac:dyDescent="0.3">
      <c r="A1990" s="40" t="s">
        <v>80</v>
      </c>
      <c r="B1990" s="40" t="str">
        <f>VLOOKUP(A1990,'CENTROS DE COSTOS'!A:D,2,0)</f>
        <v>0036-0001</v>
      </c>
      <c r="C1990" s="40" t="str">
        <f>VLOOKUP(A1990,'CENTROS DE COSTOS'!A:D,3,0)</f>
        <v>Wompi Costa</v>
      </c>
      <c r="D1990" s="40">
        <v>13001</v>
      </c>
      <c r="E1990" s="40">
        <v>3046641</v>
      </c>
      <c r="F1990" s="40">
        <v>49080</v>
      </c>
      <c r="G1990" s="40" t="s">
        <v>33</v>
      </c>
      <c r="H1990" s="40" t="s">
        <v>275</v>
      </c>
      <c r="I1990" s="40" t="s">
        <v>80</v>
      </c>
      <c r="J1990" s="40" t="s">
        <v>7739</v>
      </c>
      <c r="K1990" s="40" t="s">
        <v>1170</v>
      </c>
      <c r="L1990" s="40" t="s">
        <v>9942</v>
      </c>
      <c r="M1990" s="103">
        <v>45982.535416666673</v>
      </c>
      <c r="N1990" s="103">
        <v>45987.57708333333</v>
      </c>
      <c r="O1990" s="40" t="s">
        <v>35</v>
      </c>
      <c r="P1990" s="40" t="s">
        <v>35</v>
      </c>
      <c r="Q1990" s="40" t="s">
        <v>1494</v>
      </c>
      <c r="R1990" s="40" t="s">
        <v>1495</v>
      </c>
      <c r="S1990" s="40" t="s">
        <v>12183</v>
      </c>
      <c r="T1990" s="40" t="s">
        <v>1172</v>
      </c>
      <c r="U1990" s="40">
        <v>24</v>
      </c>
      <c r="V1990" s="40" t="str">
        <f>VLOOKUP(D1990,TIPOLOGIA!A:F,5,0)</f>
        <v>PRINCIPAL</v>
      </c>
      <c r="W1990" s="40" t="str">
        <f>VLOOKUP(D1990,TIPOLOGIA!A:F,6,0)</f>
        <v>TERRESTRE</v>
      </c>
      <c r="X1990" s="40" t="s">
        <v>5087</v>
      </c>
      <c r="Y1990" s="40">
        <v>1</v>
      </c>
      <c r="Z1990" s="51">
        <f>IF(T1990="SOPORTE_TELEFÓNICO",'TARIFAS 2025'!$B$14,IF(V1990="PRINCIPAL",'TARIFAS 2025'!$B$11,IF(V1990="INTERMEDIA",'TARIFAS 2025'!$C$11,IF(V1990="LEJANA",'TARIFAS 2025'!$D$11))))</f>
        <v>31419</v>
      </c>
      <c r="AA1990" s="51">
        <f t="shared" si="32"/>
        <v>31419</v>
      </c>
    </row>
    <row r="1991" spans="1:27" s="85" customFormat="1" x14ac:dyDescent="0.3">
      <c r="A1991" s="40" t="s">
        <v>71</v>
      </c>
      <c r="B1991" s="40" t="str">
        <f>VLOOKUP(A1991,'CENTROS DE COSTOS'!A:D,2,0)</f>
        <v>0036-0004</v>
      </c>
      <c r="C1991" s="40" t="str">
        <f>VLOOKUP(A1991,'CENTROS DE COSTOS'!A:D,3,0)</f>
        <v>Wompi Centro</v>
      </c>
      <c r="D1991" s="40">
        <v>25754</v>
      </c>
      <c r="E1991" s="40">
        <v>3049928</v>
      </c>
      <c r="F1991" s="40">
        <v>54689</v>
      </c>
      <c r="G1991" s="40" t="s">
        <v>33</v>
      </c>
      <c r="H1991" s="40" t="s">
        <v>618</v>
      </c>
      <c r="I1991" s="40" t="s">
        <v>698</v>
      </c>
      <c r="J1991" s="40" t="s">
        <v>7740</v>
      </c>
      <c r="K1991" s="40" t="s">
        <v>1170</v>
      </c>
      <c r="L1991" s="40" t="s">
        <v>9943</v>
      </c>
      <c r="M1991" s="103">
        <v>45985.333333333343</v>
      </c>
      <c r="N1991" s="103">
        <v>45987.578472222223</v>
      </c>
      <c r="O1991" s="40" t="s">
        <v>35</v>
      </c>
      <c r="P1991" s="40" t="s">
        <v>35</v>
      </c>
      <c r="Q1991" s="40" t="s">
        <v>1517</v>
      </c>
      <c r="R1991" s="40" t="s">
        <v>1518</v>
      </c>
      <c r="S1991" s="40" t="s">
        <v>12184</v>
      </c>
      <c r="T1991" s="40" t="s">
        <v>1172</v>
      </c>
      <c r="U1991" s="40"/>
      <c r="V1991" s="40" t="str">
        <f>VLOOKUP(D1991,TIPOLOGIA!A:F,5,0)</f>
        <v>PRINCIPAL</v>
      </c>
      <c r="W1991" s="40" t="str">
        <f>VLOOKUP(D1991,TIPOLOGIA!A:F,6,0)</f>
        <v>TERRESTRE</v>
      </c>
      <c r="X1991" s="40" t="s">
        <v>5086</v>
      </c>
      <c r="Y1991" s="40">
        <v>1</v>
      </c>
      <c r="Z1991" s="51">
        <f>IF(T1991="SOPORTE_TELEFÓNICO",'TARIFAS 2025'!$B$14,IF(V1991="PRINCIPAL",'TARIFAS 2025'!$B$11,IF(V1991="INTERMEDIA",'TARIFAS 2025'!$C$11,IF(V1991="LEJANA",'TARIFAS 2025'!$D$11))))</f>
        <v>31419</v>
      </c>
      <c r="AA1991" s="51">
        <f>Z1991</f>
        <v>31419</v>
      </c>
    </row>
    <row r="1992" spans="1:27" s="85" customFormat="1" x14ac:dyDescent="0.3">
      <c r="A1992" s="40" t="s">
        <v>68</v>
      </c>
      <c r="B1992" s="40" t="str">
        <f>VLOOKUP(A1992,'CENTROS DE COSTOS'!A:D,2,0)</f>
        <v>0036-0001</v>
      </c>
      <c r="C1992" s="40" t="str">
        <f>VLOOKUP(A1992,'CENTROS DE COSTOS'!A:D,3,0)</f>
        <v>Wompi Costa</v>
      </c>
      <c r="D1992" s="40">
        <v>8758</v>
      </c>
      <c r="E1992" s="40">
        <v>3052827</v>
      </c>
      <c r="F1992" s="40">
        <v>61406</v>
      </c>
      <c r="G1992" s="40" t="s">
        <v>33</v>
      </c>
      <c r="H1992" s="40" t="s">
        <v>253</v>
      </c>
      <c r="I1992" s="40" t="s">
        <v>270</v>
      </c>
      <c r="J1992" s="40" t="s">
        <v>7741</v>
      </c>
      <c r="K1992" s="40" t="s">
        <v>1170</v>
      </c>
      <c r="L1992" s="40" t="s">
        <v>9944</v>
      </c>
      <c r="M1992" s="103">
        <v>45985.427777777782</v>
      </c>
      <c r="N1992" s="103">
        <v>45987.57916666667</v>
      </c>
      <c r="O1992" s="40" t="s">
        <v>35</v>
      </c>
      <c r="P1992" s="40" t="s">
        <v>35</v>
      </c>
      <c r="Q1992" s="40" t="s">
        <v>1494</v>
      </c>
      <c r="R1992" s="40" t="s">
        <v>1495</v>
      </c>
      <c r="S1992" s="40" t="s">
        <v>12185</v>
      </c>
      <c r="T1992" s="40" t="s">
        <v>1172</v>
      </c>
      <c r="U1992" s="40">
        <v>56</v>
      </c>
      <c r="V1992" s="40" t="str">
        <f>VLOOKUP(D1992,TIPOLOGIA!A:F,5,0)</f>
        <v>PRINCIPAL</v>
      </c>
      <c r="W1992" s="40" t="str">
        <f>VLOOKUP(D1992,TIPOLOGIA!A:F,6,0)</f>
        <v>TERRESTRE</v>
      </c>
      <c r="X1992" s="40" t="s">
        <v>1196</v>
      </c>
      <c r="Y1992" s="40">
        <v>1</v>
      </c>
      <c r="Z1992" s="51">
        <f>IF(T1992="SOPORTE_TELEFÓNICO",'TARIFAS 2025'!$B$14,IF(V1992="PRINCIPAL",'TARIFAS 2025'!$B$11,IF(V1992="INTERMEDIA",'TARIFAS 2025'!$C$11,IF(V1992="LEJANA",'TARIFAS 2025'!$D$11))))</f>
        <v>31419</v>
      </c>
      <c r="AA1992" s="51">
        <f t="shared" si="32"/>
        <v>31419</v>
      </c>
    </row>
    <row r="1993" spans="1:27" s="85" customFormat="1" x14ac:dyDescent="0.3">
      <c r="A1993" s="40" t="s">
        <v>65</v>
      </c>
      <c r="B1993" s="40" t="str">
        <f>VLOOKUP(A1993,'CENTROS DE COSTOS'!A:D,2,0)</f>
        <v>0036-0005</v>
      </c>
      <c r="C1993" s="40" t="str">
        <f>VLOOKUP(A1993,'CENTROS DE COSTOS'!A:D,3,0)</f>
        <v>Wompi Noroccidente</v>
      </c>
      <c r="D1993" s="40">
        <v>5045</v>
      </c>
      <c r="E1993" s="40">
        <v>3048133</v>
      </c>
      <c r="F1993" s="40">
        <v>79367</v>
      </c>
      <c r="G1993" s="40" t="s">
        <v>33</v>
      </c>
      <c r="H1993" s="40" t="s">
        <v>120</v>
      </c>
      <c r="I1993" s="40" t="s">
        <v>65</v>
      </c>
      <c r="J1993" s="40" t="s">
        <v>7742</v>
      </c>
      <c r="K1993" s="40" t="s">
        <v>1170</v>
      </c>
      <c r="L1993" s="40" t="s">
        <v>9945</v>
      </c>
      <c r="M1993" s="103">
        <v>45982.67083333333</v>
      </c>
      <c r="N1993" s="103">
        <v>45987.57916666667</v>
      </c>
      <c r="O1993" s="40" t="s">
        <v>35</v>
      </c>
      <c r="P1993" s="40" t="s">
        <v>35</v>
      </c>
      <c r="Q1993" s="40" t="s">
        <v>1494</v>
      </c>
      <c r="R1993" s="40" t="s">
        <v>1495</v>
      </c>
      <c r="S1993" s="40" t="s">
        <v>12186</v>
      </c>
      <c r="T1993" s="40" t="s">
        <v>1172</v>
      </c>
      <c r="U1993" s="40">
        <v>16</v>
      </c>
      <c r="V1993" s="40" t="str">
        <f>VLOOKUP(D1993,TIPOLOGIA!A:F,5,0)</f>
        <v>PRINCIPAL</v>
      </c>
      <c r="W1993" s="40" t="str">
        <f>VLOOKUP(D1993,TIPOLOGIA!A:F,6,0)</f>
        <v>TERRESTRE</v>
      </c>
      <c r="X1993" s="40" t="s">
        <v>1232</v>
      </c>
      <c r="Y1993" s="40">
        <v>1</v>
      </c>
      <c r="Z1993" s="51">
        <f>IF(T1993="SOPORTE_TELEFÓNICO",'TARIFAS 2025'!$B$14,IF(V1993="PRINCIPAL",'TARIFAS 2025'!$B$11,IF(V1993="INTERMEDIA",'TARIFAS 2025'!$C$11,IF(V1993="LEJANA",'TARIFAS 2025'!$D$11))))</f>
        <v>31419</v>
      </c>
      <c r="AA1993" s="51">
        <f t="shared" si="32"/>
        <v>31419</v>
      </c>
    </row>
    <row r="1994" spans="1:27" s="85" customFormat="1" x14ac:dyDescent="0.3">
      <c r="A1994" s="40" t="s">
        <v>77</v>
      </c>
      <c r="B1994" s="40" t="str">
        <f>VLOOKUP(A1994,'CENTROS DE COSTOS'!A:D,2,0)</f>
        <v>0036-0003</v>
      </c>
      <c r="C1994" s="40" t="str">
        <f>VLOOKUP(A1994,'CENTROS DE COSTOS'!A:D,3,0)</f>
        <v>Wompi Suroccidente</v>
      </c>
      <c r="D1994" s="40">
        <v>76001</v>
      </c>
      <c r="E1994" s="40">
        <v>3061003</v>
      </c>
      <c r="F1994" s="40">
        <v>18380</v>
      </c>
      <c r="G1994" s="40" t="s">
        <v>33</v>
      </c>
      <c r="H1994" s="40" t="s">
        <v>1101</v>
      </c>
      <c r="I1994" s="40" t="s">
        <v>77</v>
      </c>
      <c r="J1994" s="40" t="s">
        <v>7743</v>
      </c>
      <c r="K1994" s="40" t="s">
        <v>1170</v>
      </c>
      <c r="L1994" s="40" t="s">
        <v>9946</v>
      </c>
      <c r="M1994" s="103">
        <v>45986.551388888889</v>
      </c>
      <c r="N1994" s="103">
        <v>45987.588888888888</v>
      </c>
      <c r="O1994" s="40" t="s">
        <v>35</v>
      </c>
      <c r="P1994" s="40" t="s">
        <v>35</v>
      </c>
      <c r="Q1994" s="40" t="s">
        <v>1494</v>
      </c>
      <c r="R1994" s="40" t="s">
        <v>1495</v>
      </c>
      <c r="S1994" s="40" t="s">
        <v>12187</v>
      </c>
      <c r="T1994" s="40" t="s">
        <v>1172</v>
      </c>
      <c r="U1994" s="40">
        <v>64</v>
      </c>
      <c r="V1994" s="40" t="str">
        <f>VLOOKUP(D1994,TIPOLOGIA!A:F,5,0)</f>
        <v>PRINCIPAL</v>
      </c>
      <c r="W1994" s="40" t="str">
        <f>VLOOKUP(D1994,TIPOLOGIA!A:F,6,0)</f>
        <v>TERRESTRE</v>
      </c>
      <c r="X1994" s="40" t="s">
        <v>1173</v>
      </c>
      <c r="Y1994" s="40">
        <v>1</v>
      </c>
      <c r="Z1994" s="51">
        <f>IF(T1994="SOPORTE_TELEFÓNICO",'TARIFAS 2025'!$B$14,IF(V1994="PRINCIPAL",'TARIFAS 2025'!$B$11,IF(V1994="INTERMEDIA",'TARIFAS 2025'!$C$11,IF(V1994="LEJANA",'TARIFAS 2025'!$D$11))))</f>
        <v>31419</v>
      </c>
      <c r="AA1994" s="51">
        <f t="shared" si="32"/>
        <v>31419</v>
      </c>
    </row>
    <row r="1995" spans="1:27" s="85" customFormat="1" x14ac:dyDescent="0.3">
      <c r="A1995" s="40" t="s">
        <v>68</v>
      </c>
      <c r="B1995" s="40" t="str">
        <f>VLOOKUP(A1995,'CENTROS DE COSTOS'!A:D,2,0)</f>
        <v>0036-0001</v>
      </c>
      <c r="C1995" s="40" t="str">
        <f>VLOOKUP(A1995,'CENTROS DE COSTOS'!A:D,3,0)</f>
        <v>Wompi Costa</v>
      </c>
      <c r="D1995" s="40">
        <v>8001</v>
      </c>
      <c r="E1995" s="40">
        <v>3060507</v>
      </c>
      <c r="F1995" s="40">
        <v>60049</v>
      </c>
      <c r="G1995" s="40" t="s">
        <v>33</v>
      </c>
      <c r="H1995" s="40" t="s">
        <v>253</v>
      </c>
      <c r="I1995" s="40" t="s">
        <v>68</v>
      </c>
      <c r="J1995" s="40" t="s">
        <v>7744</v>
      </c>
      <c r="K1995" s="40" t="s">
        <v>1170</v>
      </c>
      <c r="L1995" s="40" t="s">
        <v>9947</v>
      </c>
      <c r="M1995" s="103">
        <v>45986.494444444441</v>
      </c>
      <c r="N1995" s="103">
        <v>45987.598611111112</v>
      </c>
      <c r="O1995" s="40" t="s">
        <v>35</v>
      </c>
      <c r="P1995" s="40" t="s">
        <v>35</v>
      </c>
      <c r="Q1995" s="40" t="s">
        <v>1494</v>
      </c>
      <c r="R1995" s="40" t="s">
        <v>1495</v>
      </c>
      <c r="S1995" s="40" t="s">
        <v>12188</v>
      </c>
      <c r="T1995" s="40" t="s">
        <v>1172</v>
      </c>
      <c r="U1995" s="40">
        <v>16</v>
      </c>
      <c r="V1995" s="40" t="str">
        <f>VLOOKUP(D1995,TIPOLOGIA!A:F,5,0)</f>
        <v>PRINCIPAL</v>
      </c>
      <c r="W1995" s="40" t="str">
        <f>VLOOKUP(D1995,TIPOLOGIA!A:F,6,0)</f>
        <v>TERRESTRE</v>
      </c>
      <c r="X1995" s="40" t="s">
        <v>1537</v>
      </c>
      <c r="Y1995" s="40">
        <v>1</v>
      </c>
      <c r="Z1995" s="51">
        <f>IF(T1995="SOPORTE_TELEFÓNICO",'TARIFAS 2025'!$B$14,IF(V1995="PRINCIPAL",'TARIFAS 2025'!$B$11,IF(V1995="INTERMEDIA",'TARIFAS 2025'!$C$11,IF(V1995="LEJANA",'TARIFAS 2025'!$D$11))))</f>
        <v>31419</v>
      </c>
      <c r="AA1995" s="51">
        <f>Z1995</f>
        <v>31419</v>
      </c>
    </row>
    <row r="1996" spans="1:27" s="85" customFormat="1" x14ac:dyDescent="0.3">
      <c r="A1996" s="40" t="s">
        <v>92</v>
      </c>
      <c r="B1996" s="40" t="str">
        <f>VLOOKUP(A1996,'CENTROS DE COSTOS'!A:D,2,0)</f>
        <v>0036-0002</v>
      </c>
      <c r="C1996" s="40" t="str">
        <f>VLOOKUP(A1996,'CENTROS DE COSTOS'!A:D,3,0)</f>
        <v>Wompi Eje Cafetero</v>
      </c>
      <c r="D1996" s="40">
        <v>66170</v>
      </c>
      <c r="E1996" s="40">
        <v>3054564</v>
      </c>
      <c r="F1996" s="40">
        <v>63158</v>
      </c>
      <c r="G1996" s="40" t="s">
        <v>33</v>
      </c>
      <c r="H1996" s="40" t="s">
        <v>458</v>
      </c>
      <c r="I1996" s="40" t="s">
        <v>951</v>
      </c>
      <c r="J1996" s="40" t="s">
        <v>7745</v>
      </c>
      <c r="K1996" s="40" t="s">
        <v>1170</v>
      </c>
      <c r="L1996" s="40" t="s">
        <v>9948</v>
      </c>
      <c r="M1996" s="103">
        <v>45985.543055555558</v>
      </c>
      <c r="N1996" s="103">
        <v>45987.601388888892</v>
      </c>
      <c r="O1996" s="40" t="s">
        <v>35</v>
      </c>
      <c r="P1996" s="40" t="s">
        <v>35</v>
      </c>
      <c r="Q1996" s="40" t="s">
        <v>1494</v>
      </c>
      <c r="R1996" s="40" t="s">
        <v>1495</v>
      </c>
      <c r="S1996" s="40" t="s">
        <v>12189</v>
      </c>
      <c r="T1996" s="40" t="s">
        <v>1172</v>
      </c>
      <c r="U1996" s="40">
        <v>56</v>
      </c>
      <c r="V1996" s="40" t="str">
        <f>VLOOKUP(D1996,TIPOLOGIA!A:F,5,0)</f>
        <v>PRINCIPAL</v>
      </c>
      <c r="W1996" s="40" t="str">
        <f>VLOOKUP(D1996,TIPOLOGIA!A:F,6,0)</f>
        <v>TERRESTRE</v>
      </c>
      <c r="X1996" s="40" t="s">
        <v>1224</v>
      </c>
      <c r="Y1996" s="40">
        <v>1</v>
      </c>
      <c r="Z1996" s="51">
        <f>IF(T1996="SOPORTE_TELEFÓNICO",'TARIFAS 2025'!$B$14,IF(V1996="PRINCIPAL",'TARIFAS 2025'!$B$11,IF(V1996="INTERMEDIA",'TARIFAS 2025'!$C$11,IF(V1996="LEJANA",'TARIFAS 2025'!$D$11))))</f>
        <v>31419</v>
      </c>
      <c r="AA1996" s="51">
        <f t="shared" si="32"/>
        <v>31419</v>
      </c>
    </row>
    <row r="1997" spans="1:27" s="85" customFormat="1" x14ac:dyDescent="0.3">
      <c r="A1997" s="40" t="s">
        <v>71</v>
      </c>
      <c r="B1997" s="40" t="str">
        <f>VLOOKUP(A1997,'CENTROS DE COSTOS'!A:D,2,0)</f>
        <v>0036-0004</v>
      </c>
      <c r="C1997" s="40" t="str">
        <f>VLOOKUP(A1997,'CENTROS DE COSTOS'!A:D,3,0)</f>
        <v>Wompi Centro</v>
      </c>
      <c r="D1997" s="40">
        <v>11001</v>
      </c>
      <c r="E1997" s="40">
        <v>3061097</v>
      </c>
      <c r="F1997" s="40">
        <v>46602</v>
      </c>
      <c r="G1997" s="40" t="s">
        <v>33</v>
      </c>
      <c r="H1997" s="40" t="s">
        <v>618</v>
      </c>
      <c r="I1997" s="40" t="s">
        <v>71</v>
      </c>
      <c r="J1997" s="40" t="s">
        <v>7746</v>
      </c>
      <c r="K1997" s="40" t="s">
        <v>1170</v>
      </c>
      <c r="L1997" s="40" t="s">
        <v>9949</v>
      </c>
      <c r="M1997" s="103">
        <v>45986.603472222218</v>
      </c>
      <c r="N1997" s="103">
        <v>45987.605555555558</v>
      </c>
      <c r="O1997" s="40" t="s">
        <v>35</v>
      </c>
      <c r="P1997" s="40" t="s">
        <v>35</v>
      </c>
      <c r="Q1997" s="40" t="s">
        <v>1494</v>
      </c>
      <c r="R1997" s="40" t="s">
        <v>1495</v>
      </c>
      <c r="S1997" s="40" t="s">
        <v>12190</v>
      </c>
      <c r="T1997" s="40" t="s">
        <v>1172</v>
      </c>
      <c r="U1997" s="40">
        <v>48</v>
      </c>
      <c r="V1997" s="40" t="str">
        <f>VLOOKUP(D1997,TIPOLOGIA!A:F,5,0)</f>
        <v>PRINCIPAL</v>
      </c>
      <c r="W1997" s="40" t="str">
        <f>VLOOKUP(D1997,TIPOLOGIA!A:F,6,0)</f>
        <v>TERRESTRE</v>
      </c>
      <c r="X1997" s="40" t="s">
        <v>1225</v>
      </c>
      <c r="Y1997" s="40">
        <v>1</v>
      </c>
      <c r="Z1997" s="51">
        <f>IF(T1997="SOPORTE_TELEFÓNICO",'TARIFAS 2025'!$B$14,IF(V1997="PRINCIPAL",'TARIFAS 2025'!$B$11,IF(V1997="INTERMEDIA",'TARIFAS 2025'!$C$11,IF(V1997="LEJANA",'TARIFAS 2025'!$D$11))))</f>
        <v>31419</v>
      </c>
      <c r="AA1997" s="51">
        <f t="shared" si="32"/>
        <v>31419</v>
      </c>
    </row>
    <row r="1998" spans="1:27" s="85" customFormat="1" x14ac:dyDescent="0.3">
      <c r="A1998" s="40" t="s">
        <v>77</v>
      </c>
      <c r="B1998" s="40" t="str">
        <f>VLOOKUP(A1998,'CENTROS DE COSTOS'!A:D,2,0)</f>
        <v>0036-0003</v>
      </c>
      <c r="C1998" s="40" t="str">
        <f>VLOOKUP(A1998,'CENTROS DE COSTOS'!A:D,3,0)</f>
        <v>Wompi Suroccidente</v>
      </c>
      <c r="D1998" s="40">
        <v>76001</v>
      </c>
      <c r="E1998" s="40">
        <v>3060683</v>
      </c>
      <c r="F1998" s="40">
        <v>32325</v>
      </c>
      <c r="G1998" s="40" t="s">
        <v>33</v>
      </c>
      <c r="H1998" s="40" t="s">
        <v>1101</v>
      </c>
      <c r="I1998" s="40" t="s">
        <v>77</v>
      </c>
      <c r="J1998" s="40" t="s">
        <v>7747</v>
      </c>
      <c r="K1998" s="40" t="s">
        <v>1170</v>
      </c>
      <c r="L1998" s="40" t="s">
        <v>9950</v>
      </c>
      <c r="M1998" s="103">
        <v>45986.574305555558</v>
      </c>
      <c r="N1998" s="103">
        <v>45987.606944444437</v>
      </c>
      <c r="O1998" s="40" t="s">
        <v>35</v>
      </c>
      <c r="P1998" s="40" t="s">
        <v>35</v>
      </c>
      <c r="Q1998" s="40" t="s">
        <v>1494</v>
      </c>
      <c r="R1998" s="40" t="s">
        <v>1495</v>
      </c>
      <c r="S1998" s="40" t="s">
        <v>12191</v>
      </c>
      <c r="T1998" s="40" t="s">
        <v>1172</v>
      </c>
      <c r="U1998" s="40">
        <v>64</v>
      </c>
      <c r="V1998" s="40" t="str">
        <f>VLOOKUP(D1998,TIPOLOGIA!A:F,5,0)</f>
        <v>PRINCIPAL</v>
      </c>
      <c r="W1998" s="40" t="str">
        <f>VLOOKUP(D1998,TIPOLOGIA!A:F,6,0)</f>
        <v>TERRESTRE</v>
      </c>
      <c r="X1998" s="40" t="s">
        <v>1173</v>
      </c>
      <c r="Y1998" s="40">
        <v>1</v>
      </c>
      <c r="Z1998" s="51">
        <f>IF(T1998="SOPORTE_TELEFÓNICO",'TARIFAS 2025'!$B$14,IF(V1998="PRINCIPAL",'TARIFAS 2025'!$B$11,IF(V1998="INTERMEDIA",'TARIFAS 2025'!$C$11,IF(V1998="LEJANA",'TARIFAS 2025'!$D$11))))</f>
        <v>31419</v>
      </c>
      <c r="AA1998" s="51">
        <f t="shared" si="32"/>
        <v>31419</v>
      </c>
    </row>
    <row r="1999" spans="1:27" s="85" customFormat="1" x14ac:dyDescent="0.3">
      <c r="A1999" s="40" t="s">
        <v>92</v>
      </c>
      <c r="B1999" s="40" t="str">
        <f>VLOOKUP(A1999,'CENTROS DE COSTOS'!A:D,2,0)</f>
        <v>0036-0002</v>
      </c>
      <c r="C1999" s="40" t="str">
        <f>VLOOKUP(A1999,'CENTROS DE COSTOS'!A:D,3,0)</f>
        <v>Wompi Eje Cafetero</v>
      </c>
      <c r="D1999" s="40">
        <v>63001</v>
      </c>
      <c r="E1999" s="40">
        <v>3049376</v>
      </c>
      <c r="F1999" s="40">
        <v>31072</v>
      </c>
      <c r="G1999" s="40" t="s">
        <v>33</v>
      </c>
      <c r="H1999" s="40" t="s">
        <v>939</v>
      </c>
      <c r="I1999" s="40" t="s">
        <v>122</v>
      </c>
      <c r="J1999" s="40" t="s">
        <v>7748</v>
      </c>
      <c r="K1999" s="40" t="s">
        <v>1170</v>
      </c>
      <c r="L1999" s="40" t="s">
        <v>9951</v>
      </c>
      <c r="M1999" s="103">
        <v>45985.333333333343</v>
      </c>
      <c r="N1999" s="103">
        <v>45987.60833333333</v>
      </c>
      <c r="O1999" s="40" t="s">
        <v>35</v>
      </c>
      <c r="P1999" s="40" t="s">
        <v>35</v>
      </c>
      <c r="Q1999" s="40" t="s">
        <v>1494</v>
      </c>
      <c r="R1999" s="40" t="s">
        <v>1495</v>
      </c>
      <c r="S1999" s="40" t="s">
        <v>12192</v>
      </c>
      <c r="T1999" s="40" t="s">
        <v>1172</v>
      </c>
      <c r="U1999" s="40">
        <v>16</v>
      </c>
      <c r="V1999" s="40" t="str">
        <f>VLOOKUP(D1999,TIPOLOGIA!A:F,5,0)</f>
        <v>INTERMEDIA</v>
      </c>
      <c r="W1999" s="40" t="str">
        <f>VLOOKUP(D1999,TIPOLOGIA!A:F,6,0)</f>
        <v>TERRESTRE</v>
      </c>
      <c r="X1999" s="40" t="s">
        <v>1231</v>
      </c>
      <c r="Y1999" s="40">
        <v>1</v>
      </c>
      <c r="Z1999" s="51">
        <f>IF(T1999="SOPORTE_TELEFÓNICO",'TARIFAS 2025'!$B$14,IF(V1999="PRINCIPAL",'TARIFAS 2025'!$B$11,IF(V1999="INTERMEDIA",'TARIFAS 2025'!$C$11,IF(V1999="LEJANA",'TARIFAS 2025'!$D$11))))</f>
        <v>36351</v>
      </c>
      <c r="AA1999" s="51">
        <f t="shared" si="32"/>
        <v>36351</v>
      </c>
    </row>
    <row r="2000" spans="1:27" s="85" customFormat="1" x14ac:dyDescent="0.3">
      <c r="A2000" s="40" t="s">
        <v>71</v>
      </c>
      <c r="B2000" s="40" t="str">
        <f>VLOOKUP(A2000,'CENTROS DE COSTOS'!A:D,2,0)</f>
        <v>0036-0004</v>
      </c>
      <c r="C2000" s="40" t="str">
        <f>VLOOKUP(A2000,'CENTROS DE COSTOS'!A:D,3,0)</f>
        <v>Wompi Centro</v>
      </c>
      <c r="D2000" s="40">
        <v>25754</v>
      </c>
      <c r="E2000" s="40">
        <v>3041716</v>
      </c>
      <c r="F2000" s="40">
        <v>61365</v>
      </c>
      <c r="G2000" s="40" t="s">
        <v>33</v>
      </c>
      <c r="H2000" s="40" t="s">
        <v>618</v>
      </c>
      <c r="I2000" s="40" t="s">
        <v>698</v>
      </c>
      <c r="J2000" s="40" t="s">
        <v>7749</v>
      </c>
      <c r="K2000" s="40" t="s">
        <v>1170</v>
      </c>
      <c r="L2000" s="40" t="s">
        <v>9952</v>
      </c>
      <c r="M2000" s="103">
        <v>45981.564583333333</v>
      </c>
      <c r="N2000" s="103">
        <v>45987.609722222223</v>
      </c>
      <c r="O2000" s="40" t="s">
        <v>35</v>
      </c>
      <c r="P2000" s="40" t="s">
        <v>35</v>
      </c>
      <c r="Q2000" s="40" t="s">
        <v>1494</v>
      </c>
      <c r="R2000" s="40" t="s">
        <v>1495</v>
      </c>
      <c r="S2000" s="40" t="s">
        <v>12193</v>
      </c>
      <c r="T2000" s="40" t="s">
        <v>1172</v>
      </c>
      <c r="U2000" s="40">
        <v>32</v>
      </c>
      <c r="V2000" s="40" t="str">
        <f>VLOOKUP(D2000,TIPOLOGIA!A:F,5,0)</f>
        <v>PRINCIPAL</v>
      </c>
      <c r="W2000" s="40" t="str">
        <f>VLOOKUP(D2000,TIPOLOGIA!A:F,6,0)</f>
        <v>TERRESTRE</v>
      </c>
      <c r="X2000" s="40" t="s">
        <v>5086</v>
      </c>
      <c r="Y2000" s="40">
        <v>1</v>
      </c>
      <c r="Z2000" s="51">
        <f>IF(T2000="SOPORTE_TELEFÓNICO",'TARIFAS 2025'!$B$14,IF(V2000="PRINCIPAL",'TARIFAS 2025'!$B$11,IF(V2000="INTERMEDIA",'TARIFAS 2025'!$C$11,IF(V2000="LEJANA",'TARIFAS 2025'!$D$11))))</f>
        <v>31419</v>
      </c>
      <c r="AA2000" s="51">
        <f t="shared" si="32"/>
        <v>31419</v>
      </c>
    </row>
    <row r="2001" spans="1:27" s="85" customFormat="1" x14ac:dyDescent="0.3">
      <c r="A2001" s="40" t="s">
        <v>89</v>
      </c>
      <c r="B2001" s="40" t="str">
        <f>VLOOKUP(A2001,'CENTROS DE COSTOS'!A:D,2,0)</f>
        <v>0036-0001</v>
      </c>
      <c r="C2001" s="40" t="str">
        <f>VLOOKUP(A2001,'CENTROS DE COSTOS'!A:D,3,0)</f>
        <v>Wompi Costa</v>
      </c>
      <c r="D2001" s="40">
        <v>23555</v>
      </c>
      <c r="E2001" s="40">
        <v>3029154</v>
      </c>
      <c r="F2001" s="40">
        <v>77471</v>
      </c>
      <c r="G2001" s="40" t="s">
        <v>33</v>
      </c>
      <c r="H2001" s="40" t="s">
        <v>276</v>
      </c>
      <c r="I2001" s="40" t="s">
        <v>605</v>
      </c>
      <c r="J2001" s="40" t="s">
        <v>7750</v>
      </c>
      <c r="K2001" s="40" t="s">
        <v>1170</v>
      </c>
      <c r="L2001" s="40" t="s">
        <v>9953</v>
      </c>
      <c r="M2001" s="103">
        <v>45979.563888888893</v>
      </c>
      <c r="N2001" s="103">
        <v>45987.618750000001</v>
      </c>
      <c r="O2001" s="40" t="s">
        <v>35</v>
      </c>
      <c r="P2001" s="40" t="s">
        <v>35</v>
      </c>
      <c r="Q2001" s="40" t="s">
        <v>1494</v>
      </c>
      <c r="R2001" s="40" t="s">
        <v>1495</v>
      </c>
      <c r="S2001" s="40" t="s">
        <v>12194</v>
      </c>
      <c r="T2001" s="40" t="s">
        <v>1497</v>
      </c>
      <c r="U2001" s="40">
        <v>40</v>
      </c>
      <c r="V2001" s="40" t="str">
        <f>VLOOKUP(D2001,TIPOLOGIA!A:F,5,0)</f>
        <v>INTERMEDIA</v>
      </c>
      <c r="W2001" s="40" t="str">
        <f>VLOOKUP(D2001,TIPOLOGIA!A:F,6,0)</f>
        <v>TERRESTRE</v>
      </c>
      <c r="X2001" s="40" t="s">
        <v>1609</v>
      </c>
      <c r="Y2001" s="40">
        <v>1</v>
      </c>
      <c r="Z2001" s="51">
        <f>IF(T2001="SOPORTE_TELEFÓNICO",'TARIFAS 2025'!$B$14,IF(V2001="PRINCIPAL",'TARIFAS 2025'!$B$11,IF(V2001="INTERMEDIA",'TARIFAS 2025'!$C$11,IF(V2001="LEJANA",'TARIFAS 2025'!$D$11))))</f>
        <v>36351</v>
      </c>
      <c r="AA2001" s="51">
        <f t="shared" si="32"/>
        <v>36351</v>
      </c>
    </row>
    <row r="2002" spans="1:27" s="85" customFormat="1" x14ac:dyDescent="0.3">
      <c r="A2002" s="40" t="s">
        <v>81</v>
      </c>
      <c r="B2002" s="40" t="str">
        <f>VLOOKUP(A2002,'CENTROS DE COSTOS'!A:D,2,0)</f>
        <v>0036-0007</v>
      </c>
      <c r="C2002" s="40" t="str">
        <f>VLOOKUP(A2002,'CENTROS DE COSTOS'!A:D,3,0)</f>
        <v>Wompi Santander</v>
      </c>
      <c r="D2002" s="40">
        <v>54223</v>
      </c>
      <c r="E2002" s="40">
        <v>3046259</v>
      </c>
      <c r="F2002" s="40">
        <v>10938</v>
      </c>
      <c r="G2002" s="40" t="s">
        <v>33</v>
      </c>
      <c r="H2002" s="40" t="s">
        <v>891</v>
      </c>
      <c r="I2002" s="40" t="s">
        <v>902</v>
      </c>
      <c r="J2002" s="40" t="s">
        <v>1468</v>
      </c>
      <c r="K2002" s="40" t="s">
        <v>1170</v>
      </c>
      <c r="L2002" s="40" t="s">
        <v>9954</v>
      </c>
      <c r="M2002" s="103">
        <v>45982.494444444441</v>
      </c>
      <c r="N2002" s="103">
        <v>45987.620138888888</v>
      </c>
      <c r="O2002" s="40" t="s">
        <v>35</v>
      </c>
      <c r="P2002" s="40" t="s">
        <v>35</v>
      </c>
      <c r="Q2002" s="40" t="s">
        <v>1494</v>
      </c>
      <c r="R2002" s="40" t="s">
        <v>1495</v>
      </c>
      <c r="S2002" s="40" t="s">
        <v>12195</v>
      </c>
      <c r="T2002" s="40" t="s">
        <v>1497</v>
      </c>
      <c r="U2002" s="40">
        <v>16</v>
      </c>
      <c r="V2002" s="40" t="str">
        <f>VLOOKUP(D2002,TIPOLOGIA!A:F,5,0)</f>
        <v>LEJANA</v>
      </c>
      <c r="W2002" s="40" t="str">
        <f>VLOOKUP(D2002,TIPOLOGIA!A:F,6,0)</f>
        <v>TERRESTRE</v>
      </c>
      <c r="X2002" s="40" t="s">
        <v>1571</v>
      </c>
      <c r="Y2002" s="40">
        <v>1</v>
      </c>
      <c r="Z2002" s="51">
        <f>IF(T2002="SOPORTE_TELEFÓNICO",'TARIFAS 2025'!$B$14,IF(V2002="PRINCIPAL",'TARIFAS 2025'!$B$11,IF(V2002="INTERMEDIA",'TARIFAS 2025'!$C$11,IF(V2002="LEJANA",'TARIFAS 2025'!$D$11))))</f>
        <v>40250</v>
      </c>
      <c r="AA2002" s="51">
        <f t="shared" si="32"/>
        <v>40250</v>
      </c>
    </row>
    <row r="2003" spans="1:27" s="85" customFormat="1" x14ac:dyDescent="0.3">
      <c r="A2003" s="40" t="s">
        <v>96</v>
      </c>
      <c r="B2003" s="40" t="str">
        <f>VLOOKUP(A2003,'CENTROS DE COSTOS'!A:D,2,0)</f>
        <v>0036-0007</v>
      </c>
      <c r="C2003" s="40" t="str">
        <f>VLOOKUP(A2003,'CENTROS DE COSTOS'!A:D,3,0)</f>
        <v>Wompi Santander</v>
      </c>
      <c r="D2003" s="40">
        <v>15238</v>
      </c>
      <c r="E2003" s="40">
        <v>3047861</v>
      </c>
      <c r="F2003" s="40">
        <v>46398</v>
      </c>
      <c r="G2003" s="40" t="s">
        <v>33</v>
      </c>
      <c r="H2003" s="40" t="s">
        <v>322</v>
      </c>
      <c r="I2003" s="40" t="s">
        <v>352</v>
      </c>
      <c r="J2003" s="40" t="s">
        <v>7751</v>
      </c>
      <c r="K2003" s="40" t="s">
        <v>1170</v>
      </c>
      <c r="L2003" s="40" t="s">
        <v>9955</v>
      </c>
      <c r="M2003" s="103">
        <v>45982.657638888893</v>
      </c>
      <c r="N2003" s="103">
        <v>45987.620833333327</v>
      </c>
      <c r="O2003" s="40" t="s">
        <v>35</v>
      </c>
      <c r="P2003" s="40" t="s">
        <v>35</v>
      </c>
      <c r="Q2003" s="40" t="s">
        <v>1494</v>
      </c>
      <c r="R2003" s="40" t="s">
        <v>1495</v>
      </c>
      <c r="S2003" s="40" t="s">
        <v>12196</v>
      </c>
      <c r="T2003" s="40" t="s">
        <v>1497</v>
      </c>
      <c r="U2003" s="40">
        <v>64</v>
      </c>
      <c r="V2003" s="40" t="str">
        <f>VLOOKUP(D2003,TIPOLOGIA!A:F,5,0)</f>
        <v>INTERMEDIA</v>
      </c>
      <c r="W2003" s="40" t="str">
        <f>VLOOKUP(D2003,TIPOLOGIA!A:F,6,0)</f>
        <v>TERRESTRE</v>
      </c>
      <c r="X2003" s="40" t="s">
        <v>12488</v>
      </c>
      <c r="Y2003" s="40">
        <v>1</v>
      </c>
      <c r="Z2003" s="51">
        <f>IF(T2003="SOPORTE_TELEFÓNICO",'TARIFAS 2025'!$B$14,IF(V2003="PRINCIPAL",'TARIFAS 2025'!$B$11,IF(V2003="INTERMEDIA",'TARIFAS 2025'!$C$11,IF(V2003="LEJANA",'TARIFAS 2025'!$D$11))))</f>
        <v>36351</v>
      </c>
      <c r="AA2003" s="51">
        <f t="shared" si="32"/>
        <v>36351</v>
      </c>
    </row>
    <row r="2004" spans="1:27" s="85" customFormat="1" x14ac:dyDescent="0.3">
      <c r="A2004" s="40" t="s">
        <v>68</v>
      </c>
      <c r="B2004" s="40" t="str">
        <f>VLOOKUP(A2004,'CENTROS DE COSTOS'!A:D,2,0)</f>
        <v>0036-0001</v>
      </c>
      <c r="C2004" s="40" t="str">
        <f>VLOOKUP(A2004,'CENTROS DE COSTOS'!A:D,3,0)</f>
        <v>Wompi Costa</v>
      </c>
      <c r="D2004" s="40">
        <v>8638</v>
      </c>
      <c r="E2004" s="40">
        <v>3046472</v>
      </c>
      <c r="F2004" s="40">
        <v>70268</v>
      </c>
      <c r="G2004" s="40" t="s">
        <v>33</v>
      </c>
      <c r="H2004" s="40" t="s">
        <v>253</v>
      </c>
      <c r="I2004" s="40" t="s">
        <v>135</v>
      </c>
      <c r="J2004" s="40" t="s">
        <v>1430</v>
      </c>
      <c r="K2004" s="40" t="s">
        <v>1170</v>
      </c>
      <c r="L2004" s="40" t="s">
        <v>9956</v>
      </c>
      <c r="M2004" s="103">
        <v>45982.498611111107</v>
      </c>
      <c r="N2004" s="103">
        <v>45987.620833333327</v>
      </c>
      <c r="O2004" s="40" t="s">
        <v>35</v>
      </c>
      <c r="P2004" s="40" t="s">
        <v>35</v>
      </c>
      <c r="Q2004" s="40" t="s">
        <v>1494</v>
      </c>
      <c r="R2004" s="40" t="s">
        <v>1495</v>
      </c>
      <c r="S2004" s="40" t="s">
        <v>12197</v>
      </c>
      <c r="T2004" s="40" t="s">
        <v>1497</v>
      </c>
      <c r="U2004" s="40">
        <v>24</v>
      </c>
      <c r="V2004" s="40" t="str">
        <f>VLOOKUP(D2004,TIPOLOGIA!A:F,5,0)</f>
        <v>INTERMEDIA</v>
      </c>
      <c r="W2004" s="40" t="str">
        <f>VLOOKUP(D2004,TIPOLOGIA!A:F,6,0)</f>
        <v>TERRESTRE</v>
      </c>
      <c r="X2004" s="40" t="s">
        <v>1571</v>
      </c>
      <c r="Y2004" s="40">
        <v>1</v>
      </c>
      <c r="Z2004" s="51">
        <f>IF(T2004="SOPORTE_TELEFÓNICO",'TARIFAS 2025'!$B$14,IF(V2004="PRINCIPAL",'TARIFAS 2025'!$B$11,IF(V2004="INTERMEDIA",'TARIFAS 2025'!$C$11,IF(V2004="LEJANA",'TARIFAS 2025'!$D$11))))</f>
        <v>36351</v>
      </c>
      <c r="AA2004" s="51">
        <f t="shared" si="32"/>
        <v>36351</v>
      </c>
    </row>
    <row r="2005" spans="1:27" s="85" customFormat="1" x14ac:dyDescent="0.3">
      <c r="A2005" s="40" t="s">
        <v>71</v>
      </c>
      <c r="B2005" s="40" t="str">
        <f>VLOOKUP(A2005,'CENTROS DE COSTOS'!A:D,2,0)</f>
        <v>0036-0004</v>
      </c>
      <c r="C2005" s="40" t="str">
        <f>VLOOKUP(A2005,'CENTROS DE COSTOS'!A:D,3,0)</f>
        <v>Wompi Centro</v>
      </c>
      <c r="D2005" s="40">
        <v>25875</v>
      </c>
      <c r="E2005" s="40">
        <v>3049733</v>
      </c>
      <c r="F2005" s="40">
        <v>53456</v>
      </c>
      <c r="G2005" s="40" t="s">
        <v>33</v>
      </c>
      <c r="H2005" s="40" t="s">
        <v>618</v>
      </c>
      <c r="I2005" s="40" t="s">
        <v>723</v>
      </c>
      <c r="J2005" s="40" t="s">
        <v>3340</v>
      </c>
      <c r="K2005" s="40" t="s">
        <v>1170</v>
      </c>
      <c r="L2005" s="40" t="s">
        <v>9957</v>
      </c>
      <c r="M2005" s="103">
        <v>45985.333333333343</v>
      </c>
      <c r="N2005" s="103">
        <v>45987.621527777781</v>
      </c>
      <c r="O2005" s="40" t="s">
        <v>35</v>
      </c>
      <c r="P2005" s="40" t="s">
        <v>35</v>
      </c>
      <c r="Q2005" s="40" t="s">
        <v>1494</v>
      </c>
      <c r="R2005" s="40" t="s">
        <v>1495</v>
      </c>
      <c r="S2005" s="40" t="s">
        <v>12198</v>
      </c>
      <c r="T2005" s="40" t="s">
        <v>1497</v>
      </c>
      <c r="U2005" s="40">
        <v>56</v>
      </c>
      <c r="V2005" s="40" t="str">
        <f>VLOOKUP(D2005,TIPOLOGIA!A:F,5,0)</f>
        <v>INTERMEDIA</v>
      </c>
      <c r="W2005" s="40" t="str">
        <f>VLOOKUP(D2005,TIPOLOGIA!A:F,6,0)</f>
        <v>TERRESTRE</v>
      </c>
      <c r="X2005" s="40" t="s">
        <v>1591</v>
      </c>
      <c r="Y2005" s="40">
        <v>1</v>
      </c>
      <c r="Z2005" s="51">
        <f>IF(T2005="SOPORTE_TELEFÓNICO",'TARIFAS 2025'!$B$14,IF(V2005="PRINCIPAL",'TARIFAS 2025'!$B$11,IF(V2005="INTERMEDIA",'TARIFAS 2025'!$C$11,IF(V2005="LEJANA",'TARIFAS 2025'!$D$11))))</f>
        <v>36351</v>
      </c>
      <c r="AA2005" s="51">
        <f t="shared" si="32"/>
        <v>36351</v>
      </c>
    </row>
    <row r="2006" spans="1:27" s="85" customFormat="1" x14ac:dyDescent="0.3">
      <c r="A2006" s="40" t="s">
        <v>71</v>
      </c>
      <c r="B2006" s="40" t="str">
        <f>VLOOKUP(A2006,'CENTROS DE COSTOS'!A:D,2,0)</f>
        <v>0036-0004</v>
      </c>
      <c r="C2006" s="40" t="str">
        <f>VLOOKUP(A2006,'CENTROS DE COSTOS'!A:D,3,0)</f>
        <v>Wompi Centro</v>
      </c>
      <c r="D2006" s="40">
        <v>25290</v>
      </c>
      <c r="E2006" s="40">
        <v>3049705</v>
      </c>
      <c r="F2006" s="40">
        <v>48616</v>
      </c>
      <c r="G2006" s="40" t="s">
        <v>33</v>
      </c>
      <c r="H2006" s="40" t="s">
        <v>618</v>
      </c>
      <c r="I2006" s="40" t="s">
        <v>652</v>
      </c>
      <c r="J2006" s="40" t="s">
        <v>7752</v>
      </c>
      <c r="K2006" s="40" t="s">
        <v>1170</v>
      </c>
      <c r="L2006" s="40" t="s">
        <v>9958</v>
      </c>
      <c r="M2006" s="103">
        <v>45985.333333333343</v>
      </c>
      <c r="N2006" s="103">
        <v>45987.62222222222</v>
      </c>
      <c r="O2006" s="40" t="s">
        <v>35</v>
      </c>
      <c r="P2006" s="40" t="s">
        <v>35</v>
      </c>
      <c r="Q2006" s="40" t="s">
        <v>1494</v>
      </c>
      <c r="R2006" s="40" t="s">
        <v>1495</v>
      </c>
      <c r="S2006" s="40" t="s">
        <v>12199</v>
      </c>
      <c r="T2006" s="40" t="s">
        <v>1497</v>
      </c>
      <c r="U2006" s="40">
        <v>24</v>
      </c>
      <c r="V2006" s="40" t="str">
        <f>VLOOKUP(D2006,TIPOLOGIA!A:F,5,0)</f>
        <v>INTERMEDIA</v>
      </c>
      <c r="W2006" s="40" t="str">
        <f>VLOOKUP(D2006,TIPOLOGIA!A:F,6,0)</f>
        <v>TERRESTRE</v>
      </c>
      <c r="X2006" s="40" t="s">
        <v>1591</v>
      </c>
      <c r="Y2006" s="40">
        <v>1</v>
      </c>
      <c r="Z2006" s="51">
        <f>IF(T2006="SOPORTE_TELEFÓNICO",'TARIFAS 2025'!$B$14,IF(V2006="PRINCIPAL",'TARIFAS 2025'!$B$11,IF(V2006="INTERMEDIA",'TARIFAS 2025'!$C$11,IF(V2006="LEJANA",'TARIFAS 2025'!$D$11))))</f>
        <v>36351</v>
      </c>
      <c r="AA2006" s="51">
        <f t="shared" si="32"/>
        <v>36351</v>
      </c>
    </row>
    <row r="2007" spans="1:27" s="85" customFormat="1" x14ac:dyDescent="0.3">
      <c r="A2007" s="40" t="s">
        <v>98</v>
      </c>
      <c r="B2007" s="40" t="str">
        <f>VLOOKUP(A2007,'CENTROS DE COSTOS'!A:D,2,0)</f>
        <v>0036-0006</v>
      </c>
      <c r="C2007" s="40" t="str">
        <f>VLOOKUP(A2007,'CENTROS DE COSTOS'!A:D,3,0)</f>
        <v>Wompi Oriente</v>
      </c>
      <c r="D2007" s="40">
        <v>50001</v>
      </c>
      <c r="E2007" s="40">
        <v>3057112</v>
      </c>
      <c r="F2007" s="40">
        <v>71920</v>
      </c>
      <c r="G2007" s="40" t="s">
        <v>33</v>
      </c>
      <c r="H2007" s="40" t="s">
        <v>814</v>
      </c>
      <c r="I2007" s="40" t="s">
        <v>98</v>
      </c>
      <c r="J2007" s="40" t="s">
        <v>7753</v>
      </c>
      <c r="K2007" s="40" t="s">
        <v>1170</v>
      </c>
      <c r="L2007" s="40" t="s">
        <v>9959</v>
      </c>
      <c r="M2007" s="103">
        <v>45986.333333333343</v>
      </c>
      <c r="N2007" s="103">
        <v>45987.622916666667</v>
      </c>
      <c r="O2007" s="40" t="s">
        <v>35</v>
      </c>
      <c r="P2007" s="40" t="s">
        <v>35</v>
      </c>
      <c r="Q2007" s="40" t="s">
        <v>1494</v>
      </c>
      <c r="R2007" s="40" t="s">
        <v>1495</v>
      </c>
      <c r="S2007" s="40" t="s">
        <v>12200</v>
      </c>
      <c r="T2007" s="40" t="s">
        <v>1172</v>
      </c>
      <c r="U2007" s="40">
        <v>16</v>
      </c>
      <c r="V2007" s="40" t="str">
        <f>VLOOKUP(D2007,TIPOLOGIA!A:F,5,0)</f>
        <v>PRINCIPAL</v>
      </c>
      <c r="W2007" s="40" t="str">
        <f>VLOOKUP(D2007,TIPOLOGIA!A:F,6,0)</f>
        <v>TERRESTRE</v>
      </c>
      <c r="X2007" s="40" t="s">
        <v>1604</v>
      </c>
      <c r="Y2007" s="40">
        <v>1</v>
      </c>
      <c r="Z2007" s="51">
        <f>IF(T2007="SOPORTE_TELEFÓNICO",'TARIFAS 2025'!$B$14,IF(V2007="PRINCIPAL",'TARIFAS 2025'!$B$11,IF(V2007="INTERMEDIA",'TARIFAS 2025'!$C$11,IF(V2007="LEJANA",'TARIFAS 2025'!$D$11))))</f>
        <v>31419</v>
      </c>
      <c r="AA2007" s="51">
        <f t="shared" si="32"/>
        <v>31419</v>
      </c>
    </row>
    <row r="2008" spans="1:27" s="85" customFormat="1" x14ac:dyDescent="0.3">
      <c r="A2008" s="40" t="s">
        <v>77</v>
      </c>
      <c r="B2008" s="40" t="str">
        <f>VLOOKUP(A2008,'CENTROS DE COSTOS'!A:D,2,0)</f>
        <v>0036-0003</v>
      </c>
      <c r="C2008" s="40" t="str">
        <f>VLOOKUP(A2008,'CENTROS DE COSTOS'!A:D,3,0)</f>
        <v>Wompi Suroccidente</v>
      </c>
      <c r="D2008" s="40">
        <v>19807</v>
      </c>
      <c r="E2008" s="40">
        <v>3049850</v>
      </c>
      <c r="F2008" s="40">
        <v>21723</v>
      </c>
      <c r="G2008" s="40" t="s">
        <v>33</v>
      </c>
      <c r="H2008" s="40" t="s">
        <v>498</v>
      </c>
      <c r="I2008" s="40" t="s">
        <v>530</v>
      </c>
      <c r="J2008" s="40" t="s">
        <v>7107</v>
      </c>
      <c r="K2008" s="40" t="s">
        <v>1170</v>
      </c>
      <c r="L2008" s="40" t="s">
        <v>9960</v>
      </c>
      <c r="M2008" s="103">
        <v>45985.333333333343</v>
      </c>
      <c r="N2008" s="103">
        <v>45987.622916666667</v>
      </c>
      <c r="O2008" s="40" t="s">
        <v>35</v>
      </c>
      <c r="P2008" s="40" t="s">
        <v>35</v>
      </c>
      <c r="Q2008" s="40" t="s">
        <v>1494</v>
      </c>
      <c r="R2008" s="40" t="s">
        <v>1495</v>
      </c>
      <c r="S2008" s="40" t="s">
        <v>12201</v>
      </c>
      <c r="T2008" s="40" t="s">
        <v>1497</v>
      </c>
      <c r="U2008" s="40">
        <v>64</v>
      </c>
      <c r="V2008" s="40" t="str">
        <f>VLOOKUP(D2008,TIPOLOGIA!A:F,5,0)</f>
        <v>LEJANA</v>
      </c>
      <c r="W2008" s="40" t="str">
        <f>VLOOKUP(D2008,TIPOLOGIA!A:F,6,0)</f>
        <v>TERRESTRE</v>
      </c>
      <c r="X2008" s="40" t="s">
        <v>1802</v>
      </c>
      <c r="Y2008" s="40">
        <v>1</v>
      </c>
      <c r="Z2008" s="51">
        <f>IF(T2008="SOPORTE_TELEFÓNICO",'TARIFAS 2025'!$B$14,IF(V2008="PRINCIPAL",'TARIFAS 2025'!$B$11,IF(V2008="INTERMEDIA",'TARIFAS 2025'!$C$11,IF(V2008="LEJANA",'TARIFAS 2025'!$D$11))))</f>
        <v>40250</v>
      </c>
      <c r="AA2008" s="51">
        <f t="shared" si="32"/>
        <v>40250</v>
      </c>
    </row>
    <row r="2009" spans="1:27" s="85" customFormat="1" x14ac:dyDescent="0.3">
      <c r="A2009" s="40" t="s">
        <v>71</v>
      </c>
      <c r="B2009" s="40" t="str">
        <f>VLOOKUP(A2009,'CENTROS DE COSTOS'!A:D,2,0)</f>
        <v>0036-0004</v>
      </c>
      <c r="C2009" s="40" t="str">
        <f>VLOOKUP(A2009,'CENTROS DE COSTOS'!A:D,3,0)</f>
        <v>Wompi Centro</v>
      </c>
      <c r="D2009" s="40">
        <v>25290</v>
      </c>
      <c r="E2009" s="40">
        <v>3055365</v>
      </c>
      <c r="F2009" s="40">
        <v>34197</v>
      </c>
      <c r="G2009" s="40" t="s">
        <v>33</v>
      </c>
      <c r="H2009" s="40" t="s">
        <v>618</v>
      </c>
      <c r="I2009" s="40" t="s">
        <v>652</v>
      </c>
      <c r="J2009" s="40" t="s">
        <v>1478</v>
      </c>
      <c r="K2009" s="40" t="s">
        <v>1170</v>
      </c>
      <c r="L2009" s="40" t="s">
        <v>9961</v>
      </c>
      <c r="M2009" s="103">
        <v>45985.624305555553</v>
      </c>
      <c r="N2009" s="103">
        <v>45987.624305555553</v>
      </c>
      <c r="O2009" s="40" t="s">
        <v>35</v>
      </c>
      <c r="P2009" s="40" t="s">
        <v>35</v>
      </c>
      <c r="Q2009" s="40" t="s">
        <v>1494</v>
      </c>
      <c r="R2009" s="40" t="s">
        <v>1495</v>
      </c>
      <c r="S2009" s="40" t="s">
        <v>12202</v>
      </c>
      <c r="T2009" s="40" t="s">
        <v>1497</v>
      </c>
      <c r="U2009" s="40">
        <v>56</v>
      </c>
      <c r="V2009" s="40" t="str">
        <f>VLOOKUP(D2009,TIPOLOGIA!A:F,5,0)</f>
        <v>INTERMEDIA</v>
      </c>
      <c r="W2009" s="40" t="str">
        <f>VLOOKUP(D2009,TIPOLOGIA!A:F,6,0)</f>
        <v>TERRESTRE</v>
      </c>
      <c r="X2009" s="40" t="s">
        <v>1591</v>
      </c>
      <c r="Y2009" s="40">
        <v>1</v>
      </c>
      <c r="Z2009" s="51">
        <f>IF(T2009="SOPORTE_TELEFÓNICO",'TARIFAS 2025'!$B$14,IF(V2009="PRINCIPAL",'TARIFAS 2025'!$B$11,IF(V2009="INTERMEDIA",'TARIFAS 2025'!$C$11,IF(V2009="LEJANA",'TARIFAS 2025'!$D$11))))</f>
        <v>36351</v>
      </c>
      <c r="AA2009" s="51">
        <f t="shared" si="32"/>
        <v>36351</v>
      </c>
    </row>
    <row r="2010" spans="1:27" s="85" customFormat="1" x14ac:dyDescent="0.3">
      <c r="A2010" s="40" t="s">
        <v>71</v>
      </c>
      <c r="B2010" s="40" t="str">
        <f>VLOOKUP(A2010,'CENTROS DE COSTOS'!A:D,2,0)</f>
        <v>0036-0004</v>
      </c>
      <c r="C2010" s="40" t="str">
        <f>VLOOKUP(A2010,'CENTROS DE COSTOS'!A:D,3,0)</f>
        <v>Wompi Centro</v>
      </c>
      <c r="D2010" s="40">
        <v>25754</v>
      </c>
      <c r="E2010" s="40">
        <v>3055111</v>
      </c>
      <c r="F2010" s="40">
        <v>69169</v>
      </c>
      <c r="G2010" s="40" t="s">
        <v>33</v>
      </c>
      <c r="H2010" s="40" t="s">
        <v>618</v>
      </c>
      <c r="I2010" s="40" t="s">
        <v>698</v>
      </c>
      <c r="J2010" s="40" t="s">
        <v>7754</v>
      </c>
      <c r="K2010" s="40" t="s">
        <v>1170</v>
      </c>
      <c r="L2010" s="40" t="s">
        <v>9962</v>
      </c>
      <c r="M2010" s="103">
        <v>45985.599999999999</v>
      </c>
      <c r="N2010" s="103">
        <v>45987.624305555553</v>
      </c>
      <c r="O2010" s="40" t="s">
        <v>35</v>
      </c>
      <c r="P2010" s="40" t="s">
        <v>35</v>
      </c>
      <c r="Q2010" s="40" t="s">
        <v>1494</v>
      </c>
      <c r="R2010" s="40" t="s">
        <v>1495</v>
      </c>
      <c r="S2010" s="40" t="s">
        <v>12203</v>
      </c>
      <c r="T2010" s="40" t="s">
        <v>1172</v>
      </c>
      <c r="U2010" s="40">
        <v>24</v>
      </c>
      <c r="V2010" s="40" t="str">
        <f>VLOOKUP(D2010,TIPOLOGIA!A:F,5,0)</f>
        <v>PRINCIPAL</v>
      </c>
      <c r="W2010" s="40" t="str">
        <f>VLOOKUP(D2010,TIPOLOGIA!A:F,6,0)</f>
        <v>TERRESTRE</v>
      </c>
      <c r="X2010" s="40" t="s">
        <v>1197</v>
      </c>
      <c r="Y2010" s="40">
        <v>1</v>
      </c>
      <c r="Z2010" s="51">
        <f>IF(T2010="SOPORTE_TELEFÓNICO",'TARIFAS 2025'!$B$14,IF(V2010="PRINCIPAL",'TARIFAS 2025'!$B$11,IF(V2010="INTERMEDIA",'TARIFAS 2025'!$C$11,IF(V2010="LEJANA",'TARIFAS 2025'!$D$11))))</f>
        <v>31419</v>
      </c>
      <c r="AA2010" s="51">
        <f t="shared" si="32"/>
        <v>31419</v>
      </c>
    </row>
    <row r="2011" spans="1:27" s="85" customFormat="1" x14ac:dyDescent="0.3">
      <c r="A2011" s="40" t="s">
        <v>97</v>
      </c>
      <c r="B2011" s="40" t="str">
        <f>VLOOKUP(A2011,'CENTROS DE COSTOS'!A:D,2,0)</f>
        <v>0036-0001</v>
      </c>
      <c r="C2011" s="40" t="str">
        <f>VLOOKUP(A2011,'CENTROS DE COSTOS'!A:D,3,0)</f>
        <v>Wompi Costa</v>
      </c>
      <c r="D2011" s="40">
        <v>20621</v>
      </c>
      <c r="E2011" s="40">
        <v>3048528</v>
      </c>
      <c r="F2011" s="40">
        <v>63766</v>
      </c>
      <c r="G2011" s="40" t="s">
        <v>33</v>
      </c>
      <c r="H2011" s="40" t="s">
        <v>536</v>
      </c>
      <c r="I2011" s="40" t="s">
        <v>535</v>
      </c>
      <c r="J2011" s="40" t="s">
        <v>1343</v>
      </c>
      <c r="K2011" s="40" t="s">
        <v>1170</v>
      </c>
      <c r="L2011" s="40" t="s">
        <v>9963</v>
      </c>
      <c r="M2011" s="103">
        <v>45985.333333333343</v>
      </c>
      <c r="N2011" s="103">
        <v>45987.624305555553</v>
      </c>
      <c r="O2011" s="40" t="s">
        <v>35</v>
      </c>
      <c r="P2011" s="40" t="s">
        <v>35</v>
      </c>
      <c r="Q2011" s="40" t="s">
        <v>1494</v>
      </c>
      <c r="R2011" s="40" t="s">
        <v>1495</v>
      </c>
      <c r="S2011" s="40" t="s">
        <v>12204</v>
      </c>
      <c r="T2011" s="40" t="s">
        <v>1497</v>
      </c>
      <c r="U2011" s="40">
        <v>48</v>
      </c>
      <c r="V2011" s="40" t="str">
        <f>VLOOKUP(D2011,TIPOLOGIA!A:F,5,0)</f>
        <v>INTERMEDIA</v>
      </c>
      <c r="W2011" s="40" t="str">
        <f>VLOOKUP(D2011,TIPOLOGIA!A:F,6,0)</f>
        <v>TERRESTRE</v>
      </c>
      <c r="X2011" s="40" t="s">
        <v>1675</v>
      </c>
      <c r="Y2011" s="40">
        <v>1</v>
      </c>
      <c r="Z2011" s="51">
        <f>IF(T2011="SOPORTE_TELEFÓNICO",'TARIFAS 2025'!$B$14,IF(V2011="PRINCIPAL",'TARIFAS 2025'!$B$11,IF(V2011="INTERMEDIA",'TARIFAS 2025'!$C$11,IF(V2011="LEJANA",'TARIFAS 2025'!$D$11))))</f>
        <v>36351</v>
      </c>
      <c r="AA2011" s="51">
        <f t="shared" si="32"/>
        <v>36351</v>
      </c>
    </row>
    <row r="2012" spans="1:27" s="85" customFormat="1" x14ac:dyDescent="0.3">
      <c r="A2012" s="40" t="s">
        <v>88</v>
      </c>
      <c r="B2012" s="40" t="str">
        <f>VLOOKUP(A2012,'CENTROS DE COSTOS'!A:D,2,0)</f>
        <v>0036-0005</v>
      </c>
      <c r="C2012" s="40" t="str">
        <f>VLOOKUP(A2012,'CENTROS DE COSTOS'!A:D,3,0)</f>
        <v>Wompi Noroccidente</v>
      </c>
      <c r="D2012" s="40">
        <v>5264</v>
      </c>
      <c r="E2012" s="40">
        <v>3056997</v>
      </c>
      <c r="F2012" s="40">
        <v>68335</v>
      </c>
      <c r="G2012" s="40" t="s">
        <v>33</v>
      </c>
      <c r="H2012" s="40" t="s">
        <v>120</v>
      </c>
      <c r="I2012" s="40" t="s">
        <v>179</v>
      </c>
      <c r="J2012" s="40" t="s">
        <v>1426</v>
      </c>
      <c r="K2012" s="40" t="s">
        <v>1170</v>
      </c>
      <c r="L2012" s="40" t="s">
        <v>9964</v>
      </c>
      <c r="M2012" s="103">
        <v>45986.333333333343</v>
      </c>
      <c r="N2012" s="103">
        <v>45987.629861111112</v>
      </c>
      <c r="O2012" s="40" t="s">
        <v>35</v>
      </c>
      <c r="P2012" s="40" t="s">
        <v>35</v>
      </c>
      <c r="Q2012" s="40" t="s">
        <v>1756</v>
      </c>
      <c r="R2012" s="40" t="s">
        <v>1757</v>
      </c>
      <c r="S2012" s="40" t="s">
        <v>12205</v>
      </c>
      <c r="T2012" s="40" t="s">
        <v>1254</v>
      </c>
      <c r="U2012" s="40">
        <v>0</v>
      </c>
      <c r="V2012" s="40" t="str">
        <f>VLOOKUP(D2012,TIPOLOGIA!A:F,5,0)</f>
        <v>INTERMEDIA</v>
      </c>
      <c r="W2012" s="40" t="str">
        <f>VLOOKUP(D2012,TIPOLOGIA!A:F,6,0)</f>
        <v>TERRESTRE</v>
      </c>
      <c r="X2012" s="40" t="s">
        <v>1591</v>
      </c>
      <c r="Y2012" s="40">
        <v>1</v>
      </c>
      <c r="Z2012" s="51">
        <f>IF(T2012="SOPORTE_TELEFÓNICO",'TARIFAS 2025'!$B$14,IF(V2012="PRINCIPAL",'TARIFAS 2025'!$B$11,IF(V2012="INTERMEDIA",'TARIFAS 2025'!$C$11,IF(V2012="LEJANA",'TARIFAS 2025'!$D$11))))</f>
        <v>22000</v>
      </c>
      <c r="AA2012" s="51">
        <f t="shared" si="32"/>
        <v>22000</v>
      </c>
    </row>
    <row r="2013" spans="1:27" s="85" customFormat="1" x14ac:dyDescent="0.3">
      <c r="A2013" s="40" t="s">
        <v>74</v>
      </c>
      <c r="B2013" s="40" t="str">
        <f>VLOOKUP(A2013,'CENTROS DE COSTOS'!A:D,2,0)</f>
        <v>0036-0007</v>
      </c>
      <c r="C2013" s="40" t="str">
        <f>VLOOKUP(A2013,'CENTROS DE COSTOS'!A:D,3,0)</f>
        <v>Wompi Santander</v>
      </c>
      <c r="D2013" s="40">
        <v>68500</v>
      </c>
      <c r="E2013" s="40">
        <v>3054529</v>
      </c>
      <c r="F2013" s="40">
        <v>38311</v>
      </c>
      <c r="G2013" s="40" t="s">
        <v>33</v>
      </c>
      <c r="H2013" s="40" t="s">
        <v>963</v>
      </c>
      <c r="I2013" s="40" t="s">
        <v>1008</v>
      </c>
      <c r="J2013" s="40" t="s">
        <v>3270</v>
      </c>
      <c r="K2013" s="40" t="s">
        <v>1170</v>
      </c>
      <c r="L2013" s="40" t="s">
        <v>9965</v>
      </c>
      <c r="M2013" s="103">
        <v>45985.527083333327</v>
      </c>
      <c r="N2013" s="103">
        <v>45987.631944444453</v>
      </c>
      <c r="O2013" s="40" t="s">
        <v>35</v>
      </c>
      <c r="P2013" s="40" t="s">
        <v>35</v>
      </c>
      <c r="Q2013" s="40" t="s">
        <v>1756</v>
      </c>
      <c r="R2013" s="40" t="s">
        <v>1757</v>
      </c>
      <c r="S2013" s="40" t="s">
        <v>12206</v>
      </c>
      <c r="T2013" s="40" t="s">
        <v>1254</v>
      </c>
      <c r="U2013" s="40">
        <v>0</v>
      </c>
      <c r="V2013" s="40" t="str">
        <f>VLOOKUP(D2013,TIPOLOGIA!A:F,5,0)</f>
        <v>LEJANA</v>
      </c>
      <c r="W2013" s="40" t="str">
        <f>VLOOKUP(D2013,TIPOLOGIA!A:F,6,0)</f>
        <v>TERRESTRE</v>
      </c>
      <c r="X2013" s="40" t="s">
        <v>1591</v>
      </c>
      <c r="Y2013" s="40">
        <v>1</v>
      </c>
      <c r="Z2013" s="51">
        <f>IF(T2013="SOPORTE_TELEFÓNICO",'TARIFAS 2025'!$B$14,IF(V2013="PRINCIPAL",'TARIFAS 2025'!$B$11,IF(V2013="INTERMEDIA",'TARIFAS 2025'!$C$11,IF(V2013="LEJANA",'TARIFAS 2025'!$D$11))))</f>
        <v>22000</v>
      </c>
      <c r="AA2013" s="51">
        <f t="shared" si="32"/>
        <v>22000</v>
      </c>
    </row>
    <row r="2014" spans="1:27" s="85" customFormat="1" x14ac:dyDescent="0.3">
      <c r="A2014" s="40" t="s">
        <v>68</v>
      </c>
      <c r="B2014" s="40" t="str">
        <f>VLOOKUP(A2014,'CENTROS DE COSTOS'!A:D,2,0)</f>
        <v>0036-0001</v>
      </c>
      <c r="C2014" s="40" t="str">
        <f>VLOOKUP(A2014,'CENTROS DE COSTOS'!A:D,3,0)</f>
        <v>Wompi Costa</v>
      </c>
      <c r="D2014" s="40">
        <v>8001</v>
      </c>
      <c r="E2014" s="40">
        <v>3061827</v>
      </c>
      <c r="F2014" s="40">
        <v>18786</v>
      </c>
      <c r="G2014" s="40" t="s">
        <v>33</v>
      </c>
      <c r="H2014" s="40" t="s">
        <v>253</v>
      </c>
      <c r="I2014" s="40" t="s">
        <v>68</v>
      </c>
      <c r="J2014" s="40" t="s">
        <v>3107</v>
      </c>
      <c r="K2014" s="40" t="s">
        <v>1170</v>
      </c>
      <c r="L2014" s="40" t="s">
        <v>9966</v>
      </c>
      <c r="M2014" s="103">
        <v>45986.609722222223</v>
      </c>
      <c r="N2014" s="103">
        <v>45987.634027777778</v>
      </c>
      <c r="O2014" s="40" t="s">
        <v>35</v>
      </c>
      <c r="P2014" s="40" t="s">
        <v>35</v>
      </c>
      <c r="Q2014" s="40" t="s">
        <v>1494</v>
      </c>
      <c r="R2014" s="40" t="s">
        <v>1495</v>
      </c>
      <c r="S2014" s="40" t="s">
        <v>12207</v>
      </c>
      <c r="T2014" s="40" t="s">
        <v>1172</v>
      </c>
      <c r="U2014" s="40">
        <v>64</v>
      </c>
      <c r="V2014" s="40" t="str">
        <f>VLOOKUP(D2014,TIPOLOGIA!A:F,5,0)</f>
        <v>PRINCIPAL</v>
      </c>
      <c r="W2014" s="40" t="str">
        <f>VLOOKUP(D2014,TIPOLOGIA!A:F,6,0)</f>
        <v>TERRESTRE</v>
      </c>
      <c r="X2014" s="40" t="s">
        <v>1537</v>
      </c>
      <c r="Y2014" s="40">
        <v>1</v>
      </c>
      <c r="Z2014" s="51">
        <f>IF(T2014="SOPORTE_TELEFÓNICO",'TARIFAS 2025'!$B$14,IF(V2014="PRINCIPAL",'TARIFAS 2025'!$B$11,IF(V2014="INTERMEDIA",'TARIFAS 2025'!$C$11,IF(V2014="LEJANA",'TARIFAS 2025'!$D$11))))</f>
        <v>31419</v>
      </c>
      <c r="AA2014" s="51">
        <f t="shared" si="32"/>
        <v>31419</v>
      </c>
    </row>
    <row r="2015" spans="1:27" s="85" customFormat="1" x14ac:dyDescent="0.3">
      <c r="A2015" s="40" t="s">
        <v>81</v>
      </c>
      <c r="B2015" s="40" t="str">
        <f>VLOOKUP(A2015,'CENTROS DE COSTOS'!A:D,2,0)</f>
        <v>0036-0007</v>
      </c>
      <c r="C2015" s="40" t="str">
        <f>VLOOKUP(A2015,'CENTROS DE COSTOS'!A:D,3,0)</f>
        <v>Wompi Santander</v>
      </c>
      <c r="D2015" s="40">
        <v>54001</v>
      </c>
      <c r="E2015" s="40">
        <v>3047531</v>
      </c>
      <c r="F2015" s="40">
        <v>80596</v>
      </c>
      <c r="G2015" s="40" t="s">
        <v>33</v>
      </c>
      <c r="H2015" s="40" t="s">
        <v>891</v>
      </c>
      <c r="I2015" s="40" t="s">
        <v>81</v>
      </c>
      <c r="J2015" s="40" t="s">
        <v>3235</v>
      </c>
      <c r="K2015" s="40" t="s">
        <v>1170</v>
      </c>
      <c r="L2015" s="40" t="s">
        <v>9967</v>
      </c>
      <c r="M2015" s="103">
        <v>45982.62777777778</v>
      </c>
      <c r="N2015" s="103">
        <v>45987.638888888891</v>
      </c>
      <c r="O2015" s="40" t="s">
        <v>35</v>
      </c>
      <c r="P2015" s="40" t="s">
        <v>35</v>
      </c>
      <c r="Q2015" s="40" t="s">
        <v>1494</v>
      </c>
      <c r="R2015" s="40" t="s">
        <v>1495</v>
      </c>
      <c r="S2015" s="40" t="s">
        <v>12208</v>
      </c>
      <c r="T2015" s="40" t="s">
        <v>1172</v>
      </c>
      <c r="U2015" s="40">
        <v>16</v>
      </c>
      <c r="V2015" s="40" t="str">
        <f>VLOOKUP(D2015,TIPOLOGIA!A:F,5,0)</f>
        <v>PRINCIPAL</v>
      </c>
      <c r="W2015" s="40" t="str">
        <f>VLOOKUP(D2015,TIPOLOGIA!A:F,6,0)</f>
        <v>TERRESTRE</v>
      </c>
      <c r="X2015" s="40" t="s">
        <v>1205</v>
      </c>
      <c r="Y2015" s="40">
        <v>1</v>
      </c>
      <c r="Z2015" s="51">
        <f>IF(T2015="SOPORTE_TELEFÓNICO",'TARIFAS 2025'!$B$14,IF(V2015="PRINCIPAL",'TARIFAS 2025'!$B$11,IF(V2015="INTERMEDIA",'TARIFAS 2025'!$C$11,IF(V2015="LEJANA",'TARIFAS 2025'!$D$11))))</f>
        <v>31419</v>
      </c>
      <c r="AA2015" s="51">
        <f t="shared" si="32"/>
        <v>31419</v>
      </c>
    </row>
    <row r="2016" spans="1:27" s="85" customFormat="1" x14ac:dyDescent="0.3">
      <c r="A2016" s="40" t="s">
        <v>68</v>
      </c>
      <c r="B2016" s="40" t="str">
        <f>VLOOKUP(A2016,'CENTROS DE COSTOS'!A:D,2,0)</f>
        <v>0036-0001</v>
      </c>
      <c r="C2016" s="40" t="str">
        <f>VLOOKUP(A2016,'CENTROS DE COSTOS'!A:D,3,0)</f>
        <v>Wompi Costa</v>
      </c>
      <c r="D2016" s="40">
        <v>8001</v>
      </c>
      <c r="E2016" s="40">
        <v>3062436</v>
      </c>
      <c r="F2016" s="40">
        <v>41819</v>
      </c>
      <c r="G2016" s="40" t="s">
        <v>33</v>
      </c>
      <c r="H2016" s="40" t="s">
        <v>253</v>
      </c>
      <c r="I2016" s="40" t="s">
        <v>68</v>
      </c>
      <c r="J2016" s="40" t="s">
        <v>7755</v>
      </c>
      <c r="K2016" s="40" t="s">
        <v>1170</v>
      </c>
      <c r="L2016" s="40" t="s">
        <v>9968</v>
      </c>
      <c r="M2016" s="103">
        <v>45986.661805555559</v>
      </c>
      <c r="N2016" s="103">
        <v>45987.651388888888</v>
      </c>
      <c r="O2016" s="40" t="s">
        <v>35</v>
      </c>
      <c r="P2016" s="40" t="s">
        <v>35</v>
      </c>
      <c r="Q2016" s="40" t="s">
        <v>1494</v>
      </c>
      <c r="R2016" s="40" t="s">
        <v>1495</v>
      </c>
      <c r="S2016" s="40" t="s">
        <v>12209</v>
      </c>
      <c r="T2016" s="40" t="s">
        <v>1172</v>
      </c>
      <c r="U2016" s="40">
        <v>32</v>
      </c>
      <c r="V2016" s="40" t="str">
        <f>VLOOKUP(D2016,TIPOLOGIA!A:F,5,0)</f>
        <v>PRINCIPAL</v>
      </c>
      <c r="W2016" s="40" t="str">
        <f>VLOOKUP(D2016,TIPOLOGIA!A:F,6,0)</f>
        <v>TERRESTRE</v>
      </c>
      <c r="X2016" s="40" t="s">
        <v>1537</v>
      </c>
      <c r="Y2016" s="40">
        <v>1</v>
      </c>
      <c r="Z2016" s="51">
        <f>IF(T2016="SOPORTE_TELEFÓNICO",'TARIFAS 2025'!$B$14,IF(V2016="PRINCIPAL",'TARIFAS 2025'!$B$11,IF(V2016="INTERMEDIA",'TARIFAS 2025'!$C$11,IF(V2016="LEJANA",'TARIFAS 2025'!$D$11))))</f>
        <v>31419</v>
      </c>
      <c r="AA2016" s="51">
        <f t="shared" si="32"/>
        <v>31419</v>
      </c>
    </row>
    <row r="2017" spans="1:27" s="85" customFormat="1" x14ac:dyDescent="0.3">
      <c r="A2017" s="40" t="s">
        <v>77</v>
      </c>
      <c r="B2017" s="40" t="str">
        <f>VLOOKUP(A2017,'CENTROS DE COSTOS'!A:D,2,0)</f>
        <v>0036-0003</v>
      </c>
      <c r="C2017" s="40" t="str">
        <f>VLOOKUP(A2017,'CENTROS DE COSTOS'!A:D,3,0)</f>
        <v>Wompi Suroccidente</v>
      </c>
      <c r="D2017" s="40">
        <v>76001</v>
      </c>
      <c r="E2017" s="40">
        <v>3057280</v>
      </c>
      <c r="F2017" s="40">
        <v>19323</v>
      </c>
      <c r="G2017" s="40" t="s">
        <v>33</v>
      </c>
      <c r="H2017" s="40" t="s">
        <v>1101</v>
      </c>
      <c r="I2017" s="40" t="s">
        <v>77</v>
      </c>
      <c r="J2017" s="40" t="s">
        <v>7756</v>
      </c>
      <c r="K2017" s="40" t="s">
        <v>1170</v>
      </c>
      <c r="L2017" s="40" t="s">
        <v>9969</v>
      </c>
      <c r="M2017" s="103">
        <v>45986.333333333343</v>
      </c>
      <c r="N2017" s="103">
        <v>45987.655555555553</v>
      </c>
      <c r="O2017" s="40" t="s">
        <v>35</v>
      </c>
      <c r="P2017" s="40" t="s">
        <v>35</v>
      </c>
      <c r="Q2017" s="40" t="s">
        <v>1494</v>
      </c>
      <c r="R2017" s="40" t="s">
        <v>1495</v>
      </c>
      <c r="S2017" s="40" t="s">
        <v>12210</v>
      </c>
      <c r="T2017" s="40" t="s">
        <v>1172</v>
      </c>
      <c r="U2017" s="40">
        <v>56</v>
      </c>
      <c r="V2017" s="40" t="str">
        <f>VLOOKUP(D2017,TIPOLOGIA!A:F,5,0)</f>
        <v>PRINCIPAL</v>
      </c>
      <c r="W2017" s="40" t="str">
        <f>VLOOKUP(D2017,TIPOLOGIA!A:F,6,0)</f>
        <v>TERRESTRE</v>
      </c>
      <c r="X2017" s="40" t="s">
        <v>1221</v>
      </c>
      <c r="Y2017" s="40">
        <v>1</v>
      </c>
      <c r="Z2017" s="51">
        <f>IF(T2017="SOPORTE_TELEFÓNICO",'TARIFAS 2025'!$B$14,IF(V2017="PRINCIPAL",'TARIFAS 2025'!$B$11,IF(V2017="INTERMEDIA",'TARIFAS 2025'!$C$11,IF(V2017="LEJANA",'TARIFAS 2025'!$D$11))))</f>
        <v>31419</v>
      </c>
      <c r="AA2017" s="51">
        <f t="shared" si="32"/>
        <v>31419</v>
      </c>
    </row>
    <row r="2018" spans="1:27" s="85" customFormat="1" x14ac:dyDescent="0.3">
      <c r="A2018" s="40" t="s">
        <v>96</v>
      </c>
      <c r="B2018" s="40" t="str">
        <f>VLOOKUP(A2018,'CENTROS DE COSTOS'!A:D,2,0)</f>
        <v>0036-0007</v>
      </c>
      <c r="C2018" s="40" t="str">
        <f>VLOOKUP(A2018,'CENTROS DE COSTOS'!A:D,3,0)</f>
        <v>Wompi Santander</v>
      </c>
      <c r="D2018" s="40">
        <v>15001</v>
      </c>
      <c r="E2018" s="40">
        <v>3059741</v>
      </c>
      <c r="F2018" s="40">
        <v>78837</v>
      </c>
      <c r="G2018" s="40" t="s">
        <v>33</v>
      </c>
      <c r="H2018" s="40" t="s">
        <v>322</v>
      </c>
      <c r="I2018" s="40" t="s">
        <v>96</v>
      </c>
      <c r="J2018" s="40" t="s">
        <v>1544</v>
      </c>
      <c r="K2018" s="40" t="s">
        <v>1170</v>
      </c>
      <c r="L2018" s="40" t="s">
        <v>9970</v>
      </c>
      <c r="M2018" s="103">
        <v>45986.459027777782</v>
      </c>
      <c r="N2018" s="103">
        <v>45987.672222222223</v>
      </c>
      <c r="O2018" s="40" t="s">
        <v>35</v>
      </c>
      <c r="P2018" s="40" t="s">
        <v>35</v>
      </c>
      <c r="Q2018" s="40" t="s">
        <v>1494</v>
      </c>
      <c r="R2018" s="40" t="s">
        <v>1495</v>
      </c>
      <c r="S2018" s="40" t="s">
        <v>12211</v>
      </c>
      <c r="T2018" s="40" t="s">
        <v>1172</v>
      </c>
      <c r="U2018" s="40">
        <v>16</v>
      </c>
      <c r="V2018" s="40" t="str">
        <f>VLOOKUP(D2018,TIPOLOGIA!A:F,5,0)</f>
        <v>PRINCIPAL</v>
      </c>
      <c r="W2018" s="40" t="str">
        <f>VLOOKUP(D2018,TIPOLOGIA!A:F,6,0)</f>
        <v>TERRESTRE</v>
      </c>
      <c r="X2018" s="40" t="s">
        <v>1218</v>
      </c>
      <c r="Y2018" s="40">
        <v>1</v>
      </c>
      <c r="Z2018" s="51">
        <f>IF(T2018="SOPORTE_TELEFÓNICO",'TARIFAS 2025'!$B$14,IF(V2018="PRINCIPAL",'TARIFAS 2025'!$B$11,IF(V2018="INTERMEDIA",'TARIFAS 2025'!$C$11,IF(V2018="LEJANA",'TARIFAS 2025'!$D$11))))</f>
        <v>31419</v>
      </c>
      <c r="AA2018" s="51">
        <f t="shared" si="32"/>
        <v>31419</v>
      </c>
    </row>
    <row r="2019" spans="1:27" s="85" customFormat="1" x14ac:dyDescent="0.3">
      <c r="A2019" s="40" t="s">
        <v>85</v>
      </c>
      <c r="B2019" s="40" t="str">
        <f>VLOOKUP(A2019,'CENTROS DE COSTOS'!A:D,2,0)</f>
        <v>0036-0006</v>
      </c>
      <c r="C2019" s="40" t="str">
        <f>VLOOKUP(A2019,'CENTROS DE COSTOS'!A:D,3,0)</f>
        <v>Wompi Oriente</v>
      </c>
      <c r="D2019" s="40">
        <v>73001</v>
      </c>
      <c r="E2019" s="40">
        <v>3059816</v>
      </c>
      <c r="F2019" s="40">
        <v>74921</v>
      </c>
      <c r="G2019" s="40" t="s">
        <v>33</v>
      </c>
      <c r="H2019" s="40" t="s">
        <v>1056</v>
      </c>
      <c r="I2019" s="40" t="s">
        <v>85</v>
      </c>
      <c r="J2019" s="40" t="s">
        <v>7757</v>
      </c>
      <c r="K2019" s="40" t="s">
        <v>1170</v>
      </c>
      <c r="L2019" s="40" t="s">
        <v>9971</v>
      </c>
      <c r="M2019" s="103">
        <v>45986.447916666657</v>
      </c>
      <c r="N2019" s="103">
        <v>45987.67291666667</v>
      </c>
      <c r="O2019" s="40" t="s">
        <v>35</v>
      </c>
      <c r="P2019" s="40" t="s">
        <v>35</v>
      </c>
      <c r="Q2019" s="40" t="s">
        <v>1494</v>
      </c>
      <c r="R2019" s="40" t="s">
        <v>1495</v>
      </c>
      <c r="S2019" s="40" t="s">
        <v>12212</v>
      </c>
      <c r="T2019" s="40" t="s">
        <v>1172</v>
      </c>
      <c r="U2019" s="40">
        <v>24</v>
      </c>
      <c r="V2019" s="40" t="str">
        <f>VLOOKUP(D2019,TIPOLOGIA!A:F,5,0)</f>
        <v>PRINCIPAL</v>
      </c>
      <c r="W2019" s="40" t="str">
        <f>VLOOKUP(D2019,TIPOLOGIA!A:F,6,0)</f>
        <v>TERRESTRE</v>
      </c>
      <c r="X2019" s="40" t="s">
        <v>1186</v>
      </c>
      <c r="Y2019" s="40">
        <v>1</v>
      </c>
      <c r="Z2019" s="51">
        <f>IF(T2019="SOPORTE_TELEFÓNICO",'TARIFAS 2025'!$B$14,IF(V2019="PRINCIPAL",'TARIFAS 2025'!$B$11,IF(V2019="INTERMEDIA",'TARIFAS 2025'!$C$11,IF(V2019="LEJANA",'TARIFAS 2025'!$D$11))))</f>
        <v>31419</v>
      </c>
      <c r="AA2019" s="51">
        <f t="shared" si="32"/>
        <v>31419</v>
      </c>
    </row>
    <row r="2020" spans="1:27" s="85" customFormat="1" x14ac:dyDescent="0.3">
      <c r="A2020" s="40" t="s">
        <v>77</v>
      </c>
      <c r="B2020" s="40" t="str">
        <f>VLOOKUP(A2020,'CENTROS DE COSTOS'!A:D,2,0)</f>
        <v>0036-0003</v>
      </c>
      <c r="C2020" s="40" t="str">
        <f>VLOOKUP(A2020,'CENTROS DE COSTOS'!A:D,3,0)</f>
        <v>Wompi Suroccidente</v>
      </c>
      <c r="D2020" s="40">
        <v>76001</v>
      </c>
      <c r="E2020" s="40">
        <v>3062404</v>
      </c>
      <c r="F2020" s="40">
        <v>59725</v>
      </c>
      <c r="G2020" s="40" t="s">
        <v>33</v>
      </c>
      <c r="H2020" s="40" t="s">
        <v>1101</v>
      </c>
      <c r="I2020" s="40" t="s">
        <v>77</v>
      </c>
      <c r="J2020" s="40" t="s">
        <v>7758</v>
      </c>
      <c r="K2020" s="40" t="s">
        <v>1170</v>
      </c>
      <c r="L2020" s="40" t="s">
        <v>9972</v>
      </c>
      <c r="M2020" s="103">
        <v>45986.652083333327</v>
      </c>
      <c r="N2020" s="103">
        <v>45987.674305555563</v>
      </c>
      <c r="O2020" s="40" t="s">
        <v>35</v>
      </c>
      <c r="P2020" s="40" t="s">
        <v>35</v>
      </c>
      <c r="Q2020" s="40" t="s">
        <v>1494</v>
      </c>
      <c r="R2020" s="40" t="s">
        <v>1495</v>
      </c>
      <c r="S2020" s="40" t="s">
        <v>12213</v>
      </c>
      <c r="T2020" s="40" t="s">
        <v>1172</v>
      </c>
      <c r="U2020" s="40">
        <v>64</v>
      </c>
      <c r="V2020" s="40" t="str">
        <f>VLOOKUP(D2020,TIPOLOGIA!A:F,5,0)</f>
        <v>PRINCIPAL</v>
      </c>
      <c r="W2020" s="40" t="str">
        <f>VLOOKUP(D2020,TIPOLOGIA!A:F,6,0)</f>
        <v>TERRESTRE</v>
      </c>
      <c r="X2020" s="40" t="s">
        <v>1221</v>
      </c>
      <c r="Y2020" s="40">
        <v>1</v>
      </c>
      <c r="Z2020" s="51">
        <f>IF(T2020="SOPORTE_TELEFÓNICO",'TARIFAS 2025'!$B$14,IF(V2020="PRINCIPAL",'TARIFAS 2025'!$B$11,IF(V2020="INTERMEDIA",'TARIFAS 2025'!$C$11,IF(V2020="LEJANA",'TARIFAS 2025'!$D$11))))</f>
        <v>31419</v>
      </c>
      <c r="AA2020" s="51">
        <f t="shared" si="32"/>
        <v>31419</v>
      </c>
    </row>
    <row r="2021" spans="1:27" s="85" customFormat="1" x14ac:dyDescent="0.3">
      <c r="A2021" s="40" t="s">
        <v>95</v>
      </c>
      <c r="B2021" s="40" t="str">
        <f>VLOOKUP(A2021,'CENTROS DE COSTOS'!A:D,2,0)</f>
        <v>0036-0001</v>
      </c>
      <c r="C2021" s="40" t="str">
        <f>VLOOKUP(A2021,'CENTROS DE COSTOS'!A:D,3,0)</f>
        <v>Wompi Costa</v>
      </c>
      <c r="D2021" s="40">
        <v>70230</v>
      </c>
      <c r="E2021" s="40">
        <v>2989833</v>
      </c>
      <c r="F2021" s="40">
        <v>50740</v>
      </c>
      <c r="G2021" s="40" t="s">
        <v>33</v>
      </c>
      <c r="H2021" s="40" t="s">
        <v>504</v>
      </c>
      <c r="I2021" s="40" t="s">
        <v>1036</v>
      </c>
      <c r="J2021" s="40" t="s">
        <v>7759</v>
      </c>
      <c r="K2021" s="40" t="s">
        <v>1170</v>
      </c>
      <c r="L2021" s="40" t="s">
        <v>9973</v>
      </c>
      <c r="M2021" s="103">
        <v>45968.465277777781</v>
      </c>
      <c r="N2021" s="103">
        <v>45987.679166666669</v>
      </c>
      <c r="O2021" s="40" t="s">
        <v>35</v>
      </c>
      <c r="P2021" s="40" t="s">
        <v>35</v>
      </c>
      <c r="Q2021" s="40" t="s">
        <v>1494</v>
      </c>
      <c r="R2021" s="40" t="s">
        <v>1495</v>
      </c>
      <c r="S2021" s="40" t="s">
        <v>12214</v>
      </c>
      <c r="T2021" s="40" t="s">
        <v>1497</v>
      </c>
      <c r="U2021" s="40">
        <v>32</v>
      </c>
      <c r="V2021" s="40" t="str">
        <f>VLOOKUP(D2021,TIPOLOGIA!A:F,5,0)</f>
        <v>LEJANA</v>
      </c>
      <c r="W2021" s="40" t="str">
        <f>VLOOKUP(D2021,TIPOLOGIA!A:F,6,0)</f>
        <v>TERRESTRE</v>
      </c>
      <c r="X2021" s="40" t="s">
        <v>1802</v>
      </c>
      <c r="Y2021" s="40">
        <v>1</v>
      </c>
      <c r="Z2021" s="51">
        <f>IF(T2021="SOPORTE_TELEFÓNICO",'TARIFAS 2025'!$B$14,IF(V2021="PRINCIPAL",'TARIFAS 2025'!$B$11,IF(V2021="INTERMEDIA",'TARIFAS 2025'!$C$11,IF(V2021="LEJANA",'TARIFAS 2025'!$D$11))))</f>
        <v>40250</v>
      </c>
      <c r="AA2021" s="51">
        <f t="shared" si="32"/>
        <v>40250</v>
      </c>
    </row>
    <row r="2022" spans="1:27" s="85" customFormat="1" x14ac:dyDescent="0.3">
      <c r="A2022" s="40" t="s">
        <v>90</v>
      </c>
      <c r="B2022" s="40" t="str">
        <f>VLOOKUP(A2022,'CENTROS DE COSTOS'!A:D,2,0)</f>
        <v>0036-0006</v>
      </c>
      <c r="C2022" s="40" t="str">
        <f>VLOOKUP(A2022,'CENTROS DE COSTOS'!A:D,3,0)</f>
        <v>Wompi Oriente</v>
      </c>
      <c r="D2022" s="40">
        <v>41306</v>
      </c>
      <c r="E2022" s="40">
        <v>3057220</v>
      </c>
      <c r="F2022" s="40">
        <v>60187</v>
      </c>
      <c r="G2022" s="40" t="s">
        <v>33</v>
      </c>
      <c r="H2022" s="40" t="s">
        <v>740</v>
      </c>
      <c r="I2022" s="40" t="s">
        <v>751</v>
      </c>
      <c r="J2022" s="40" t="s">
        <v>7760</v>
      </c>
      <c r="K2022" s="40" t="s">
        <v>1170</v>
      </c>
      <c r="L2022" s="40" t="s">
        <v>9974</v>
      </c>
      <c r="M2022" s="103">
        <v>45986.333333333343</v>
      </c>
      <c r="N2022" s="103">
        <v>45987.686805555553</v>
      </c>
      <c r="O2022" s="40" t="s">
        <v>35</v>
      </c>
      <c r="P2022" s="40" t="s">
        <v>35</v>
      </c>
      <c r="Q2022" s="40" t="s">
        <v>1756</v>
      </c>
      <c r="R2022" s="40" t="s">
        <v>1757</v>
      </c>
      <c r="S2022" s="40" t="s">
        <v>12215</v>
      </c>
      <c r="T2022" s="40" t="s">
        <v>1254</v>
      </c>
      <c r="U2022" s="40">
        <v>0</v>
      </c>
      <c r="V2022" s="40" t="str">
        <f>VLOOKUP(D2022,TIPOLOGIA!A:F,5,0)</f>
        <v>INTERMEDIA</v>
      </c>
      <c r="W2022" s="40" t="str">
        <f>VLOOKUP(D2022,TIPOLOGIA!A:F,6,0)</f>
        <v>TERRESTRE</v>
      </c>
      <c r="X2022" s="40" t="s">
        <v>12488</v>
      </c>
      <c r="Y2022" s="40">
        <v>1</v>
      </c>
      <c r="Z2022" s="51">
        <f>IF(T2022="SOPORTE_TELEFÓNICO",'TARIFAS 2025'!$B$14,IF(V2022="PRINCIPAL",'TARIFAS 2025'!$B$11,IF(V2022="INTERMEDIA",'TARIFAS 2025'!$C$11,IF(V2022="LEJANA",'TARIFAS 2025'!$D$11))))</f>
        <v>22000</v>
      </c>
      <c r="AA2022" s="51">
        <f t="shared" si="32"/>
        <v>22000</v>
      </c>
    </row>
    <row r="2023" spans="1:27" s="85" customFormat="1" x14ac:dyDescent="0.3">
      <c r="A2023" s="40" t="s">
        <v>91</v>
      </c>
      <c r="B2023" s="40" t="str">
        <f>VLOOKUP(A2023,'CENTROS DE COSTOS'!A:D,2,0)</f>
        <v>0036-0003</v>
      </c>
      <c r="C2023" s="40" t="str">
        <f>VLOOKUP(A2023,'CENTROS DE COSTOS'!A:D,3,0)</f>
        <v>Wompi Suroccidente</v>
      </c>
      <c r="D2023" s="40">
        <v>52356</v>
      </c>
      <c r="E2023" s="40">
        <v>3037918</v>
      </c>
      <c r="F2023" s="40">
        <v>25085</v>
      </c>
      <c r="G2023" s="40" t="s">
        <v>33</v>
      </c>
      <c r="H2023" s="40" t="s">
        <v>133</v>
      </c>
      <c r="I2023" s="40" t="s">
        <v>863</v>
      </c>
      <c r="J2023" s="40" t="s">
        <v>1734</v>
      </c>
      <c r="K2023" s="40" t="s">
        <v>1170</v>
      </c>
      <c r="L2023" s="40" t="s">
        <v>9975</v>
      </c>
      <c r="M2023" s="103">
        <v>45981.333333333343</v>
      </c>
      <c r="N2023" s="103">
        <v>45987.69027777778</v>
      </c>
      <c r="O2023" s="40" t="s">
        <v>35</v>
      </c>
      <c r="P2023" s="40" t="s">
        <v>35</v>
      </c>
      <c r="Q2023" s="40" t="s">
        <v>1494</v>
      </c>
      <c r="R2023" s="40" t="s">
        <v>1495</v>
      </c>
      <c r="S2023" s="40" t="s">
        <v>12216</v>
      </c>
      <c r="T2023" s="40" t="s">
        <v>1497</v>
      </c>
      <c r="U2023" s="40">
        <v>64</v>
      </c>
      <c r="V2023" s="40" t="str">
        <f>VLOOKUP(D2023,TIPOLOGIA!A:F,5,0)</f>
        <v>INTERMEDIA</v>
      </c>
      <c r="W2023" s="40" t="str">
        <f>VLOOKUP(D2023,TIPOLOGIA!A:F,6,0)</f>
        <v>TERRESTRE</v>
      </c>
      <c r="X2023" s="40" t="s">
        <v>1749</v>
      </c>
      <c r="Y2023" s="40">
        <v>1</v>
      </c>
      <c r="Z2023" s="51">
        <f>IF(T2023="SOPORTE_TELEFÓNICO",'TARIFAS 2025'!$B$14,IF(V2023="PRINCIPAL",'TARIFAS 2025'!$B$11,IF(V2023="INTERMEDIA",'TARIFAS 2025'!$C$11,IF(V2023="LEJANA",'TARIFAS 2025'!$D$11))))</f>
        <v>36351</v>
      </c>
      <c r="AA2023" s="51">
        <f t="shared" si="32"/>
        <v>36351</v>
      </c>
    </row>
    <row r="2024" spans="1:27" s="85" customFormat="1" x14ac:dyDescent="0.3">
      <c r="A2024" s="40" t="s">
        <v>77</v>
      </c>
      <c r="B2024" s="40" t="str">
        <f>VLOOKUP(A2024,'CENTROS DE COSTOS'!A:D,2,0)</f>
        <v>0036-0003</v>
      </c>
      <c r="C2024" s="40" t="str">
        <f>VLOOKUP(A2024,'CENTROS DE COSTOS'!A:D,3,0)</f>
        <v>Wompi Suroccidente</v>
      </c>
      <c r="D2024" s="40">
        <v>76001</v>
      </c>
      <c r="E2024" s="40">
        <v>3062243</v>
      </c>
      <c r="F2024" s="40">
        <v>23480</v>
      </c>
      <c r="G2024" s="40" t="s">
        <v>33</v>
      </c>
      <c r="H2024" s="40" t="s">
        <v>1101</v>
      </c>
      <c r="I2024" s="40" t="s">
        <v>77</v>
      </c>
      <c r="J2024" s="40" t="s">
        <v>7761</v>
      </c>
      <c r="K2024" s="40" t="s">
        <v>1170</v>
      </c>
      <c r="L2024" s="40" t="s">
        <v>9976</v>
      </c>
      <c r="M2024" s="103">
        <v>45986.65</v>
      </c>
      <c r="N2024" s="103">
        <v>45987.692361111112</v>
      </c>
      <c r="O2024" s="40" t="s">
        <v>35</v>
      </c>
      <c r="P2024" s="40" t="s">
        <v>35</v>
      </c>
      <c r="Q2024" s="40" t="s">
        <v>1494</v>
      </c>
      <c r="R2024" s="40" t="s">
        <v>1495</v>
      </c>
      <c r="S2024" s="40" t="s">
        <v>12217</v>
      </c>
      <c r="T2024" s="40" t="s">
        <v>1172</v>
      </c>
      <c r="U2024" s="40">
        <v>64</v>
      </c>
      <c r="V2024" s="40" t="str">
        <f>VLOOKUP(D2024,TIPOLOGIA!A:F,5,0)</f>
        <v>PRINCIPAL</v>
      </c>
      <c r="W2024" s="40" t="str">
        <f>VLOOKUP(D2024,TIPOLOGIA!A:F,6,0)</f>
        <v>TERRESTRE</v>
      </c>
      <c r="X2024" s="40" t="s">
        <v>1221</v>
      </c>
      <c r="Y2024" s="40">
        <v>1</v>
      </c>
      <c r="Z2024" s="51">
        <f>IF(T2024="SOPORTE_TELEFÓNICO",'TARIFAS 2025'!$B$14,IF(V2024="PRINCIPAL",'TARIFAS 2025'!$B$11,IF(V2024="INTERMEDIA",'TARIFAS 2025'!$C$11,IF(V2024="LEJANA",'TARIFAS 2025'!$D$11))))</f>
        <v>31419</v>
      </c>
      <c r="AA2024" s="51">
        <f t="shared" si="32"/>
        <v>31419</v>
      </c>
    </row>
    <row r="2025" spans="1:27" s="85" customFormat="1" x14ac:dyDescent="0.3">
      <c r="A2025" s="40" t="s">
        <v>74</v>
      </c>
      <c r="B2025" s="40" t="str">
        <f>VLOOKUP(A2025,'CENTROS DE COSTOS'!A:D,2,0)</f>
        <v>0036-0007</v>
      </c>
      <c r="C2025" s="40" t="str">
        <f>VLOOKUP(A2025,'CENTROS DE COSTOS'!A:D,3,0)</f>
        <v>Wompi Santander</v>
      </c>
      <c r="D2025" s="40">
        <v>68684</v>
      </c>
      <c r="E2025" s="40">
        <v>3039065</v>
      </c>
      <c r="F2025" s="40">
        <v>77322</v>
      </c>
      <c r="G2025" s="40" t="s">
        <v>33</v>
      </c>
      <c r="H2025" s="40" t="s">
        <v>963</v>
      </c>
      <c r="I2025" s="40" t="s">
        <v>1022</v>
      </c>
      <c r="J2025" s="40" t="s">
        <v>7762</v>
      </c>
      <c r="K2025" s="40" t="s">
        <v>1170</v>
      </c>
      <c r="L2025" s="40" t="s">
        <v>9977</v>
      </c>
      <c r="M2025" s="103">
        <v>45981.372916666667</v>
      </c>
      <c r="N2025" s="103">
        <v>45987.696527777778</v>
      </c>
      <c r="O2025" s="40" t="s">
        <v>35</v>
      </c>
      <c r="P2025" s="40" t="s">
        <v>35</v>
      </c>
      <c r="Q2025" s="40" t="s">
        <v>1494</v>
      </c>
      <c r="R2025" s="40" t="s">
        <v>1495</v>
      </c>
      <c r="S2025" s="40" t="s">
        <v>12218</v>
      </c>
      <c r="T2025" s="40" t="s">
        <v>1497</v>
      </c>
      <c r="U2025" s="40">
        <v>24</v>
      </c>
      <c r="V2025" s="40" t="str">
        <f>VLOOKUP(D2025,TIPOLOGIA!A:F,5,0)</f>
        <v>LEJANA</v>
      </c>
      <c r="W2025" s="40" t="str">
        <f>VLOOKUP(D2025,TIPOLOGIA!A:F,6,0)</f>
        <v>TERRESTRE</v>
      </c>
      <c r="X2025" s="40" t="s">
        <v>12480</v>
      </c>
      <c r="Y2025" s="40">
        <v>1</v>
      </c>
      <c r="Z2025" s="51">
        <f>IF(T2025="SOPORTE_TELEFÓNICO",'TARIFAS 2025'!$B$14,IF(V2025="PRINCIPAL",'TARIFAS 2025'!$B$11,IF(V2025="INTERMEDIA",'TARIFAS 2025'!$C$11,IF(V2025="LEJANA",'TARIFAS 2025'!$D$11))))</f>
        <v>40250</v>
      </c>
      <c r="AA2025" s="51">
        <f t="shared" si="32"/>
        <v>40250</v>
      </c>
    </row>
    <row r="2026" spans="1:27" s="85" customFormat="1" x14ac:dyDescent="0.3">
      <c r="A2026" s="40" t="s">
        <v>96</v>
      </c>
      <c r="B2026" s="40" t="str">
        <f>VLOOKUP(A2026,'CENTROS DE COSTOS'!A:D,2,0)</f>
        <v>0036-0007</v>
      </c>
      <c r="C2026" s="40" t="str">
        <f>VLOOKUP(A2026,'CENTROS DE COSTOS'!A:D,3,0)</f>
        <v>Wompi Santander</v>
      </c>
      <c r="D2026" s="40">
        <v>15322</v>
      </c>
      <c r="E2026" s="40">
        <v>3039560</v>
      </c>
      <c r="F2026" s="40">
        <v>70272</v>
      </c>
      <c r="G2026" s="40" t="s">
        <v>33</v>
      </c>
      <c r="H2026" s="40" t="s">
        <v>322</v>
      </c>
      <c r="I2026" s="40" t="s">
        <v>361</v>
      </c>
      <c r="J2026" s="40" t="s">
        <v>7763</v>
      </c>
      <c r="K2026" s="40" t="s">
        <v>1170</v>
      </c>
      <c r="L2026" s="40" t="s">
        <v>9978</v>
      </c>
      <c r="M2026" s="103">
        <v>45981.397222222222</v>
      </c>
      <c r="N2026" s="103">
        <v>45987.706944444442</v>
      </c>
      <c r="O2026" s="40" t="s">
        <v>35</v>
      </c>
      <c r="P2026" s="40" t="s">
        <v>35</v>
      </c>
      <c r="Q2026" s="40" t="s">
        <v>1494</v>
      </c>
      <c r="R2026" s="40" t="s">
        <v>1495</v>
      </c>
      <c r="S2026" s="40" t="s">
        <v>12219</v>
      </c>
      <c r="T2026" s="40" t="s">
        <v>1497</v>
      </c>
      <c r="U2026" s="40">
        <v>32</v>
      </c>
      <c r="V2026" s="40" t="str">
        <f>VLOOKUP(D2026,TIPOLOGIA!A:F,5,0)</f>
        <v>INTERMEDIA</v>
      </c>
      <c r="W2026" s="40" t="str">
        <f>VLOOKUP(D2026,TIPOLOGIA!A:F,6,0)</f>
        <v>TERRESTRE</v>
      </c>
      <c r="X2026" s="40" t="s">
        <v>1571</v>
      </c>
      <c r="Y2026" s="40">
        <v>1</v>
      </c>
      <c r="Z2026" s="51">
        <f>IF(T2026="SOPORTE_TELEFÓNICO",'TARIFAS 2025'!$B$14,IF(V2026="PRINCIPAL",'TARIFAS 2025'!$B$11,IF(V2026="INTERMEDIA",'TARIFAS 2025'!$C$11,IF(V2026="LEJANA",'TARIFAS 2025'!$D$11))))</f>
        <v>36351</v>
      </c>
      <c r="AA2026" s="51">
        <f t="shared" si="32"/>
        <v>36351</v>
      </c>
    </row>
    <row r="2027" spans="1:27" s="85" customFormat="1" x14ac:dyDescent="0.3">
      <c r="A2027" s="40" t="s">
        <v>88</v>
      </c>
      <c r="B2027" s="40" t="str">
        <f>VLOOKUP(A2027,'CENTROS DE COSTOS'!A:D,2,0)</f>
        <v>0036-0005</v>
      </c>
      <c r="C2027" s="40" t="str">
        <f>VLOOKUP(A2027,'CENTROS DE COSTOS'!A:D,3,0)</f>
        <v>Wompi Noroccidente</v>
      </c>
      <c r="D2027" s="40">
        <v>5030</v>
      </c>
      <c r="E2027" s="40">
        <v>3043067</v>
      </c>
      <c r="F2027" s="40">
        <v>48345</v>
      </c>
      <c r="G2027" s="40" t="s">
        <v>33</v>
      </c>
      <c r="H2027" s="40" t="s">
        <v>120</v>
      </c>
      <c r="I2027" s="40" t="s">
        <v>147</v>
      </c>
      <c r="J2027" s="40" t="s">
        <v>7764</v>
      </c>
      <c r="K2027" s="40" t="s">
        <v>1170</v>
      </c>
      <c r="L2027" s="40" t="s">
        <v>9979</v>
      </c>
      <c r="M2027" s="103">
        <v>45981.695138888892</v>
      </c>
      <c r="N2027" s="103">
        <v>45987.716666666667</v>
      </c>
      <c r="O2027" s="40" t="s">
        <v>35</v>
      </c>
      <c r="P2027" s="40" t="s">
        <v>35</v>
      </c>
      <c r="Q2027" s="40" t="s">
        <v>1494</v>
      </c>
      <c r="R2027" s="40" t="s">
        <v>1495</v>
      </c>
      <c r="S2027" s="40" t="s">
        <v>12220</v>
      </c>
      <c r="T2027" s="40" t="s">
        <v>1497</v>
      </c>
      <c r="U2027" s="40">
        <v>16</v>
      </c>
      <c r="V2027" s="40" t="str">
        <f>VLOOKUP(D2027,TIPOLOGIA!A:F,5,0)</f>
        <v>INTERMEDIA</v>
      </c>
      <c r="W2027" s="40" t="str">
        <f>VLOOKUP(D2027,TIPOLOGIA!A:F,6,0)</f>
        <v>TERRESTRE</v>
      </c>
      <c r="X2027" s="40" t="s">
        <v>1498</v>
      </c>
      <c r="Y2027" s="40">
        <v>1</v>
      </c>
      <c r="Z2027" s="51">
        <f>IF(T2027="SOPORTE_TELEFÓNICO",'TARIFAS 2025'!$B$14,IF(V2027="PRINCIPAL",'TARIFAS 2025'!$B$11,IF(V2027="INTERMEDIA",'TARIFAS 2025'!$C$11,IF(V2027="LEJANA",'TARIFAS 2025'!$D$11))))</f>
        <v>36351</v>
      </c>
      <c r="AA2027" s="51">
        <f t="shared" si="32"/>
        <v>36351</v>
      </c>
    </row>
    <row r="2028" spans="1:27" s="85" customFormat="1" x14ac:dyDescent="0.3">
      <c r="A2028" s="40" t="s">
        <v>71</v>
      </c>
      <c r="B2028" s="40" t="str">
        <f>VLOOKUP(A2028,'CENTROS DE COSTOS'!A:D,2,0)</f>
        <v>0036-0004</v>
      </c>
      <c r="C2028" s="40" t="str">
        <f>VLOOKUP(A2028,'CENTROS DE COSTOS'!A:D,3,0)</f>
        <v>Wompi Centro</v>
      </c>
      <c r="D2028" s="40">
        <v>25320</v>
      </c>
      <c r="E2028" s="40">
        <v>3047420</v>
      </c>
      <c r="F2028" s="40">
        <v>75571</v>
      </c>
      <c r="G2028" s="40" t="s">
        <v>33</v>
      </c>
      <c r="H2028" s="40" t="s">
        <v>618</v>
      </c>
      <c r="I2028" s="40" t="s">
        <v>659</v>
      </c>
      <c r="J2028" s="40" t="s">
        <v>7765</v>
      </c>
      <c r="K2028" s="40" t="s">
        <v>1170</v>
      </c>
      <c r="L2028" s="40" t="s">
        <v>9980</v>
      </c>
      <c r="M2028" s="103">
        <v>45982.620138888888</v>
      </c>
      <c r="N2028" s="103">
        <v>45987.717361111107</v>
      </c>
      <c r="O2028" s="40" t="s">
        <v>35</v>
      </c>
      <c r="P2028" s="40" t="s">
        <v>35</v>
      </c>
      <c r="Q2028" s="40" t="s">
        <v>1494</v>
      </c>
      <c r="R2028" s="40" t="s">
        <v>1495</v>
      </c>
      <c r="S2028" s="40" t="s">
        <v>12221</v>
      </c>
      <c r="T2028" s="40" t="s">
        <v>1497</v>
      </c>
      <c r="U2028" s="40">
        <v>40</v>
      </c>
      <c r="V2028" s="40" t="str">
        <f>VLOOKUP(D2028,TIPOLOGIA!A:F,5,0)</f>
        <v>LEJANA</v>
      </c>
      <c r="W2028" s="40" t="str">
        <f>VLOOKUP(D2028,TIPOLOGIA!A:F,6,0)</f>
        <v>TERRESTRE</v>
      </c>
      <c r="X2028" s="40" t="s">
        <v>1591</v>
      </c>
      <c r="Y2028" s="40">
        <v>1</v>
      </c>
      <c r="Z2028" s="51">
        <f>IF(T2028="SOPORTE_TELEFÓNICO",'TARIFAS 2025'!$B$14,IF(V2028="PRINCIPAL",'TARIFAS 2025'!$B$11,IF(V2028="INTERMEDIA",'TARIFAS 2025'!$C$11,IF(V2028="LEJANA",'TARIFAS 2025'!$D$11))))</f>
        <v>40250</v>
      </c>
      <c r="AA2028" s="51">
        <f t="shared" si="32"/>
        <v>40250</v>
      </c>
    </row>
    <row r="2029" spans="1:27" s="85" customFormat="1" x14ac:dyDescent="0.3">
      <c r="A2029" s="40" t="s">
        <v>71</v>
      </c>
      <c r="B2029" s="40" t="str">
        <f>VLOOKUP(A2029,'CENTROS DE COSTOS'!A:D,2,0)</f>
        <v>0036-0004</v>
      </c>
      <c r="C2029" s="40" t="str">
        <f>VLOOKUP(A2029,'CENTROS DE COSTOS'!A:D,3,0)</f>
        <v>Wompi Centro</v>
      </c>
      <c r="D2029" s="40">
        <v>25126</v>
      </c>
      <c r="E2029" s="40">
        <v>3052775</v>
      </c>
      <c r="F2029" s="40">
        <v>57440</v>
      </c>
      <c r="G2029" s="40" t="s">
        <v>33</v>
      </c>
      <c r="H2029" s="40" t="s">
        <v>618</v>
      </c>
      <c r="I2029" s="40" t="s">
        <v>633</v>
      </c>
      <c r="J2029" s="40" t="s">
        <v>1691</v>
      </c>
      <c r="K2029" s="40" t="s">
        <v>1170</v>
      </c>
      <c r="L2029" s="40" t="s">
        <v>9981</v>
      </c>
      <c r="M2029" s="103">
        <v>45985.425000000003</v>
      </c>
      <c r="N2029" s="103">
        <v>45987.718055555553</v>
      </c>
      <c r="O2029" s="40" t="s">
        <v>35</v>
      </c>
      <c r="P2029" s="40" t="s">
        <v>35</v>
      </c>
      <c r="Q2029" s="40" t="s">
        <v>1494</v>
      </c>
      <c r="R2029" s="40" t="s">
        <v>1495</v>
      </c>
      <c r="S2029" s="40" t="s">
        <v>12222</v>
      </c>
      <c r="T2029" s="40" t="s">
        <v>1497</v>
      </c>
      <c r="U2029" s="40">
        <v>56</v>
      </c>
      <c r="V2029" s="40" t="str">
        <f>VLOOKUP(D2029,TIPOLOGIA!A:F,5,0)</f>
        <v>INTERMEDIA</v>
      </c>
      <c r="W2029" s="40" t="str">
        <f>VLOOKUP(D2029,TIPOLOGIA!A:F,6,0)</f>
        <v>TERRESTRE</v>
      </c>
      <c r="X2029" s="40" t="s">
        <v>1802</v>
      </c>
      <c r="Y2029" s="40">
        <v>1</v>
      </c>
      <c r="Z2029" s="51">
        <f>IF(T2029="SOPORTE_TELEFÓNICO",'TARIFAS 2025'!$B$14,IF(V2029="PRINCIPAL",'TARIFAS 2025'!$B$11,IF(V2029="INTERMEDIA",'TARIFAS 2025'!$C$11,IF(V2029="LEJANA",'TARIFAS 2025'!$D$11))))</f>
        <v>36351</v>
      </c>
      <c r="AA2029" s="51">
        <f t="shared" si="32"/>
        <v>36351</v>
      </c>
    </row>
    <row r="2030" spans="1:27" s="85" customFormat="1" x14ac:dyDescent="0.3">
      <c r="A2030" s="40" t="s">
        <v>71</v>
      </c>
      <c r="B2030" s="40" t="str">
        <f>VLOOKUP(A2030,'CENTROS DE COSTOS'!A:D,2,0)</f>
        <v>0036-0004</v>
      </c>
      <c r="C2030" s="40" t="str">
        <f>VLOOKUP(A2030,'CENTROS DE COSTOS'!A:D,3,0)</f>
        <v>Wompi Centro</v>
      </c>
      <c r="D2030" s="40">
        <v>25898</v>
      </c>
      <c r="E2030" s="40">
        <v>3048799</v>
      </c>
      <c r="F2030" s="40">
        <v>57612</v>
      </c>
      <c r="G2030" s="40" t="s">
        <v>33</v>
      </c>
      <c r="H2030" s="40" t="s">
        <v>618</v>
      </c>
      <c r="I2030" s="40" t="s">
        <v>726</v>
      </c>
      <c r="J2030" s="40" t="s">
        <v>7766</v>
      </c>
      <c r="K2030" s="40" t="s">
        <v>1170</v>
      </c>
      <c r="L2030" s="40" t="s">
        <v>9982</v>
      </c>
      <c r="M2030" s="103">
        <v>45985.333333333343</v>
      </c>
      <c r="N2030" s="103">
        <v>45987.718055555553</v>
      </c>
      <c r="O2030" s="40" t="s">
        <v>35</v>
      </c>
      <c r="P2030" s="40" t="s">
        <v>35</v>
      </c>
      <c r="Q2030" s="40" t="s">
        <v>1494</v>
      </c>
      <c r="R2030" s="40" t="s">
        <v>1495</v>
      </c>
      <c r="S2030" s="40" t="s">
        <v>12223</v>
      </c>
      <c r="T2030" s="40" t="s">
        <v>1497</v>
      </c>
      <c r="U2030" s="40">
        <v>24</v>
      </c>
      <c r="V2030" s="40" t="str">
        <f>VLOOKUP(D2030,TIPOLOGIA!A:F,5,0)</f>
        <v>INTERMEDIA</v>
      </c>
      <c r="W2030" s="40" t="str">
        <f>VLOOKUP(D2030,TIPOLOGIA!A:F,6,0)</f>
        <v>TERRESTRE</v>
      </c>
      <c r="X2030" s="40" t="s">
        <v>1591</v>
      </c>
      <c r="Y2030" s="40">
        <v>1</v>
      </c>
      <c r="Z2030" s="51">
        <f>IF(T2030="SOPORTE_TELEFÓNICO",'TARIFAS 2025'!$B$14,IF(V2030="PRINCIPAL",'TARIFAS 2025'!$B$11,IF(V2030="INTERMEDIA",'TARIFAS 2025'!$C$11,IF(V2030="LEJANA",'TARIFAS 2025'!$D$11))))</f>
        <v>36351</v>
      </c>
      <c r="AA2030" s="51">
        <f t="shared" si="32"/>
        <v>36351</v>
      </c>
    </row>
    <row r="2031" spans="1:27" s="85" customFormat="1" x14ac:dyDescent="0.3">
      <c r="A2031" s="40" t="s">
        <v>71</v>
      </c>
      <c r="B2031" s="40" t="str">
        <f>VLOOKUP(A2031,'CENTROS DE COSTOS'!A:D,2,0)</f>
        <v>0036-0004</v>
      </c>
      <c r="C2031" s="40" t="str">
        <f>VLOOKUP(A2031,'CENTROS DE COSTOS'!A:D,3,0)</f>
        <v>Wompi Centro</v>
      </c>
      <c r="D2031" s="40">
        <v>25898</v>
      </c>
      <c r="E2031" s="40">
        <v>3053579</v>
      </c>
      <c r="F2031" s="40">
        <v>76427</v>
      </c>
      <c r="G2031" s="40" t="s">
        <v>33</v>
      </c>
      <c r="H2031" s="40" t="s">
        <v>618</v>
      </c>
      <c r="I2031" s="40" t="s">
        <v>726</v>
      </c>
      <c r="J2031" s="40" t="s">
        <v>7767</v>
      </c>
      <c r="K2031" s="40" t="s">
        <v>1170</v>
      </c>
      <c r="L2031" s="40" t="s">
        <v>9983</v>
      </c>
      <c r="M2031" s="103">
        <v>45985.479166666657</v>
      </c>
      <c r="N2031" s="103">
        <v>45987.71875</v>
      </c>
      <c r="O2031" s="40" t="s">
        <v>35</v>
      </c>
      <c r="P2031" s="40" t="s">
        <v>35</v>
      </c>
      <c r="Q2031" s="40" t="s">
        <v>1494</v>
      </c>
      <c r="R2031" s="40" t="s">
        <v>1495</v>
      </c>
      <c r="S2031" s="40" t="s">
        <v>12224</v>
      </c>
      <c r="T2031" s="40" t="s">
        <v>1497</v>
      </c>
      <c r="U2031" s="40">
        <v>24</v>
      </c>
      <c r="V2031" s="40" t="str">
        <f>VLOOKUP(D2031,TIPOLOGIA!A:F,5,0)</f>
        <v>INTERMEDIA</v>
      </c>
      <c r="W2031" s="40" t="str">
        <f>VLOOKUP(D2031,TIPOLOGIA!A:F,6,0)</f>
        <v>TERRESTRE</v>
      </c>
      <c r="X2031" s="40" t="s">
        <v>1802</v>
      </c>
      <c r="Y2031" s="40">
        <v>1</v>
      </c>
      <c r="Z2031" s="51">
        <f>IF(T2031="SOPORTE_TELEFÓNICO",'TARIFAS 2025'!$B$14,IF(V2031="PRINCIPAL",'TARIFAS 2025'!$B$11,IF(V2031="INTERMEDIA",'TARIFAS 2025'!$C$11,IF(V2031="LEJANA",'TARIFAS 2025'!$D$11))))</f>
        <v>36351</v>
      </c>
      <c r="AA2031" s="51">
        <f t="shared" si="32"/>
        <v>36351</v>
      </c>
    </row>
    <row r="2032" spans="1:27" s="85" customFormat="1" x14ac:dyDescent="0.3">
      <c r="A2032" s="40" t="s">
        <v>71</v>
      </c>
      <c r="B2032" s="40" t="str">
        <f>VLOOKUP(A2032,'CENTROS DE COSTOS'!A:D,2,0)</f>
        <v>0036-0004</v>
      </c>
      <c r="C2032" s="40" t="str">
        <f>VLOOKUP(A2032,'CENTROS DE COSTOS'!A:D,3,0)</f>
        <v>Wompi Centro</v>
      </c>
      <c r="D2032" s="40">
        <v>25126</v>
      </c>
      <c r="E2032" s="40">
        <v>3054482</v>
      </c>
      <c r="F2032" s="40">
        <v>74506</v>
      </c>
      <c r="G2032" s="40" t="s">
        <v>33</v>
      </c>
      <c r="H2032" s="40" t="s">
        <v>618</v>
      </c>
      <c r="I2032" s="40" t="s">
        <v>633</v>
      </c>
      <c r="J2032" s="40" t="s">
        <v>1692</v>
      </c>
      <c r="K2032" s="40" t="s">
        <v>1170</v>
      </c>
      <c r="L2032" s="40" t="s">
        <v>9984</v>
      </c>
      <c r="M2032" s="103">
        <v>45985.56527777778</v>
      </c>
      <c r="N2032" s="103">
        <v>45987.719444444447</v>
      </c>
      <c r="O2032" s="40" t="s">
        <v>35</v>
      </c>
      <c r="P2032" s="40" t="s">
        <v>35</v>
      </c>
      <c r="Q2032" s="40" t="s">
        <v>1494</v>
      </c>
      <c r="R2032" s="40" t="s">
        <v>1495</v>
      </c>
      <c r="S2032" s="40" t="s">
        <v>12225</v>
      </c>
      <c r="T2032" s="40" t="s">
        <v>1497</v>
      </c>
      <c r="U2032" s="40">
        <v>32</v>
      </c>
      <c r="V2032" s="40" t="str">
        <f>VLOOKUP(D2032,TIPOLOGIA!A:F,5,0)</f>
        <v>INTERMEDIA</v>
      </c>
      <c r="W2032" s="40" t="str">
        <f>VLOOKUP(D2032,TIPOLOGIA!A:F,6,0)</f>
        <v>TERRESTRE</v>
      </c>
      <c r="X2032" s="40" t="s">
        <v>1802</v>
      </c>
      <c r="Y2032" s="40">
        <v>1</v>
      </c>
      <c r="Z2032" s="51">
        <f>IF(T2032="SOPORTE_TELEFÓNICO",'TARIFAS 2025'!$B$14,IF(V2032="PRINCIPAL",'TARIFAS 2025'!$B$11,IF(V2032="INTERMEDIA",'TARIFAS 2025'!$C$11,IF(V2032="LEJANA",'TARIFAS 2025'!$D$11))))</f>
        <v>36351</v>
      </c>
      <c r="AA2032" s="51">
        <f t="shared" si="32"/>
        <v>36351</v>
      </c>
    </row>
    <row r="2033" spans="1:27" s="85" customFormat="1" x14ac:dyDescent="0.3">
      <c r="A2033" s="40" t="s">
        <v>71</v>
      </c>
      <c r="B2033" s="40" t="str">
        <f>VLOOKUP(A2033,'CENTROS DE COSTOS'!A:D,2,0)</f>
        <v>0036-0004</v>
      </c>
      <c r="C2033" s="40" t="str">
        <f>VLOOKUP(A2033,'CENTROS DE COSTOS'!A:D,3,0)</f>
        <v>Wompi Centro</v>
      </c>
      <c r="D2033" s="40">
        <v>25817</v>
      </c>
      <c r="E2033" s="40">
        <v>3054652</v>
      </c>
      <c r="F2033" s="40">
        <v>77419</v>
      </c>
      <c r="G2033" s="40" t="s">
        <v>33</v>
      </c>
      <c r="H2033" s="40" t="s">
        <v>618</v>
      </c>
      <c r="I2033" s="40" t="s">
        <v>712</v>
      </c>
      <c r="J2033" s="40" t="s">
        <v>7768</v>
      </c>
      <c r="K2033" s="40" t="s">
        <v>1170</v>
      </c>
      <c r="L2033" s="40" t="s">
        <v>9985</v>
      </c>
      <c r="M2033" s="103">
        <v>45985.568749999999</v>
      </c>
      <c r="N2033" s="103">
        <v>45987.720138888893</v>
      </c>
      <c r="O2033" s="40" t="s">
        <v>35</v>
      </c>
      <c r="P2033" s="40" t="s">
        <v>35</v>
      </c>
      <c r="Q2033" s="40" t="s">
        <v>1494</v>
      </c>
      <c r="R2033" s="40" t="s">
        <v>1495</v>
      </c>
      <c r="S2033" s="40" t="s">
        <v>12226</v>
      </c>
      <c r="T2033" s="40" t="s">
        <v>1497</v>
      </c>
      <c r="U2033" s="40">
        <v>32</v>
      </c>
      <c r="V2033" s="40" t="str">
        <f>VLOOKUP(D2033,TIPOLOGIA!A:F,5,0)</f>
        <v>INTERMEDIA</v>
      </c>
      <c r="W2033" s="40" t="str">
        <f>VLOOKUP(D2033,TIPOLOGIA!A:F,6,0)</f>
        <v>TERRESTRE</v>
      </c>
      <c r="X2033" s="40" t="s">
        <v>1802</v>
      </c>
      <c r="Y2033" s="40">
        <v>1</v>
      </c>
      <c r="Z2033" s="51">
        <f>IF(T2033="SOPORTE_TELEFÓNICO",'TARIFAS 2025'!$B$14,IF(V2033="PRINCIPAL",'TARIFAS 2025'!$B$11,IF(V2033="INTERMEDIA",'TARIFAS 2025'!$C$11,IF(V2033="LEJANA",'TARIFAS 2025'!$D$11))))</f>
        <v>36351</v>
      </c>
      <c r="AA2033" s="51">
        <f t="shared" si="32"/>
        <v>36351</v>
      </c>
    </row>
    <row r="2034" spans="1:27" s="85" customFormat="1" x14ac:dyDescent="0.3">
      <c r="A2034" s="40" t="s">
        <v>96</v>
      </c>
      <c r="B2034" s="40" t="str">
        <f>VLOOKUP(A2034,'CENTROS DE COSTOS'!A:D,2,0)</f>
        <v>0036-0007</v>
      </c>
      <c r="C2034" s="40" t="str">
        <f>VLOOKUP(A2034,'CENTROS DE COSTOS'!A:D,3,0)</f>
        <v>Wompi Santander</v>
      </c>
      <c r="D2034" s="40">
        <v>15001</v>
      </c>
      <c r="E2034" s="40">
        <v>3062640</v>
      </c>
      <c r="F2034" s="40">
        <v>37788</v>
      </c>
      <c r="G2034" s="40" t="s">
        <v>33</v>
      </c>
      <c r="H2034" s="40" t="s">
        <v>322</v>
      </c>
      <c r="I2034" s="40" t="s">
        <v>96</v>
      </c>
      <c r="J2034" s="40" t="s">
        <v>1568</v>
      </c>
      <c r="K2034" s="40" t="s">
        <v>1170</v>
      </c>
      <c r="L2034" s="40" t="s">
        <v>9986</v>
      </c>
      <c r="M2034" s="103">
        <v>45986.681944444441</v>
      </c>
      <c r="N2034" s="103">
        <v>45988.335416666669</v>
      </c>
      <c r="O2034" s="40" t="s">
        <v>35</v>
      </c>
      <c r="P2034" s="40" t="s">
        <v>35</v>
      </c>
      <c r="Q2034" s="40" t="s">
        <v>1494</v>
      </c>
      <c r="R2034" s="40" t="s">
        <v>1495</v>
      </c>
      <c r="S2034" s="40" t="s">
        <v>12227</v>
      </c>
      <c r="T2034" s="40" t="s">
        <v>1172</v>
      </c>
      <c r="U2034" s="40">
        <v>56</v>
      </c>
      <c r="V2034" s="40" t="str">
        <f>VLOOKUP(D2034,TIPOLOGIA!A:F,5,0)</f>
        <v>PRINCIPAL</v>
      </c>
      <c r="W2034" s="40" t="str">
        <f>VLOOKUP(D2034,TIPOLOGIA!A:F,6,0)</f>
        <v>TERRESTRE</v>
      </c>
      <c r="X2034" s="40" t="s">
        <v>1354</v>
      </c>
      <c r="Y2034" s="40">
        <v>1</v>
      </c>
      <c r="Z2034" s="51">
        <f>IF(T2034="SOPORTE_TELEFÓNICO",'TARIFAS 2025'!$B$14,IF(V2034="PRINCIPAL",'TARIFAS 2025'!$B$11,IF(V2034="INTERMEDIA",'TARIFAS 2025'!$C$11,IF(V2034="LEJANA",'TARIFAS 2025'!$D$11))))</f>
        <v>31419</v>
      </c>
      <c r="AA2034" s="51">
        <f t="shared" si="32"/>
        <v>31419</v>
      </c>
    </row>
    <row r="2035" spans="1:27" s="85" customFormat="1" x14ac:dyDescent="0.3">
      <c r="A2035" s="40" t="s">
        <v>81</v>
      </c>
      <c r="B2035" s="40" t="str">
        <f>VLOOKUP(A2035,'CENTROS DE COSTOS'!A:D,2,0)</f>
        <v>0036-0007</v>
      </c>
      <c r="C2035" s="40" t="str">
        <f>VLOOKUP(A2035,'CENTROS DE COSTOS'!A:D,3,0)</f>
        <v>Wompi Santander</v>
      </c>
      <c r="D2035" s="40">
        <v>54001</v>
      </c>
      <c r="E2035" s="40">
        <v>3063326</v>
      </c>
      <c r="F2035" s="40">
        <v>68384</v>
      </c>
      <c r="G2035" s="40" t="s">
        <v>33</v>
      </c>
      <c r="H2035" s="40" t="s">
        <v>891</v>
      </c>
      <c r="I2035" s="40" t="s">
        <v>81</v>
      </c>
      <c r="J2035" s="40" t="s">
        <v>7769</v>
      </c>
      <c r="K2035" s="40" t="s">
        <v>1170</v>
      </c>
      <c r="L2035" s="40" t="s">
        <v>9987</v>
      </c>
      <c r="M2035" s="103">
        <v>45987.333333333343</v>
      </c>
      <c r="N2035" s="103">
        <v>45988.337500000001</v>
      </c>
      <c r="O2035" s="40" t="s">
        <v>35</v>
      </c>
      <c r="P2035" s="40" t="s">
        <v>35</v>
      </c>
      <c r="Q2035" s="40" t="s">
        <v>1494</v>
      </c>
      <c r="R2035" s="40" t="s">
        <v>1495</v>
      </c>
      <c r="S2035" s="40" t="s">
        <v>12228</v>
      </c>
      <c r="T2035" s="40" t="s">
        <v>1172</v>
      </c>
      <c r="U2035" s="40">
        <v>16</v>
      </c>
      <c r="V2035" s="40" t="str">
        <f>VLOOKUP(D2035,TIPOLOGIA!A:F,5,0)</f>
        <v>PRINCIPAL</v>
      </c>
      <c r="W2035" s="40" t="str">
        <f>VLOOKUP(D2035,TIPOLOGIA!A:F,6,0)</f>
        <v>TERRESTRE</v>
      </c>
      <c r="X2035" s="40" t="s">
        <v>1211</v>
      </c>
      <c r="Y2035" s="40">
        <v>1</v>
      </c>
      <c r="Z2035" s="51">
        <f>IF(T2035="SOPORTE_TELEFÓNICO",'TARIFAS 2025'!$B$14,IF(V2035="PRINCIPAL",'TARIFAS 2025'!$B$11,IF(V2035="INTERMEDIA",'TARIFAS 2025'!$C$11,IF(V2035="LEJANA",'TARIFAS 2025'!$D$11))))</f>
        <v>31419</v>
      </c>
      <c r="AA2035" s="51">
        <f t="shared" si="32"/>
        <v>31419</v>
      </c>
    </row>
    <row r="2036" spans="1:27" s="85" customFormat="1" x14ac:dyDescent="0.3">
      <c r="A2036" s="40" t="s">
        <v>99</v>
      </c>
      <c r="B2036" s="40" t="str">
        <f>VLOOKUP(A2036,'CENTROS DE COSTOS'!A:D,2,0)</f>
        <v>0036-0006</v>
      </c>
      <c r="C2036" s="40" t="str">
        <f>VLOOKUP(A2036,'CENTROS DE COSTOS'!A:D,3,0)</f>
        <v>Wompi Oriente</v>
      </c>
      <c r="D2036" s="40">
        <v>85001</v>
      </c>
      <c r="E2036" s="40">
        <v>3068132</v>
      </c>
      <c r="F2036" s="40">
        <v>76293</v>
      </c>
      <c r="G2036" s="40" t="s">
        <v>33</v>
      </c>
      <c r="H2036" s="40" t="s">
        <v>481</v>
      </c>
      <c r="I2036" s="40" t="s">
        <v>99</v>
      </c>
      <c r="J2036" s="40" t="s">
        <v>1584</v>
      </c>
      <c r="K2036" s="40" t="s">
        <v>1170</v>
      </c>
      <c r="L2036" s="40" t="s">
        <v>9988</v>
      </c>
      <c r="M2036" s="103">
        <v>45987.673611111109</v>
      </c>
      <c r="N2036" s="103">
        <v>45988.340277777781</v>
      </c>
      <c r="O2036" s="40" t="s">
        <v>35</v>
      </c>
      <c r="P2036" s="40" t="s">
        <v>35</v>
      </c>
      <c r="Q2036" s="40" t="s">
        <v>1494</v>
      </c>
      <c r="R2036" s="40" t="s">
        <v>1495</v>
      </c>
      <c r="S2036" s="40" t="s">
        <v>12229</v>
      </c>
      <c r="T2036" s="40" t="s">
        <v>1172</v>
      </c>
      <c r="U2036" s="40">
        <v>32</v>
      </c>
      <c r="V2036" s="40" t="str">
        <f>VLOOKUP(D2036,TIPOLOGIA!A:F,5,0)</f>
        <v>PRINCIPAL</v>
      </c>
      <c r="W2036" s="40" t="str">
        <f>VLOOKUP(D2036,TIPOLOGIA!A:F,6,0)</f>
        <v>TERRESTRE</v>
      </c>
      <c r="X2036" s="40" t="s">
        <v>1219</v>
      </c>
      <c r="Y2036" s="40">
        <v>1</v>
      </c>
      <c r="Z2036" s="51">
        <f>IF(T2036="SOPORTE_TELEFÓNICO",'TARIFAS 2025'!$B$14,IF(V2036="PRINCIPAL",'TARIFAS 2025'!$B$11,IF(V2036="INTERMEDIA",'TARIFAS 2025'!$C$11,IF(V2036="LEJANA",'TARIFAS 2025'!$D$11))))</f>
        <v>31419</v>
      </c>
      <c r="AA2036" s="51">
        <f t="shared" si="32"/>
        <v>31419</v>
      </c>
    </row>
    <row r="2037" spans="1:27" s="85" customFormat="1" x14ac:dyDescent="0.3">
      <c r="A2037" s="40" t="s">
        <v>99</v>
      </c>
      <c r="B2037" s="40" t="str">
        <f>VLOOKUP(A2037,'CENTROS DE COSTOS'!A:D,2,0)</f>
        <v>0036-0006</v>
      </c>
      <c r="C2037" s="40" t="str">
        <f>VLOOKUP(A2037,'CENTROS DE COSTOS'!A:D,3,0)</f>
        <v>Wompi Oriente</v>
      </c>
      <c r="D2037" s="40">
        <v>85001</v>
      </c>
      <c r="E2037" s="40">
        <v>3063195</v>
      </c>
      <c r="F2037" s="40">
        <v>49231</v>
      </c>
      <c r="G2037" s="40" t="s">
        <v>33</v>
      </c>
      <c r="H2037" s="40" t="s">
        <v>481</v>
      </c>
      <c r="I2037" s="40" t="s">
        <v>99</v>
      </c>
      <c r="J2037" s="40" t="s">
        <v>1585</v>
      </c>
      <c r="K2037" s="40" t="s">
        <v>1170</v>
      </c>
      <c r="L2037" s="40" t="s">
        <v>9989</v>
      </c>
      <c r="M2037" s="103">
        <v>45987.333333333343</v>
      </c>
      <c r="N2037" s="103">
        <v>45988.34097222222</v>
      </c>
      <c r="O2037" s="40" t="s">
        <v>35</v>
      </c>
      <c r="P2037" s="40" t="s">
        <v>35</v>
      </c>
      <c r="Q2037" s="40" t="s">
        <v>1494</v>
      </c>
      <c r="R2037" s="40" t="s">
        <v>1495</v>
      </c>
      <c r="S2037" s="40" t="s">
        <v>12230</v>
      </c>
      <c r="T2037" s="40" t="s">
        <v>1172</v>
      </c>
      <c r="U2037" s="40">
        <v>64</v>
      </c>
      <c r="V2037" s="40" t="str">
        <f>VLOOKUP(D2037,TIPOLOGIA!A:F,5,0)</f>
        <v>PRINCIPAL</v>
      </c>
      <c r="W2037" s="40" t="str">
        <f>VLOOKUP(D2037,TIPOLOGIA!A:F,6,0)</f>
        <v>TERRESTRE</v>
      </c>
      <c r="X2037" s="40" t="s">
        <v>1219</v>
      </c>
      <c r="Y2037" s="40">
        <v>1</v>
      </c>
      <c r="Z2037" s="51">
        <f>IF(T2037="SOPORTE_TELEFÓNICO",'TARIFAS 2025'!$B$14,IF(V2037="PRINCIPAL",'TARIFAS 2025'!$B$11,IF(V2037="INTERMEDIA",'TARIFAS 2025'!$C$11,IF(V2037="LEJANA",'TARIFAS 2025'!$D$11))))</f>
        <v>31419</v>
      </c>
      <c r="AA2037" s="51">
        <f t="shared" si="32"/>
        <v>31419</v>
      </c>
    </row>
    <row r="2038" spans="1:27" s="85" customFormat="1" x14ac:dyDescent="0.3">
      <c r="A2038" s="40" t="s">
        <v>99</v>
      </c>
      <c r="B2038" s="40" t="str">
        <f>VLOOKUP(A2038,'CENTROS DE COSTOS'!A:D,2,0)</f>
        <v>0036-0006</v>
      </c>
      <c r="C2038" s="40" t="str">
        <f>VLOOKUP(A2038,'CENTROS DE COSTOS'!A:D,3,0)</f>
        <v>Wompi Oriente</v>
      </c>
      <c r="D2038" s="40">
        <v>85001</v>
      </c>
      <c r="E2038" s="40">
        <v>3068137</v>
      </c>
      <c r="F2038" s="40">
        <v>74497</v>
      </c>
      <c r="G2038" s="40" t="s">
        <v>33</v>
      </c>
      <c r="H2038" s="40" t="s">
        <v>481</v>
      </c>
      <c r="I2038" s="40" t="s">
        <v>99</v>
      </c>
      <c r="J2038" s="40" t="s">
        <v>7770</v>
      </c>
      <c r="K2038" s="40" t="s">
        <v>1170</v>
      </c>
      <c r="L2038" s="40" t="s">
        <v>9990</v>
      </c>
      <c r="M2038" s="103">
        <v>45987.674305555563</v>
      </c>
      <c r="N2038" s="103">
        <v>45988.341666666667</v>
      </c>
      <c r="O2038" s="40" t="s">
        <v>35</v>
      </c>
      <c r="P2038" s="40" t="s">
        <v>35</v>
      </c>
      <c r="Q2038" s="40" t="s">
        <v>1494</v>
      </c>
      <c r="R2038" s="40" t="s">
        <v>1495</v>
      </c>
      <c r="S2038" s="40" t="s">
        <v>12231</v>
      </c>
      <c r="T2038" s="40" t="s">
        <v>1172</v>
      </c>
      <c r="U2038" s="40">
        <v>32</v>
      </c>
      <c r="V2038" s="40" t="str">
        <f>VLOOKUP(D2038,TIPOLOGIA!A:F,5,0)</f>
        <v>PRINCIPAL</v>
      </c>
      <c r="W2038" s="40" t="str">
        <f>VLOOKUP(D2038,TIPOLOGIA!A:F,6,0)</f>
        <v>TERRESTRE</v>
      </c>
      <c r="X2038" s="40" t="s">
        <v>1219</v>
      </c>
      <c r="Y2038" s="40">
        <v>1</v>
      </c>
      <c r="Z2038" s="51">
        <f>IF(T2038="SOPORTE_TELEFÓNICO",'TARIFAS 2025'!$B$14,IF(V2038="PRINCIPAL",'TARIFAS 2025'!$B$11,IF(V2038="INTERMEDIA",'TARIFAS 2025'!$C$11,IF(V2038="LEJANA",'TARIFAS 2025'!$D$11))))</f>
        <v>31419</v>
      </c>
      <c r="AA2038" s="51">
        <f t="shared" si="32"/>
        <v>31419</v>
      </c>
    </row>
    <row r="2039" spans="1:27" s="85" customFormat="1" x14ac:dyDescent="0.3">
      <c r="A2039" s="40" t="s">
        <v>99</v>
      </c>
      <c r="B2039" s="40" t="str">
        <f>VLOOKUP(A2039,'CENTROS DE COSTOS'!A:D,2,0)</f>
        <v>0036-0006</v>
      </c>
      <c r="C2039" s="40" t="str">
        <f>VLOOKUP(A2039,'CENTROS DE COSTOS'!A:D,3,0)</f>
        <v>Wompi Oriente</v>
      </c>
      <c r="D2039" s="40">
        <v>85001</v>
      </c>
      <c r="E2039" s="40">
        <v>3066427</v>
      </c>
      <c r="F2039" s="40">
        <v>76291</v>
      </c>
      <c r="G2039" s="40" t="s">
        <v>33</v>
      </c>
      <c r="H2039" s="40" t="s">
        <v>481</v>
      </c>
      <c r="I2039" s="40" t="s">
        <v>99</v>
      </c>
      <c r="J2039" s="40" t="s">
        <v>7771</v>
      </c>
      <c r="K2039" s="40" t="s">
        <v>1170</v>
      </c>
      <c r="L2039" s="40" t="s">
        <v>9991</v>
      </c>
      <c r="M2039" s="103">
        <v>45987.5</v>
      </c>
      <c r="N2039" s="103">
        <v>45988.347916666673</v>
      </c>
      <c r="O2039" s="40" t="s">
        <v>35</v>
      </c>
      <c r="P2039" s="40" t="s">
        <v>35</v>
      </c>
      <c r="Q2039" s="40" t="s">
        <v>1494</v>
      </c>
      <c r="R2039" s="40" t="s">
        <v>1495</v>
      </c>
      <c r="S2039" s="40" t="s">
        <v>12232</v>
      </c>
      <c r="T2039" s="40" t="s">
        <v>1172</v>
      </c>
      <c r="U2039" s="40">
        <v>32</v>
      </c>
      <c r="V2039" s="40" t="str">
        <f>VLOOKUP(D2039,TIPOLOGIA!A:F,5,0)</f>
        <v>PRINCIPAL</v>
      </c>
      <c r="W2039" s="40" t="str">
        <f>VLOOKUP(D2039,TIPOLOGIA!A:F,6,0)</f>
        <v>TERRESTRE</v>
      </c>
      <c r="X2039" s="40" t="s">
        <v>1219</v>
      </c>
      <c r="Y2039" s="40">
        <v>1</v>
      </c>
      <c r="Z2039" s="51">
        <f>IF(T2039="SOPORTE_TELEFÓNICO",'TARIFAS 2025'!$B$14,IF(V2039="PRINCIPAL",'TARIFAS 2025'!$B$11,IF(V2039="INTERMEDIA",'TARIFAS 2025'!$C$11,IF(V2039="LEJANA",'TARIFAS 2025'!$D$11))))</f>
        <v>31419</v>
      </c>
      <c r="AA2039" s="51">
        <f t="shared" si="32"/>
        <v>31419</v>
      </c>
    </row>
    <row r="2040" spans="1:27" s="85" customFormat="1" x14ac:dyDescent="0.3">
      <c r="A2040" s="40" t="s">
        <v>96</v>
      </c>
      <c r="B2040" s="40" t="str">
        <f>VLOOKUP(A2040,'CENTROS DE COSTOS'!A:D,2,0)</f>
        <v>0036-0007</v>
      </c>
      <c r="C2040" s="40" t="str">
        <f>VLOOKUP(A2040,'CENTROS DE COSTOS'!A:D,3,0)</f>
        <v>Wompi Santander</v>
      </c>
      <c r="D2040" s="40">
        <v>15238</v>
      </c>
      <c r="E2040" s="40">
        <v>2999063</v>
      </c>
      <c r="F2040" s="40">
        <v>26691</v>
      </c>
      <c r="G2040" s="40" t="s">
        <v>33</v>
      </c>
      <c r="H2040" s="40" t="s">
        <v>322</v>
      </c>
      <c r="I2040" s="40" t="s">
        <v>352</v>
      </c>
      <c r="J2040" s="40" t="s">
        <v>7772</v>
      </c>
      <c r="K2040" s="40" t="s">
        <v>1170</v>
      </c>
      <c r="L2040" s="40" t="s">
        <v>9992</v>
      </c>
      <c r="M2040" s="103">
        <v>45972.333333333343</v>
      </c>
      <c r="N2040" s="103">
        <v>45988.349305555559</v>
      </c>
      <c r="O2040" s="40" t="s">
        <v>35</v>
      </c>
      <c r="P2040" s="40" t="s">
        <v>35</v>
      </c>
      <c r="Q2040" s="40" t="s">
        <v>1494</v>
      </c>
      <c r="R2040" s="40" t="s">
        <v>1495</v>
      </c>
      <c r="S2040" s="40" t="s">
        <v>12233</v>
      </c>
      <c r="T2040" s="40" t="s">
        <v>1497</v>
      </c>
      <c r="U2040" s="40">
        <v>16</v>
      </c>
      <c r="V2040" s="40" t="str">
        <f>VLOOKUP(D2040,TIPOLOGIA!A:F,5,0)</f>
        <v>INTERMEDIA</v>
      </c>
      <c r="W2040" s="40" t="str">
        <f>VLOOKUP(D2040,TIPOLOGIA!A:F,6,0)</f>
        <v>TERRESTRE</v>
      </c>
      <c r="X2040" s="40" t="s">
        <v>1675</v>
      </c>
      <c r="Y2040" s="40">
        <v>1</v>
      </c>
      <c r="Z2040" s="51">
        <f>IF(T2040="SOPORTE_TELEFÓNICO",'TARIFAS 2025'!$B$14,IF(V2040="PRINCIPAL",'TARIFAS 2025'!$B$11,IF(V2040="INTERMEDIA",'TARIFAS 2025'!$C$11,IF(V2040="LEJANA",'TARIFAS 2025'!$D$11))))</f>
        <v>36351</v>
      </c>
      <c r="AA2040" s="51">
        <f t="shared" si="32"/>
        <v>36351</v>
      </c>
    </row>
    <row r="2041" spans="1:27" s="85" customFormat="1" x14ac:dyDescent="0.3">
      <c r="A2041" s="40" t="s">
        <v>81</v>
      </c>
      <c r="B2041" s="40" t="str">
        <f>VLOOKUP(A2041,'CENTROS DE COSTOS'!A:D,2,0)</f>
        <v>0036-0007</v>
      </c>
      <c r="C2041" s="40" t="str">
        <f>VLOOKUP(A2041,'CENTROS DE COSTOS'!A:D,3,0)</f>
        <v>Wompi Santander</v>
      </c>
      <c r="D2041" s="40">
        <v>54743</v>
      </c>
      <c r="E2041" s="40">
        <v>3028745</v>
      </c>
      <c r="F2041" s="40">
        <v>78891</v>
      </c>
      <c r="G2041" s="40" t="s">
        <v>33</v>
      </c>
      <c r="H2041" s="40" t="s">
        <v>891</v>
      </c>
      <c r="I2041" s="40" t="s">
        <v>923</v>
      </c>
      <c r="J2041" s="40" t="s">
        <v>7773</v>
      </c>
      <c r="K2041" s="40" t="s">
        <v>1170</v>
      </c>
      <c r="L2041" s="40" t="s">
        <v>9993</v>
      </c>
      <c r="M2041" s="103">
        <v>45979.503472222219</v>
      </c>
      <c r="N2041" s="103">
        <v>45988.368750000001</v>
      </c>
      <c r="O2041" s="40" t="s">
        <v>35</v>
      </c>
      <c r="P2041" s="40" t="s">
        <v>35</v>
      </c>
      <c r="Q2041" s="40" t="s">
        <v>1494</v>
      </c>
      <c r="R2041" s="40" t="s">
        <v>1495</v>
      </c>
      <c r="S2041" s="40" t="s">
        <v>12234</v>
      </c>
      <c r="T2041" s="40" t="s">
        <v>1497</v>
      </c>
      <c r="U2041" s="40">
        <v>16</v>
      </c>
      <c r="V2041" s="40" t="str">
        <f>VLOOKUP(D2041,TIPOLOGIA!A:F,5,0)</f>
        <v>LEJANA</v>
      </c>
      <c r="W2041" s="40" t="str">
        <f>VLOOKUP(D2041,TIPOLOGIA!A:F,6,0)</f>
        <v>TERRESTRE</v>
      </c>
      <c r="X2041" s="40" t="s">
        <v>12480</v>
      </c>
      <c r="Y2041" s="40">
        <v>1</v>
      </c>
      <c r="Z2041" s="51">
        <f>IF(T2041="SOPORTE_TELEFÓNICO",'TARIFAS 2025'!$B$14,IF(V2041="PRINCIPAL",'TARIFAS 2025'!$B$11,IF(V2041="INTERMEDIA",'TARIFAS 2025'!$C$11,IF(V2041="LEJANA",'TARIFAS 2025'!$D$11))))</f>
        <v>40250</v>
      </c>
      <c r="AA2041" s="51">
        <f t="shared" si="32"/>
        <v>40250</v>
      </c>
    </row>
    <row r="2042" spans="1:27" s="85" customFormat="1" x14ac:dyDescent="0.3">
      <c r="A2042" s="40" t="s">
        <v>98</v>
      </c>
      <c r="B2042" s="40" t="str">
        <f>VLOOKUP(A2042,'CENTROS DE COSTOS'!A:D,2,0)</f>
        <v>0036-0006</v>
      </c>
      <c r="C2042" s="40" t="str">
        <f>VLOOKUP(A2042,'CENTROS DE COSTOS'!A:D,3,0)</f>
        <v>Wompi Oriente</v>
      </c>
      <c r="D2042" s="40">
        <v>85440</v>
      </c>
      <c r="E2042" s="40">
        <v>3021518</v>
      </c>
      <c r="F2042" s="40">
        <v>50409</v>
      </c>
      <c r="G2042" s="40" t="s">
        <v>33</v>
      </c>
      <c r="H2042" s="40" t="s">
        <v>481</v>
      </c>
      <c r="I2042" s="40" t="s">
        <v>282</v>
      </c>
      <c r="J2042" s="40" t="s">
        <v>3518</v>
      </c>
      <c r="K2042" s="40" t="s">
        <v>1170</v>
      </c>
      <c r="L2042" s="40" t="s">
        <v>9994</v>
      </c>
      <c r="M2042" s="103">
        <v>45975.648611111108</v>
      </c>
      <c r="N2042" s="103">
        <v>45988.37777777778</v>
      </c>
      <c r="O2042" s="40" t="s">
        <v>35</v>
      </c>
      <c r="P2042" s="40" t="s">
        <v>35</v>
      </c>
      <c r="Q2042" s="40" t="s">
        <v>1494</v>
      </c>
      <c r="R2042" s="40" t="s">
        <v>1495</v>
      </c>
      <c r="S2042" s="40" t="s">
        <v>12235</v>
      </c>
      <c r="T2042" s="40" t="s">
        <v>1497</v>
      </c>
      <c r="U2042" s="40">
        <v>64</v>
      </c>
      <c r="V2042" s="40" t="str">
        <f>VLOOKUP(D2042,TIPOLOGIA!A:F,5,0)</f>
        <v>LEJANA</v>
      </c>
      <c r="W2042" s="40" t="str">
        <f>VLOOKUP(D2042,TIPOLOGIA!A:F,6,0)</f>
        <v>TERRESTRE</v>
      </c>
      <c r="X2042" s="40" t="s">
        <v>1802</v>
      </c>
      <c r="Y2042" s="40">
        <v>1</v>
      </c>
      <c r="Z2042" s="51">
        <f>IF(T2042="SOPORTE_TELEFÓNICO",'TARIFAS 2025'!$B$14,IF(V2042="PRINCIPAL",'TARIFAS 2025'!$B$11,IF(V2042="INTERMEDIA",'TARIFAS 2025'!$C$11,IF(V2042="LEJANA",'TARIFAS 2025'!$D$11))))</f>
        <v>40250</v>
      </c>
      <c r="AA2042" s="51">
        <f t="shared" si="32"/>
        <v>40250</v>
      </c>
    </row>
    <row r="2043" spans="1:27" s="85" customFormat="1" x14ac:dyDescent="0.3">
      <c r="A2043" s="40" t="s">
        <v>91</v>
      </c>
      <c r="B2043" s="40" t="str">
        <f>VLOOKUP(A2043,'CENTROS DE COSTOS'!A:D,2,0)</f>
        <v>0036-0003</v>
      </c>
      <c r="C2043" s="40" t="str">
        <f>VLOOKUP(A2043,'CENTROS DE COSTOS'!A:D,3,0)</f>
        <v>Wompi Suroccidente</v>
      </c>
      <c r="D2043" s="40">
        <v>52835</v>
      </c>
      <c r="E2043" s="40">
        <v>3022169</v>
      </c>
      <c r="F2043" s="40">
        <v>27958</v>
      </c>
      <c r="G2043" s="40" t="s">
        <v>33</v>
      </c>
      <c r="H2043" s="40" t="s">
        <v>133</v>
      </c>
      <c r="I2043" s="40" t="s">
        <v>881</v>
      </c>
      <c r="J2043" s="40" t="s">
        <v>7774</v>
      </c>
      <c r="K2043" s="40" t="s">
        <v>1170</v>
      </c>
      <c r="L2043" s="40" t="s">
        <v>9995</v>
      </c>
      <c r="M2043" s="103">
        <v>45979.333333333343</v>
      </c>
      <c r="N2043" s="103">
        <v>45988.378472222219</v>
      </c>
      <c r="O2043" s="40" t="s">
        <v>35</v>
      </c>
      <c r="P2043" s="40" t="s">
        <v>35</v>
      </c>
      <c r="Q2043" s="40" t="s">
        <v>1494</v>
      </c>
      <c r="R2043" s="40" t="s">
        <v>1495</v>
      </c>
      <c r="S2043" s="40" t="s">
        <v>12236</v>
      </c>
      <c r="T2043" s="40" t="s">
        <v>1497</v>
      </c>
      <c r="U2043" s="40">
        <v>16</v>
      </c>
      <c r="V2043" s="40" t="str">
        <f>VLOOKUP(D2043,TIPOLOGIA!A:F,5,0)</f>
        <v>LEJANA</v>
      </c>
      <c r="W2043" s="40" t="str">
        <f>VLOOKUP(D2043,TIPOLOGIA!A:F,6,0)</f>
        <v>TERRESTRE</v>
      </c>
      <c r="X2043" s="40" t="s">
        <v>1802</v>
      </c>
      <c r="Y2043" s="40">
        <v>1</v>
      </c>
      <c r="Z2043" s="51">
        <f>IF(T2043="SOPORTE_TELEFÓNICO",'TARIFAS 2025'!$B$14,IF(V2043="PRINCIPAL",'TARIFAS 2025'!$B$11,IF(V2043="INTERMEDIA",'TARIFAS 2025'!$C$11,IF(V2043="LEJANA",'TARIFAS 2025'!$D$11))))</f>
        <v>40250</v>
      </c>
      <c r="AA2043" s="51">
        <f t="shared" si="32"/>
        <v>40250</v>
      </c>
    </row>
    <row r="2044" spans="1:27" s="85" customFormat="1" x14ac:dyDescent="0.3">
      <c r="A2044" s="40" t="s">
        <v>89</v>
      </c>
      <c r="B2044" s="40" t="str">
        <f>VLOOKUP(A2044,'CENTROS DE COSTOS'!A:D,2,0)</f>
        <v>0036-0001</v>
      </c>
      <c r="C2044" s="40" t="str">
        <f>VLOOKUP(A2044,'CENTROS DE COSTOS'!A:D,3,0)</f>
        <v>Wompi Costa</v>
      </c>
      <c r="D2044" s="40">
        <v>5495</v>
      </c>
      <c r="E2044" s="40">
        <v>3027096</v>
      </c>
      <c r="F2044" s="40">
        <v>79812</v>
      </c>
      <c r="G2044" s="40" t="s">
        <v>33</v>
      </c>
      <c r="H2044" s="40" t="s">
        <v>120</v>
      </c>
      <c r="I2044" s="40" t="s">
        <v>203</v>
      </c>
      <c r="J2044" s="40" t="s">
        <v>7775</v>
      </c>
      <c r="K2044" s="40" t="s">
        <v>1170</v>
      </c>
      <c r="L2044" s="40" t="s">
        <v>9996</v>
      </c>
      <c r="M2044" s="103">
        <v>45979.422222222223</v>
      </c>
      <c r="N2044" s="103">
        <v>45988.379166666673</v>
      </c>
      <c r="O2044" s="40" t="s">
        <v>35</v>
      </c>
      <c r="P2044" s="40" t="s">
        <v>35</v>
      </c>
      <c r="Q2044" s="40" t="s">
        <v>1494</v>
      </c>
      <c r="R2044" s="40" t="s">
        <v>1495</v>
      </c>
      <c r="S2044" s="40" t="s">
        <v>12237</v>
      </c>
      <c r="T2044" s="40" t="s">
        <v>1497</v>
      </c>
      <c r="U2044" s="40">
        <v>24</v>
      </c>
      <c r="V2044" s="40" t="str">
        <f>VLOOKUP(D2044,TIPOLOGIA!A:F,5,0)</f>
        <v>LEJANA</v>
      </c>
      <c r="W2044" s="40" t="str">
        <f>VLOOKUP(D2044,TIPOLOGIA!A:F,6,0)</f>
        <v>TERRESTRE</v>
      </c>
      <c r="X2044" s="40" t="s">
        <v>1749</v>
      </c>
      <c r="Y2044" s="40">
        <v>1</v>
      </c>
      <c r="Z2044" s="51">
        <f>IF(T2044="SOPORTE_TELEFÓNICO",'TARIFAS 2025'!$B$14,IF(V2044="PRINCIPAL",'TARIFAS 2025'!$B$11,IF(V2044="INTERMEDIA",'TARIFAS 2025'!$C$11,IF(V2044="LEJANA",'TARIFAS 2025'!$D$11))))</f>
        <v>40250</v>
      </c>
      <c r="AA2044" s="51">
        <f t="shared" si="32"/>
        <v>40250</v>
      </c>
    </row>
    <row r="2045" spans="1:27" s="85" customFormat="1" x14ac:dyDescent="0.3">
      <c r="A2045" s="40" t="s">
        <v>96</v>
      </c>
      <c r="B2045" s="40" t="str">
        <f>VLOOKUP(A2045,'CENTROS DE COSTOS'!A:D,2,0)</f>
        <v>0036-0007</v>
      </c>
      <c r="C2045" s="40" t="str">
        <f>VLOOKUP(A2045,'CENTROS DE COSTOS'!A:D,3,0)</f>
        <v>Wompi Santander</v>
      </c>
      <c r="D2045" s="40">
        <v>15820</v>
      </c>
      <c r="E2045" s="40">
        <v>3042587</v>
      </c>
      <c r="F2045" s="40">
        <v>19597</v>
      </c>
      <c r="G2045" s="40" t="s">
        <v>33</v>
      </c>
      <c r="H2045" s="40" t="s">
        <v>322</v>
      </c>
      <c r="I2045" s="40" t="s">
        <v>428</v>
      </c>
      <c r="J2045" s="40" t="s">
        <v>3532</v>
      </c>
      <c r="K2045" s="40" t="s">
        <v>1170</v>
      </c>
      <c r="L2045" s="40" t="s">
        <v>9997</v>
      </c>
      <c r="M2045" s="103">
        <v>45981.662499999999</v>
      </c>
      <c r="N2045" s="103">
        <v>45988.379861111112</v>
      </c>
      <c r="O2045" s="40" t="s">
        <v>35</v>
      </c>
      <c r="P2045" s="40" t="s">
        <v>35</v>
      </c>
      <c r="Q2045" s="40" t="s">
        <v>1494</v>
      </c>
      <c r="R2045" s="40" t="s">
        <v>1495</v>
      </c>
      <c r="S2045" s="40" t="s">
        <v>12238</v>
      </c>
      <c r="T2045" s="40" t="s">
        <v>1497</v>
      </c>
      <c r="U2045" s="40">
        <v>16</v>
      </c>
      <c r="V2045" s="40" t="str">
        <f>VLOOKUP(D2045,TIPOLOGIA!A:F,5,0)</f>
        <v>LEJANA</v>
      </c>
      <c r="W2045" s="40" t="str">
        <f>VLOOKUP(D2045,TIPOLOGIA!A:F,6,0)</f>
        <v>TERRESTRE</v>
      </c>
      <c r="X2045" s="40" t="s">
        <v>1749</v>
      </c>
      <c r="Y2045" s="40">
        <v>1</v>
      </c>
      <c r="Z2045" s="51">
        <f>IF(T2045="SOPORTE_TELEFÓNICO",'TARIFAS 2025'!$B$14,IF(V2045="PRINCIPAL",'TARIFAS 2025'!$B$11,IF(V2045="INTERMEDIA",'TARIFAS 2025'!$C$11,IF(V2045="LEJANA",'TARIFAS 2025'!$D$11))))</f>
        <v>40250</v>
      </c>
      <c r="AA2045" s="51">
        <f t="shared" si="32"/>
        <v>40250</v>
      </c>
    </row>
    <row r="2046" spans="1:27" s="85" customFormat="1" x14ac:dyDescent="0.3">
      <c r="A2046" s="40" t="s">
        <v>96</v>
      </c>
      <c r="B2046" s="40" t="str">
        <f>VLOOKUP(A2046,'CENTROS DE COSTOS'!A:D,2,0)</f>
        <v>0036-0007</v>
      </c>
      <c r="C2046" s="40" t="str">
        <f>VLOOKUP(A2046,'CENTROS DE COSTOS'!A:D,3,0)</f>
        <v>Wompi Santander</v>
      </c>
      <c r="D2046" s="40">
        <v>15238</v>
      </c>
      <c r="E2046" s="40">
        <v>3046638</v>
      </c>
      <c r="F2046" s="40">
        <v>72205</v>
      </c>
      <c r="G2046" s="40" t="s">
        <v>33</v>
      </c>
      <c r="H2046" s="40" t="s">
        <v>322</v>
      </c>
      <c r="I2046" s="40" t="s">
        <v>352</v>
      </c>
      <c r="J2046" s="40" t="s">
        <v>7776</v>
      </c>
      <c r="K2046" s="40" t="s">
        <v>1170</v>
      </c>
      <c r="L2046" s="40" t="s">
        <v>9998</v>
      </c>
      <c r="M2046" s="103">
        <v>45982.534722222219</v>
      </c>
      <c r="N2046" s="103">
        <v>45988.380555555559</v>
      </c>
      <c r="O2046" s="40" t="s">
        <v>35</v>
      </c>
      <c r="P2046" s="40" t="s">
        <v>35</v>
      </c>
      <c r="Q2046" s="40" t="s">
        <v>1494</v>
      </c>
      <c r="R2046" s="40" t="s">
        <v>1495</v>
      </c>
      <c r="S2046" s="40" t="s">
        <v>12239</v>
      </c>
      <c r="T2046" s="40" t="s">
        <v>1497</v>
      </c>
      <c r="U2046" s="40">
        <v>40</v>
      </c>
      <c r="V2046" s="40" t="str">
        <f>VLOOKUP(D2046,TIPOLOGIA!A:F,5,0)</f>
        <v>INTERMEDIA</v>
      </c>
      <c r="W2046" s="40" t="str">
        <f>VLOOKUP(D2046,TIPOLOGIA!A:F,6,0)</f>
        <v>TERRESTRE</v>
      </c>
      <c r="X2046" s="40" t="s">
        <v>12488</v>
      </c>
      <c r="Y2046" s="40">
        <v>1</v>
      </c>
      <c r="Z2046" s="51">
        <f>IF(T2046="SOPORTE_TELEFÓNICO",'TARIFAS 2025'!$B$14,IF(V2046="PRINCIPAL",'TARIFAS 2025'!$B$11,IF(V2046="INTERMEDIA",'TARIFAS 2025'!$C$11,IF(V2046="LEJANA",'TARIFAS 2025'!$D$11))))</f>
        <v>36351</v>
      </c>
      <c r="AA2046" s="51">
        <f t="shared" ref="AA2046:AA2109" si="33">Z2046*Y2046</f>
        <v>36351</v>
      </c>
    </row>
    <row r="2047" spans="1:27" s="85" customFormat="1" x14ac:dyDescent="0.3">
      <c r="A2047" s="40" t="s">
        <v>71</v>
      </c>
      <c r="B2047" s="40" t="str">
        <f>VLOOKUP(A2047,'CENTROS DE COSTOS'!A:D,2,0)</f>
        <v>0036-0004</v>
      </c>
      <c r="C2047" s="40" t="str">
        <f>VLOOKUP(A2047,'CENTROS DE COSTOS'!A:D,3,0)</f>
        <v>Wompi Centro</v>
      </c>
      <c r="D2047" s="40">
        <v>25843</v>
      </c>
      <c r="E2047" s="40">
        <v>3049819</v>
      </c>
      <c r="F2047" s="40">
        <v>58328</v>
      </c>
      <c r="G2047" s="40" t="s">
        <v>33</v>
      </c>
      <c r="H2047" s="40" t="s">
        <v>618</v>
      </c>
      <c r="I2047" s="40" t="s">
        <v>720</v>
      </c>
      <c r="J2047" s="40" t="s">
        <v>7777</v>
      </c>
      <c r="K2047" s="40" t="s">
        <v>1170</v>
      </c>
      <c r="L2047" s="40" t="s">
        <v>9999</v>
      </c>
      <c r="M2047" s="103">
        <v>45985.333333333343</v>
      </c>
      <c r="N2047" s="103">
        <v>45988.381249999999</v>
      </c>
      <c r="O2047" s="40" t="s">
        <v>35</v>
      </c>
      <c r="P2047" s="40" t="s">
        <v>35</v>
      </c>
      <c r="Q2047" s="40" t="s">
        <v>1494</v>
      </c>
      <c r="R2047" s="40" t="s">
        <v>1495</v>
      </c>
      <c r="S2047" s="40" t="s">
        <v>12240</v>
      </c>
      <c r="T2047" s="40" t="s">
        <v>1497</v>
      </c>
      <c r="U2047" s="40">
        <v>48</v>
      </c>
      <c r="V2047" s="40" t="str">
        <f>VLOOKUP(D2047,TIPOLOGIA!A:F,5,0)</f>
        <v>INTERMEDIA</v>
      </c>
      <c r="W2047" s="40" t="str">
        <f>VLOOKUP(D2047,TIPOLOGIA!A:F,6,0)</f>
        <v>TERRESTRE</v>
      </c>
      <c r="X2047" s="40" t="s">
        <v>12488</v>
      </c>
      <c r="Y2047" s="40">
        <v>1</v>
      </c>
      <c r="Z2047" s="51">
        <f>IF(T2047="SOPORTE_TELEFÓNICO",'TARIFAS 2025'!$B$14,IF(V2047="PRINCIPAL",'TARIFAS 2025'!$B$11,IF(V2047="INTERMEDIA",'TARIFAS 2025'!$C$11,IF(V2047="LEJANA",'TARIFAS 2025'!$D$11))))</f>
        <v>36351</v>
      </c>
      <c r="AA2047" s="51">
        <f t="shared" si="33"/>
        <v>36351</v>
      </c>
    </row>
    <row r="2048" spans="1:27" s="85" customFormat="1" x14ac:dyDescent="0.3">
      <c r="A2048" s="40" t="s">
        <v>71</v>
      </c>
      <c r="B2048" s="40" t="str">
        <f>VLOOKUP(A2048,'CENTROS DE COSTOS'!A:D,2,0)</f>
        <v>0036-0004</v>
      </c>
      <c r="C2048" s="40" t="str">
        <f>VLOOKUP(A2048,'CENTROS DE COSTOS'!A:D,3,0)</f>
        <v>Wompi Centro</v>
      </c>
      <c r="D2048" s="40">
        <v>25878</v>
      </c>
      <c r="E2048" s="40">
        <v>3048788</v>
      </c>
      <c r="F2048" s="40">
        <v>11087</v>
      </c>
      <c r="G2048" s="40" t="s">
        <v>33</v>
      </c>
      <c r="H2048" s="40" t="s">
        <v>618</v>
      </c>
      <c r="I2048" s="40" t="s">
        <v>724</v>
      </c>
      <c r="J2048" s="40" t="s">
        <v>7778</v>
      </c>
      <c r="K2048" s="40" t="s">
        <v>1170</v>
      </c>
      <c r="L2048" s="40" t="s">
        <v>10000</v>
      </c>
      <c r="M2048" s="103">
        <v>45985.333333333343</v>
      </c>
      <c r="N2048" s="103">
        <v>45988.381249999999</v>
      </c>
      <c r="O2048" s="40" t="s">
        <v>35</v>
      </c>
      <c r="P2048" s="40" t="s">
        <v>35</v>
      </c>
      <c r="Q2048" s="40" t="s">
        <v>1494</v>
      </c>
      <c r="R2048" s="40" t="s">
        <v>1495</v>
      </c>
      <c r="S2048" s="40" t="s">
        <v>12241</v>
      </c>
      <c r="T2048" s="40" t="s">
        <v>1497</v>
      </c>
      <c r="U2048" s="40">
        <v>64</v>
      </c>
      <c r="V2048" s="40" t="str">
        <f>VLOOKUP(D2048,TIPOLOGIA!A:F,5,0)</f>
        <v>LEJANA</v>
      </c>
      <c r="W2048" s="40" t="str">
        <f>VLOOKUP(D2048,TIPOLOGIA!A:F,6,0)</f>
        <v>TERRESTRE</v>
      </c>
      <c r="X2048" s="40" t="s">
        <v>1591</v>
      </c>
      <c r="Y2048" s="40">
        <v>1</v>
      </c>
      <c r="Z2048" s="51">
        <f>IF(T2048="SOPORTE_TELEFÓNICO",'TARIFAS 2025'!$B$14,IF(V2048="PRINCIPAL",'TARIFAS 2025'!$B$11,IF(V2048="INTERMEDIA",'TARIFAS 2025'!$C$11,IF(V2048="LEJANA",'TARIFAS 2025'!$D$11))))</f>
        <v>40250</v>
      </c>
      <c r="AA2048" s="51">
        <f t="shared" si="33"/>
        <v>40250</v>
      </c>
    </row>
    <row r="2049" spans="1:27" s="85" customFormat="1" x14ac:dyDescent="0.3">
      <c r="A2049" s="40" t="s">
        <v>97</v>
      </c>
      <c r="B2049" s="40" t="str">
        <f>VLOOKUP(A2049,'CENTROS DE COSTOS'!A:D,2,0)</f>
        <v>0036-0001</v>
      </c>
      <c r="C2049" s="40" t="str">
        <f>VLOOKUP(A2049,'CENTROS DE COSTOS'!A:D,3,0)</f>
        <v>Wompi Costa</v>
      </c>
      <c r="D2049" s="40">
        <v>20614</v>
      </c>
      <c r="E2049" s="40">
        <v>3049852</v>
      </c>
      <c r="F2049" s="40">
        <v>24970</v>
      </c>
      <c r="G2049" s="40" t="s">
        <v>33</v>
      </c>
      <c r="H2049" s="40" t="s">
        <v>536</v>
      </c>
      <c r="I2049" s="40" t="s">
        <v>556</v>
      </c>
      <c r="J2049" s="40" t="s">
        <v>7779</v>
      </c>
      <c r="K2049" s="40" t="s">
        <v>1170</v>
      </c>
      <c r="L2049" s="40" t="s">
        <v>10001</v>
      </c>
      <c r="M2049" s="103">
        <v>45985.333333333343</v>
      </c>
      <c r="N2049" s="103">
        <v>45988.381944444453</v>
      </c>
      <c r="O2049" s="40" t="s">
        <v>35</v>
      </c>
      <c r="P2049" s="40" t="s">
        <v>35</v>
      </c>
      <c r="Q2049" s="40" t="s">
        <v>1494</v>
      </c>
      <c r="R2049" s="40" t="s">
        <v>1495</v>
      </c>
      <c r="S2049" s="40" t="s">
        <v>12242</v>
      </c>
      <c r="T2049" s="40" t="s">
        <v>1497</v>
      </c>
      <c r="U2049" s="40">
        <v>32</v>
      </c>
      <c r="V2049" s="40" t="str">
        <f>VLOOKUP(D2049,TIPOLOGIA!A:F,5,0)</f>
        <v>LEJANA</v>
      </c>
      <c r="W2049" s="40" t="str">
        <f>VLOOKUP(D2049,TIPOLOGIA!A:F,6,0)</f>
        <v>TERRESTRE</v>
      </c>
      <c r="X2049" s="40" t="s">
        <v>1802</v>
      </c>
      <c r="Y2049" s="40">
        <v>1</v>
      </c>
      <c r="Z2049" s="51">
        <f>IF(T2049="SOPORTE_TELEFÓNICO",'TARIFAS 2025'!$B$14,IF(V2049="PRINCIPAL",'TARIFAS 2025'!$B$11,IF(V2049="INTERMEDIA",'TARIFAS 2025'!$C$11,IF(V2049="LEJANA",'TARIFAS 2025'!$D$11))))</f>
        <v>40250</v>
      </c>
      <c r="AA2049" s="51">
        <f t="shared" si="33"/>
        <v>40250</v>
      </c>
    </row>
    <row r="2050" spans="1:27" s="85" customFormat="1" x14ac:dyDescent="0.3">
      <c r="A2050" s="40" t="s">
        <v>98</v>
      </c>
      <c r="B2050" s="40" t="str">
        <f>VLOOKUP(A2050,'CENTROS DE COSTOS'!A:D,2,0)</f>
        <v>0036-0006</v>
      </c>
      <c r="C2050" s="40" t="str">
        <f>VLOOKUP(A2050,'CENTROS DE COSTOS'!A:D,3,0)</f>
        <v>Wompi Oriente</v>
      </c>
      <c r="D2050" s="40">
        <v>50573</v>
      </c>
      <c r="E2050" s="40">
        <v>3050924</v>
      </c>
      <c r="F2050" s="40">
        <v>57551</v>
      </c>
      <c r="G2050" s="40" t="s">
        <v>33</v>
      </c>
      <c r="H2050" s="40" t="s">
        <v>814</v>
      </c>
      <c r="I2050" s="40" t="s">
        <v>833</v>
      </c>
      <c r="J2050" s="40" t="s">
        <v>7780</v>
      </c>
      <c r="K2050" s="40" t="s">
        <v>1170</v>
      </c>
      <c r="L2050" s="40" t="s">
        <v>10002</v>
      </c>
      <c r="M2050" s="103">
        <v>45985.333333333343</v>
      </c>
      <c r="N2050" s="103">
        <v>45988.382638888892</v>
      </c>
      <c r="O2050" s="40" t="s">
        <v>35</v>
      </c>
      <c r="P2050" s="40" t="s">
        <v>35</v>
      </c>
      <c r="Q2050" s="40" t="s">
        <v>1494</v>
      </c>
      <c r="R2050" s="40" t="s">
        <v>1495</v>
      </c>
      <c r="S2050" s="40" t="s">
        <v>12243</v>
      </c>
      <c r="T2050" s="40" t="s">
        <v>1497</v>
      </c>
      <c r="U2050" s="40">
        <v>40</v>
      </c>
      <c r="V2050" s="40" t="str">
        <f>VLOOKUP(D2050,TIPOLOGIA!A:F,5,0)</f>
        <v>INTERMEDIA</v>
      </c>
      <c r="W2050" s="40" t="str">
        <f>VLOOKUP(D2050,TIPOLOGIA!A:F,6,0)</f>
        <v>TERRESTRE</v>
      </c>
      <c r="X2050" s="40" t="s">
        <v>1802</v>
      </c>
      <c r="Y2050" s="40">
        <v>1</v>
      </c>
      <c r="Z2050" s="51">
        <f>IF(T2050="SOPORTE_TELEFÓNICO",'TARIFAS 2025'!$B$14,IF(V2050="PRINCIPAL",'TARIFAS 2025'!$B$11,IF(V2050="INTERMEDIA",'TARIFAS 2025'!$C$11,IF(V2050="LEJANA",'TARIFAS 2025'!$D$11))))</f>
        <v>36351</v>
      </c>
      <c r="AA2050" s="51">
        <f t="shared" si="33"/>
        <v>36351</v>
      </c>
    </row>
    <row r="2051" spans="1:27" s="85" customFormat="1" x14ac:dyDescent="0.3">
      <c r="A2051" s="40" t="s">
        <v>71</v>
      </c>
      <c r="B2051" s="40" t="str">
        <f>VLOOKUP(A2051,'CENTROS DE COSTOS'!A:D,2,0)</f>
        <v>0036-0004</v>
      </c>
      <c r="C2051" s="40" t="str">
        <f>VLOOKUP(A2051,'CENTROS DE COSTOS'!A:D,3,0)</f>
        <v>Wompi Centro</v>
      </c>
      <c r="D2051" s="40">
        <v>25524</v>
      </c>
      <c r="E2051" s="40">
        <v>3054439</v>
      </c>
      <c r="F2051" s="40">
        <v>10810</v>
      </c>
      <c r="G2051" s="40" t="s">
        <v>33</v>
      </c>
      <c r="H2051" s="40" t="s">
        <v>618</v>
      </c>
      <c r="I2051" s="40" t="s">
        <v>683</v>
      </c>
      <c r="J2051" s="40" t="s">
        <v>7781</v>
      </c>
      <c r="K2051" s="40" t="s">
        <v>1170</v>
      </c>
      <c r="L2051" s="40" t="s">
        <v>10003</v>
      </c>
      <c r="M2051" s="103">
        <v>45985.527777777781</v>
      </c>
      <c r="N2051" s="103">
        <v>45988.383333333331</v>
      </c>
      <c r="O2051" s="40" t="s">
        <v>35</v>
      </c>
      <c r="P2051" s="40" t="s">
        <v>35</v>
      </c>
      <c r="Q2051" s="40" t="s">
        <v>1494</v>
      </c>
      <c r="R2051" s="40" t="s">
        <v>1495</v>
      </c>
      <c r="S2051" s="40" t="s">
        <v>12244</v>
      </c>
      <c r="T2051" s="40" t="s">
        <v>1497</v>
      </c>
      <c r="U2051" s="40">
        <v>40</v>
      </c>
      <c r="V2051" s="40" t="str">
        <f>VLOOKUP(D2051,TIPOLOGIA!A:F,5,0)</f>
        <v>LEJANA</v>
      </c>
      <c r="W2051" s="40" t="str">
        <f>VLOOKUP(D2051,TIPOLOGIA!A:F,6,0)</f>
        <v>TERRESTRE</v>
      </c>
      <c r="X2051" s="40" t="s">
        <v>1591</v>
      </c>
      <c r="Y2051" s="40">
        <v>1</v>
      </c>
      <c r="Z2051" s="51">
        <f>IF(T2051="SOPORTE_TELEFÓNICO",'TARIFAS 2025'!$B$14,IF(V2051="PRINCIPAL",'TARIFAS 2025'!$B$11,IF(V2051="INTERMEDIA",'TARIFAS 2025'!$C$11,IF(V2051="LEJANA",'TARIFAS 2025'!$D$11))))</f>
        <v>40250</v>
      </c>
      <c r="AA2051" s="51">
        <f t="shared" si="33"/>
        <v>40250</v>
      </c>
    </row>
    <row r="2052" spans="1:27" s="85" customFormat="1" x14ac:dyDescent="0.3">
      <c r="A2052" s="40" t="s">
        <v>71</v>
      </c>
      <c r="B2052" s="40" t="str">
        <f>VLOOKUP(A2052,'CENTROS DE COSTOS'!A:D,2,0)</f>
        <v>0036-0004</v>
      </c>
      <c r="C2052" s="40" t="str">
        <f>VLOOKUP(A2052,'CENTROS DE COSTOS'!A:D,3,0)</f>
        <v>Wompi Centro</v>
      </c>
      <c r="D2052" s="40">
        <v>25736</v>
      </c>
      <c r="E2052" s="40">
        <v>3055882</v>
      </c>
      <c r="F2052" s="40">
        <v>36875</v>
      </c>
      <c r="G2052" s="40" t="s">
        <v>33</v>
      </c>
      <c r="H2052" s="40" t="s">
        <v>618</v>
      </c>
      <c r="I2052" s="40" t="s">
        <v>694</v>
      </c>
      <c r="J2052" s="40" t="s">
        <v>7782</v>
      </c>
      <c r="K2052" s="40" t="s">
        <v>1170</v>
      </c>
      <c r="L2052" s="40" t="s">
        <v>10004</v>
      </c>
      <c r="M2052" s="103">
        <v>45985.652777777781</v>
      </c>
      <c r="N2052" s="103">
        <v>45988.384027777778</v>
      </c>
      <c r="O2052" s="40" t="s">
        <v>35</v>
      </c>
      <c r="P2052" s="40" t="s">
        <v>35</v>
      </c>
      <c r="Q2052" s="40" t="s">
        <v>1494</v>
      </c>
      <c r="R2052" s="40" t="s">
        <v>1495</v>
      </c>
      <c r="S2052" s="40" t="s">
        <v>12245</v>
      </c>
      <c r="T2052" s="40" t="s">
        <v>1497</v>
      </c>
      <c r="U2052" s="40">
        <v>40</v>
      </c>
      <c r="V2052" s="40" t="str">
        <f>VLOOKUP(D2052,TIPOLOGIA!A:F,5,0)</f>
        <v>INTERMEDIA</v>
      </c>
      <c r="W2052" s="40" t="str">
        <f>VLOOKUP(D2052,TIPOLOGIA!A:F,6,0)</f>
        <v>TERRESTRE</v>
      </c>
      <c r="X2052" s="40" t="s">
        <v>1802</v>
      </c>
      <c r="Y2052" s="40">
        <v>1</v>
      </c>
      <c r="Z2052" s="51">
        <f>IF(T2052="SOPORTE_TELEFÓNICO",'TARIFAS 2025'!$B$14,IF(V2052="PRINCIPAL",'TARIFAS 2025'!$B$11,IF(V2052="INTERMEDIA",'TARIFAS 2025'!$C$11,IF(V2052="LEJANA",'TARIFAS 2025'!$D$11))))</f>
        <v>36351</v>
      </c>
      <c r="AA2052" s="51">
        <f t="shared" si="33"/>
        <v>36351</v>
      </c>
    </row>
    <row r="2053" spans="1:27" s="85" customFormat="1" x14ac:dyDescent="0.3">
      <c r="A2053" s="40" t="s">
        <v>96</v>
      </c>
      <c r="B2053" s="40" t="str">
        <f>VLOOKUP(A2053,'CENTROS DE COSTOS'!A:D,2,0)</f>
        <v>0036-0007</v>
      </c>
      <c r="C2053" s="40" t="str">
        <f>VLOOKUP(A2053,'CENTROS DE COSTOS'!A:D,3,0)</f>
        <v>Wompi Santander</v>
      </c>
      <c r="D2053" s="40">
        <v>15516</v>
      </c>
      <c r="E2053" s="40">
        <v>3056907</v>
      </c>
      <c r="F2053" s="40">
        <v>14484</v>
      </c>
      <c r="G2053" s="40" t="s">
        <v>33</v>
      </c>
      <c r="H2053" s="40" t="s">
        <v>322</v>
      </c>
      <c r="I2053" s="40" t="s">
        <v>381</v>
      </c>
      <c r="J2053" s="40" t="s">
        <v>7714</v>
      </c>
      <c r="K2053" s="40" t="s">
        <v>1170</v>
      </c>
      <c r="L2053" s="40" t="s">
        <v>10005</v>
      </c>
      <c r="M2053" s="103">
        <v>45985.70208333333</v>
      </c>
      <c r="N2053" s="103">
        <v>45988.384722222218</v>
      </c>
      <c r="O2053" s="40" t="s">
        <v>35</v>
      </c>
      <c r="P2053" s="40" t="s">
        <v>35</v>
      </c>
      <c r="Q2053" s="40" t="s">
        <v>1494</v>
      </c>
      <c r="R2053" s="40" t="s">
        <v>1495</v>
      </c>
      <c r="S2053" s="40" t="s">
        <v>12246</v>
      </c>
      <c r="T2053" s="40" t="s">
        <v>1497</v>
      </c>
      <c r="U2053" s="40">
        <v>64</v>
      </c>
      <c r="V2053" s="40" t="str">
        <f>VLOOKUP(D2053,TIPOLOGIA!A:F,5,0)</f>
        <v>INTERMEDIA</v>
      </c>
      <c r="W2053" s="40" t="str">
        <f>VLOOKUP(D2053,TIPOLOGIA!A:F,6,0)</f>
        <v>TERRESTRE</v>
      </c>
      <c r="X2053" s="40" t="s">
        <v>12488</v>
      </c>
      <c r="Y2053" s="40">
        <v>1</v>
      </c>
      <c r="Z2053" s="51">
        <f>IF(T2053="SOPORTE_TELEFÓNICO",'TARIFAS 2025'!$B$14,IF(V2053="PRINCIPAL",'TARIFAS 2025'!$B$11,IF(V2053="INTERMEDIA",'TARIFAS 2025'!$C$11,IF(V2053="LEJANA",'TARIFAS 2025'!$D$11))))</f>
        <v>36351</v>
      </c>
      <c r="AA2053" s="51">
        <f t="shared" si="33"/>
        <v>36351</v>
      </c>
    </row>
    <row r="2054" spans="1:27" s="85" customFormat="1" x14ac:dyDescent="0.3">
      <c r="A2054" s="40" t="s">
        <v>90</v>
      </c>
      <c r="B2054" s="40" t="str">
        <f>VLOOKUP(A2054,'CENTROS DE COSTOS'!A:D,2,0)</f>
        <v>0036-0006</v>
      </c>
      <c r="C2054" s="40" t="str">
        <f>VLOOKUP(A2054,'CENTROS DE COSTOS'!A:D,3,0)</f>
        <v>Wompi Oriente</v>
      </c>
      <c r="D2054" s="40">
        <v>41020</v>
      </c>
      <c r="E2054" s="40">
        <v>3058939</v>
      </c>
      <c r="F2054" s="40">
        <v>72586</v>
      </c>
      <c r="G2054" s="40" t="s">
        <v>33</v>
      </c>
      <c r="H2054" s="40" t="s">
        <v>740</v>
      </c>
      <c r="I2054" s="40" t="s">
        <v>744</v>
      </c>
      <c r="J2054" s="40" t="s">
        <v>6568</v>
      </c>
      <c r="K2054" s="40" t="s">
        <v>1170</v>
      </c>
      <c r="L2054" s="40" t="s">
        <v>10006</v>
      </c>
      <c r="M2054" s="103">
        <v>45986.404861111107</v>
      </c>
      <c r="N2054" s="103">
        <v>45988.385416666657</v>
      </c>
      <c r="O2054" s="40" t="s">
        <v>35</v>
      </c>
      <c r="P2054" s="40" t="s">
        <v>35</v>
      </c>
      <c r="Q2054" s="40" t="s">
        <v>1494</v>
      </c>
      <c r="R2054" s="40" t="s">
        <v>1495</v>
      </c>
      <c r="S2054" s="40" t="s">
        <v>12247</v>
      </c>
      <c r="T2054" s="40" t="s">
        <v>1497</v>
      </c>
      <c r="U2054" s="40">
        <v>32</v>
      </c>
      <c r="V2054" s="40" t="str">
        <f>VLOOKUP(D2054,TIPOLOGIA!A:F,5,0)</f>
        <v>INTERMEDIA</v>
      </c>
      <c r="W2054" s="40" t="str">
        <f>VLOOKUP(D2054,TIPOLOGIA!A:F,6,0)</f>
        <v>TERRESTRE</v>
      </c>
      <c r="X2054" s="40" t="s">
        <v>1802</v>
      </c>
      <c r="Y2054" s="40">
        <v>1</v>
      </c>
      <c r="Z2054" s="51">
        <f>IF(T2054="SOPORTE_TELEFÓNICO",'TARIFAS 2025'!$B$14,IF(V2054="PRINCIPAL",'TARIFAS 2025'!$B$11,IF(V2054="INTERMEDIA",'TARIFAS 2025'!$C$11,IF(V2054="LEJANA",'TARIFAS 2025'!$D$11))))</f>
        <v>36351</v>
      </c>
      <c r="AA2054" s="51">
        <f t="shared" si="33"/>
        <v>36351</v>
      </c>
    </row>
    <row r="2055" spans="1:27" s="85" customFormat="1" x14ac:dyDescent="0.3">
      <c r="A2055" s="40" t="s">
        <v>89</v>
      </c>
      <c r="B2055" s="40" t="str">
        <f>VLOOKUP(A2055,'CENTROS DE COSTOS'!A:D,2,0)</f>
        <v>0036-0001</v>
      </c>
      <c r="C2055" s="40" t="str">
        <f>VLOOKUP(A2055,'CENTROS DE COSTOS'!A:D,3,0)</f>
        <v>Wompi Costa</v>
      </c>
      <c r="D2055" s="40">
        <v>23001</v>
      </c>
      <c r="E2055" s="40">
        <v>3068087</v>
      </c>
      <c r="F2055" s="40">
        <v>40410</v>
      </c>
      <c r="G2055" s="40" t="s">
        <v>33</v>
      </c>
      <c r="H2055" s="40" t="s">
        <v>276</v>
      </c>
      <c r="I2055" s="40" t="s">
        <v>89</v>
      </c>
      <c r="J2055" s="40" t="s">
        <v>7783</v>
      </c>
      <c r="K2055" s="40" t="s">
        <v>1170</v>
      </c>
      <c r="L2055" s="40" t="s">
        <v>10007</v>
      </c>
      <c r="M2055" s="103">
        <v>45987.67083333333</v>
      </c>
      <c r="N2055" s="103">
        <v>45988.398611111108</v>
      </c>
      <c r="O2055" s="40" t="s">
        <v>35</v>
      </c>
      <c r="P2055" s="40" t="s">
        <v>35</v>
      </c>
      <c r="Q2055" s="40" t="s">
        <v>1494</v>
      </c>
      <c r="R2055" s="40" t="s">
        <v>1495</v>
      </c>
      <c r="S2055" s="40" t="s">
        <v>12248</v>
      </c>
      <c r="T2055" s="40" t="s">
        <v>1172</v>
      </c>
      <c r="U2055" s="40">
        <v>24</v>
      </c>
      <c r="V2055" s="40" t="str">
        <f>VLOOKUP(D2055,TIPOLOGIA!A:F,5,0)</f>
        <v>PRINCIPAL</v>
      </c>
      <c r="W2055" s="40" t="str">
        <f>VLOOKUP(D2055,TIPOLOGIA!A:F,6,0)</f>
        <v>TERRESTRE</v>
      </c>
      <c r="X2055" s="40" t="s">
        <v>1334</v>
      </c>
      <c r="Y2055" s="40">
        <v>1</v>
      </c>
      <c r="Z2055" s="51">
        <f>IF(T2055="SOPORTE_TELEFÓNICO",'TARIFAS 2025'!$B$14,IF(V2055="PRINCIPAL",'TARIFAS 2025'!$B$11,IF(V2055="INTERMEDIA",'TARIFAS 2025'!$C$11,IF(V2055="LEJANA",'TARIFAS 2025'!$D$11))))</f>
        <v>31419</v>
      </c>
      <c r="AA2055" s="51">
        <f t="shared" si="33"/>
        <v>31419</v>
      </c>
    </row>
    <row r="2056" spans="1:27" s="85" customFormat="1" x14ac:dyDescent="0.3">
      <c r="A2056" s="40" t="s">
        <v>89</v>
      </c>
      <c r="B2056" s="40" t="str">
        <f>VLOOKUP(A2056,'CENTROS DE COSTOS'!A:D,2,0)</f>
        <v>0036-0001</v>
      </c>
      <c r="C2056" s="40" t="str">
        <f>VLOOKUP(A2056,'CENTROS DE COSTOS'!A:D,3,0)</f>
        <v>Wompi Costa</v>
      </c>
      <c r="D2056" s="40">
        <v>23001</v>
      </c>
      <c r="E2056" s="40">
        <v>3058867</v>
      </c>
      <c r="F2056" s="40">
        <v>55722</v>
      </c>
      <c r="G2056" s="40" t="s">
        <v>33</v>
      </c>
      <c r="H2056" s="40" t="s">
        <v>276</v>
      </c>
      <c r="I2056" s="40" t="s">
        <v>89</v>
      </c>
      <c r="J2056" s="40" t="s">
        <v>7784</v>
      </c>
      <c r="K2056" s="40" t="s">
        <v>1170</v>
      </c>
      <c r="L2056" s="40" t="s">
        <v>10008</v>
      </c>
      <c r="M2056" s="103">
        <v>45986.408333333333</v>
      </c>
      <c r="N2056" s="103">
        <v>45988.407638888893</v>
      </c>
      <c r="O2056" s="40" t="s">
        <v>35</v>
      </c>
      <c r="P2056" s="40" t="s">
        <v>35</v>
      </c>
      <c r="Q2056" s="40" t="s">
        <v>1494</v>
      </c>
      <c r="R2056" s="40" t="s">
        <v>1495</v>
      </c>
      <c r="S2056" s="40" t="s">
        <v>12249</v>
      </c>
      <c r="T2056" s="40" t="s">
        <v>1172</v>
      </c>
      <c r="U2056" s="40">
        <v>24</v>
      </c>
      <c r="V2056" s="40" t="str">
        <f>VLOOKUP(D2056,TIPOLOGIA!A:F,5,0)</f>
        <v>PRINCIPAL</v>
      </c>
      <c r="W2056" s="40" t="str">
        <f>VLOOKUP(D2056,TIPOLOGIA!A:F,6,0)</f>
        <v>TERRESTRE</v>
      </c>
      <c r="X2056" s="40" t="s">
        <v>1334</v>
      </c>
      <c r="Y2056" s="40">
        <v>1</v>
      </c>
      <c r="Z2056" s="51">
        <f>IF(T2056="SOPORTE_TELEFÓNICO",'TARIFAS 2025'!$B$14,IF(V2056="PRINCIPAL",'TARIFAS 2025'!$B$11,IF(V2056="INTERMEDIA",'TARIFAS 2025'!$C$11,IF(V2056="LEJANA",'TARIFAS 2025'!$D$11))))</f>
        <v>31419</v>
      </c>
      <c r="AA2056" s="51">
        <f t="shared" si="33"/>
        <v>31419</v>
      </c>
    </row>
    <row r="2057" spans="1:27" s="85" customFormat="1" x14ac:dyDescent="0.3">
      <c r="A2057" s="40" t="s">
        <v>92</v>
      </c>
      <c r="B2057" s="40" t="str">
        <f>VLOOKUP(A2057,'CENTROS DE COSTOS'!A:D,2,0)</f>
        <v>0036-0002</v>
      </c>
      <c r="C2057" s="40" t="str">
        <f>VLOOKUP(A2057,'CENTROS DE COSTOS'!A:D,3,0)</f>
        <v>Wompi Eje Cafetero</v>
      </c>
      <c r="D2057" s="40">
        <v>76736</v>
      </c>
      <c r="E2057" s="40">
        <v>3023108</v>
      </c>
      <c r="F2057" s="40">
        <v>38317</v>
      </c>
      <c r="G2057" s="40" t="s">
        <v>33</v>
      </c>
      <c r="H2057" s="40" t="s">
        <v>1101</v>
      </c>
      <c r="I2057" s="40" t="s">
        <v>1126</v>
      </c>
      <c r="J2057" s="40" t="s">
        <v>1843</v>
      </c>
      <c r="K2057" s="40" t="s">
        <v>1170</v>
      </c>
      <c r="L2057" s="40" t="s">
        <v>10009</v>
      </c>
      <c r="M2057" s="103">
        <v>45979.333333333343</v>
      </c>
      <c r="N2057" s="103">
        <v>45988.411805555559</v>
      </c>
      <c r="O2057" s="40" t="s">
        <v>35</v>
      </c>
      <c r="P2057" s="40" t="s">
        <v>35</v>
      </c>
      <c r="Q2057" s="40" t="s">
        <v>1494</v>
      </c>
      <c r="R2057" s="40" t="s">
        <v>1495</v>
      </c>
      <c r="S2057" s="40" t="s">
        <v>12250</v>
      </c>
      <c r="T2057" s="40" t="s">
        <v>1497</v>
      </c>
      <c r="U2057" s="40">
        <v>64</v>
      </c>
      <c r="V2057" s="40" t="str">
        <f>VLOOKUP(D2057,TIPOLOGIA!A:F,5,0)</f>
        <v>INTERMEDIA</v>
      </c>
      <c r="W2057" s="40" t="str">
        <f>VLOOKUP(D2057,TIPOLOGIA!A:F,6,0)</f>
        <v>TERRESTRE</v>
      </c>
      <c r="X2057" s="40" t="s">
        <v>1802</v>
      </c>
      <c r="Y2057" s="40">
        <v>1</v>
      </c>
      <c r="Z2057" s="51">
        <f>IF(T2057="SOPORTE_TELEFÓNICO",'TARIFAS 2025'!$B$14,IF(V2057="PRINCIPAL",'TARIFAS 2025'!$B$11,IF(V2057="INTERMEDIA",'TARIFAS 2025'!$C$11,IF(V2057="LEJANA",'TARIFAS 2025'!$D$11))))</f>
        <v>36351</v>
      </c>
      <c r="AA2057" s="51">
        <f t="shared" si="33"/>
        <v>36351</v>
      </c>
    </row>
    <row r="2058" spans="1:27" s="85" customFormat="1" x14ac:dyDescent="0.3">
      <c r="A2058" s="40" t="s">
        <v>71</v>
      </c>
      <c r="B2058" s="40" t="str">
        <f>VLOOKUP(A2058,'CENTROS DE COSTOS'!A:D,2,0)</f>
        <v>0036-0004</v>
      </c>
      <c r="C2058" s="40" t="str">
        <f>VLOOKUP(A2058,'CENTROS DE COSTOS'!A:D,3,0)</f>
        <v>Wompi Centro</v>
      </c>
      <c r="D2058" s="40">
        <v>25126</v>
      </c>
      <c r="E2058" s="40">
        <v>3057247</v>
      </c>
      <c r="F2058" s="40">
        <v>77795</v>
      </c>
      <c r="G2058" s="40" t="s">
        <v>33</v>
      </c>
      <c r="H2058" s="40" t="s">
        <v>618</v>
      </c>
      <c r="I2058" s="40" t="s">
        <v>633</v>
      </c>
      <c r="J2058" s="40" t="s">
        <v>1789</v>
      </c>
      <c r="K2058" s="40" t="s">
        <v>1170</v>
      </c>
      <c r="L2058" s="40" t="s">
        <v>10010</v>
      </c>
      <c r="M2058" s="103">
        <v>45986.333333333343</v>
      </c>
      <c r="N2058" s="103">
        <v>45988.413888888892</v>
      </c>
      <c r="O2058" s="40" t="s">
        <v>35</v>
      </c>
      <c r="P2058" s="40" t="s">
        <v>35</v>
      </c>
      <c r="Q2058" s="40" t="s">
        <v>1494</v>
      </c>
      <c r="R2058" s="40" t="s">
        <v>1495</v>
      </c>
      <c r="S2058" s="40" t="s">
        <v>12251</v>
      </c>
      <c r="T2058" s="40" t="s">
        <v>1497</v>
      </c>
      <c r="U2058" s="40">
        <v>32</v>
      </c>
      <c r="V2058" s="40" t="str">
        <f>VLOOKUP(D2058,TIPOLOGIA!A:F,5,0)</f>
        <v>INTERMEDIA</v>
      </c>
      <c r="W2058" s="40" t="str">
        <f>VLOOKUP(D2058,TIPOLOGIA!A:F,6,0)</f>
        <v>TERRESTRE</v>
      </c>
      <c r="X2058" s="40" t="s">
        <v>1802</v>
      </c>
      <c r="Y2058" s="40">
        <v>1</v>
      </c>
      <c r="Z2058" s="51">
        <f>IF(T2058="SOPORTE_TELEFÓNICO",'TARIFAS 2025'!$B$14,IF(V2058="PRINCIPAL",'TARIFAS 2025'!$B$11,IF(V2058="INTERMEDIA",'TARIFAS 2025'!$C$11,IF(V2058="LEJANA",'TARIFAS 2025'!$D$11))))</f>
        <v>36351</v>
      </c>
      <c r="AA2058" s="51">
        <f t="shared" si="33"/>
        <v>36351</v>
      </c>
    </row>
    <row r="2059" spans="1:27" s="85" customFormat="1" x14ac:dyDescent="0.3">
      <c r="A2059" s="40" t="s">
        <v>89</v>
      </c>
      <c r="B2059" s="40" t="str">
        <f>VLOOKUP(A2059,'CENTROS DE COSTOS'!A:D,2,0)</f>
        <v>0036-0001</v>
      </c>
      <c r="C2059" s="40" t="str">
        <f>VLOOKUP(A2059,'CENTROS DE COSTOS'!A:D,3,0)</f>
        <v>Wompi Costa</v>
      </c>
      <c r="D2059" s="40">
        <v>23001</v>
      </c>
      <c r="E2059" s="40">
        <v>3062212</v>
      </c>
      <c r="F2059" s="40">
        <v>81084</v>
      </c>
      <c r="G2059" s="40" t="s">
        <v>33</v>
      </c>
      <c r="H2059" s="40" t="s">
        <v>276</v>
      </c>
      <c r="I2059" s="40" t="s">
        <v>89</v>
      </c>
      <c r="J2059" s="40" t="s">
        <v>6343</v>
      </c>
      <c r="K2059" s="40" t="s">
        <v>1170</v>
      </c>
      <c r="L2059" s="40" t="s">
        <v>10011</v>
      </c>
      <c r="M2059" s="103">
        <v>45986.642361111109</v>
      </c>
      <c r="N2059" s="103">
        <v>45988.416666666657</v>
      </c>
      <c r="O2059" s="40" t="s">
        <v>35</v>
      </c>
      <c r="P2059" s="40" t="s">
        <v>35</v>
      </c>
      <c r="Q2059" s="40" t="s">
        <v>1494</v>
      </c>
      <c r="R2059" s="40" t="s">
        <v>1495</v>
      </c>
      <c r="S2059" s="40" t="s">
        <v>12252</v>
      </c>
      <c r="T2059" s="40" t="s">
        <v>1172</v>
      </c>
      <c r="U2059" s="40">
        <v>16</v>
      </c>
      <c r="V2059" s="40" t="str">
        <f>VLOOKUP(D2059,TIPOLOGIA!A:F,5,0)</f>
        <v>PRINCIPAL</v>
      </c>
      <c r="W2059" s="40" t="str">
        <f>VLOOKUP(D2059,TIPOLOGIA!A:F,6,0)</f>
        <v>TERRESTRE</v>
      </c>
      <c r="X2059" s="40" t="s">
        <v>1334</v>
      </c>
      <c r="Y2059" s="40">
        <v>1</v>
      </c>
      <c r="Z2059" s="51">
        <f>IF(T2059="SOPORTE_TELEFÓNICO",'TARIFAS 2025'!$B$14,IF(V2059="PRINCIPAL",'TARIFAS 2025'!$B$11,IF(V2059="INTERMEDIA",'TARIFAS 2025'!$C$11,IF(V2059="LEJANA",'TARIFAS 2025'!$D$11))))</f>
        <v>31419</v>
      </c>
      <c r="AA2059" s="51">
        <f t="shared" si="33"/>
        <v>31419</v>
      </c>
    </row>
    <row r="2060" spans="1:27" s="85" customFormat="1" x14ac:dyDescent="0.3">
      <c r="A2060" s="40" t="s">
        <v>89</v>
      </c>
      <c r="B2060" s="40" t="str">
        <f>VLOOKUP(A2060,'CENTROS DE COSTOS'!A:D,2,0)</f>
        <v>0036-0001</v>
      </c>
      <c r="C2060" s="40" t="str">
        <f>VLOOKUP(A2060,'CENTROS DE COSTOS'!A:D,3,0)</f>
        <v>Wompi Costa</v>
      </c>
      <c r="D2060" s="40">
        <v>5495</v>
      </c>
      <c r="E2060" s="40">
        <v>3035255</v>
      </c>
      <c r="F2060" s="40">
        <v>76146</v>
      </c>
      <c r="G2060" s="40" t="s">
        <v>33</v>
      </c>
      <c r="H2060" s="40" t="s">
        <v>120</v>
      </c>
      <c r="I2060" s="40" t="s">
        <v>203</v>
      </c>
      <c r="J2060" s="40" t="s">
        <v>7785</v>
      </c>
      <c r="K2060" s="40" t="s">
        <v>1170</v>
      </c>
      <c r="L2060" s="40" t="s">
        <v>10012</v>
      </c>
      <c r="M2060" s="103">
        <v>45980.517361111109</v>
      </c>
      <c r="N2060" s="103">
        <v>45988.42083333333</v>
      </c>
      <c r="O2060" s="40" t="s">
        <v>35</v>
      </c>
      <c r="P2060" s="40" t="s">
        <v>35</v>
      </c>
      <c r="Q2060" s="40" t="s">
        <v>1494</v>
      </c>
      <c r="R2060" s="40" t="s">
        <v>1495</v>
      </c>
      <c r="S2060" s="40" t="s">
        <v>12253</v>
      </c>
      <c r="T2060" s="40" t="s">
        <v>1497</v>
      </c>
      <c r="U2060" s="40">
        <v>16</v>
      </c>
      <c r="V2060" s="40" t="str">
        <f>VLOOKUP(D2060,TIPOLOGIA!A:F,5,0)</f>
        <v>LEJANA</v>
      </c>
      <c r="W2060" s="40" t="str">
        <f>VLOOKUP(D2060,TIPOLOGIA!A:F,6,0)</f>
        <v>TERRESTRE</v>
      </c>
      <c r="X2060" s="40" t="s">
        <v>12479</v>
      </c>
      <c r="Y2060" s="40">
        <v>1</v>
      </c>
      <c r="Z2060" s="51">
        <f>IF(T2060="SOPORTE_TELEFÓNICO",'TARIFAS 2025'!$B$14,IF(V2060="PRINCIPAL",'TARIFAS 2025'!$B$11,IF(V2060="INTERMEDIA",'TARIFAS 2025'!$C$11,IF(V2060="LEJANA",'TARIFAS 2025'!$D$11))))</f>
        <v>40250</v>
      </c>
      <c r="AA2060" s="51">
        <f t="shared" si="33"/>
        <v>40250</v>
      </c>
    </row>
    <row r="2061" spans="1:27" s="85" customFormat="1" x14ac:dyDescent="0.3">
      <c r="A2061" s="40" t="s">
        <v>88</v>
      </c>
      <c r="B2061" s="40" t="str">
        <f>VLOOKUP(A2061,'CENTROS DE COSTOS'!A:D,2,0)</f>
        <v>0036-0005</v>
      </c>
      <c r="C2061" s="40" t="str">
        <f>VLOOKUP(A2061,'CENTROS DE COSTOS'!A:D,3,0)</f>
        <v>Wompi Noroccidente</v>
      </c>
      <c r="D2061" s="40">
        <v>5400</v>
      </c>
      <c r="E2061" s="40">
        <v>3049869</v>
      </c>
      <c r="F2061" s="40">
        <v>46089</v>
      </c>
      <c r="G2061" s="40" t="s">
        <v>33</v>
      </c>
      <c r="H2061" s="40" t="s">
        <v>120</v>
      </c>
      <c r="I2061" s="40" t="s">
        <v>132</v>
      </c>
      <c r="J2061" s="40" t="s">
        <v>7786</v>
      </c>
      <c r="K2061" s="40" t="s">
        <v>1170</v>
      </c>
      <c r="L2061" s="40" t="s">
        <v>10013</v>
      </c>
      <c r="M2061" s="103">
        <v>45985.333333333343</v>
      </c>
      <c r="N2061" s="103">
        <v>45988.422222222223</v>
      </c>
      <c r="O2061" s="40" t="s">
        <v>35</v>
      </c>
      <c r="P2061" s="40" t="s">
        <v>35</v>
      </c>
      <c r="Q2061" s="40" t="s">
        <v>1494</v>
      </c>
      <c r="R2061" s="40" t="s">
        <v>1495</v>
      </c>
      <c r="S2061" s="40" t="s">
        <v>12254</v>
      </c>
      <c r="T2061" s="40" t="s">
        <v>1497</v>
      </c>
      <c r="U2061" s="40">
        <v>40</v>
      </c>
      <c r="V2061" s="40" t="str">
        <f>VLOOKUP(D2061,TIPOLOGIA!A:F,5,0)</f>
        <v>INTERMEDIA</v>
      </c>
      <c r="W2061" s="40" t="str">
        <f>VLOOKUP(D2061,TIPOLOGIA!A:F,6,0)</f>
        <v>TERRESTRE</v>
      </c>
      <c r="X2061" s="40" t="s">
        <v>12479</v>
      </c>
      <c r="Y2061" s="40">
        <v>1</v>
      </c>
      <c r="Z2061" s="51">
        <f>IF(T2061="SOPORTE_TELEFÓNICO",'TARIFAS 2025'!$B$14,IF(V2061="PRINCIPAL",'TARIFAS 2025'!$B$11,IF(V2061="INTERMEDIA",'TARIFAS 2025'!$C$11,IF(V2061="LEJANA",'TARIFAS 2025'!$D$11))))</f>
        <v>36351</v>
      </c>
      <c r="AA2061" s="51">
        <f t="shared" si="33"/>
        <v>36351</v>
      </c>
    </row>
    <row r="2062" spans="1:27" s="85" customFormat="1" x14ac:dyDescent="0.3">
      <c r="A2062" s="40" t="s">
        <v>89</v>
      </c>
      <c r="B2062" s="40" t="str">
        <f>VLOOKUP(A2062,'CENTROS DE COSTOS'!A:D,2,0)</f>
        <v>0036-0001</v>
      </c>
      <c r="C2062" s="40" t="str">
        <f>VLOOKUP(A2062,'CENTROS DE COSTOS'!A:D,3,0)</f>
        <v>Wompi Costa</v>
      </c>
      <c r="D2062" s="40">
        <v>23001</v>
      </c>
      <c r="E2062" s="40">
        <v>3067254</v>
      </c>
      <c r="F2062" s="40">
        <v>62262</v>
      </c>
      <c r="G2062" s="40" t="s">
        <v>33</v>
      </c>
      <c r="H2062" s="40" t="s">
        <v>276</v>
      </c>
      <c r="I2062" s="40" t="s">
        <v>89</v>
      </c>
      <c r="J2062" s="40" t="s">
        <v>7787</v>
      </c>
      <c r="K2062" s="40" t="s">
        <v>1170</v>
      </c>
      <c r="L2062" s="40" t="s">
        <v>10014</v>
      </c>
      <c r="M2062" s="103">
        <v>45987.611805555563</v>
      </c>
      <c r="N2062" s="103">
        <v>45988.424305555563</v>
      </c>
      <c r="O2062" s="40" t="s">
        <v>35</v>
      </c>
      <c r="P2062" s="40" t="s">
        <v>35</v>
      </c>
      <c r="Q2062" s="40" t="s">
        <v>1494</v>
      </c>
      <c r="R2062" s="40" t="s">
        <v>1495</v>
      </c>
      <c r="S2062" s="40" t="s">
        <v>12248</v>
      </c>
      <c r="T2062" s="40" t="s">
        <v>1172</v>
      </c>
      <c r="U2062" s="40">
        <v>24</v>
      </c>
      <c r="V2062" s="40" t="str">
        <f>VLOOKUP(D2062,TIPOLOGIA!A:F,5,0)</f>
        <v>PRINCIPAL</v>
      </c>
      <c r="W2062" s="40" t="str">
        <f>VLOOKUP(D2062,TIPOLOGIA!A:F,6,0)</f>
        <v>TERRESTRE</v>
      </c>
      <c r="X2062" s="40" t="s">
        <v>1334</v>
      </c>
      <c r="Y2062" s="40">
        <v>1</v>
      </c>
      <c r="Z2062" s="51">
        <f>IF(T2062="SOPORTE_TELEFÓNICO",'TARIFAS 2025'!$B$14,IF(V2062="PRINCIPAL",'TARIFAS 2025'!$B$11,IF(V2062="INTERMEDIA",'TARIFAS 2025'!$C$11,IF(V2062="LEJANA",'TARIFAS 2025'!$D$11))))</f>
        <v>31419</v>
      </c>
      <c r="AA2062" s="51">
        <f t="shared" si="33"/>
        <v>31419</v>
      </c>
    </row>
    <row r="2063" spans="1:27" s="85" customFormat="1" x14ac:dyDescent="0.3">
      <c r="A2063" s="40" t="s">
        <v>77</v>
      </c>
      <c r="B2063" s="40" t="str">
        <f>VLOOKUP(A2063,'CENTROS DE COSTOS'!A:D,2,0)</f>
        <v>0036-0003</v>
      </c>
      <c r="C2063" s="40" t="str">
        <f>VLOOKUP(A2063,'CENTROS DE COSTOS'!A:D,3,0)</f>
        <v>Wompi Suroccidente</v>
      </c>
      <c r="D2063" s="40">
        <v>76001</v>
      </c>
      <c r="E2063" s="40">
        <v>3064187</v>
      </c>
      <c r="F2063" s="40">
        <v>36681</v>
      </c>
      <c r="G2063" s="40" t="s">
        <v>33</v>
      </c>
      <c r="H2063" s="40" t="s">
        <v>1101</v>
      </c>
      <c r="I2063" s="40" t="s">
        <v>77</v>
      </c>
      <c r="J2063" s="40" t="s">
        <v>3366</v>
      </c>
      <c r="K2063" s="40" t="s">
        <v>1170</v>
      </c>
      <c r="L2063" s="40" t="s">
        <v>10015</v>
      </c>
      <c r="M2063" s="103">
        <v>45987.363888888889</v>
      </c>
      <c r="N2063" s="103">
        <v>45988.425000000003</v>
      </c>
      <c r="O2063" s="40" t="s">
        <v>35</v>
      </c>
      <c r="P2063" s="40" t="s">
        <v>35</v>
      </c>
      <c r="Q2063" s="40" t="s">
        <v>1494</v>
      </c>
      <c r="R2063" s="40" t="s">
        <v>1495</v>
      </c>
      <c r="S2063" s="40" t="s">
        <v>12255</v>
      </c>
      <c r="T2063" s="40" t="s">
        <v>1172</v>
      </c>
      <c r="U2063" s="40">
        <v>64</v>
      </c>
      <c r="V2063" s="40" t="str">
        <f>VLOOKUP(D2063,TIPOLOGIA!A:F,5,0)</f>
        <v>PRINCIPAL</v>
      </c>
      <c r="W2063" s="40" t="str">
        <f>VLOOKUP(D2063,TIPOLOGIA!A:F,6,0)</f>
        <v>TERRESTRE</v>
      </c>
      <c r="X2063" s="40" t="s">
        <v>1261</v>
      </c>
      <c r="Y2063" s="40">
        <v>1</v>
      </c>
      <c r="Z2063" s="51">
        <f>IF(T2063="SOPORTE_TELEFÓNICO",'TARIFAS 2025'!$B$14,IF(V2063="PRINCIPAL",'TARIFAS 2025'!$B$11,IF(V2063="INTERMEDIA",'TARIFAS 2025'!$C$11,IF(V2063="LEJANA",'TARIFAS 2025'!$D$11))))</f>
        <v>31419</v>
      </c>
      <c r="AA2063" s="51">
        <f t="shared" si="33"/>
        <v>31419</v>
      </c>
    </row>
    <row r="2064" spans="1:27" s="85" customFormat="1" x14ac:dyDescent="0.3">
      <c r="A2064" s="40" t="s">
        <v>71</v>
      </c>
      <c r="B2064" s="40" t="str">
        <f>VLOOKUP(A2064,'CENTROS DE COSTOS'!A:D,2,0)</f>
        <v>0036-0004</v>
      </c>
      <c r="C2064" s="40" t="str">
        <f>VLOOKUP(A2064,'CENTROS DE COSTOS'!A:D,3,0)</f>
        <v>Wompi Centro</v>
      </c>
      <c r="D2064" s="40">
        <v>11001</v>
      </c>
      <c r="E2064" s="40">
        <v>3057155</v>
      </c>
      <c r="F2064" s="40">
        <v>47172</v>
      </c>
      <c r="G2064" s="40" t="s">
        <v>33</v>
      </c>
      <c r="H2064" s="40" t="s">
        <v>618</v>
      </c>
      <c r="I2064" s="40" t="s">
        <v>71</v>
      </c>
      <c r="J2064" s="40" t="s">
        <v>3190</v>
      </c>
      <c r="K2064" s="40" t="s">
        <v>1170</v>
      </c>
      <c r="L2064" s="40" t="s">
        <v>10016</v>
      </c>
      <c r="M2064" s="103">
        <v>45986.333333333343</v>
      </c>
      <c r="N2064" s="103">
        <v>45988.426388888889</v>
      </c>
      <c r="O2064" s="40" t="s">
        <v>35</v>
      </c>
      <c r="P2064" s="40" t="s">
        <v>35</v>
      </c>
      <c r="Q2064" s="40" t="s">
        <v>1494</v>
      </c>
      <c r="R2064" s="40" t="s">
        <v>1495</v>
      </c>
      <c r="S2064" s="40" t="s">
        <v>12256</v>
      </c>
      <c r="T2064" s="40" t="s">
        <v>1172</v>
      </c>
      <c r="U2064" s="40">
        <v>64</v>
      </c>
      <c r="V2064" s="40" t="str">
        <f>VLOOKUP(D2064,TIPOLOGIA!A:F,5,0)</f>
        <v>PRINCIPAL</v>
      </c>
      <c r="W2064" s="40" t="str">
        <f>VLOOKUP(D2064,TIPOLOGIA!A:F,6,0)</f>
        <v>TERRESTRE</v>
      </c>
      <c r="X2064" s="40" t="s">
        <v>1225</v>
      </c>
      <c r="Y2064" s="40">
        <v>1</v>
      </c>
      <c r="Z2064" s="51">
        <f>IF(T2064="SOPORTE_TELEFÓNICO",'TARIFAS 2025'!$B$14,IF(V2064="PRINCIPAL",'TARIFAS 2025'!$B$11,IF(V2064="INTERMEDIA",'TARIFAS 2025'!$C$11,IF(V2064="LEJANA",'TARIFAS 2025'!$D$11))))</f>
        <v>31419</v>
      </c>
      <c r="AA2064" s="51">
        <f t="shared" si="33"/>
        <v>31419</v>
      </c>
    </row>
    <row r="2065" spans="1:27" s="85" customFormat="1" x14ac:dyDescent="0.3">
      <c r="A2065" s="40" t="s">
        <v>89</v>
      </c>
      <c r="B2065" s="40" t="str">
        <f>VLOOKUP(A2065,'CENTROS DE COSTOS'!A:D,2,0)</f>
        <v>0036-0001</v>
      </c>
      <c r="C2065" s="40" t="str">
        <f>VLOOKUP(A2065,'CENTROS DE COSTOS'!A:D,3,0)</f>
        <v>Wompi Costa</v>
      </c>
      <c r="D2065" s="40">
        <v>23001</v>
      </c>
      <c r="E2065" s="40">
        <v>3067603</v>
      </c>
      <c r="F2065" s="40">
        <v>36078</v>
      </c>
      <c r="G2065" s="40" t="s">
        <v>33</v>
      </c>
      <c r="H2065" s="40" t="s">
        <v>276</v>
      </c>
      <c r="I2065" s="40" t="s">
        <v>89</v>
      </c>
      <c r="J2065" s="40" t="s">
        <v>7788</v>
      </c>
      <c r="K2065" s="40" t="s">
        <v>1170</v>
      </c>
      <c r="L2065" s="40" t="s">
        <v>10017</v>
      </c>
      <c r="M2065" s="103">
        <v>45987.623611111107</v>
      </c>
      <c r="N2065" s="103">
        <v>45988.438194444447</v>
      </c>
      <c r="O2065" s="40" t="s">
        <v>35</v>
      </c>
      <c r="P2065" s="40" t="s">
        <v>35</v>
      </c>
      <c r="Q2065" s="40" t="s">
        <v>1494</v>
      </c>
      <c r="R2065" s="40" t="s">
        <v>1495</v>
      </c>
      <c r="S2065" s="40" t="s">
        <v>12257</v>
      </c>
      <c r="T2065" s="40" t="s">
        <v>1172</v>
      </c>
      <c r="U2065" s="40">
        <v>40</v>
      </c>
      <c r="V2065" s="40" t="str">
        <f>VLOOKUP(D2065,TIPOLOGIA!A:F,5,0)</f>
        <v>PRINCIPAL</v>
      </c>
      <c r="W2065" s="40" t="str">
        <f>VLOOKUP(D2065,TIPOLOGIA!A:F,6,0)</f>
        <v>TERRESTRE</v>
      </c>
      <c r="X2065" s="40" t="s">
        <v>1334</v>
      </c>
      <c r="Y2065" s="40">
        <v>1</v>
      </c>
      <c r="Z2065" s="51">
        <f>IF(T2065="SOPORTE_TELEFÓNICO",'TARIFAS 2025'!$B$14,IF(V2065="PRINCIPAL",'TARIFAS 2025'!$B$11,IF(V2065="INTERMEDIA",'TARIFAS 2025'!$C$11,IF(V2065="LEJANA",'TARIFAS 2025'!$D$11))))</f>
        <v>31419</v>
      </c>
      <c r="AA2065" s="51">
        <f t="shared" si="33"/>
        <v>31419</v>
      </c>
    </row>
    <row r="2066" spans="1:27" s="85" customFormat="1" x14ac:dyDescent="0.3">
      <c r="A2066" s="40" t="s">
        <v>77</v>
      </c>
      <c r="B2066" s="40" t="str">
        <f>VLOOKUP(A2066,'CENTROS DE COSTOS'!A:D,2,0)</f>
        <v>0036-0003</v>
      </c>
      <c r="C2066" s="40" t="str">
        <f>VLOOKUP(A2066,'CENTROS DE COSTOS'!A:D,3,0)</f>
        <v>Wompi Suroccidente</v>
      </c>
      <c r="D2066" s="40">
        <v>76001</v>
      </c>
      <c r="E2066" s="40">
        <v>3068030</v>
      </c>
      <c r="F2066" s="40">
        <v>59180</v>
      </c>
      <c r="G2066" s="40" t="s">
        <v>33</v>
      </c>
      <c r="H2066" s="40" t="s">
        <v>1101</v>
      </c>
      <c r="I2066" s="40" t="s">
        <v>77</v>
      </c>
      <c r="J2066" s="40" t="s">
        <v>7789</v>
      </c>
      <c r="K2066" s="40" t="s">
        <v>1170</v>
      </c>
      <c r="L2066" s="40" t="s">
        <v>10018</v>
      </c>
      <c r="M2066" s="103">
        <v>45987.660416666673</v>
      </c>
      <c r="N2066" s="103">
        <v>45988.438888888893</v>
      </c>
      <c r="O2066" s="40" t="s">
        <v>35</v>
      </c>
      <c r="P2066" s="40" t="s">
        <v>35</v>
      </c>
      <c r="Q2066" s="40" t="s">
        <v>1494</v>
      </c>
      <c r="R2066" s="40" t="s">
        <v>1495</v>
      </c>
      <c r="S2066" s="40" t="s">
        <v>12258</v>
      </c>
      <c r="T2066" s="40" t="s">
        <v>1172</v>
      </c>
      <c r="U2066" s="40">
        <v>32</v>
      </c>
      <c r="V2066" s="40" t="str">
        <f>VLOOKUP(D2066,TIPOLOGIA!A:F,5,0)</f>
        <v>PRINCIPAL</v>
      </c>
      <c r="W2066" s="40" t="str">
        <f>VLOOKUP(D2066,TIPOLOGIA!A:F,6,0)</f>
        <v>TERRESTRE</v>
      </c>
      <c r="X2066" s="40" t="s">
        <v>1261</v>
      </c>
      <c r="Y2066" s="40">
        <v>1</v>
      </c>
      <c r="Z2066" s="51">
        <f>IF(T2066="SOPORTE_TELEFÓNICO",'TARIFAS 2025'!$B$14,IF(V2066="PRINCIPAL",'TARIFAS 2025'!$B$11,IF(V2066="INTERMEDIA",'TARIFAS 2025'!$C$11,IF(V2066="LEJANA",'TARIFAS 2025'!$D$11))))</f>
        <v>31419</v>
      </c>
      <c r="AA2066" s="51">
        <f>Z2066</f>
        <v>31419</v>
      </c>
    </row>
    <row r="2067" spans="1:27" s="85" customFormat="1" x14ac:dyDescent="0.3">
      <c r="A2067" s="40" t="s">
        <v>89</v>
      </c>
      <c r="B2067" s="40" t="str">
        <f>VLOOKUP(A2067,'CENTROS DE COSTOS'!A:D,2,0)</f>
        <v>0036-0001</v>
      </c>
      <c r="C2067" s="40" t="str">
        <f>VLOOKUP(A2067,'CENTROS DE COSTOS'!A:D,3,0)</f>
        <v>Wompi Costa</v>
      </c>
      <c r="D2067" s="40">
        <v>23675</v>
      </c>
      <c r="E2067" s="40">
        <v>3041728</v>
      </c>
      <c r="F2067" s="40">
        <v>64435</v>
      </c>
      <c r="G2067" s="40" t="s">
        <v>33</v>
      </c>
      <c r="H2067" s="40" t="s">
        <v>276</v>
      </c>
      <c r="I2067" s="40" t="s">
        <v>613</v>
      </c>
      <c r="J2067" s="40" t="s">
        <v>7790</v>
      </c>
      <c r="K2067" s="40" t="s">
        <v>1170</v>
      </c>
      <c r="L2067" s="40" t="s">
        <v>10019</v>
      </c>
      <c r="M2067" s="103">
        <v>45981.575694444437</v>
      </c>
      <c r="N2067" s="103">
        <v>45988.44027777778</v>
      </c>
      <c r="O2067" s="40" t="s">
        <v>35</v>
      </c>
      <c r="P2067" s="40" t="s">
        <v>35</v>
      </c>
      <c r="Q2067" s="40" t="s">
        <v>1494</v>
      </c>
      <c r="R2067" s="40" t="s">
        <v>1495</v>
      </c>
      <c r="S2067" s="40" t="s">
        <v>12259</v>
      </c>
      <c r="T2067" s="40" t="s">
        <v>1497</v>
      </c>
      <c r="U2067" s="40">
        <v>56</v>
      </c>
      <c r="V2067" s="40" t="str">
        <f>VLOOKUP(D2067,TIPOLOGIA!A:F,5,0)</f>
        <v>INTERMEDIA</v>
      </c>
      <c r="W2067" s="40" t="str">
        <f>VLOOKUP(D2067,TIPOLOGIA!A:F,6,0)</f>
        <v>TERRESTRE</v>
      </c>
      <c r="X2067" s="40" t="s">
        <v>1571</v>
      </c>
      <c r="Y2067" s="40">
        <v>1</v>
      </c>
      <c r="Z2067" s="51">
        <f>IF(T2067="SOPORTE_TELEFÓNICO",'TARIFAS 2025'!$B$14,IF(V2067="PRINCIPAL",'TARIFAS 2025'!$B$11,IF(V2067="INTERMEDIA",'TARIFAS 2025'!$C$11,IF(V2067="LEJANA",'TARIFAS 2025'!$D$11))))</f>
        <v>36351</v>
      </c>
      <c r="AA2067" s="51">
        <f t="shared" si="33"/>
        <v>36351</v>
      </c>
    </row>
    <row r="2068" spans="1:27" s="85" customFormat="1" x14ac:dyDescent="0.3">
      <c r="A2068" s="40" t="s">
        <v>71</v>
      </c>
      <c r="B2068" s="40" t="str">
        <f>VLOOKUP(A2068,'CENTROS DE COSTOS'!A:D,2,0)</f>
        <v>0036-0004</v>
      </c>
      <c r="C2068" s="40" t="str">
        <f>VLOOKUP(A2068,'CENTROS DE COSTOS'!A:D,3,0)</f>
        <v>Wompi Centro</v>
      </c>
      <c r="D2068" s="40">
        <v>11001</v>
      </c>
      <c r="E2068" s="40">
        <v>3054333</v>
      </c>
      <c r="F2068" s="40">
        <v>49242</v>
      </c>
      <c r="G2068" s="40" t="s">
        <v>33</v>
      </c>
      <c r="H2068" s="40" t="s">
        <v>618</v>
      </c>
      <c r="I2068" s="40" t="s">
        <v>71</v>
      </c>
      <c r="J2068" s="40" t="s">
        <v>7791</v>
      </c>
      <c r="K2068" s="40" t="s">
        <v>1170</v>
      </c>
      <c r="L2068" s="40" t="s">
        <v>10020</v>
      </c>
      <c r="M2068" s="103">
        <v>45985.504166666673</v>
      </c>
      <c r="N2068" s="103">
        <v>45988.452777777777</v>
      </c>
      <c r="O2068" s="40" t="s">
        <v>35</v>
      </c>
      <c r="P2068" s="40" t="s">
        <v>35</v>
      </c>
      <c r="Q2068" s="40" t="s">
        <v>1494</v>
      </c>
      <c r="R2068" s="40" t="s">
        <v>1495</v>
      </c>
      <c r="S2068" s="40" t="s">
        <v>12260</v>
      </c>
      <c r="T2068" s="40" t="s">
        <v>1172</v>
      </c>
      <c r="U2068" s="40">
        <v>24</v>
      </c>
      <c r="V2068" s="40" t="str">
        <f>VLOOKUP(D2068,TIPOLOGIA!A:F,5,0)</f>
        <v>PRINCIPAL</v>
      </c>
      <c r="W2068" s="40" t="str">
        <f>VLOOKUP(D2068,TIPOLOGIA!A:F,6,0)</f>
        <v>TERRESTRE</v>
      </c>
      <c r="X2068" s="40" t="s">
        <v>1197</v>
      </c>
      <c r="Y2068" s="40">
        <v>1</v>
      </c>
      <c r="Z2068" s="51">
        <f>IF(T2068="SOPORTE_TELEFÓNICO",'TARIFAS 2025'!$B$14,IF(V2068="PRINCIPAL",'TARIFAS 2025'!$B$11,IF(V2068="INTERMEDIA",'TARIFAS 2025'!$C$11,IF(V2068="LEJANA",'TARIFAS 2025'!$D$11))))</f>
        <v>31419</v>
      </c>
      <c r="AA2068" s="51">
        <f t="shared" si="33"/>
        <v>31419</v>
      </c>
    </row>
    <row r="2069" spans="1:27" s="85" customFormat="1" x14ac:dyDescent="0.3">
      <c r="A2069" s="40" t="s">
        <v>71</v>
      </c>
      <c r="B2069" s="40" t="str">
        <f>VLOOKUP(A2069,'CENTROS DE COSTOS'!A:D,2,0)</f>
        <v>0036-0004</v>
      </c>
      <c r="C2069" s="40" t="str">
        <f>VLOOKUP(A2069,'CENTROS DE COSTOS'!A:D,3,0)</f>
        <v>Wompi Centro</v>
      </c>
      <c r="D2069" s="40">
        <v>11001</v>
      </c>
      <c r="E2069" s="40">
        <v>3060869</v>
      </c>
      <c r="F2069" s="40">
        <v>72329</v>
      </c>
      <c r="G2069" s="40" t="s">
        <v>33</v>
      </c>
      <c r="H2069" s="40" t="s">
        <v>618</v>
      </c>
      <c r="I2069" s="40" t="s">
        <v>71</v>
      </c>
      <c r="J2069" s="40" t="s">
        <v>7792</v>
      </c>
      <c r="K2069" s="40" t="s">
        <v>1170</v>
      </c>
      <c r="L2069" s="40" t="s">
        <v>10021</v>
      </c>
      <c r="M2069" s="103">
        <v>45986.572222222218</v>
      </c>
      <c r="N2069" s="103">
        <v>45988.454861111109</v>
      </c>
      <c r="O2069" s="40" t="s">
        <v>35</v>
      </c>
      <c r="P2069" s="40" t="s">
        <v>35</v>
      </c>
      <c r="Q2069" s="40" t="s">
        <v>1494</v>
      </c>
      <c r="R2069" s="40" t="s">
        <v>1495</v>
      </c>
      <c r="S2069" s="40" t="s">
        <v>12261</v>
      </c>
      <c r="T2069" s="40" t="s">
        <v>1172</v>
      </c>
      <c r="U2069" s="40">
        <v>16</v>
      </c>
      <c r="V2069" s="40" t="str">
        <f>VLOOKUP(D2069,TIPOLOGIA!A:F,5,0)</f>
        <v>PRINCIPAL</v>
      </c>
      <c r="W2069" s="40" t="str">
        <f>VLOOKUP(D2069,TIPOLOGIA!A:F,6,0)</f>
        <v>TERRESTRE</v>
      </c>
      <c r="X2069" s="40" t="s">
        <v>5089</v>
      </c>
      <c r="Y2069" s="40">
        <v>1</v>
      </c>
      <c r="Z2069" s="51">
        <f>IF(T2069="SOPORTE_TELEFÓNICO",'TARIFAS 2025'!$B$14,IF(V2069="PRINCIPAL",'TARIFAS 2025'!$B$11,IF(V2069="INTERMEDIA",'TARIFAS 2025'!$C$11,IF(V2069="LEJANA",'TARIFAS 2025'!$D$11))))</f>
        <v>31419</v>
      </c>
      <c r="AA2069" s="51">
        <f t="shared" si="33"/>
        <v>31419</v>
      </c>
    </row>
    <row r="2070" spans="1:27" s="85" customFormat="1" x14ac:dyDescent="0.3">
      <c r="A2070" s="40" t="s">
        <v>71</v>
      </c>
      <c r="B2070" s="40" t="str">
        <f>VLOOKUP(A2070,'CENTROS DE COSTOS'!A:D,2,0)</f>
        <v>0036-0004</v>
      </c>
      <c r="C2070" s="40" t="str">
        <f>VLOOKUP(A2070,'CENTROS DE COSTOS'!A:D,3,0)</f>
        <v>Wompi Centro</v>
      </c>
      <c r="D2070" s="40">
        <v>11001</v>
      </c>
      <c r="E2070" s="40">
        <v>3059084</v>
      </c>
      <c r="F2070" s="40">
        <v>76298</v>
      </c>
      <c r="G2070" s="40" t="s">
        <v>33</v>
      </c>
      <c r="H2070" s="40" t="s">
        <v>618</v>
      </c>
      <c r="I2070" s="40" t="s">
        <v>71</v>
      </c>
      <c r="J2070" s="40" t="s">
        <v>7793</v>
      </c>
      <c r="K2070" s="40" t="s">
        <v>1170</v>
      </c>
      <c r="L2070" s="40" t="s">
        <v>10022</v>
      </c>
      <c r="M2070" s="103">
        <v>45986.418749999997</v>
      </c>
      <c r="N2070" s="103">
        <v>45988.455555555563</v>
      </c>
      <c r="O2070" s="40" t="s">
        <v>35</v>
      </c>
      <c r="P2070" s="40" t="s">
        <v>35</v>
      </c>
      <c r="Q2070" s="40" t="s">
        <v>1494</v>
      </c>
      <c r="R2070" s="40" t="s">
        <v>1495</v>
      </c>
      <c r="S2070" s="40" t="s">
        <v>12262</v>
      </c>
      <c r="T2070" s="40" t="s">
        <v>1172</v>
      </c>
      <c r="U2070" s="40">
        <v>16</v>
      </c>
      <c r="V2070" s="40" t="str">
        <f>VLOOKUP(D2070,TIPOLOGIA!A:F,5,0)</f>
        <v>PRINCIPAL</v>
      </c>
      <c r="W2070" s="40" t="str">
        <f>VLOOKUP(D2070,TIPOLOGIA!A:F,6,0)</f>
        <v>TERRESTRE</v>
      </c>
      <c r="X2070" s="40" t="s">
        <v>1197</v>
      </c>
      <c r="Y2070" s="40">
        <v>1</v>
      </c>
      <c r="Z2070" s="51">
        <f>IF(T2070="SOPORTE_TELEFÓNICO",'TARIFAS 2025'!$B$14,IF(V2070="PRINCIPAL",'TARIFAS 2025'!$B$11,IF(V2070="INTERMEDIA",'TARIFAS 2025'!$C$11,IF(V2070="LEJANA",'TARIFAS 2025'!$D$11))))</f>
        <v>31419</v>
      </c>
      <c r="AA2070" s="51">
        <f t="shared" si="33"/>
        <v>31419</v>
      </c>
    </row>
    <row r="2071" spans="1:27" s="85" customFormat="1" x14ac:dyDescent="0.3">
      <c r="A2071" s="40" t="s">
        <v>74</v>
      </c>
      <c r="B2071" s="40" t="str">
        <f>VLOOKUP(A2071,'CENTROS DE COSTOS'!A:D,2,0)</f>
        <v>0036-0007</v>
      </c>
      <c r="C2071" s="40" t="str">
        <f>VLOOKUP(A2071,'CENTROS DE COSTOS'!A:D,3,0)</f>
        <v>Wompi Santander</v>
      </c>
      <c r="D2071" s="40">
        <v>68001</v>
      </c>
      <c r="E2071" s="40">
        <v>3066809</v>
      </c>
      <c r="F2071" s="40">
        <v>49972</v>
      </c>
      <c r="G2071" s="40" t="s">
        <v>33</v>
      </c>
      <c r="H2071" s="40" t="s">
        <v>963</v>
      </c>
      <c r="I2071" s="40" t="s">
        <v>74</v>
      </c>
      <c r="J2071" s="40" t="s">
        <v>1392</v>
      </c>
      <c r="K2071" s="40" t="s">
        <v>1170</v>
      </c>
      <c r="L2071" s="40" t="s">
        <v>10023</v>
      </c>
      <c r="M2071" s="103">
        <v>45987.55</v>
      </c>
      <c r="N2071" s="103">
        <v>45988.456250000003</v>
      </c>
      <c r="O2071" s="40" t="s">
        <v>35</v>
      </c>
      <c r="P2071" s="40" t="s">
        <v>35</v>
      </c>
      <c r="Q2071" s="40" t="s">
        <v>1494</v>
      </c>
      <c r="R2071" s="40" t="s">
        <v>1495</v>
      </c>
      <c r="S2071" s="40" t="s">
        <v>12263</v>
      </c>
      <c r="T2071" s="40" t="s">
        <v>1172</v>
      </c>
      <c r="U2071" s="40">
        <v>64</v>
      </c>
      <c r="V2071" s="40" t="str">
        <f>VLOOKUP(D2071,TIPOLOGIA!A:F,5,0)</f>
        <v>PRINCIPAL</v>
      </c>
      <c r="W2071" s="40" t="str">
        <f>VLOOKUP(D2071,TIPOLOGIA!A:F,6,0)</f>
        <v>TERRESTRE</v>
      </c>
      <c r="X2071" s="40" t="s">
        <v>1355</v>
      </c>
      <c r="Y2071" s="40">
        <v>1</v>
      </c>
      <c r="Z2071" s="51">
        <f>IF(T2071="SOPORTE_TELEFÓNICO",'TARIFAS 2025'!$B$14,IF(V2071="PRINCIPAL",'TARIFAS 2025'!$B$11,IF(V2071="INTERMEDIA",'TARIFAS 2025'!$C$11,IF(V2071="LEJANA",'TARIFAS 2025'!$D$11))))</f>
        <v>31419</v>
      </c>
      <c r="AA2071" s="51">
        <f>Z2071</f>
        <v>31419</v>
      </c>
    </row>
    <row r="2072" spans="1:27" s="85" customFormat="1" x14ac:dyDescent="0.3">
      <c r="A2072" s="40" t="s">
        <v>98</v>
      </c>
      <c r="B2072" s="40" t="str">
        <f>VLOOKUP(A2072,'CENTROS DE COSTOS'!A:D,2,0)</f>
        <v>0036-0006</v>
      </c>
      <c r="C2072" s="40" t="str">
        <f>VLOOKUP(A2072,'CENTROS DE COSTOS'!A:D,3,0)</f>
        <v>Wompi Oriente</v>
      </c>
      <c r="D2072" s="40">
        <v>50001</v>
      </c>
      <c r="E2072" s="40">
        <v>3066893</v>
      </c>
      <c r="F2072" s="40">
        <v>51714</v>
      </c>
      <c r="G2072" s="40" t="s">
        <v>33</v>
      </c>
      <c r="H2072" s="40" t="s">
        <v>814</v>
      </c>
      <c r="I2072" s="40" t="s">
        <v>98</v>
      </c>
      <c r="J2072" s="40" t="s">
        <v>6761</v>
      </c>
      <c r="K2072" s="40" t="s">
        <v>1170</v>
      </c>
      <c r="L2072" s="40" t="s">
        <v>10024</v>
      </c>
      <c r="M2072" s="103">
        <v>45987.588888888888</v>
      </c>
      <c r="N2072" s="103">
        <v>45988.457638888889</v>
      </c>
      <c r="O2072" s="40" t="s">
        <v>35</v>
      </c>
      <c r="P2072" s="40" t="s">
        <v>35</v>
      </c>
      <c r="Q2072" s="40" t="s">
        <v>1494</v>
      </c>
      <c r="R2072" s="40" t="s">
        <v>1495</v>
      </c>
      <c r="S2072" s="40" t="s">
        <v>12264</v>
      </c>
      <c r="T2072" s="40" t="s">
        <v>1172</v>
      </c>
      <c r="U2072" s="40">
        <v>32</v>
      </c>
      <c r="V2072" s="40" t="str">
        <f>VLOOKUP(D2072,TIPOLOGIA!A:F,5,0)</f>
        <v>PRINCIPAL</v>
      </c>
      <c r="W2072" s="40" t="str">
        <f>VLOOKUP(D2072,TIPOLOGIA!A:F,6,0)</f>
        <v>TERRESTRE</v>
      </c>
      <c r="X2072" s="40" t="s">
        <v>1289</v>
      </c>
      <c r="Y2072" s="40">
        <v>1</v>
      </c>
      <c r="Z2072" s="51">
        <f>IF(T2072="SOPORTE_TELEFÓNICO",'TARIFAS 2025'!$B$14,IF(V2072="PRINCIPAL",'TARIFAS 2025'!$B$11,IF(V2072="INTERMEDIA",'TARIFAS 2025'!$C$11,IF(V2072="LEJANA",'TARIFAS 2025'!$D$11))))</f>
        <v>31419</v>
      </c>
      <c r="AA2072" s="51">
        <f t="shared" si="33"/>
        <v>31419</v>
      </c>
    </row>
    <row r="2073" spans="1:27" s="85" customFormat="1" x14ac:dyDescent="0.3">
      <c r="A2073" s="40" t="s">
        <v>71</v>
      </c>
      <c r="B2073" s="40" t="str">
        <f>VLOOKUP(A2073,'CENTROS DE COSTOS'!A:D,2,0)</f>
        <v>0036-0004</v>
      </c>
      <c r="C2073" s="40" t="str">
        <f>VLOOKUP(A2073,'CENTROS DE COSTOS'!A:D,3,0)</f>
        <v>Wompi Centro</v>
      </c>
      <c r="D2073" s="40">
        <v>11001</v>
      </c>
      <c r="E2073" s="40">
        <v>3060067</v>
      </c>
      <c r="F2073" s="40">
        <v>44131</v>
      </c>
      <c r="G2073" s="40" t="s">
        <v>33</v>
      </c>
      <c r="H2073" s="40" t="s">
        <v>618</v>
      </c>
      <c r="I2073" s="40" t="s">
        <v>71</v>
      </c>
      <c r="J2073" s="40" t="s">
        <v>1834</v>
      </c>
      <c r="K2073" s="40" t="s">
        <v>1170</v>
      </c>
      <c r="L2073" s="40" t="s">
        <v>10025</v>
      </c>
      <c r="M2073" s="103">
        <v>45986.48333333333</v>
      </c>
      <c r="N2073" s="103">
        <v>45988.458333333343</v>
      </c>
      <c r="O2073" s="40" t="s">
        <v>35</v>
      </c>
      <c r="P2073" s="40" t="s">
        <v>35</v>
      </c>
      <c r="Q2073" s="40" t="s">
        <v>1494</v>
      </c>
      <c r="R2073" s="40" t="s">
        <v>1495</v>
      </c>
      <c r="S2073" s="40" t="s">
        <v>12265</v>
      </c>
      <c r="T2073" s="40" t="s">
        <v>1172</v>
      </c>
      <c r="U2073" s="40">
        <v>24</v>
      </c>
      <c r="V2073" s="40" t="str">
        <f>VLOOKUP(D2073,TIPOLOGIA!A:F,5,0)</f>
        <v>PRINCIPAL</v>
      </c>
      <c r="W2073" s="40" t="str">
        <f>VLOOKUP(D2073,TIPOLOGIA!A:F,6,0)</f>
        <v>TERRESTRE</v>
      </c>
      <c r="X2073" s="40" t="s">
        <v>1455</v>
      </c>
      <c r="Y2073" s="40">
        <v>1</v>
      </c>
      <c r="Z2073" s="51">
        <f>IF(T2073="SOPORTE_TELEFÓNICO",'TARIFAS 2025'!$B$14,IF(V2073="PRINCIPAL",'TARIFAS 2025'!$B$11,IF(V2073="INTERMEDIA",'TARIFAS 2025'!$C$11,IF(V2073="LEJANA",'TARIFAS 2025'!$D$11))))</f>
        <v>31419</v>
      </c>
      <c r="AA2073" s="51">
        <f t="shared" si="33"/>
        <v>31419</v>
      </c>
    </row>
    <row r="2074" spans="1:27" s="85" customFormat="1" x14ac:dyDescent="0.3">
      <c r="A2074" s="40" t="s">
        <v>88</v>
      </c>
      <c r="B2074" s="40" t="str">
        <f>VLOOKUP(A2074,'CENTROS DE COSTOS'!A:D,2,0)</f>
        <v>0036-0005</v>
      </c>
      <c r="C2074" s="40" t="str">
        <f>VLOOKUP(A2074,'CENTROS DE COSTOS'!A:D,3,0)</f>
        <v>Wompi Noroccidente</v>
      </c>
      <c r="D2074" s="40">
        <v>5001</v>
      </c>
      <c r="E2074" s="40">
        <v>3042690</v>
      </c>
      <c r="F2074" s="40">
        <v>74400</v>
      </c>
      <c r="G2074" s="40" t="s">
        <v>33</v>
      </c>
      <c r="H2074" s="40" t="s">
        <v>120</v>
      </c>
      <c r="I2074" s="40" t="s">
        <v>88</v>
      </c>
      <c r="J2074" s="40" t="s">
        <v>3389</v>
      </c>
      <c r="K2074" s="40" t="s">
        <v>1170</v>
      </c>
      <c r="L2074" s="40" t="s">
        <v>10026</v>
      </c>
      <c r="M2074" s="103">
        <v>45981.661111111112</v>
      </c>
      <c r="N2074" s="103">
        <v>45988.459027777782</v>
      </c>
      <c r="O2074" s="40" t="s">
        <v>35</v>
      </c>
      <c r="P2074" s="40" t="s">
        <v>35</v>
      </c>
      <c r="Q2074" s="40" t="s">
        <v>1494</v>
      </c>
      <c r="R2074" s="40" t="s">
        <v>1495</v>
      </c>
      <c r="S2074" s="40" t="s">
        <v>12266</v>
      </c>
      <c r="T2074" s="40" t="s">
        <v>1172</v>
      </c>
      <c r="U2074" s="40">
        <v>48</v>
      </c>
      <c r="V2074" s="40" t="str">
        <f>VLOOKUP(D2074,TIPOLOGIA!A:F,5,0)</f>
        <v>PRINCIPAL</v>
      </c>
      <c r="W2074" s="40" t="str">
        <f>VLOOKUP(D2074,TIPOLOGIA!A:F,6,0)</f>
        <v>TERRESTRE</v>
      </c>
      <c r="X2074" s="40" t="s">
        <v>1498</v>
      </c>
      <c r="Y2074" s="40">
        <v>1</v>
      </c>
      <c r="Z2074" s="51">
        <f>IF(T2074="SOPORTE_TELEFÓNICO",'TARIFAS 2025'!$B$14,IF(V2074="PRINCIPAL",'TARIFAS 2025'!$B$11,IF(V2074="INTERMEDIA",'TARIFAS 2025'!$C$11,IF(V2074="LEJANA",'TARIFAS 2025'!$D$11))))</f>
        <v>31419</v>
      </c>
      <c r="AA2074" s="51">
        <f t="shared" si="33"/>
        <v>31419</v>
      </c>
    </row>
    <row r="2075" spans="1:27" s="85" customFormat="1" x14ac:dyDescent="0.3">
      <c r="A2075" s="40" t="s">
        <v>88</v>
      </c>
      <c r="B2075" s="40" t="str">
        <f>VLOOKUP(A2075,'CENTROS DE COSTOS'!A:D,2,0)</f>
        <v>0036-0005</v>
      </c>
      <c r="C2075" s="40" t="str">
        <f>VLOOKUP(A2075,'CENTROS DE COSTOS'!A:D,3,0)</f>
        <v>Wompi Noroccidente</v>
      </c>
      <c r="D2075" s="40">
        <v>5266</v>
      </c>
      <c r="E2075" s="40">
        <v>3042825</v>
      </c>
      <c r="F2075" s="40">
        <v>56911</v>
      </c>
      <c r="G2075" s="40" t="s">
        <v>33</v>
      </c>
      <c r="H2075" s="40" t="s">
        <v>120</v>
      </c>
      <c r="I2075" s="40" t="s">
        <v>180</v>
      </c>
      <c r="J2075" s="40" t="s">
        <v>7794</v>
      </c>
      <c r="K2075" s="40" t="s">
        <v>1170</v>
      </c>
      <c r="L2075" s="40" t="s">
        <v>10027</v>
      </c>
      <c r="M2075" s="103">
        <v>45981.670138888891</v>
      </c>
      <c r="N2075" s="103">
        <v>45988.459722222222</v>
      </c>
      <c r="O2075" s="40" t="s">
        <v>35</v>
      </c>
      <c r="P2075" s="40" t="s">
        <v>35</v>
      </c>
      <c r="Q2075" s="40" t="s">
        <v>1494</v>
      </c>
      <c r="R2075" s="40" t="s">
        <v>1495</v>
      </c>
      <c r="S2075" s="40" t="s">
        <v>12267</v>
      </c>
      <c r="T2075" s="40" t="s">
        <v>1172</v>
      </c>
      <c r="U2075" s="40">
        <v>48</v>
      </c>
      <c r="V2075" s="40" t="str">
        <f>VLOOKUP(D2075,TIPOLOGIA!A:F,5,0)</f>
        <v>PRINCIPAL</v>
      </c>
      <c r="W2075" s="40" t="str">
        <f>VLOOKUP(D2075,TIPOLOGIA!A:F,6,0)</f>
        <v>TERRESTRE</v>
      </c>
      <c r="X2075" s="40" t="s">
        <v>1498</v>
      </c>
      <c r="Y2075" s="40">
        <v>1</v>
      </c>
      <c r="Z2075" s="51">
        <f>IF(T2075="SOPORTE_TELEFÓNICO",'TARIFAS 2025'!$B$14,IF(V2075="PRINCIPAL",'TARIFAS 2025'!$B$11,IF(V2075="INTERMEDIA",'TARIFAS 2025'!$C$11,IF(V2075="LEJANA",'TARIFAS 2025'!$D$11))))</f>
        <v>31419</v>
      </c>
      <c r="AA2075" s="51">
        <f t="shared" si="33"/>
        <v>31419</v>
      </c>
    </row>
    <row r="2076" spans="1:27" s="85" customFormat="1" x14ac:dyDescent="0.3">
      <c r="A2076" s="40" t="s">
        <v>80</v>
      </c>
      <c r="B2076" s="40" t="str">
        <f>VLOOKUP(A2076,'CENTROS DE COSTOS'!A:D,2,0)</f>
        <v>0036-0001</v>
      </c>
      <c r="C2076" s="40" t="str">
        <f>VLOOKUP(A2076,'CENTROS DE COSTOS'!A:D,3,0)</f>
        <v>Wompi Costa</v>
      </c>
      <c r="D2076" s="40">
        <v>13001</v>
      </c>
      <c r="E2076" s="40">
        <v>3066767</v>
      </c>
      <c r="F2076" s="40">
        <v>54431</v>
      </c>
      <c r="G2076" s="40" t="s">
        <v>33</v>
      </c>
      <c r="H2076" s="40" t="s">
        <v>275</v>
      </c>
      <c r="I2076" s="40" t="s">
        <v>80</v>
      </c>
      <c r="J2076" s="40" t="s">
        <v>1538</v>
      </c>
      <c r="K2076" s="40" t="s">
        <v>1170</v>
      </c>
      <c r="L2076" s="40" t="s">
        <v>10028</v>
      </c>
      <c r="M2076" s="103">
        <v>45987.582638888889</v>
      </c>
      <c r="N2076" s="103">
        <v>45988.459722222222</v>
      </c>
      <c r="O2076" s="40" t="s">
        <v>35</v>
      </c>
      <c r="P2076" s="40" t="s">
        <v>35</v>
      </c>
      <c r="Q2076" s="40" t="s">
        <v>1494</v>
      </c>
      <c r="R2076" s="40" t="s">
        <v>1495</v>
      </c>
      <c r="S2076" s="40" t="s">
        <v>12268</v>
      </c>
      <c r="T2076" s="40" t="s">
        <v>1172</v>
      </c>
      <c r="U2076" s="40">
        <v>24</v>
      </c>
      <c r="V2076" s="40" t="str">
        <f>VLOOKUP(D2076,TIPOLOGIA!A:F,5,0)</f>
        <v>PRINCIPAL</v>
      </c>
      <c r="W2076" s="40" t="str">
        <f>VLOOKUP(D2076,TIPOLOGIA!A:F,6,0)</f>
        <v>TERRESTRE</v>
      </c>
      <c r="X2076" s="40" t="s">
        <v>5087</v>
      </c>
      <c r="Y2076" s="40">
        <v>1</v>
      </c>
      <c r="Z2076" s="51">
        <f>IF(T2076="SOPORTE_TELEFÓNICO",'TARIFAS 2025'!$B$14,IF(V2076="PRINCIPAL",'TARIFAS 2025'!$B$11,IF(V2076="INTERMEDIA",'TARIFAS 2025'!$C$11,IF(V2076="LEJANA",'TARIFAS 2025'!$D$11))))</f>
        <v>31419</v>
      </c>
      <c r="AA2076" s="51">
        <f t="shared" si="33"/>
        <v>31419</v>
      </c>
    </row>
    <row r="2077" spans="1:27" s="85" customFormat="1" x14ac:dyDescent="0.3">
      <c r="A2077" s="40" t="s">
        <v>88</v>
      </c>
      <c r="B2077" s="40" t="str">
        <f>VLOOKUP(A2077,'CENTROS DE COSTOS'!A:D,2,0)</f>
        <v>0036-0005</v>
      </c>
      <c r="C2077" s="40" t="str">
        <f>VLOOKUP(A2077,'CENTROS DE COSTOS'!A:D,3,0)</f>
        <v>Wompi Noroccidente</v>
      </c>
      <c r="D2077" s="40">
        <v>5001</v>
      </c>
      <c r="E2077" s="40">
        <v>3043475</v>
      </c>
      <c r="F2077" s="40">
        <v>29125</v>
      </c>
      <c r="G2077" s="40" t="s">
        <v>33</v>
      </c>
      <c r="H2077" s="40" t="s">
        <v>120</v>
      </c>
      <c r="I2077" s="40" t="s">
        <v>88</v>
      </c>
      <c r="J2077" s="40" t="s">
        <v>7795</v>
      </c>
      <c r="K2077" s="40" t="s">
        <v>1170</v>
      </c>
      <c r="L2077" s="40" t="s">
        <v>10029</v>
      </c>
      <c r="M2077" s="103">
        <v>45982.333333333343</v>
      </c>
      <c r="N2077" s="103">
        <v>45988.460416666669</v>
      </c>
      <c r="O2077" s="40" t="s">
        <v>35</v>
      </c>
      <c r="P2077" s="40" t="s">
        <v>35</v>
      </c>
      <c r="Q2077" s="40" t="s">
        <v>1494</v>
      </c>
      <c r="R2077" s="40" t="s">
        <v>1495</v>
      </c>
      <c r="S2077" s="40" t="s">
        <v>12269</v>
      </c>
      <c r="T2077" s="40" t="s">
        <v>1172</v>
      </c>
      <c r="U2077" s="40">
        <v>56</v>
      </c>
      <c r="V2077" s="40" t="str">
        <f>VLOOKUP(D2077,TIPOLOGIA!A:F,5,0)</f>
        <v>PRINCIPAL</v>
      </c>
      <c r="W2077" s="40" t="str">
        <f>VLOOKUP(D2077,TIPOLOGIA!A:F,6,0)</f>
        <v>TERRESTRE</v>
      </c>
      <c r="X2077" s="40" t="s">
        <v>1498</v>
      </c>
      <c r="Y2077" s="40">
        <v>1</v>
      </c>
      <c r="Z2077" s="51">
        <f>IF(T2077="SOPORTE_TELEFÓNICO",'TARIFAS 2025'!$B$14,IF(V2077="PRINCIPAL",'TARIFAS 2025'!$B$11,IF(V2077="INTERMEDIA",'TARIFAS 2025'!$C$11,IF(V2077="LEJANA",'TARIFAS 2025'!$D$11))))</f>
        <v>31419</v>
      </c>
      <c r="AA2077" s="51">
        <f t="shared" si="33"/>
        <v>31419</v>
      </c>
    </row>
    <row r="2078" spans="1:27" s="85" customFormat="1" x14ac:dyDescent="0.3">
      <c r="A2078" s="40" t="s">
        <v>88</v>
      </c>
      <c r="B2078" s="40" t="str">
        <f>VLOOKUP(A2078,'CENTROS DE COSTOS'!A:D,2,0)</f>
        <v>0036-0005</v>
      </c>
      <c r="C2078" s="40" t="str">
        <f>VLOOKUP(A2078,'CENTROS DE COSTOS'!A:D,3,0)</f>
        <v>Wompi Noroccidente</v>
      </c>
      <c r="D2078" s="40">
        <v>5001</v>
      </c>
      <c r="E2078" s="40">
        <v>3045866</v>
      </c>
      <c r="F2078" s="40">
        <v>31007</v>
      </c>
      <c r="G2078" s="40" t="s">
        <v>33</v>
      </c>
      <c r="H2078" s="40" t="s">
        <v>120</v>
      </c>
      <c r="I2078" s="40" t="s">
        <v>88</v>
      </c>
      <c r="J2078" s="40" t="s">
        <v>7796</v>
      </c>
      <c r="K2078" s="40" t="s">
        <v>1170</v>
      </c>
      <c r="L2078" s="40" t="s">
        <v>10030</v>
      </c>
      <c r="M2078" s="103">
        <v>45982.466666666667</v>
      </c>
      <c r="N2078" s="103">
        <v>45988.461111111108</v>
      </c>
      <c r="O2078" s="40" t="s">
        <v>35</v>
      </c>
      <c r="P2078" s="40" t="s">
        <v>35</v>
      </c>
      <c r="Q2078" s="40" t="s">
        <v>1494</v>
      </c>
      <c r="R2078" s="40" t="s">
        <v>1495</v>
      </c>
      <c r="S2078" s="40" t="s">
        <v>12270</v>
      </c>
      <c r="T2078" s="40" t="s">
        <v>1172</v>
      </c>
      <c r="U2078" s="40">
        <v>48</v>
      </c>
      <c r="V2078" s="40" t="str">
        <f>VLOOKUP(D2078,TIPOLOGIA!A:F,5,0)</f>
        <v>PRINCIPAL</v>
      </c>
      <c r="W2078" s="40" t="str">
        <f>VLOOKUP(D2078,TIPOLOGIA!A:F,6,0)</f>
        <v>TERRESTRE</v>
      </c>
      <c r="X2078" s="40" t="s">
        <v>1498</v>
      </c>
      <c r="Y2078" s="40">
        <v>1</v>
      </c>
      <c r="Z2078" s="51">
        <f>IF(T2078="SOPORTE_TELEFÓNICO",'TARIFAS 2025'!$B$14,IF(V2078="PRINCIPAL",'TARIFAS 2025'!$B$11,IF(V2078="INTERMEDIA",'TARIFAS 2025'!$C$11,IF(V2078="LEJANA",'TARIFAS 2025'!$D$11))))</f>
        <v>31419</v>
      </c>
      <c r="AA2078" s="51">
        <f t="shared" si="33"/>
        <v>31419</v>
      </c>
    </row>
    <row r="2079" spans="1:27" s="85" customFormat="1" x14ac:dyDescent="0.3">
      <c r="A2079" s="40" t="s">
        <v>88</v>
      </c>
      <c r="B2079" s="40" t="str">
        <f>VLOOKUP(A2079,'CENTROS DE COSTOS'!A:D,2,0)</f>
        <v>0036-0005</v>
      </c>
      <c r="C2079" s="40" t="str">
        <f>VLOOKUP(A2079,'CENTROS DE COSTOS'!A:D,3,0)</f>
        <v>Wompi Noroccidente</v>
      </c>
      <c r="D2079" s="40">
        <v>5001</v>
      </c>
      <c r="E2079" s="40">
        <v>3046425</v>
      </c>
      <c r="F2079" s="40">
        <v>45334</v>
      </c>
      <c r="G2079" s="40" t="s">
        <v>33</v>
      </c>
      <c r="H2079" s="40" t="s">
        <v>120</v>
      </c>
      <c r="I2079" s="40" t="s">
        <v>88</v>
      </c>
      <c r="J2079" s="40" t="s">
        <v>7797</v>
      </c>
      <c r="K2079" s="40" t="s">
        <v>1170</v>
      </c>
      <c r="L2079" s="40" t="s">
        <v>10031</v>
      </c>
      <c r="M2079" s="103">
        <v>45982.484722222223</v>
      </c>
      <c r="N2079" s="103">
        <v>45988.461805555547</v>
      </c>
      <c r="O2079" s="40" t="s">
        <v>35</v>
      </c>
      <c r="P2079" s="40" t="s">
        <v>35</v>
      </c>
      <c r="Q2079" s="40" t="s">
        <v>1494</v>
      </c>
      <c r="R2079" s="40" t="s">
        <v>1495</v>
      </c>
      <c r="S2079" s="40" t="s">
        <v>12271</v>
      </c>
      <c r="T2079" s="40" t="s">
        <v>1172</v>
      </c>
      <c r="U2079" s="40">
        <v>32</v>
      </c>
      <c r="V2079" s="40" t="str">
        <f>VLOOKUP(D2079,TIPOLOGIA!A:F,5,0)</f>
        <v>PRINCIPAL</v>
      </c>
      <c r="W2079" s="40" t="str">
        <f>VLOOKUP(D2079,TIPOLOGIA!A:F,6,0)</f>
        <v>TERRESTRE</v>
      </c>
      <c r="X2079" s="40" t="s">
        <v>1498</v>
      </c>
      <c r="Y2079" s="40">
        <v>1</v>
      </c>
      <c r="Z2079" s="51">
        <f>IF(T2079="SOPORTE_TELEFÓNICO",'TARIFAS 2025'!$B$14,IF(V2079="PRINCIPAL",'TARIFAS 2025'!$B$11,IF(V2079="INTERMEDIA",'TARIFAS 2025'!$C$11,IF(V2079="LEJANA",'TARIFAS 2025'!$D$11))))</f>
        <v>31419</v>
      </c>
      <c r="AA2079" s="51">
        <f t="shared" si="33"/>
        <v>31419</v>
      </c>
    </row>
    <row r="2080" spans="1:27" s="85" customFormat="1" x14ac:dyDescent="0.3">
      <c r="A2080" s="40" t="s">
        <v>88</v>
      </c>
      <c r="B2080" s="40" t="str">
        <f>VLOOKUP(A2080,'CENTROS DE COSTOS'!A:D,2,0)</f>
        <v>0036-0005</v>
      </c>
      <c r="C2080" s="40" t="str">
        <f>VLOOKUP(A2080,'CENTROS DE COSTOS'!A:D,3,0)</f>
        <v>Wompi Noroccidente</v>
      </c>
      <c r="D2080" s="40">
        <v>5001</v>
      </c>
      <c r="E2080" s="40">
        <v>3046331</v>
      </c>
      <c r="F2080" s="40">
        <v>42356</v>
      </c>
      <c r="G2080" s="40" t="s">
        <v>33</v>
      </c>
      <c r="H2080" s="40" t="s">
        <v>120</v>
      </c>
      <c r="I2080" s="40" t="s">
        <v>88</v>
      </c>
      <c r="J2080" s="40" t="s">
        <v>7029</v>
      </c>
      <c r="K2080" s="40" t="s">
        <v>1170</v>
      </c>
      <c r="L2080" s="40" t="s">
        <v>10032</v>
      </c>
      <c r="M2080" s="103">
        <v>45982.486111111109</v>
      </c>
      <c r="N2080" s="103">
        <v>45988.461805555547</v>
      </c>
      <c r="O2080" s="40" t="s">
        <v>35</v>
      </c>
      <c r="P2080" s="40" t="s">
        <v>35</v>
      </c>
      <c r="Q2080" s="40" t="s">
        <v>1494</v>
      </c>
      <c r="R2080" s="40" t="s">
        <v>1495</v>
      </c>
      <c r="S2080" s="40" t="s">
        <v>12272</v>
      </c>
      <c r="T2080" s="40" t="s">
        <v>1172</v>
      </c>
      <c r="U2080" s="40">
        <v>64</v>
      </c>
      <c r="V2080" s="40" t="str">
        <f>VLOOKUP(D2080,TIPOLOGIA!A:F,5,0)</f>
        <v>PRINCIPAL</v>
      </c>
      <c r="W2080" s="40" t="str">
        <f>VLOOKUP(D2080,TIPOLOGIA!A:F,6,0)</f>
        <v>TERRESTRE</v>
      </c>
      <c r="X2080" s="40" t="s">
        <v>1498</v>
      </c>
      <c r="Y2080" s="40">
        <v>1</v>
      </c>
      <c r="Z2080" s="51">
        <f>IF(T2080="SOPORTE_TELEFÓNICO",'TARIFAS 2025'!$B$14,IF(V2080="PRINCIPAL",'TARIFAS 2025'!$B$11,IF(V2080="INTERMEDIA",'TARIFAS 2025'!$C$11,IF(V2080="LEJANA",'TARIFAS 2025'!$D$11))))</f>
        <v>31419</v>
      </c>
      <c r="AA2080" s="51">
        <f t="shared" si="33"/>
        <v>31419</v>
      </c>
    </row>
    <row r="2081" spans="1:27" s="85" customFormat="1" x14ac:dyDescent="0.3">
      <c r="A2081" s="40" t="s">
        <v>88</v>
      </c>
      <c r="B2081" s="40" t="str">
        <f>VLOOKUP(A2081,'CENTROS DE COSTOS'!A:D,2,0)</f>
        <v>0036-0005</v>
      </c>
      <c r="C2081" s="40" t="str">
        <f>VLOOKUP(A2081,'CENTROS DE COSTOS'!A:D,3,0)</f>
        <v>Wompi Noroccidente</v>
      </c>
      <c r="D2081" s="40">
        <v>5088</v>
      </c>
      <c r="E2081" s="40">
        <v>3048203</v>
      </c>
      <c r="F2081" s="40">
        <v>78160</v>
      </c>
      <c r="G2081" s="40" t="s">
        <v>33</v>
      </c>
      <c r="H2081" s="40" t="s">
        <v>120</v>
      </c>
      <c r="I2081" s="40" t="s">
        <v>155</v>
      </c>
      <c r="J2081" s="40" t="s">
        <v>7798</v>
      </c>
      <c r="K2081" s="40" t="s">
        <v>1170</v>
      </c>
      <c r="L2081" s="40" t="s">
        <v>10033</v>
      </c>
      <c r="M2081" s="103">
        <v>45982.681250000001</v>
      </c>
      <c r="N2081" s="103">
        <v>45988.462500000001</v>
      </c>
      <c r="O2081" s="40" t="s">
        <v>35</v>
      </c>
      <c r="P2081" s="40" t="s">
        <v>35</v>
      </c>
      <c r="Q2081" s="40" t="s">
        <v>1494</v>
      </c>
      <c r="R2081" s="40" t="s">
        <v>1495</v>
      </c>
      <c r="S2081" s="40" t="s">
        <v>12273</v>
      </c>
      <c r="T2081" s="40" t="s">
        <v>1172</v>
      </c>
      <c r="U2081" s="40">
        <v>32</v>
      </c>
      <c r="V2081" s="40" t="str">
        <f>VLOOKUP(D2081,TIPOLOGIA!A:F,5,0)</f>
        <v>PRINCIPAL</v>
      </c>
      <c r="W2081" s="40" t="str">
        <f>VLOOKUP(D2081,TIPOLOGIA!A:F,6,0)</f>
        <v>TERRESTRE</v>
      </c>
      <c r="X2081" s="40" t="s">
        <v>1498</v>
      </c>
      <c r="Y2081" s="40">
        <v>1</v>
      </c>
      <c r="Z2081" s="51">
        <f>IF(T2081="SOPORTE_TELEFÓNICO",'TARIFAS 2025'!$B$14,IF(V2081="PRINCIPAL",'TARIFAS 2025'!$B$11,IF(V2081="INTERMEDIA",'TARIFAS 2025'!$C$11,IF(V2081="LEJANA",'TARIFAS 2025'!$D$11))))</f>
        <v>31419</v>
      </c>
      <c r="AA2081" s="51">
        <f>Z2081</f>
        <v>31419</v>
      </c>
    </row>
    <row r="2082" spans="1:27" s="85" customFormat="1" x14ac:dyDescent="0.3">
      <c r="A2082" s="40" t="s">
        <v>88</v>
      </c>
      <c r="B2082" s="40" t="str">
        <f>VLOOKUP(A2082,'CENTROS DE COSTOS'!A:D,2,0)</f>
        <v>0036-0005</v>
      </c>
      <c r="C2082" s="40" t="str">
        <f>VLOOKUP(A2082,'CENTROS DE COSTOS'!A:D,3,0)</f>
        <v>Wompi Noroccidente</v>
      </c>
      <c r="D2082" s="40">
        <v>5001</v>
      </c>
      <c r="E2082" s="40">
        <v>3050611</v>
      </c>
      <c r="F2082" s="40">
        <v>15188</v>
      </c>
      <c r="G2082" s="40" t="s">
        <v>33</v>
      </c>
      <c r="H2082" s="40" t="s">
        <v>120</v>
      </c>
      <c r="I2082" s="40" t="s">
        <v>88</v>
      </c>
      <c r="J2082" s="40" t="s">
        <v>7799</v>
      </c>
      <c r="K2082" s="40" t="s">
        <v>1170</v>
      </c>
      <c r="L2082" s="40" t="s">
        <v>10034</v>
      </c>
      <c r="M2082" s="103">
        <v>45985.333333333343</v>
      </c>
      <c r="N2082" s="103">
        <v>45988.463194444441</v>
      </c>
      <c r="O2082" s="40" t="s">
        <v>35</v>
      </c>
      <c r="P2082" s="40" t="s">
        <v>35</v>
      </c>
      <c r="Q2082" s="40" t="s">
        <v>1494</v>
      </c>
      <c r="R2082" s="40" t="s">
        <v>1495</v>
      </c>
      <c r="S2082" s="40" t="s">
        <v>12274</v>
      </c>
      <c r="T2082" s="40" t="s">
        <v>1172</v>
      </c>
      <c r="U2082" s="40">
        <v>56</v>
      </c>
      <c r="V2082" s="40" t="str">
        <f>VLOOKUP(D2082,TIPOLOGIA!A:F,5,0)</f>
        <v>PRINCIPAL</v>
      </c>
      <c r="W2082" s="40" t="str">
        <f>VLOOKUP(D2082,TIPOLOGIA!A:F,6,0)</f>
        <v>TERRESTRE</v>
      </c>
      <c r="X2082" s="40" t="s">
        <v>1498</v>
      </c>
      <c r="Y2082" s="40">
        <v>1</v>
      </c>
      <c r="Z2082" s="51">
        <f>IF(T2082="SOPORTE_TELEFÓNICO",'TARIFAS 2025'!$B$14,IF(V2082="PRINCIPAL",'TARIFAS 2025'!$B$11,IF(V2082="INTERMEDIA",'TARIFAS 2025'!$C$11,IF(V2082="LEJANA",'TARIFAS 2025'!$D$11))))</f>
        <v>31419</v>
      </c>
      <c r="AA2082" s="51">
        <f t="shared" si="33"/>
        <v>31419</v>
      </c>
    </row>
    <row r="2083" spans="1:27" s="85" customFormat="1" x14ac:dyDescent="0.3">
      <c r="A2083" s="40" t="s">
        <v>88</v>
      </c>
      <c r="B2083" s="40" t="str">
        <f>VLOOKUP(A2083,'CENTROS DE COSTOS'!A:D,2,0)</f>
        <v>0036-0005</v>
      </c>
      <c r="C2083" s="40" t="str">
        <f>VLOOKUP(A2083,'CENTROS DE COSTOS'!A:D,3,0)</f>
        <v>Wompi Noroccidente</v>
      </c>
      <c r="D2083" s="40">
        <v>5212</v>
      </c>
      <c r="E2083" s="40">
        <v>3053009</v>
      </c>
      <c r="F2083" s="40">
        <v>23511</v>
      </c>
      <c r="G2083" s="40" t="s">
        <v>33</v>
      </c>
      <c r="H2083" s="40" t="s">
        <v>120</v>
      </c>
      <c r="I2083" s="40" t="s">
        <v>172</v>
      </c>
      <c r="J2083" s="40" t="s">
        <v>1593</v>
      </c>
      <c r="K2083" s="40" t="s">
        <v>1170</v>
      </c>
      <c r="L2083" s="40" t="s">
        <v>10035</v>
      </c>
      <c r="M2083" s="103">
        <v>45985.43472222222</v>
      </c>
      <c r="N2083" s="103">
        <v>45988.463194444441</v>
      </c>
      <c r="O2083" s="40" t="s">
        <v>35</v>
      </c>
      <c r="P2083" s="40" t="s">
        <v>35</v>
      </c>
      <c r="Q2083" s="40" t="s">
        <v>1494</v>
      </c>
      <c r="R2083" s="40" t="s">
        <v>1495</v>
      </c>
      <c r="S2083" s="40" t="s">
        <v>12275</v>
      </c>
      <c r="T2083" s="40" t="s">
        <v>1172</v>
      </c>
      <c r="U2083" s="40">
        <v>16</v>
      </c>
      <c r="V2083" s="40" t="str">
        <f>VLOOKUP(D2083,TIPOLOGIA!A:F,5,0)</f>
        <v>PRINCIPAL</v>
      </c>
      <c r="W2083" s="40" t="str">
        <f>VLOOKUP(D2083,TIPOLOGIA!A:F,6,0)</f>
        <v>TERRESTRE</v>
      </c>
      <c r="X2083" s="40" t="s">
        <v>1201</v>
      </c>
      <c r="Y2083" s="40">
        <v>1</v>
      </c>
      <c r="Z2083" s="51">
        <f>IF(T2083="SOPORTE_TELEFÓNICO",'TARIFAS 2025'!$B$14,IF(V2083="PRINCIPAL",'TARIFAS 2025'!$B$11,IF(V2083="INTERMEDIA",'TARIFAS 2025'!$C$11,IF(V2083="LEJANA",'TARIFAS 2025'!$D$11))))</f>
        <v>31419</v>
      </c>
      <c r="AA2083" s="51">
        <f t="shared" si="33"/>
        <v>31419</v>
      </c>
    </row>
    <row r="2084" spans="1:27" s="85" customFormat="1" x14ac:dyDescent="0.3">
      <c r="A2084" s="40" t="s">
        <v>88</v>
      </c>
      <c r="B2084" s="40" t="str">
        <f>VLOOKUP(A2084,'CENTROS DE COSTOS'!A:D,2,0)</f>
        <v>0036-0005</v>
      </c>
      <c r="C2084" s="40" t="str">
        <f>VLOOKUP(A2084,'CENTROS DE COSTOS'!A:D,3,0)</f>
        <v>Wompi Noroccidente</v>
      </c>
      <c r="D2084" s="40">
        <v>5001</v>
      </c>
      <c r="E2084" s="40">
        <v>3049879</v>
      </c>
      <c r="F2084" s="40">
        <v>74356</v>
      </c>
      <c r="G2084" s="40" t="s">
        <v>33</v>
      </c>
      <c r="H2084" s="40" t="s">
        <v>120</v>
      </c>
      <c r="I2084" s="40" t="s">
        <v>88</v>
      </c>
      <c r="J2084" s="40" t="s">
        <v>6433</v>
      </c>
      <c r="K2084" s="40" t="s">
        <v>1170</v>
      </c>
      <c r="L2084" s="40" t="s">
        <v>10036</v>
      </c>
      <c r="M2084" s="103">
        <v>45985.333333333343</v>
      </c>
      <c r="N2084" s="103">
        <v>45988.463194444441</v>
      </c>
      <c r="O2084" s="40" t="s">
        <v>35</v>
      </c>
      <c r="P2084" s="40" t="s">
        <v>35</v>
      </c>
      <c r="Q2084" s="40" t="s">
        <v>1494</v>
      </c>
      <c r="R2084" s="40" t="s">
        <v>1495</v>
      </c>
      <c r="S2084" s="40" t="s">
        <v>12276</v>
      </c>
      <c r="T2084" s="40" t="s">
        <v>1172</v>
      </c>
      <c r="U2084" s="40">
        <v>48</v>
      </c>
      <c r="V2084" s="40" t="str">
        <f>VLOOKUP(D2084,TIPOLOGIA!A:F,5,0)</f>
        <v>PRINCIPAL</v>
      </c>
      <c r="W2084" s="40" t="str">
        <f>VLOOKUP(D2084,TIPOLOGIA!A:F,6,0)</f>
        <v>TERRESTRE</v>
      </c>
      <c r="X2084" s="40" t="s">
        <v>1498</v>
      </c>
      <c r="Y2084" s="40">
        <v>1</v>
      </c>
      <c r="Z2084" s="51">
        <f>IF(T2084="SOPORTE_TELEFÓNICO",'TARIFAS 2025'!$B$14,IF(V2084="PRINCIPAL",'TARIFAS 2025'!$B$11,IF(V2084="INTERMEDIA",'TARIFAS 2025'!$C$11,IF(V2084="LEJANA",'TARIFAS 2025'!$D$11))))</f>
        <v>31419</v>
      </c>
      <c r="AA2084" s="51">
        <f t="shared" si="33"/>
        <v>31419</v>
      </c>
    </row>
    <row r="2085" spans="1:27" s="85" customFormat="1" x14ac:dyDescent="0.3">
      <c r="A2085" s="40" t="s">
        <v>88</v>
      </c>
      <c r="B2085" s="40" t="str">
        <f>VLOOKUP(A2085,'CENTROS DE COSTOS'!A:D,2,0)</f>
        <v>0036-0005</v>
      </c>
      <c r="C2085" s="40" t="str">
        <f>VLOOKUP(A2085,'CENTROS DE COSTOS'!A:D,3,0)</f>
        <v>Wompi Noroccidente</v>
      </c>
      <c r="D2085" s="40">
        <v>5001</v>
      </c>
      <c r="E2085" s="40">
        <v>3048487</v>
      </c>
      <c r="F2085" s="40">
        <v>50298</v>
      </c>
      <c r="G2085" s="40" t="s">
        <v>33</v>
      </c>
      <c r="H2085" s="40" t="s">
        <v>120</v>
      </c>
      <c r="I2085" s="40" t="s">
        <v>88</v>
      </c>
      <c r="J2085" s="40" t="s">
        <v>6309</v>
      </c>
      <c r="K2085" s="40" t="s">
        <v>1170</v>
      </c>
      <c r="L2085" s="40" t="s">
        <v>10037</v>
      </c>
      <c r="M2085" s="103">
        <v>45985.333333333343</v>
      </c>
      <c r="N2085" s="103">
        <v>45988.463888888888</v>
      </c>
      <c r="O2085" s="40" t="s">
        <v>35</v>
      </c>
      <c r="P2085" s="40" t="s">
        <v>35</v>
      </c>
      <c r="Q2085" s="40" t="s">
        <v>1494</v>
      </c>
      <c r="R2085" s="40" t="s">
        <v>1495</v>
      </c>
      <c r="S2085" s="40" t="s">
        <v>12277</v>
      </c>
      <c r="T2085" s="40" t="s">
        <v>1172</v>
      </c>
      <c r="U2085" s="40">
        <v>16</v>
      </c>
      <c r="V2085" s="40" t="str">
        <f>VLOOKUP(D2085,TIPOLOGIA!A:F,5,0)</f>
        <v>PRINCIPAL</v>
      </c>
      <c r="W2085" s="40" t="str">
        <f>VLOOKUP(D2085,TIPOLOGIA!A:F,6,0)</f>
        <v>TERRESTRE</v>
      </c>
      <c r="X2085" s="40" t="s">
        <v>1498</v>
      </c>
      <c r="Y2085" s="40">
        <v>1</v>
      </c>
      <c r="Z2085" s="51">
        <f>IF(T2085="SOPORTE_TELEFÓNICO",'TARIFAS 2025'!$B$14,IF(V2085="PRINCIPAL",'TARIFAS 2025'!$B$11,IF(V2085="INTERMEDIA",'TARIFAS 2025'!$C$11,IF(V2085="LEJANA",'TARIFAS 2025'!$D$11))))</f>
        <v>31419</v>
      </c>
      <c r="AA2085" s="51">
        <f t="shared" si="33"/>
        <v>31419</v>
      </c>
    </row>
    <row r="2086" spans="1:27" s="85" customFormat="1" x14ac:dyDescent="0.3">
      <c r="A2086" s="40" t="s">
        <v>88</v>
      </c>
      <c r="B2086" s="40" t="str">
        <f>VLOOKUP(A2086,'CENTROS DE COSTOS'!A:D,2,0)</f>
        <v>0036-0005</v>
      </c>
      <c r="C2086" s="40" t="str">
        <f>VLOOKUP(A2086,'CENTROS DE COSTOS'!A:D,3,0)</f>
        <v>Wompi Noroccidente</v>
      </c>
      <c r="D2086" s="40">
        <v>5088</v>
      </c>
      <c r="E2086" s="40">
        <v>3048639</v>
      </c>
      <c r="F2086" s="40">
        <v>64512</v>
      </c>
      <c r="G2086" s="40" t="s">
        <v>33</v>
      </c>
      <c r="H2086" s="40" t="s">
        <v>120</v>
      </c>
      <c r="I2086" s="40" t="s">
        <v>155</v>
      </c>
      <c r="J2086" s="40" t="s">
        <v>7800</v>
      </c>
      <c r="K2086" s="40" t="s">
        <v>1170</v>
      </c>
      <c r="L2086" s="40" t="s">
        <v>10038</v>
      </c>
      <c r="M2086" s="103">
        <v>45985.333333333343</v>
      </c>
      <c r="N2086" s="103">
        <v>45988.464583333327</v>
      </c>
      <c r="O2086" s="40" t="s">
        <v>35</v>
      </c>
      <c r="P2086" s="40" t="s">
        <v>35</v>
      </c>
      <c r="Q2086" s="40" t="s">
        <v>1494</v>
      </c>
      <c r="R2086" s="40" t="s">
        <v>1495</v>
      </c>
      <c r="S2086" s="40" t="s">
        <v>12278</v>
      </c>
      <c r="T2086" s="40" t="s">
        <v>1172</v>
      </c>
      <c r="U2086" s="40">
        <v>16</v>
      </c>
      <c r="V2086" s="40" t="str">
        <f>VLOOKUP(D2086,TIPOLOGIA!A:F,5,0)</f>
        <v>PRINCIPAL</v>
      </c>
      <c r="W2086" s="40" t="str">
        <f>VLOOKUP(D2086,TIPOLOGIA!A:F,6,0)</f>
        <v>TERRESTRE</v>
      </c>
      <c r="X2086" s="40" t="s">
        <v>1498</v>
      </c>
      <c r="Y2086" s="40">
        <v>1</v>
      </c>
      <c r="Z2086" s="51">
        <f>IF(T2086="SOPORTE_TELEFÓNICO",'TARIFAS 2025'!$B$14,IF(V2086="PRINCIPAL",'TARIFAS 2025'!$B$11,IF(V2086="INTERMEDIA",'TARIFAS 2025'!$C$11,IF(V2086="LEJANA",'TARIFAS 2025'!$D$11))))</f>
        <v>31419</v>
      </c>
      <c r="AA2086" s="51">
        <f t="shared" si="33"/>
        <v>31419</v>
      </c>
    </row>
    <row r="2087" spans="1:27" s="85" customFormat="1" x14ac:dyDescent="0.3">
      <c r="A2087" s="40" t="s">
        <v>71</v>
      </c>
      <c r="B2087" s="40" t="str">
        <f>VLOOKUP(A2087,'CENTROS DE COSTOS'!A:D,2,0)</f>
        <v>0036-0004</v>
      </c>
      <c r="C2087" s="40" t="str">
        <f>VLOOKUP(A2087,'CENTROS DE COSTOS'!A:D,3,0)</f>
        <v>Wompi Centro</v>
      </c>
      <c r="D2087" s="40">
        <v>11001</v>
      </c>
      <c r="E2087" s="40">
        <v>3063342</v>
      </c>
      <c r="F2087" s="40">
        <v>27464</v>
      </c>
      <c r="G2087" s="40" t="s">
        <v>33</v>
      </c>
      <c r="H2087" s="40" t="s">
        <v>618</v>
      </c>
      <c r="I2087" s="40" t="s">
        <v>71</v>
      </c>
      <c r="J2087" s="40" t="s">
        <v>7801</v>
      </c>
      <c r="K2087" s="40" t="s">
        <v>1170</v>
      </c>
      <c r="L2087" s="40" t="s">
        <v>10039</v>
      </c>
      <c r="M2087" s="103">
        <v>45987.333333333343</v>
      </c>
      <c r="N2087" s="103">
        <v>45988.464583333327</v>
      </c>
      <c r="O2087" s="40" t="s">
        <v>35</v>
      </c>
      <c r="P2087" s="40" t="s">
        <v>35</v>
      </c>
      <c r="Q2087" s="40" t="s">
        <v>1494</v>
      </c>
      <c r="R2087" s="40" t="s">
        <v>1495</v>
      </c>
      <c r="S2087" s="40" t="s">
        <v>12279</v>
      </c>
      <c r="T2087" s="40" t="s">
        <v>1172</v>
      </c>
      <c r="U2087" s="40">
        <v>24</v>
      </c>
      <c r="V2087" s="40" t="str">
        <f>VLOOKUP(D2087,TIPOLOGIA!A:F,5,0)</f>
        <v>PRINCIPAL</v>
      </c>
      <c r="W2087" s="40" t="str">
        <f>VLOOKUP(D2087,TIPOLOGIA!A:F,6,0)</f>
        <v>TERRESTRE</v>
      </c>
      <c r="X2087" s="40" t="s">
        <v>1197</v>
      </c>
      <c r="Y2087" s="40">
        <v>1</v>
      </c>
      <c r="Z2087" s="51">
        <f>IF(T2087="SOPORTE_TELEFÓNICO",'TARIFAS 2025'!$B$14,IF(V2087="PRINCIPAL",'TARIFAS 2025'!$B$11,IF(V2087="INTERMEDIA",'TARIFAS 2025'!$C$11,IF(V2087="LEJANA",'TARIFAS 2025'!$D$11))))</f>
        <v>31419</v>
      </c>
      <c r="AA2087" s="51">
        <f t="shared" si="33"/>
        <v>31419</v>
      </c>
    </row>
    <row r="2088" spans="1:27" s="85" customFormat="1" x14ac:dyDescent="0.3">
      <c r="A2088" s="40" t="s">
        <v>88</v>
      </c>
      <c r="B2088" s="40" t="str">
        <f>VLOOKUP(A2088,'CENTROS DE COSTOS'!A:D,2,0)</f>
        <v>0036-0005</v>
      </c>
      <c r="C2088" s="40" t="str">
        <f>VLOOKUP(A2088,'CENTROS DE COSTOS'!A:D,3,0)</f>
        <v>Wompi Noroccidente</v>
      </c>
      <c r="D2088" s="40">
        <v>5001</v>
      </c>
      <c r="E2088" s="40">
        <v>3053553</v>
      </c>
      <c r="F2088" s="40">
        <v>40282</v>
      </c>
      <c r="G2088" s="40" t="s">
        <v>33</v>
      </c>
      <c r="H2088" s="40" t="s">
        <v>120</v>
      </c>
      <c r="I2088" s="40" t="s">
        <v>1269</v>
      </c>
      <c r="J2088" s="40" t="s">
        <v>3416</v>
      </c>
      <c r="K2088" s="40" t="s">
        <v>1170</v>
      </c>
      <c r="L2088" s="40" t="s">
        <v>10040</v>
      </c>
      <c r="M2088" s="103">
        <v>45985.474305555559</v>
      </c>
      <c r="N2088" s="103">
        <v>45988.464583333327</v>
      </c>
      <c r="O2088" s="40" t="s">
        <v>35</v>
      </c>
      <c r="P2088" s="40" t="s">
        <v>35</v>
      </c>
      <c r="Q2088" s="40" t="s">
        <v>1494</v>
      </c>
      <c r="R2088" s="40" t="s">
        <v>1495</v>
      </c>
      <c r="S2088" s="40" t="s">
        <v>12280</v>
      </c>
      <c r="T2088" s="40" t="s">
        <v>1172</v>
      </c>
      <c r="U2088" s="40">
        <v>64</v>
      </c>
      <c r="V2088" s="40" t="str">
        <f>VLOOKUP(D2088,TIPOLOGIA!A:F,5,0)</f>
        <v>PRINCIPAL</v>
      </c>
      <c r="W2088" s="40" t="str">
        <f>VLOOKUP(D2088,TIPOLOGIA!A:F,6,0)</f>
        <v>TERRESTRE</v>
      </c>
      <c r="X2088" s="40" t="s">
        <v>1498</v>
      </c>
      <c r="Y2088" s="40">
        <v>1</v>
      </c>
      <c r="Z2088" s="51">
        <f>IF(T2088="SOPORTE_TELEFÓNICO",'TARIFAS 2025'!$B$14,IF(V2088="PRINCIPAL",'TARIFAS 2025'!$B$11,IF(V2088="INTERMEDIA",'TARIFAS 2025'!$C$11,IF(V2088="LEJANA",'TARIFAS 2025'!$D$11))))</f>
        <v>31419</v>
      </c>
      <c r="AA2088" s="51">
        <f t="shared" si="33"/>
        <v>31419</v>
      </c>
    </row>
    <row r="2089" spans="1:27" s="85" customFormat="1" x14ac:dyDescent="0.3">
      <c r="A2089" s="40" t="s">
        <v>88</v>
      </c>
      <c r="B2089" s="40" t="str">
        <f>VLOOKUP(A2089,'CENTROS DE COSTOS'!A:D,2,0)</f>
        <v>0036-0005</v>
      </c>
      <c r="C2089" s="40" t="str">
        <f>VLOOKUP(A2089,'CENTROS DE COSTOS'!A:D,3,0)</f>
        <v>Wompi Noroccidente</v>
      </c>
      <c r="D2089" s="40">
        <v>5001</v>
      </c>
      <c r="E2089" s="40">
        <v>3053935</v>
      </c>
      <c r="F2089" s="40">
        <v>51395</v>
      </c>
      <c r="G2089" s="40" t="s">
        <v>33</v>
      </c>
      <c r="H2089" s="40" t="s">
        <v>120</v>
      </c>
      <c r="I2089" s="40" t="s">
        <v>88</v>
      </c>
      <c r="J2089" s="40" t="s">
        <v>3429</v>
      </c>
      <c r="K2089" s="40" t="s">
        <v>1170</v>
      </c>
      <c r="L2089" s="40" t="s">
        <v>10041</v>
      </c>
      <c r="M2089" s="103">
        <v>45985.484027777777</v>
      </c>
      <c r="N2089" s="103">
        <v>45988.465277777781</v>
      </c>
      <c r="O2089" s="40" t="s">
        <v>35</v>
      </c>
      <c r="P2089" s="40" t="s">
        <v>35</v>
      </c>
      <c r="Q2089" s="40" t="s">
        <v>1494</v>
      </c>
      <c r="R2089" s="40" t="s">
        <v>1495</v>
      </c>
      <c r="S2089" s="40" t="s">
        <v>12281</v>
      </c>
      <c r="T2089" s="40" t="s">
        <v>1172</v>
      </c>
      <c r="U2089" s="40">
        <v>64</v>
      </c>
      <c r="V2089" s="40" t="str">
        <f>VLOOKUP(D2089,TIPOLOGIA!A:F,5,0)</f>
        <v>PRINCIPAL</v>
      </c>
      <c r="W2089" s="40" t="str">
        <f>VLOOKUP(D2089,TIPOLOGIA!A:F,6,0)</f>
        <v>TERRESTRE</v>
      </c>
      <c r="X2089" s="40" t="s">
        <v>1498</v>
      </c>
      <c r="Y2089" s="40">
        <v>1</v>
      </c>
      <c r="Z2089" s="51">
        <f>IF(T2089="SOPORTE_TELEFÓNICO",'TARIFAS 2025'!$B$14,IF(V2089="PRINCIPAL",'TARIFAS 2025'!$B$11,IF(V2089="INTERMEDIA",'TARIFAS 2025'!$C$11,IF(V2089="LEJANA",'TARIFAS 2025'!$D$11))))</f>
        <v>31419</v>
      </c>
      <c r="AA2089" s="51">
        <f t="shared" si="33"/>
        <v>31419</v>
      </c>
    </row>
    <row r="2090" spans="1:27" s="85" customFormat="1" x14ac:dyDescent="0.3">
      <c r="A2090" s="40" t="s">
        <v>88</v>
      </c>
      <c r="B2090" s="40" t="str">
        <f>VLOOKUP(A2090,'CENTROS DE COSTOS'!A:D,2,0)</f>
        <v>0036-0005</v>
      </c>
      <c r="C2090" s="40" t="str">
        <f>VLOOKUP(A2090,'CENTROS DE COSTOS'!A:D,3,0)</f>
        <v>Wompi Noroccidente</v>
      </c>
      <c r="D2090" s="40">
        <v>5001</v>
      </c>
      <c r="E2090" s="40">
        <v>3053794</v>
      </c>
      <c r="F2090" s="40">
        <v>77268</v>
      </c>
      <c r="G2090" s="40" t="s">
        <v>33</v>
      </c>
      <c r="H2090" s="40" t="s">
        <v>120</v>
      </c>
      <c r="I2090" s="40" t="s">
        <v>88</v>
      </c>
      <c r="J2090" s="40" t="s">
        <v>3224</v>
      </c>
      <c r="K2090" s="40" t="s">
        <v>1170</v>
      </c>
      <c r="L2090" s="40" t="s">
        <v>10042</v>
      </c>
      <c r="M2090" s="103">
        <v>45985.509722222218</v>
      </c>
      <c r="N2090" s="103">
        <v>45988.46597222222</v>
      </c>
      <c r="O2090" s="40" t="s">
        <v>35</v>
      </c>
      <c r="P2090" s="40" t="s">
        <v>35</v>
      </c>
      <c r="Q2090" s="40" t="s">
        <v>1494</v>
      </c>
      <c r="R2090" s="40" t="s">
        <v>1495</v>
      </c>
      <c r="S2090" s="40" t="s">
        <v>12282</v>
      </c>
      <c r="T2090" s="40" t="s">
        <v>1172</v>
      </c>
      <c r="U2090" s="40">
        <v>64</v>
      </c>
      <c r="V2090" s="40" t="str">
        <f>VLOOKUP(D2090,TIPOLOGIA!A:F,5,0)</f>
        <v>PRINCIPAL</v>
      </c>
      <c r="W2090" s="40" t="str">
        <f>VLOOKUP(D2090,TIPOLOGIA!A:F,6,0)</f>
        <v>TERRESTRE</v>
      </c>
      <c r="X2090" s="40" t="s">
        <v>1498</v>
      </c>
      <c r="Y2090" s="40">
        <v>1</v>
      </c>
      <c r="Z2090" s="51">
        <f>IF(T2090="SOPORTE_TELEFÓNICO",'TARIFAS 2025'!$B$14,IF(V2090="PRINCIPAL",'TARIFAS 2025'!$B$11,IF(V2090="INTERMEDIA",'TARIFAS 2025'!$C$11,IF(V2090="LEJANA",'TARIFAS 2025'!$D$11))))</f>
        <v>31419</v>
      </c>
      <c r="AA2090" s="51">
        <f t="shared" si="33"/>
        <v>31419</v>
      </c>
    </row>
    <row r="2091" spans="1:27" s="85" customFormat="1" x14ac:dyDescent="0.3">
      <c r="A2091" s="40" t="s">
        <v>71</v>
      </c>
      <c r="B2091" s="40" t="str">
        <f>VLOOKUP(A2091,'CENTROS DE COSTOS'!A:D,2,0)</f>
        <v>0036-0004</v>
      </c>
      <c r="C2091" s="40" t="str">
        <f>VLOOKUP(A2091,'CENTROS DE COSTOS'!A:D,3,0)</f>
        <v>Wompi Centro</v>
      </c>
      <c r="D2091" s="40">
        <v>11001</v>
      </c>
      <c r="E2091" s="40">
        <v>3060631</v>
      </c>
      <c r="F2091" s="40">
        <v>63479</v>
      </c>
      <c r="G2091" s="40" t="s">
        <v>33</v>
      </c>
      <c r="H2091" s="40" t="s">
        <v>618</v>
      </c>
      <c r="I2091" s="40" t="s">
        <v>71</v>
      </c>
      <c r="J2091" s="40" t="s">
        <v>7802</v>
      </c>
      <c r="K2091" s="40" t="s">
        <v>1170</v>
      </c>
      <c r="L2091" s="40" t="s">
        <v>10043</v>
      </c>
      <c r="M2091" s="103">
        <v>45986.530555555553</v>
      </c>
      <c r="N2091" s="103">
        <v>45988.46597222222</v>
      </c>
      <c r="O2091" s="40" t="s">
        <v>35</v>
      </c>
      <c r="P2091" s="40" t="s">
        <v>35</v>
      </c>
      <c r="Q2091" s="40" t="s">
        <v>1494</v>
      </c>
      <c r="R2091" s="40" t="s">
        <v>1495</v>
      </c>
      <c r="S2091" s="40" t="s">
        <v>12256</v>
      </c>
      <c r="T2091" s="40" t="s">
        <v>1172</v>
      </c>
      <c r="U2091" s="40">
        <v>24</v>
      </c>
      <c r="V2091" s="40" t="str">
        <f>VLOOKUP(D2091,TIPOLOGIA!A:F,5,0)</f>
        <v>PRINCIPAL</v>
      </c>
      <c r="W2091" s="40" t="str">
        <f>VLOOKUP(D2091,TIPOLOGIA!A:F,6,0)</f>
        <v>TERRESTRE</v>
      </c>
      <c r="X2091" s="40" t="s">
        <v>1225</v>
      </c>
      <c r="Y2091" s="40">
        <v>1</v>
      </c>
      <c r="Z2091" s="51">
        <f>IF(T2091="SOPORTE_TELEFÓNICO",'TARIFAS 2025'!$B$14,IF(V2091="PRINCIPAL",'TARIFAS 2025'!$B$11,IF(V2091="INTERMEDIA",'TARIFAS 2025'!$C$11,IF(V2091="LEJANA",'TARIFAS 2025'!$D$11))))</f>
        <v>31419</v>
      </c>
      <c r="AA2091" s="51">
        <f t="shared" si="33"/>
        <v>31419</v>
      </c>
    </row>
    <row r="2092" spans="1:27" s="85" customFormat="1" x14ac:dyDescent="0.3">
      <c r="A2092" s="40" t="s">
        <v>88</v>
      </c>
      <c r="B2092" s="40" t="str">
        <f>VLOOKUP(A2092,'CENTROS DE COSTOS'!A:D,2,0)</f>
        <v>0036-0005</v>
      </c>
      <c r="C2092" s="40" t="str">
        <f>VLOOKUP(A2092,'CENTROS DE COSTOS'!A:D,3,0)</f>
        <v>Wompi Noroccidente</v>
      </c>
      <c r="D2092" s="40">
        <v>5001</v>
      </c>
      <c r="E2092" s="40">
        <v>3054692</v>
      </c>
      <c r="F2092" s="40">
        <v>80986</v>
      </c>
      <c r="G2092" s="40" t="s">
        <v>33</v>
      </c>
      <c r="H2092" s="40" t="s">
        <v>120</v>
      </c>
      <c r="I2092" s="40" t="s">
        <v>88</v>
      </c>
      <c r="J2092" s="40" t="s">
        <v>1745</v>
      </c>
      <c r="K2092" s="40" t="s">
        <v>1170</v>
      </c>
      <c r="L2092" s="40" t="s">
        <v>10044</v>
      </c>
      <c r="M2092" s="103">
        <v>45985.595138888893</v>
      </c>
      <c r="N2092" s="103">
        <v>45988.466666666667</v>
      </c>
      <c r="O2092" s="40" t="s">
        <v>35</v>
      </c>
      <c r="P2092" s="40" t="s">
        <v>35</v>
      </c>
      <c r="Q2092" s="40" t="s">
        <v>1494</v>
      </c>
      <c r="R2092" s="40" t="s">
        <v>1495</v>
      </c>
      <c r="S2092" s="40" t="s">
        <v>12283</v>
      </c>
      <c r="T2092" s="40" t="s">
        <v>1172</v>
      </c>
      <c r="U2092" s="40">
        <v>64</v>
      </c>
      <c r="V2092" s="40" t="str">
        <f>VLOOKUP(D2092,TIPOLOGIA!A:F,5,0)</f>
        <v>PRINCIPAL</v>
      </c>
      <c r="W2092" s="40" t="str">
        <f>VLOOKUP(D2092,TIPOLOGIA!A:F,6,0)</f>
        <v>TERRESTRE</v>
      </c>
      <c r="X2092" s="40" t="s">
        <v>1498</v>
      </c>
      <c r="Y2092" s="40">
        <v>1</v>
      </c>
      <c r="Z2092" s="51">
        <f>IF(T2092="SOPORTE_TELEFÓNICO",'TARIFAS 2025'!$B$14,IF(V2092="PRINCIPAL",'TARIFAS 2025'!$B$11,IF(V2092="INTERMEDIA",'TARIFAS 2025'!$C$11,IF(V2092="LEJANA",'TARIFAS 2025'!$D$11))))</f>
        <v>31419</v>
      </c>
      <c r="AA2092" s="51">
        <f t="shared" si="33"/>
        <v>31419</v>
      </c>
    </row>
    <row r="2093" spans="1:27" s="85" customFormat="1" x14ac:dyDescent="0.3">
      <c r="A2093" s="40" t="s">
        <v>71</v>
      </c>
      <c r="B2093" s="40" t="str">
        <f>VLOOKUP(A2093,'CENTROS DE COSTOS'!A:D,2,0)</f>
        <v>0036-0004</v>
      </c>
      <c r="C2093" s="40" t="str">
        <f>VLOOKUP(A2093,'CENTROS DE COSTOS'!A:D,3,0)</f>
        <v>Wompi Centro</v>
      </c>
      <c r="D2093" s="40">
        <v>11001</v>
      </c>
      <c r="E2093" s="40">
        <v>3067378</v>
      </c>
      <c r="F2093" s="40">
        <v>57142</v>
      </c>
      <c r="G2093" s="40" t="s">
        <v>33</v>
      </c>
      <c r="H2093" s="40" t="s">
        <v>618</v>
      </c>
      <c r="I2093" s="40" t="s">
        <v>71</v>
      </c>
      <c r="J2093" s="40" t="s">
        <v>7803</v>
      </c>
      <c r="K2093" s="40" t="s">
        <v>1170</v>
      </c>
      <c r="L2093" s="40" t="s">
        <v>10045</v>
      </c>
      <c r="M2093" s="103">
        <v>45987.625694444447</v>
      </c>
      <c r="N2093" s="103">
        <v>45988.467361111107</v>
      </c>
      <c r="O2093" s="40" t="s">
        <v>35</v>
      </c>
      <c r="P2093" s="40" t="s">
        <v>35</v>
      </c>
      <c r="Q2093" s="40" t="s">
        <v>1494</v>
      </c>
      <c r="R2093" s="40" t="s">
        <v>1495</v>
      </c>
      <c r="S2093" s="40" t="s">
        <v>12284</v>
      </c>
      <c r="T2093" s="40" t="s">
        <v>1172</v>
      </c>
      <c r="U2093" s="40">
        <v>64</v>
      </c>
      <c r="V2093" s="40" t="str">
        <f>VLOOKUP(D2093,TIPOLOGIA!A:F,5,0)</f>
        <v>PRINCIPAL</v>
      </c>
      <c r="W2093" s="40" t="str">
        <f>VLOOKUP(D2093,TIPOLOGIA!A:F,6,0)</f>
        <v>TERRESTRE</v>
      </c>
      <c r="X2093" s="40" t="s">
        <v>1202</v>
      </c>
      <c r="Y2093" s="40">
        <v>1</v>
      </c>
      <c r="Z2093" s="51">
        <f>IF(T2093="SOPORTE_TELEFÓNICO",'TARIFAS 2025'!$B$14,IF(V2093="PRINCIPAL",'TARIFAS 2025'!$B$11,IF(V2093="INTERMEDIA",'TARIFAS 2025'!$C$11,IF(V2093="LEJANA",'TARIFAS 2025'!$D$11))))</f>
        <v>31419</v>
      </c>
      <c r="AA2093" s="51">
        <f t="shared" si="33"/>
        <v>31419</v>
      </c>
    </row>
    <row r="2094" spans="1:27" s="85" customFormat="1" x14ac:dyDescent="0.3">
      <c r="A2094" s="40" t="s">
        <v>95</v>
      </c>
      <c r="B2094" s="40" t="str">
        <f>VLOOKUP(A2094,'CENTROS DE COSTOS'!A:D,2,0)</f>
        <v>0036-0001</v>
      </c>
      <c r="C2094" s="40" t="str">
        <f>VLOOKUP(A2094,'CENTROS DE COSTOS'!A:D,3,0)</f>
        <v>Wompi Costa</v>
      </c>
      <c r="D2094" s="40">
        <v>70001</v>
      </c>
      <c r="E2094" s="40">
        <v>3066778</v>
      </c>
      <c r="F2094" s="40">
        <v>78617</v>
      </c>
      <c r="G2094" s="40" t="s">
        <v>33</v>
      </c>
      <c r="H2094" s="40" t="s">
        <v>504</v>
      </c>
      <c r="I2094" s="40" t="s">
        <v>95</v>
      </c>
      <c r="J2094" s="40" t="s">
        <v>7804</v>
      </c>
      <c r="K2094" s="40" t="s">
        <v>1170</v>
      </c>
      <c r="L2094" s="40" t="s">
        <v>10046</v>
      </c>
      <c r="M2094" s="103">
        <v>45987.593055555553</v>
      </c>
      <c r="N2094" s="103">
        <v>45988.470833333333</v>
      </c>
      <c r="O2094" s="40" t="s">
        <v>35</v>
      </c>
      <c r="P2094" s="40" t="s">
        <v>35</v>
      </c>
      <c r="Q2094" s="40" t="s">
        <v>1494</v>
      </c>
      <c r="R2094" s="40" t="s">
        <v>1495</v>
      </c>
      <c r="S2094" s="40" t="s">
        <v>12285</v>
      </c>
      <c r="T2094" s="40" t="s">
        <v>1172</v>
      </c>
      <c r="U2094" s="40">
        <v>16</v>
      </c>
      <c r="V2094" s="40" t="str">
        <f>VLOOKUP(D2094,TIPOLOGIA!A:F,5,0)</f>
        <v>PRINCIPAL</v>
      </c>
      <c r="W2094" s="40" t="str">
        <f>VLOOKUP(D2094,TIPOLOGIA!A:F,6,0)</f>
        <v>TERRESTRE</v>
      </c>
      <c r="X2094" s="40" t="s">
        <v>1322</v>
      </c>
      <c r="Y2094" s="40">
        <v>1</v>
      </c>
      <c r="Z2094" s="51">
        <f>IF(T2094="SOPORTE_TELEFÓNICO",'TARIFAS 2025'!$B$14,IF(V2094="PRINCIPAL",'TARIFAS 2025'!$B$11,IF(V2094="INTERMEDIA",'TARIFAS 2025'!$C$11,IF(V2094="LEJANA",'TARIFAS 2025'!$D$11))))</f>
        <v>31419</v>
      </c>
      <c r="AA2094" s="51">
        <f t="shared" si="33"/>
        <v>31419</v>
      </c>
    </row>
    <row r="2095" spans="1:27" s="85" customFormat="1" x14ac:dyDescent="0.3">
      <c r="A2095" s="40" t="s">
        <v>71</v>
      </c>
      <c r="B2095" s="40" t="str">
        <f>VLOOKUP(A2095,'CENTROS DE COSTOS'!A:D,2,0)</f>
        <v>0036-0004</v>
      </c>
      <c r="C2095" s="40" t="str">
        <f>VLOOKUP(A2095,'CENTROS DE COSTOS'!A:D,3,0)</f>
        <v>Wompi Centro</v>
      </c>
      <c r="D2095" s="40">
        <v>11001</v>
      </c>
      <c r="E2095" s="40">
        <v>3067033</v>
      </c>
      <c r="F2095" s="40">
        <v>25017</v>
      </c>
      <c r="G2095" s="40" t="s">
        <v>33</v>
      </c>
      <c r="H2095" s="40" t="s">
        <v>618</v>
      </c>
      <c r="I2095" s="40" t="s">
        <v>71</v>
      </c>
      <c r="J2095" s="40" t="s">
        <v>3530</v>
      </c>
      <c r="K2095" s="40" t="s">
        <v>1170</v>
      </c>
      <c r="L2095" s="40" t="s">
        <v>10047</v>
      </c>
      <c r="M2095" s="103">
        <v>45987.586805555547</v>
      </c>
      <c r="N2095" s="103">
        <v>45988.47152777778</v>
      </c>
      <c r="O2095" s="40" t="s">
        <v>35</v>
      </c>
      <c r="P2095" s="40" t="s">
        <v>35</v>
      </c>
      <c r="Q2095" s="40" t="s">
        <v>1494</v>
      </c>
      <c r="R2095" s="40" t="s">
        <v>1495</v>
      </c>
      <c r="S2095" s="40" t="s">
        <v>12286</v>
      </c>
      <c r="T2095" s="40" t="s">
        <v>1172</v>
      </c>
      <c r="U2095" s="40">
        <v>24</v>
      </c>
      <c r="V2095" s="40" t="str">
        <f>VLOOKUP(D2095,TIPOLOGIA!A:F,5,0)</f>
        <v>PRINCIPAL</v>
      </c>
      <c r="W2095" s="40" t="str">
        <f>VLOOKUP(D2095,TIPOLOGIA!A:F,6,0)</f>
        <v>TERRESTRE</v>
      </c>
      <c r="X2095" s="40" t="s">
        <v>5089</v>
      </c>
      <c r="Y2095" s="40">
        <v>1</v>
      </c>
      <c r="Z2095" s="51">
        <f>IF(T2095="SOPORTE_TELEFÓNICO",'TARIFAS 2025'!$B$14,IF(V2095="PRINCIPAL",'TARIFAS 2025'!$B$11,IF(V2095="INTERMEDIA",'TARIFAS 2025'!$C$11,IF(V2095="LEJANA",'TARIFAS 2025'!$D$11))))</f>
        <v>31419</v>
      </c>
      <c r="AA2095" s="51">
        <f t="shared" si="33"/>
        <v>31419</v>
      </c>
    </row>
    <row r="2096" spans="1:27" s="85" customFormat="1" x14ac:dyDescent="0.3">
      <c r="A2096" s="40" t="s">
        <v>98</v>
      </c>
      <c r="B2096" s="40" t="str">
        <f>VLOOKUP(A2096,'CENTROS DE COSTOS'!A:D,2,0)</f>
        <v>0036-0006</v>
      </c>
      <c r="C2096" s="40" t="str">
        <f>VLOOKUP(A2096,'CENTROS DE COSTOS'!A:D,3,0)</f>
        <v>Wompi Oriente</v>
      </c>
      <c r="D2096" s="40">
        <v>50001</v>
      </c>
      <c r="E2096" s="40">
        <v>3066293</v>
      </c>
      <c r="F2096" s="40">
        <v>65549</v>
      </c>
      <c r="G2096" s="40" t="s">
        <v>33</v>
      </c>
      <c r="H2096" s="40" t="s">
        <v>814</v>
      </c>
      <c r="I2096" s="40" t="s">
        <v>98</v>
      </c>
      <c r="J2096" s="40" t="s">
        <v>7805</v>
      </c>
      <c r="K2096" s="40" t="s">
        <v>1170</v>
      </c>
      <c r="L2096" s="40" t="s">
        <v>10048</v>
      </c>
      <c r="M2096" s="103">
        <v>45987.525000000001</v>
      </c>
      <c r="N2096" s="103">
        <v>45988.472222222219</v>
      </c>
      <c r="O2096" s="40" t="s">
        <v>35</v>
      </c>
      <c r="P2096" s="40" t="s">
        <v>35</v>
      </c>
      <c r="Q2096" s="40" t="s">
        <v>1494</v>
      </c>
      <c r="R2096" s="40" t="s">
        <v>1495</v>
      </c>
      <c r="S2096" s="40" t="s">
        <v>12287</v>
      </c>
      <c r="T2096" s="40" t="s">
        <v>1172</v>
      </c>
      <c r="U2096" s="40">
        <v>64</v>
      </c>
      <c r="V2096" s="40" t="str">
        <f>VLOOKUP(D2096,TIPOLOGIA!A:F,5,0)</f>
        <v>PRINCIPAL</v>
      </c>
      <c r="W2096" s="40" t="str">
        <f>VLOOKUP(D2096,TIPOLOGIA!A:F,6,0)</f>
        <v>TERRESTRE</v>
      </c>
      <c r="X2096" s="40" t="s">
        <v>1289</v>
      </c>
      <c r="Y2096" s="40">
        <v>1</v>
      </c>
      <c r="Z2096" s="51">
        <f>IF(T2096="SOPORTE_TELEFÓNICO",'TARIFAS 2025'!$B$14,IF(V2096="PRINCIPAL",'TARIFAS 2025'!$B$11,IF(V2096="INTERMEDIA",'TARIFAS 2025'!$C$11,IF(V2096="LEJANA",'TARIFAS 2025'!$D$11))))</f>
        <v>31419</v>
      </c>
      <c r="AA2096" s="51">
        <f t="shared" si="33"/>
        <v>31419</v>
      </c>
    </row>
    <row r="2097" spans="1:27" s="85" customFormat="1" x14ac:dyDescent="0.3">
      <c r="A2097" s="40" t="s">
        <v>71</v>
      </c>
      <c r="B2097" s="40" t="str">
        <f>VLOOKUP(A2097,'CENTROS DE COSTOS'!A:D,2,0)</f>
        <v>0036-0004</v>
      </c>
      <c r="C2097" s="40" t="str">
        <f>VLOOKUP(A2097,'CENTROS DE COSTOS'!A:D,3,0)</f>
        <v>Wompi Centro</v>
      </c>
      <c r="D2097" s="40">
        <v>11001</v>
      </c>
      <c r="E2097" s="40">
        <v>3065043</v>
      </c>
      <c r="F2097" s="40">
        <v>80932</v>
      </c>
      <c r="G2097" s="40" t="s">
        <v>33</v>
      </c>
      <c r="H2097" s="40" t="s">
        <v>618</v>
      </c>
      <c r="I2097" s="40" t="s">
        <v>71</v>
      </c>
      <c r="J2097" s="40" t="s">
        <v>7806</v>
      </c>
      <c r="K2097" s="40" t="s">
        <v>1170</v>
      </c>
      <c r="L2097" s="40" t="s">
        <v>10049</v>
      </c>
      <c r="M2097" s="103">
        <v>45987.410416666673</v>
      </c>
      <c r="N2097" s="103">
        <v>45988.473611111112</v>
      </c>
      <c r="O2097" s="40" t="s">
        <v>35</v>
      </c>
      <c r="P2097" s="40" t="s">
        <v>35</v>
      </c>
      <c r="Q2097" s="40" t="s">
        <v>1494</v>
      </c>
      <c r="R2097" s="40" t="s">
        <v>1495</v>
      </c>
      <c r="S2097" s="40" t="s">
        <v>12288</v>
      </c>
      <c r="T2097" s="40" t="s">
        <v>1172</v>
      </c>
      <c r="U2097" s="40">
        <v>16</v>
      </c>
      <c r="V2097" s="40" t="str">
        <f>VLOOKUP(D2097,TIPOLOGIA!A:F,5,0)</f>
        <v>PRINCIPAL</v>
      </c>
      <c r="W2097" s="40" t="str">
        <f>VLOOKUP(D2097,TIPOLOGIA!A:F,6,0)</f>
        <v>TERRESTRE</v>
      </c>
      <c r="X2097" s="40" t="s">
        <v>1202</v>
      </c>
      <c r="Y2097" s="40">
        <v>1</v>
      </c>
      <c r="Z2097" s="51">
        <f>IF(T2097="SOPORTE_TELEFÓNICO",'TARIFAS 2025'!$B$14,IF(V2097="PRINCIPAL",'TARIFAS 2025'!$B$11,IF(V2097="INTERMEDIA",'TARIFAS 2025'!$C$11,IF(V2097="LEJANA",'TARIFAS 2025'!$D$11))))</f>
        <v>31419</v>
      </c>
      <c r="AA2097" s="51">
        <f t="shared" si="33"/>
        <v>31419</v>
      </c>
    </row>
    <row r="2098" spans="1:27" s="85" customFormat="1" x14ac:dyDescent="0.3">
      <c r="A2098" s="40" t="s">
        <v>71</v>
      </c>
      <c r="B2098" s="40" t="str">
        <f>VLOOKUP(A2098,'CENTROS DE COSTOS'!A:D,2,0)</f>
        <v>0036-0004</v>
      </c>
      <c r="C2098" s="40" t="str">
        <f>VLOOKUP(A2098,'CENTROS DE COSTOS'!A:D,3,0)</f>
        <v>Wompi Centro</v>
      </c>
      <c r="D2098" s="40">
        <v>11001</v>
      </c>
      <c r="E2098" s="40">
        <v>3062763</v>
      </c>
      <c r="F2098" s="40">
        <v>37776</v>
      </c>
      <c r="G2098" s="40" t="s">
        <v>33</v>
      </c>
      <c r="H2098" s="40" t="s">
        <v>618</v>
      </c>
      <c r="I2098" s="40" t="s">
        <v>71</v>
      </c>
      <c r="J2098" s="40" t="s">
        <v>7807</v>
      </c>
      <c r="K2098" s="40" t="s">
        <v>1170</v>
      </c>
      <c r="L2098" s="40" t="s">
        <v>10050</v>
      </c>
      <c r="M2098" s="103">
        <v>45987.333333333343</v>
      </c>
      <c r="N2098" s="103">
        <v>45988.474305555559</v>
      </c>
      <c r="O2098" s="40" t="s">
        <v>35</v>
      </c>
      <c r="P2098" s="40" t="s">
        <v>35</v>
      </c>
      <c r="Q2098" s="40" t="s">
        <v>1494</v>
      </c>
      <c r="R2098" s="40" t="s">
        <v>1495</v>
      </c>
      <c r="S2098" s="40" t="s">
        <v>12289</v>
      </c>
      <c r="T2098" s="40" t="s">
        <v>1172</v>
      </c>
      <c r="U2098" s="40">
        <v>64</v>
      </c>
      <c r="V2098" s="40" t="str">
        <f>VLOOKUP(D2098,TIPOLOGIA!A:F,5,0)</f>
        <v>PRINCIPAL</v>
      </c>
      <c r="W2098" s="40" t="str">
        <f>VLOOKUP(D2098,TIPOLOGIA!A:F,6,0)</f>
        <v>TERRESTRE</v>
      </c>
      <c r="X2098" s="40" t="s">
        <v>1225</v>
      </c>
      <c r="Y2098" s="40">
        <v>1</v>
      </c>
      <c r="Z2098" s="51">
        <f>IF(T2098="SOPORTE_TELEFÓNICO",'TARIFAS 2025'!$B$14,IF(V2098="PRINCIPAL",'TARIFAS 2025'!$B$11,IF(V2098="INTERMEDIA",'TARIFAS 2025'!$C$11,IF(V2098="LEJANA",'TARIFAS 2025'!$D$11))))</f>
        <v>31419</v>
      </c>
      <c r="AA2098" s="51">
        <f t="shared" si="33"/>
        <v>31419</v>
      </c>
    </row>
    <row r="2099" spans="1:27" s="85" customFormat="1" x14ac:dyDescent="0.3">
      <c r="A2099" s="40" t="s">
        <v>71</v>
      </c>
      <c r="B2099" s="40" t="str">
        <f>VLOOKUP(A2099,'CENTROS DE COSTOS'!A:D,2,0)</f>
        <v>0036-0004</v>
      </c>
      <c r="C2099" s="40" t="str">
        <f>VLOOKUP(A2099,'CENTROS DE COSTOS'!A:D,3,0)</f>
        <v>Wompi Centro</v>
      </c>
      <c r="D2099" s="40">
        <v>11001</v>
      </c>
      <c r="E2099" s="40">
        <v>3064194</v>
      </c>
      <c r="F2099" s="40">
        <v>38176</v>
      </c>
      <c r="G2099" s="40" t="s">
        <v>33</v>
      </c>
      <c r="H2099" s="40" t="s">
        <v>618</v>
      </c>
      <c r="I2099" s="40" t="s">
        <v>71</v>
      </c>
      <c r="J2099" s="40" t="s">
        <v>7808</v>
      </c>
      <c r="K2099" s="40" t="s">
        <v>1170</v>
      </c>
      <c r="L2099" s="40" t="s">
        <v>10051</v>
      </c>
      <c r="M2099" s="103">
        <v>45987.365972222222</v>
      </c>
      <c r="N2099" s="103">
        <v>45988.475694444453</v>
      </c>
      <c r="O2099" s="40" t="s">
        <v>35</v>
      </c>
      <c r="P2099" s="40" t="s">
        <v>35</v>
      </c>
      <c r="Q2099" s="40" t="s">
        <v>1494</v>
      </c>
      <c r="R2099" s="40" t="s">
        <v>1495</v>
      </c>
      <c r="S2099" s="40" t="s">
        <v>12290</v>
      </c>
      <c r="T2099" s="40" t="s">
        <v>1172</v>
      </c>
      <c r="U2099" s="40">
        <v>64</v>
      </c>
      <c r="V2099" s="40" t="str">
        <f>VLOOKUP(D2099,TIPOLOGIA!A:F,5,0)</f>
        <v>PRINCIPAL</v>
      </c>
      <c r="W2099" s="40" t="str">
        <f>VLOOKUP(D2099,TIPOLOGIA!A:F,6,0)</f>
        <v>TERRESTRE</v>
      </c>
      <c r="X2099" s="40" t="s">
        <v>1197</v>
      </c>
      <c r="Y2099" s="40">
        <v>1</v>
      </c>
      <c r="Z2099" s="51">
        <f>IF(T2099="SOPORTE_TELEFÓNICO",'TARIFAS 2025'!$B$14,IF(V2099="PRINCIPAL",'TARIFAS 2025'!$B$11,IF(V2099="INTERMEDIA",'TARIFAS 2025'!$C$11,IF(V2099="LEJANA",'TARIFAS 2025'!$D$11))))</f>
        <v>31419</v>
      </c>
      <c r="AA2099" s="51">
        <f t="shared" si="33"/>
        <v>31419</v>
      </c>
    </row>
    <row r="2100" spans="1:27" s="85" customFormat="1" x14ac:dyDescent="0.3">
      <c r="A2100" s="40" t="s">
        <v>71</v>
      </c>
      <c r="B2100" s="40" t="str">
        <f>VLOOKUP(A2100,'CENTROS DE COSTOS'!A:D,2,0)</f>
        <v>0036-0004</v>
      </c>
      <c r="C2100" s="40" t="str">
        <f>VLOOKUP(A2100,'CENTROS DE COSTOS'!A:D,3,0)</f>
        <v>Wompi Centro</v>
      </c>
      <c r="D2100" s="40">
        <v>11001</v>
      </c>
      <c r="E2100" s="40">
        <v>3049820</v>
      </c>
      <c r="F2100" s="40">
        <v>78946</v>
      </c>
      <c r="G2100" s="40" t="s">
        <v>33</v>
      </c>
      <c r="H2100" s="40" t="s">
        <v>618</v>
      </c>
      <c r="I2100" s="40" t="s">
        <v>71</v>
      </c>
      <c r="J2100" s="40" t="s">
        <v>7809</v>
      </c>
      <c r="K2100" s="40" t="s">
        <v>1170</v>
      </c>
      <c r="L2100" s="40" t="s">
        <v>10052</v>
      </c>
      <c r="M2100" s="103">
        <v>45985.333333333343</v>
      </c>
      <c r="N2100" s="103">
        <v>45988.484722222223</v>
      </c>
      <c r="O2100" s="40" t="s">
        <v>35</v>
      </c>
      <c r="P2100" s="40" t="s">
        <v>35</v>
      </c>
      <c r="Q2100" s="40" t="s">
        <v>1494</v>
      </c>
      <c r="R2100" s="40" t="s">
        <v>1495</v>
      </c>
      <c r="S2100" s="40" t="s">
        <v>12291</v>
      </c>
      <c r="T2100" s="40" t="s">
        <v>1172</v>
      </c>
      <c r="U2100" s="40">
        <v>16</v>
      </c>
      <c r="V2100" s="40" t="str">
        <f>VLOOKUP(D2100,TIPOLOGIA!A:F,5,0)</f>
        <v>PRINCIPAL</v>
      </c>
      <c r="W2100" s="40" t="str">
        <f>VLOOKUP(D2100,TIPOLOGIA!A:F,6,0)</f>
        <v>TERRESTRE</v>
      </c>
      <c r="X2100" s="40" t="s">
        <v>1225</v>
      </c>
      <c r="Y2100" s="40">
        <v>1</v>
      </c>
      <c r="Z2100" s="51">
        <f>IF(T2100="SOPORTE_TELEFÓNICO",'TARIFAS 2025'!$B$14,IF(V2100="PRINCIPAL",'TARIFAS 2025'!$B$11,IF(V2100="INTERMEDIA",'TARIFAS 2025'!$C$11,IF(V2100="LEJANA",'TARIFAS 2025'!$D$11))))</f>
        <v>31419</v>
      </c>
      <c r="AA2100" s="51">
        <f t="shared" si="33"/>
        <v>31419</v>
      </c>
    </row>
    <row r="2101" spans="1:27" s="85" customFormat="1" x14ac:dyDescent="0.3">
      <c r="A2101" s="40" t="s">
        <v>71</v>
      </c>
      <c r="B2101" s="40" t="str">
        <f>VLOOKUP(A2101,'CENTROS DE COSTOS'!A:D,2,0)</f>
        <v>0036-0004</v>
      </c>
      <c r="C2101" s="40" t="str">
        <f>VLOOKUP(A2101,'CENTROS DE COSTOS'!A:D,3,0)</f>
        <v>Wompi Centro</v>
      </c>
      <c r="D2101" s="40">
        <v>11001</v>
      </c>
      <c r="E2101" s="40">
        <v>3067771</v>
      </c>
      <c r="F2101" s="40">
        <v>66733</v>
      </c>
      <c r="G2101" s="40" t="s">
        <v>33</v>
      </c>
      <c r="H2101" s="40" t="s">
        <v>618</v>
      </c>
      <c r="I2101" s="40" t="s">
        <v>71</v>
      </c>
      <c r="J2101" s="40" t="s">
        <v>7810</v>
      </c>
      <c r="K2101" s="40" t="s">
        <v>1170</v>
      </c>
      <c r="L2101" s="40" t="s">
        <v>10053</v>
      </c>
      <c r="M2101" s="103">
        <v>45987.652083333327</v>
      </c>
      <c r="N2101" s="103">
        <v>45988.48541666667</v>
      </c>
      <c r="O2101" s="40" t="s">
        <v>35</v>
      </c>
      <c r="P2101" s="40" t="s">
        <v>35</v>
      </c>
      <c r="Q2101" s="40" t="s">
        <v>1494</v>
      </c>
      <c r="R2101" s="40" t="s">
        <v>1495</v>
      </c>
      <c r="S2101" s="40" t="s">
        <v>12292</v>
      </c>
      <c r="T2101" s="40" t="s">
        <v>1172</v>
      </c>
      <c r="U2101" s="40">
        <v>24</v>
      </c>
      <c r="V2101" s="40" t="str">
        <f>VLOOKUP(D2101,TIPOLOGIA!A:F,5,0)</f>
        <v>PRINCIPAL</v>
      </c>
      <c r="W2101" s="40" t="str">
        <f>VLOOKUP(D2101,TIPOLOGIA!A:F,6,0)</f>
        <v>TERRESTRE</v>
      </c>
      <c r="X2101" s="40" t="s">
        <v>5089</v>
      </c>
      <c r="Y2101" s="40">
        <v>1</v>
      </c>
      <c r="Z2101" s="51">
        <f>IF(T2101="SOPORTE_TELEFÓNICO",'TARIFAS 2025'!$B$14,IF(V2101="PRINCIPAL",'TARIFAS 2025'!$B$11,IF(V2101="INTERMEDIA",'TARIFAS 2025'!$C$11,IF(V2101="LEJANA",'TARIFAS 2025'!$D$11))))</f>
        <v>31419</v>
      </c>
      <c r="AA2101" s="51">
        <f t="shared" si="33"/>
        <v>31419</v>
      </c>
    </row>
    <row r="2102" spans="1:27" s="85" customFormat="1" x14ac:dyDescent="0.3">
      <c r="A2102" s="40" t="s">
        <v>90</v>
      </c>
      <c r="B2102" s="40" t="str">
        <f>VLOOKUP(A2102,'CENTROS DE COSTOS'!A:D,2,0)</f>
        <v>0036-0006</v>
      </c>
      <c r="C2102" s="40" t="str">
        <f>VLOOKUP(A2102,'CENTROS DE COSTOS'!A:D,3,0)</f>
        <v>Wompi Oriente</v>
      </c>
      <c r="D2102" s="40">
        <v>41001</v>
      </c>
      <c r="E2102" s="40">
        <v>3065036</v>
      </c>
      <c r="F2102" s="40">
        <v>74532</v>
      </c>
      <c r="G2102" s="40" t="s">
        <v>33</v>
      </c>
      <c r="H2102" s="40" t="s">
        <v>740</v>
      </c>
      <c r="I2102" s="40" t="s">
        <v>90</v>
      </c>
      <c r="J2102" s="40" t="s">
        <v>7811</v>
      </c>
      <c r="K2102" s="40" t="s">
        <v>1170</v>
      </c>
      <c r="L2102" s="40" t="s">
        <v>10054</v>
      </c>
      <c r="M2102" s="103">
        <v>45987.40902777778</v>
      </c>
      <c r="N2102" s="103">
        <v>45988.495138888888</v>
      </c>
      <c r="O2102" s="40" t="s">
        <v>35</v>
      </c>
      <c r="P2102" s="40" t="s">
        <v>35</v>
      </c>
      <c r="Q2102" s="40" t="s">
        <v>1494</v>
      </c>
      <c r="R2102" s="40" t="s">
        <v>1495</v>
      </c>
      <c r="S2102" s="40" t="s">
        <v>12293</v>
      </c>
      <c r="T2102" s="40" t="s">
        <v>1172</v>
      </c>
      <c r="U2102" s="40">
        <v>16</v>
      </c>
      <c r="V2102" s="40" t="str">
        <f>VLOOKUP(D2102,TIPOLOGIA!A:F,5,0)</f>
        <v>PRINCIPAL</v>
      </c>
      <c r="W2102" s="40" t="str">
        <f>VLOOKUP(D2102,TIPOLOGIA!A:F,6,0)</f>
        <v>TERRESTRE</v>
      </c>
      <c r="X2102" s="40" t="s">
        <v>1214</v>
      </c>
      <c r="Y2102" s="40">
        <v>1</v>
      </c>
      <c r="Z2102" s="51">
        <f>IF(T2102="SOPORTE_TELEFÓNICO",'TARIFAS 2025'!$B$14,IF(V2102="PRINCIPAL",'TARIFAS 2025'!$B$11,IF(V2102="INTERMEDIA",'TARIFAS 2025'!$C$11,IF(V2102="LEJANA",'TARIFAS 2025'!$D$11))))</f>
        <v>31419</v>
      </c>
      <c r="AA2102" s="51">
        <f t="shared" si="33"/>
        <v>31419</v>
      </c>
    </row>
    <row r="2103" spans="1:27" s="85" customFormat="1" x14ac:dyDescent="0.3">
      <c r="A2103" s="40" t="s">
        <v>71</v>
      </c>
      <c r="B2103" s="40" t="str">
        <f>VLOOKUP(A2103,'CENTROS DE COSTOS'!A:D,2,0)</f>
        <v>0036-0004</v>
      </c>
      <c r="C2103" s="40" t="str">
        <f>VLOOKUP(A2103,'CENTROS DE COSTOS'!A:D,3,0)</f>
        <v>Wompi Centro</v>
      </c>
      <c r="D2103" s="40">
        <v>11001</v>
      </c>
      <c r="E2103" s="40">
        <v>3066287</v>
      </c>
      <c r="F2103" s="40">
        <v>62050</v>
      </c>
      <c r="G2103" s="40" t="s">
        <v>33</v>
      </c>
      <c r="H2103" s="40" t="s">
        <v>618</v>
      </c>
      <c r="I2103" s="40" t="s">
        <v>71</v>
      </c>
      <c r="J2103" s="40" t="s">
        <v>7812</v>
      </c>
      <c r="K2103" s="40" t="s">
        <v>1170</v>
      </c>
      <c r="L2103" s="40" t="s">
        <v>10055</v>
      </c>
      <c r="M2103" s="103">
        <v>45987.513194444437</v>
      </c>
      <c r="N2103" s="103">
        <v>45988.499305555553</v>
      </c>
      <c r="O2103" s="40" t="s">
        <v>35</v>
      </c>
      <c r="P2103" s="40" t="s">
        <v>35</v>
      </c>
      <c r="Q2103" s="40" t="s">
        <v>1494</v>
      </c>
      <c r="R2103" s="40" t="s">
        <v>1495</v>
      </c>
      <c r="S2103" s="40" t="s">
        <v>12294</v>
      </c>
      <c r="T2103" s="40" t="s">
        <v>1172</v>
      </c>
      <c r="U2103" s="40">
        <v>32</v>
      </c>
      <c r="V2103" s="40" t="str">
        <f>VLOOKUP(D2103,TIPOLOGIA!A:F,5,0)</f>
        <v>PRINCIPAL</v>
      </c>
      <c r="W2103" s="40" t="str">
        <f>VLOOKUP(D2103,TIPOLOGIA!A:F,6,0)</f>
        <v>TERRESTRE</v>
      </c>
      <c r="X2103" s="40" t="s">
        <v>1202</v>
      </c>
      <c r="Y2103" s="40">
        <v>1</v>
      </c>
      <c r="Z2103" s="51">
        <f>IF(T2103="SOPORTE_TELEFÓNICO",'TARIFAS 2025'!$B$14,IF(V2103="PRINCIPAL",'TARIFAS 2025'!$B$11,IF(V2103="INTERMEDIA",'TARIFAS 2025'!$C$11,IF(V2103="LEJANA",'TARIFAS 2025'!$D$11))))</f>
        <v>31419</v>
      </c>
      <c r="AA2103" s="51">
        <f t="shared" si="33"/>
        <v>31419</v>
      </c>
    </row>
    <row r="2104" spans="1:27" s="85" customFormat="1" x14ac:dyDescent="0.3">
      <c r="A2104" s="40" t="s">
        <v>71</v>
      </c>
      <c r="B2104" s="40" t="str">
        <f>VLOOKUP(A2104,'CENTROS DE COSTOS'!A:D,2,0)</f>
        <v>0036-0004</v>
      </c>
      <c r="C2104" s="40" t="str">
        <f>VLOOKUP(A2104,'CENTROS DE COSTOS'!A:D,3,0)</f>
        <v>Wompi Centro</v>
      </c>
      <c r="D2104" s="40">
        <v>25200</v>
      </c>
      <c r="E2104" s="40">
        <v>3043504</v>
      </c>
      <c r="F2104" s="40">
        <v>61511</v>
      </c>
      <c r="G2104" s="40" t="s">
        <v>33</v>
      </c>
      <c r="H2104" s="40" t="s">
        <v>618</v>
      </c>
      <c r="I2104" s="40" t="s">
        <v>642</v>
      </c>
      <c r="J2104" s="40" t="s">
        <v>7813</v>
      </c>
      <c r="K2104" s="40" t="s">
        <v>1170</v>
      </c>
      <c r="L2104" s="40" t="s">
        <v>10056</v>
      </c>
      <c r="M2104" s="103">
        <v>45982.333333333343</v>
      </c>
      <c r="N2104" s="103">
        <v>45988.499305555553</v>
      </c>
      <c r="O2104" s="40" t="s">
        <v>35</v>
      </c>
      <c r="P2104" s="40" t="s">
        <v>35</v>
      </c>
      <c r="Q2104" s="40" t="s">
        <v>1494</v>
      </c>
      <c r="R2104" s="40" t="s">
        <v>1495</v>
      </c>
      <c r="S2104" s="40" t="s">
        <v>12295</v>
      </c>
      <c r="T2104" s="40" t="s">
        <v>1497</v>
      </c>
      <c r="U2104" s="40">
        <v>16</v>
      </c>
      <c r="V2104" s="40" t="str">
        <f>VLOOKUP(D2104,TIPOLOGIA!A:F,5,0)</f>
        <v>INTERMEDIA</v>
      </c>
      <c r="W2104" s="40" t="str">
        <f>VLOOKUP(D2104,TIPOLOGIA!A:F,6,0)</f>
        <v>TERRESTRE</v>
      </c>
      <c r="X2104" s="40" t="s">
        <v>1675</v>
      </c>
      <c r="Y2104" s="40">
        <v>1</v>
      </c>
      <c r="Z2104" s="51">
        <f>IF(T2104="SOPORTE_TELEFÓNICO",'TARIFAS 2025'!$B$14,IF(V2104="PRINCIPAL",'TARIFAS 2025'!$B$11,IF(V2104="INTERMEDIA",'TARIFAS 2025'!$C$11,IF(V2104="LEJANA",'TARIFAS 2025'!$D$11))))</f>
        <v>36351</v>
      </c>
      <c r="AA2104" s="51">
        <f t="shared" si="33"/>
        <v>36351</v>
      </c>
    </row>
    <row r="2105" spans="1:27" s="85" customFormat="1" x14ac:dyDescent="0.3">
      <c r="A2105" s="40" t="s">
        <v>71</v>
      </c>
      <c r="B2105" s="40" t="str">
        <f>VLOOKUP(A2105,'CENTROS DE COSTOS'!A:D,2,0)</f>
        <v>0036-0004</v>
      </c>
      <c r="C2105" s="40" t="str">
        <f>VLOOKUP(A2105,'CENTROS DE COSTOS'!A:D,3,0)</f>
        <v>Wompi Centro</v>
      </c>
      <c r="D2105" s="40">
        <v>11001</v>
      </c>
      <c r="E2105" s="40">
        <v>3048674</v>
      </c>
      <c r="F2105" s="40">
        <v>51641</v>
      </c>
      <c r="G2105" s="40" t="s">
        <v>33</v>
      </c>
      <c r="H2105" s="40" t="s">
        <v>618</v>
      </c>
      <c r="I2105" s="40" t="s">
        <v>71</v>
      </c>
      <c r="J2105" s="40" t="s">
        <v>1679</v>
      </c>
      <c r="K2105" s="40" t="s">
        <v>1170</v>
      </c>
      <c r="L2105" s="40" t="s">
        <v>10057</v>
      </c>
      <c r="M2105" s="103">
        <v>45985.333333333343</v>
      </c>
      <c r="N2105" s="103">
        <v>45988.503472222219</v>
      </c>
      <c r="O2105" s="40" t="s">
        <v>35</v>
      </c>
      <c r="P2105" s="40" t="s">
        <v>35</v>
      </c>
      <c r="Q2105" s="40" t="s">
        <v>1494</v>
      </c>
      <c r="R2105" s="40" t="s">
        <v>1495</v>
      </c>
      <c r="S2105" s="40" t="s">
        <v>12296</v>
      </c>
      <c r="T2105" s="40" t="s">
        <v>1172</v>
      </c>
      <c r="U2105" s="40">
        <v>32</v>
      </c>
      <c r="V2105" s="40" t="str">
        <f>VLOOKUP(D2105,TIPOLOGIA!A:F,5,0)</f>
        <v>PRINCIPAL</v>
      </c>
      <c r="W2105" s="40" t="str">
        <f>VLOOKUP(D2105,TIPOLOGIA!A:F,6,0)</f>
        <v>TERRESTRE</v>
      </c>
      <c r="X2105" s="40" t="s">
        <v>1444</v>
      </c>
      <c r="Y2105" s="40">
        <v>1</v>
      </c>
      <c r="Z2105" s="51">
        <f>IF(T2105="SOPORTE_TELEFÓNICO",'TARIFAS 2025'!$B$14,IF(V2105="PRINCIPAL",'TARIFAS 2025'!$B$11,IF(V2105="INTERMEDIA",'TARIFAS 2025'!$C$11,IF(V2105="LEJANA",'TARIFAS 2025'!$D$11))))</f>
        <v>31419</v>
      </c>
      <c r="AA2105" s="51">
        <f t="shared" si="33"/>
        <v>31419</v>
      </c>
    </row>
    <row r="2106" spans="1:27" s="85" customFormat="1" x14ac:dyDescent="0.3">
      <c r="A2106" s="40" t="s">
        <v>95</v>
      </c>
      <c r="B2106" s="40" t="str">
        <f>VLOOKUP(A2106,'CENTROS DE COSTOS'!A:D,2,0)</f>
        <v>0036-0001</v>
      </c>
      <c r="C2106" s="40" t="str">
        <f>VLOOKUP(A2106,'CENTROS DE COSTOS'!A:D,3,0)</f>
        <v>Wompi Costa</v>
      </c>
      <c r="D2106" s="40">
        <v>70001</v>
      </c>
      <c r="E2106" s="40">
        <v>3063364</v>
      </c>
      <c r="F2106" s="40">
        <v>77579</v>
      </c>
      <c r="G2106" s="40" t="s">
        <v>33</v>
      </c>
      <c r="H2106" s="40" t="s">
        <v>504</v>
      </c>
      <c r="I2106" s="40" t="s">
        <v>95</v>
      </c>
      <c r="J2106" s="40" t="s">
        <v>1627</v>
      </c>
      <c r="K2106" s="40" t="s">
        <v>1170</v>
      </c>
      <c r="L2106" s="40" t="s">
        <v>10058</v>
      </c>
      <c r="M2106" s="103">
        <v>45987.333333333343</v>
      </c>
      <c r="N2106" s="103">
        <v>45988.504861111112</v>
      </c>
      <c r="O2106" s="40" t="s">
        <v>35</v>
      </c>
      <c r="P2106" s="40" t="s">
        <v>35</v>
      </c>
      <c r="Q2106" s="40" t="s">
        <v>1494</v>
      </c>
      <c r="R2106" s="40" t="s">
        <v>1495</v>
      </c>
      <c r="S2106" s="40" t="s">
        <v>12285</v>
      </c>
      <c r="T2106" s="40" t="s">
        <v>1172</v>
      </c>
      <c r="U2106" s="40">
        <v>56</v>
      </c>
      <c r="V2106" s="40" t="str">
        <f>VLOOKUP(D2106,TIPOLOGIA!A:F,5,0)</f>
        <v>PRINCIPAL</v>
      </c>
      <c r="W2106" s="40" t="str">
        <f>VLOOKUP(D2106,TIPOLOGIA!A:F,6,0)</f>
        <v>TERRESTRE</v>
      </c>
      <c r="X2106" s="40" t="s">
        <v>1322</v>
      </c>
      <c r="Y2106" s="40">
        <v>1</v>
      </c>
      <c r="Z2106" s="51">
        <f>IF(T2106="SOPORTE_TELEFÓNICO",'TARIFAS 2025'!$B$14,IF(V2106="PRINCIPAL",'TARIFAS 2025'!$B$11,IF(V2106="INTERMEDIA",'TARIFAS 2025'!$C$11,IF(V2106="LEJANA",'TARIFAS 2025'!$D$11))))</f>
        <v>31419</v>
      </c>
      <c r="AA2106" s="51">
        <f t="shared" si="33"/>
        <v>31419</v>
      </c>
    </row>
    <row r="2107" spans="1:27" s="85" customFormat="1" x14ac:dyDescent="0.3">
      <c r="A2107" s="40" t="s">
        <v>71</v>
      </c>
      <c r="B2107" s="40" t="str">
        <f>VLOOKUP(A2107,'CENTROS DE COSTOS'!A:D,2,0)</f>
        <v>0036-0004</v>
      </c>
      <c r="C2107" s="40" t="str">
        <f>VLOOKUP(A2107,'CENTROS DE COSTOS'!A:D,3,0)</f>
        <v>Wompi Centro</v>
      </c>
      <c r="D2107" s="40">
        <v>11001</v>
      </c>
      <c r="E2107" s="40">
        <v>3061878</v>
      </c>
      <c r="F2107" s="40">
        <v>43109</v>
      </c>
      <c r="G2107" s="40" t="s">
        <v>33</v>
      </c>
      <c r="H2107" s="40" t="s">
        <v>618</v>
      </c>
      <c r="I2107" s="40" t="s">
        <v>71</v>
      </c>
      <c r="J2107" s="40" t="s">
        <v>7814</v>
      </c>
      <c r="K2107" s="40" t="s">
        <v>1170</v>
      </c>
      <c r="L2107" s="40" t="s">
        <v>10059</v>
      </c>
      <c r="M2107" s="103">
        <v>45986.622916666667</v>
      </c>
      <c r="N2107" s="103">
        <v>45988.506249999999</v>
      </c>
      <c r="O2107" s="40" t="s">
        <v>35</v>
      </c>
      <c r="P2107" s="40" t="s">
        <v>35</v>
      </c>
      <c r="Q2107" s="40" t="s">
        <v>1494</v>
      </c>
      <c r="R2107" s="40" t="s">
        <v>1495</v>
      </c>
      <c r="S2107" s="40" t="s">
        <v>12256</v>
      </c>
      <c r="T2107" s="40" t="s">
        <v>1172</v>
      </c>
      <c r="U2107" s="40">
        <v>64</v>
      </c>
      <c r="V2107" s="40" t="str">
        <f>VLOOKUP(D2107,TIPOLOGIA!A:F,5,0)</f>
        <v>PRINCIPAL</v>
      </c>
      <c r="W2107" s="40" t="str">
        <f>VLOOKUP(D2107,TIPOLOGIA!A:F,6,0)</f>
        <v>TERRESTRE</v>
      </c>
      <c r="X2107" s="40" t="s">
        <v>1225</v>
      </c>
      <c r="Y2107" s="40">
        <v>1</v>
      </c>
      <c r="Z2107" s="51">
        <f>IF(T2107="SOPORTE_TELEFÓNICO",'TARIFAS 2025'!$B$14,IF(V2107="PRINCIPAL",'TARIFAS 2025'!$B$11,IF(V2107="INTERMEDIA",'TARIFAS 2025'!$C$11,IF(V2107="LEJANA",'TARIFAS 2025'!$D$11))))</f>
        <v>31419</v>
      </c>
      <c r="AA2107" s="51">
        <f t="shared" si="33"/>
        <v>31419</v>
      </c>
    </row>
    <row r="2108" spans="1:27" s="85" customFormat="1" x14ac:dyDescent="0.3">
      <c r="A2108" s="40" t="s">
        <v>77</v>
      </c>
      <c r="B2108" s="40" t="str">
        <f>VLOOKUP(A2108,'CENTROS DE COSTOS'!A:D,2,0)</f>
        <v>0036-0003</v>
      </c>
      <c r="C2108" s="40" t="str">
        <f>VLOOKUP(A2108,'CENTROS DE COSTOS'!A:D,3,0)</f>
        <v>Wompi Suroccidente</v>
      </c>
      <c r="D2108" s="40">
        <v>19212</v>
      </c>
      <c r="E2108" s="40">
        <v>3021742</v>
      </c>
      <c r="F2108" s="40">
        <v>15921</v>
      </c>
      <c r="G2108" s="40" t="s">
        <v>33</v>
      </c>
      <c r="H2108" s="40" t="s">
        <v>498</v>
      </c>
      <c r="I2108" s="40" t="s">
        <v>510</v>
      </c>
      <c r="J2108" s="40" t="s">
        <v>7815</v>
      </c>
      <c r="K2108" s="40" t="s">
        <v>1170</v>
      </c>
      <c r="L2108" s="40" t="s">
        <v>10060</v>
      </c>
      <c r="M2108" s="103">
        <v>45975.663888888892</v>
      </c>
      <c r="N2108" s="103">
        <v>45988.510416666657</v>
      </c>
      <c r="O2108" s="40" t="s">
        <v>35</v>
      </c>
      <c r="P2108" s="40" t="s">
        <v>35</v>
      </c>
      <c r="Q2108" s="40" t="s">
        <v>1494</v>
      </c>
      <c r="R2108" s="40" t="s">
        <v>1495</v>
      </c>
      <c r="S2108" s="40" t="s">
        <v>12297</v>
      </c>
      <c r="T2108" s="40" t="s">
        <v>1497</v>
      </c>
      <c r="U2108" s="40">
        <v>24</v>
      </c>
      <c r="V2108" s="40" t="str">
        <f>VLOOKUP(D2108,TIPOLOGIA!A:F,5,0)</f>
        <v>LEJANA</v>
      </c>
      <c r="W2108" s="40" t="str">
        <f>VLOOKUP(D2108,TIPOLOGIA!A:F,6,0)</f>
        <v>TERRESTRE</v>
      </c>
      <c r="X2108" s="40" t="s">
        <v>1802</v>
      </c>
      <c r="Y2108" s="40">
        <v>1</v>
      </c>
      <c r="Z2108" s="51">
        <f>IF(T2108="SOPORTE_TELEFÓNICO",'TARIFAS 2025'!$B$14,IF(V2108="PRINCIPAL",'TARIFAS 2025'!$B$11,IF(V2108="INTERMEDIA",'TARIFAS 2025'!$C$11,IF(V2108="LEJANA",'TARIFAS 2025'!$D$11))))</f>
        <v>40250</v>
      </c>
      <c r="AA2108" s="51">
        <f t="shared" si="33"/>
        <v>40250</v>
      </c>
    </row>
    <row r="2109" spans="1:27" s="85" customFormat="1" x14ac:dyDescent="0.3">
      <c r="A2109" s="40" t="s">
        <v>99</v>
      </c>
      <c r="B2109" s="40" t="str">
        <f>VLOOKUP(A2109,'CENTROS DE COSTOS'!A:D,2,0)</f>
        <v>0036-0006</v>
      </c>
      <c r="C2109" s="40" t="str">
        <f>VLOOKUP(A2109,'CENTROS DE COSTOS'!A:D,3,0)</f>
        <v>Wompi Oriente</v>
      </c>
      <c r="D2109" s="40">
        <v>85139</v>
      </c>
      <c r="E2109" s="40">
        <v>3054456</v>
      </c>
      <c r="F2109" s="40">
        <v>74494</v>
      </c>
      <c r="G2109" s="40" t="s">
        <v>33</v>
      </c>
      <c r="H2109" s="40" t="s">
        <v>481</v>
      </c>
      <c r="I2109" s="40" t="s">
        <v>486</v>
      </c>
      <c r="J2109" s="40" t="s">
        <v>7816</v>
      </c>
      <c r="K2109" s="40" t="s">
        <v>1170</v>
      </c>
      <c r="L2109" s="40" t="s">
        <v>10061</v>
      </c>
      <c r="M2109" s="103">
        <v>45985.540277777778</v>
      </c>
      <c r="N2109" s="103">
        <v>45988.511111111111</v>
      </c>
      <c r="O2109" s="40" t="s">
        <v>35</v>
      </c>
      <c r="P2109" s="40" t="s">
        <v>35</v>
      </c>
      <c r="Q2109" s="40" t="s">
        <v>1494</v>
      </c>
      <c r="R2109" s="40" t="s">
        <v>1495</v>
      </c>
      <c r="S2109" s="40" t="s">
        <v>12298</v>
      </c>
      <c r="T2109" s="40" t="s">
        <v>1497</v>
      </c>
      <c r="U2109" s="40">
        <v>16</v>
      </c>
      <c r="V2109" s="40" t="str">
        <f>VLOOKUP(D2109,TIPOLOGIA!A:F,5,0)</f>
        <v>INTERMEDIA</v>
      </c>
      <c r="W2109" s="40" t="str">
        <f>VLOOKUP(D2109,TIPOLOGIA!A:F,6,0)</f>
        <v>TERRESTRE</v>
      </c>
      <c r="X2109" s="40" t="s">
        <v>1591</v>
      </c>
      <c r="Y2109" s="40">
        <v>1</v>
      </c>
      <c r="Z2109" s="51">
        <f>IF(T2109="SOPORTE_TELEFÓNICO",'TARIFAS 2025'!$B$14,IF(V2109="PRINCIPAL",'TARIFAS 2025'!$B$11,IF(V2109="INTERMEDIA",'TARIFAS 2025'!$C$11,IF(V2109="LEJANA",'TARIFAS 2025'!$D$11))))</f>
        <v>36351</v>
      </c>
      <c r="AA2109" s="51">
        <f t="shared" si="33"/>
        <v>36351</v>
      </c>
    </row>
    <row r="2110" spans="1:27" s="85" customFormat="1" x14ac:dyDescent="0.3">
      <c r="A2110" s="40" t="s">
        <v>77</v>
      </c>
      <c r="B2110" s="40" t="str">
        <f>VLOOKUP(A2110,'CENTROS DE COSTOS'!A:D,2,0)</f>
        <v>0036-0003</v>
      </c>
      <c r="C2110" s="40" t="str">
        <f>VLOOKUP(A2110,'CENTROS DE COSTOS'!A:D,3,0)</f>
        <v>Wompi Suroccidente</v>
      </c>
      <c r="D2110" s="40">
        <v>19698</v>
      </c>
      <c r="E2110" s="40">
        <v>3064374</v>
      </c>
      <c r="F2110" s="40">
        <v>65786</v>
      </c>
      <c r="G2110" s="40" t="s">
        <v>33</v>
      </c>
      <c r="H2110" s="40" t="s">
        <v>498</v>
      </c>
      <c r="I2110" s="40" t="s">
        <v>527</v>
      </c>
      <c r="J2110" s="40" t="s">
        <v>7817</v>
      </c>
      <c r="K2110" s="40" t="s">
        <v>1170</v>
      </c>
      <c r="L2110" s="40" t="s">
        <v>10062</v>
      </c>
      <c r="M2110" s="103">
        <v>45987.379861111112</v>
      </c>
      <c r="N2110" s="103">
        <v>45988.512499999997</v>
      </c>
      <c r="O2110" s="40" t="s">
        <v>35</v>
      </c>
      <c r="P2110" s="40" t="s">
        <v>35</v>
      </c>
      <c r="Q2110" s="40" t="s">
        <v>1494</v>
      </c>
      <c r="R2110" s="40" t="s">
        <v>1495</v>
      </c>
      <c r="S2110" s="40" t="s">
        <v>12299</v>
      </c>
      <c r="T2110" s="40" t="s">
        <v>1172</v>
      </c>
      <c r="U2110" s="40">
        <v>16</v>
      </c>
      <c r="V2110" s="40" t="str">
        <f>VLOOKUP(D2110,TIPOLOGIA!A:F,5,0)</f>
        <v>INTERMEDIA</v>
      </c>
      <c r="W2110" s="40" t="str">
        <f>VLOOKUP(D2110,TIPOLOGIA!A:F,6,0)</f>
        <v>TERRESTRE</v>
      </c>
      <c r="X2110" s="40" t="s">
        <v>5088</v>
      </c>
      <c r="Y2110" s="40">
        <v>1</v>
      </c>
      <c r="Z2110" s="51">
        <f>IF(T2110="SOPORTE_TELEFÓNICO",'TARIFAS 2025'!$B$14,IF(V2110="PRINCIPAL",'TARIFAS 2025'!$B$11,IF(V2110="INTERMEDIA",'TARIFAS 2025'!$C$11,IF(V2110="LEJANA",'TARIFAS 2025'!$D$11))))</f>
        <v>36351</v>
      </c>
      <c r="AA2110" s="51">
        <f t="shared" ref="AA2110:AA2173" si="34">Z2110*Y2110</f>
        <v>36351</v>
      </c>
    </row>
    <row r="2111" spans="1:27" s="85" customFormat="1" x14ac:dyDescent="0.3">
      <c r="A2111" s="40" t="s">
        <v>81</v>
      </c>
      <c r="B2111" s="40" t="str">
        <f>VLOOKUP(A2111,'CENTROS DE COSTOS'!A:D,2,0)</f>
        <v>0036-0007</v>
      </c>
      <c r="C2111" s="40" t="str">
        <f>VLOOKUP(A2111,'CENTROS DE COSTOS'!A:D,3,0)</f>
        <v>Wompi Santander</v>
      </c>
      <c r="D2111" s="40">
        <v>54405</v>
      </c>
      <c r="E2111" s="40">
        <v>3065298</v>
      </c>
      <c r="F2111" s="40">
        <v>71136</v>
      </c>
      <c r="G2111" s="40" t="s">
        <v>33</v>
      </c>
      <c r="H2111" s="40" t="s">
        <v>891</v>
      </c>
      <c r="I2111" s="40" t="s">
        <v>913</v>
      </c>
      <c r="J2111" s="40" t="s">
        <v>6425</v>
      </c>
      <c r="K2111" s="40" t="s">
        <v>1170</v>
      </c>
      <c r="L2111" s="40" t="s">
        <v>10063</v>
      </c>
      <c r="M2111" s="103">
        <v>45987.43472222222</v>
      </c>
      <c r="N2111" s="103">
        <v>45988.518750000003</v>
      </c>
      <c r="O2111" s="40" t="s">
        <v>35</v>
      </c>
      <c r="P2111" s="40" t="s">
        <v>35</v>
      </c>
      <c r="Q2111" s="40" t="s">
        <v>1494</v>
      </c>
      <c r="R2111" s="40" t="s">
        <v>1495</v>
      </c>
      <c r="S2111" s="40" t="s">
        <v>12300</v>
      </c>
      <c r="T2111" s="40" t="s">
        <v>1172</v>
      </c>
      <c r="U2111" s="40">
        <v>40</v>
      </c>
      <c r="V2111" s="40" t="str">
        <f>VLOOKUP(D2111,TIPOLOGIA!A:F,5,0)</f>
        <v>PRINCIPAL</v>
      </c>
      <c r="W2111" s="40" t="str">
        <f>VLOOKUP(D2111,TIPOLOGIA!A:F,6,0)</f>
        <v>TERRESTRE</v>
      </c>
      <c r="X2111" s="40" t="s">
        <v>1211</v>
      </c>
      <c r="Y2111" s="40">
        <v>1</v>
      </c>
      <c r="Z2111" s="51">
        <f>IF(T2111="SOPORTE_TELEFÓNICO",'TARIFAS 2025'!$B$14,IF(V2111="PRINCIPAL",'TARIFAS 2025'!$B$11,IF(V2111="INTERMEDIA",'TARIFAS 2025'!$C$11,IF(V2111="LEJANA",'TARIFAS 2025'!$D$11))))</f>
        <v>31419</v>
      </c>
      <c r="AA2111" s="51">
        <f t="shared" si="34"/>
        <v>31419</v>
      </c>
    </row>
    <row r="2112" spans="1:27" s="85" customFormat="1" x14ac:dyDescent="0.3">
      <c r="A2112" s="40" t="s">
        <v>71</v>
      </c>
      <c r="B2112" s="40" t="str">
        <f>VLOOKUP(A2112,'CENTROS DE COSTOS'!A:D,2,0)</f>
        <v>0036-0004</v>
      </c>
      <c r="C2112" s="40" t="str">
        <f>VLOOKUP(A2112,'CENTROS DE COSTOS'!A:D,3,0)</f>
        <v>Wompi Centro</v>
      </c>
      <c r="D2112" s="40">
        <v>11001</v>
      </c>
      <c r="E2112" s="40">
        <v>3058997</v>
      </c>
      <c r="F2112" s="40">
        <v>21505</v>
      </c>
      <c r="G2112" s="40" t="s">
        <v>33</v>
      </c>
      <c r="H2112" s="40" t="s">
        <v>618</v>
      </c>
      <c r="I2112" s="40" t="s">
        <v>71</v>
      </c>
      <c r="J2112" s="40" t="s">
        <v>7818</v>
      </c>
      <c r="K2112" s="40" t="s">
        <v>1170</v>
      </c>
      <c r="L2112" s="40" t="s">
        <v>10064</v>
      </c>
      <c r="M2112" s="103">
        <v>45986.422222222223</v>
      </c>
      <c r="N2112" s="103">
        <v>45988.525000000001</v>
      </c>
      <c r="O2112" s="40" t="s">
        <v>35</v>
      </c>
      <c r="P2112" s="40" t="s">
        <v>35</v>
      </c>
      <c r="Q2112" s="40" t="s">
        <v>1494</v>
      </c>
      <c r="R2112" s="40" t="s">
        <v>1495</v>
      </c>
      <c r="S2112" s="40" t="s">
        <v>12301</v>
      </c>
      <c r="T2112" s="40" t="s">
        <v>1172</v>
      </c>
      <c r="U2112" s="40">
        <v>32</v>
      </c>
      <c r="V2112" s="40" t="str">
        <f>VLOOKUP(D2112,TIPOLOGIA!A:F,5,0)</f>
        <v>PRINCIPAL</v>
      </c>
      <c r="W2112" s="40" t="str">
        <f>VLOOKUP(D2112,TIPOLOGIA!A:F,6,0)</f>
        <v>TERRESTRE</v>
      </c>
      <c r="X2112" s="40" t="s">
        <v>1202</v>
      </c>
      <c r="Y2112" s="40">
        <v>1</v>
      </c>
      <c r="Z2112" s="51">
        <f>IF(T2112="SOPORTE_TELEFÓNICO",'TARIFAS 2025'!$B$14,IF(V2112="PRINCIPAL",'TARIFAS 2025'!$B$11,IF(V2112="INTERMEDIA",'TARIFAS 2025'!$C$11,IF(V2112="LEJANA",'TARIFAS 2025'!$D$11))))</f>
        <v>31419</v>
      </c>
      <c r="AA2112" s="51">
        <f t="shared" si="34"/>
        <v>31419</v>
      </c>
    </row>
    <row r="2113" spans="1:27" s="85" customFormat="1" x14ac:dyDescent="0.3">
      <c r="A2113" s="40" t="s">
        <v>71</v>
      </c>
      <c r="B2113" s="40" t="str">
        <f>VLOOKUP(A2113,'CENTROS DE COSTOS'!A:D,2,0)</f>
        <v>0036-0004</v>
      </c>
      <c r="C2113" s="40" t="str">
        <f>VLOOKUP(A2113,'CENTROS DE COSTOS'!A:D,3,0)</f>
        <v>Wompi Centro</v>
      </c>
      <c r="D2113" s="40">
        <v>11001</v>
      </c>
      <c r="E2113" s="40">
        <v>3067521</v>
      </c>
      <c r="F2113" s="40">
        <v>68574</v>
      </c>
      <c r="G2113" s="40" t="s">
        <v>33</v>
      </c>
      <c r="H2113" s="40" t="s">
        <v>618</v>
      </c>
      <c r="I2113" s="40" t="s">
        <v>71</v>
      </c>
      <c r="J2113" s="40" t="s">
        <v>6279</v>
      </c>
      <c r="K2113" s="40" t="s">
        <v>1170</v>
      </c>
      <c r="L2113" s="40" t="s">
        <v>10065</v>
      </c>
      <c r="M2113" s="103">
        <v>45987.62222222222</v>
      </c>
      <c r="N2113" s="103">
        <v>45988.541666666657</v>
      </c>
      <c r="O2113" s="40" t="s">
        <v>35</v>
      </c>
      <c r="P2113" s="40" t="s">
        <v>35</v>
      </c>
      <c r="Q2113" s="40" t="s">
        <v>1494</v>
      </c>
      <c r="R2113" s="40" t="s">
        <v>1495</v>
      </c>
      <c r="S2113" s="40" t="s">
        <v>12302</v>
      </c>
      <c r="T2113" s="40" t="s">
        <v>1172</v>
      </c>
      <c r="U2113" s="40">
        <v>24</v>
      </c>
      <c r="V2113" s="40" t="str">
        <f>VLOOKUP(D2113,TIPOLOGIA!A:F,5,0)</f>
        <v>PRINCIPAL</v>
      </c>
      <c r="W2113" s="40" t="str">
        <f>VLOOKUP(D2113,TIPOLOGIA!A:F,6,0)</f>
        <v>TERRESTRE</v>
      </c>
      <c r="X2113" s="40" t="s">
        <v>1383</v>
      </c>
      <c r="Y2113" s="40">
        <v>1</v>
      </c>
      <c r="Z2113" s="51">
        <f>IF(T2113="SOPORTE_TELEFÓNICO",'TARIFAS 2025'!$B$14,IF(V2113="PRINCIPAL",'TARIFAS 2025'!$B$11,IF(V2113="INTERMEDIA",'TARIFAS 2025'!$C$11,IF(V2113="LEJANA",'TARIFAS 2025'!$D$11))))</f>
        <v>31419</v>
      </c>
      <c r="AA2113" s="51">
        <f t="shared" si="34"/>
        <v>31419</v>
      </c>
    </row>
    <row r="2114" spans="1:27" s="85" customFormat="1" x14ac:dyDescent="0.3">
      <c r="A2114" s="40" t="s">
        <v>71</v>
      </c>
      <c r="B2114" s="40" t="str">
        <f>VLOOKUP(A2114,'CENTROS DE COSTOS'!A:D,2,0)</f>
        <v>0036-0004</v>
      </c>
      <c r="C2114" s="40" t="str">
        <f>VLOOKUP(A2114,'CENTROS DE COSTOS'!A:D,3,0)</f>
        <v>Wompi Centro</v>
      </c>
      <c r="D2114" s="40">
        <v>11001</v>
      </c>
      <c r="E2114" s="40">
        <v>3060650</v>
      </c>
      <c r="F2114" s="40">
        <v>63843</v>
      </c>
      <c r="G2114" s="40" t="s">
        <v>33</v>
      </c>
      <c r="H2114" s="40" t="s">
        <v>618</v>
      </c>
      <c r="I2114" s="40" t="s">
        <v>71</v>
      </c>
      <c r="J2114" s="40" t="s">
        <v>7819</v>
      </c>
      <c r="K2114" s="40" t="s">
        <v>1170</v>
      </c>
      <c r="L2114" s="40" t="s">
        <v>10066</v>
      </c>
      <c r="M2114" s="103">
        <v>45986.540277777778</v>
      </c>
      <c r="N2114" s="103">
        <v>45988.543055555558</v>
      </c>
      <c r="O2114" s="40" t="s">
        <v>35</v>
      </c>
      <c r="P2114" s="40" t="s">
        <v>35</v>
      </c>
      <c r="Q2114" s="40" t="s">
        <v>1494</v>
      </c>
      <c r="R2114" s="40" t="s">
        <v>1495</v>
      </c>
      <c r="S2114" s="40" t="s">
        <v>12303</v>
      </c>
      <c r="T2114" s="40" t="s">
        <v>1172</v>
      </c>
      <c r="U2114" s="40">
        <v>64</v>
      </c>
      <c r="V2114" s="40" t="str">
        <f>VLOOKUP(D2114,TIPOLOGIA!A:F,5,0)</f>
        <v>PRINCIPAL</v>
      </c>
      <c r="W2114" s="40" t="str">
        <f>VLOOKUP(D2114,TIPOLOGIA!A:F,6,0)</f>
        <v>TERRESTRE</v>
      </c>
      <c r="X2114" s="40" t="s">
        <v>1197</v>
      </c>
      <c r="Y2114" s="40">
        <v>1</v>
      </c>
      <c r="Z2114" s="51">
        <f>IF(T2114="SOPORTE_TELEFÓNICO",'TARIFAS 2025'!$B$14,IF(V2114="PRINCIPAL",'TARIFAS 2025'!$B$11,IF(V2114="INTERMEDIA",'TARIFAS 2025'!$C$11,IF(V2114="LEJANA",'TARIFAS 2025'!$D$11))))</f>
        <v>31419</v>
      </c>
      <c r="AA2114" s="51">
        <f t="shared" si="34"/>
        <v>31419</v>
      </c>
    </row>
    <row r="2115" spans="1:27" s="85" customFormat="1" x14ac:dyDescent="0.3">
      <c r="A2115" s="40" t="s">
        <v>71</v>
      </c>
      <c r="B2115" s="40" t="str">
        <f>VLOOKUP(A2115,'CENTROS DE COSTOS'!A:D,2,0)</f>
        <v>0036-0004</v>
      </c>
      <c r="C2115" s="40" t="str">
        <f>VLOOKUP(A2115,'CENTROS DE COSTOS'!A:D,3,0)</f>
        <v>Wompi Centro</v>
      </c>
      <c r="D2115" s="40">
        <v>11001</v>
      </c>
      <c r="E2115" s="40">
        <v>3049743</v>
      </c>
      <c r="F2115" s="40">
        <v>79525</v>
      </c>
      <c r="G2115" s="40" t="s">
        <v>33</v>
      </c>
      <c r="H2115" s="40" t="s">
        <v>618</v>
      </c>
      <c r="I2115" s="40" t="s">
        <v>71</v>
      </c>
      <c r="J2115" s="40" t="s">
        <v>3124</v>
      </c>
      <c r="K2115" s="40" t="s">
        <v>1170</v>
      </c>
      <c r="L2115" s="40" t="s">
        <v>10067</v>
      </c>
      <c r="M2115" s="103">
        <v>45985.333333333343</v>
      </c>
      <c r="N2115" s="103">
        <v>45988.543749999997</v>
      </c>
      <c r="O2115" s="40" t="s">
        <v>35</v>
      </c>
      <c r="P2115" s="40" t="s">
        <v>35</v>
      </c>
      <c r="Q2115" s="40" t="s">
        <v>1494</v>
      </c>
      <c r="R2115" s="40" t="s">
        <v>1495</v>
      </c>
      <c r="S2115" s="40" t="s">
        <v>12304</v>
      </c>
      <c r="T2115" s="40" t="s">
        <v>1172</v>
      </c>
      <c r="U2115" s="40">
        <v>24</v>
      </c>
      <c r="V2115" s="40" t="str">
        <f>VLOOKUP(D2115,TIPOLOGIA!A:F,5,0)</f>
        <v>PRINCIPAL</v>
      </c>
      <c r="W2115" s="40" t="str">
        <f>VLOOKUP(D2115,TIPOLOGIA!A:F,6,0)</f>
        <v>TERRESTRE</v>
      </c>
      <c r="X2115" s="40" t="s">
        <v>1444</v>
      </c>
      <c r="Y2115" s="40">
        <v>1</v>
      </c>
      <c r="Z2115" s="51">
        <f>IF(T2115="SOPORTE_TELEFÓNICO",'TARIFAS 2025'!$B$14,IF(V2115="PRINCIPAL",'TARIFAS 2025'!$B$11,IF(V2115="INTERMEDIA",'TARIFAS 2025'!$C$11,IF(V2115="LEJANA",'TARIFAS 2025'!$D$11))))</f>
        <v>31419</v>
      </c>
      <c r="AA2115" s="51">
        <f t="shared" si="34"/>
        <v>31419</v>
      </c>
    </row>
    <row r="2116" spans="1:27" s="85" customFormat="1" x14ac:dyDescent="0.3">
      <c r="A2116" s="40" t="s">
        <v>97</v>
      </c>
      <c r="B2116" s="40" t="str">
        <f>VLOOKUP(A2116,'CENTROS DE COSTOS'!A:D,2,0)</f>
        <v>0036-0001</v>
      </c>
      <c r="C2116" s="40" t="str">
        <f>VLOOKUP(A2116,'CENTROS DE COSTOS'!A:D,3,0)</f>
        <v>Wompi Costa</v>
      </c>
      <c r="D2116" s="40">
        <v>20621</v>
      </c>
      <c r="E2116" s="40">
        <v>3047027</v>
      </c>
      <c r="F2116" s="40">
        <v>61191</v>
      </c>
      <c r="G2116" s="40" t="s">
        <v>33</v>
      </c>
      <c r="H2116" s="40" t="s">
        <v>536</v>
      </c>
      <c r="I2116" s="40" t="s">
        <v>535</v>
      </c>
      <c r="J2116" s="40" t="s">
        <v>6881</v>
      </c>
      <c r="K2116" s="40" t="s">
        <v>1170</v>
      </c>
      <c r="L2116" s="40" t="s">
        <v>10068</v>
      </c>
      <c r="M2116" s="103">
        <v>45982.586805555547</v>
      </c>
      <c r="N2116" s="103">
        <v>45988.546527777777</v>
      </c>
      <c r="O2116" s="40" t="s">
        <v>35</v>
      </c>
      <c r="P2116" s="40" t="s">
        <v>35</v>
      </c>
      <c r="Q2116" s="40" t="s">
        <v>1494</v>
      </c>
      <c r="R2116" s="40" t="s">
        <v>1495</v>
      </c>
      <c r="S2116" s="40" t="s">
        <v>12305</v>
      </c>
      <c r="T2116" s="40" t="s">
        <v>1172</v>
      </c>
      <c r="U2116" s="40">
        <v>24</v>
      </c>
      <c r="V2116" s="40" t="str">
        <f>VLOOKUP(D2116,TIPOLOGIA!A:F,5,0)</f>
        <v>INTERMEDIA</v>
      </c>
      <c r="W2116" s="40" t="str">
        <f>VLOOKUP(D2116,TIPOLOGIA!A:F,6,0)</f>
        <v>TERRESTRE</v>
      </c>
      <c r="X2116" s="40" t="s">
        <v>1185</v>
      </c>
      <c r="Y2116" s="40">
        <v>1</v>
      </c>
      <c r="Z2116" s="51">
        <f>IF(T2116="SOPORTE_TELEFÓNICO",'TARIFAS 2025'!$B$14,IF(V2116="PRINCIPAL",'TARIFAS 2025'!$B$11,IF(V2116="INTERMEDIA",'TARIFAS 2025'!$C$11,IF(V2116="LEJANA",'TARIFAS 2025'!$D$11))))</f>
        <v>36351</v>
      </c>
      <c r="AA2116" s="51">
        <f t="shared" si="34"/>
        <v>36351</v>
      </c>
    </row>
    <row r="2117" spans="1:27" s="85" customFormat="1" x14ac:dyDescent="0.3">
      <c r="A2117" s="40" t="s">
        <v>71</v>
      </c>
      <c r="B2117" s="40" t="str">
        <f>VLOOKUP(A2117,'CENTROS DE COSTOS'!A:D,2,0)</f>
        <v>0036-0004</v>
      </c>
      <c r="C2117" s="40" t="str">
        <f>VLOOKUP(A2117,'CENTROS DE COSTOS'!A:D,3,0)</f>
        <v>Wompi Centro</v>
      </c>
      <c r="D2117" s="40">
        <v>11001</v>
      </c>
      <c r="E2117" s="40">
        <v>3048662</v>
      </c>
      <c r="F2117" s="40">
        <v>54715</v>
      </c>
      <c r="G2117" s="40" t="s">
        <v>33</v>
      </c>
      <c r="H2117" s="40" t="s">
        <v>618</v>
      </c>
      <c r="I2117" s="40" t="s">
        <v>71</v>
      </c>
      <c r="J2117" s="40" t="s">
        <v>7820</v>
      </c>
      <c r="K2117" s="40" t="s">
        <v>1170</v>
      </c>
      <c r="L2117" s="40" t="s">
        <v>10069</v>
      </c>
      <c r="M2117" s="103">
        <v>45985.333333333343</v>
      </c>
      <c r="N2117" s="103">
        <v>45988.552083333343</v>
      </c>
      <c r="O2117" s="40" t="s">
        <v>35</v>
      </c>
      <c r="P2117" s="40" t="s">
        <v>35</v>
      </c>
      <c r="Q2117" s="40" t="s">
        <v>1494</v>
      </c>
      <c r="R2117" s="40" t="s">
        <v>1495</v>
      </c>
      <c r="S2117" s="40" t="s">
        <v>12306</v>
      </c>
      <c r="T2117" s="40" t="s">
        <v>1172</v>
      </c>
      <c r="U2117" s="40">
        <v>24</v>
      </c>
      <c r="V2117" s="40" t="str">
        <f>VLOOKUP(D2117,TIPOLOGIA!A:F,5,0)</f>
        <v>PRINCIPAL</v>
      </c>
      <c r="W2117" s="40" t="str">
        <f>VLOOKUP(D2117,TIPOLOGIA!A:F,6,0)</f>
        <v>TERRESTRE</v>
      </c>
      <c r="X2117" s="40" t="s">
        <v>1202</v>
      </c>
      <c r="Y2117" s="40">
        <v>1</v>
      </c>
      <c r="Z2117" s="51">
        <f>IF(T2117="SOPORTE_TELEFÓNICO",'TARIFAS 2025'!$B$14,IF(V2117="PRINCIPAL",'TARIFAS 2025'!$B$11,IF(V2117="INTERMEDIA",'TARIFAS 2025'!$C$11,IF(V2117="LEJANA",'TARIFAS 2025'!$D$11))))</f>
        <v>31419</v>
      </c>
      <c r="AA2117" s="51">
        <f t="shared" si="34"/>
        <v>31419</v>
      </c>
    </row>
    <row r="2118" spans="1:27" s="85" customFormat="1" x14ac:dyDescent="0.3">
      <c r="A2118" s="40" t="s">
        <v>71</v>
      </c>
      <c r="B2118" s="40" t="str">
        <f>VLOOKUP(A2118,'CENTROS DE COSTOS'!A:D,2,0)</f>
        <v>0036-0004</v>
      </c>
      <c r="C2118" s="40" t="str">
        <f>VLOOKUP(A2118,'CENTROS DE COSTOS'!A:D,3,0)</f>
        <v>Wompi Centro</v>
      </c>
      <c r="D2118" s="40">
        <v>25754</v>
      </c>
      <c r="E2118" s="40">
        <v>3054688</v>
      </c>
      <c r="F2118" s="40">
        <v>68966</v>
      </c>
      <c r="G2118" s="40" t="s">
        <v>33</v>
      </c>
      <c r="H2118" s="40" t="s">
        <v>618</v>
      </c>
      <c r="I2118" s="40" t="s">
        <v>698</v>
      </c>
      <c r="J2118" s="40" t="s">
        <v>7821</v>
      </c>
      <c r="K2118" s="40" t="s">
        <v>1170</v>
      </c>
      <c r="L2118" s="40" t="s">
        <v>10070</v>
      </c>
      <c r="M2118" s="103">
        <v>45985.59097222222</v>
      </c>
      <c r="N2118" s="103">
        <v>45988.559027777781</v>
      </c>
      <c r="O2118" s="40" t="s">
        <v>35</v>
      </c>
      <c r="P2118" s="40" t="s">
        <v>35</v>
      </c>
      <c r="Q2118" s="40" t="s">
        <v>1494</v>
      </c>
      <c r="R2118" s="40" t="s">
        <v>1495</v>
      </c>
      <c r="S2118" s="40" t="s">
        <v>12307</v>
      </c>
      <c r="T2118" s="40" t="s">
        <v>1172</v>
      </c>
      <c r="U2118" s="40">
        <v>16</v>
      </c>
      <c r="V2118" s="40" t="str">
        <f>VLOOKUP(D2118,TIPOLOGIA!A:F,5,0)</f>
        <v>PRINCIPAL</v>
      </c>
      <c r="W2118" s="40" t="str">
        <f>VLOOKUP(D2118,TIPOLOGIA!A:F,6,0)</f>
        <v>TERRESTRE</v>
      </c>
      <c r="X2118" s="40" t="s">
        <v>1208</v>
      </c>
      <c r="Y2118" s="40">
        <v>1</v>
      </c>
      <c r="Z2118" s="51">
        <f>IF(T2118="SOPORTE_TELEFÓNICO",'TARIFAS 2025'!$B$14,IF(V2118="PRINCIPAL",'TARIFAS 2025'!$B$11,IF(V2118="INTERMEDIA",'TARIFAS 2025'!$C$11,IF(V2118="LEJANA",'TARIFAS 2025'!$D$11))))</f>
        <v>31419</v>
      </c>
      <c r="AA2118" s="51">
        <f t="shared" si="34"/>
        <v>31419</v>
      </c>
    </row>
    <row r="2119" spans="1:27" s="85" customFormat="1" x14ac:dyDescent="0.3">
      <c r="A2119" s="40" t="s">
        <v>89</v>
      </c>
      <c r="B2119" s="40" t="str">
        <f>VLOOKUP(A2119,'CENTROS DE COSTOS'!A:D,2,0)</f>
        <v>0036-0001</v>
      </c>
      <c r="C2119" s="40" t="str">
        <f>VLOOKUP(A2119,'CENTROS DE COSTOS'!A:D,3,0)</f>
        <v>Wompi Costa</v>
      </c>
      <c r="D2119" s="40">
        <v>23162</v>
      </c>
      <c r="E2119" s="40">
        <v>3056240</v>
      </c>
      <c r="F2119" s="40">
        <v>66025</v>
      </c>
      <c r="G2119" s="40" t="s">
        <v>33</v>
      </c>
      <c r="H2119" s="40" t="s">
        <v>276</v>
      </c>
      <c r="I2119" s="40" t="s">
        <v>595</v>
      </c>
      <c r="J2119" s="40" t="s">
        <v>7822</v>
      </c>
      <c r="K2119" s="40" t="s">
        <v>1170</v>
      </c>
      <c r="L2119" s="40" t="s">
        <v>10071</v>
      </c>
      <c r="M2119" s="103">
        <v>45985.679166666669</v>
      </c>
      <c r="N2119" s="103">
        <v>45988.56527777778</v>
      </c>
      <c r="O2119" s="40" t="s">
        <v>35</v>
      </c>
      <c r="P2119" s="40" t="s">
        <v>35</v>
      </c>
      <c r="Q2119" s="40" t="s">
        <v>1494</v>
      </c>
      <c r="R2119" s="40" t="s">
        <v>1495</v>
      </c>
      <c r="S2119" s="40" t="s">
        <v>12308</v>
      </c>
      <c r="T2119" s="40" t="s">
        <v>1172</v>
      </c>
      <c r="U2119" s="40">
        <v>24</v>
      </c>
      <c r="V2119" s="40" t="str">
        <f>VLOOKUP(D2119,TIPOLOGIA!A:F,5,0)</f>
        <v>PRINCIPAL</v>
      </c>
      <c r="W2119" s="40" t="str">
        <f>VLOOKUP(D2119,TIPOLOGIA!A:F,6,0)</f>
        <v>TERRESTRE</v>
      </c>
      <c r="X2119" s="40" t="s">
        <v>1414</v>
      </c>
      <c r="Y2119" s="40">
        <v>1</v>
      </c>
      <c r="Z2119" s="51">
        <f>IF(T2119="SOPORTE_TELEFÓNICO",'TARIFAS 2025'!$B$14,IF(V2119="PRINCIPAL",'TARIFAS 2025'!$B$11,IF(V2119="INTERMEDIA",'TARIFAS 2025'!$C$11,IF(V2119="LEJANA",'TARIFAS 2025'!$D$11))))</f>
        <v>31419</v>
      </c>
      <c r="AA2119" s="51">
        <f t="shared" si="34"/>
        <v>31419</v>
      </c>
    </row>
    <row r="2120" spans="1:27" s="85" customFormat="1" x14ac:dyDescent="0.3">
      <c r="A2120" s="40" t="s">
        <v>71</v>
      </c>
      <c r="B2120" s="40" t="str">
        <f>VLOOKUP(A2120,'CENTROS DE COSTOS'!A:D,2,0)</f>
        <v>0036-0004</v>
      </c>
      <c r="C2120" s="40" t="str">
        <f>VLOOKUP(A2120,'CENTROS DE COSTOS'!A:D,3,0)</f>
        <v>Wompi Centro</v>
      </c>
      <c r="D2120" s="40">
        <v>25754</v>
      </c>
      <c r="E2120" s="40">
        <v>3067168</v>
      </c>
      <c r="F2120" s="40">
        <v>30636</v>
      </c>
      <c r="G2120" s="40" t="s">
        <v>33</v>
      </c>
      <c r="H2120" s="40" t="s">
        <v>618</v>
      </c>
      <c r="I2120" s="40" t="s">
        <v>698</v>
      </c>
      <c r="J2120" s="40" t="s">
        <v>7823</v>
      </c>
      <c r="K2120" s="40" t="s">
        <v>1170</v>
      </c>
      <c r="L2120" s="40" t="s">
        <v>10072</v>
      </c>
      <c r="M2120" s="103">
        <v>45987.613888888889</v>
      </c>
      <c r="N2120" s="103">
        <v>45988.566666666673</v>
      </c>
      <c r="O2120" s="40" t="s">
        <v>35</v>
      </c>
      <c r="P2120" s="40" t="s">
        <v>35</v>
      </c>
      <c r="Q2120" s="40" t="s">
        <v>1494</v>
      </c>
      <c r="R2120" s="40" t="s">
        <v>1495</v>
      </c>
      <c r="S2120" s="40" t="s">
        <v>12309</v>
      </c>
      <c r="T2120" s="40" t="s">
        <v>1172</v>
      </c>
      <c r="U2120" s="40">
        <v>64</v>
      </c>
      <c r="V2120" s="40" t="str">
        <f>VLOOKUP(D2120,TIPOLOGIA!A:F,5,0)</f>
        <v>PRINCIPAL</v>
      </c>
      <c r="W2120" s="40" t="str">
        <f>VLOOKUP(D2120,TIPOLOGIA!A:F,6,0)</f>
        <v>TERRESTRE</v>
      </c>
      <c r="X2120" s="40" t="s">
        <v>1208</v>
      </c>
      <c r="Y2120" s="40">
        <v>1</v>
      </c>
      <c r="Z2120" s="51">
        <f>IF(T2120="SOPORTE_TELEFÓNICO",'TARIFAS 2025'!$B$14,IF(V2120="PRINCIPAL",'TARIFAS 2025'!$B$11,IF(V2120="INTERMEDIA",'TARIFAS 2025'!$C$11,IF(V2120="LEJANA",'TARIFAS 2025'!$D$11))))</f>
        <v>31419</v>
      </c>
      <c r="AA2120" s="51">
        <f t="shared" si="34"/>
        <v>31419</v>
      </c>
    </row>
    <row r="2121" spans="1:27" s="85" customFormat="1" x14ac:dyDescent="0.3">
      <c r="A2121" s="40" t="s">
        <v>71</v>
      </c>
      <c r="B2121" s="40" t="str">
        <f>VLOOKUP(A2121,'CENTROS DE COSTOS'!A:D,2,0)</f>
        <v>0036-0004</v>
      </c>
      <c r="C2121" s="40" t="str">
        <f>VLOOKUP(A2121,'CENTROS DE COSTOS'!A:D,3,0)</f>
        <v>Wompi Centro</v>
      </c>
      <c r="D2121" s="40">
        <v>11001</v>
      </c>
      <c r="E2121" s="40">
        <v>3066742</v>
      </c>
      <c r="F2121" s="40">
        <v>48099</v>
      </c>
      <c r="G2121" s="40" t="s">
        <v>33</v>
      </c>
      <c r="H2121" s="40" t="s">
        <v>618</v>
      </c>
      <c r="I2121" s="40" t="s">
        <v>71</v>
      </c>
      <c r="J2121" s="40" t="s">
        <v>7824</v>
      </c>
      <c r="K2121" s="40" t="s">
        <v>1170</v>
      </c>
      <c r="L2121" s="40" t="s">
        <v>10073</v>
      </c>
      <c r="M2121" s="103">
        <v>45987.561111111107</v>
      </c>
      <c r="N2121" s="103">
        <v>45988.571527777778</v>
      </c>
      <c r="O2121" s="40" t="s">
        <v>35</v>
      </c>
      <c r="P2121" s="40" t="s">
        <v>35</v>
      </c>
      <c r="Q2121" s="40" t="s">
        <v>1494</v>
      </c>
      <c r="R2121" s="40" t="s">
        <v>1495</v>
      </c>
      <c r="S2121" s="40" t="s">
        <v>12310</v>
      </c>
      <c r="T2121" s="40" t="s">
        <v>1172</v>
      </c>
      <c r="U2121" s="40">
        <v>24</v>
      </c>
      <c r="V2121" s="40" t="str">
        <f>VLOOKUP(D2121,TIPOLOGIA!A:F,5,0)</f>
        <v>PRINCIPAL</v>
      </c>
      <c r="W2121" s="40" t="str">
        <f>VLOOKUP(D2121,TIPOLOGIA!A:F,6,0)</f>
        <v>TERRESTRE</v>
      </c>
      <c r="X2121" s="40" t="s">
        <v>1202</v>
      </c>
      <c r="Y2121" s="40">
        <v>1</v>
      </c>
      <c r="Z2121" s="51">
        <f>IF(T2121="SOPORTE_TELEFÓNICO",'TARIFAS 2025'!$B$14,IF(V2121="PRINCIPAL",'TARIFAS 2025'!$B$11,IF(V2121="INTERMEDIA",'TARIFAS 2025'!$C$11,IF(V2121="LEJANA",'TARIFAS 2025'!$D$11))))</f>
        <v>31419</v>
      </c>
      <c r="AA2121" s="51">
        <f t="shared" si="34"/>
        <v>31419</v>
      </c>
    </row>
    <row r="2122" spans="1:27" s="85" customFormat="1" x14ac:dyDescent="0.3">
      <c r="A2122" s="40" t="s">
        <v>81</v>
      </c>
      <c r="B2122" s="40" t="str">
        <f>VLOOKUP(A2122,'CENTROS DE COSTOS'!A:D,2,0)</f>
        <v>0036-0007</v>
      </c>
      <c r="C2122" s="40" t="str">
        <f>VLOOKUP(A2122,'CENTROS DE COSTOS'!A:D,3,0)</f>
        <v>Wompi Santander</v>
      </c>
      <c r="D2122" s="40">
        <v>54174</v>
      </c>
      <c r="E2122" s="40">
        <v>3044266</v>
      </c>
      <c r="F2122" s="40">
        <v>11096</v>
      </c>
      <c r="G2122" s="40" t="s">
        <v>33</v>
      </c>
      <c r="H2122" s="40" t="s">
        <v>891</v>
      </c>
      <c r="I2122" s="40" t="s">
        <v>900</v>
      </c>
      <c r="J2122" s="40" t="s">
        <v>7825</v>
      </c>
      <c r="K2122" s="40" t="s">
        <v>1170</v>
      </c>
      <c r="L2122" s="40" t="s">
        <v>10074</v>
      </c>
      <c r="M2122" s="103">
        <v>45982.349305555559</v>
      </c>
      <c r="N2122" s="103">
        <v>45988.59375</v>
      </c>
      <c r="O2122" s="40" t="s">
        <v>35</v>
      </c>
      <c r="P2122" s="40" t="s">
        <v>35</v>
      </c>
      <c r="Q2122" s="40" t="s">
        <v>1494</v>
      </c>
      <c r="R2122" s="40" t="s">
        <v>1495</v>
      </c>
      <c r="S2122" s="40" t="s">
        <v>12311</v>
      </c>
      <c r="T2122" s="40" t="s">
        <v>1497</v>
      </c>
      <c r="U2122" s="40">
        <v>16</v>
      </c>
      <c r="V2122" s="40" t="str">
        <f>VLOOKUP(D2122,TIPOLOGIA!A:F,5,0)</f>
        <v>LEJANA</v>
      </c>
      <c r="W2122" s="40" t="str">
        <f>VLOOKUP(D2122,TIPOLOGIA!A:F,6,0)</f>
        <v>TERRESTRE</v>
      </c>
      <c r="X2122" s="40" t="s">
        <v>1571</v>
      </c>
      <c r="Y2122" s="40">
        <v>1</v>
      </c>
      <c r="Z2122" s="51">
        <f>IF(T2122="SOPORTE_TELEFÓNICO",'TARIFAS 2025'!$B$14,IF(V2122="PRINCIPAL",'TARIFAS 2025'!$B$11,IF(V2122="INTERMEDIA",'TARIFAS 2025'!$C$11,IF(V2122="LEJANA",'TARIFAS 2025'!$D$11))))</f>
        <v>40250</v>
      </c>
      <c r="AA2122" s="51">
        <f t="shared" si="34"/>
        <v>40250</v>
      </c>
    </row>
    <row r="2123" spans="1:27" s="85" customFormat="1" x14ac:dyDescent="0.3">
      <c r="A2123" s="40" t="s">
        <v>91</v>
      </c>
      <c r="B2123" s="40" t="str">
        <f>VLOOKUP(A2123,'CENTROS DE COSTOS'!A:D,2,0)</f>
        <v>0036-0003</v>
      </c>
      <c r="C2123" s="40" t="str">
        <f>VLOOKUP(A2123,'CENTROS DE COSTOS'!A:D,3,0)</f>
        <v>Wompi Suroccidente</v>
      </c>
      <c r="D2123" s="40">
        <v>52678</v>
      </c>
      <c r="E2123" s="40">
        <v>3044614</v>
      </c>
      <c r="F2123" s="40">
        <v>10992</v>
      </c>
      <c r="G2123" s="40" t="s">
        <v>33</v>
      </c>
      <c r="H2123" s="40" t="s">
        <v>133</v>
      </c>
      <c r="I2123" s="40" t="s">
        <v>880</v>
      </c>
      <c r="J2123" s="40" t="s">
        <v>7826</v>
      </c>
      <c r="K2123" s="40" t="s">
        <v>1170</v>
      </c>
      <c r="L2123" s="40" t="s">
        <v>10075</v>
      </c>
      <c r="M2123" s="103">
        <v>45982.363194444442</v>
      </c>
      <c r="N2123" s="103">
        <v>45988.594444444447</v>
      </c>
      <c r="O2123" s="40" t="s">
        <v>35</v>
      </c>
      <c r="P2123" s="40" t="s">
        <v>35</v>
      </c>
      <c r="Q2123" s="40" t="s">
        <v>1494</v>
      </c>
      <c r="R2123" s="40" t="s">
        <v>1495</v>
      </c>
      <c r="S2123" s="40" t="s">
        <v>12312</v>
      </c>
      <c r="T2123" s="40" t="s">
        <v>1497</v>
      </c>
      <c r="U2123" s="40">
        <v>56</v>
      </c>
      <c r="V2123" s="40" t="str">
        <f>VLOOKUP(D2123,TIPOLOGIA!A:F,5,0)</f>
        <v>LEJANA</v>
      </c>
      <c r="W2123" s="40" t="str">
        <f>VLOOKUP(D2123,TIPOLOGIA!A:F,6,0)</f>
        <v>TERRESTRE</v>
      </c>
      <c r="X2123" s="40" t="s">
        <v>1571</v>
      </c>
      <c r="Y2123" s="40">
        <v>1</v>
      </c>
      <c r="Z2123" s="51">
        <f>IF(T2123="SOPORTE_TELEFÓNICO",'TARIFAS 2025'!$B$14,IF(V2123="PRINCIPAL",'TARIFAS 2025'!$B$11,IF(V2123="INTERMEDIA",'TARIFAS 2025'!$C$11,IF(V2123="LEJANA",'TARIFAS 2025'!$D$11))))</f>
        <v>40250</v>
      </c>
      <c r="AA2123" s="51">
        <f t="shared" si="34"/>
        <v>40250</v>
      </c>
    </row>
    <row r="2124" spans="1:27" s="85" customFormat="1" x14ac:dyDescent="0.3">
      <c r="A2124" s="40" t="s">
        <v>71</v>
      </c>
      <c r="B2124" s="40" t="str">
        <f>VLOOKUP(A2124,'CENTROS DE COSTOS'!A:D,2,0)</f>
        <v>0036-0004</v>
      </c>
      <c r="C2124" s="40" t="str">
        <f>VLOOKUP(A2124,'CENTROS DE COSTOS'!A:D,3,0)</f>
        <v>Wompi Centro</v>
      </c>
      <c r="D2124" s="40">
        <v>11001</v>
      </c>
      <c r="E2124" s="40">
        <v>3046240</v>
      </c>
      <c r="F2124" s="40">
        <v>68750</v>
      </c>
      <c r="G2124" s="40" t="s">
        <v>33</v>
      </c>
      <c r="H2124" s="40" t="s">
        <v>618</v>
      </c>
      <c r="I2124" s="40" t="s">
        <v>71</v>
      </c>
      <c r="J2124" s="40" t="s">
        <v>7827</v>
      </c>
      <c r="K2124" s="40" t="s">
        <v>1170</v>
      </c>
      <c r="L2124" s="40" t="s">
        <v>10076</v>
      </c>
      <c r="M2124" s="103">
        <v>45982.488888888889</v>
      </c>
      <c r="N2124" s="103">
        <v>45988.598611111112</v>
      </c>
      <c r="O2124" s="40" t="s">
        <v>35</v>
      </c>
      <c r="P2124" s="40" t="s">
        <v>35</v>
      </c>
      <c r="Q2124" s="40" t="s">
        <v>1494</v>
      </c>
      <c r="R2124" s="40" t="s">
        <v>1495</v>
      </c>
      <c r="S2124" s="40" t="s">
        <v>12313</v>
      </c>
      <c r="T2124" s="40" t="s">
        <v>1172</v>
      </c>
      <c r="U2124" s="40">
        <v>32</v>
      </c>
      <c r="V2124" s="40" t="str">
        <f>VLOOKUP(D2124,TIPOLOGIA!A:F,5,0)</f>
        <v>PRINCIPAL</v>
      </c>
      <c r="W2124" s="40" t="str">
        <f>VLOOKUP(D2124,TIPOLOGIA!A:F,6,0)</f>
        <v>TERRESTRE</v>
      </c>
      <c r="X2124" s="40" t="s">
        <v>5086</v>
      </c>
      <c r="Y2124" s="40">
        <v>1</v>
      </c>
      <c r="Z2124" s="51">
        <f>IF(T2124="SOPORTE_TELEFÓNICO",'TARIFAS 2025'!$B$14,IF(V2124="PRINCIPAL",'TARIFAS 2025'!$B$11,IF(V2124="INTERMEDIA",'TARIFAS 2025'!$C$11,IF(V2124="LEJANA",'TARIFAS 2025'!$D$11))))</f>
        <v>31419</v>
      </c>
      <c r="AA2124" s="51">
        <f t="shared" si="34"/>
        <v>31419</v>
      </c>
    </row>
    <row r="2125" spans="1:27" s="85" customFormat="1" x14ac:dyDescent="0.3">
      <c r="A2125" s="40" t="s">
        <v>71</v>
      </c>
      <c r="B2125" s="40" t="str">
        <f>VLOOKUP(A2125,'CENTROS DE COSTOS'!A:D,2,0)</f>
        <v>0036-0004</v>
      </c>
      <c r="C2125" s="40" t="str">
        <f>VLOOKUP(A2125,'CENTROS DE COSTOS'!A:D,3,0)</f>
        <v>Wompi Centro</v>
      </c>
      <c r="D2125" s="40">
        <v>11001</v>
      </c>
      <c r="E2125" s="40">
        <v>3054664</v>
      </c>
      <c r="F2125" s="40">
        <v>24248</v>
      </c>
      <c r="G2125" s="40" t="s">
        <v>33</v>
      </c>
      <c r="H2125" s="40" t="s">
        <v>618</v>
      </c>
      <c r="I2125" s="40" t="s">
        <v>71</v>
      </c>
      <c r="J2125" s="40" t="s">
        <v>1597</v>
      </c>
      <c r="K2125" s="40" t="s">
        <v>1170</v>
      </c>
      <c r="L2125" s="40" t="s">
        <v>10077</v>
      </c>
      <c r="M2125" s="103">
        <v>45985.572916666657</v>
      </c>
      <c r="N2125" s="103">
        <v>45988.6</v>
      </c>
      <c r="O2125" s="40" t="s">
        <v>35</v>
      </c>
      <c r="P2125" s="40" t="s">
        <v>35</v>
      </c>
      <c r="Q2125" s="40" t="s">
        <v>1494</v>
      </c>
      <c r="R2125" s="40" t="s">
        <v>1495</v>
      </c>
      <c r="S2125" s="40" t="s">
        <v>12260</v>
      </c>
      <c r="T2125" s="40" t="s">
        <v>1172</v>
      </c>
      <c r="U2125" s="40">
        <v>24</v>
      </c>
      <c r="V2125" s="40" t="str">
        <f>VLOOKUP(D2125,TIPOLOGIA!A:F,5,0)</f>
        <v>PRINCIPAL</v>
      </c>
      <c r="W2125" s="40" t="str">
        <f>VLOOKUP(D2125,TIPOLOGIA!A:F,6,0)</f>
        <v>TERRESTRE</v>
      </c>
      <c r="X2125" s="40" t="s">
        <v>1197</v>
      </c>
      <c r="Y2125" s="40">
        <v>1</v>
      </c>
      <c r="Z2125" s="51">
        <f>IF(T2125="SOPORTE_TELEFÓNICO",'TARIFAS 2025'!$B$14,IF(V2125="PRINCIPAL",'TARIFAS 2025'!$B$11,IF(V2125="INTERMEDIA",'TARIFAS 2025'!$C$11,IF(V2125="LEJANA",'TARIFAS 2025'!$D$11))))</f>
        <v>31419</v>
      </c>
      <c r="AA2125" s="51">
        <f t="shared" si="34"/>
        <v>31419</v>
      </c>
    </row>
    <row r="2126" spans="1:27" s="85" customFormat="1" x14ac:dyDescent="0.3">
      <c r="A2126" s="40" t="s">
        <v>89</v>
      </c>
      <c r="B2126" s="40" t="str">
        <f>VLOOKUP(A2126,'CENTROS DE COSTOS'!A:D,2,0)</f>
        <v>0036-0001</v>
      </c>
      <c r="C2126" s="40" t="str">
        <f>VLOOKUP(A2126,'CENTROS DE COSTOS'!A:D,3,0)</f>
        <v>Wompi Costa</v>
      </c>
      <c r="D2126" s="40">
        <v>23417</v>
      </c>
      <c r="E2126" s="40">
        <v>3045212</v>
      </c>
      <c r="F2126" s="40">
        <v>81405</v>
      </c>
      <c r="G2126" s="40" t="s">
        <v>33</v>
      </c>
      <c r="H2126" s="40" t="s">
        <v>276</v>
      </c>
      <c r="I2126" s="40" t="s">
        <v>600</v>
      </c>
      <c r="J2126" s="40" t="s">
        <v>7828</v>
      </c>
      <c r="K2126" s="40" t="s">
        <v>1170</v>
      </c>
      <c r="L2126" s="40" t="s">
        <v>10078</v>
      </c>
      <c r="M2126" s="103">
        <v>45982.406944444447</v>
      </c>
      <c r="N2126" s="103">
        <v>45988.606944444437</v>
      </c>
      <c r="O2126" s="40" t="s">
        <v>35</v>
      </c>
      <c r="P2126" s="40" t="s">
        <v>35</v>
      </c>
      <c r="Q2126" s="40" t="s">
        <v>1494</v>
      </c>
      <c r="R2126" s="40" t="s">
        <v>1495</v>
      </c>
      <c r="S2126" s="40" t="s">
        <v>12314</v>
      </c>
      <c r="T2126" s="40" t="s">
        <v>1497</v>
      </c>
      <c r="U2126" s="40">
        <v>8</v>
      </c>
      <c r="V2126" s="40" t="str">
        <f>VLOOKUP(D2126,TIPOLOGIA!A:F,5,0)</f>
        <v>INTERMEDIA</v>
      </c>
      <c r="W2126" s="40" t="str">
        <f>VLOOKUP(D2126,TIPOLOGIA!A:F,6,0)</f>
        <v>TERRESTRE</v>
      </c>
      <c r="X2126" s="40" t="s">
        <v>1571</v>
      </c>
      <c r="Y2126" s="40">
        <v>1</v>
      </c>
      <c r="Z2126" s="51">
        <f>IF(T2126="SOPORTE_TELEFÓNICO",'TARIFAS 2025'!$B$14,IF(V2126="PRINCIPAL",'TARIFAS 2025'!$B$11,IF(V2126="INTERMEDIA",'TARIFAS 2025'!$C$11,IF(V2126="LEJANA",'TARIFAS 2025'!$D$11))))</f>
        <v>36351</v>
      </c>
      <c r="AA2126" s="51">
        <f t="shared" si="34"/>
        <v>36351</v>
      </c>
    </row>
    <row r="2127" spans="1:27" s="85" customFormat="1" x14ac:dyDescent="0.3">
      <c r="A2127" s="40" t="s">
        <v>71</v>
      </c>
      <c r="B2127" s="40" t="str">
        <f>VLOOKUP(A2127,'CENTROS DE COSTOS'!A:D,2,0)</f>
        <v>0036-0004</v>
      </c>
      <c r="C2127" s="40" t="str">
        <f>VLOOKUP(A2127,'CENTROS DE COSTOS'!A:D,3,0)</f>
        <v>Wompi Centro</v>
      </c>
      <c r="D2127" s="40">
        <v>11001</v>
      </c>
      <c r="E2127" s="40">
        <v>3045155</v>
      </c>
      <c r="F2127" s="40">
        <v>66043</v>
      </c>
      <c r="G2127" s="40" t="s">
        <v>33</v>
      </c>
      <c r="H2127" s="40" t="s">
        <v>618</v>
      </c>
      <c r="I2127" s="40" t="s">
        <v>71</v>
      </c>
      <c r="J2127" s="40" t="s">
        <v>6764</v>
      </c>
      <c r="K2127" s="40" t="s">
        <v>1170</v>
      </c>
      <c r="L2127" s="40" t="s">
        <v>10079</v>
      </c>
      <c r="M2127" s="103">
        <v>45982.416666666657</v>
      </c>
      <c r="N2127" s="103">
        <v>45988.611805555563</v>
      </c>
      <c r="O2127" s="40" t="s">
        <v>35</v>
      </c>
      <c r="P2127" s="40" t="s">
        <v>35</v>
      </c>
      <c r="Q2127" s="40" t="s">
        <v>1494</v>
      </c>
      <c r="R2127" s="40" t="s">
        <v>1495</v>
      </c>
      <c r="S2127" s="40" t="s">
        <v>12315</v>
      </c>
      <c r="T2127" s="40" t="s">
        <v>1172</v>
      </c>
      <c r="U2127" s="40">
        <v>8</v>
      </c>
      <c r="V2127" s="40" t="str">
        <f>VLOOKUP(D2127,TIPOLOGIA!A:F,5,0)</f>
        <v>PRINCIPAL</v>
      </c>
      <c r="W2127" s="40" t="str">
        <f>VLOOKUP(D2127,TIPOLOGIA!A:F,6,0)</f>
        <v>TERRESTRE</v>
      </c>
      <c r="X2127" s="40" t="s">
        <v>1216</v>
      </c>
      <c r="Y2127" s="40">
        <v>1</v>
      </c>
      <c r="Z2127" s="51">
        <f>IF(T2127="SOPORTE_TELEFÓNICO",'TARIFAS 2025'!$B$14,IF(V2127="PRINCIPAL",'TARIFAS 2025'!$B$11,IF(V2127="INTERMEDIA",'TARIFAS 2025'!$C$11,IF(V2127="LEJANA",'TARIFAS 2025'!$D$11))))</f>
        <v>31419</v>
      </c>
      <c r="AA2127" s="51">
        <f t="shared" si="34"/>
        <v>31419</v>
      </c>
    </row>
    <row r="2128" spans="1:27" s="85" customFormat="1" x14ac:dyDescent="0.3">
      <c r="A2128" s="40" t="s">
        <v>71</v>
      </c>
      <c r="B2128" s="40" t="str">
        <f>VLOOKUP(A2128,'CENTROS DE COSTOS'!A:D,2,0)</f>
        <v>0036-0004</v>
      </c>
      <c r="C2128" s="40" t="str">
        <f>VLOOKUP(A2128,'CENTROS DE COSTOS'!A:D,3,0)</f>
        <v>Wompi Centro</v>
      </c>
      <c r="D2128" s="40">
        <v>25126</v>
      </c>
      <c r="E2128" s="40">
        <v>3061304</v>
      </c>
      <c r="F2128" s="40">
        <v>62450</v>
      </c>
      <c r="G2128" s="40" t="s">
        <v>33</v>
      </c>
      <c r="H2128" s="40" t="s">
        <v>618</v>
      </c>
      <c r="I2128" s="40" t="s">
        <v>633</v>
      </c>
      <c r="J2128" s="40" t="s">
        <v>1778</v>
      </c>
      <c r="K2128" s="40" t="s">
        <v>1170</v>
      </c>
      <c r="L2128" s="40" t="s">
        <v>10080</v>
      </c>
      <c r="M2128" s="103">
        <v>45986.581944444442</v>
      </c>
      <c r="N2128" s="103">
        <v>45988.612500000003</v>
      </c>
      <c r="O2128" s="40" t="s">
        <v>35</v>
      </c>
      <c r="P2128" s="40" t="s">
        <v>35</v>
      </c>
      <c r="Q2128" s="40" t="s">
        <v>1494</v>
      </c>
      <c r="R2128" s="40" t="s">
        <v>1495</v>
      </c>
      <c r="S2128" s="40" t="s">
        <v>12316</v>
      </c>
      <c r="T2128" s="40" t="s">
        <v>1172</v>
      </c>
      <c r="U2128" s="40">
        <v>40</v>
      </c>
      <c r="V2128" s="40" t="str">
        <f>VLOOKUP(D2128,TIPOLOGIA!A:F,5,0)</f>
        <v>INTERMEDIA</v>
      </c>
      <c r="W2128" s="40" t="str">
        <f>VLOOKUP(D2128,TIPOLOGIA!A:F,6,0)</f>
        <v>TERRESTRE</v>
      </c>
      <c r="X2128" s="40" t="s">
        <v>1323</v>
      </c>
      <c r="Y2128" s="40">
        <v>1</v>
      </c>
      <c r="Z2128" s="51">
        <f>IF(T2128="SOPORTE_TELEFÓNICO",'TARIFAS 2025'!$B$14,IF(V2128="PRINCIPAL",'TARIFAS 2025'!$B$11,IF(V2128="INTERMEDIA",'TARIFAS 2025'!$C$11,IF(V2128="LEJANA",'TARIFAS 2025'!$D$11))))</f>
        <v>36351</v>
      </c>
      <c r="AA2128" s="51">
        <f t="shared" si="34"/>
        <v>36351</v>
      </c>
    </row>
    <row r="2129" spans="1:27" s="85" customFormat="1" x14ac:dyDescent="0.3">
      <c r="A2129" s="40" t="s">
        <v>89</v>
      </c>
      <c r="B2129" s="40" t="str">
        <f>VLOOKUP(A2129,'CENTROS DE COSTOS'!A:D,2,0)</f>
        <v>0036-0001</v>
      </c>
      <c r="C2129" s="40" t="str">
        <f>VLOOKUP(A2129,'CENTROS DE COSTOS'!A:D,3,0)</f>
        <v>Wompi Costa</v>
      </c>
      <c r="D2129" s="40">
        <v>23162</v>
      </c>
      <c r="E2129" s="40">
        <v>3066347</v>
      </c>
      <c r="F2129" s="40">
        <v>65471</v>
      </c>
      <c r="G2129" s="40" t="s">
        <v>33</v>
      </c>
      <c r="H2129" s="40" t="s">
        <v>276</v>
      </c>
      <c r="I2129" s="40" t="s">
        <v>595</v>
      </c>
      <c r="J2129" s="40" t="s">
        <v>7829</v>
      </c>
      <c r="K2129" s="40" t="s">
        <v>1170</v>
      </c>
      <c r="L2129" s="40" t="s">
        <v>10081</v>
      </c>
      <c r="M2129" s="103">
        <v>45987.510416666657</v>
      </c>
      <c r="N2129" s="103">
        <v>45988.618750000001</v>
      </c>
      <c r="O2129" s="40" t="s">
        <v>35</v>
      </c>
      <c r="P2129" s="40" t="s">
        <v>35</v>
      </c>
      <c r="Q2129" s="40" t="s">
        <v>1494</v>
      </c>
      <c r="R2129" s="40" t="s">
        <v>1495</v>
      </c>
      <c r="S2129" s="40" t="s">
        <v>12317</v>
      </c>
      <c r="T2129" s="40" t="s">
        <v>1172</v>
      </c>
      <c r="U2129" s="40">
        <v>56</v>
      </c>
      <c r="V2129" s="40" t="str">
        <f>VLOOKUP(D2129,TIPOLOGIA!A:F,5,0)</f>
        <v>PRINCIPAL</v>
      </c>
      <c r="W2129" s="40" t="str">
        <f>VLOOKUP(D2129,TIPOLOGIA!A:F,6,0)</f>
        <v>TERRESTRE</v>
      </c>
      <c r="X2129" s="40" t="s">
        <v>1414</v>
      </c>
      <c r="Y2129" s="40">
        <v>1</v>
      </c>
      <c r="Z2129" s="51">
        <f>IF(T2129="SOPORTE_TELEFÓNICO",'TARIFAS 2025'!$B$14,IF(V2129="PRINCIPAL",'TARIFAS 2025'!$B$11,IF(V2129="INTERMEDIA",'TARIFAS 2025'!$C$11,IF(V2129="LEJANA",'TARIFAS 2025'!$D$11))))</f>
        <v>31419</v>
      </c>
      <c r="AA2129" s="51">
        <f t="shared" si="34"/>
        <v>31419</v>
      </c>
    </row>
    <row r="2130" spans="1:27" s="85" customFormat="1" x14ac:dyDescent="0.3">
      <c r="A2130" s="40" t="s">
        <v>71</v>
      </c>
      <c r="B2130" s="40" t="str">
        <f>VLOOKUP(A2130,'CENTROS DE COSTOS'!A:D,2,0)</f>
        <v>0036-0004</v>
      </c>
      <c r="C2130" s="40" t="str">
        <f>VLOOKUP(A2130,'CENTROS DE COSTOS'!A:D,3,0)</f>
        <v>Wompi Centro</v>
      </c>
      <c r="D2130" s="40">
        <v>11001</v>
      </c>
      <c r="E2130" s="40">
        <v>3049812</v>
      </c>
      <c r="F2130" s="40">
        <v>49236</v>
      </c>
      <c r="G2130" s="40" t="s">
        <v>33</v>
      </c>
      <c r="H2130" s="40" t="s">
        <v>618</v>
      </c>
      <c r="I2130" s="40" t="s">
        <v>71</v>
      </c>
      <c r="J2130" s="40" t="s">
        <v>3342</v>
      </c>
      <c r="K2130" s="40" t="s">
        <v>1170</v>
      </c>
      <c r="L2130" s="40" t="s">
        <v>10082</v>
      </c>
      <c r="M2130" s="103">
        <v>45985.333333333343</v>
      </c>
      <c r="N2130" s="103">
        <v>45988.619444444441</v>
      </c>
      <c r="O2130" s="40" t="s">
        <v>35</v>
      </c>
      <c r="P2130" s="40" t="s">
        <v>35</v>
      </c>
      <c r="Q2130" s="40" t="s">
        <v>1494</v>
      </c>
      <c r="R2130" s="40" t="s">
        <v>1495</v>
      </c>
      <c r="S2130" s="40" t="s">
        <v>12318</v>
      </c>
      <c r="T2130" s="40" t="s">
        <v>1172</v>
      </c>
      <c r="U2130" s="40">
        <v>56</v>
      </c>
      <c r="V2130" s="40" t="str">
        <f>VLOOKUP(D2130,TIPOLOGIA!A:F,5,0)</f>
        <v>PRINCIPAL</v>
      </c>
      <c r="W2130" s="40" t="str">
        <f>VLOOKUP(D2130,TIPOLOGIA!A:F,6,0)</f>
        <v>TERRESTRE</v>
      </c>
      <c r="X2130" s="40" t="s">
        <v>5089</v>
      </c>
      <c r="Y2130" s="40">
        <v>1</v>
      </c>
      <c r="Z2130" s="51">
        <f>IF(T2130="SOPORTE_TELEFÓNICO",'TARIFAS 2025'!$B$14,IF(V2130="PRINCIPAL",'TARIFAS 2025'!$B$11,IF(V2130="INTERMEDIA",'TARIFAS 2025'!$C$11,IF(V2130="LEJANA",'TARIFAS 2025'!$D$11))))</f>
        <v>31419</v>
      </c>
      <c r="AA2130" s="51">
        <f t="shared" si="34"/>
        <v>31419</v>
      </c>
    </row>
    <row r="2131" spans="1:27" s="85" customFormat="1" x14ac:dyDescent="0.3">
      <c r="A2131" s="40" t="s">
        <v>71</v>
      </c>
      <c r="B2131" s="40" t="str">
        <f>VLOOKUP(A2131,'CENTROS DE COSTOS'!A:D,2,0)</f>
        <v>0036-0004</v>
      </c>
      <c r="C2131" s="40" t="str">
        <f>VLOOKUP(A2131,'CENTROS DE COSTOS'!A:D,3,0)</f>
        <v>Wompi Centro</v>
      </c>
      <c r="D2131" s="40">
        <v>11001</v>
      </c>
      <c r="E2131" s="40">
        <v>3046904</v>
      </c>
      <c r="F2131" s="40">
        <v>20851</v>
      </c>
      <c r="G2131" s="40" t="s">
        <v>33</v>
      </c>
      <c r="H2131" s="40" t="s">
        <v>618</v>
      </c>
      <c r="I2131" s="40" t="s">
        <v>71</v>
      </c>
      <c r="J2131" s="40" t="s">
        <v>7830</v>
      </c>
      <c r="K2131" s="40" t="s">
        <v>1170</v>
      </c>
      <c r="L2131" s="40" t="s">
        <v>10083</v>
      </c>
      <c r="M2131" s="103">
        <v>45982.53402777778</v>
      </c>
      <c r="N2131" s="103">
        <v>45988.621527777781</v>
      </c>
      <c r="O2131" s="40" t="s">
        <v>35</v>
      </c>
      <c r="P2131" s="40" t="s">
        <v>35</v>
      </c>
      <c r="Q2131" s="40" t="s">
        <v>1494</v>
      </c>
      <c r="R2131" s="40" t="s">
        <v>1495</v>
      </c>
      <c r="S2131" s="40" t="s">
        <v>12319</v>
      </c>
      <c r="T2131" s="40" t="s">
        <v>1172</v>
      </c>
      <c r="U2131" s="40">
        <v>64</v>
      </c>
      <c r="V2131" s="40" t="str">
        <f>VLOOKUP(D2131,TIPOLOGIA!A:F,5,0)</f>
        <v>PRINCIPAL</v>
      </c>
      <c r="W2131" s="40" t="str">
        <f>VLOOKUP(D2131,TIPOLOGIA!A:F,6,0)</f>
        <v>TERRESTRE</v>
      </c>
      <c r="X2131" s="40" t="s">
        <v>1216</v>
      </c>
      <c r="Y2131" s="40">
        <v>1</v>
      </c>
      <c r="Z2131" s="51">
        <f>IF(T2131="SOPORTE_TELEFÓNICO",'TARIFAS 2025'!$B$14,IF(V2131="PRINCIPAL",'TARIFAS 2025'!$B$11,IF(V2131="INTERMEDIA",'TARIFAS 2025'!$C$11,IF(V2131="LEJANA",'TARIFAS 2025'!$D$11))))</f>
        <v>31419</v>
      </c>
      <c r="AA2131" s="51">
        <f t="shared" si="34"/>
        <v>31419</v>
      </c>
    </row>
    <row r="2132" spans="1:27" s="85" customFormat="1" x14ac:dyDescent="0.3">
      <c r="A2132" s="40" t="s">
        <v>71</v>
      </c>
      <c r="B2132" s="40" t="str">
        <f>VLOOKUP(A2132,'CENTROS DE COSTOS'!A:D,2,0)</f>
        <v>0036-0004</v>
      </c>
      <c r="C2132" s="40" t="str">
        <f>VLOOKUP(A2132,'CENTROS DE COSTOS'!A:D,3,0)</f>
        <v>Wompi Centro</v>
      </c>
      <c r="D2132" s="40">
        <v>11001</v>
      </c>
      <c r="E2132" s="40">
        <v>3049177</v>
      </c>
      <c r="F2132" s="40">
        <v>51212</v>
      </c>
      <c r="G2132" s="40" t="s">
        <v>33</v>
      </c>
      <c r="H2132" s="40" t="s">
        <v>618</v>
      </c>
      <c r="I2132" s="40" t="s">
        <v>71</v>
      </c>
      <c r="J2132" s="40" t="s">
        <v>7831</v>
      </c>
      <c r="K2132" s="40" t="s">
        <v>1170</v>
      </c>
      <c r="L2132" s="40" t="s">
        <v>10084</v>
      </c>
      <c r="M2132" s="103">
        <v>45985.333333333343</v>
      </c>
      <c r="N2132" s="103">
        <v>45988.624305555553</v>
      </c>
      <c r="O2132" s="40" t="s">
        <v>35</v>
      </c>
      <c r="P2132" s="40" t="s">
        <v>35</v>
      </c>
      <c r="Q2132" s="40" t="s">
        <v>1494</v>
      </c>
      <c r="R2132" s="40" t="s">
        <v>1495</v>
      </c>
      <c r="S2132" s="40" t="s">
        <v>12320</v>
      </c>
      <c r="T2132" s="40" t="s">
        <v>1172</v>
      </c>
      <c r="U2132" s="40">
        <v>64</v>
      </c>
      <c r="V2132" s="40" t="str">
        <f>VLOOKUP(D2132,TIPOLOGIA!A:F,5,0)</f>
        <v>PRINCIPAL</v>
      </c>
      <c r="W2132" s="40" t="str">
        <f>VLOOKUP(D2132,TIPOLOGIA!A:F,6,0)</f>
        <v>TERRESTRE</v>
      </c>
      <c r="X2132" s="40" t="s">
        <v>1216</v>
      </c>
      <c r="Y2132" s="40">
        <v>1</v>
      </c>
      <c r="Z2132" s="51">
        <f>IF(T2132="SOPORTE_TELEFÓNICO",'TARIFAS 2025'!$B$14,IF(V2132="PRINCIPAL",'TARIFAS 2025'!$B$11,IF(V2132="INTERMEDIA",'TARIFAS 2025'!$C$11,IF(V2132="LEJANA",'TARIFAS 2025'!$D$11))))</f>
        <v>31419</v>
      </c>
      <c r="AA2132" s="51">
        <f t="shared" si="34"/>
        <v>31419</v>
      </c>
    </row>
    <row r="2133" spans="1:27" s="85" customFormat="1" x14ac:dyDescent="0.3">
      <c r="A2133" s="40" t="s">
        <v>99</v>
      </c>
      <c r="B2133" s="40" t="str">
        <f>VLOOKUP(A2133,'CENTROS DE COSTOS'!A:D,2,0)</f>
        <v>0036-0006</v>
      </c>
      <c r="C2133" s="40" t="str">
        <f>VLOOKUP(A2133,'CENTROS DE COSTOS'!A:D,3,0)</f>
        <v>Wompi Oriente</v>
      </c>
      <c r="D2133" s="40">
        <v>85225</v>
      </c>
      <c r="E2133" s="40">
        <v>3045722</v>
      </c>
      <c r="F2133" s="40">
        <v>70787</v>
      </c>
      <c r="G2133" s="40" t="s">
        <v>33</v>
      </c>
      <c r="H2133" s="40" t="s">
        <v>481</v>
      </c>
      <c r="I2133" s="40" t="s">
        <v>488</v>
      </c>
      <c r="J2133" s="40" t="s">
        <v>7832</v>
      </c>
      <c r="K2133" s="40" t="s">
        <v>1170</v>
      </c>
      <c r="L2133" s="40" t="s">
        <v>10085</v>
      </c>
      <c r="M2133" s="103">
        <v>45982.456944444442</v>
      </c>
      <c r="N2133" s="103">
        <v>45988.635416666657</v>
      </c>
      <c r="O2133" s="40" t="s">
        <v>35</v>
      </c>
      <c r="P2133" s="40" t="s">
        <v>35</v>
      </c>
      <c r="Q2133" s="40" t="s">
        <v>1494</v>
      </c>
      <c r="R2133" s="40" t="s">
        <v>1495</v>
      </c>
      <c r="S2133" s="40" t="s">
        <v>12321</v>
      </c>
      <c r="T2133" s="40" t="s">
        <v>1497</v>
      </c>
      <c r="U2133" s="40">
        <v>16</v>
      </c>
      <c r="V2133" s="40" t="str">
        <f>VLOOKUP(D2133,TIPOLOGIA!A:F,5,0)</f>
        <v>INTERMEDIA</v>
      </c>
      <c r="W2133" s="40" t="str">
        <f>VLOOKUP(D2133,TIPOLOGIA!A:F,6,0)</f>
        <v>TERRESTRE</v>
      </c>
      <c r="X2133" s="40" t="s">
        <v>1571</v>
      </c>
      <c r="Y2133" s="40">
        <v>1</v>
      </c>
      <c r="Z2133" s="51">
        <f>IF(T2133="SOPORTE_TELEFÓNICO",'TARIFAS 2025'!$B$14,IF(V2133="PRINCIPAL",'TARIFAS 2025'!$B$11,IF(V2133="INTERMEDIA",'TARIFAS 2025'!$C$11,IF(V2133="LEJANA",'TARIFAS 2025'!$D$11))))</f>
        <v>36351</v>
      </c>
      <c r="AA2133" s="51">
        <f t="shared" si="34"/>
        <v>36351</v>
      </c>
    </row>
    <row r="2134" spans="1:27" s="85" customFormat="1" x14ac:dyDescent="0.3">
      <c r="A2134" s="40" t="s">
        <v>89</v>
      </c>
      <c r="B2134" s="40" t="str">
        <f>VLOOKUP(A2134,'CENTROS DE COSTOS'!A:D,2,0)</f>
        <v>0036-0001</v>
      </c>
      <c r="C2134" s="40" t="str">
        <f>VLOOKUP(A2134,'CENTROS DE COSTOS'!A:D,3,0)</f>
        <v>Wompi Costa</v>
      </c>
      <c r="D2134" s="40">
        <v>23162</v>
      </c>
      <c r="E2134" s="40">
        <v>3062922</v>
      </c>
      <c r="F2134" s="40">
        <v>77633</v>
      </c>
      <c r="G2134" s="40" t="s">
        <v>33</v>
      </c>
      <c r="H2134" s="40" t="s">
        <v>276</v>
      </c>
      <c r="I2134" s="40" t="s">
        <v>595</v>
      </c>
      <c r="J2134" s="40" t="s">
        <v>7833</v>
      </c>
      <c r="K2134" s="40" t="s">
        <v>1170</v>
      </c>
      <c r="L2134" s="40" t="s">
        <v>10086</v>
      </c>
      <c r="M2134" s="103">
        <v>45987.333333333343</v>
      </c>
      <c r="N2134" s="103">
        <v>45988.635416666657</v>
      </c>
      <c r="O2134" s="40" t="s">
        <v>35</v>
      </c>
      <c r="P2134" s="40" t="s">
        <v>35</v>
      </c>
      <c r="Q2134" s="40" t="s">
        <v>1494</v>
      </c>
      <c r="R2134" s="40" t="s">
        <v>1495</v>
      </c>
      <c r="S2134" s="40" t="s">
        <v>12322</v>
      </c>
      <c r="T2134" s="40" t="s">
        <v>1172</v>
      </c>
      <c r="U2134" s="40">
        <v>48</v>
      </c>
      <c r="V2134" s="40" t="str">
        <f>VLOOKUP(D2134,TIPOLOGIA!A:F,5,0)</f>
        <v>PRINCIPAL</v>
      </c>
      <c r="W2134" s="40" t="str">
        <f>VLOOKUP(D2134,TIPOLOGIA!A:F,6,0)</f>
        <v>TERRESTRE</v>
      </c>
      <c r="X2134" s="40" t="s">
        <v>1414</v>
      </c>
      <c r="Y2134" s="40">
        <v>1</v>
      </c>
      <c r="Z2134" s="51">
        <f>IF(T2134="SOPORTE_TELEFÓNICO",'TARIFAS 2025'!$B$14,IF(V2134="PRINCIPAL",'TARIFAS 2025'!$B$11,IF(V2134="INTERMEDIA",'TARIFAS 2025'!$C$11,IF(V2134="LEJANA",'TARIFAS 2025'!$D$11))))</f>
        <v>31419</v>
      </c>
      <c r="AA2134" s="51">
        <f t="shared" si="34"/>
        <v>31419</v>
      </c>
    </row>
    <row r="2135" spans="1:27" s="85" customFormat="1" x14ac:dyDescent="0.3">
      <c r="A2135" s="40" t="s">
        <v>81</v>
      </c>
      <c r="B2135" s="40" t="str">
        <f>VLOOKUP(A2135,'CENTROS DE COSTOS'!A:D,2,0)</f>
        <v>0036-0007</v>
      </c>
      <c r="C2135" s="40" t="str">
        <f>VLOOKUP(A2135,'CENTROS DE COSTOS'!A:D,3,0)</f>
        <v>Wompi Santander</v>
      </c>
      <c r="D2135" s="40">
        <v>54001</v>
      </c>
      <c r="E2135" s="40">
        <v>3057176</v>
      </c>
      <c r="F2135" s="40">
        <v>78901</v>
      </c>
      <c r="G2135" s="40" t="s">
        <v>33</v>
      </c>
      <c r="H2135" s="40" t="s">
        <v>891</v>
      </c>
      <c r="I2135" s="40" t="s">
        <v>81</v>
      </c>
      <c r="J2135" s="40" t="s">
        <v>7834</v>
      </c>
      <c r="K2135" s="40" t="s">
        <v>1170</v>
      </c>
      <c r="L2135" s="40" t="s">
        <v>10087</v>
      </c>
      <c r="M2135" s="103">
        <v>45986.333333333343</v>
      </c>
      <c r="N2135" s="103">
        <v>45988.636805555558</v>
      </c>
      <c r="O2135" s="40" t="s">
        <v>35</v>
      </c>
      <c r="P2135" s="40" t="s">
        <v>35</v>
      </c>
      <c r="Q2135" s="40" t="s">
        <v>1494</v>
      </c>
      <c r="R2135" s="40" t="s">
        <v>1495</v>
      </c>
      <c r="S2135" s="40" t="s">
        <v>12323</v>
      </c>
      <c r="T2135" s="40" t="s">
        <v>1172</v>
      </c>
      <c r="U2135" s="40">
        <v>16</v>
      </c>
      <c r="V2135" s="40" t="str">
        <f>VLOOKUP(D2135,TIPOLOGIA!A:F,5,0)</f>
        <v>PRINCIPAL</v>
      </c>
      <c r="W2135" s="40" t="str">
        <f>VLOOKUP(D2135,TIPOLOGIA!A:F,6,0)</f>
        <v>TERRESTRE</v>
      </c>
      <c r="X2135" s="40" t="s">
        <v>1188</v>
      </c>
      <c r="Y2135" s="40">
        <v>1</v>
      </c>
      <c r="Z2135" s="51">
        <f>IF(T2135="SOPORTE_TELEFÓNICO",'TARIFAS 2025'!$B$14,IF(V2135="PRINCIPAL",'TARIFAS 2025'!$B$11,IF(V2135="INTERMEDIA",'TARIFAS 2025'!$C$11,IF(V2135="LEJANA",'TARIFAS 2025'!$D$11))))</f>
        <v>31419</v>
      </c>
      <c r="AA2135" s="51">
        <f t="shared" si="34"/>
        <v>31419</v>
      </c>
    </row>
    <row r="2136" spans="1:27" s="85" customFormat="1" x14ac:dyDescent="0.3">
      <c r="A2136" s="40" t="s">
        <v>71</v>
      </c>
      <c r="B2136" s="40" t="str">
        <f>VLOOKUP(A2136,'CENTROS DE COSTOS'!A:D,2,0)</f>
        <v>0036-0004</v>
      </c>
      <c r="C2136" s="40" t="str">
        <f>VLOOKUP(A2136,'CENTROS DE COSTOS'!A:D,3,0)</f>
        <v>Wompi Centro</v>
      </c>
      <c r="D2136" s="40">
        <v>25878</v>
      </c>
      <c r="E2136" s="40">
        <v>3047255</v>
      </c>
      <c r="F2136" s="40">
        <v>76808</v>
      </c>
      <c r="G2136" s="40" t="s">
        <v>33</v>
      </c>
      <c r="H2136" s="40" t="s">
        <v>618</v>
      </c>
      <c r="I2136" s="40" t="s">
        <v>724</v>
      </c>
      <c r="J2136" s="40" t="s">
        <v>3437</v>
      </c>
      <c r="K2136" s="40" t="s">
        <v>1170</v>
      </c>
      <c r="L2136" s="40" t="s">
        <v>10088</v>
      </c>
      <c r="M2136" s="103">
        <v>45982.619444444441</v>
      </c>
      <c r="N2136" s="103">
        <v>45988.636805555558</v>
      </c>
      <c r="O2136" s="40" t="s">
        <v>35</v>
      </c>
      <c r="P2136" s="40" t="s">
        <v>35</v>
      </c>
      <c r="Q2136" s="40" t="s">
        <v>1494</v>
      </c>
      <c r="R2136" s="40" t="s">
        <v>1495</v>
      </c>
      <c r="S2136" s="40" t="s">
        <v>12324</v>
      </c>
      <c r="T2136" s="40" t="s">
        <v>1497</v>
      </c>
      <c r="U2136" s="40">
        <v>32</v>
      </c>
      <c r="V2136" s="40" t="str">
        <f>VLOOKUP(D2136,TIPOLOGIA!A:F,5,0)</f>
        <v>LEJANA</v>
      </c>
      <c r="W2136" s="40" t="str">
        <f>VLOOKUP(D2136,TIPOLOGIA!A:F,6,0)</f>
        <v>TERRESTRE</v>
      </c>
      <c r="X2136" s="40" t="s">
        <v>1591</v>
      </c>
      <c r="Y2136" s="40">
        <v>1</v>
      </c>
      <c r="Z2136" s="51">
        <f>IF(T2136="SOPORTE_TELEFÓNICO",'TARIFAS 2025'!$B$14,IF(V2136="PRINCIPAL",'TARIFAS 2025'!$B$11,IF(V2136="INTERMEDIA",'TARIFAS 2025'!$C$11,IF(V2136="LEJANA",'TARIFAS 2025'!$D$11))))</f>
        <v>40250</v>
      </c>
      <c r="AA2136" s="51">
        <f t="shared" si="34"/>
        <v>40250</v>
      </c>
    </row>
    <row r="2137" spans="1:27" s="85" customFormat="1" x14ac:dyDescent="0.3">
      <c r="A2137" s="40" t="s">
        <v>71</v>
      </c>
      <c r="B2137" s="40" t="str">
        <f>VLOOKUP(A2137,'CENTROS DE COSTOS'!A:D,2,0)</f>
        <v>0036-0004</v>
      </c>
      <c r="C2137" s="40" t="str">
        <f>VLOOKUP(A2137,'CENTROS DE COSTOS'!A:D,3,0)</f>
        <v>Wompi Centro</v>
      </c>
      <c r="D2137" s="40">
        <v>25486</v>
      </c>
      <c r="E2137" s="40">
        <v>3049173</v>
      </c>
      <c r="F2137" s="40">
        <v>62883</v>
      </c>
      <c r="G2137" s="40" t="s">
        <v>33</v>
      </c>
      <c r="H2137" s="40" t="s">
        <v>618</v>
      </c>
      <c r="I2137" s="40" t="s">
        <v>677</v>
      </c>
      <c r="J2137" s="40" t="s">
        <v>7835</v>
      </c>
      <c r="K2137" s="40" t="s">
        <v>1170</v>
      </c>
      <c r="L2137" s="40" t="s">
        <v>10089</v>
      </c>
      <c r="M2137" s="103">
        <v>45985.333333333343</v>
      </c>
      <c r="N2137" s="103">
        <v>45988.637499999997</v>
      </c>
      <c r="O2137" s="40" t="s">
        <v>35</v>
      </c>
      <c r="P2137" s="40" t="s">
        <v>35</v>
      </c>
      <c r="Q2137" s="40" t="s">
        <v>1494</v>
      </c>
      <c r="R2137" s="40" t="s">
        <v>1495</v>
      </c>
      <c r="S2137" s="40" t="s">
        <v>12325</v>
      </c>
      <c r="T2137" s="40" t="s">
        <v>1497</v>
      </c>
      <c r="U2137" s="40">
        <v>24</v>
      </c>
      <c r="V2137" s="40" t="str">
        <f>VLOOKUP(D2137,TIPOLOGIA!A:F,5,0)</f>
        <v>INTERMEDIA</v>
      </c>
      <c r="W2137" s="40" t="str">
        <f>VLOOKUP(D2137,TIPOLOGIA!A:F,6,0)</f>
        <v>TERRESTRE</v>
      </c>
      <c r="X2137" s="40" t="s">
        <v>1591</v>
      </c>
      <c r="Y2137" s="40">
        <v>1</v>
      </c>
      <c r="Z2137" s="51">
        <f>IF(T2137="SOPORTE_TELEFÓNICO",'TARIFAS 2025'!$B$14,IF(V2137="PRINCIPAL",'TARIFAS 2025'!$B$11,IF(V2137="INTERMEDIA",'TARIFAS 2025'!$C$11,IF(V2137="LEJANA",'TARIFAS 2025'!$D$11))))</f>
        <v>36351</v>
      </c>
      <c r="AA2137" s="51">
        <f t="shared" si="34"/>
        <v>36351</v>
      </c>
    </row>
    <row r="2138" spans="1:27" s="85" customFormat="1" x14ac:dyDescent="0.3">
      <c r="A2138" s="40" t="s">
        <v>71</v>
      </c>
      <c r="B2138" s="40" t="str">
        <f>VLOOKUP(A2138,'CENTROS DE COSTOS'!A:D,2,0)</f>
        <v>0036-0004</v>
      </c>
      <c r="C2138" s="40" t="str">
        <f>VLOOKUP(A2138,'CENTROS DE COSTOS'!A:D,3,0)</f>
        <v>Wompi Centro</v>
      </c>
      <c r="D2138" s="40">
        <v>11001</v>
      </c>
      <c r="E2138" s="40">
        <v>3062489</v>
      </c>
      <c r="F2138" s="40">
        <v>28210</v>
      </c>
      <c r="G2138" s="40" t="s">
        <v>33</v>
      </c>
      <c r="H2138" s="40" t="s">
        <v>618</v>
      </c>
      <c r="I2138" s="40" t="s">
        <v>71</v>
      </c>
      <c r="J2138" s="40" t="s">
        <v>7836</v>
      </c>
      <c r="K2138" s="40" t="s">
        <v>1170</v>
      </c>
      <c r="L2138" s="40" t="s">
        <v>10090</v>
      </c>
      <c r="M2138" s="103">
        <v>45986.674305555563</v>
      </c>
      <c r="N2138" s="103">
        <v>45988.638194444437</v>
      </c>
      <c r="O2138" s="40" t="s">
        <v>35</v>
      </c>
      <c r="P2138" s="40" t="s">
        <v>35</v>
      </c>
      <c r="Q2138" s="40" t="s">
        <v>1494</v>
      </c>
      <c r="R2138" s="40" t="s">
        <v>1495</v>
      </c>
      <c r="S2138" s="40" t="s">
        <v>12326</v>
      </c>
      <c r="T2138" s="40" t="s">
        <v>1172</v>
      </c>
      <c r="U2138" s="40">
        <v>48</v>
      </c>
      <c r="V2138" s="40" t="str">
        <f>VLOOKUP(D2138,TIPOLOGIA!A:F,5,0)</f>
        <v>PRINCIPAL</v>
      </c>
      <c r="W2138" s="40" t="str">
        <f>VLOOKUP(D2138,TIPOLOGIA!A:F,6,0)</f>
        <v>TERRESTRE</v>
      </c>
      <c r="X2138" s="40" t="s">
        <v>1444</v>
      </c>
      <c r="Y2138" s="40">
        <v>1</v>
      </c>
      <c r="Z2138" s="51">
        <f>IF(T2138="SOPORTE_TELEFÓNICO",'TARIFAS 2025'!$B$14,IF(V2138="PRINCIPAL",'TARIFAS 2025'!$B$11,IF(V2138="INTERMEDIA",'TARIFAS 2025'!$C$11,IF(V2138="LEJANA",'TARIFAS 2025'!$D$11))))</f>
        <v>31419</v>
      </c>
      <c r="AA2138" s="51">
        <f t="shared" si="34"/>
        <v>31419</v>
      </c>
    </row>
    <row r="2139" spans="1:27" s="85" customFormat="1" x14ac:dyDescent="0.3">
      <c r="A2139" s="40" t="s">
        <v>71</v>
      </c>
      <c r="B2139" s="40" t="str">
        <f>VLOOKUP(A2139,'CENTROS DE COSTOS'!A:D,2,0)</f>
        <v>0036-0004</v>
      </c>
      <c r="C2139" s="40" t="str">
        <f>VLOOKUP(A2139,'CENTROS DE COSTOS'!A:D,3,0)</f>
        <v>Wompi Centro</v>
      </c>
      <c r="D2139" s="40">
        <v>25817</v>
      </c>
      <c r="E2139" s="40">
        <v>3058902</v>
      </c>
      <c r="F2139" s="40">
        <v>76431</v>
      </c>
      <c r="G2139" s="40" t="s">
        <v>33</v>
      </c>
      <c r="H2139" s="40" t="s">
        <v>618</v>
      </c>
      <c r="I2139" s="40" t="s">
        <v>712</v>
      </c>
      <c r="J2139" s="40" t="s">
        <v>7837</v>
      </c>
      <c r="K2139" s="40" t="s">
        <v>1170</v>
      </c>
      <c r="L2139" s="40" t="s">
        <v>10091</v>
      </c>
      <c r="M2139" s="103">
        <v>45986.393750000003</v>
      </c>
      <c r="N2139" s="103">
        <v>45988.638194444437</v>
      </c>
      <c r="O2139" s="40" t="s">
        <v>35</v>
      </c>
      <c r="P2139" s="40" t="s">
        <v>35</v>
      </c>
      <c r="Q2139" s="40" t="s">
        <v>1494</v>
      </c>
      <c r="R2139" s="40" t="s">
        <v>1495</v>
      </c>
      <c r="S2139" s="40" t="s">
        <v>12327</v>
      </c>
      <c r="T2139" s="40" t="s">
        <v>1497</v>
      </c>
      <c r="U2139" s="40">
        <v>24</v>
      </c>
      <c r="V2139" s="40" t="str">
        <f>VLOOKUP(D2139,TIPOLOGIA!A:F,5,0)</f>
        <v>INTERMEDIA</v>
      </c>
      <c r="W2139" s="40" t="str">
        <f>VLOOKUP(D2139,TIPOLOGIA!A:F,6,0)</f>
        <v>TERRESTRE</v>
      </c>
      <c r="X2139" s="40" t="s">
        <v>1802</v>
      </c>
      <c r="Y2139" s="40">
        <v>1</v>
      </c>
      <c r="Z2139" s="51">
        <f>IF(T2139="SOPORTE_TELEFÓNICO",'TARIFAS 2025'!$B$14,IF(V2139="PRINCIPAL",'TARIFAS 2025'!$B$11,IF(V2139="INTERMEDIA",'TARIFAS 2025'!$C$11,IF(V2139="LEJANA",'TARIFAS 2025'!$D$11))))</f>
        <v>36351</v>
      </c>
      <c r="AA2139" s="51">
        <f t="shared" si="34"/>
        <v>36351</v>
      </c>
    </row>
    <row r="2140" spans="1:27" s="85" customFormat="1" x14ac:dyDescent="0.3">
      <c r="A2140" s="40" t="s">
        <v>71</v>
      </c>
      <c r="B2140" s="40" t="str">
        <f>VLOOKUP(A2140,'CENTROS DE COSTOS'!A:D,2,0)</f>
        <v>0036-0004</v>
      </c>
      <c r="C2140" s="40" t="str">
        <f>VLOOKUP(A2140,'CENTROS DE COSTOS'!A:D,3,0)</f>
        <v>Wompi Centro</v>
      </c>
      <c r="D2140" s="40">
        <v>25817</v>
      </c>
      <c r="E2140" s="40">
        <v>3059927</v>
      </c>
      <c r="F2140" s="40">
        <v>39403</v>
      </c>
      <c r="G2140" s="40" t="s">
        <v>33</v>
      </c>
      <c r="H2140" s="40" t="s">
        <v>618</v>
      </c>
      <c r="I2140" s="40" t="s">
        <v>712</v>
      </c>
      <c r="J2140" s="40" t="s">
        <v>6461</v>
      </c>
      <c r="K2140" s="40" t="s">
        <v>1170</v>
      </c>
      <c r="L2140" s="40" t="s">
        <v>10092</v>
      </c>
      <c r="M2140" s="103">
        <v>45986.470138888893</v>
      </c>
      <c r="N2140" s="103">
        <v>45988.638888888891</v>
      </c>
      <c r="O2140" s="40" t="s">
        <v>35</v>
      </c>
      <c r="P2140" s="40" t="s">
        <v>35</v>
      </c>
      <c r="Q2140" s="40" t="s">
        <v>1494</v>
      </c>
      <c r="R2140" s="40" t="s">
        <v>1495</v>
      </c>
      <c r="S2140" s="40" t="s">
        <v>12328</v>
      </c>
      <c r="T2140" s="40" t="s">
        <v>1497</v>
      </c>
      <c r="U2140" s="40">
        <v>56</v>
      </c>
      <c r="V2140" s="40" t="str">
        <f>VLOOKUP(D2140,TIPOLOGIA!A:F,5,0)</f>
        <v>INTERMEDIA</v>
      </c>
      <c r="W2140" s="40" t="str">
        <f>VLOOKUP(D2140,TIPOLOGIA!A:F,6,0)</f>
        <v>TERRESTRE</v>
      </c>
      <c r="X2140" s="40" t="s">
        <v>1802</v>
      </c>
      <c r="Y2140" s="40">
        <v>1</v>
      </c>
      <c r="Z2140" s="51">
        <f>IF(T2140="SOPORTE_TELEFÓNICO",'TARIFAS 2025'!$B$14,IF(V2140="PRINCIPAL",'TARIFAS 2025'!$B$11,IF(V2140="INTERMEDIA",'TARIFAS 2025'!$C$11,IF(V2140="LEJANA",'TARIFAS 2025'!$D$11))))</f>
        <v>36351</v>
      </c>
      <c r="AA2140" s="51">
        <f t="shared" si="34"/>
        <v>36351</v>
      </c>
    </row>
    <row r="2141" spans="1:27" s="85" customFormat="1" x14ac:dyDescent="0.3">
      <c r="A2141" s="40" t="s">
        <v>71</v>
      </c>
      <c r="B2141" s="40" t="str">
        <f>VLOOKUP(A2141,'CENTROS DE COSTOS'!A:D,2,0)</f>
        <v>0036-0004</v>
      </c>
      <c r="C2141" s="40" t="str">
        <f>VLOOKUP(A2141,'CENTROS DE COSTOS'!A:D,3,0)</f>
        <v>Wompi Centro</v>
      </c>
      <c r="D2141" s="40">
        <v>25019</v>
      </c>
      <c r="E2141" s="40">
        <v>3060578</v>
      </c>
      <c r="F2141" s="40">
        <v>43551</v>
      </c>
      <c r="G2141" s="40" t="s">
        <v>33</v>
      </c>
      <c r="H2141" s="40" t="s">
        <v>618</v>
      </c>
      <c r="I2141" s="40" t="s">
        <v>617</v>
      </c>
      <c r="J2141" s="40" t="s">
        <v>3319</v>
      </c>
      <c r="K2141" s="40" t="s">
        <v>1170</v>
      </c>
      <c r="L2141" s="40" t="s">
        <v>10093</v>
      </c>
      <c r="M2141" s="103">
        <v>45986.520833333343</v>
      </c>
      <c r="N2141" s="103">
        <v>45988.638888888891</v>
      </c>
      <c r="O2141" s="40" t="s">
        <v>35</v>
      </c>
      <c r="P2141" s="40" t="s">
        <v>35</v>
      </c>
      <c r="Q2141" s="40" t="s">
        <v>1494</v>
      </c>
      <c r="R2141" s="40" t="s">
        <v>1495</v>
      </c>
      <c r="S2141" s="40" t="s">
        <v>12329</v>
      </c>
      <c r="T2141" s="40" t="s">
        <v>1497</v>
      </c>
      <c r="U2141" s="40">
        <v>24</v>
      </c>
      <c r="V2141" s="40" t="str">
        <f>VLOOKUP(D2141,TIPOLOGIA!A:F,5,0)</f>
        <v>INTERMEDIA</v>
      </c>
      <c r="W2141" s="40" t="str">
        <f>VLOOKUP(D2141,TIPOLOGIA!A:F,6,0)</f>
        <v>TERRESTRE</v>
      </c>
      <c r="X2141" s="40" t="s">
        <v>1802</v>
      </c>
      <c r="Y2141" s="40">
        <v>1</v>
      </c>
      <c r="Z2141" s="51">
        <f>IF(T2141="SOPORTE_TELEFÓNICO",'TARIFAS 2025'!$B$14,IF(V2141="PRINCIPAL",'TARIFAS 2025'!$B$11,IF(V2141="INTERMEDIA",'TARIFAS 2025'!$C$11,IF(V2141="LEJANA",'TARIFAS 2025'!$D$11))))</f>
        <v>36351</v>
      </c>
      <c r="AA2141" s="51">
        <f t="shared" si="34"/>
        <v>36351</v>
      </c>
    </row>
    <row r="2142" spans="1:27" s="85" customFormat="1" x14ac:dyDescent="0.3">
      <c r="A2142" s="40" t="s">
        <v>71</v>
      </c>
      <c r="B2142" s="40" t="str">
        <f>VLOOKUP(A2142,'CENTROS DE COSTOS'!A:D,2,0)</f>
        <v>0036-0004</v>
      </c>
      <c r="C2142" s="40" t="str">
        <f>VLOOKUP(A2142,'CENTROS DE COSTOS'!A:D,3,0)</f>
        <v>Wompi Centro</v>
      </c>
      <c r="D2142" s="40">
        <v>11001</v>
      </c>
      <c r="E2142" s="40">
        <v>3065090</v>
      </c>
      <c r="F2142" s="40">
        <v>67639</v>
      </c>
      <c r="G2142" s="40" t="s">
        <v>33</v>
      </c>
      <c r="H2142" s="40" t="s">
        <v>618</v>
      </c>
      <c r="I2142" s="40" t="s">
        <v>71</v>
      </c>
      <c r="J2142" s="40" t="s">
        <v>7838</v>
      </c>
      <c r="K2142" s="40" t="s">
        <v>1170</v>
      </c>
      <c r="L2142" s="40" t="s">
        <v>10094</v>
      </c>
      <c r="M2142" s="103">
        <v>45987.42291666667</v>
      </c>
      <c r="N2142" s="103">
        <v>45988.63958333333</v>
      </c>
      <c r="O2142" s="40" t="s">
        <v>35</v>
      </c>
      <c r="P2142" s="40" t="s">
        <v>35</v>
      </c>
      <c r="Q2142" s="40" t="s">
        <v>1494</v>
      </c>
      <c r="R2142" s="40" t="s">
        <v>1495</v>
      </c>
      <c r="S2142" s="40" t="s">
        <v>12330</v>
      </c>
      <c r="T2142" s="40" t="s">
        <v>1172</v>
      </c>
      <c r="U2142" s="40">
        <v>64</v>
      </c>
      <c r="V2142" s="40" t="str">
        <f>VLOOKUP(D2142,TIPOLOGIA!A:F,5,0)</f>
        <v>PRINCIPAL</v>
      </c>
      <c r="W2142" s="40" t="str">
        <f>VLOOKUP(D2142,TIPOLOGIA!A:F,6,0)</f>
        <v>TERRESTRE</v>
      </c>
      <c r="X2142" s="40" t="s">
        <v>1216</v>
      </c>
      <c r="Y2142" s="40">
        <v>1</v>
      </c>
      <c r="Z2142" s="51">
        <f>IF(T2142="SOPORTE_TELEFÓNICO",'TARIFAS 2025'!$B$14,IF(V2142="PRINCIPAL",'TARIFAS 2025'!$B$11,IF(V2142="INTERMEDIA",'TARIFAS 2025'!$C$11,IF(V2142="LEJANA",'TARIFAS 2025'!$D$11))))</f>
        <v>31419</v>
      </c>
      <c r="AA2142" s="51">
        <f t="shared" si="34"/>
        <v>31419</v>
      </c>
    </row>
    <row r="2143" spans="1:27" s="85" customFormat="1" x14ac:dyDescent="0.3">
      <c r="A2143" s="40" t="s">
        <v>71</v>
      </c>
      <c r="B2143" s="40" t="str">
        <f>VLOOKUP(A2143,'CENTROS DE COSTOS'!A:D,2,0)</f>
        <v>0036-0004</v>
      </c>
      <c r="C2143" s="40" t="str">
        <f>VLOOKUP(A2143,'CENTROS DE COSTOS'!A:D,3,0)</f>
        <v>Wompi Centro</v>
      </c>
      <c r="D2143" s="40">
        <v>25175</v>
      </c>
      <c r="E2143" s="40">
        <v>3062448</v>
      </c>
      <c r="F2143" s="40">
        <v>66080</v>
      </c>
      <c r="G2143" s="40" t="s">
        <v>33</v>
      </c>
      <c r="H2143" s="40" t="s">
        <v>618</v>
      </c>
      <c r="I2143" s="40" t="s">
        <v>638</v>
      </c>
      <c r="J2143" s="40" t="s">
        <v>1674</v>
      </c>
      <c r="K2143" s="40" t="s">
        <v>1170</v>
      </c>
      <c r="L2143" s="40" t="s">
        <v>10095</v>
      </c>
      <c r="M2143" s="103">
        <v>45986.664583333331</v>
      </c>
      <c r="N2143" s="103">
        <v>45988.640277777777</v>
      </c>
      <c r="O2143" s="40" t="s">
        <v>35</v>
      </c>
      <c r="P2143" s="40" t="s">
        <v>35</v>
      </c>
      <c r="Q2143" s="40" t="s">
        <v>1494</v>
      </c>
      <c r="R2143" s="40" t="s">
        <v>1495</v>
      </c>
      <c r="S2143" s="40" t="s">
        <v>12331</v>
      </c>
      <c r="T2143" s="40" t="s">
        <v>1497</v>
      </c>
      <c r="U2143" s="40">
        <v>32</v>
      </c>
      <c r="V2143" s="40" t="str">
        <f>VLOOKUP(D2143,TIPOLOGIA!A:F,5,0)</f>
        <v>INTERMEDIA</v>
      </c>
      <c r="W2143" s="40" t="str">
        <f>VLOOKUP(D2143,TIPOLOGIA!A:F,6,0)</f>
        <v>TERRESTRE</v>
      </c>
      <c r="X2143" s="40" t="s">
        <v>1802</v>
      </c>
      <c r="Y2143" s="40">
        <v>1</v>
      </c>
      <c r="Z2143" s="51">
        <f>IF(T2143="SOPORTE_TELEFÓNICO",'TARIFAS 2025'!$B$14,IF(V2143="PRINCIPAL",'TARIFAS 2025'!$B$11,IF(V2143="INTERMEDIA",'TARIFAS 2025'!$C$11,IF(V2143="LEJANA",'TARIFAS 2025'!$D$11))))</f>
        <v>36351</v>
      </c>
      <c r="AA2143" s="51">
        <f t="shared" si="34"/>
        <v>36351</v>
      </c>
    </row>
    <row r="2144" spans="1:27" s="85" customFormat="1" x14ac:dyDescent="0.3">
      <c r="A2144" s="40" t="s">
        <v>68</v>
      </c>
      <c r="B2144" s="40" t="str">
        <f>VLOOKUP(A2144,'CENTROS DE COSTOS'!A:D,2,0)</f>
        <v>0036-0001</v>
      </c>
      <c r="C2144" s="40" t="str">
        <f>VLOOKUP(A2144,'CENTROS DE COSTOS'!A:D,3,0)</f>
        <v>Wompi Costa</v>
      </c>
      <c r="D2144" s="40">
        <v>8001</v>
      </c>
      <c r="E2144" s="40">
        <v>3064102</v>
      </c>
      <c r="F2144" s="40">
        <v>42597</v>
      </c>
      <c r="G2144" s="40" t="s">
        <v>33</v>
      </c>
      <c r="H2144" s="40" t="s">
        <v>253</v>
      </c>
      <c r="I2144" s="40" t="s">
        <v>68</v>
      </c>
      <c r="J2144" s="40" t="s">
        <v>7839</v>
      </c>
      <c r="K2144" s="40" t="s">
        <v>1170</v>
      </c>
      <c r="L2144" s="40" t="s">
        <v>10096</v>
      </c>
      <c r="M2144" s="103">
        <v>45987.348611111112</v>
      </c>
      <c r="N2144" s="103">
        <v>45988.642361111109</v>
      </c>
      <c r="O2144" s="40" t="s">
        <v>35</v>
      </c>
      <c r="P2144" s="40" t="s">
        <v>35</v>
      </c>
      <c r="Q2144" s="40" t="s">
        <v>1494</v>
      </c>
      <c r="R2144" s="40" t="s">
        <v>1495</v>
      </c>
      <c r="S2144" s="40" t="s">
        <v>12332</v>
      </c>
      <c r="T2144" s="40" t="s">
        <v>1172</v>
      </c>
      <c r="U2144" s="40">
        <v>24</v>
      </c>
      <c r="V2144" s="40" t="str">
        <f>VLOOKUP(D2144,TIPOLOGIA!A:F,5,0)</f>
        <v>PRINCIPAL</v>
      </c>
      <c r="W2144" s="40" t="str">
        <f>VLOOKUP(D2144,TIPOLOGIA!A:F,6,0)</f>
        <v>TERRESTRE</v>
      </c>
      <c r="X2144" s="40" t="s">
        <v>1470</v>
      </c>
      <c r="Y2144" s="40">
        <v>1</v>
      </c>
      <c r="Z2144" s="51">
        <f>IF(T2144="SOPORTE_TELEFÓNICO",'TARIFAS 2025'!$B$14,IF(V2144="PRINCIPAL",'TARIFAS 2025'!$B$11,IF(V2144="INTERMEDIA",'TARIFAS 2025'!$C$11,IF(V2144="LEJANA",'TARIFAS 2025'!$D$11))))</f>
        <v>31419</v>
      </c>
      <c r="AA2144" s="51">
        <f t="shared" si="34"/>
        <v>31419</v>
      </c>
    </row>
    <row r="2145" spans="1:27" s="85" customFormat="1" x14ac:dyDescent="0.3">
      <c r="A2145" s="40" t="s">
        <v>71</v>
      </c>
      <c r="B2145" s="40" t="str">
        <f>VLOOKUP(A2145,'CENTROS DE COSTOS'!A:D,2,0)</f>
        <v>0036-0004</v>
      </c>
      <c r="C2145" s="40" t="str">
        <f>VLOOKUP(A2145,'CENTROS DE COSTOS'!A:D,3,0)</f>
        <v>Wompi Centro</v>
      </c>
      <c r="D2145" s="40">
        <v>25040</v>
      </c>
      <c r="E2145" s="40">
        <v>3039826</v>
      </c>
      <c r="F2145" s="40">
        <v>52972</v>
      </c>
      <c r="G2145" s="40" t="s">
        <v>33</v>
      </c>
      <c r="H2145" s="40" t="s">
        <v>618</v>
      </c>
      <c r="I2145" s="40" t="s">
        <v>626</v>
      </c>
      <c r="J2145" s="40" t="s">
        <v>7840</v>
      </c>
      <c r="K2145" s="40" t="s">
        <v>1170</v>
      </c>
      <c r="L2145" s="40" t="s">
        <v>10097</v>
      </c>
      <c r="M2145" s="103">
        <v>45981.40902777778</v>
      </c>
      <c r="N2145" s="103">
        <v>45988.648611111108</v>
      </c>
      <c r="O2145" s="40" t="s">
        <v>35</v>
      </c>
      <c r="P2145" s="40" t="s">
        <v>35</v>
      </c>
      <c r="Q2145" s="40" t="s">
        <v>1494</v>
      </c>
      <c r="R2145" s="40" t="s">
        <v>1495</v>
      </c>
      <c r="S2145" s="40" t="s">
        <v>12333</v>
      </c>
      <c r="T2145" s="40" t="s">
        <v>1497</v>
      </c>
      <c r="U2145" s="40">
        <v>24</v>
      </c>
      <c r="V2145" s="40" t="str">
        <f>VLOOKUP(D2145,TIPOLOGIA!A:F,5,0)</f>
        <v>INTERMEDIA</v>
      </c>
      <c r="W2145" s="40" t="str">
        <f>VLOOKUP(D2145,TIPOLOGIA!A:F,6,0)</f>
        <v>TERRESTRE</v>
      </c>
      <c r="X2145" s="40" t="s">
        <v>1571</v>
      </c>
      <c r="Y2145" s="40">
        <v>1</v>
      </c>
      <c r="Z2145" s="51">
        <f>IF(T2145="SOPORTE_TELEFÓNICO",'TARIFAS 2025'!$B$14,IF(V2145="PRINCIPAL",'TARIFAS 2025'!$B$11,IF(V2145="INTERMEDIA",'TARIFAS 2025'!$C$11,IF(V2145="LEJANA",'TARIFAS 2025'!$D$11))))</f>
        <v>36351</v>
      </c>
      <c r="AA2145" s="51">
        <f t="shared" si="34"/>
        <v>36351</v>
      </c>
    </row>
    <row r="2146" spans="1:27" s="85" customFormat="1" x14ac:dyDescent="0.3">
      <c r="A2146" s="40" t="s">
        <v>68</v>
      </c>
      <c r="B2146" s="40" t="str">
        <f>VLOOKUP(A2146,'CENTROS DE COSTOS'!A:D,2,0)</f>
        <v>0036-0001</v>
      </c>
      <c r="C2146" s="40" t="str">
        <f>VLOOKUP(A2146,'CENTROS DE COSTOS'!A:D,3,0)</f>
        <v>Wompi Costa</v>
      </c>
      <c r="D2146" s="40">
        <v>8001</v>
      </c>
      <c r="E2146" s="40">
        <v>3067276</v>
      </c>
      <c r="F2146" s="40">
        <v>76929</v>
      </c>
      <c r="G2146" s="40" t="s">
        <v>33</v>
      </c>
      <c r="H2146" s="40" t="s">
        <v>253</v>
      </c>
      <c r="I2146" s="40" t="s">
        <v>68</v>
      </c>
      <c r="J2146" s="40" t="s">
        <v>7841</v>
      </c>
      <c r="K2146" s="40" t="s">
        <v>1170</v>
      </c>
      <c r="L2146" s="40" t="s">
        <v>10098</v>
      </c>
      <c r="M2146" s="103">
        <v>45987.618055555547</v>
      </c>
      <c r="N2146" s="103">
        <v>45988.65625</v>
      </c>
      <c r="O2146" s="40" t="s">
        <v>35</v>
      </c>
      <c r="P2146" s="40" t="s">
        <v>35</v>
      </c>
      <c r="Q2146" s="40" t="s">
        <v>1494</v>
      </c>
      <c r="R2146" s="40" t="s">
        <v>1495</v>
      </c>
      <c r="S2146" s="40" t="s">
        <v>12334</v>
      </c>
      <c r="T2146" s="40" t="s">
        <v>1172</v>
      </c>
      <c r="U2146" s="40">
        <v>16</v>
      </c>
      <c r="V2146" s="40" t="str">
        <f>VLOOKUP(D2146,TIPOLOGIA!A:F,5,0)</f>
        <v>PRINCIPAL</v>
      </c>
      <c r="W2146" s="40" t="str">
        <f>VLOOKUP(D2146,TIPOLOGIA!A:F,6,0)</f>
        <v>TERRESTRE</v>
      </c>
      <c r="X2146" s="40" t="s">
        <v>1470</v>
      </c>
      <c r="Y2146" s="40">
        <v>1</v>
      </c>
      <c r="Z2146" s="51">
        <f>IF(T2146="SOPORTE_TELEFÓNICO",'TARIFAS 2025'!$B$14,IF(V2146="PRINCIPAL",'TARIFAS 2025'!$B$11,IF(V2146="INTERMEDIA",'TARIFAS 2025'!$C$11,IF(V2146="LEJANA",'TARIFAS 2025'!$D$11))))</f>
        <v>31419</v>
      </c>
      <c r="AA2146" s="51">
        <f t="shared" si="34"/>
        <v>31419</v>
      </c>
    </row>
    <row r="2147" spans="1:27" s="85" customFormat="1" x14ac:dyDescent="0.3">
      <c r="A2147" s="40" t="s">
        <v>88</v>
      </c>
      <c r="B2147" s="40" t="str">
        <f>VLOOKUP(A2147,'CENTROS DE COSTOS'!A:D,2,0)</f>
        <v>0036-0005</v>
      </c>
      <c r="C2147" s="40" t="str">
        <f>VLOOKUP(A2147,'CENTROS DE COSTOS'!A:D,3,0)</f>
        <v>Wompi Noroccidente</v>
      </c>
      <c r="D2147" s="40">
        <v>5282</v>
      </c>
      <c r="E2147" s="40">
        <v>3049807</v>
      </c>
      <c r="F2147" s="40">
        <v>27014</v>
      </c>
      <c r="G2147" s="40" t="s">
        <v>33</v>
      </c>
      <c r="H2147" s="40" t="s">
        <v>120</v>
      </c>
      <c r="I2147" s="40" t="s">
        <v>181</v>
      </c>
      <c r="J2147" s="40" t="s">
        <v>1644</v>
      </c>
      <c r="K2147" s="40" t="s">
        <v>1170</v>
      </c>
      <c r="L2147" s="40" t="s">
        <v>10099</v>
      </c>
      <c r="M2147" s="103">
        <v>45985.333333333343</v>
      </c>
      <c r="N2147" s="103">
        <v>45988.657638888893</v>
      </c>
      <c r="O2147" s="40" t="s">
        <v>35</v>
      </c>
      <c r="P2147" s="40" t="s">
        <v>35</v>
      </c>
      <c r="Q2147" s="40" t="s">
        <v>1494</v>
      </c>
      <c r="R2147" s="40" t="s">
        <v>1495</v>
      </c>
      <c r="S2147" s="40" t="s">
        <v>12335</v>
      </c>
      <c r="T2147" s="40" t="s">
        <v>1497</v>
      </c>
      <c r="U2147" s="40">
        <v>64</v>
      </c>
      <c r="V2147" s="40" t="str">
        <f>VLOOKUP(D2147,TIPOLOGIA!A:F,5,0)</f>
        <v>INTERMEDIA</v>
      </c>
      <c r="W2147" s="40" t="str">
        <f>VLOOKUP(D2147,TIPOLOGIA!A:F,6,0)</f>
        <v>TERRESTRE</v>
      </c>
      <c r="X2147" s="40" t="s">
        <v>12479</v>
      </c>
      <c r="Y2147" s="40">
        <v>1</v>
      </c>
      <c r="Z2147" s="51">
        <f>IF(T2147="SOPORTE_TELEFÓNICO",'TARIFAS 2025'!$B$14,IF(V2147="PRINCIPAL",'TARIFAS 2025'!$B$11,IF(V2147="INTERMEDIA",'TARIFAS 2025'!$C$11,IF(V2147="LEJANA",'TARIFAS 2025'!$D$11))))</f>
        <v>36351</v>
      </c>
      <c r="AA2147" s="51">
        <f t="shared" si="34"/>
        <v>36351</v>
      </c>
    </row>
    <row r="2148" spans="1:27" s="85" customFormat="1" x14ac:dyDescent="0.3">
      <c r="A2148" s="40" t="s">
        <v>89</v>
      </c>
      <c r="B2148" s="40" t="str">
        <f>VLOOKUP(A2148,'CENTROS DE COSTOS'!A:D,2,0)</f>
        <v>0036-0001</v>
      </c>
      <c r="C2148" s="40" t="str">
        <f>VLOOKUP(A2148,'CENTROS DE COSTOS'!A:D,3,0)</f>
        <v>Wompi Costa</v>
      </c>
      <c r="D2148" s="40">
        <v>23162</v>
      </c>
      <c r="E2148" s="40">
        <v>3048752</v>
      </c>
      <c r="F2148" s="40">
        <v>80359</v>
      </c>
      <c r="G2148" s="40" t="s">
        <v>33</v>
      </c>
      <c r="H2148" s="40" t="s">
        <v>276</v>
      </c>
      <c r="I2148" s="40" t="s">
        <v>595</v>
      </c>
      <c r="J2148" s="40" t="s">
        <v>1739</v>
      </c>
      <c r="K2148" s="40" t="s">
        <v>1170</v>
      </c>
      <c r="L2148" s="40" t="s">
        <v>10100</v>
      </c>
      <c r="M2148" s="103">
        <v>45985.333333333343</v>
      </c>
      <c r="N2148" s="103">
        <v>45988.662499999999</v>
      </c>
      <c r="O2148" s="40" t="s">
        <v>35</v>
      </c>
      <c r="P2148" s="40" t="s">
        <v>35</v>
      </c>
      <c r="Q2148" s="40" t="s">
        <v>1494</v>
      </c>
      <c r="R2148" s="40" t="s">
        <v>1495</v>
      </c>
      <c r="S2148" s="40" t="s">
        <v>12336</v>
      </c>
      <c r="T2148" s="40" t="s">
        <v>1172</v>
      </c>
      <c r="U2148" s="40">
        <v>16</v>
      </c>
      <c r="V2148" s="40" t="str">
        <f>VLOOKUP(D2148,TIPOLOGIA!A:F,5,0)</f>
        <v>PRINCIPAL</v>
      </c>
      <c r="W2148" s="40" t="str">
        <f>VLOOKUP(D2148,TIPOLOGIA!A:F,6,0)</f>
        <v>TERRESTRE</v>
      </c>
      <c r="X2148" s="40" t="s">
        <v>1414</v>
      </c>
      <c r="Y2148" s="40">
        <v>1</v>
      </c>
      <c r="Z2148" s="51">
        <f>IF(T2148="SOPORTE_TELEFÓNICO",'TARIFAS 2025'!$B$14,IF(V2148="PRINCIPAL",'TARIFAS 2025'!$B$11,IF(V2148="INTERMEDIA",'TARIFAS 2025'!$C$11,IF(V2148="LEJANA",'TARIFAS 2025'!$D$11))))</f>
        <v>31419</v>
      </c>
      <c r="AA2148" s="51">
        <f t="shared" si="34"/>
        <v>31419</v>
      </c>
    </row>
    <row r="2149" spans="1:27" s="85" customFormat="1" x14ac:dyDescent="0.3">
      <c r="A2149" s="40" t="s">
        <v>71</v>
      </c>
      <c r="B2149" s="40" t="str">
        <f>VLOOKUP(A2149,'CENTROS DE COSTOS'!A:D,2,0)</f>
        <v>0036-0004</v>
      </c>
      <c r="C2149" s="40" t="str">
        <f>VLOOKUP(A2149,'CENTROS DE COSTOS'!A:D,3,0)</f>
        <v>Wompi Centro</v>
      </c>
      <c r="D2149" s="40">
        <v>25754</v>
      </c>
      <c r="E2149" s="40">
        <v>3066352</v>
      </c>
      <c r="F2149" s="40">
        <v>23547</v>
      </c>
      <c r="G2149" s="40" t="s">
        <v>33</v>
      </c>
      <c r="H2149" s="40" t="s">
        <v>618</v>
      </c>
      <c r="I2149" s="40" t="s">
        <v>698</v>
      </c>
      <c r="J2149" s="40" t="s">
        <v>7842</v>
      </c>
      <c r="K2149" s="40" t="s">
        <v>1170</v>
      </c>
      <c r="L2149" s="40" t="s">
        <v>10101</v>
      </c>
      <c r="M2149" s="103">
        <v>45987.511111111111</v>
      </c>
      <c r="N2149" s="103">
        <v>45988.663888888892</v>
      </c>
      <c r="O2149" s="40" t="s">
        <v>35</v>
      </c>
      <c r="P2149" s="40" t="s">
        <v>35</v>
      </c>
      <c r="Q2149" s="40" t="s">
        <v>1494</v>
      </c>
      <c r="R2149" s="40" t="s">
        <v>1495</v>
      </c>
      <c r="S2149" s="40" t="s">
        <v>12337</v>
      </c>
      <c r="T2149" s="40" t="s">
        <v>1172</v>
      </c>
      <c r="U2149" s="40">
        <v>24</v>
      </c>
      <c r="V2149" s="40" t="str">
        <f>VLOOKUP(D2149,TIPOLOGIA!A:F,5,0)</f>
        <v>PRINCIPAL</v>
      </c>
      <c r="W2149" s="40" t="str">
        <f>VLOOKUP(D2149,TIPOLOGIA!A:F,6,0)</f>
        <v>TERRESTRE</v>
      </c>
      <c r="X2149" s="40" t="s">
        <v>1208</v>
      </c>
      <c r="Y2149" s="40">
        <v>1</v>
      </c>
      <c r="Z2149" s="51">
        <f>IF(T2149="SOPORTE_TELEFÓNICO",'TARIFAS 2025'!$B$14,IF(V2149="PRINCIPAL",'TARIFAS 2025'!$B$11,IF(V2149="INTERMEDIA",'TARIFAS 2025'!$C$11,IF(V2149="LEJANA",'TARIFAS 2025'!$D$11))))</f>
        <v>31419</v>
      </c>
      <c r="AA2149" s="51">
        <f t="shared" si="34"/>
        <v>31419</v>
      </c>
    </row>
    <row r="2150" spans="1:27" s="85" customFormat="1" x14ac:dyDescent="0.3">
      <c r="A2150" s="40" t="s">
        <v>71</v>
      </c>
      <c r="B2150" s="40" t="str">
        <f>VLOOKUP(A2150,'CENTROS DE COSTOS'!A:D,2,0)</f>
        <v>0036-0004</v>
      </c>
      <c r="C2150" s="40" t="str">
        <f>VLOOKUP(A2150,'CENTROS DE COSTOS'!A:D,3,0)</f>
        <v>Wompi Centro</v>
      </c>
      <c r="D2150" s="40">
        <v>11001</v>
      </c>
      <c r="E2150" s="40">
        <v>3066824</v>
      </c>
      <c r="F2150" s="40">
        <v>80348</v>
      </c>
      <c r="G2150" s="40" t="s">
        <v>33</v>
      </c>
      <c r="H2150" s="40" t="s">
        <v>618</v>
      </c>
      <c r="I2150" s="40" t="s">
        <v>71</v>
      </c>
      <c r="J2150" s="40" t="s">
        <v>6810</v>
      </c>
      <c r="K2150" s="40" t="s">
        <v>1170</v>
      </c>
      <c r="L2150" s="40" t="s">
        <v>10102</v>
      </c>
      <c r="M2150" s="103">
        <v>45987.56527777778</v>
      </c>
      <c r="N2150" s="103">
        <v>45988.666666666657</v>
      </c>
      <c r="O2150" s="40" t="s">
        <v>35</v>
      </c>
      <c r="P2150" s="40" t="s">
        <v>35</v>
      </c>
      <c r="Q2150" s="40" t="s">
        <v>1494</v>
      </c>
      <c r="R2150" s="40" t="s">
        <v>1495</v>
      </c>
      <c r="S2150" s="40" t="s">
        <v>12330</v>
      </c>
      <c r="T2150" s="40" t="s">
        <v>1172</v>
      </c>
      <c r="U2150" s="40">
        <v>24</v>
      </c>
      <c r="V2150" s="40" t="str">
        <f>VLOOKUP(D2150,TIPOLOGIA!A:F,5,0)</f>
        <v>PRINCIPAL</v>
      </c>
      <c r="W2150" s="40" t="str">
        <f>VLOOKUP(D2150,TIPOLOGIA!A:F,6,0)</f>
        <v>TERRESTRE</v>
      </c>
      <c r="X2150" s="40" t="s">
        <v>1216</v>
      </c>
      <c r="Y2150" s="40">
        <v>1</v>
      </c>
      <c r="Z2150" s="51">
        <f>IF(T2150="SOPORTE_TELEFÓNICO",'TARIFAS 2025'!$B$14,IF(V2150="PRINCIPAL",'TARIFAS 2025'!$B$11,IF(V2150="INTERMEDIA",'TARIFAS 2025'!$C$11,IF(V2150="LEJANA",'TARIFAS 2025'!$D$11))))</f>
        <v>31419</v>
      </c>
      <c r="AA2150" s="51">
        <f t="shared" si="34"/>
        <v>31419</v>
      </c>
    </row>
    <row r="2151" spans="1:27" s="85" customFormat="1" x14ac:dyDescent="0.3">
      <c r="A2151" s="40" t="s">
        <v>88</v>
      </c>
      <c r="B2151" s="40" t="str">
        <f>VLOOKUP(A2151,'CENTROS DE COSTOS'!A:D,2,0)</f>
        <v>0036-0005</v>
      </c>
      <c r="C2151" s="40" t="str">
        <f>VLOOKUP(A2151,'CENTROS DE COSTOS'!A:D,3,0)</f>
        <v>Wompi Noroccidente</v>
      </c>
      <c r="D2151" s="40">
        <v>5001</v>
      </c>
      <c r="E2151" s="40">
        <v>3042110</v>
      </c>
      <c r="F2151" s="40">
        <v>38424</v>
      </c>
      <c r="G2151" s="40" t="s">
        <v>33</v>
      </c>
      <c r="H2151" s="40" t="s">
        <v>120</v>
      </c>
      <c r="I2151" s="40" t="s">
        <v>88</v>
      </c>
      <c r="J2151" s="40" t="s">
        <v>3475</v>
      </c>
      <c r="K2151" s="40" t="s">
        <v>1170</v>
      </c>
      <c r="L2151" s="40" t="s">
        <v>10103</v>
      </c>
      <c r="M2151" s="103">
        <v>45981.61041666667</v>
      </c>
      <c r="N2151" s="103">
        <v>45988.675694444442</v>
      </c>
      <c r="O2151" s="40" t="s">
        <v>35</v>
      </c>
      <c r="P2151" s="40" t="s">
        <v>35</v>
      </c>
      <c r="Q2151" s="40" t="s">
        <v>1494</v>
      </c>
      <c r="R2151" s="40" t="s">
        <v>1495</v>
      </c>
      <c r="S2151" s="40" t="s">
        <v>12338</v>
      </c>
      <c r="T2151" s="40" t="s">
        <v>1172</v>
      </c>
      <c r="U2151" s="40">
        <v>64</v>
      </c>
      <c r="V2151" s="40" t="str">
        <f>VLOOKUP(D2151,TIPOLOGIA!A:F,5,0)</f>
        <v>PRINCIPAL</v>
      </c>
      <c r="W2151" s="40" t="str">
        <f>VLOOKUP(D2151,TIPOLOGIA!A:F,6,0)</f>
        <v>TERRESTRE</v>
      </c>
      <c r="X2151" s="40" t="s">
        <v>1498</v>
      </c>
      <c r="Y2151" s="40">
        <v>1</v>
      </c>
      <c r="Z2151" s="51">
        <f>IF(T2151="SOPORTE_TELEFÓNICO",'TARIFAS 2025'!$B$14,IF(V2151="PRINCIPAL",'TARIFAS 2025'!$B$11,IF(V2151="INTERMEDIA",'TARIFAS 2025'!$C$11,IF(V2151="LEJANA",'TARIFAS 2025'!$D$11))))</f>
        <v>31419</v>
      </c>
      <c r="AA2151" s="51">
        <f t="shared" si="34"/>
        <v>31419</v>
      </c>
    </row>
    <row r="2152" spans="1:27" s="85" customFormat="1" x14ac:dyDescent="0.3">
      <c r="A2152" s="40" t="s">
        <v>88</v>
      </c>
      <c r="B2152" s="40" t="str">
        <f>VLOOKUP(A2152,'CENTROS DE COSTOS'!A:D,2,0)</f>
        <v>0036-0005</v>
      </c>
      <c r="C2152" s="40" t="str">
        <f>VLOOKUP(A2152,'CENTROS DE COSTOS'!A:D,3,0)</f>
        <v>Wompi Noroccidente</v>
      </c>
      <c r="D2152" s="40">
        <v>5001</v>
      </c>
      <c r="E2152" s="40">
        <v>3054913</v>
      </c>
      <c r="F2152" s="40">
        <v>49071</v>
      </c>
      <c r="G2152" s="40" t="s">
        <v>33</v>
      </c>
      <c r="H2152" s="40" t="s">
        <v>120</v>
      </c>
      <c r="I2152" s="40" t="s">
        <v>88</v>
      </c>
      <c r="J2152" s="40" t="s">
        <v>7843</v>
      </c>
      <c r="K2152" s="40" t="s">
        <v>1170</v>
      </c>
      <c r="L2152" s="40" t="s">
        <v>10104</v>
      </c>
      <c r="M2152" s="103">
        <v>45985.571527777778</v>
      </c>
      <c r="N2152" s="103">
        <v>45988.677083333343</v>
      </c>
      <c r="O2152" s="40" t="s">
        <v>35</v>
      </c>
      <c r="P2152" s="40" t="s">
        <v>35</v>
      </c>
      <c r="Q2152" s="40" t="s">
        <v>1494</v>
      </c>
      <c r="R2152" s="40" t="s">
        <v>1495</v>
      </c>
      <c r="S2152" s="40" t="s">
        <v>12339</v>
      </c>
      <c r="T2152" s="40" t="s">
        <v>1172</v>
      </c>
      <c r="U2152" s="40">
        <v>32</v>
      </c>
      <c r="V2152" s="40" t="str">
        <f>VLOOKUP(D2152,TIPOLOGIA!A:F,5,0)</f>
        <v>PRINCIPAL</v>
      </c>
      <c r="W2152" s="40" t="str">
        <f>VLOOKUP(D2152,TIPOLOGIA!A:F,6,0)</f>
        <v>TERRESTRE</v>
      </c>
      <c r="X2152" s="40" t="s">
        <v>1498</v>
      </c>
      <c r="Y2152" s="40">
        <v>1</v>
      </c>
      <c r="Z2152" s="51">
        <f>IF(T2152="SOPORTE_TELEFÓNICO",'TARIFAS 2025'!$B$14,IF(V2152="PRINCIPAL",'TARIFAS 2025'!$B$11,IF(V2152="INTERMEDIA",'TARIFAS 2025'!$C$11,IF(V2152="LEJANA",'TARIFAS 2025'!$D$11))))</f>
        <v>31419</v>
      </c>
      <c r="AA2152" s="51">
        <f t="shared" si="34"/>
        <v>31419</v>
      </c>
    </row>
    <row r="2153" spans="1:27" s="85" customFormat="1" x14ac:dyDescent="0.3">
      <c r="A2153" s="40" t="s">
        <v>88</v>
      </c>
      <c r="B2153" s="40" t="str">
        <f>VLOOKUP(A2153,'CENTROS DE COSTOS'!A:D,2,0)</f>
        <v>0036-0005</v>
      </c>
      <c r="C2153" s="40" t="str">
        <f>VLOOKUP(A2153,'CENTROS DE COSTOS'!A:D,3,0)</f>
        <v>Wompi Noroccidente</v>
      </c>
      <c r="D2153" s="40">
        <v>5001</v>
      </c>
      <c r="E2153" s="40">
        <v>3056098</v>
      </c>
      <c r="F2153" s="40">
        <v>23339</v>
      </c>
      <c r="G2153" s="40" t="s">
        <v>33</v>
      </c>
      <c r="H2153" s="40" t="s">
        <v>120</v>
      </c>
      <c r="I2153" s="40" t="s">
        <v>88</v>
      </c>
      <c r="J2153" s="40" t="s">
        <v>7844</v>
      </c>
      <c r="K2153" s="40" t="s">
        <v>1170</v>
      </c>
      <c r="L2153" s="40" t="s">
        <v>10105</v>
      </c>
      <c r="M2153" s="103">
        <v>45985.67291666667</v>
      </c>
      <c r="N2153" s="103">
        <v>45988.677083333343</v>
      </c>
      <c r="O2153" s="40" t="s">
        <v>35</v>
      </c>
      <c r="P2153" s="40" t="s">
        <v>35</v>
      </c>
      <c r="Q2153" s="40" t="s">
        <v>1494</v>
      </c>
      <c r="R2153" s="40" t="s">
        <v>1495</v>
      </c>
      <c r="S2153" s="40" t="s">
        <v>12340</v>
      </c>
      <c r="T2153" s="40" t="s">
        <v>1172</v>
      </c>
      <c r="U2153" s="40">
        <v>40</v>
      </c>
      <c r="V2153" s="40" t="str">
        <f>VLOOKUP(D2153,TIPOLOGIA!A:F,5,0)</f>
        <v>PRINCIPAL</v>
      </c>
      <c r="W2153" s="40" t="str">
        <f>VLOOKUP(D2153,TIPOLOGIA!A:F,6,0)</f>
        <v>TERRESTRE</v>
      </c>
      <c r="X2153" s="40" t="s">
        <v>1498</v>
      </c>
      <c r="Y2153" s="40">
        <v>1</v>
      </c>
      <c r="Z2153" s="51">
        <f>IF(T2153="SOPORTE_TELEFÓNICO",'TARIFAS 2025'!$B$14,IF(V2153="PRINCIPAL",'TARIFAS 2025'!$B$11,IF(V2153="INTERMEDIA",'TARIFAS 2025'!$C$11,IF(V2153="LEJANA",'TARIFAS 2025'!$D$11))))</f>
        <v>31419</v>
      </c>
      <c r="AA2153" s="51">
        <f t="shared" si="34"/>
        <v>31419</v>
      </c>
    </row>
    <row r="2154" spans="1:27" s="85" customFormat="1" x14ac:dyDescent="0.3">
      <c r="A2154" s="40" t="s">
        <v>88</v>
      </c>
      <c r="B2154" s="40" t="str">
        <f>VLOOKUP(A2154,'CENTROS DE COSTOS'!A:D,2,0)</f>
        <v>0036-0005</v>
      </c>
      <c r="C2154" s="40" t="str">
        <f>VLOOKUP(A2154,'CENTROS DE COSTOS'!A:D,3,0)</f>
        <v>Wompi Noroccidente</v>
      </c>
      <c r="D2154" s="40">
        <v>5001</v>
      </c>
      <c r="E2154" s="40">
        <v>3057229</v>
      </c>
      <c r="F2154" s="40">
        <v>10228</v>
      </c>
      <c r="G2154" s="40" t="s">
        <v>33</v>
      </c>
      <c r="H2154" s="40" t="s">
        <v>120</v>
      </c>
      <c r="I2154" s="40" t="s">
        <v>88</v>
      </c>
      <c r="J2154" s="40" t="s">
        <v>7845</v>
      </c>
      <c r="K2154" s="40" t="s">
        <v>1170</v>
      </c>
      <c r="L2154" s="40" t="s">
        <v>10106</v>
      </c>
      <c r="M2154" s="103">
        <v>45986.333333333343</v>
      </c>
      <c r="N2154" s="103">
        <v>45988.677777777782</v>
      </c>
      <c r="O2154" s="40" t="s">
        <v>35</v>
      </c>
      <c r="P2154" s="40" t="s">
        <v>35</v>
      </c>
      <c r="Q2154" s="40" t="s">
        <v>1494</v>
      </c>
      <c r="R2154" s="40" t="s">
        <v>1495</v>
      </c>
      <c r="S2154" s="40" t="s">
        <v>12341</v>
      </c>
      <c r="T2154" s="40" t="s">
        <v>1172</v>
      </c>
      <c r="U2154" s="40">
        <v>64</v>
      </c>
      <c r="V2154" s="40" t="str">
        <f>VLOOKUP(D2154,TIPOLOGIA!A:F,5,0)</f>
        <v>PRINCIPAL</v>
      </c>
      <c r="W2154" s="40" t="str">
        <f>VLOOKUP(D2154,TIPOLOGIA!A:F,6,0)</f>
        <v>TERRESTRE</v>
      </c>
      <c r="X2154" s="40" t="s">
        <v>1498</v>
      </c>
      <c r="Y2154" s="40">
        <v>1</v>
      </c>
      <c r="Z2154" s="51">
        <f>IF(T2154="SOPORTE_TELEFÓNICO",'TARIFAS 2025'!$B$14,IF(V2154="PRINCIPAL",'TARIFAS 2025'!$B$11,IF(V2154="INTERMEDIA",'TARIFAS 2025'!$C$11,IF(V2154="LEJANA",'TARIFAS 2025'!$D$11))))</f>
        <v>31419</v>
      </c>
      <c r="AA2154" s="51">
        <f t="shared" si="34"/>
        <v>31419</v>
      </c>
    </row>
    <row r="2155" spans="1:27" s="85" customFormat="1" x14ac:dyDescent="0.3">
      <c r="A2155" s="40" t="s">
        <v>71</v>
      </c>
      <c r="B2155" s="40" t="str">
        <f>VLOOKUP(A2155,'CENTROS DE COSTOS'!A:D,2,0)</f>
        <v>0036-0004</v>
      </c>
      <c r="C2155" s="40" t="str">
        <f>VLOOKUP(A2155,'CENTROS DE COSTOS'!A:D,3,0)</f>
        <v>Wompi Centro</v>
      </c>
      <c r="D2155" s="40">
        <v>11001</v>
      </c>
      <c r="E2155" s="40">
        <v>3059960</v>
      </c>
      <c r="F2155" s="40">
        <v>12418</v>
      </c>
      <c r="G2155" s="40" t="s">
        <v>33</v>
      </c>
      <c r="H2155" s="40" t="s">
        <v>618</v>
      </c>
      <c r="I2155" s="40" t="s">
        <v>71</v>
      </c>
      <c r="J2155" s="40" t="s">
        <v>7846</v>
      </c>
      <c r="K2155" s="40" t="s">
        <v>1170</v>
      </c>
      <c r="L2155" s="40" t="s">
        <v>10107</v>
      </c>
      <c r="M2155" s="103">
        <v>45986.481249999997</v>
      </c>
      <c r="N2155" s="103">
        <v>45988.677777777782</v>
      </c>
      <c r="O2155" s="40" t="s">
        <v>35</v>
      </c>
      <c r="P2155" s="40" t="s">
        <v>35</v>
      </c>
      <c r="Q2155" s="40" t="s">
        <v>1494</v>
      </c>
      <c r="R2155" s="40" t="s">
        <v>1495</v>
      </c>
      <c r="S2155" s="40" t="s">
        <v>12289</v>
      </c>
      <c r="T2155" s="40" t="s">
        <v>1172</v>
      </c>
      <c r="U2155" s="40">
        <v>56</v>
      </c>
      <c r="V2155" s="40" t="str">
        <f>VLOOKUP(D2155,TIPOLOGIA!A:F,5,0)</f>
        <v>PRINCIPAL</v>
      </c>
      <c r="W2155" s="40" t="str">
        <f>VLOOKUP(D2155,TIPOLOGIA!A:F,6,0)</f>
        <v>TERRESTRE</v>
      </c>
      <c r="X2155" s="40" t="s">
        <v>1225</v>
      </c>
      <c r="Y2155" s="40">
        <v>1</v>
      </c>
      <c r="Z2155" s="51">
        <f>IF(T2155="SOPORTE_TELEFÓNICO",'TARIFAS 2025'!$B$14,IF(V2155="PRINCIPAL",'TARIFAS 2025'!$B$11,IF(V2155="INTERMEDIA",'TARIFAS 2025'!$C$11,IF(V2155="LEJANA",'TARIFAS 2025'!$D$11))))</f>
        <v>31419</v>
      </c>
      <c r="AA2155" s="51">
        <f t="shared" si="34"/>
        <v>31419</v>
      </c>
    </row>
    <row r="2156" spans="1:27" s="85" customFormat="1" x14ac:dyDescent="0.3">
      <c r="A2156" s="40" t="s">
        <v>88</v>
      </c>
      <c r="B2156" s="40" t="str">
        <f>VLOOKUP(A2156,'CENTROS DE COSTOS'!A:D,2,0)</f>
        <v>0036-0005</v>
      </c>
      <c r="C2156" s="40" t="str">
        <f>VLOOKUP(A2156,'CENTROS DE COSTOS'!A:D,3,0)</f>
        <v>Wompi Noroccidente</v>
      </c>
      <c r="D2156" s="40">
        <v>5001</v>
      </c>
      <c r="E2156" s="40">
        <v>3057276</v>
      </c>
      <c r="F2156" s="40">
        <v>55712</v>
      </c>
      <c r="G2156" s="40" t="s">
        <v>33</v>
      </c>
      <c r="H2156" s="40" t="s">
        <v>120</v>
      </c>
      <c r="I2156" s="40" t="s">
        <v>88</v>
      </c>
      <c r="J2156" s="40" t="s">
        <v>3480</v>
      </c>
      <c r="K2156" s="40" t="s">
        <v>1170</v>
      </c>
      <c r="L2156" s="40" t="s">
        <v>10108</v>
      </c>
      <c r="M2156" s="103">
        <v>45986.333333333343</v>
      </c>
      <c r="N2156" s="103">
        <v>45988.678472222222</v>
      </c>
      <c r="O2156" s="40" t="s">
        <v>35</v>
      </c>
      <c r="P2156" s="40" t="s">
        <v>35</v>
      </c>
      <c r="Q2156" s="40" t="s">
        <v>1494</v>
      </c>
      <c r="R2156" s="40" t="s">
        <v>1495</v>
      </c>
      <c r="S2156" s="40" t="s">
        <v>12342</v>
      </c>
      <c r="T2156" s="40" t="s">
        <v>1172</v>
      </c>
      <c r="U2156" s="40">
        <v>56</v>
      </c>
      <c r="V2156" s="40" t="str">
        <f>VLOOKUP(D2156,TIPOLOGIA!A:F,5,0)</f>
        <v>PRINCIPAL</v>
      </c>
      <c r="W2156" s="40" t="str">
        <f>VLOOKUP(D2156,TIPOLOGIA!A:F,6,0)</f>
        <v>TERRESTRE</v>
      </c>
      <c r="X2156" s="40" t="s">
        <v>1498</v>
      </c>
      <c r="Y2156" s="40">
        <v>1</v>
      </c>
      <c r="Z2156" s="51">
        <f>IF(T2156="SOPORTE_TELEFÓNICO",'TARIFAS 2025'!$B$14,IF(V2156="PRINCIPAL",'TARIFAS 2025'!$B$11,IF(V2156="INTERMEDIA",'TARIFAS 2025'!$C$11,IF(V2156="LEJANA",'TARIFAS 2025'!$D$11))))</f>
        <v>31419</v>
      </c>
      <c r="AA2156" s="51">
        <f t="shared" si="34"/>
        <v>31419</v>
      </c>
    </row>
    <row r="2157" spans="1:27" s="85" customFormat="1" x14ac:dyDescent="0.3">
      <c r="A2157" s="40" t="s">
        <v>88</v>
      </c>
      <c r="B2157" s="40" t="str">
        <f>VLOOKUP(A2157,'CENTROS DE COSTOS'!A:D,2,0)</f>
        <v>0036-0005</v>
      </c>
      <c r="C2157" s="40" t="str">
        <f>VLOOKUP(A2157,'CENTROS DE COSTOS'!A:D,3,0)</f>
        <v>Wompi Noroccidente</v>
      </c>
      <c r="D2157" s="40">
        <v>5001</v>
      </c>
      <c r="E2157" s="40">
        <v>3058133</v>
      </c>
      <c r="F2157" s="40">
        <v>40398</v>
      </c>
      <c r="G2157" s="40" t="s">
        <v>33</v>
      </c>
      <c r="H2157" s="40" t="s">
        <v>120</v>
      </c>
      <c r="I2157" s="40" t="s">
        <v>88</v>
      </c>
      <c r="J2157" s="40" t="s">
        <v>1577</v>
      </c>
      <c r="K2157" s="40" t="s">
        <v>1170</v>
      </c>
      <c r="L2157" s="40" t="s">
        <v>10109</v>
      </c>
      <c r="M2157" s="103">
        <v>45986.36041666667</v>
      </c>
      <c r="N2157" s="103">
        <v>45988.679166666669</v>
      </c>
      <c r="O2157" s="40" t="s">
        <v>35</v>
      </c>
      <c r="P2157" s="40" t="s">
        <v>35</v>
      </c>
      <c r="Q2157" s="40" t="s">
        <v>1494</v>
      </c>
      <c r="R2157" s="40" t="s">
        <v>1495</v>
      </c>
      <c r="S2157" s="40" t="s">
        <v>12343</v>
      </c>
      <c r="T2157" s="40" t="s">
        <v>1172</v>
      </c>
      <c r="U2157" s="40">
        <v>24</v>
      </c>
      <c r="V2157" s="40" t="str">
        <f>VLOOKUP(D2157,TIPOLOGIA!A:F,5,0)</f>
        <v>PRINCIPAL</v>
      </c>
      <c r="W2157" s="40" t="str">
        <f>VLOOKUP(D2157,TIPOLOGIA!A:F,6,0)</f>
        <v>TERRESTRE</v>
      </c>
      <c r="X2157" s="40" t="s">
        <v>1498</v>
      </c>
      <c r="Y2157" s="40">
        <v>1</v>
      </c>
      <c r="Z2157" s="51">
        <f>IF(T2157="SOPORTE_TELEFÓNICO",'TARIFAS 2025'!$B$14,IF(V2157="PRINCIPAL",'TARIFAS 2025'!$B$11,IF(V2157="INTERMEDIA",'TARIFAS 2025'!$C$11,IF(V2157="LEJANA",'TARIFAS 2025'!$D$11))))</f>
        <v>31419</v>
      </c>
      <c r="AA2157" s="51">
        <f t="shared" si="34"/>
        <v>31419</v>
      </c>
    </row>
    <row r="2158" spans="1:27" s="85" customFormat="1" x14ac:dyDescent="0.3">
      <c r="A2158" s="40" t="s">
        <v>88</v>
      </c>
      <c r="B2158" s="40" t="str">
        <f>VLOOKUP(A2158,'CENTROS DE COSTOS'!A:D,2,0)</f>
        <v>0036-0005</v>
      </c>
      <c r="C2158" s="40" t="str">
        <f>VLOOKUP(A2158,'CENTROS DE COSTOS'!A:D,3,0)</f>
        <v>Wompi Noroccidente</v>
      </c>
      <c r="D2158" s="40">
        <v>5088</v>
      </c>
      <c r="E2158" s="40">
        <v>3060853</v>
      </c>
      <c r="F2158" s="40">
        <v>39640</v>
      </c>
      <c r="G2158" s="40" t="s">
        <v>33</v>
      </c>
      <c r="H2158" s="40" t="s">
        <v>120</v>
      </c>
      <c r="I2158" s="40" t="s">
        <v>155</v>
      </c>
      <c r="J2158" s="40" t="s">
        <v>3473</v>
      </c>
      <c r="K2158" s="40" t="s">
        <v>1170</v>
      </c>
      <c r="L2158" s="40" t="s">
        <v>10110</v>
      </c>
      <c r="M2158" s="103">
        <v>45986.5625</v>
      </c>
      <c r="N2158" s="103">
        <v>45988.679861111108</v>
      </c>
      <c r="O2158" s="40" t="s">
        <v>35</v>
      </c>
      <c r="P2158" s="40" t="s">
        <v>35</v>
      </c>
      <c r="Q2158" s="40" t="s">
        <v>1494</v>
      </c>
      <c r="R2158" s="40" t="s">
        <v>1495</v>
      </c>
      <c r="S2158" s="40" t="s">
        <v>12344</v>
      </c>
      <c r="T2158" s="40" t="s">
        <v>1172</v>
      </c>
      <c r="U2158" s="40">
        <v>48</v>
      </c>
      <c r="V2158" s="40" t="str">
        <f>VLOOKUP(D2158,TIPOLOGIA!A:F,5,0)</f>
        <v>PRINCIPAL</v>
      </c>
      <c r="W2158" s="40" t="str">
        <f>VLOOKUP(D2158,TIPOLOGIA!A:F,6,0)</f>
        <v>TERRESTRE</v>
      </c>
      <c r="X2158" s="40" t="s">
        <v>1498</v>
      </c>
      <c r="Y2158" s="40">
        <v>1</v>
      </c>
      <c r="Z2158" s="51">
        <f>IF(T2158="SOPORTE_TELEFÓNICO",'TARIFAS 2025'!$B$14,IF(V2158="PRINCIPAL",'TARIFAS 2025'!$B$11,IF(V2158="INTERMEDIA",'TARIFAS 2025'!$C$11,IF(V2158="LEJANA",'TARIFAS 2025'!$D$11))))</f>
        <v>31419</v>
      </c>
      <c r="AA2158" s="51">
        <f t="shared" si="34"/>
        <v>31419</v>
      </c>
    </row>
    <row r="2159" spans="1:27" s="85" customFormat="1" x14ac:dyDescent="0.3">
      <c r="A2159" s="40" t="s">
        <v>88</v>
      </c>
      <c r="B2159" s="40" t="str">
        <f>VLOOKUP(A2159,'CENTROS DE COSTOS'!A:D,2,0)</f>
        <v>0036-0005</v>
      </c>
      <c r="C2159" s="40" t="str">
        <f>VLOOKUP(A2159,'CENTROS DE COSTOS'!A:D,3,0)</f>
        <v>Wompi Noroccidente</v>
      </c>
      <c r="D2159" s="40">
        <v>5001</v>
      </c>
      <c r="E2159" s="40">
        <v>3059095</v>
      </c>
      <c r="F2159" s="40">
        <v>23506</v>
      </c>
      <c r="G2159" s="40" t="s">
        <v>33</v>
      </c>
      <c r="H2159" s="40" t="s">
        <v>120</v>
      </c>
      <c r="I2159" s="40" t="s">
        <v>88</v>
      </c>
      <c r="J2159" s="40" t="s">
        <v>7847</v>
      </c>
      <c r="K2159" s="40" t="s">
        <v>1170</v>
      </c>
      <c r="L2159" s="40" t="s">
        <v>10111</v>
      </c>
      <c r="M2159" s="103">
        <v>45986.42083333333</v>
      </c>
      <c r="N2159" s="103">
        <v>45988.679861111108</v>
      </c>
      <c r="O2159" s="40" t="s">
        <v>35</v>
      </c>
      <c r="P2159" s="40" t="s">
        <v>35</v>
      </c>
      <c r="Q2159" s="40" t="s">
        <v>1494</v>
      </c>
      <c r="R2159" s="40" t="s">
        <v>1495</v>
      </c>
      <c r="S2159" s="40" t="s">
        <v>12345</v>
      </c>
      <c r="T2159" s="40" t="s">
        <v>1172</v>
      </c>
      <c r="U2159" s="40">
        <v>16</v>
      </c>
      <c r="V2159" s="40" t="str">
        <f>VLOOKUP(D2159,TIPOLOGIA!A:F,5,0)</f>
        <v>PRINCIPAL</v>
      </c>
      <c r="W2159" s="40" t="str">
        <f>VLOOKUP(D2159,TIPOLOGIA!A:F,6,0)</f>
        <v>TERRESTRE</v>
      </c>
      <c r="X2159" s="40" t="s">
        <v>1498</v>
      </c>
      <c r="Y2159" s="40">
        <v>1</v>
      </c>
      <c r="Z2159" s="51">
        <f>IF(T2159="SOPORTE_TELEFÓNICO",'TARIFAS 2025'!$B$14,IF(V2159="PRINCIPAL",'TARIFAS 2025'!$B$11,IF(V2159="INTERMEDIA",'TARIFAS 2025'!$C$11,IF(V2159="LEJANA",'TARIFAS 2025'!$D$11))))</f>
        <v>31419</v>
      </c>
      <c r="AA2159" s="51">
        <f t="shared" si="34"/>
        <v>31419</v>
      </c>
    </row>
    <row r="2160" spans="1:27" s="85" customFormat="1" x14ac:dyDescent="0.3">
      <c r="A2160" s="40" t="s">
        <v>88</v>
      </c>
      <c r="B2160" s="40" t="str">
        <f>VLOOKUP(A2160,'CENTROS DE COSTOS'!A:D,2,0)</f>
        <v>0036-0005</v>
      </c>
      <c r="C2160" s="40" t="str">
        <f>VLOOKUP(A2160,'CENTROS DE COSTOS'!A:D,3,0)</f>
        <v>Wompi Noroccidente</v>
      </c>
      <c r="D2160" s="40">
        <v>5001</v>
      </c>
      <c r="E2160" s="40">
        <v>3061300</v>
      </c>
      <c r="F2160" s="40">
        <v>36350</v>
      </c>
      <c r="G2160" s="40" t="s">
        <v>33</v>
      </c>
      <c r="H2160" s="40" t="s">
        <v>120</v>
      </c>
      <c r="I2160" s="40" t="s">
        <v>88</v>
      </c>
      <c r="J2160" s="40" t="s">
        <v>7848</v>
      </c>
      <c r="K2160" s="40" t="s">
        <v>1170</v>
      </c>
      <c r="L2160" s="40" t="s">
        <v>10112</v>
      </c>
      <c r="M2160" s="103">
        <v>45986.581250000003</v>
      </c>
      <c r="N2160" s="103">
        <v>45988.680555555547</v>
      </c>
      <c r="O2160" s="40" t="s">
        <v>35</v>
      </c>
      <c r="P2160" s="40" t="s">
        <v>35</v>
      </c>
      <c r="Q2160" s="40" t="s">
        <v>1494</v>
      </c>
      <c r="R2160" s="40" t="s">
        <v>1495</v>
      </c>
      <c r="S2160" s="40" t="s">
        <v>12346</v>
      </c>
      <c r="T2160" s="40" t="s">
        <v>1172</v>
      </c>
      <c r="U2160" s="40">
        <v>64</v>
      </c>
      <c r="V2160" s="40" t="str">
        <f>VLOOKUP(D2160,TIPOLOGIA!A:F,5,0)</f>
        <v>PRINCIPAL</v>
      </c>
      <c r="W2160" s="40" t="str">
        <f>VLOOKUP(D2160,TIPOLOGIA!A:F,6,0)</f>
        <v>TERRESTRE</v>
      </c>
      <c r="X2160" s="40" t="s">
        <v>1498</v>
      </c>
      <c r="Y2160" s="40">
        <v>1</v>
      </c>
      <c r="Z2160" s="51">
        <f>IF(T2160="SOPORTE_TELEFÓNICO",'TARIFAS 2025'!$B$14,IF(V2160="PRINCIPAL",'TARIFAS 2025'!$B$11,IF(V2160="INTERMEDIA",'TARIFAS 2025'!$C$11,IF(V2160="LEJANA",'TARIFAS 2025'!$D$11))))</f>
        <v>31419</v>
      </c>
      <c r="AA2160" s="51">
        <f t="shared" si="34"/>
        <v>31419</v>
      </c>
    </row>
    <row r="2161" spans="1:27" s="85" customFormat="1" x14ac:dyDescent="0.3">
      <c r="A2161" s="40" t="s">
        <v>81</v>
      </c>
      <c r="B2161" s="40" t="str">
        <f>VLOOKUP(A2161,'CENTROS DE COSTOS'!A:D,2,0)</f>
        <v>0036-0007</v>
      </c>
      <c r="C2161" s="40" t="str">
        <f>VLOOKUP(A2161,'CENTROS DE COSTOS'!A:D,3,0)</f>
        <v>Wompi Santander</v>
      </c>
      <c r="D2161" s="40">
        <v>54001</v>
      </c>
      <c r="E2161" s="40">
        <v>3062958</v>
      </c>
      <c r="F2161" s="40">
        <v>74593</v>
      </c>
      <c r="G2161" s="40" t="s">
        <v>33</v>
      </c>
      <c r="H2161" s="40" t="s">
        <v>891</v>
      </c>
      <c r="I2161" s="40" t="s">
        <v>81</v>
      </c>
      <c r="J2161" s="40" t="s">
        <v>7849</v>
      </c>
      <c r="K2161" s="40" t="s">
        <v>1170</v>
      </c>
      <c r="L2161" s="40" t="s">
        <v>10113</v>
      </c>
      <c r="M2161" s="103">
        <v>45987.333333333343</v>
      </c>
      <c r="N2161" s="103">
        <v>45988.709027777782</v>
      </c>
      <c r="O2161" s="40" t="s">
        <v>35</v>
      </c>
      <c r="P2161" s="40" t="s">
        <v>35</v>
      </c>
      <c r="Q2161" s="40" t="s">
        <v>1494</v>
      </c>
      <c r="R2161" s="40" t="s">
        <v>1495</v>
      </c>
      <c r="S2161" s="40" t="s">
        <v>12347</v>
      </c>
      <c r="T2161" s="40" t="s">
        <v>1172</v>
      </c>
      <c r="U2161" s="40">
        <v>64</v>
      </c>
      <c r="V2161" s="40" t="str">
        <f>VLOOKUP(D2161,TIPOLOGIA!A:F,5,0)</f>
        <v>PRINCIPAL</v>
      </c>
      <c r="W2161" s="40" t="str">
        <f>VLOOKUP(D2161,TIPOLOGIA!A:F,6,0)</f>
        <v>TERRESTRE</v>
      </c>
      <c r="X2161" s="40" t="s">
        <v>1188</v>
      </c>
      <c r="Y2161" s="40">
        <v>1</v>
      </c>
      <c r="Z2161" s="51">
        <f>IF(T2161="SOPORTE_TELEFÓNICO",'TARIFAS 2025'!$B$14,IF(V2161="PRINCIPAL",'TARIFAS 2025'!$B$11,IF(V2161="INTERMEDIA",'TARIFAS 2025'!$C$11,IF(V2161="LEJANA",'TARIFAS 2025'!$D$11))))</f>
        <v>31419</v>
      </c>
      <c r="AA2161" s="51">
        <f t="shared" si="34"/>
        <v>31419</v>
      </c>
    </row>
    <row r="2162" spans="1:27" s="85" customFormat="1" x14ac:dyDescent="0.3">
      <c r="A2162" s="40" t="s">
        <v>81</v>
      </c>
      <c r="B2162" s="40" t="str">
        <f>VLOOKUP(A2162,'CENTROS DE COSTOS'!A:D,2,0)</f>
        <v>0036-0007</v>
      </c>
      <c r="C2162" s="40" t="str">
        <f>VLOOKUP(A2162,'CENTROS DE COSTOS'!A:D,3,0)</f>
        <v>Wompi Santander</v>
      </c>
      <c r="D2162" s="40">
        <v>54001</v>
      </c>
      <c r="E2162" s="40">
        <v>3065502</v>
      </c>
      <c r="F2162" s="40">
        <v>78869</v>
      </c>
      <c r="G2162" s="40" t="s">
        <v>33</v>
      </c>
      <c r="H2162" s="40" t="s">
        <v>891</v>
      </c>
      <c r="I2162" s="40" t="s">
        <v>81</v>
      </c>
      <c r="J2162" s="40" t="s">
        <v>7850</v>
      </c>
      <c r="K2162" s="40" t="s">
        <v>1170</v>
      </c>
      <c r="L2162" s="40" t="s">
        <v>10114</v>
      </c>
      <c r="M2162" s="103">
        <v>45987.435416666667</v>
      </c>
      <c r="N2162" s="103">
        <v>45988.722222222219</v>
      </c>
      <c r="O2162" s="40" t="s">
        <v>35</v>
      </c>
      <c r="P2162" s="40" t="s">
        <v>35</v>
      </c>
      <c r="Q2162" s="40" t="s">
        <v>1494</v>
      </c>
      <c r="R2162" s="40" t="s">
        <v>1495</v>
      </c>
      <c r="S2162" s="40" t="s">
        <v>12348</v>
      </c>
      <c r="T2162" s="40" t="s">
        <v>1172</v>
      </c>
      <c r="U2162" s="40">
        <v>8</v>
      </c>
      <c r="V2162" s="40" t="str">
        <f>VLOOKUP(D2162,TIPOLOGIA!A:F,5,0)</f>
        <v>PRINCIPAL</v>
      </c>
      <c r="W2162" s="40" t="str">
        <f>VLOOKUP(D2162,TIPOLOGIA!A:F,6,0)</f>
        <v>TERRESTRE</v>
      </c>
      <c r="X2162" s="40" t="s">
        <v>1188</v>
      </c>
      <c r="Y2162" s="40">
        <v>1</v>
      </c>
      <c r="Z2162" s="51">
        <f>IF(T2162="SOPORTE_TELEFÓNICO",'TARIFAS 2025'!$B$14,IF(V2162="PRINCIPAL",'TARIFAS 2025'!$B$11,IF(V2162="INTERMEDIA",'TARIFAS 2025'!$C$11,IF(V2162="LEJANA",'TARIFAS 2025'!$D$11))))</f>
        <v>31419</v>
      </c>
      <c r="AA2162" s="51">
        <f t="shared" si="34"/>
        <v>31419</v>
      </c>
    </row>
    <row r="2163" spans="1:27" s="85" customFormat="1" x14ac:dyDescent="0.3">
      <c r="A2163" s="40" t="s">
        <v>81</v>
      </c>
      <c r="B2163" s="40" t="str">
        <f>VLOOKUP(A2163,'CENTROS DE COSTOS'!A:D,2,0)</f>
        <v>0036-0007</v>
      </c>
      <c r="C2163" s="40" t="str">
        <f>VLOOKUP(A2163,'CENTROS DE COSTOS'!A:D,3,0)</f>
        <v>Wompi Santander</v>
      </c>
      <c r="D2163" s="40">
        <v>54001</v>
      </c>
      <c r="E2163" s="40">
        <v>3064602</v>
      </c>
      <c r="F2163" s="40">
        <v>39515</v>
      </c>
      <c r="G2163" s="40" t="s">
        <v>33</v>
      </c>
      <c r="H2163" s="40" t="s">
        <v>891</v>
      </c>
      <c r="I2163" s="40" t="s">
        <v>81</v>
      </c>
      <c r="J2163" s="40" t="s">
        <v>1435</v>
      </c>
      <c r="K2163" s="40" t="s">
        <v>1170</v>
      </c>
      <c r="L2163" s="40" t="s">
        <v>10115</v>
      </c>
      <c r="M2163" s="103">
        <v>45987.368750000001</v>
      </c>
      <c r="N2163" s="103">
        <v>45988.84097222222</v>
      </c>
      <c r="O2163" s="40" t="s">
        <v>35</v>
      </c>
      <c r="P2163" s="40" t="s">
        <v>35</v>
      </c>
      <c r="Q2163" s="40" t="s">
        <v>1494</v>
      </c>
      <c r="R2163" s="40" t="s">
        <v>1495</v>
      </c>
      <c r="S2163" s="40" t="s">
        <v>12349</v>
      </c>
      <c r="T2163" s="40" t="s">
        <v>1172</v>
      </c>
      <c r="U2163" s="40">
        <v>32</v>
      </c>
      <c r="V2163" s="40" t="str">
        <f>VLOOKUP(D2163,TIPOLOGIA!A:F,5,0)</f>
        <v>PRINCIPAL</v>
      </c>
      <c r="W2163" s="40" t="str">
        <f>VLOOKUP(D2163,TIPOLOGIA!A:F,6,0)</f>
        <v>TERRESTRE</v>
      </c>
      <c r="X2163" s="40" t="s">
        <v>1205</v>
      </c>
      <c r="Y2163" s="40">
        <v>1</v>
      </c>
      <c r="Z2163" s="51">
        <f>IF(T2163="SOPORTE_TELEFÓNICO",'TARIFAS 2025'!$B$14,IF(V2163="PRINCIPAL",'TARIFAS 2025'!$B$11,IF(V2163="INTERMEDIA",'TARIFAS 2025'!$C$11,IF(V2163="LEJANA",'TARIFAS 2025'!$D$11))))</f>
        <v>31419</v>
      </c>
      <c r="AA2163" s="51">
        <f t="shared" si="34"/>
        <v>31419</v>
      </c>
    </row>
    <row r="2164" spans="1:27" s="85" customFormat="1" x14ac:dyDescent="0.3">
      <c r="A2164" s="40" t="s">
        <v>71</v>
      </c>
      <c r="B2164" s="40" t="str">
        <f>VLOOKUP(A2164,'CENTROS DE COSTOS'!A:D,2,0)</f>
        <v>0036-0004</v>
      </c>
      <c r="C2164" s="40" t="str">
        <f>VLOOKUP(A2164,'CENTROS DE COSTOS'!A:D,3,0)</f>
        <v>Wompi Centro</v>
      </c>
      <c r="D2164" s="40">
        <v>11001</v>
      </c>
      <c r="E2164" s="40">
        <v>3066398</v>
      </c>
      <c r="F2164" s="40">
        <v>29472</v>
      </c>
      <c r="G2164" s="40" t="s">
        <v>33</v>
      </c>
      <c r="H2164" s="40" t="s">
        <v>618</v>
      </c>
      <c r="I2164" s="40" t="s">
        <v>71</v>
      </c>
      <c r="J2164" s="40" t="s">
        <v>7851</v>
      </c>
      <c r="K2164" s="40" t="s">
        <v>1170</v>
      </c>
      <c r="L2164" s="40" t="s">
        <v>10116</v>
      </c>
      <c r="M2164" s="103">
        <v>45987.541666666657</v>
      </c>
      <c r="N2164" s="103">
        <v>45988.848611111112</v>
      </c>
      <c r="O2164" s="40" t="s">
        <v>35</v>
      </c>
      <c r="P2164" s="40" t="s">
        <v>35</v>
      </c>
      <c r="Q2164" s="40" t="s">
        <v>1494</v>
      </c>
      <c r="R2164" s="40" t="s">
        <v>1495</v>
      </c>
      <c r="S2164" s="40" t="s">
        <v>12350</v>
      </c>
      <c r="T2164" s="40" t="s">
        <v>1172</v>
      </c>
      <c r="U2164" s="40">
        <v>30</v>
      </c>
      <c r="V2164" s="40" t="str">
        <f>VLOOKUP(D2164,TIPOLOGIA!A:F,5,0)</f>
        <v>PRINCIPAL</v>
      </c>
      <c r="W2164" s="40" t="str">
        <f>VLOOKUP(D2164,TIPOLOGIA!A:F,6,0)</f>
        <v>TERRESTRE</v>
      </c>
      <c r="X2164" s="40" t="s">
        <v>1191</v>
      </c>
      <c r="Y2164" s="40">
        <v>1</v>
      </c>
      <c r="Z2164" s="51">
        <f>IF(T2164="SOPORTE_TELEFÓNICO",'TARIFAS 2025'!$B$14,IF(V2164="PRINCIPAL",'TARIFAS 2025'!$B$11,IF(V2164="INTERMEDIA",'TARIFAS 2025'!$C$11,IF(V2164="LEJANA",'TARIFAS 2025'!$D$11))))</f>
        <v>31419</v>
      </c>
      <c r="AA2164" s="51">
        <f t="shared" si="34"/>
        <v>31419</v>
      </c>
    </row>
    <row r="2165" spans="1:27" s="85" customFormat="1" x14ac:dyDescent="0.3">
      <c r="A2165" s="40" t="s">
        <v>86</v>
      </c>
      <c r="B2165" s="40" t="str">
        <f>VLOOKUP(A2165,'CENTROS DE COSTOS'!A:D,2,0)</f>
        <v>0036-0002</v>
      </c>
      <c r="C2165" s="40" t="str">
        <f>VLOOKUP(A2165,'CENTROS DE COSTOS'!A:D,3,0)</f>
        <v>Wompi Eje Cafetero</v>
      </c>
      <c r="D2165" s="40">
        <v>17174</v>
      </c>
      <c r="E2165" s="40" t="s">
        <v>6004</v>
      </c>
      <c r="F2165" s="40" t="s">
        <v>6133</v>
      </c>
      <c r="G2165" s="40" t="s">
        <v>33</v>
      </c>
      <c r="H2165" s="40" t="s">
        <v>126</v>
      </c>
      <c r="I2165" s="40" t="s">
        <v>446</v>
      </c>
      <c r="J2165" s="40" t="s">
        <v>6422</v>
      </c>
      <c r="K2165" s="40" t="s">
        <v>1170</v>
      </c>
      <c r="L2165" s="40" t="s">
        <v>10117</v>
      </c>
      <c r="M2165" s="103">
        <v>45985.552777777782</v>
      </c>
      <c r="N2165" s="103">
        <v>45989.345138888893</v>
      </c>
      <c r="O2165" s="40" t="s">
        <v>35</v>
      </c>
      <c r="P2165" s="40" t="s">
        <v>35</v>
      </c>
      <c r="Q2165" s="40" t="s">
        <v>1494</v>
      </c>
      <c r="R2165" s="40" t="s">
        <v>1495</v>
      </c>
      <c r="S2165" s="40" t="s">
        <v>12351</v>
      </c>
      <c r="T2165" s="40" t="s">
        <v>1497</v>
      </c>
      <c r="U2165" s="40" t="s">
        <v>5075</v>
      </c>
      <c r="V2165" s="40" t="str">
        <f>VLOOKUP(D2165,TIPOLOGIA!A:F,5,0)</f>
        <v>INTERMEDIA</v>
      </c>
      <c r="W2165" s="40" t="str">
        <f>VLOOKUP(D2165,TIPOLOGIA!A:F,6,0)</f>
        <v>TERRESTRE</v>
      </c>
      <c r="X2165" s="40" t="s">
        <v>1802</v>
      </c>
      <c r="Y2165" s="40">
        <v>1</v>
      </c>
      <c r="Z2165" s="51">
        <f>IF(T2165="SOPORTE_TELEFÓNICO",'TARIFAS 2025'!$B$14,IF(V2165="PRINCIPAL",'TARIFAS 2025'!$B$11,IF(V2165="INTERMEDIA",'TARIFAS 2025'!$C$11,IF(V2165="LEJANA",'TARIFAS 2025'!$D$11))))</f>
        <v>36351</v>
      </c>
      <c r="AA2165" s="51">
        <f t="shared" si="34"/>
        <v>36351</v>
      </c>
    </row>
    <row r="2166" spans="1:27" s="85" customFormat="1" x14ac:dyDescent="0.3">
      <c r="A2166" s="40" t="s">
        <v>74</v>
      </c>
      <c r="B2166" s="40" t="str">
        <f>VLOOKUP(A2166,'CENTROS DE COSTOS'!A:D,2,0)</f>
        <v>0036-0007</v>
      </c>
      <c r="C2166" s="40" t="str">
        <f>VLOOKUP(A2166,'CENTROS DE COSTOS'!A:D,3,0)</f>
        <v>Wompi Santander</v>
      </c>
      <c r="D2166" s="40">
        <v>68190</v>
      </c>
      <c r="E2166" s="40" t="s">
        <v>6005</v>
      </c>
      <c r="F2166" s="40" t="s">
        <v>6134</v>
      </c>
      <c r="G2166" s="40" t="s">
        <v>33</v>
      </c>
      <c r="H2166" s="40" t="s">
        <v>963</v>
      </c>
      <c r="I2166" s="40" t="s">
        <v>976</v>
      </c>
      <c r="J2166" s="40" t="s">
        <v>7852</v>
      </c>
      <c r="K2166" s="40" t="s">
        <v>1170</v>
      </c>
      <c r="L2166" s="40" t="s">
        <v>10118</v>
      </c>
      <c r="M2166" s="103">
        <v>45986.333333333343</v>
      </c>
      <c r="N2166" s="103">
        <v>45989.349305555559</v>
      </c>
      <c r="O2166" s="40" t="s">
        <v>35</v>
      </c>
      <c r="P2166" s="40" t="s">
        <v>35</v>
      </c>
      <c r="Q2166" s="40" t="s">
        <v>1494</v>
      </c>
      <c r="R2166" s="40" t="s">
        <v>1495</v>
      </c>
      <c r="S2166" s="40" t="s">
        <v>12352</v>
      </c>
      <c r="T2166" s="40" t="s">
        <v>1497</v>
      </c>
      <c r="U2166" s="40" t="s">
        <v>5078</v>
      </c>
      <c r="V2166" s="40" t="str">
        <f>VLOOKUP(D2166,TIPOLOGIA!A:F,5,0)</f>
        <v>LEJANA</v>
      </c>
      <c r="W2166" s="40" t="str">
        <f>VLOOKUP(D2166,TIPOLOGIA!A:F,6,0)</f>
        <v>TERRESTRE</v>
      </c>
      <c r="X2166" s="40" t="s">
        <v>1526</v>
      </c>
      <c r="Y2166" s="40">
        <v>1</v>
      </c>
      <c r="Z2166" s="51">
        <f>IF(T2166="SOPORTE_TELEFÓNICO",'TARIFAS 2025'!$B$14,IF(V2166="PRINCIPAL",'TARIFAS 2025'!$B$11,IF(V2166="INTERMEDIA",'TARIFAS 2025'!$C$11,IF(V2166="LEJANA",'TARIFAS 2025'!$D$11))))</f>
        <v>40250</v>
      </c>
      <c r="AA2166" s="51">
        <f t="shared" si="34"/>
        <v>40250</v>
      </c>
    </row>
    <row r="2167" spans="1:27" s="85" customFormat="1" x14ac:dyDescent="0.3">
      <c r="A2167" s="40" t="s">
        <v>88</v>
      </c>
      <c r="B2167" s="40" t="str">
        <f>VLOOKUP(A2167,'CENTROS DE COSTOS'!A:D,2,0)</f>
        <v>0036-0005</v>
      </c>
      <c r="C2167" s="40" t="str">
        <f>VLOOKUP(A2167,'CENTROS DE COSTOS'!A:D,3,0)</f>
        <v>Wompi Noroccidente</v>
      </c>
      <c r="D2167" s="40">
        <v>5313</v>
      </c>
      <c r="E2167" s="40" t="s">
        <v>6006</v>
      </c>
      <c r="F2167" s="40" t="s">
        <v>6135</v>
      </c>
      <c r="G2167" s="40" t="s">
        <v>33</v>
      </c>
      <c r="H2167" s="40" t="s">
        <v>120</v>
      </c>
      <c r="I2167" s="40" t="s">
        <v>129</v>
      </c>
      <c r="J2167" s="40" t="s">
        <v>7853</v>
      </c>
      <c r="K2167" s="40" t="s">
        <v>1170</v>
      </c>
      <c r="L2167" s="40" t="s">
        <v>10119</v>
      </c>
      <c r="M2167" s="103">
        <v>45982.597222222219</v>
      </c>
      <c r="N2167" s="103">
        <v>45989.354861111111</v>
      </c>
      <c r="O2167" s="40" t="s">
        <v>35</v>
      </c>
      <c r="P2167" s="40" t="s">
        <v>35</v>
      </c>
      <c r="Q2167" s="40" t="s">
        <v>1494</v>
      </c>
      <c r="R2167" s="40" t="s">
        <v>1495</v>
      </c>
      <c r="S2167" s="40" t="s">
        <v>12353</v>
      </c>
      <c r="T2167" s="40" t="s">
        <v>1497</v>
      </c>
      <c r="U2167" s="40" t="s">
        <v>5077</v>
      </c>
      <c r="V2167" s="40" t="str">
        <f>VLOOKUP(D2167,TIPOLOGIA!A:F,5,0)</f>
        <v>INTERMEDIA</v>
      </c>
      <c r="W2167" s="40" t="str">
        <f>VLOOKUP(D2167,TIPOLOGIA!A:F,6,0)</f>
        <v>TERRESTRE</v>
      </c>
      <c r="X2167" s="40" t="s">
        <v>12479</v>
      </c>
      <c r="Y2167" s="40">
        <v>1</v>
      </c>
      <c r="Z2167" s="51">
        <f>IF(T2167="SOPORTE_TELEFÓNICO",'TARIFAS 2025'!$B$14,IF(V2167="PRINCIPAL",'TARIFAS 2025'!$B$11,IF(V2167="INTERMEDIA",'TARIFAS 2025'!$C$11,IF(V2167="LEJANA",'TARIFAS 2025'!$D$11))))</f>
        <v>36351</v>
      </c>
      <c r="AA2167" s="51">
        <f t="shared" si="34"/>
        <v>36351</v>
      </c>
    </row>
    <row r="2168" spans="1:27" s="85" customFormat="1" x14ac:dyDescent="0.3">
      <c r="A2168" s="40" t="s">
        <v>77</v>
      </c>
      <c r="B2168" s="40" t="str">
        <f>VLOOKUP(A2168,'CENTROS DE COSTOS'!A:D,2,0)</f>
        <v>0036-0003</v>
      </c>
      <c r="C2168" s="40" t="str">
        <f>VLOOKUP(A2168,'CENTROS DE COSTOS'!A:D,3,0)</f>
        <v>Wompi Suroccidente</v>
      </c>
      <c r="D2168" s="40">
        <v>76233</v>
      </c>
      <c r="E2168" s="40" t="s">
        <v>6007</v>
      </c>
      <c r="F2168" s="40" t="s">
        <v>6136</v>
      </c>
      <c r="G2168" s="40" t="s">
        <v>33</v>
      </c>
      <c r="H2168" s="40" t="s">
        <v>1101</v>
      </c>
      <c r="I2168" s="40" t="s">
        <v>1110</v>
      </c>
      <c r="J2168" s="40" t="s">
        <v>7854</v>
      </c>
      <c r="K2168" s="40" t="s">
        <v>1170</v>
      </c>
      <c r="L2168" s="40" t="s">
        <v>10120</v>
      </c>
      <c r="M2168" s="103">
        <v>45967.662499999999</v>
      </c>
      <c r="N2168" s="103">
        <v>45989.384027777778</v>
      </c>
      <c r="O2168" s="40" t="s">
        <v>35</v>
      </c>
      <c r="P2168" s="40" t="s">
        <v>35</v>
      </c>
      <c r="Q2168" s="40" t="s">
        <v>1517</v>
      </c>
      <c r="R2168" s="40" t="s">
        <v>10249</v>
      </c>
      <c r="S2168" s="40" t="s">
        <v>12354</v>
      </c>
      <c r="T2168" s="40" t="s">
        <v>1497</v>
      </c>
      <c r="U2168" s="40" t="s">
        <v>5071</v>
      </c>
      <c r="V2168" s="40" t="str">
        <f>VLOOKUP(D2168,TIPOLOGIA!A:F,5,0)</f>
        <v>INTERMEDIA</v>
      </c>
      <c r="W2168" s="40" t="str">
        <f>VLOOKUP(D2168,TIPOLOGIA!A:F,6,0)</f>
        <v>TERRESTRE</v>
      </c>
      <c r="X2168" s="40" t="s">
        <v>1802</v>
      </c>
      <c r="Y2168" s="40">
        <v>1</v>
      </c>
      <c r="Z2168" s="51">
        <f>IF(T2168="SOPORTE_TELEFÓNICO",'TARIFAS 2025'!$B$14,IF(V2168="PRINCIPAL",'TARIFAS 2025'!$B$11,IF(V2168="INTERMEDIA",'TARIFAS 2025'!$C$11,IF(V2168="LEJANA",'TARIFAS 2025'!$D$11))))</f>
        <v>36351</v>
      </c>
      <c r="AA2168" s="51">
        <f t="shared" si="34"/>
        <v>36351</v>
      </c>
    </row>
    <row r="2169" spans="1:27" s="85" customFormat="1" x14ac:dyDescent="0.3">
      <c r="A2169" s="40" t="s">
        <v>90</v>
      </c>
      <c r="B2169" s="40" t="str">
        <f>VLOOKUP(A2169,'CENTROS DE COSTOS'!A:D,2,0)</f>
        <v>0036-0006</v>
      </c>
      <c r="C2169" s="40" t="str">
        <f>VLOOKUP(A2169,'CENTROS DE COSTOS'!A:D,3,0)</f>
        <v>Wompi Oriente</v>
      </c>
      <c r="D2169" s="40">
        <v>18150</v>
      </c>
      <c r="E2169" s="40" t="s">
        <v>6008</v>
      </c>
      <c r="F2169" s="40" t="s">
        <v>6137</v>
      </c>
      <c r="G2169" s="40" t="s">
        <v>33</v>
      </c>
      <c r="H2169" s="40" t="s">
        <v>466</v>
      </c>
      <c r="I2169" s="40" t="s">
        <v>469</v>
      </c>
      <c r="J2169" s="40" t="s">
        <v>7855</v>
      </c>
      <c r="K2169" s="40" t="s">
        <v>1170</v>
      </c>
      <c r="L2169" s="40" t="s">
        <v>10121</v>
      </c>
      <c r="M2169" s="103">
        <v>45982.424305555563</v>
      </c>
      <c r="N2169" s="103">
        <v>45989.395138888889</v>
      </c>
      <c r="O2169" s="40" t="s">
        <v>35</v>
      </c>
      <c r="P2169" s="40" t="s">
        <v>35</v>
      </c>
      <c r="Q2169" s="40" t="s">
        <v>1494</v>
      </c>
      <c r="R2169" s="40" t="s">
        <v>1495</v>
      </c>
      <c r="S2169" s="40" t="s">
        <v>12355</v>
      </c>
      <c r="T2169" s="40" t="s">
        <v>1497</v>
      </c>
      <c r="U2169" s="40" t="s">
        <v>5078</v>
      </c>
      <c r="V2169" s="40" t="str">
        <f>VLOOKUP(D2169,TIPOLOGIA!A:F,5,0)</f>
        <v>LEJANA</v>
      </c>
      <c r="W2169" s="40" t="str">
        <f>VLOOKUP(D2169,TIPOLOGIA!A:F,6,0)</f>
        <v>TERRESTRE</v>
      </c>
      <c r="X2169" s="40" t="s">
        <v>1675</v>
      </c>
      <c r="Y2169" s="40">
        <v>1</v>
      </c>
      <c r="Z2169" s="51">
        <f>IF(T2169="SOPORTE_TELEFÓNICO",'TARIFAS 2025'!$B$14,IF(V2169="PRINCIPAL",'TARIFAS 2025'!$B$11,IF(V2169="INTERMEDIA",'TARIFAS 2025'!$C$11,IF(V2169="LEJANA",'TARIFAS 2025'!$D$11))))</f>
        <v>40250</v>
      </c>
      <c r="AA2169" s="51">
        <f t="shared" si="34"/>
        <v>40250</v>
      </c>
    </row>
    <row r="2170" spans="1:27" s="85" customFormat="1" x14ac:dyDescent="0.3">
      <c r="A2170" s="40" t="s">
        <v>96</v>
      </c>
      <c r="B2170" s="40" t="str">
        <f>VLOOKUP(A2170,'CENTROS DE COSTOS'!A:D,2,0)</f>
        <v>0036-0007</v>
      </c>
      <c r="C2170" s="40" t="str">
        <f>VLOOKUP(A2170,'CENTROS DE COSTOS'!A:D,3,0)</f>
        <v>Wompi Santander</v>
      </c>
      <c r="D2170" s="40">
        <v>15690</v>
      </c>
      <c r="E2170" s="40" t="s">
        <v>6009</v>
      </c>
      <c r="F2170" s="40" t="s">
        <v>6138</v>
      </c>
      <c r="G2170" s="40" t="s">
        <v>33</v>
      </c>
      <c r="H2170" s="40" t="s">
        <v>322</v>
      </c>
      <c r="I2170" s="40" t="s">
        <v>327</v>
      </c>
      <c r="J2170" s="40" t="s">
        <v>7856</v>
      </c>
      <c r="K2170" s="40" t="s">
        <v>1170</v>
      </c>
      <c r="L2170" s="40" t="s">
        <v>10122</v>
      </c>
      <c r="M2170" s="103">
        <v>45982.51666666667</v>
      </c>
      <c r="N2170" s="103">
        <v>45989.396527777782</v>
      </c>
      <c r="O2170" s="40" t="s">
        <v>35</v>
      </c>
      <c r="P2170" s="40" t="s">
        <v>35</v>
      </c>
      <c r="Q2170" s="40" t="s">
        <v>1494</v>
      </c>
      <c r="R2170" s="40" t="s">
        <v>1495</v>
      </c>
      <c r="S2170" s="40" t="s">
        <v>12356</v>
      </c>
      <c r="T2170" s="40" t="s">
        <v>1497</v>
      </c>
      <c r="U2170" s="40" t="s">
        <v>5077</v>
      </c>
      <c r="V2170" s="40" t="str">
        <f>VLOOKUP(D2170,TIPOLOGIA!A:F,5,0)</f>
        <v>LEJANA</v>
      </c>
      <c r="W2170" s="40" t="str">
        <f>VLOOKUP(D2170,TIPOLOGIA!A:F,6,0)</f>
        <v>TERRESTRE</v>
      </c>
      <c r="X2170" s="40" t="s">
        <v>1571</v>
      </c>
      <c r="Y2170" s="40">
        <v>1</v>
      </c>
      <c r="Z2170" s="51">
        <f>IF(T2170="SOPORTE_TELEFÓNICO",'TARIFAS 2025'!$B$14,IF(V2170="PRINCIPAL",'TARIFAS 2025'!$B$11,IF(V2170="INTERMEDIA",'TARIFAS 2025'!$C$11,IF(V2170="LEJANA",'TARIFAS 2025'!$D$11))))</f>
        <v>40250</v>
      </c>
      <c r="AA2170" s="51">
        <f t="shared" si="34"/>
        <v>40250</v>
      </c>
    </row>
    <row r="2171" spans="1:27" s="85" customFormat="1" x14ac:dyDescent="0.3">
      <c r="A2171" s="40" t="s">
        <v>90</v>
      </c>
      <c r="B2171" s="40" t="str">
        <f>VLOOKUP(A2171,'CENTROS DE COSTOS'!A:D,2,0)</f>
        <v>0036-0006</v>
      </c>
      <c r="C2171" s="40" t="str">
        <f>VLOOKUP(A2171,'CENTROS DE COSTOS'!A:D,3,0)</f>
        <v>Wompi Oriente</v>
      </c>
      <c r="D2171" s="40">
        <v>41132</v>
      </c>
      <c r="E2171" s="40" t="s">
        <v>6010</v>
      </c>
      <c r="F2171" s="40" t="s">
        <v>6139</v>
      </c>
      <c r="G2171" s="40" t="s">
        <v>33</v>
      </c>
      <c r="H2171" s="40" t="s">
        <v>740</v>
      </c>
      <c r="I2171" s="40" t="s">
        <v>747</v>
      </c>
      <c r="J2171" s="40" t="s">
        <v>7857</v>
      </c>
      <c r="K2171" s="40" t="s">
        <v>1170</v>
      </c>
      <c r="L2171" s="40" t="s">
        <v>10123</v>
      </c>
      <c r="M2171" s="103">
        <v>45982.540972222218</v>
      </c>
      <c r="N2171" s="103">
        <v>45989.413888888892</v>
      </c>
      <c r="O2171" s="40" t="s">
        <v>35</v>
      </c>
      <c r="P2171" s="40" t="s">
        <v>35</v>
      </c>
      <c r="Q2171" s="40" t="s">
        <v>1494</v>
      </c>
      <c r="R2171" s="40" t="s">
        <v>1495</v>
      </c>
      <c r="S2171" s="40" t="s">
        <v>12357</v>
      </c>
      <c r="T2171" s="40" t="s">
        <v>1497</v>
      </c>
      <c r="U2171" s="40" t="s">
        <v>5076</v>
      </c>
      <c r="V2171" s="40" t="str">
        <f>VLOOKUP(D2171,TIPOLOGIA!A:F,5,0)</f>
        <v>INTERMEDIA</v>
      </c>
      <c r="W2171" s="40" t="str">
        <f>VLOOKUP(D2171,TIPOLOGIA!A:F,6,0)</f>
        <v>TERRESTRE</v>
      </c>
      <c r="X2171" s="40" t="s">
        <v>1591</v>
      </c>
      <c r="Y2171" s="40">
        <v>1</v>
      </c>
      <c r="Z2171" s="51">
        <f>IF(T2171="SOPORTE_TELEFÓNICO",'TARIFAS 2025'!$B$14,IF(V2171="PRINCIPAL",'TARIFAS 2025'!$B$11,IF(V2171="INTERMEDIA",'TARIFAS 2025'!$C$11,IF(V2171="LEJANA",'TARIFAS 2025'!$D$11))))</f>
        <v>36351</v>
      </c>
      <c r="AA2171" s="51">
        <f t="shared" si="34"/>
        <v>36351</v>
      </c>
    </row>
    <row r="2172" spans="1:27" s="85" customFormat="1" x14ac:dyDescent="0.3">
      <c r="A2172" s="40" t="s">
        <v>89</v>
      </c>
      <c r="B2172" s="40" t="str">
        <f>VLOOKUP(A2172,'CENTROS DE COSTOS'!A:D,2,0)</f>
        <v>0036-0001</v>
      </c>
      <c r="C2172" s="40" t="str">
        <f>VLOOKUP(A2172,'CENTROS DE COSTOS'!A:D,3,0)</f>
        <v>Wompi Costa</v>
      </c>
      <c r="D2172" s="40">
        <v>5250</v>
      </c>
      <c r="E2172" s="40" t="s">
        <v>6011</v>
      </c>
      <c r="F2172" s="40" t="s">
        <v>6140</v>
      </c>
      <c r="G2172" s="40" t="s">
        <v>33</v>
      </c>
      <c r="H2172" s="40" t="s">
        <v>120</v>
      </c>
      <c r="I2172" s="40" t="s">
        <v>176</v>
      </c>
      <c r="J2172" s="40" t="s">
        <v>7858</v>
      </c>
      <c r="K2172" s="40" t="s">
        <v>1170</v>
      </c>
      <c r="L2172" s="40" t="s">
        <v>10124</v>
      </c>
      <c r="M2172" s="103">
        <v>45974.57708333333</v>
      </c>
      <c r="N2172" s="103">
        <v>45989.430555555547</v>
      </c>
      <c r="O2172" s="40" t="s">
        <v>35</v>
      </c>
      <c r="P2172" s="40" t="s">
        <v>35</v>
      </c>
      <c r="Q2172" s="40" t="s">
        <v>1494</v>
      </c>
      <c r="R2172" s="40" t="s">
        <v>1495</v>
      </c>
      <c r="S2172" s="40" t="s">
        <v>12358</v>
      </c>
      <c r="T2172" s="40" t="s">
        <v>1497</v>
      </c>
      <c r="U2172" s="40" t="s">
        <v>5077</v>
      </c>
      <c r="V2172" s="40" t="str">
        <f>VLOOKUP(D2172,TIPOLOGIA!A:F,5,0)</f>
        <v>LEJANA</v>
      </c>
      <c r="W2172" s="40" t="str">
        <f>VLOOKUP(D2172,TIPOLOGIA!A:F,6,0)</f>
        <v>TERRESTRE</v>
      </c>
      <c r="X2172" s="40" t="s">
        <v>1749</v>
      </c>
      <c r="Y2172" s="40">
        <v>1</v>
      </c>
      <c r="Z2172" s="51">
        <f>IF(T2172="SOPORTE_TELEFÓNICO",'TARIFAS 2025'!$B$14,IF(V2172="PRINCIPAL",'TARIFAS 2025'!$B$11,IF(V2172="INTERMEDIA",'TARIFAS 2025'!$C$11,IF(V2172="LEJANA",'TARIFAS 2025'!$D$11))))</f>
        <v>40250</v>
      </c>
      <c r="AA2172" s="51">
        <f t="shared" si="34"/>
        <v>40250</v>
      </c>
    </row>
    <row r="2173" spans="1:27" s="85" customFormat="1" x14ac:dyDescent="0.3">
      <c r="A2173" s="40" t="s">
        <v>89</v>
      </c>
      <c r="B2173" s="40" t="str">
        <f>VLOOKUP(A2173,'CENTROS DE COSTOS'!A:D,2,0)</f>
        <v>0036-0001</v>
      </c>
      <c r="C2173" s="40" t="str">
        <f>VLOOKUP(A2173,'CENTROS DE COSTOS'!A:D,3,0)</f>
        <v>Wompi Costa</v>
      </c>
      <c r="D2173" s="40">
        <v>5250</v>
      </c>
      <c r="E2173" s="40" t="s">
        <v>6012</v>
      </c>
      <c r="F2173" s="40" t="s">
        <v>6141</v>
      </c>
      <c r="G2173" s="40" t="s">
        <v>33</v>
      </c>
      <c r="H2173" s="40" t="s">
        <v>120</v>
      </c>
      <c r="I2173" s="40" t="s">
        <v>176</v>
      </c>
      <c r="J2173" s="40" t="s">
        <v>7859</v>
      </c>
      <c r="K2173" s="40" t="s">
        <v>1170</v>
      </c>
      <c r="L2173" s="40" t="s">
        <v>10125</v>
      </c>
      <c r="M2173" s="103">
        <v>45979.333333333343</v>
      </c>
      <c r="N2173" s="103">
        <v>45989.431250000001</v>
      </c>
      <c r="O2173" s="40" t="s">
        <v>35</v>
      </c>
      <c r="P2173" s="40" t="s">
        <v>35</v>
      </c>
      <c r="Q2173" s="40" t="s">
        <v>1494</v>
      </c>
      <c r="R2173" s="40" t="s">
        <v>1495</v>
      </c>
      <c r="S2173" s="40" t="s">
        <v>12359</v>
      </c>
      <c r="T2173" s="40" t="s">
        <v>1497</v>
      </c>
      <c r="U2173" s="40" t="s">
        <v>5076</v>
      </c>
      <c r="V2173" s="40" t="str">
        <f>VLOOKUP(D2173,TIPOLOGIA!A:F,5,0)</f>
        <v>LEJANA</v>
      </c>
      <c r="W2173" s="40" t="str">
        <f>VLOOKUP(D2173,TIPOLOGIA!A:F,6,0)</f>
        <v>TERRESTRE</v>
      </c>
      <c r="X2173" s="40" t="s">
        <v>1802</v>
      </c>
      <c r="Y2173" s="40">
        <v>1</v>
      </c>
      <c r="Z2173" s="51">
        <f>IF(T2173="SOPORTE_TELEFÓNICO",'TARIFAS 2025'!$B$14,IF(V2173="PRINCIPAL",'TARIFAS 2025'!$B$11,IF(V2173="INTERMEDIA",'TARIFAS 2025'!$C$11,IF(V2173="LEJANA",'TARIFAS 2025'!$D$11))))</f>
        <v>40250</v>
      </c>
      <c r="AA2173" s="51">
        <f t="shared" si="34"/>
        <v>40250</v>
      </c>
    </row>
    <row r="2174" spans="1:27" s="85" customFormat="1" x14ac:dyDescent="0.3">
      <c r="A2174" s="40" t="s">
        <v>89</v>
      </c>
      <c r="B2174" s="40" t="str">
        <f>VLOOKUP(A2174,'CENTROS DE COSTOS'!A:D,2,0)</f>
        <v>0036-0001</v>
      </c>
      <c r="C2174" s="40" t="str">
        <f>VLOOKUP(A2174,'CENTROS DE COSTOS'!A:D,3,0)</f>
        <v>Wompi Costa</v>
      </c>
      <c r="D2174" s="40">
        <v>5250</v>
      </c>
      <c r="E2174" s="40" t="s">
        <v>6013</v>
      </c>
      <c r="F2174" s="40" t="s">
        <v>6142</v>
      </c>
      <c r="G2174" s="40" t="s">
        <v>33</v>
      </c>
      <c r="H2174" s="40" t="s">
        <v>120</v>
      </c>
      <c r="I2174" s="40" t="s">
        <v>176</v>
      </c>
      <c r="J2174" s="40" t="s">
        <v>7860</v>
      </c>
      <c r="K2174" s="40" t="s">
        <v>1170</v>
      </c>
      <c r="L2174" s="40" t="s">
        <v>10126</v>
      </c>
      <c r="M2174" s="103">
        <v>45979.675000000003</v>
      </c>
      <c r="N2174" s="103">
        <v>45989.431944444441</v>
      </c>
      <c r="O2174" s="40" t="s">
        <v>35</v>
      </c>
      <c r="P2174" s="40" t="s">
        <v>35</v>
      </c>
      <c r="Q2174" s="40" t="s">
        <v>1494</v>
      </c>
      <c r="R2174" s="40" t="s">
        <v>1495</v>
      </c>
      <c r="S2174" s="40" t="s">
        <v>12360</v>
      </c>
      <c r="T2174" s="40" t="s">
        <v>1497</v>
      </c>
      <c r="U2174" s="40" t="s">
        <v>5078</v>
      </c>
      <c r="V2174" s="40" t="str">
        <f>VLOOKUP(D2174,TIPOLOGIA!A:F,5,0)</f>
        <v>LEJANA</v>
      </c>
      <c r="W2174" s="40" t="str">
        <f>VLOOKUP(D2174,TIPOLOGIA!A:F,6,0)</f>
        <v>TERRESTRE</v>
      </c>
      <c r="X2174" s="40" t="s">
        <v>1749</v>
      </c>
      <c r="Y2174" s="40">
        <v>1</v>
      </c>
      <c r="Z2174" s="51">
        <f>IF(T2174="SOPORTE_TELEFÓNICO",'TARIFAS 2025'!$B$14,IF(V2174="PRINCIPAL",'TARIFAS 2025'!$B$11,IF(V2174="INTERMEDIA",'TARIFAS 2025'!$C$11,IF(V2174="LEJANA",'TARIFAS 2025'!$D$11))))</f>
        <v>40250</v>
      </c>
      <c r="AA2174" s="51">
        <f t="shared" ref="AA2174:AA2237" si="35">Z2174*Y2174</f>
        <v>40250</v>
      </c>
    </row>
    <row r="2175" spans="1:27" s="85" customFormat="1" x14ac:dyDescent="0.3">
      <c r="A2175" s="40" t="s">
        <v>96</v>
      </c>
      <c r="B2175" s="40" t="str">
        <f>VLOOKUP(A2175,'CENTROS DE COSTOS'!A:D,2,0)</f>
        <v>0036-0007</v>
      </c>
      <c r="C2175" s="40" t="str">
        <f>VLOOKUP(A2175,'CENTROS DE COSTOS'!A:D,3,0)</f>
        <v>Wompi Santander</v>
      </c>
      <c r="D2175" s="40">
        <v>15740</v>
      </c>
      <c r="E2175" s="40" t="s">
        <v>6014</v>
      </c>
      <c r="F2175" s="40" t="s">
        <v>6143</v>
      </c>
      <c r="G2175" s="40" t="s">
        <v>33</v>
      </c>
      <c r="H2175" s="40" t="s">
        <v>322</v>
      </c>
      <c r="I2175" s="40" t="s">
        <v>408</v>
      </c>
      <c r="J2175" s="40" t="s">
        <v>7861</v>
      </c>
      <c r="K2175" s="40" t="s">
        <v>1170</v>
      </c>
      <c r="L2175" s="40" t="s">
        <v>10127</v>
      </c>
      <c r="M2175" s="103">
        <v>45980.34375</v>
      </c>
      <c r="N2175" s="103">
        <v>45989.431944444441</v>
      </c>
      <c r="O2175" s="40" t="s">
        <v>35</v>
      </c>
      <c r="P2175" s="40" t="s">
        <v>35</v>
      </c>
      <c r="Q2175" s="40" t="s">
        <v>1494</v>
      </c>
      <c r="R2175" s="40" t="s">
        <v>1495</v>
      </c>
      <c r="S2175" s="40" t="s">
        <v>12361</v>
      </c>
      <c r="T2175" s="40" t="s">
        <v>1497</v>
      </c>
      <c r="U2175" s="40" t="s">
        <v>5077</v>
      </c>
      <c r="V2175" s="40" t="str">
        <f>VLOOKUP(D2175,TIPOLOGIA!A:F,5,0)</f>
        <v>INTERMEDIA</v>
      </c>
      <c r="W2175" s="40" t="str">
        <f>VLOOKUP(D2175,TIPOLOGIA!A:F,6,0)</f>
        <v>TERRESTRE</v>
      </c>
      <c r="X2175" s="40" t="s">
        <v>1571</v>
      </c>
      <c r="Y2175" s="40">
        <v>1</v>
      </c>
      <c r="Z2175" s="51">
        <f>IF(T2175="SOPORTE_TELEFÓNICO",'TARIFAS 2025'!$B$14,IF(V2175="PRINCIPAL",'TARIFAS 2025'!$B$11,IF(V2175="INTERMEDIA",'TARIFAS 2025'!$C$11,IF(V2175="LEJANA",'TARIFAS 2025'!$D$11))))</f>
        <v>36351</v>
      </c>
      <c r="AA2175" s="51">
        <f t="shared" si="35"/>
        <v>36351</v>
      </c>
    </row>
    <row r="2176" spans="1:27" s="85" customFormat="1" x14ac:dyDescent="0.3">
      <c r="A2176" s="40" t="s">
        <v>91</v>
      </c>
      <c r="B2176" s="40" t="str">
        <f>VLOOKUP(A2176,'CENTROS DE COSTOS'!A:D,2,0)</f>
        <v>0036-0003</v>
      </c>
      <c r="C2176" s="40" t="str">
        <f>VLOOKUP(A2176,'CENTROS DE COSTOS'!A:D,3,0)</f>
        <v>Wompi Suroccidente</v>
      </c>
      <c r="D2176" s="40">
        <v>52786</v>
      </c>
      <c r="E2176" s="40" t="s">
        <v>6015</v>
      </c>
      <c r="F2176" s="40" t="s">
        <v>6144</v>
      </c>
      <c r="G2176" s="40" t="s">
        <v>33</v>
      </c>
      <c r="H2176" s="40" t="s">
        <v>133</v>
      </c>
      <c r="I2176" s="40" t="s">
        <v>887</v>
      </c>
      <c r="J2176" s="40" t="s">
        <v>7862</v>
      </c>
      <c r="K2176" s="40" t="s">
        <v>1170</v>
      </c>
      <c r="L2176" s="40" t="s">
        <v>10128</v>
      </c>
      <c r="M2176" s="103">
        <v>45982.682638888888</v>
      </c>
      <c r="N2176" s="103">
        <v>45989.432638888888</v>
      </c>
      <c r="O2176" s="40" t="s">
        <v>35</v>
      </c>
      <c r="P2176" s="40" t="s">
        <v>35</v>
      </c>
      <c r="Q2176" s="40" t="s">
        <v>1494</v>
      </c>
      <c r="R2176" s="40" t="s">
        <v>1495</v>
      </c>
      <c r="S2176" s="40" t="s">
        <v>12362</v>
      </c>
      <c r="T2176" s="40" t="s">
        <v>1497</v>
      </c>
      <c r="U2176" s="40" t="s">
        <v>5071</v>
      </c>
      <c r="V2176" s="40" t="str">
        <f>VLOOKUP(D2176,TIPOLOGIA!A:F,5,0)</f>
        <v>INTERMEDIA</v>
      </c>
      <c r="W2176" s="40" t="str">
        <f>VLOOKUP(D2176,TIPOLOGIA!A:F,6,0)</f>
        <v>TERRESTRE</v>
      </c>
      <c r="X2176" s="40" t="s">
        <v>1675</v>
      </c>
      <c r="Y2176" s="40">
        <v>1</v>
      </c>
      <c r="Z2176" s="51">
        <f>IF(T2176="SOPORTE_TELEFÓNICO",'TARIFAS 2025'!$B$14,IF(V2176="PRINCIPAL",'TARIFAS 2025'!$B$11,IF(V2176="INTERMEDIA",'TARIFAS 2025'!$C$11,IF(V2176="LEJANA",'TARIFAS 2025'!$D$11))))</f>
        <v>36351</v>
      </c>
      <c r="AA2176" s="51">
        <f t="shared" si="35"/>
        <v>36351</v>
      </c>
    </row>
    <row r="2177" spans="1:27" s="85" customFormat="1" x14ac:dyDescent="0.3">
      <c r="A2177" s="40" t="s">
        <v>89</v>
      </c>
      <c r="B2177" s="40" t="str">
        <f>VLOOKUP(A2177,'CENTROS DE COSTOS'!A:D,2,0)</f>
        <v>0036-0001</v>
      </c>
      <c r="C2177" s="40" t="str">
        <f>VLOOKUP(A2177,'CENTROS DE COSTOS'!A:D,3,0)</f>
        <v>Wompi Costa</v>
      </c>
      <c r="D2177" s="40">
        <v>23807</v>
      </c>
      <c r="E2177" s="40" t="s">
        <v>6016</v>
      </c>
      <c r="F2177" s="40" t="s">
        <v>6145</v>
      </c>
      <c r="G2177" s="40" t="s">
        <v>33</v>
      </c>
      <c r="H2177" s="40" t="s">
        <v>276</v>
      </c>
      <c r="I2177" s="40" t="s">
        <v>615</v>
      </c>
      <c r="J2177" s="40" t="s">
        <v>7863</v>
      </c>
      <c r="K2177" s="40" t="s">
        <v>1170</v>
      </c>
      <c r="L2177" s="40" t="s">
        <v>10129</v>
      </c>
      <c r="M2177" s="103">
        <v>45985.333333333343</v>
      </c>
      <c r="N2177" s="103">
        <v>45989.433333333327</v>
      </c>
      <c r="O2177" s="40" t="s">
        <v>35</v>
      </c>
      <c r="P2177" s="40" t="s">
        <v>35</v>
      </c>
      <c r="Q2177" s="40" t="s">
        <v>1494</v>
      </c>
      <c r="R2177" s="40" t="s">
        <v>1495</v>
      </c>
      <c r="S2177" s="40" t="s">
        <v>12363</v>
      </c>
      <c r="T2177" s="40" t="s">
        <v>1497</v>
      </c>
      <c r="U2177" s="40" t="s">
        <v>5079</v>
      </c>
      <c r="V2177" s="40" t="str">
        <f>VLOOKUP(D2177,TIPOLOGIA!A:F,5,0)</f>
        <v>LEJANA</v>
      </c>
      <c r="W2177" s="40" t="str">
        <f>VLOOKUP(D2177,TIPOLOGIA!A:F,6,0)</f>
        <v>TERRESTRE</v>
      </c>
      <c r="X2177" s="40" t="s">
        <v>1802</v>
      </c>
      <c r="Y2177" s="40">
        <v>1</v>
      </c>
      <c r="Z2177" s="51">
        <f>IF(T2177="SOPORTE_TELEFÓNICO",'TARIFAS 2025'!$B$14,IF(V2177="PRINCIPAL",'TARIFAS 2025'!$B$11,IF(V2177="INTERMEDIA",'TARIFAS 2025'!$C$11,IF(V2177="LEJANA",'TARIFAS 2025'!$D$11))))</f>
        <v>40250</v>
      </c>
      <c r="AA2177" s="51">
        <f t="shared" si="35"/>
        <v>40250</v>
      </c>
    </row>
    <row r="2178" spans="1:27" s="85" customFormat="1" x14ac:dyDescent="0.3">
      <c r="A2178" s="40" t="s">
        <v>90</v>
      </c>
      <c r="B2178" s="40" t="str">
        <f>VLOOKUP(A2178,'CENTROS DE COSTOS'!A:D,2,0)</f>
        <v>0036-0006</v>
      </c>
      <c r="C2178" s="40" t="str">
        <f>VLOOKUP(A2178,'CENTROS DE COSTOS'!A:D,3,0)</f>
        <v>Wompi Oriente</v>
      </c>
      <c r="D2178" s="40">
        <v>41132</v>
      </c>
      <c r="E2178" s="40" t="s">
        <v>6017</v>
      </c>
      <c r="F2178" s="40" t="s">
        <v>6146</v>
      </c>
      <c r="G2178" s="40" t="s">
        <v>33</v>
      </c>
      <c r="H2178" s="40" t="s">
        <v>740</v>
      </c>
      <c r="I2178" s="40" t="s">
        <v>747</v>
      </c>
      <c r="J2178" s="40" t="s">
        <v>7864</v>
      </c>
      <c r="K2178" s="40" t="s">
        <v>1170</v>
      </c>
      <c r="L2178" s="40" t="s">
        <v>10130</v>
      </c>
      <c r="M2178" s="103">
        <v>45985.333333333343</v>
      </c>
      <c r="N2178" s="103">
        <v>45989.433333333327</v>
      </c>
      <c r="O2178" s="40" t="s">
        <v>35</v>
      </c>
      <c r="P2178" s="40" t="s">
        <v>35</v>
      </c>
      <c r="Q2178" s="40" t="s">
        <v>1494</v>
      </c>
      <c r="R2178" s="40" t="s">
        <v>1495</v>
      </c>
      <c r="S2178" s="40" t="s">
        <v>12364</v>
      </c>
      <c r="T2178" s="40" t="s">
        <v>1497</v>
      </c>
      <c r="U2178" s="40" t="s">
        <v>5077</v>
      </c>
      <c r="V2178" s="40" t="str">
        <f>VLOOKUP(D2178,TIPOLOGIA!A:F,5,0)</f>
        <v>INTERMEDIA</v>
      </c>
      <c r="W2178" s="40" t="str">
        <f>VLOOKUP(D2178,TIPOLOGIA!A:F,6,0)</f>
        <v>TERRESTRE</v>
      </c>
      <c r="X2178" s="40" t="s">
        <v>1591</v>
      </c>
      <c r="Y2178" s="40">
        <v>1</v>
      </c>
      <c r="Z2178" s="51">
        <f>IF(T2178="SOPORTE_TELEFÓNICO",'TARIFAS 2025'!$B$14,IF(V2178="PRINCIPAL",'TARIFAS 2025'!$B$11,IF(V2178="INTERMEDIA",'TARIFAS 2025'!$C$11,IF(V2178="LEJANA",'TARIFAS 2025'!$D$11))))</f>
        <v>36351</v>
      </c>
      <c r="AA2178" s="51">
        <f t="shared" si="35"/>
        <v>36351</v>
      </c>
    </row>
    <row r="2179" spans="1:27" s="85" customFormat="1" x14ac:dyDescent="0.3">
      <c r="A2179" s="40" t="s">
        <v>96</v>
      </c>
      <c r="B2179" s="40" t="str">
        <f>VLOOKUP(A2179,'CENTROS DE COSTOS'!A:D,2,0)</f>
        <v>0036-0007</v>
      </c>
      <c r="C2179" s="40" t="str">
        <f>VLOOKUP(A2179,'CENTROS DE COSTOS'!A:D,3,0)</f>
        <v>Wompi Santander</v>
      </c>
      <c r="D2179" s="40">
        <v>15176</v>
      </c>
      <c r="E2179" s="40" t="s">
        <v>6018</v>
      </c>
      <c r="F2179" s="40" t="s">
        <v>6147</v>
      </c>
      <c r="G2179" s="40" t="s">
        <v>33</v>
      </c>
      <c r="H2179" s="40" t="s">
        <v>322</v>
      </c>
      <c r="I2179" s="40" t="s">
        <v>338</v>
      </c>
      <c r="J2179" s="40" t="s">
        <v>7865</v>
      </c>
      <c r="K2179" s="40" t="s">
        <v>1170</v>
      </c>
      <c r="L2179" s="40" t="s">
        <v>10131</v>
      </c>
      <c r="M2179" s="103">
        <v>45985.529861111107</v>
      </c>
      <c r="N2179" s="103">
        <v>45989.434027777781</v>
      </c>
      <c r="O2179" s="40" t="s">
        <v>35</v>
      </c>
      <c r="P2179" s="40" t="s">
        <v>35</v>
      </c>
      <c r="Q2179" s="40" t="s">
        <v>1494</v>
      </c>
      <c r="R2179" s="40" t="s">
        <v>1495</v>
      </c>
      <c r="S2179" s="40" t="s">
        <v>12365</v>
      </c>
      <c r="T2179" s="40" t="s">
        <v>1497</v>
      </c>
      <c r="U2179" s="40" t="s">
        <v>5078</v>
      </c>
      <c r="V2179" s="40" t="str">
        <f>VLOOKUP(D2179,TIPOLOGIA!A:F,5,0)</f>
        <v>LEJANA</v>
      </c>
      <c r="W2179" s="40" t="str">
        <f>VLOOKUP(D2179,TIPOLOGIA!A:F,6,0)</f>
        <v>TERRESTRE</v>
      </c>
      <c r="X2179" s="40" t="s">
        <v>1591</v>
      </c>
      <c r="Y2179" s="40">
        <v>1</v>
      </c>
      <c r="Z2179" s="51">
        <f>IF(T2179="SOPORTE_TELEFÓNICO",'TARIFAS 2025'!$B$14,IF(V2179="PRINCIPAL",'TARIFAS 2025'!$B$11,IF(V2179="INTERMEDIA",'TARIFAS 2025'!$C$11,IF(V2179="LEJANA",'TARIFAS 2025'!$D$11))))</f>
        <v>40250</v>
      </c>
      <c r="AA2179" s="51">
        <f t="shared" si="35"/>
        <v>40250</v>
      </c>
    </row>
    <row r="2180" spans="1:27" s="85" customFormat="1" x14ac:dyDescent="0.3">
      <c r="A2180" s="40" t="s">
        <v>77</v>
      </c>
      <c r="B2180" s="40" t="str">
        <f>VLOOKUP(A2180,'CENTROS DE COSTOS'!A:D,2,0)</f>
        <v>0036-0003</v>
      </c>
      <c r="C2180" s="40" t="str">
        <f>VLOOKUP(A2180,'CENTROS DE COSTOS'!A:D,3,0)</f>
        <v>Wompi Suroccidente</v>
      </c>
      <c r="D2180" s="40">
        <v>76233</v>
      </c>
      <c r="E2180" s="40" t="s">
        <v>6019</v>
      </c>
      <c r="F2180" s="40" t="s">
        <v>6148</v>
      </c>
      <c r="G2180" s="40" t="s">
        <v>33</v>
      </c>
      <c r="H2180" s="40" t="s">
        <v>1101</v>
      </c>
      <c r="I2180" s="40" t="s">
        <v>1110</v>
      </c>
      <c r="J2180" s="40" t="s">
        <v>7866</v>
      </c>
      <c r="K2180" s="40" t="s">
        <v>1170</v>
      </c>
      <c r="L2180" s="40" t="s">
        <v>10132</v>
      </c>
      <c r="M2180" s="103">
        <v>45985.652083333327</v>
      </c>
      <c r="N2180" s="103">
        <v>45989.43472222222</v>
      </c>
      <c r="O2180" s="40" t="s">
        <v>35</v>
      </c>
      <c r="P2180" s="40" t="s">
        <v>35</v>
      </c>
      <c r="Q2180" s="40" t="s">
        <v>1494</v>
      </c>
      <c r="R2180" s="40" t="s">
        <v>1495</v>
      </c>
      <c r="S2180" s="40" t="s">
        <v>12366</v>
      </c>
      <c r="T2180" s="40" t="s">
        <v>1497</v>
      </c>
      <c r="U2180" s="40" t="s">
        <v>5077</v>
      </c>
      <c r="V2180" s="40" t="str">
        <f>VLOOKUP(D2180,TIPOLOGIA!A:F,5,0)</f>
        <v>INTERMEDIA</v>
      </c>
      <c r="W2180" s="40" t="str">
        <f>VLOOKUP(D2180,TIPOLOGIA!A:F,6,0)</f>
        <v>TERRESTRE</v>
      </c>
      <c r="X2180" s="40" t="s">
        <v>1802</v>
      </c>
      <c r="Y2180" s="40">
        <v>1</v>
      </c>
      <c r="Z2180" s="51">
        <f>IF(T2180="SOPORTE_TELEFÓNICO",'TARIFAS 2025'!$B$14,IF(V2180="PRINCIPAL",'TARIFAS 2025'!$B$11,IF(V2180="INTERMEDIA",'TARIFAS 2025'!$C$11,IF(V2180="LEJANA",'TARIFAS 2025'!$D$11))))</f>
        <v>36351</v>
      </c>
      <c r="AA2180" s="51">
        <f t="shared" si="35"/>
        <v>36351</v>
      </c>
    </row>
    <row r="2181" spans="1:27" s="85" customFormat="1" x14ac:dyDescent="0.3">
      <c r="A2181" s="40" t="s">
        <v>71</v>
      </c>
      <c r="B2181" s="40" t="str">
        <f>VLOOKUP(A2181,'CENTROS DE COSTOS'!A:D,2,0)</f>
        <v>0036-0004</v>
      </c>
      <c r="C2181" s="40" t="str">
        <f>VLOOKUP(A2181,'CENTROS DE COSTOS'!A:D,3,0)</f>
        <v>Wompi Centro</v>
      </c>
      <c r="D2181" s="40">
        <v>25290</v>
      </c>
      <c r="E2181" s="40" t="s">
        <v>6020</v>
      </c>
      <c r="F2181" s="40" t="s">
        <v>6149</v>
      </c>
      <c r="G2181" s="40" t="s">
        <v>33</v>
      </c>
      <c r="H2181" s="40" t="s">
        <v>618</v>
      </c>
      <c r="I2181" s="40" t="s">
        <v>652</v>
      </c>
      <c r="J2181" s="40" t="s">
        <v>7867</v>
      </c>
      <c r="K2181" s="40" t="s">
        <v>1170</v>
      </c>
      <c r="L2181" s="40" t="s">
        <v>10133</v>
      </c>
      <c r="M2181" s="103">
        <v>45986.404861111107</v>
      </c>
      <c r="N2181" s="103">
        <v>45989.435416666667</v>
      </c>
      <c r="O2181" s="40" t="s">
        <v>35</v>
      </c>
      <c r="P2181" s="40" t="s">
        <v>35</v>
      </c>
      <c r="Q2181" s="40" t="s">
        <v>1494</v>
      </c>
      <c r="R2181" s="40" t="s">
        <v>1495</v>
      </c>
      <c r="S2181" s="40" t="s">
        <v>12367</v>
      </c>
      <c r="T2181" s="40" t="s">
        <v>1497</v>
      </c>
      <c r="U2181" s="40" t="s">
        <v>5075</v>
      </c>
      <c r="V2181" s="40" t="str">
        <f>VLOOKUP(D2181,TIPOLOGIA!A:F,5,0)</f>
        <v>INTERMEDIA</v>
      </c>
      <c r="W2181" s="40" t="str">
        <f>VLOOKUP(D2181,TIPOLOGIA!A:F,6,0)</f>
        <v>TERRESTRE</v>
      </c>
      <c r="X2181" s="40" t="s">
        <v>1802</v>
      </c>
      <c r="Y2181" s="40">
        <v>1</v>
      </c>
      <c r="Z2181" s="51">
        <f>IF(T2181="SOPORTE_TELEFÓNICO",'TARIFAS 2025'!$B$14,IF(V2181="PRINCIPAL",'TARIFAS 2025'!$B$11,IF(V2181="INTERMEDIA",'TARIFAS 2025'!$C$11,IF(V2181="LEJANA",'TARIFAS 2025'!$D$11))))</f>
        <v>36351</v>
      </c>
      <c r="AA2181" s="51">
        <f t="shared" si="35"/>
        <v>36351</v>
      </c>
    </row>
    <row r="2182" spans="1:27" s="85" customFormat="1" x14ac:dyDescent="0.3">
      <c r="A2182" s="40" t="s">
        <v>77</v>
      </c>
      <c r="B2182" s="40" t="str">
        <f>VLOOKUP(A2182,'CENTROS DE COSTOS'!A:D,2,0)</f>
        <v>0036-0003</v>
      </c>
      <c r="C2182" s="40" t="str">
        <f>VLOOKUP(A2182,'CENTROS DE COSTOS'!A:D,3,0)</f>
        <v>Wompi Suroccidente</v>
      </c>
      <c r="D2182" s="40">
        <v>19573</v>
      </c>
      <c r="E2182" s="40" t="s">
        <v>6021</v>
      </c>
      <c r="F2182" s="40" t="s">
        <v>6150</v>
      </c>
      <c r="G2182" s="40" t="s">
        <v>33</v>
      </c>
      <c r="H2182" s="40" t="s">
        <v>498</v>
      </c>
      <c r="I2182" s="40" t="s">
        <v>523</v>
      </c>
      <c r="J2182" s="40" t="s">
        <v>1747</v>
      </c>
      <c r="K2182" s="40" t="s">
        <v>1170</v>
      </c>
      <c r="L2182" s="40" t="s">
        <v>10134</v>
      </c>
      <c r="M2182" s="103">
        <v>45985.67083333333</v>
      </c>
      <c r="N2182" s="103">
        <v>45989.435416666667</v>
      </c>
      <c r="O2182" s="40" t="s">
        <v>35</v>
      </c>
      <c r="P2182" s="40" t="s">
        <v>35</v>
      </c>
      <c r="Q2182" s="40" t="s">
        <v>1494</v>
      </c>
      <c r="R2182" s="40" t="s">
        <v>1495</v>
      </c>
      <c r="S2182" s="40" t="s">
        <v>12368</v>
      </c>
      <c r="T2182" s="40" t="s">
        <v>1497</v>
      </c>
      <c r="U2182" s="40" t="s">
        <v>5076</v>
      </c>
      <c r="V2182" s="40" t="str">
        <f>VLOOKUP(D2182,TIPOLOGIA!A:F,5,0)</f>
        <v>INTERMEDIA</v>
      </c>
      <c r="W2182" s="40" t="str">
        <f>VLOOKUP(D2182,TIPOLOGIA!A:F,6,0)</f>
        <v>TERRESTRE</v>
      </c>
      <c r="X2182" s="40" t="s">
        <v>1591</v>
      </c>
      <c r="Y2182" s="40">
        <v>1</v>
      </c>
      <c r="Z2182" s="51">
        <f>IF(T2182="SOPORTE_TELEFÓNICO",'TARIFAS 2025'!$B$14,IF(V2182="PRINCIPAL",'TARIFAS 2025'!$B$11,IF(V2182="INTERMEDIA",'TARIFAS 2025'!$C$11,IF(V2182="LEJANA",'TARIFAS 2025'!$D$11))))</f>
        <v>36351</v>
      </c>
      <c r="AA2182" s="51">
        <f t="shared" si="35"/>
        <v>36351</v>
      </c>
    </row>
    <row r="2183" spans="1:27" s="85" customFormat="1" x14ac:dyDescent="0.3">
      <c r="A2183" s="40" t="s">
        <v>96</v>
      </c>
      <c r="B2183" s="40" t="str">
        <f>VLOOKUP(A2183,'CENTROS DE COSTOS'!A:D,2,0)</f>
        <v>0036-0007</v>
      </c>
      <c r="C2183" s="40" t="str">
        <f>VLOOKUP(A2183,'CENTROS DE COSTOS'!A:D,3,0)</f>
        <v>Wompi Santander</v>
      </c>
      <c r="D2183" s="40">
        <v>15759</v>
      </c>
      <c r="E2183" s="40" t="s">
        <v>6022</v>
      </c>
      <c r="F2183" s="40" t="s">
        <v>6151</v>
      </c>
      <c r="G2183" s="40" t="s">
        <v>33</v>
      </c>
      <c r="H2183" s="40" t="s">
        <v>322</v>
      </c>
      <c r="I2183" s="40" t="s">
        <v>412</v>
      </c>
      <c r="J2183" s="40" t="s">
        <v>7868</v>
      </c>
      <c r="K2183" s="40" t="s">
        <v>1170</v>
      </c>
      <c r="L2183" s="40" t="s">
        <v>10135</v>
      </c>
      <c r="M2183" s="103">
        <v>45986.539583333331</v>
      </c>
      <c r="N2183" s="103">
        <v>45989.436111111107</v>
      </c>
      <c r="O2183" s="40" t="s">
        <v>35</v>
      </c>
      <c r="P2183" s="40" t="s">
        <v>35</v>
      </c>
      <c r="Q2183" s="40" t="s">
        <v>1494</v>
      </c>
      <c r="R2183" s="40" t="s">
        <v>1495</v>
      </c>
      <c r="S2183" s="40" t="s">
        <v>12369</v>
      </c>
      <c r="T2183" s="40" t="s">
        <v>1497</v>
      </c>
      <c r="U2183" s="40" t="s">
        <v>5075</v>
      </c>
      <c r="V2183" s="40" t="str">
        <f>VLOOKUP(D2183,TIPOLOGIA!A:F,5,0)</f>
        <v>INTERMEDIA</v>
      </c>
      <c r="W2183" s="40" t="str">
        <f>VLOOKUP(D2183,TIPOLOGIA!A:F,6,0)</f>
        <v>TERRESTRE</v>
      </c>
      <c r="X2183" s="40" t="s">
        <v>1591</v>
      </c>
      <c r="Y2183" s="40">
        <v>1</v>
      </c>
      <c r="Z2183" s="51">
        <f>IF(T2183="SOPORTE_TELEFÓNICO",'TARIFAS 2025'!$B$14,IF(V2183="PRINCIPAL",'TARIFAS 2025'!$B$11,IF(V2183="INTERMEDIA",'TARIFAS 2025'!$C$11,IF(V2183="LEJANA",'TARIFAS 2025'!$D$11))))</f>
        <v>36351</v>
      </c>
      <c r="AA2183" s="51">
        <f t="shared" si="35"/>
        <v>36351</v>
      </c>
    </row>
    <row r="2184" spans="1:27" s="85" customFormat="1" x14ac:dyDescent="0.3">
      <c r="A2184" s="40" t="s">
        <v>71</v>
      </c>
      <c r="B2184" s="40" t="str">
        <f>VLOOKUP(A2184,'CENTROS DE COSTOS'!A:D,2,0)</f>
        <v>0036-0004</v>
      </c>
      <c r="C2184" s="40" t="str">
        <f>VLOOKUP(A2184,'CENTROS DE COSTOS'!A:D,3,0)</f>
        <v>Wompi Centro</v>
      </c>
      <c r="D2184" s="40">
        <v>25596</v>
      </c>
      <c r="E2184" s="40" t="s">
        <v>6023</v>
      </c>
      <c r="F2184" s="40" t="s">
        <v>6152</v>
      </c>
      <c r="G2184" s="40" t="s">
        <v>33</v>
      </c>
      <c r="H2184" s="40" t="s">
        <v>618</v>
      </c>
      <c r="I2184" s="40" t="s">
        <v>690</v>
      </c>
      <c r="J2184" s="40" t="s">
        <v>7869</v>
      </c>
      <c r="K2184" s="40" t="s">
        <v>1170</v>
      </c>
      <c r="L2184" s="40" t="s">
        <v>10136</v>
      </c>
      <c r="M2184" s="103">
        <v>45986.648611111108</v>
      </c>
      <c r="N2184" s="103">
        <v>45989.436805555553</v>
      </c>
      <c r="O2184" s="40" t="s">
        <v>35</v>
      </c>
      <c r="P2184" s="40" t="s">
        <v>35</v>
      </c>
      <c r="Q2184" s="40" t="s">
        <v>1494</v>
      </c>
      <c r="R2184" s="40" t="s">
        <v>1495</v>
      </c>
      <c r="S2184" s="40" t="s">
        <v>12370</v>
      </c>
      <c r="T2184" s="40" t="s">
        <v>1497</v>
      </c>
      <c r="U2184" s="40" t="s">
        <v>5077</v>
      </c>
      <c r="V2184" s="40" t="str">
        <f>VLOOKUP(D2184,TIPOLOGIA!A:F,5,0)</f>
        <v>LEJANA</v>
      </c>
      <c r="W2184" s="40" t="str">
        <f>VLOOKUP(D2184,TIPOLOGIA!A:F,6,0)</f>
        <v>TERRESTRE</v>
      </c>
      <c r="X2184" s="40" t="s">
        <v>1802</v>
      </c>
      <c r="Y2184" s="40">
        <v>1</v>
      </c>
      <c r="Z2184" s="51">
        <f>IF(T2184="SOPORTE_TELEFÓNICO",'TARIFAS 2025'!$B$14,IF(V2184="PRINCIPAL",'TARIFAS 2025'!$B$11,IF(V2184="INTERMEDIA",'TARIFAS 2025'!$C$11,IF(V2184="LEJANA",'TARIFAS 2025'!$D$11))))</f>
        <v>40250</v>
      </c>
      <c r="AA2184" s="51">
        <f t="shared" si="35"/>
        <v>40250</v>
      </c>
    </row>
    <row r="2185" spans="1:27" s="85" customFormat="1" x14ac:dyDescent="0.3">
      <c r="A2185" s="40" t="s">
        <v>71</v>
      </c>
      <c r="B2185" s="40" t="str">
        <f>VLOOKUP(A2185,'CENTROS DE COSTOS'!A:D,2,0)</f>
        <v>0036-0004</v>
      </c>
      <c r="C2185" s="40" t="str">
        <f>VLOOKUP(A2185,'CENTROS DE COSTOS'!A:D,3,0)</f>
        <v>Wompi Centro</v>
      </c>
      <c r="D2185" s="40">
        <v>25815</v>
      </c>
      <c r="E2185" s="40" t="s">
        <v>6024</v>
      </c>
      <c r="F2185" s="40" t="s">
        <v>6153</v>
      </c>
      <c r="G2185" s="40" t="s">
        <v>33</v>
      </c>
      <c r="H2185" s="40" t="s">
        <v>618</v>
      </c>
      <c r="I2185" s="40" t="s">
        <v>711</v>
      </c>
      <c r="J2185" s="40" t="s">
        <v>6558</v>
      </c>
      <c r="K2185" s="40" t="s">
        <v>1170</v>
      </c>
      <c r="L2185" s="40" t="s">
        <v>10137</v>
      </c>
      <c r="M2185" s="103">
        <v>45986.623611111107</v>
      </c>
      <c r="N2185" s="103">
        <v>45989.436805555553</v>
      </c>
      <c r="O2185" s="40" t="s">
        <v>35</v>
      </c>
      <c r="P2185" s="40" t="s">
        <v>35</v>
      </c>
      <c r="Q2185" s="40" t="s">
        <v>1494</v>
      </c>
      <c r="R2185" s="40" t="s">
        <v>1495</v>
      </c>
      <c r="S2185" s="40" t="s">
        <v>12371</v>
      </c>
      <c r="T2185" s="40" t="s">
        <v>1497</v>
      </c>
      <c r="U2185" s="40" t="s">
        <v>5077</v>
      </c>
      <c r="V2185" s="40" t="str">
        <f>VLOOKUP(D2185,TIPOLOGIA!A:F,5,0)</f>
        <v>LEJANA</v>
      </c>
      <c r="W2185" s="40" t="str">
        <f>VLOOKUP(D2185,TIPOLOGIA!A:F,6,0)</f>
        <v>TERRESTRE</v>
      </c>
      <c r="X2185" s="40" t="s">
        <v>1802</v>
      </c>
      <c r="Y2185" s="40">
        <v>1</v>
      </c>
      <c r="Z2185" s="51">
        <f>IF(T2185="SOPORTE_TELEFÓNICO",'TARIFAS 2025'!$B$14,IF(V2185="PRINCIPAL",'TARIFAS 2025'!$B$11,IF(V2185="INTERMEDIA",'TARIFAS 2025'!$C$11,IF(V2185="LEJANA",'TARIFAS 2025'!$D$11))))</f>
        <v>40250</v>
      </c>
      <c r="AA2185" s="51">
        <f t="shared" si="35"/>
        <v>40250</v>
      </c>
    </row>
    <row r="2186" spans="1:27" s="85" customFormat="1" x14ac:dyDescent="0.3">
      <c r="A2186" s="40" t="s">
        <v>85</v>
      </c>
      <c r="B2186" s="40" t="str">
        <f>VLOOKUP(A2186,'CENTROS DE COSTOS'!A:D,2,0)</f>
        <v>0036-0006</v>
      </c>
      <c r="C2186" s="40" t="str">
        <f>VLOOKUP(A2186,'CENTROS DE COSTOS'!A:D,3,0)</f>
        <v>Wompi Oriente</v>
      </c>
      <c r="D2186" s="40">
        <v>73030</v>
      </c>
      <c r="E2186" s="40" t="s">
        <v>6025</v>
      </c>
      <c r="F2186" s="40" t="s">
        <v>6154</v>
      </c>
      <c r="G2186" s="40" t="s">
        <v>33</v>
      </c>
      <c r="H2186" s="40" t="s">
        <v>1056</v>
      </c>
      <c r="I2186" s="40" t="s">
        <v>1059</v>
      </c>
      <c r="J2186" s="40" t="s">
        <v>7870</v>
      </c>
      <c r="K2186" s="40" t="s">
        <v>1170</v>
      </c>
      <c r="L2186" s="40" t="s">
        <v>10138</v>
      </c>
      <c r="M2186" s="103">
        <v>45987.333333333343</v>
      </c>
      <c r="N2186" s="103">
        <v>45989.4375</v>
      </c>
      <c r="O2186" s="40" t="s">
        <v>35</v>
      </c>
      <c r="P2186" s="40" t="s">
        <v>35</v>
      </c>
      <c r="Q2186" s="40" t="s">
        <v>1494</v>
      </c>
      <c r="R2186" s="40" t="s">
        <v>1495</v>
      </c>
      <c r="S2186" s="40" t="s">
        <v>12372</v>
      </c>
      <c r="T2186" s="40" t="s">
        <v>1497</v>
      </c>
      <c r="U2186" s="40" t="s">
        <v>5071</v>
      </c>
      <c r="V2186" s="40" t="str">
        <f>VLOOKUP(D2186,TIPOLOGIA!A:F,5,0)</f>
        <v>INTERMEDIA</v>
      </c>
      <c r="W2186" s="40" t="str">
        <f>VLOOKUP(D2186,TIPOLOGIA!A:F,6,0)</f>
        <v>TERRESTRE</v>
      </c>
      <c r="X2186" s="40" t="s">
        <v>1802</v>
      </c>
      <c r="Y2186" s="40">
        <v>1</v>
      </c>
      <c r="Z2186" s="51">
        <f>IF(T2186="SOPORTE_TELEFÓNICO",'TARIFAS 2025'!$B$14,IF(V2186="PRINCIPAL",'TARIFAS 2025'!$B$11,IF(V2186="INTERMEDIA",'TARIFAS 2025'!$C$11,IF(V2186="LEJANA",'TARIFAS 2025'!$D$11))))</f>
        <v>36351</v>
      </c>
      <c r="AA2186" s="51">
        <f t="shared" si="35"/>
        <v>36351</v>
      </c>
    </row>
    <row r="2187" spans="1:27" s="85" customFormat="1" x14ac:dyDescent="0.3">
      <c r="A2187" s="40" t="s">
        <v>71</v>
      </c>
      <c r="B2187" s="40" t="str">
        <f>VLOOKUP(A2187,'CENTROS DE COSTOS'!A:D,2,0)</f>
        <v>0036-0004</v>
      </c>
      <c r="C2187" s="40" t="str">
        <f>VLOOKUP(A2187,'CENTROS DE COSTOS'!A:D,3,0)</f>
        <v>Wompi Centro</v>
      </c>
      <c r="D2187" s="40">
        <v>25290</v>
      </c>
      <c r="E2187" s="40" t="s">
        <v>6026</v>
      </c>
      <c r="F2187" s="40" t="s">
        <v>2808</v>
      </c>
      <c r="G2187" s="40" t="s">
        <v>33</v>
      </c>
      <c r="H2187" s="40" t="s">
        <v>618</v>
      </c>
      <c r="I2187" s="40" t="s">
        <v>652</v>
      </c>
      <c r="J2187" s="40" t="s">
        <v>3347</v>
      </c>
      <c r="K2187" s="40" t="s">
        <v>1170</v>
      </c>
      <c r="L2187" s="40" t="s">
        <v>10139</v>
      </c>
      <c r="M2187" s="103">
        <v>45987.400694444441</v>
      </c>
      <c r="N2187" s="103">
        <v>45989.438194444447</v>
      </c>
      <c r="O2187" s="40" t="s">
        <v>35</v>
      </c>
      <c r="P2187" s="40" t="s">
        <v>35</v>
      </c>
      <c r="Q2187" s="40" t="s">
        <v>1494</v>
      </c>
      <c r="R2187" s="40" t="s">
        <v>1495</v>
      </c>
      <c r="S2187" s="40" t="s">
        <v>12373</v>
      </c>
      <c r="T2187" s="40" t="s">
        <v>1497</v>
      </c>
      <c r="U2187" s="40" t="s">
        <v>5077</v>
      </c>
      <c r="V2187" s="40" t="str">
        <f>VLOOKUP(D2187,TIPOLOGIA!A:F,5,0)</f>
        <v>INTERMEDIA</v>
      </c>
      <c r="W2187" s="40" t="str">
        <f>VLOOKUP(D2187,TIPOLOGIA!A:F,6,0)</f>
        <v>TERRESTRE</v>
      </c>
      <c r="X2187" s="40" t="s">
        <v>1802</v>
      </c>
      <c r="Y2187" s="40">
        <v>1</v>
      </c>
      <c r="Z2187" s="51">
        <f>IF(T2187="SOPORTE_TELEFÓNICO",'TARIFAS 2025'!$B$14,IF(V2187="PRINCIPAL",'TARIFAS 2025'!$B$11,IF(V2187="INTERMEDIA",'TARIFAS 2025'!$C$11,IF(V2187="LEJANA",'TARIFAS 2025'!$D$11))))</f>
        <v>36351</v>
      </c>
      <c r="AA2187" s="51">
        <f t="shared" si="35"/>
        <v>36351</v>
      </c>
    </row>
    <row r="2188" spans="1:27" s="85" customFormat="1" x14ac:dyDescent="0.3">
      <c r="A2188" s="40" t="s">
        <v>71</v>
      </c>
      <c r="B2188" s="40" t="str">
        <f>VLOOKUP(A2188,'CENTROS DE COSTOS'!A:D,2,0)</f>
        <v>0036-0004</v>
      </c>
      <c r="C2188" s="40" t="str">
        <f>VLOOKUP(A2188,'CENTROS DE COSTOS'!A:D,3,0)</f>
        <v>Wompi Centro</v>
      </c>
      <c r="D2188" s="40">
        <v>25035</v>
      </c>
      <c r="E2188" s="40" t="s">
        <v>6027</v>
      </c>
      <c r="F2188" s="40" t="s">
        <v>6155</v>
      </c>
      <c r="G2188" s="40" t="s">
        <v>33</v>
      </c>
      <c r="H2188" s="40" t="s">
        <v>618</v>
      </c>
      <c r="I2188" s="40" t="s">
        <v>625</v>
      </c>
      <c r="J2188" s="40" t="s">
        <v>6455</v>
      </c>
      <c r="K2188" s="40" t="s">
        <v>1170</v>
      </c>
      <c r="L2188" s="40" t="s">
        <v>10140</v>
      </c>
      <c r="M2188" s="103">
        <v>45987.356249999997</v>
      </c>
      <c r="N2188" s="103">
        <v>45989.438194444447</v>
      </c>
      <c r="O2188" s="40" t="s">
        <v>35</v>
      </c>
      <c r="P2188" s="40" t="s">
        <v>35</v>
      </c>
      <c r="Q2188" s="40" t="s">
        <v>1494</v>
      </c>
      <c r="R2188" s="40" t="s">
        <v>1495</v>
      </c>
      <c r="S2188" s="40" t="s">
        <v>12374</v>
      </c>
      <c r="T2188" s="40" t="s">
        <v>1497</v>
      </c>
      <c r="U2188" s="40" t="s">
        <v>5071</v>
      </c>
      <c r="V2188" s="40" t="str">
        <f>VLOOKUP(D2188,TIPOLOGIA!A:F,5,0)</f>
        <v>INTERMEDIA</v>
      </c>
      <c r="W2188" s="40" t="str">
        <f>VLOOKUP(D2188,TIPOLOGIA!A:F,6,0)</f>
        <v>TERRESTRE</v>
      </c>
      <c r="X2188" s="40" t="s">
        <v>1802</v>
      </c>
      <c r="Y2188" s="40">
        <v>1</v>
      </c>
      <c r="Z2188" s="51">
        <f>IF(T2188="SOPORTE_TELEFÓNICO",'TARIFAS 2025'!$B$14,IF(V2188="PRINCIPAL",'TARIFAS 2025'!$B$11,IF(V2188="INTERMEDIA",'TARIFAS 2025'!$C$11,IF(V2188="LEJANA",'TARIFAS 2025'!$D$11))))</f>
        <v>36351</v>
      </c>
      <c r="AA2188" s="51">
        <f t="shared" si="35"/>
        <v>36351</v>
      </c>
    </row>
    <row r="2189" spans="1:27" s="85" customFormat="1" x14ac:dyDescent="0.3">
      <c r="A2189" s="40" t="s">
        <v>74</v>
      </c>
      <c r="B2189" s="40" t="str">
        <f>VLOOKUP(A2189,'CENTROS DE COSTOS'!A:D,2,0)</f>
        <v>0036-0007</v>
      </c>
      <c r="C2189" s="40" t="str">
        <f>VLOOKUP(A2189,'CENTROS DE COSTOS'!A:D,3,0)</f>
        <v>Wompi Santander</v>
      </c>
      <c r="D2189" s="40">
        <v>68235</v>
      </c>
      <c r="E2189" s="40" t="s">
        <v>6028</v>
      </c>
      <c r="F2189" s="40" t="s">
        <v>6156</v>
      </c>
      <c r="G2189" s="40" t="s">
        <v>33</v>
      </c>
      <c r="H2189" s="40" t="s">
        <v>963</v>
      </c>
      <c r="I2189" s="40" t="s">
        <v>981</v>
      </c>
      <c r="J2189" s="40" t="s">
        <v>7871</v>
      </c>
      <c r="K2189" s="40" t="s">
        <v>1170</v>
      </c>
      <c r="L2189" s="40" t="s">
        <v>10141</v>
      </c>
      <c r="M2189" s="103">
        <v>45987.432638888888</v>
      </c>
      <c r="N2189" s="103">
        <v>45989.438888888893</v>
      </c>
      <c r="O2189" s="40" t="s">
        <v>35</v>
      </c>
      <c r="P2189" s="40" t="s">
        <v>35</v>
      </c>
      <c r="Q2189" s="40" t="s">
        <v>1494</v>
      </c>
      <c r="R2189" s="40" t="s">
        <v>1495</v>
      </c>
      <c r="S2189" s="40" t="s">
        <v>12375</v>
      </c>
      <c r="T2189" s="40" t="s">
        <v>1497</v>
      </c>
      <c r="U2189" s="40" t="s">
        <v>5078</v>
      </c>
      <c r="V2189" s="40" t="str">
        <f>VLOOKUP(D2189,TIPOLOGIA!A:F,5,0)</f>
        <v>LEJANA</v>
      </c>
      <c r="W2189" s="40" t="str">
        <f>VLOOKUP(D2189,TIPOLOGIA!A:F,6,0)</f>
        <v>TERRESTRE</v>
      </c>
      <c r="X2189" s="40" t="s">
        <v>12480</v>
      </c>
      <c r="Y2189" s="40">
        <v>1</v>
      </c>
      <c r="Z2189" s="51">
        <f>IF(T2189="SOPORTE_TELEFÓNICO",'TARIFAS 2025'!$B$14,IF(V2189="PRINCIPAL",'TARIFAS 2025'!$B$11,IF(V2189="INTERMEDIA",'TARIFAS 2025'!$C$11,IF(V2189="LEJANA",'TARIFAS 2025'!$D$11))))</f>
        <v>40250</v>
      </c>
      <c r="AA2189" s="51">
        <f t="shared" si="35"/>
        <v>40250</v>
      </c>
    </row>
    <row r="2190" spans="1:27" s="85" customFormat="1" x14ac:dyDescent="0.3">
      <c r="A2190" s="40" t="s">
        <v>71</v>
      </c>
      <c r="B2190" s="40" t="str">
        <f>VLOOKUP(A2190,'CENTROS DE COSTOS'!A:D,2,0)</f>
        <v>0036-0004</v>
      </c>
      <c r="C2190" s="40" t="str">
        <f>VLOOKUP(A2190,'CENTROS DE COSTOS'!A:D,3,0)</f>
        <v>Wompi Centro</v>
      </c>
      <c r="D2190" s="40">
        <v>25524</v>
      </c>
      <c r="E2190" s="40" t="s">
        <v>6029</v>
      </c>
      <c r="F2190" s="40" t="s">
        <v>6157</v>
      </c>
      <c r="G2190" s="40" t="s">
        <v>33</v>
      </c>
      <c r="H2190" s="40" t="s">
        <v>618</v>
      </c>
      <c r="I2190" s="40" t="s">
        <v>683</v>
      </c>
      <c r="J2190" s="40" t="s">
        <v>7872</v>
      </c>
      <c r="K2190" s="40" t="s">
        <v>1170</v>
      </c>
      <c r="L2190" s="40" t="s">
        <v>10142</v>
      </c>
      <c r="M2190" s="103">
        <v>45982.560416666667</v>
      </c>
      <c r="N2190" s="103">
        <v>45989.449305555558</v>
      </c>
      <c r="O2190" s="40" t="s">
        <v>35</v>
      </c>
      <c r="P2190" s="40" t="s">
        <v>35</v>
      </c>
      <c r="Q2190" s="40" t="s">
        <v>1494</v>
      </c>
      <c r="R2190" s="40" t="s">
        <v>1495</v>
      </c>
      <c r="S2190" s="40" t="s">
        <v>12376</v>
      </c>
      <c r="T2190" s="40" t="s">
        <v>1497</v>
      </c>
      <c r="U2190" s="40" t="s">
        <v>5077</v>
      </c>
      <c r="V2190" s="40" t="str">
        <f>VLOOKUP(D2190,TIPOLOGIA!A:F,5,0)</f>
        <v>LEJANA</v>
      </c>
      <c r="W2190" s="40" t="str">
        <f>VLOOKUP(D2190,TIPOLOGIA!A:F,6,0)</f>
        <v>TERRESTRE</v>
      </c>
      <c r="X2190" s="40" t="s">
        <v>1591</v>
      </c>
      <c r="Y2190" s="40">
        <v>1</v>
      </c>
      <c r="Z2190" s="51">
        <f>IF(T2190="SOPORTE_TELEFÓNICO",'TARIFAS 2025'!$B$14,IF(V2190="PRINCIPAL",'TARIFAS 2025'!$B$11,IF(V2190="INTERMEDIA",'TARIFAS 2025'!$C$11,IF(V2190="LEJANA",'TARIFAS 2025'!$D$11))))</f>
        <v>40250</v>
      </c>
      <c r="AA2190" s="51">
        <f t="shared" si="35"/>
        <v>40250</v>
      </c>
    </row>
    <row r="2191" spans="1:27" s="85" customFormat="1" x14ac:dyDescent="0.3">
      <c r="A2191" s="40" t="s">
        <v>92</v>
      </c>
      <c r="B2191" s="40" t="str">
        <f>VLOOKUP(A2191,'CENTROS DE COSTOS'!A:D,2,0)</f>
        <v>0036-0002</v>
      </c>
      <c r="C2191" s="40" t="str">
        <f>VLOOKUP(A2191,'CENTROS DE COSTOS'!A:D,3,0)</f>
        <v>Wompi Eje Cafetero</v>
      </c>
      <c r="D2191" s="40">
        <v>63212</v>
      </c>
      <c r="E2191" s="40" t="s">
        <v>6030</v>
      </c>
      <c r="F2191" s="40" t="s">
        <v>6158</v>
      </c>
      <c r="G2191" s="40" t="s">
        <v>33</v>
      </c>
      <c r="H2191" s="40" t="s">
        <v>939</v>
      </c>
      <c r="I2191" s="40" t="s">
        <v>276</v>
      </c>
      <c r="J2191" s="40" t="s">
        <v>7873</v>
      </c>
      <c r="K2191" s="40" t="s">
        <v>1170</v>
      </c>
      <c r="L2191" s="40" t="s">
        <v>10143</v>
      </c>
      <c r="M2191" s="103">
        <v>45980.606249999997</v>
      </c>
      <c r="N2191" s="103">
        <v>45989.462500000001</v>
      </c>
      <c r="O2191" s="40" t="s">
        <v>35</v>
      </c>
      <c r="P2191" s="40" t="s">
        <v>35</v>
      </c>
      <c r="Q2191" s="40" t="s">
        <v>1494</v>
      </c>
      <c r="R2191" s="40" t="s">
        <v>1495</v>
      </c>
      <c r="S2191" s="40" t="s">
        <v>12377</v>
      </c>
      <c r="T2191" s="40" t="s">
        <v>1497</v>
      </c>
      <c r="U2191" s="40" t="s">
        <v>5075</v>
      </c>
      <c r="V2191" s="40" t="str">
        <f>VLOOKUP(D2191,TIPOLOGIA!A:F,5,0)</f>
        <v>INTERMEDIA</v>
      </c>
      <c r="W2191" s="40" t="str">
        <f>VLOOKUP(D2191,TIPOLOGIA!A:F,6,0)</f>
        <v>TERRESTRE</v>
      </c>
      <c r="X2191" s="40" t="s">
        <v>1609</v>
      </c>
      <c r="Y2191" s="40">
        <v>1</v>
      </c>
      <c r="Z2191" s="51">
        <f>IF(T2191="SOPORTE_TELEFÓNICO",'TARIFAS 2025'!$B$14,IF(V2191="PRINCIPAL",'TARIFAS 2025'!$B$11,IF(V2191="INTERMEDIA",'TARIFAS 2025'!$C$11,IF(V2191="LEJANA",'TARIFAS 2025'!$D$11))))</f>
        <v>36351</v>
      </c>
      <c r="AA2191" s="51">
        <f t="shared" si="35"/>
        <v>36351</v>
      </c>
    </row>
    <row r="2192" spans="1:27" s="85" customFormat="1" x14ac:dyDescent="0.3">
      <c r="A2192" s="40" t="s">
        <v>68</v>
      </c>
      <c r="B2192" s="40" t="str">
        <f>VLOOKUP(A2192,'CENTROS DE COSTOS'!A:D,2,0)</f>
        <v>0036-0001</v>
      </c>
      <c r="C2192" s="40" t="str">
        <f>VLOOKUP(A2192,'CENTROS DE COSTOS'!A:D,3,0)</f>
        <v>Wompi Costa</v>
      </c>
      <c r="D2192" s="40">
        <v>8001</v>
      </c>
      <c r="E2192" s="40" t="s">
        <v>6031</v>
      </c>
      <c r="F2192" s="40" t="s">
        <v>6159</v>
      </c>
      <c r="G2192" s="40" t="s">
        <v>33</v>
      </c>
      <c r="H2192" s="40" t="s">
        <v>253</v>
      </c>
      <c r="I2192" s="40" t="s">
        <v>68</v>
      </c>
      <c r="J2192" s="40" t="s">
        <v>7874</v>
      </c>
      <c r="K2192" s="40" t="s">
        <v>1170</v>
      </c>
      <c r="L2192" s="40" t="s">
        <v>10144</v>
      </c>
      <c r="M2192" s="103">
        <v>45987.345138888893</v>
      </c>
      <c r="N2192" s="103">
        <v>45989.470138888893</v>
      </c>
      <c r="O2192" s="40" t="s">
        <v>35</v>
      </c>
      <c r="P2192" s="40" t="s">
        <v>35</v>
      </c>
      <c r="Q2192" s="40" t="s">
        <v>1494</v>
      </c>
      <c r="R2192" s="40" t="s">
        <v>1495</v>
      </c>
      <c r="S2192" s="40" t="s">
        <v>12378</v>
      </c>
      <c r="T2192" s="40" t="s">
        <v>1172</v>
      </c>
      <c r="U2192" s="40" t="s">
        <v>5076</v>
      </c>
      <c r="V2192" s="40" t="str">
        <f>VLOOKUP(D2192,TIPOLOGIA!A:F,5,0)</f>
        <v>PRINCIPAL</v>
      </c>
      <c r="W2192" s="40" t="str">
        <f>VLOOKUP(D2192,TIPOLOGIA!A:F,6,0)</f>
        <v>TERRESTRE</v>
      </c>
      <c r="X2192" s="40" t="s">
        <v>1537</v>
      </c>
      <c r="Y2192" s="40">
        <v>1</v>
      </c>
      <c r="Z2192" s="51">
        <f>IF(T2192="SOPORTE_TELEFÓNICO",'TARIFAS 2025'!$B$14,IF(V2192="PRINCIPAL",'TARIFAS 2025'!$B$11,IF(V2192="INTERMEDIA",'TARIFAS 2025'!$C$11,IF(V2192="LEJANA",'TARIFAS 2025'!$D$11))))</f>
        <v>31419</v>
      </c>
      <c r="AA2192" s="51">
        <f t="shared" si="35"/>
        <v>31419</v>
      </c>
    </row>
    <row r="2193" spans="1:27" s="85" customFormat="1" x14ac:dyDescent="0.3">
      <c r="A2193" s="40" t="s">
        <v>77</v>
      </c>
      <c r="B2193" s="40" t="str">
        <f>VLOOKUP(A2193,'CENTROS DE COSTOS'!A:D,2,0)</f>
        <v>0036-0003</v>
      </c>
      <c r="C2193" s="40" t="str">
        <f>VLOOKUP(A2193,'CENTROS DE COSTOS'!A:D,3,0)</f>
        <v>Wompi Suroccidente</v>
      </c>
      <c r="D2193" s="40">
        <v>76001</v>
      </c>
      <c r="E2193" s="40" t="s">
        <v>6032</v>
      </c>
      <c r="F2193" s="40" t="s">
        <v>6160</v>
      </c>
      <c r="G2193" s="40" t="s">
        <v>33</v>
      </c>
      <c r="H2193" s="40" t="s">
        <v>1101</v>
      </c>
      <c r="I2193" s="40" t="s">
        <v>77</v>
      </c>
      <c r="J2193" s="40" t="s">
        <v>1672</v>
      </c>
      <c r="K2193" s="40" t="s">
        <v>1170</v>
      </c>
      <c r="L2193" s="40" t="s">
        <v>10145</v>
      </c>
      <c r="M2193" s="103">
        <v>45988.436111111107</v>
      </c>
      <c r="N2193" s="103">
        <v>45989.481944444437</v>
      </c>
      <c r="O2193" s="40" t="s">
        <v>35</v>
      </c>
      <c r="P2193" s="40" t="s">
        <v>35</v>
      </c>
      <c r="Q2193" s="40" t="s">
        <v>1494</v>
      </c>
      <c r="R2193" s="40" t="s">
        <v>1495</v>
      </c>
      <c r="S2193" s="40" t="s">
        <v>12379</v>
      </c>
      <c r="T2193" s="40" t="s">
        <v>1172</v>
      </c>
      <c r="U2193" s="40" t="s">
        <v>5075</v>
      </c>
      <c r="V2193" s="40" t="str">
        <f>VLOOKUP(D2193,TIPOLOGIA!A:F,5,0)</f>
        <v>PRINCIPAL</v>
      </c>
      <c r="W2193" s="40" t="str">
        <f>VLOOKUP(D2193,TIPOLOGIA!A:F,6,0)</f>
        <v>TERRESTRE</v>
      </c>
      <c r="X2193" s="40" t="s">
        <v>1278</v>
      </c>
      <c r="Y2193" s="40">
        <v>1</v>
      </c>
      <c r="Z2193" s="51">
        <f>IF(T2193="SOPORTE_TELEFÓNICO",'TARIFAS 2025'!$B$14,IF(V2193="PRINCIPAL",'TARIFAS 2025'!$B$11,IF(V2193="INTERMEDIA",'TARIFAS 2025'!$C$11,IF(V2193="LEJANA",'TARIFAS 2025'!$D$11))))</f>
        <v>31419</v>
      </c>
      <c r="AA2193" s="51">
        <f t="shared" si="35"/>
        <v>31419</v>
      </c>
    </row>
    <row r="2194" spans="1:27" s="85" customFormat="1" x14ac:dyDescent="0.3">
      <c r="A2194" s="40" t="s">
        <v>89</v>
      </c>
      <c r="B2194" s="40" t="str">
        <f>VLOOKUP(A2194,'CENTROS DE COSTOS'!A:D,2,0)</f>
        <v>0036-0001</v>
      </c>
      <c r="C2194" s="40" t="str">
        <f>VLOOKUP(A2194,'CENTROS DE COSTOS'!A:D,3,0)</f>
        <v>Wompi Costa</v>
      </c>
      <c r="D2194" s="40">
        <v>5250</v>
      </c>
      <c r="E2194" s="40" t="s">
        <v>6033</v>
      </c>
      <c r="F2194" s="40" t="s">
        <v>6161</v>
      </c>
      <c r="G2194" s="40" t="s">
        <v>33</v>
      </c>
      <c r="H2194" s="40" t="s">
        <v>120</v>
      </c>
      <c r="I2194" s="40" t="s">
        <v>176</v>
      </c>
      <c r="J2194" s="40" t="s">
        <v>7875</v>
      </c>
      <c r="K2194" s="40" t="s">
        <v>1170</v>
      </c>
      <c r="L2194" s="40" t="s">
        <v>10146</v>
      </c>
      <c r="M2194" s="103">
        <v>45982.65625</v>
      </c>
      <c r="N2194" s="103">
        <v>45989.481944444437</v>
      </c>
      <c r="O2194" s="40" t="s">
        <v>35</v>
      </c>
      <c r="P2194" s="40" t="s">
        <v>35</v>
      </c>
      <c r="Q2194" s="40" t="s">
        <v>1494</v>
      </c>
      <c r="R2194" s="40" t="s">
        <v>1495</v>
      </c>
      <c r="S2194" s="40" t="s">
        <v>12380</v>
      </c>
      <c r="T2194" s="40" t="s">
        <v>1497</v>
      </c>
      <c r="U2194" s="40" t="s">
        <v>5071</v>
      </c>
      <c r="V2194" s="40" t="str">
        <f>VLOOKUP(D2194,TIPOLOGIA!A:F,5,0)</f>
        <v>LEJANA</v>
      </c>
      <c r="W2194" s="40" t="str">
        <f>VLOOKUP(D2194,TIPOLOGIA!A:F,6,0)</f>
        <v>TERRESTRE</v>
      </c>
      <c r="X2194" s="40" t="s">
        <v>1675</v>
      </c>
      <c r="Y2194" s="40">
        <v>1</v>
      </c>
      <c r="Z2194" s="51">
        <f>IF(T2194="SOPORTE_TELEFÓNICO",'TARIFAS 2025'!$B$14,IF(V2194="PRINCIPAL",'TARIFAS 2025'!$B$11,IF(V2194="INTERMEDIA",'TARIFAS 2025'!$C$11,IF(V2194="LEJANA",'TARIFAS 2025'!$D$11))))</f>
        <v>40250</v>
      </c>
      <c r="AA2194" s="51">
        <f t="shared" si="35"/>
        <v>40250</v>
      </c>
    </row>
    <row r="2195" spans="1:27" s="85" customFormat="1" x14ac:dyDescent="0.3">
      <c r="A2195" s="40" t="s">
        <v>90</v>
      </c>
      <c r="B2195" s="40" t="str">
        <f>VLOOKUP(A2195,'CENTROS DE COSTOS'!A:D,2,0)</f>
        <v>0036-0006</v>
      </c>
      <c r="C2195" s="40" t="str">
        <f>VLOOKUP(A2195,'CENTROS DE COSTOS'!A:D,3,0)</f>
        <v>Wompi Oriente</v>
      </c>
      <c r="D2195" s="40">
        <v>18610</v>
      </c>
      <c r="E2195" s="40" t="s">
        <v>6034</v>
      </c>
      <c r="F2195" s="40" t="s">
        <v>6162</v>
      </c>
      <c r="G2195" s="40" t="s">
        <v>33</v>
      </c>
      <c r="H2195" s="40" t="s">
        <v>466</v>
      </c>
      <c r="I2195" s="40" t="s">
        <v>476</v>
      </c>
      <c r="J2195" s="40" t="s">
        <v>7876</v>
      </c>
      <c r="K2195" s="40" t="s">
        <v>1170</v>
      </c>
      <c r="L2195" s="40" t="s">
        <v>10147</v>
      </c>
      <c r="M2195" s="103">
        <v>45974.54583333333</v>
      </c>
      <c r="N2195" s="103">
        <v>45989.488888888889</v>
      </c>
      <c r="O2195" s="40" t="s">
        <v>35</v>
      </c>
      <c r="P2195" s="40" t="s">
        <v>35</v>
      </c>
      <c r="Q2195" s="40" t="s">
        <v>1494</v>
      </c>
      <c r="R2195" s="40" t="s">
        <v>1495</v>
      </c>
      <c r="S2195" s="40" t="s">
        <v>12381</v>
      </c>
      <c r="T2195" s="40" t="s">
        <v>1497</v>
      </c>
      <c r="U2195" s="40" t="s">
        <v>5071</v>
      </c>
      <c r="V2195" s="40" t="str">
        <f>VLOOKUP(D2195,TIPOLOGIA!A:F,5,0)</f>
        <v>LEJANA</v>
      </c>
      <c r="W2195" s="40" t="str">
        <f>VLOOKUP(D2195,TIPOLOGIA!A:F,6,0)</f>
        <v>TERRESTRE</v>
      </c>
      <c r="X2195" s="40" t="s">
        <v>1749</v>
      </c>
      <c r="Y2195" s="40">
        <v>1</v>
      </c>
      <c r="Z2195" s="51">
        <f>IF(T2195="SOPORTE_TELEFÓNICO",'TARIFAS 2025'!$B$14,IF(V2195="PRINCIPAL",'TARIFAS 2025'!$B$11,IF(V2195="INTERMEDIA",'TARIFAS 2025'!$C$11,IF(V2195="LEJANA",'TARIFAS 2025'!$D$11))))</f>
        <v>40250</v>
      </c>
      <c r="AA2195" s="51">
        <f t="shared" si="35"/>
        <v>40250</v>
      </c>
    </row>
    <row r="2196" spans="1:27" s="85" customFormat="1" x14ac:dyDescent="0.3">
      <c r="A2196" s="40" t="s">
        <v>71</v>
      </c>
      <c r="B2196" s="40" t="str">
        <f>VLOOKUP(A2196,'CENTROS DE COSTOS'!A:D,2,0)</f>
        <v>0036-0004</v>
      </c>
      <c r="C2196" s="40" t="str">
        <f>VLOOKUP(A2196,'CENTROS DE COSTOS'!A:D,3,0)</f>
        <v>Wompi Centro</v>
      </c>
      <c r="D2196" s="40">
        <v>11001</v>
      </c>
      <c r="E2196" s="40" t="s">
        <v>6035</v>
      </c>
      <c r="F2196" s="40" t="s">
        <v>6163</v>
      </c>
      <c r="G2196" s="40" t="s">
        <v>33</v>
      </c>
      <c r="H2196" s="40" t="s">
        <v>618</v>
      </c>
      <c r="I2196" s="40" t="s">
        <v>71</v>
      </c>
      <c r="J2196" s="40" t="s">
        <v>7877</v>
      </c>
      <c r="K2196" s="40" t="s">
        <v>1170</v>
      </c>
      <c r="L2196" s="40" t="s">
        <v>10148</v>
      </c>
      <c r="M2196" s="103">
        <v>45987.531944444447</v>
      </c>
      <c r="N2196" s="103">
        <v>45989.488888888889</v>
      </c>
      <c r="O2196" s="40" t="s">
        <v>35</v>
      </c>
      <c r="P2196" s="40" t="s">
        <v>35</v>
      </c>
      <c r="Q2196" s="40" t="s">
        <v>1494</v>
      </c>
      <c r="R2196" s="40" t="s">
        <v>1495</v>
      </c>
      <c r="S2196" s="40" t="s">
        <v>12382</v>
      </c>
      <c r="T2196" s="40" t="s">
        <v>1172</v>
      </c>
      <c r="U2196" s="40" t="s">
        <v>5077</v>
      </c>
      <c r="V2196" s="40" t="str">
        <f>VLOOKUP(D2196,TIPOLOGIA!A:F,5,0)</f>
        <v>PRINCIPAL</v>
      </c>
      <c r="W2196" s="40" t="str">
        <f>VLOOKUP(D2196,TIPOLOGIA!A:F,6,0)</f>
        <v>TERRESTRE</v>
      </c>
      <c r="X2196" s="40" t="s">
        <v>1223</v>
      </c>
      <c r="Y2196" s="40">
        <v>1</v>
      </c>
      <c r="Z2196" s="51">
        <f>IF(T2196="SOPORTE_TELEFÓNICO",'TARIFAS 2025'!$B$14,IF(V2196="PRINCIPAL",'TARIFAS 2025'!$B$11,IF(V2196="INTERMEDIA",'TARIFAS 2025'!$C$11,IF(V2196="LEJANA",'TARIFAS 2025'!$D$11))))</f>
        <v>31419</v>
      </c>
      <c r="AA2196" s="51">
        <f t="shared" si="35"/>
        <v>31419</v>
      </c>
    </row>
    <row r="2197" spans="1:27" s="85" customFormat="1" x14ac:dyDescent="0.3">
      <c r="A2197" s="40" t="s">
        <v>74</v>
      </c>
      <c r="B2197" s="40" t="str">
        <f>VLOOKUP(A2197,'CENTROS DE COSTOS'!A:D,2,0)</f>
        <v>0036-0007</v>
      </c>
      <c r="C2197" s="40" t="str">
        <f>VLOOKUP(A2197,'CENTROS DE COSTOS'!A:D,3,0)</f>
        <v>Wompi Santander</v>
      </c>
      <c r="D2197" s="40">
        <v>68307</v>
      </c>
      <c r="E2197" s="40" t="s">
        <v>6036</v>
      </c>
      <c r="F2197" s="40" t="s">
        <v>6164</v>
      </c>
      <c r="G2197" s="40" t="s">
        <v>33</v>
      </c>
      <c r="H2197" s="40" t="s">
        <v>963</v>
      </c>
      <c r="I2197" s="40" t="s">
        <v>990</v>
      </c>
      <c r="J2197" s="40" t="s">
        <v>7878</v>
      </c>
      <c r="K2197" s="40" t="s">
        <v>1170</v>
      </c>
      <c r="L2197" s="40" t="s">
        <v>10149</v>
      </c>
      <c r="M2197" s="103">
        <v>45988.646527777782</v>
      </c>
      <c r="N2197" s="103">
        <v>45989.493750000001</v>
      </c>
      <c r="O2197" s="40" t="s">
        <v>35</v>
      </c>
      <c r="P2197" s="40" t="s">
        <v>35</v>
      </c>
      <c r="Q2197" s="40" t="s">
        <v>1494</v>
      </c>
      <c r="R2197" s="40" t="s">
        <v>1495</v>
      </c>
      <c r="S2197" s="40" t="s">
        <v>12383</v>
      </c>
      <c r="T2197" s="40" t="s">
        <v>1172</v>
      </c>
      <c r="U2197" s="40" t="s">
        <v>5078</v>
      </c>
      <c r="V2197" s="40" t="str">
        <f>VLOOKUP(D2197,TIPOLOGIA!A:F,5,0)</f>
        <v>PRINCIPAL</v>
      </c>
      <c r="W2197" s="40" t="str">
        <f>VLOOKUP(D2197,TIPOLOGIA!A:F,6,0)</f>
        <v>TERRESTRE</v>
      </c>
      <c r="X2197" s="40" t="s">
        <v>1526</v>
      </c>
      <c r="Y2197" s="40">
        <v>1</v>
      </c>
      <c r="Z2197" s="51">
        <f>IF(T2197="SOPORTE_TELEFÓNICO",'TARIFAS 2025'!$B$14,IF(V2197="PRINCIPAL",'TARIFAS 2025'!$B$11,IF(V2197="INTERMEDIA",'TARIFAS 2025'!$C$11,IF(V2197="LEJANA",'TARIFAS 2025'!$D$11))))</f>
        <v>31419</v>
      </c>
      <c r="AA2197" s="51">
        <f t="shared" si="35"/>
        <v>31419</v>
      </c>
    </row>
    <row r="2198" spans="1:27" s="85" customFormat="1" x14ac:dyDescent="0.3">
      <c r="A2198" s="40" t="s">
        <v>77</v>
      </c>
      <c r="B2198" s="40" t="str">
        <f>VLOOKUP(A2198,'CENTROS DE COSTOS'!A:D,2,0)</f>
        <v>0036-0003</v>
      </c>
      <c r="C2198" s="40" t="str">
        <f>VLOOKUP(A2198,'CENTROS DE COSTOS'!A:D,3,0)</f>
        <v>Wompi Suroccidente</v>
      </c>
      <c r="D2198" s="40">
        <v>76001</v>
      </c>
      <c r="E2198" s="40" t="s">
        <v>6037</v>
      </c>
      <c r="F2198" s="40" t="s">
        <v>6165</v>
      </c>
      <c r="G2198" s="40" t="s">
        <v>33</v>
      </c>
      <c r="H2198" s="40" t="s">
        <v>1101</v>
      </c>
      <c r="I2198" s="40" t="s">
        <v>77</v>
      </c>
      <c r="J2198" s="40" t="s">
        <v>7879</v>
      </c>
      <c r="K2198" s="40" t="s">
        <v>1170</v>
      </c>
      <c r="L2198" s="40" t="s">
        <v>10150</v>
      </c>
      <c r="M2198" s="103">
        <v>45988.333333333343</v>
      </c>
      <c r="N2198" s="103">
        <v>45989.497916666667</v>
      </c>
      <c r="O2198" s="40" t="s">
        <v>35</v>
      </c>
      <c r="P2198" s="40" t="s">
        <v>35</v>
      </c>
      <c r="Q2198" s="40" t="s">
        <v>1494</v>
      </c>
      <c r="R2198" s="40" t="s">
        <v>1495</v>
      </c>
      <c r="S2198" s="40" t="s">
        <v>12384</v>
      </c>
      <c r="T2198" s="40" t="s">
        <v>1172</v>
      </c>
      <c r="U2198" s="40" t="s">
        <v>5076</v>
      </c>
      <c r="V2198" s="40" t="str">
        <f>VLOOKUP(D2198,TIPOLOGIA!A:F,5,0)</f>
        <v>PRINCIPAL</v>
      </c>
      <c r="W2198" s="40" t="str">
        <f>VLOOKUP(D2198,TIPOLOGIA!A:F,6,0)</f>
        <v>TERRESTRE</v>
      </c>
      <c r="X2198" s="40" t="s">
        <v>1278</v>
      </c>
      <c r="Y2198" s="40">
        <v>1</v>
      </c>
      <c r="Z2198" s="51">
        <f>IF(T2198="SOPORTE_TELEFÓNICO",'TARIFAS 2025'!$B$14,IF(V2198="PRINCIPAL",'TARIFAS 2025'!$B$11,IF(V2198="INTERMEDIA",'TARIFAS 2025'!$C$11,IF(V2198="LEJANA",'TARIFAS 2025'!$D$11))))</f>
        <v>31419</v>
      </c>
      <c r="AA2198" s="51">
        <f t="shared" si="35"/>
        <v>31419</v>
      </c>
    </row>
    <row r="2199" spans="1:27" s="85" customFormat="1" x14ac:dyDescent="0.3">
      <c r="A2199" s="40" t="s">
        <v>92</v>
      </c>
      <c r="B2199" s="40" t="str">
        <f>VLOOKUP(A2199,'CENTROS DE COSTOS'!A:D,2,0)</f>
        <v>0036-0002</v>
      </c>
      <c r="C2199" s="40" t="str">
        <f>VLOOKUP(A2199,'CENTROS DE COSTOS'!A:D,3,0)</f>
        <v>Wompi Eje Cafetero</v>
      </c>
      <c r="D2199" s="40">
        <v>66001</v>
      </c>
      <c r="E2199" s="40" t="s">
        <v>6038</v>
      </c>
      <c r="F2199" s="40" t="s">
        <v>6166</v>
      </c>
      <c r="G2199" s="40" t="s">
        <v>33</v>
      </c>
      <c r="H2199" s="40" t="s">
        <v>458</v>
      </c>
      <c r="I2199" s="40" t="s">
        <v>92</v>
      </c>
      <c r="J2199" s="40" t="s">
        <v>7880</v>
      </c>
      <c r="K2199" s="40" t="s">
        <v>1170</v>
      </c>
      <c r="L2199" s="40" t="s">
        <v>10151</v>
      </c>
      <c r="M2199" s="103">
        <v>45988.333333333343</v>
      </c>
      <c r="N2199" s="103">
        <v>45989.507638888892</v>
      </c>
      <c r="O2199" s="40" t="s">
        <v>35</v>
      </c>
      <c r="P2199" s="40" t="s">
        <v>35</v>
      </c>
      <c r="Q2199" s="40" t="s">
        <v>1494</v>
      </c>
      <c r="R2199" s="40" t="s">
        <v>1495</v>
      </c>
      <c r="S2199" s="40" t="s">
        <v>12385</v>
      </c>
      <c r="T2199" s="40" t="s">
        <v>1172</v>
      </c>
      <c r="U2199" s="40" t="s">
        <v>5076</v>
      </c>
      <c r="V2199" s="40" t="str">
        <f>VLOOKUP(D2199,TIPOLOGIA!A:F,5,0)</f>
        <v>PRINCIPAL</v>
      </c>
      <c r="W2199" s="40" t="str">
        <f>VLOOKUP(D2199,TIPOLOGIA!A:F,6,0)</f>
        <v>TERRESTRE</v>
      </c>
      <c r="X2199" s="40" t="s">
        <v>1224</v>
      </c>
      <c r="Y2199" s="40">
        <v>1</v>
      </c>
      <c r="Z2199" s="51">
        <f>IF(T2199="SOPORTE_TELEFÓNICO",'TARIFAS 2025'!$B$14,IF(V2199="PRINCIPAL",'TARIFAS 2025'!$B$11,IF(V2199="INTERMEDIA",'TARIFAS 2025'!$C$11,IF(V2199="LEJANA",'TARIFAS 2025'!$D$11))))</f>
        <v>31419</v>
      </c>
      <c r="AA2199" s="51">
        <f t="shared" si="35"/>
        <v>31419</v>
      </c>
    </row>
    <row r="2200" spans="1:27" s="85" customFormat="1" x14ac:dyDescent="0.3">
      <c r="A2200" s="40" t="s">
        <v>77</v>
      </c>
      <c r="B2200" s="40" t="str">
        <f>VLOOKUP(A2200,'CENTROS DE COSTOS'!A:D,2,0)</f>
        <v>0036-0003</v>
      </c>
      <c r="C2200" s="40" t="str">
        <f>VLOOKUP(A2200,'CENTROS DE COSTOS'!A:D,3,0)</f>
        <v>Wompi Suroccidente</v>
      </c>
      <c r="D2200" s="40">
        <v>76001</v>
      </c>
      <c r="E2200" s="40" t="s">
        <v>6039</v>
      </c>
      <c r="F2200" s="40" t="s">
        <v>6167</v>
      </c>
      <c r="G2200" s="40" t="s">
        <v>33</v>
      </c>
      <c r="H2200" s="40" t="s">
        <v>1101</v>
      </c>
      <c r="I2200" s="40" t="s">
        <v>77</v>
      </c>
      <c r="J2200" s="40" t="s">
        <v>7881</v>
      </c>
      <c r="K2200" s="40" t="s">
        <v>1170</v>
      </c>
      <c r="L2200" s="40" t="s">
        <v>10152</v>
      </c>
      <c r="M2200" s="103">
        <v>45987.456944444442</v>
      </c>
      <c r="N2200" s="103">
        <v>45989.509722222218</v>
      </c>
      <c r="O2200" s="40" t="s">
        <v>35</v>
      </c>
      <c r="P2200" s="40" t="s">
        <v>35</v>
      </c>
      <c r="Q2200" s="40" t="s">
        <v>1494</v>
      </c>
      <c r="R2200" s="40" t="s">
        <v>1495</v>
      </c>
      <c r="S2200" s="40" t="s">
        <v>12386</v>
      </c>
      <c r="T2200" s="40" t="s">
        <v>1172</v>
      </c>
      <c r="U2200" s="40" t="s">
        <v>5079</v>
      </c>
      <c r="V2200" s="40" t="str">
        <f>VLOOKUP(D2200,TIPOLOGIA!A:F,5,0)</f>
        <v>PRINCIPAL</v>
      </c>
      <c r="W2200" s="40" t="str">
        <f>VLOOKUP(D2200,TIPOLOGIA!A:F,6,0)</f>
        <v>TERRESTRE</v>
      </c>
      <c r="X2200" s="40" t="s">
        <v>1278</v>
      </c>
      <c r="Y2200" s="40">
        <v>1</v>
      </c>
      <c r="Z2200" s="51">
        <f>IF(T2200="SOPORTE_TELEFÓNICO",'TARIFAS 2025'!$B$14,IF(V2200="PRINCIPAL",'TARIFAS 2025'!$B$11,IF(V2200="INTERMEDIA",'TARIFAS 2025'!$C$11,IF(V2200="LEJANA",'TARIFAS 2025'!$D$11))))</f>
        <v>31419</v>
      </c>
      <c r="AA2200" s="51">
        <f t="shared" si="35"/>
        <v>31419</v>
      </c>
    </row>
    <row r="2201" spans="1:27" s="85" customFormat="1" x14ac:dyDescent="0.3">
      <c r="A2201" s="40" t="s">
        <v>68</v>
      </c>
      <c r="B2201" s="40" t="str">
        <f>VLOOKUP(A2201,'CENTROS DE COSTOS'!A:D,2,0)</f>
        <v>0036-0001</v>
      </c>
      <c r="C2201" s="40" t="str">
        <f>VLOOKUP(A2201,'CENTROS DE COSTOS'!A:D,3,0)</f>
        <v>Wompi Costa</v>
      </c>
      <c r="D2201" s="40">
        <v>8001</v>
      </c>
      <c r="E2201" s="40" t="s">
        <v>6040</v>
      </c>
      <c r="F2201" s="40" t="s">
        <v>6168</v>
      </c>
      <c r="G2201" s="40" t="s">
        <v>33</v>
      </c>
      <c r="H2201" s="40" t="s">
        <v>253</v>
      </c>
      <c r="I2201" s="40" t="s">
        <v>68</v>
      </c>
      <c r="J2201" s="40" t="s">
        <v>7882</v>
      </c>
      <c r="K2201" s="40" t="s">
        <v>1170</v>
      </c>
      <c r="L2201" s="40" t="s">
        <v>10153</v>
      </c>
      <c r="M2201" s="103">
        <v>45987.406944444447</v>
      </c>
      <c r="N2201" s="103">
        <v>45989.511111111111</v>
      </c>
      <c r="O2201" s="40" t="s">
        <v>35</v>
      </c>
      <c r="P2201" s="40" t="s">
        <v>35</v>
      </c>
      <c r="Q2201" s="40" t="s">
        <v>1494</v>
      </c>
      <c r="R2201" s="40" t="s">
        <v>1495</v>
      </c>
      <c r="S2201" s="40" t="s">
        <v>12387</v>
      </c>
      <c r="T2201" s="40" t="s">
        <v>1172</v>
      </c>
      <c r="U2201" s="40" t="s">
        <v>5071</v>
      </c>
      <c r="V2201" s="40" t="str">
        <f>VLOOKUP(D2201,TIPOLOGIA!A:F,5,0)</f>
        <v>PRINCIPAL</v>
      </c>
      <c r="W2201" s="40" t="str">
        <f>VLOOKUP(D2201,TIPOLOGIA!A:F,6,0)</f>
        <v>TERRESTRE</v>
      </c>
      <c r="X2201" s="40" t="s">
        <v>1537</v>
      </c>
      <c r="Y2201" s="40">
        <v>1</v>
      </c>
      <c r="Z2201" s="51">
        <f>IF(T2201="SOPORTE_TELEFÓNICO",'TARIFAS 2025'!$B$14,IF(V2201="PRINCIPAL",'TARIFAS 2025'!$B$11,IF(V2201="INTERMEDIA",'TARIFAS 2025'!$C$11,IF(V2201="LEJANA",'TARIFAS 2025'!$D$11))))</f>
        <v>31419</v>
      </c>
      <c r="AA2201" s="51">
        <f t="shared" si="35"/>
        <v>31419</v>
      </c>
    </row>
    <row r="2202" spans="1:27" s="85" customFormat="1" x14ac:dyDescent="0.3">
      <c r="A2202" s="40" t="s">
        <v>96</v>
      </c>
      <c r="B2202" s="40" t="str">
        <f>VLOOKUP(A2202,'CENTROS DE COSTOS'!A:D,2,0)</f>
        <v>0036-0007</v>
      </c>
      <c r="C2202" s="40" t="str">
        <f>VLOOKUP(A2202,'CENTROS DE COSTOS'!A:D,3,0)</f>
        <v>Wompi Santander</v>
      </c>
      <c r="D2202" s="40">
        <v>15299</v>
      </c>
      <c r="E2202" s="40" t="s">
        <v>6041</v>
      </c>
      <c r="F2202" s="40" t="s">
        <v>6169</v>
      </c>
      <c r="G2202" s="40" t="s">
        <v>33</v>
      </c>
      <c r="H2202" s="40" t="s">
        <v>322</v>
      </c>
      <c r="I2202" s="40" t="s">
        <v>359</v>
      </c>
      <c r="J2202" s="40" t="s">
        <v>7883</v>
      </c>
      <c r="K2202" s="40" t="s">
        <v>1170</v>
      </c>
      <c r="L2202" s="40" t="s">
        <v>10154</v>
      </c>
      <c r="M2202" s="103">
        <v>45982.597916666673</v>
      </c>
      <c r="N2202" s="103">
        <v>45989.515972222223</v>
      </c>
      <c r="O2202" s="40" t="s">
        <v>35</v>
      </c>
      <c r="P2202" s="40" t="s">
        <v>35</v>
      </c>
      <c r="Q2202" s="40" t="s">
        <v>1494</v>
      </c>
      <c r="R2202" s="40" t="s">
        <v>1495</v>
      </c>
      <c r="S2202" s="40" t="s">
        <v>12388</v>
      </c>
      <c r="T2202" s="40" t="s">
        <v>1497</v>
      </c>
      <c r="U2202" s="40" t="s">
        <v>5078</v>
      </c>
      <c r="V2202" s="40" t="str">
        <f>VLOOKUP(D2202,TIPOLOGIA!A:F,5,0)</f>
        <v>LEJANA</v>
      </c>
      <c r="W2202" s="40" t="str">
        <f>VLOOKUP(D2202,TIPOLOGIA!A:F,6,0)</f>
        <v>TERRESTRE</v>
      </c>
      <c r="X2202" s="40" t="s">
        <v>1675</v>
      </c>
      <c r="Y2202" s="40">
        <v>1</v>
      </c>
      <c r="Z2202" s="51">
        <f>IF(T2202="SOPORTE_TELEFÓNICO",'TARIFAS 2025'!$B$14,IF(V2202="PRINCIPAL",'TARIFAS 2025'!$B$11,IF(V2202="INTERMEDIA",'TARIFAS 2025'!$C$11,IF(V2202="LEJANA",'TARIFAS 2025'!$D$11))))</f>
        <v>40250</v>
      </c>
      <c r="AA2202" s="51">
        <f t="shared" si="35"/>
        <v>40250</v>
      </c>
    </row>
    <row r="2203" spans="1:27" s="85" customFormat="1" x14ac:dyDescent="0.3">
      <c r="A2203" s="40" t="s">
        <v>81</v>
      </c>
      <c r="B2203" s="40" t="str">
        <f>VLOOKUP(A2203,'CENTROS DE COSTOS'!A:D,2,0)</f>
        <v>0036-0007</v>
      </c>
      <c r="C2203" s="40" t="str">
        <f>VLOOKUP(A2203,'CENTROS DE COSTOS'!A:D,3,0)</f>
        <v>Wompi Santander</v>
      </c>
      <c r="D2203" s="40">
        <v>54001</v>
      </c>
      <c r="E2203" s="40" t="s">
        <v>6042</v>
      </c>
      <c r="F2203" s="40" t="s">
        <v>6170</v>
      </c>
      <c r="G2203" s="40" t="s">
        <v>33</v>
      </c>
      <c r="H2203" s="40" t="s">
        <v>891</v>
      </c>
      <c r="I2203" s="40" t="s">
        <v>81</v>
      </c>
      <c r="J2203" s="40" t="s">
        <v>7884</v>
      </c>
      <c r="K2203" s="40" t="s">
        <v>1170</v>
      </c>
      <c r="L2203" s="40" t="s">
        <v>10155</v>
      </c>
      <c r="M2203" s="103">
        <v>45988.404861111107</v>
      </c>
      <c r="N2203" s="103">
        <v>45989.519444444442</v>
      </c>
      <c r="O2203" s="40" t="s">
        <v>35</v>
      </c>
      <c r="P2203" s="40" t="s">
        <v>35</v>
      </c>
      <c r="Q2203" s="40" t="s">
        <v>1494</v>
      </c>
      <c r="R2203" s="40" t="s">
        <v>1495</v>
      </c>
      <c r="S2203" s="40" t="s">
        <v>12389</v>
      </c>
      <c r="T2203" s="40" t="s">
        <v>1172</v>
      </c>
      <c r="U2203" s="40" t="s">
        <v>5076</v>
      </c>
      <c r="V2203" s="40" t="str">
        <f>VLOOKUP(D2203,TIPOLOGIA!A:F,5,0)</f>
        <v>PRINCIPAL</v>
      </c>
      <c r="W2203" s="40" t="str">
        <f>VLOOKUP(D2203,TIPOLOGIA!A:F,6,0)</f>
        <v>TERRESTRE</v>
      </c>
      <c r="X2203" s="40" t="s">
        <v>1313</v>
      </c>
      <c r="Y2203" s="40">
        <v>1</v>
      </c>
      <c r="Z2203" s="51">
        <f>IF(T2203="SOPORTE_TELEFÓNICO",'TARIFAS 2025'!$B$14,IF(V2203="PRINCIPAL",'TARIFAS 2025'!$B$11,IF(V2203="INTERMEDIA",'TARIFAS 2025'!$C$11,IF(V2203="LEJANA",'TARIFAS 2025'!$D$11))))</f>
        <v>31419</v>
      </c>
      <c r="AA2203" s="51">
        <f t="shared" si="35"/>
        <v>31419</v>
      </c>
    </row>
    <row r="2204" spans="1:27" s="85" customFormat="1" x14ac:dyDescent="0.3">
      <c r="A2204" s="40" t="s">
        <v>77</v>
      </c>
      <c r="B2204" s="40" t="str">
        <f>VLOOKUP(A2204,'CENTROS DE COSTOS'!A:D,2,0)</f>
        <v>0036-0003</v>
      </c>
      <c r="C2204" s="40" t="str">
        <f>VLOOKUP(A2204,'CENTROS DE COSTOS'!A:D,3,0)</f>
        <v>Wompi Suroccidente</v>
      </c>
      <c r="D2204" s="40">
        <v>76001</v>
      </c>
      <c r="E2204" s="40" t="s">
        <v>6043</v>
      </c>
      <c r="F2204" s="40" t="s">
        <v>6171</v>
      </c>
      <c r="G2204" s="40" t="s">
        <v>33</v>
      </c>
      <c r="H2204" s="40" t="s">
        <v>1101</v>
      </c>
      <c r="I2204" s="40" t="s">
        <v>77</v>
      </c>
      <c r="J2204" s="40" t="s">
        <v>7885</v>
      </c>
      <c r="K2204" s="40" t="s">
        <v>1170</v>
      </c>
      <c r="L2204" s="40" t="s">
        <v>10156</v>
      </c>
      <c r="M2204" s="103">
        <v>45988.650694444441</v>
      </c>
      <c r="N2204" s="103">
        <v>45989.520833333343</v>
      </c>
      <c r="O2204" s="40" t="s">
        <v>35</v>
      </c>
      <c r="P2204" s="40" t="s">
        <v>35</v>
      </c>
      <c r="Q2204" s="40" t="s">
        <v>1494</v>
      </c>
      <c r="R2204" s="40" t="s">
        <v>1495</v>
      </c>
      <c r="S2204" s="40" t="s">
        <v>12390</v>
      </c>
      <c r="T2204" s="40" t="s">
        <v>1172</v>
      </c>
      <c r="U2204" s="40" t="s">
        <v>5079</v>
      </c>
      <c r="V2204" s="40" t="str">
        <f>VLOOKUP(D2204,TIPOLOGIA!A:F,5,0)</f>
        <v>PRINCIPAL</v>
      </c>
      <c r="W2204" s="40" t="str">
        <f>VLOOKUP(D2204,TIPOLOGIA!A:F,6,0)</f>
        <v>TERRESTRE</v>
      </c>
      <c r="X2204" s="40" t="s">
        <v>1278</v>
      </c>
      <c r="Y2204" s="40">
        <v>1</v>
      </c>
      <c r="Z2204" s="51">
        <f>IF(T2204="SOPORTE_TELEFÓNICO",'TARIFAS 2025'!$B$14,IF(V2204="PRINCIPAL",'TARIFAS 2025'!$B$11,IF(V2204="INTERMEDIA",'TARIFAS 2025'!$C$11,IF(V2204="LEJANA",'TARIFAS 2025'!$D$11))))</f>
        <v>31419</v>
      </c>
      <c r="AA2204" s="51">
        <f t="shared" si="35"/>
        <v>31419</v>
      </c>
    </row>
    <row r="2205" spans="1:27" s="85" customFormat="1" x14ac:dyDescent="0.3">
      <c r="A2205" s="40" t="s">
        <v>68</v>
      </c>
      <c r="B2205" s="40" t="str">
        <f>VLOOKUP(A2205,'CENTROS DE COSTOS'!A:D,2,0)</f>
        <v>0036-0001</v>
      </c>
      <c r="C2205" s="40" t="str">
        <f>VLOOKUP(A2205,'CENTROS DE COSTOS'!A:D,3,0)</f>
        <v>Wompi Costa</v>
      </c>
      <c r="D2205" s="40">
        <v>8758</v>
      </c>
      <c r="E2205" s="40" t="s">
        <v>6044</v>
      </c>
      <c r="F2205" s="40" t="s">
        <v>6172</v>
      </c>
      <c r="G2205" s="40" t="s">
        <v>33</v>
      </c>
      <c r="H2205" s="40" t="s">
        <v>253</v>
      </c>
      <c r="I2205" s="40" t="s">
        <v>270</v>
      </c>
      <c r="J2205" s="40" t="s">
        <v>7886</v>
      </c>
      <c r="K2205" s="40" t="s">
        <v>1170</v>
      </c>
      <c r="L2205" s="40" t="s">
        <v>10157</v>
      </c>
      <c r="M2205" s="103">
        <v>45988.622916666667</v>
      </c>
      <c r="N2205" s="103">
        <v>45989.529861111107</v>
      </c>
      <c r="O2205" s="40" t="s">
        <v>35</v>
      </c>
      <c r="P2205" s="40" t="s">
        <v>35</v>
      </c>
      <c r="Q2205" s="40" t="s">
        <v>1494</v>
      </c>
      <c r="R2205" s="40" t="s">
        <v>1495</v>
      </c>
      <c r="S2205" s="40" t="s">
        <v>12391</v>
      </c>
      <c r="T2205" s="40" t="s">
        <v>1172</v>
      </c>
      <c r="U2205" s="40" t="s">
        <v>5073</v>
      </c>
      <c r="V2205" s="40" t="str">
        <f>VLOOKUP(D2205,TIPOLOGIA!A:F,5,0)</f>
        <v>PRINCIPAL</v>
      </c>
      <c r="W2205" s="40" t="str">
        <f>VLOOKUP(D2205,TIPOLOGIA!A:F,6,0)</f>
        <v>TERRESTRE</v>
      </c>
      <c r="X2205" s="40" t="s">
        <v>1374</v>
      </c>
      <c r="Y2205" s="40">
        <v>1</v>
      </c>
      <c r="Z2205" s="51">
        <f>IF(T2205="SOPORTE_TELEFÓNICO",'TARIFAS 2025'!$B$14,IF(V2205="PRINCIPAL",'TARIFAS 2025'!$B$11,IF(V2205="INTERMEDIA",'TARIFAS 2025'!$C$11,IF(V2205="LEJANA",'TARIFAS 2025'!$D$11))))</f>
        <v>31419</v>
      </c>
      <c r="AA2205" s="51">
        <f t="shared" si="35"/>
        <v>31419</v>
      </c>
    </row>
    <row r="2206" spans="1:27" s="85" customFormat="1" x14ac:dyDescent="0.3">
      <c r="A2206" s="40" t="s">
        <v>91</v>
      </c>
      <c r="B2206" s="40" t="str">
        <f>VLOOKUP(A2206,'CENTROS DE COSTOS'!A:D,2,0)</f>
        <v>0036-0003</v>
      </c>
      <c r="C2206" s="40" t="str">
        <f>VLOOKUP(A2206,'CENTROS DE COSTOS'!A:D,3,0)</f>
        <v>Wompi Suroccidente</v>
      </c>
      <c r="D2206" s="40">
        <v>52079</v>
      </c>
      <c r="E2206" s="40" t="s">
        <v>6045</v>
      </c>
      <c r="F2206" s="40" t="s">
        <v>6173</v>
      </c>
      <c r="G2206" s="40" t="s">
        <v>33</v>
      </c>
      <c r="H2206" s="40" t="s">
        <v>133</v>
      </c>
      <c r="I2206" s="40" t="s">
        <v>844</v>
      </c>
      <c r="J2206" s="40" t="s">
        <v>7887</v>
      </c>
      <c r="K2206" s="40" t="s">
        <v>1170</v>
      </c>
      <c r="L2206" s="40" t="s">
        <v>10158</v>
      </c>
      <c r="M2206" s="103">
        <v>45987.48333333333</v>
      </c>
      <c r="N2206" s="103">
        <v>45989.561111111107</v>
      </c>
      <c r="O2206" s="40" t="s">
        <v>35</v>
      </c>
      <c r="P2206" s="40" t="s">
        <v>35</v>
      </c>
      <c r="Q2206" s="40" t="s">
        <v>1494</v>
      </c>
      <c r="R2206" s="40" t="s">
        <v>1495</v>
      </c>
      <c r="S2206" s="40" t="s">
        <v>12392</v>
      </c>
      <c r="T2206" s="40" t="s">
        <v>1497</v>
      </c>
      <c r="U2206" s="40" t="s">
        <v>5071</v>
      </c>
      <c r="V2206" s="40" t="str">
        <f>VLOOKUP(D2206,TIPOLOGIA!A:F,5,0)</f>
        <v>LEJANA</v>
      </c>
      <c r="W2206" s="40" t="str">
        <f>VLOOKUP(D2206,TIPOLOGIA!A:F,6,0)</f>
        <v>TERRESTRE</v>
      </c>
      <c r="X2206" s="40" t="s">
        <v>1229</v>
      </c>
      <c r="Y2206" s="40">
        <v>1</v>
      </c>
      <c r="Z2206" s="51">
        <f>IF(T2206="SOPORTE_TELEFÓNICO",'TARIFAS 2025'!$B$14,IF(V2206="PRINCIPAL",'TARIFAS 2025'!$B$11,IF(V2206="INTERMEDIA",'TARIFAS 2025'!$C$11,IF(V2206="LEJANA",'TARIFAS 2025'!$D$11))))</f>
        <v>40250</v>
      </c>
      <c r="AA2206" s="51">
        <f t="shared" si="35"/>
        <v>40250</v>
      </c>
    </row>
    <row r="2207" spans="1:27" s="85" customFormat="1" x14ac:dyDescent="0.3">
      <c r="A2207" s="40" t="s">
        <v>88</v>
      </c>
      <c r="B2207" s="40" t="str">
        <f>VLOOKUP(A2207,'CENTROS DE COSTOS'!A:D,2,0)</f>
        <v>0036-0005</v>
      </c>
      <c r="C2207" s="40" t="str">
        <f>VLOOKUP(A2207,'CENTROS DE COSTOS'!A:D,3,0)</f>
        <v>Wompi Noroccidente</v>
      </c>
      <c r="D2207" s="40">
        <v>5887</v>
      </c>
      <c r="E2207" s="40" t="s">
        <v>6046</v>
      </c>
      <c r="F2207" s="40" t="s">
        <v>6174</v>
      </c>
      <c r="G2207" s="40" t="s">
        <v>33</v>
      </c>
      <c r="H2207" s="40" t="s">
        <v>120</v>
      </c>
      <c r="I2207" s="40" t="s">
        <v>241</v>
      </c>
      <c r="J2207" s="40" t="s">
        <v>7888</v>
      </c>
      <c r="K2207" s="40" t="s">
        <v>1170</v>
      </c>
      <c r="L2207" s="40" t="s">
        <v>10159</v>
      </c>
      <c r="M2207" s="103">
        <v>45986.48541666667</v>
      </c>
      <c r="N2207" s="103">
        <v>45989.564583333333</v>
      </c>
      <c r="O2207" s="40" t="s">
        <v>35</v>
      </c>
      <c r="P2207" s="40" t="s">
        <v>35</v>
      </c>
      <c r="Q2207" s="40" t="s">
        <v>1494</v>
      </c>
      <c r="R2207" s="40" t="s">
        <v>1495</v>
      </c>
      <c r="S2207" s="40" t="s">
        <v>12393</v>
      </c>
      <c r="T2207" s="40" t="s">
        <v>1497</v>
      </c>
      <c r="U2207" s="40" t="s">
        <v>5078</v>
      </c>
      <c r="V2207" s="40" t="str">
        <f>VLOOKUP(D2207,TIPOLOGIA!A:F,5,0)</f>
        <v>LEJANA</v>
      </c>
      <c r="W2207" s="40" t="str">
        <f>VLOOKUP(D2207,TIPOLOGIA!A:F,6,0)</f>
        <v>TERRESTRE</v>
      </c>
      <c r="X2207" s="40" t="s">
        <v>12479</v>
      </c>
      <c r="Y2207" s="40">
        <v>1</v>
      </c>
      <c r="Z2207" s="51">
        <f>IF(T2207="SOPORTE_TELEFÓNICO",'TARIFAS 2025'!$B$14,IF(V2207="PRINCIPAL",'TARIFAS 2025'!$B$11,IF(V2207="INTERMEDIA",'TARIFAS 2025'!$C$11,IF(V2207="LEJANA",'TARIFAS 2025'!$D$11))))</f>
        <v>40250</v>
      </c>
      <c r="AA2207" s="51">
        <f t="shared" si="35"/>
        <v>40250</v>
      </c>
    </row>
    <row r="2208" spans="1:27" s="85" customFormat="1" x14ac:dyDescent="0.3">
      <c r="A2208" s="40" t="s">
        <v>91</v>
      </c>
      <c r="B2208" s="40" t="str">
        <f>VLOOKUP(A2208,'CENTROS DE COSTOS'!A:D,2,0)</f>
        <v>0036-0003</v>
      </c>
      <c r="C2208" s="40" t="str">
        <f>VLOOKUP(A2208,'CENTROS DE COSTOS'!A:D,3,0)</f>
        <v>Wompi Suroccidente</v>
      </c>
      <c r="D2208" s="40">
        <v>52678</v>
      </c>
      <c r="E2208" s="40" t="s">
        <v>6047</v>
      </c>
      <c r="F2208" s="40" t="s">
        <v>6175</v>
      </c>
      <c r="G2208" s="40" t="s">
        <v>33</v>
      </c>
      <c r="H2208" s="40" t="s">
        <v>133</v>
      </c>
      <c r="I2208" s="40" t="s">
        <v>880</v>
      </c>
      <c r="J2208" s="40" t="s">
        <v>7889</v>
      </c>
      <c r="K2208" s="40" t="s">
        <v>1170</v>
      </c>
      <c r="L2208" s="40" t="s">
        <v>10160</v>
      </c>
      <c r="M2208" s="103">
        <v>45982.686111111107</v>
      </c>
      <c r="N2208" s="103">
        <v>45989.576388888891</v>
      </c>
      <c r="O2208" s="40" t="s">
        <v>35</v>
      </c>
      <c r="P2208" s="40" t="s">
        <v>35</v>
      </c>
      <c r="Q2208" s="40" t="s">
        <v>1494</v>
      </c>
      <c r="R2208" s="40" t="s">
        <v>1495</v>
      </c>
      <c r="S2208" s="40" t="s">
        <v>12394</v>
      </c>
      <c r="T2208" s="40" t="s">
        <v>1497</v>
      </c>
      <c r="U2208" s="40" t="s">
        <v>5071</v>
      </c>
      <c r="V2208" s="40" t="str">
        <f>VLOOKUP(D2208,TIPOLOGIA!A:F,5,0)</f>
        <v>LEJANA</v>
      </c>
      <c r="W2208" s="40" t="str">
        <f>VLOOKUP(D2208,TIPOLOGIA!A:F,6,0)</f>
        <v>TERRESTRE</v>
      </c>
      <c r="X2208" s="40" t="s">
        <v>1675</v>
      </c>
      <c r="Y2208" s="40">
        <v>1</v>
      </c>
      <c r="Z2208" s="51">
        <f>IF(T2208="SOPORTE_TELEFÓNICO",'TARIFAS 2025'!$B$14,IF(V2208="PRINCIPAL",'TARIFAS 2025'!$B$11,IF(V2208="INTERMEDIA",'TARIFAS 2025'!$C$11,IF(V2208="LEJANA",'TARIFAS 2025'!$D$11))))</f>
        <v>40250</v>
      </c>
      <c r="AA2208" s="51">
        <f t="shared" si="35"/>
        <v>40250</v>
      </c>
    </row>
    <row r="2209" spans="1:27" s="85" customFormat="1" x14ac:dyDescent="0.3">
      <c r="A2209" s="40" t="s">
        <v>74</v>
      </c>
      <c r="B2209" s="40" t="str">
        <f>VLOOKUP(A2209,'CENTROS DE COSTOS'!A:D,2,0)</f>
        <v>0036-0007</v>
      </c>
      <c r="C2209" s="40" t="str">
        <f>VLOOKUP(A2209,'CENTROS DE COSTOS'!A:D,3,0)</f>
        <v>Wompi Santander</v>
      </c>
      <c r="D2209" s="40">
        <v>68162</v>
      </c>
      <c r="E2209" s="40" t="s">
        <v>6048</v>
      </c>
      <c r="F2209" s="40" t="s">
        <v>6176</v>
      </c>
      <c r="G2209" s="40" t="s">
        <v>33</v>
      </c>
      <c r="H2209" s="40" t="s">
        <v>963</v>
      </c>
      <c r="I2209" s="40" t="s">
        <v>972</v>
      </c>
      <c r="J2209" s="40" t="s">
        <v>7890</v>
      </c>
      <c r="K2209" s="40" t="s">
        <v>1170</v>
      </c>
      <c r="L2209" s="40" t="s">
        <v>10161</v>
      </c>
      <c r="M2209" s="103">
        <v>45982.699305555558</v>
      </c>
      <c r="N2209" s="103">
        <v>45989.578472222223</v>
      </c>
      <c r="O2209" s="40" t="s">
        <v>35</v>
      </c>
      <c r="P2209" s="40" t="s">
        <v>35</v>
      </c>
      <c r="Q2209" s="40" t="s">
        <v>1494</v>
      </c>
      <c r="R2209" s="40" t="s">
        <v>1495</v>
      </c>
      <c r="S2209" s="40" t="s">
        <v>12395</v>
      </c>
      <c r="T2209" s="40" t="s">
        <v>1497</v>
      </c>
      <c r="U2209" s="40" t="s">
        <v>5077</v>
      </c>
      <c r="V2209" s="40" t="str">
        <f>VLOOKUP(D2209,TIPOLOGIA!A:F,5,0)</f>
        <v>LEJANA</v>
      </c>
      <c r="W2209" s="40" t="str">
        <f>VLOOKUP(D2209,TIPOLOGIA!A:F,6,0)</f>
        <v>TERRESTRE</v>
      </c>
      <c r="X2209" s="40" t="s">
        <v>12480</v>
      </c>
      <c r="Y2209" s="40">
        <v>1</v>
      </c>
      <c r="Z2209" s="51">
        <f>IF(T2209="SOPORTE_TELEFÓNICO",'TARIFAS 2025'!$B$14,IF(V2209="PRINCIPAL",'TARIFAS 2025'!$B$11,IF(V2209="INTERMEDIA",'TARIFAS 2025'!$C$11,IF(V2209="LEJANA",'TARIFAS 2025'!$D$11))))</f>
        <v>40250</v>
      </c>
      <c r="AA2209" s="51">
        <f t="shared" si="35"/>
        <v>40250</v>
      </c>
    </row>
    <row r="2210" spans="1:27" s="85" customFormat="1" x14ac:dyDescent="0.3">
      <c r="A2210" s="40" t="s">
        <v>86</v>
      </c>
      <c r="B2210" s="40" t="str">
        <f>VLOOKUP(A2210,'CENTROS DE COSTOS'!A:D,2,0)</f>
        <v>0036-0002</v>
      </c>
      <c r="C2210" s="40" t="str">
        <f>VLOOKUP(A2210,'CENTROS DE COSTOS'!A:D,3,0)</f>
        <v>Wompi Eje Cafetero</v>
      </c>
      <c r="D2210" s="40">
        <v>17653</v>
      </c>
      <c r="E2210" s="40" t="s">
        <v>6049</v>
      </c>
      <c r="F2210" s="40" t="s">
        <v>6177</v>
      </c>
      <c r="G2210" s="40" t="s">
        <v>33</v>
      </c>
      <c r="H2210" s="40" t="s">
        <v>126</v>
      </c>
      <c r="I2210" s="40" t="s">
        <v>441</v>
      </c>
      <c r="J2210" s="40" t="s">
        <v>7891</v>
      </c>
      <c r="K2210" s="40" t="s">
        <v>1170</v>
      </c>
      <c r="L2210" s="40" t="s">
        <v>10162</v>
      </c>
      <c r="M2210" s="103">
        <v>45981.472222222219</v>
      </c>
      <c r="N2210" s="103">
        <v>45989.579861111109</v>
      </c>
      <c r="O2210" s="40" t="s">
        <v>35</v>
      </c>
      <c r="P2210" s="40" t="s">
        <v>35</v>
      </c>
      <c r="Q2210" s="40" t="s">
        <v>1494</v>
      </c>
      <c r="R2210" s="40" t="s">
        <v>1495</v>
      </c>
      <c r="S2210" s="40" t="s">
        <v>12396</v>
      </c>
      <c r="T2210" s="40" t="s">
        <v>1497</v>
      </c>
      <c r="U2210" s="40" t="s">
        <v>5078</v>
      </c>
      <c r="V2210" s="40" t="str">
        <f>VLOOKUP(D2210,TIPOLOGIA!A:F,5,0)</f>
        <v>INTERMEDIA</v>
      </c>
      <c r="W2210" s="40" t="str">
        <f>VLOOKUP(D2210,TIPOLOGIA!A:F,6,0)</f>
        <v>TERRESTRE</v>
      </c>
      <c r="X2210" s="40" t="s">
        <v>1749</v>
      </c>
      <c r="Y2210" s="40">
        <v>1</v>
      </c>
      <c r="Z2210" s="51">
        <f>IF(T2210="SOPORTE_TELEFÓNICO",'TARIFAS 2025'!$B$14,IF(V2210="PRINCIPAL",'TARIFAS 2025'!$B$11,IF(V2210="INTERMEDIA",'TARIFAS 2025'!$C$11,IF(V2210="LEJANA",'TARIFAS 2025'!$D$11))))</f>
        <v>36351</v>
      </c>
      <c r="AA2210" s="51">
        <f t="shared" si="35"/>
        <v>36351</v>
      </c>
    </row>
    <row r="2211" spans="1:27" s="85" customFormat="1" x14ac:dyDescent="0.3">
      <c r="A2211" s="40" t="s">
        <v>77</v>
      </c>
      <c r="B2211" s="40" t="str">
        <f>VLOOKUP(A2211,'CENTROS DE COSTOS'!A:D,2,0)</f>
        <v>0036-0003</v>
      </c>
      <c r="C2211" s="40" t="str">
        <f>VLOOKUP(A2211,'CENTROS DE COSTOS'!A:D,3,0)</f>
        <v>Wompi Suroccidente</v>
      </c>
      <c r="D2211" s="40">
        <v>76364</v>
      </c>
      <c r="E2211" s="40" t="s">
        <v>6050</v>
      </c>
      <c r="F2211" s="40" t="s">
        <v>6178</v>
      </c>
      <c r="G2211" s="40" t="s">
        <v>33</v>
      </c>
      <c r="H2211" s="40" t="s">
        <v>1101</v>
      </c>
      <c r="I2211" s="40" t="s">
        <v>1119</v>
      </c>
      <c r="J2211" s="40" t="s">
        <v>1621</v>
      </c>
      <c r="K2211" s="40" t="s">
        <v>1170</v>
      </c>
      <c r="L2211" s="40" t="s">
        <v>10163</v>
      </c>
      <c r="M2211" s="103">
        <v>45982.700694444437</v>
      </c>
      <c r="N2211" s="103">
        <v>45989.586111111108</v>
      </c>
      <c r="O2211" s="40" t="s">
        <v>35</v>
      </c>
      <c r="P2211" s="40" t="s">
        <v>35</v>
      </c>
      <c r="Q2211" s="40" t="s">
        <v>1494</v>
      </c>
      <c r="R2211" s="40" t="s">
        <v>1495</v>
      </c>
      <c r="S2211" s="40" t="s">
        <v>12397</v>
      </c>
      <c r="T2211" s="40" t="s">
        <v>1497</v>
      </c>
      <c r="U2211" s="40" t="s">
        <v>5076</v>
      </c>
      <c r="V2211" s="40" t="str">
        <f>VLOOKUP(D2211,TIPOLOGIA!A:F,5,0)</f>
        <v>INTERMEDIA</v>
      </c>
      <c r="W2211" s="40" t="str">
        <f>VLOOKUP(D2211,TIPOLOGIA!A:F,6,0)</f>
        <v>TERRESTRE</v>
      </c>
      <c r="X2211" s="40" t="s">
        <v>1609</v>
      </c>
      <c r="Y2211" s="40">
        <v>1</v>
      </c>
      <c r="Z2211" s="51">
        <f>IF(T2211="SOPORTE_TELEFÓNICO",'TARIFAS 2025'!$B$14,IF(V2211="PRINCIPAL",'TARIFAS 2025'!$B$11,IF(V2211="INTERMEDIA",'TARIFAS 2025'!$C$11,IF(V2211="LEJANA",'TARIFAS 2025'!$D$11))))</f>
        <v>36351</v>
      </c>
      <c r="AA2211" s="51">
        <f t="shared" si="35"/>
        <v>36351</v>
      </c>
    </row>
    <row r="2212" spans="1:27" s="85" customFormat="1" x14ac:dyDescent="0.3">
      <c r="A2212" s="40" t="s">
        <v>97</v>
      </c>
      <c r="B2212" s="40" t="str">
        <f>VLOOKUP(A2212,'CENTROS DE COSTOS'!A:D,2,0)</f>
        <v>0036-0001</v>
      </c>
      <c r="C2212" s="40" t="str">
        <f>VLOOKUP(A2212,'CENTROS DE COSTOS'!A:D,3,0)</f>
        <v>Wompi Costa</v>
      </c>
      <c r="D2212" s="40">
        <v>20001</v>
      </c>
      <c r="E2212" s="40" t="s">
        <v>6051</v>
      </c>
      <c r="F2212" s="40" t="s">
        <v>6179</v>
      </c>
      <c r="G2212" s="40" t="s">
        <v>33</v>
      </c>
      <c r="H2212" s="40" t="s">
        <v>536</v>
      </c>
      <c r="I2212" s="40" t="s">
        <v>97</v>
      </c>
      <c r="J2212" s="40" t="s">
        <v>1764</v>
      </c>
      <c r="K2212" s="40" t="s">
        <v>1170</v>
      </c>
      <c r="L2212" s="40" t="s">
        <v>10164</v>
      </c>
      <c r="M2212" s="103">
        <v>45987.338888888888</v>
      </c>
      <c r="N2212" s="103">
        <v>45989.588888888888</v>
      </c>
      <c r="O2212" s="40" t="s">
        <v>35</v>
      </c>
      <c r="P2212" s="40" t="s">
        <v>35</v>
      </c>
      <c r="Q2212" s="40" t="s">
        <v>1494</v>
      </c>
      <c r="R2212" s="40" t="s">
        <v>1495</v>
      </c>
      <c r="S2212" s="40" t="s">
        <v>12398</v>
      </c>
      <c r="T2212" s="40" t="s">
        <v>1172</v>
      </c>
      <c r="U2212" s="40" t="s">
        <v>5071</v>
      </c>
      <c r="V2212" s="40" t="str">
        <f>VLOOKUP(D2212,TIPOLOGIA!A:F,5,0)</f>
        <v>PRINCIPAL</v>
      </c>
      <c r="W2212" s="40" t="str">
        <f>VLOOKUP(D2212,TIPOLOGIA!A:F,6,0)</f>
        <v>TERRESTRE</v>
      </c>
      <c r="X2212" s="40" t="s">
        <v>1210</v>
      </c>
      <c r="Y2212" s="40">
        <v>1</v>
      </c>
      <c r="Z2212" s="51">
        <f>IF(T2212="SOPORTE_TELEFÓNICO",'TARIFAS 2025'!$B$14,IF(V2212="PRINCIPAL",'TARIFAS 2025'!$B$11,IF(V2212="INTERMEDIA",'TARIFAS 2025'!$C$11,IF(V2212="LEJANA",'TARIFAS 2025'!$D$11))))</f>
        <v>31419</v>
      </c>
      <c r="AA2212" s="51">
        <f t="shared" si="35"/>
        <v>31419</v>
      </c>
    </row>
    <row r="2213" spans="1:27" s="85" customFormat="1" x14ac:dyDescent="0.3">
      <c r="A2213" s="40" t="s">
        <v>92</v>
      </c>
      <c r="B2213" s="40" t="str">
        <f>VLOOKUP(A2213,'CENTROS DE COSTOS'!A:D,2,0)</f>
        <v>0036-0002</v>
      </c>
      <c r="C2213" s="40" t="str">
        <f>VLOOKUP(A2213,'CENTROS DE COSTOS'!A:D,3,0)</f>
        <v>Wompi Eje Cafetero</v>
      </c>
      <c r="D2213" s="40">
        <v>76147</v>
      </c>
      <c r="E2213" s="40" t="s">
        <v>6052</v>
      </c>
      <c r="F2213" s="40" t="s">
        <v>6180</v>
      </c>
      <c r="G2213" s="40" t="s">
        <v>33</v>
      </c>
      <c r="H2213" s="40" t="s">
        <v>1101</v>
      </c>
      <c r="I2213" s="40" t="s">
        <v>1109</v>
      </c>
      <c r="J2213" s="40" t="s">
        <v>7892</v>
      </c>
      <c r="K2213" s="40" t="s">
        <v>1170</v>
      </c>
      <c r="L2213" s="40" t="s">
        <v>10165</v>
      </c>
      <c r="M2213" s="103">
        <v>45988.667361111111</v>
      </c>
      <c r="N2213" s="103">
        <v>45989.590277777781</v>
      </c>
      <c r="O2213" s="40" t="s">
        <v>35</v>
      </c>
      <c r="P2213" s="40" t="s">
        <v>35</v>
      </c>
      <c r="Q2213" s="40" t="s">
        <v>1494</v>
      </c>
      <c r="R2213" s="40" t="s">
        <v>1495</v>
      </c>
      <c r="S2213" s="40" t="s">
        <v>12399</v>
      </c>
      <c r="T2213" s="40" t="s">
        <v>1172</v>
      </c>
      <c r="U2213" s="40" t="s">
        <v>5071</v>
      </c>
      <c r="V2213" s="40" t="str">
        <f>VLOOKUP(D2213,TIPOLOGIA!A:F,5,0)</f>
        <v>PRINCIPAL</v>
      </c>
      <c r="W2213" s="40" t="str">
        <f>VLOOKUP(D2213,TIPOLOGIA!A:F,6,0)</f>
        <v>TERRESTRE</v>
      </c>
      <c r="X2213" s="40" t="s">
        <v>1224</v>
      </c>
      <c r="Y2213" s="40">
        <v>1</v>
      </c>
      <c r="Z2213" s="51">
        <f>IF(T2213="SOPORTE_TELEFÓNICO",'TARIFAS 2025'!$B$14,IF(V2213="PRINCIPAL",'TARIFAS 2025'!$B$11,IF(V2213="INTERMEDIA",'TARIFAS 2025'!$C$11,IF(V2213="LEJANA",'TARIFAS 2025'!$D$11))))</f>
        <v>31419</v>
      </c>
      <c r="AA2213" s="51">
        <f t="shared" si="35"/>
        <v>31419</v>
      </c>
    </row>
    <row r="2214" spans="1:27" s="85" customFormat="1" x14ac:dyDescent="0.3">
      <c r="A2214" s="40" t="s">
        <v>99</v>
      </c>
      <c r="B2214" s="40" t="str">
        <f>VLOOKUP(A2214,'CENTROS DE COSTOS'!A:D,2,0)</f>
        <v>0036-0006</v>
      </c>
      <c r="C2214" s="40" t="str">
        <f>VLOOKUP(A2214,'CENTROS DE COSTOS'!A:D,3,0)</f>
        <v>Wompi Oriente</v>
      </c>
      <c r="D2214" s="40">
        <v>85250</v>
      </c>
      <c r="E2214" s="40" t="s">
        <v>6053</v>
      </c>
      <c r="F2214" s="40" t="s">
        <v>6181</v>
      </c>
      <c r="G2214" s="40" t="s">
        <v>33</v>
      </c>
      <c r="H2214" s="40" t="s">
        <v>481</v>
      </c>
      <c r="I2214" s="40" t="s">
        <v>490</v>
      </c>
      <c r="J2214" s="40" t="s">
        <v>7893</v>
      </c>
      <c r="K2214" s="40" t="s">
        <v>1170</v>
      </c>
      <c r="L2214" s="40" t="s">
        <v>10166</v>
      </c>
      <c r="M2214" s="103">
        <v>45985.333333333343</v>
      </c>
      <c r="N2214" s="103">
        <v>45989.591666666667</v>
      </c>
      <c r="O2214" s="40" t="s">
        <v>35</v>
      </c>
      <c r="P2214" s="40" t="s">
        <v>35</v>
      </c>
      <c r="Q2214" s="40" t="s">
        <v>1494</v>
      </c>
      <c r="R2214" s="40" t="s">
        <v>1495</v>
      </c>
      <c r="S2214" s="40" t="s">
        <v>12400</v>
      </c>
      <c r="T2214" s="40" t="s">
        <v>1497</v>
      </c>
      <c r="U2214" s="40" t="s">
        <v>5078</v>
      </c>
      <c r="V2214" s="40" t="str">
        <f>VLOOKUP(D2214,TIPOLOGIA!A:F,5,0)</f>
        <v>INTERMEDIA</v>
      </c>
      <c r="W2214" s="40" t="str">
        <f>VLOOKUP(D2214,TIPOLOGIA!A:F,6,0)</f>
        <v>TERRESTRE</v>
      </c>
      <c r="X2214" s="40" t="s">
        <v>1591</v>
      </c>
      <c r="Y2214" s="40">
        <v>1</v>
      </c>
      <c r="Z2214" s="51">
        <f>IF(T2214="SOPORTE_TELEFÓNICO",'TARIFAS 2025'!$B$14,IF(V2214="PRINCIPAL",'TARIFAS 2025'!$B$11,IF(V2214="INTERMEDIA",'TARIFAS 2025'!$C$11,IF(V2214="LEJANA",'TARIFAS 2025'!$D$11))))</f>
        <v>36351</v>
      </c>
      <c r="AA2214" s="51">
        <f t="shared" si="35"/>
        <v>36351</v>
      </c>
    </row>
    <row r="2215" spans="1:27" s="85" customFormat="1" x14ac:dyDescent="0.3">
      <c r="A2215" s="40" t="s">
        <v>96</v>
      </c>
      <c r="B2215" s="40" t="str">
        <f>VLOOKUP(A2215,'CENTROS DE COSTOS'!A:D,2,0)</f>
        <v>0036-0007</v>
      </c>
      <c r="C2215" s="40" t="str">
        <f>VLOOKUP(A2215,'CENTROS DE COSTOS'!A:D,3,0)</f>
        <v>Wompi Santander</v>
      </c>
      <c r="D2215" s="40">
        <v>15238</v>
      </c>
      <c r="E2215" s="40" t="s">
        <v>6054</v>
      </c>
      <c r="F2215" s="40" t="s">
        <v>6182</v>
      </c>
      <c r="G2215" s="40" t="s">
        <v>33</v>
      </c>
      <c r="H2215" s="40" t="s">
        <v>322</v>
      </c>
      <c r="I2215" s="40" t="s">
        <v>352</v>
      </c>
      <c r="J2215" s="40" t="s">
        <v>7894</v>
      </c>
      <c r="K2215" s="40" t="s">
        <v>1170</v>
      </c>
      <c r="L2215" s="40" t="s">
        <v>10167</v>
      </c>
      <c r="M2215" s="103">
        <v>45987.650694444441</v>
      </c>
      <c r="N2215" s="103">
        <v>45989.592361111107</v>
      </c>
      <c r="O2215" s="40" t="s">
        <v>35</v>
      </c>
      <c r="P2215" s="40" t="s">
        <v>35</v>
      </c>
      <c r="Q2215" s="40" t="s">
        <v>1494</v>
      </c>
      <c r="R2215" s="40" t="s">
        <v>1495</v>
      </c>
      <c r="S2215" s="40" t="s">
        <v>12401</v>
      </c>
      <c r="T2215" s="40" t="s">
        <v>1497</v>
      </c>
      <c r="U2215" s="40" t="s">
        <v>5075</v>
      </c>
      <c r="V2215" s="40" t="str">
        <f>VLOOKUP(D2215,TIPOLOGIA!A:F,5,0)</f>
        <v>INTERMEDIA</v>
      </c>
      <c r="W2215" s="40" t="str">
        <f>VLOOKUP(D2215,TIPOLOGIA!A:F,6,0)</f>
        <v>TERRESTRE</v>
      </c>
      <c r="X2215" s="40" t="s">
        <v>1802</v>
      </c>
      <c r="Y2215" s="40">
        <v>1</v>
      </c>
      <c r="Z2215" s="51">
        <f>IF(T2215="SOPORTE_TELEFÓNICO",'TARIFAS 2025'!$B$14,IF(V2215="PRINCIPAL",'TARIFAS 2025'!$B$11,IF(V2215="INTERMEDIA",'TARIFAS 2025'!$C$11,IF(V2215="LEJANA",'TARIFAS 2025'!$D$11))))</f>
        <v>36351</v>
      </c>
      <c r="AA2215" s="51">
        <f t="shared" si="35"/>
        <v>36351</v>
      </c>
    </row>
    <row r="2216" spans="1:27" s="85" customFormat="1" x14ac:dyDescent="0.3">
      <c r="A2216" s="40" t="s">
        <v>97</v>
      </c>
      <c r="B2216" s="40" t="str">
        <f>VLOOKUP(A2216,'CENTROS DE COSTOS'!A:D,2,0)</f>
        <v>0036-0001</v>
      </c>
      <c r="C2216" s="40" t="str">
        <f>VLOOKUP(A2216,'CENTROS DE COSTOS'!A:D,3,0)</f>
        <v>Wompi Costa</v>
      </c>
      <c r="D2216" s="40">
        <v>20001</v>
      </c>
      <c r="E2216" s="40" t="s">
        <v>6055</v>
      </c>
      <c r="F2216" s="40" t="s">
        <v>6183</v>
      </c>
      <c r="G2216" s="40" t="s">
        <v>33</v>
      </c>
      <c r="H2216" s="40" t="s">
        <v>536</v>
      </c>
      <c r="I2216" s="40" t="s">
        <v>97</v>
      </c>
      <c r="J2216" s="40" t="s">
        <v>7895</v>
      </c>
      <c r="K2216" s="40" t="s">
        <v>1170</v>
      </c>
      <c r="L2216" s="40" t="s">
        <v>10168</v>
      </c>
      <c r="M2216" s="103">
        <v>45987.618750000001</v>
      </c>
      <c r="N2216" s="103">
        <v>45989.606944444437</v>
      </c>
      <c r="O2216" s="40" t="s">
        <v>35</v>
      </c>
      <c r="P2216" s="40" t="s">
        <v>35</v>
      </c>
      <c r="Q2216" s="40" t="s">
        <v>1494</v>
      </c>
      <c r="R2216" s="40" t="s">
        <v>1495</v>
      </c>
      <c r="S2216" s="40" t="s">
        <v>12402</v>
      </c>
      <c r="T2216" s="40" t="s">
        <v>1172</v>
      </c>
      <c r="U2216" s="40" t="s">
        <v>5074</v>
      </c>
      <c r="V2216" s="40" t="str">
        <f>VLOOKUP(D2216,TIPOLOGIA!A:F,5,0)</f>
        <v>PRINCIPAL</v>
      </c>
      <c r="W2216" s="40" t="str">
        <f>VLOOKUP(D2216,TIPOLOGIA!A:F,6,0)</f>
        <v>TERRESTRE</v>
      </c>
      <c r="X2216" s="40" t="s">
        <v>1210</v>
      </c>
      <c r="Y2216" s="40">
        <v>1</v>
      </c>
      <c r="Z2216" s="51">
        <f>IF(T2216="SOPORTE_TELEFÓNICO",'TARIFAS 2025'!$B$14,IF(V2216="PRINCIPAL",'TARIFAS 2025'!$B$11,IF(V2216="INTERMEDIA",'TARIFAS 2025'!$C$11,IF(V2216="LEJANA",'TARIFAS 2025'!$D$11))))</f>
        <v>31419</v>
      </c>
      <c r="AA2216" s="51">
        <f t="shared" si="35"/>
        <v>31419</v>
      </c>
    </row>
    <row r="2217" spans="1:27" s="85" customFormat="1" x14ac:dyDescent="0.3">
      <c r="A2217" s="40" t="s">
        <v>92</v>
      </c>
      <c r="B2217" s="40" t="str">
        <f>VLOOKUP(A2217,'CENTROS DE COSTOS'!A:D,2,0)</f>
        <v>0036-0002</v>
      </c>
      <c r="C2217" s="40" t="str">
        <f>VLOOKUP(A2217,'CENTROS DE COSTOS'!A:D,3,0)</f>
        <v>Wompi Eje Cafetero</v>
      </c>
      <c r="D2217" s="40">
        <v>63001</v>
      </c>
      <c r="E2217" s="40" t="s">
        <v>6056</v>
      </c>
      <c r="F2217" s="40" t="s">
        <v>6184</v>
      </c>
      <c r="G2217" s="40" t="s">
        <v>33</v>
      </c>
      <c r="H2217" s="40" t="s">
        <v>939</v>
      </c>
      <c r="I2217" s="40" t="s">
        <v>122</v>
      </c>
      <c r="J2217" s="40" t="s">
        <v>1562</v>
      </c>
      <c r="K2217" s="40" t="s">
        <v>1170</v>
      </c>
      <c r="L2217" s="40" t="s">
        <v>10169</v>
      </c>
      <c r="M2217" s="103">
        <v>45988.431250000001</v>
      </c>
      <c r="N2217" s="103">
        <v>45989.609027777777</v>
      </c>
      <c r="O2217" s="40" t="s">
        <v>35</v>
      </c>
      <c r="P2217" s="40" t="s">
        <v>35</v>
      </c>
      <c r="Q2217" s="40" t="s">
        <v>1494</v>
      </c>
      <c r="R2217" s="40" t="s">
        <v>1495</v>
      </c>
      <c r="S2217" s="40" t="s">
        <v>12403</v>
      </c>
      <c r="T2217" s="40" t="s">
        <v>1172</v>
      </c>
      <c r="U2217" s="40" t="s">
        <v>5077</v>
      </c>
      <c r="V2217" s="40" t="str">
        <f>VLOOKUP(D2217,TIPOLOGIA!A:F,5,0)</f>
        <v>INTERMEDIA</v>
      </c>
      <c r="W2217" s="40" t="str">
        <f>VLOOKUP(D2217,TIPOLOGIA!A:F,6,0)</f>
        <v>TERRESTRE</v>
      </c>
      <c r="X2217" s="40" t="s">
        <v>1231</v>
      </c>
      <c r="Y2217" s="40">
        <v>1</v>
      </c>
      <c r="Z2217" s="51">
        <f>IF(T2217="SOPORTE_TELEFÓNICO",'TARIFAS 2025'!$B$14,IF(V2217="PRINCIPAL",'TARIFAS 2025'!$B$11,IF(V2217="INTERMEDIA",'TARIFAS 2025'!$C$11,IF(V2217="LEJANA",'TARIFAS 2025'!$D$11))))</f>
        <v>36351</v>
      </c>
      <c r="AA2217" s="51">
        <f t="shared" si="35"/>
        <v>36351</v>
      </c>
    </row>
    <row r="2218" spans="1:27" s="85" customFormat="1" x14ac:dyDescent="0.3">
      <c r="A2218" s="40" t="s">
        <v>71</v>
      </c>
      <c r="B2218" s="40" t="str">
        <f>VLOOKUP(A2218,'CENTROS DE COSTOS'!A:D,2,0)</f>
        <v>0036-0004</v>
      </c>
      <c r="C2218" s="40" t="str">
        <f>VLOOKUP(A2218,'CENTROS DE COSTOS'!A:D,3,0)</f>
        <v>Wompi Centro</v>
      </c>
      <c r="D2218" s="40">
        <v>11001</v>
      </c>
      <c r="E2218" s="40" t="s">
        <v>6057</v>
      </c>
      <c r="F2218" s="40" t="s">
        <v>6185</v>
      </c>
      <c r="G2218" s="40" t="s">
        <v>33</v>
      </c>
      <c r="H2218" s="40" t="s">
        <v>618</v>
      </c>
      <c r="I2218" s="40" t="s">
        <v>71</v>
      </c>
      <c r="J2218" s="40" t="s">
        <v>7896</v>
      </c>
      <c r="K2218" s="40" t="s">
        <v>1170</v>
      </c>
      <c r="L2218" s="40" t="s">
        <v>10170</v>
      </c>
      <c r="M2218" s="103">
        <v>45988.405555555553</v>
      </c>
      <c r="N2218" s="103">
        <v>45989.609722222223</v>
      </c>
      <c r="O2218" s="40" t="s">
        <v>35</v>
      </c>
      <c r="P2218" s="40" t="s">
        <v>35</v>
      </c>
      <c r="Q2218" s="40" t="s">
        <v>1494</v>
      </c>
      <c r="R2218" s="40" t="s">
        <v>1495</v>
      </c>
      <c r="S2218" s="40" t="s">
        <v>12404</v>
      </c>
      <c r="T2218" s="40" t="s">
        <v>1172</v>
      </c>
      <c r="U2218" s="40" t="s">
        <v>5075</v>
      </c>
      <c r="V2218" s="40" t="str">
        <f>VLOOKUP(D2218,TIPOLOGIA!A:F,5,0)</f>
        <v>PRINCIPAL</v>
      </c>
      <c r="W2218" s="40" t="str">
        <f>VLOOKUP(D2218,TIPOLOGIA!A:F,6,0)</f>
        <v>TERRESTRE</v>
      </c>
      <c r="X2218" s="40" t="s">
        <v>1198</v>
      </c>
      <c r="Y2218" s="40">
        <v>1</v>
      </c>
      <c r="Z2218" s="51">
        <f>IF(T2218="SOPORTE_TELEFÓNICO",'TARIFAS 2025'!$B$14,IF(V2218="PRINCIPAL",'TARIFAS 2025'!$B$11,IF(V2218="INTERMEDIA",'TARIFAS 2025'!$C$11,IF(V2218="LEJANA",'TARIFAS 2025'!$D$11))))</f>
        <v>31419</v>
      </c>
      <c r="AA2218" s="51">
        <f t="shared" si="35"/>
        <v>31419</v>
      </c>
    </row>
    <row r="2219" spans="1:27" s="85" customFormat="1" x14ac:dyDescent="0.3">
      <c r="A2219" s="40" t="s">
        <v>68</v>
      </c>
      <c r="B2219" s="40" t="str">
        <f>VLOOKUP(A2219,'CENTROS DE COSTOS'!A:D,2,0)</f>
        <v>0036-0001</v>
      </c>
      <c r="C2219" s="40" t="str">
        <f>VLOOKUP(A2219,'CENTROS DE COSTOS'!A:D,3,0)</f>
        <v>Wompi Costa</v>
      </c>
      <c r="D2219" s="40">
        <v>8758</v>
      </c>
      <c r="E2219" s="40" t="s">
        <v>6058</v>
      </c>
      <c r="F2219" s="40" t="s">
        <v>6186</v>
      </c>
      <c r="G2219" s="40" t="s">
        <v>33</v>
      </c>
      <c r="H2219" s="40" t="s">
        <v>253</v>
      </c>
      <c r="I2219" s="40" t="s">
        <v>270</v>
      </c>
      <c r="J2219" s="40" t="s">
        <v>7897</v>
      </c>
      <c r="K2219" s="40" t="s">
        <v>1170</v>
      </c>
      <c r="L2219" s="40" t="s">
        <v>10171</v>
      </c>
      <c r="M2219" s="103">
        <v>45988.378472222219</v>
      </c>
      <c r="N2219" s="103">
        <v>45989.611805555563</v>
      </c>
      <c r="O2219" s="40" t="s">
        <v>35</v>
      </c>
      <c r="P2219" s="40" t="s">
        <v>35</v>
      </c>
      <c r="Q2219" s="40" t="s">
        <v>1494</v>
      </c>
      <c r="R2219" s="40" t="s">
        <v>1495</v>
      </c>
      <c r="S2219" s="40" t="s">
        <v>12405</v>
      </c>
      <c r="T2219" s="40" t="s">
        <v>1172</v>
      </c>
      <c r="U2219" s="40" t="s">
        <v>5076</v>
      </c>
      <c r="V2219" s="40" t="str">
        <f>VLOOKUP(D2219,TIPOLOGIA!A:F,5,0)</f>
        <v>PRINCIPAL</v>
      </c>
      <c r="W2219" s="40" t="str">
        <f>VLOOKUP(D2219,TIPOLOGIA!A:F,6,0)</f>
        <v>TERRESTRE</v>
      </c>
      <c r="X2219" s="40" t="s">
        <v>1374</v>
      </c>
      <c r="Y2219" s="40">
        <v>1</v>
      </c>
      <c r="Z2219" s="51">
        <f>IF(T2219="SOPORTE_TELEFÓNICO",'TARIFAS 2025'!$B$14,IF(V2219="PRINCIPAL",'TARIFAS 2025'!$B$11,IF(V2219="INTERMEDIA",'TARIFAS 2025'!$C$11,IF(V2219="LEJANA",'TARIFAS 2025'!$D$11))))</f>
        <v>31419</v>
      </c>
      <c r="AA2219" s="51">
        <f t="shared" si="35"/>
        <v>31419</v>
      </c>
    </row>
    <row r="2220" spans="1:27" s="85" customFormat="1" x14ac:dyDescent="0.3">
      <c r="A2220" s="40" t="s">
        <v>68</v>
      </c>
      <c r="B2220" s="40" t="str">
        <f>VLOOKUP(A2220,'CENTROS DE COSTOS'!A:D,2,0)</f>
        <v>0036-0001</v>
      </c>
      <c r="C2220" s="40" t="str">
        <f>VLOOKUP(A2220,'CENTROS DE COSTOS'!A:D,3,0)</f>
        <v>Wompi Costa</v>
      </c>
      <c r="D2220" s="40">
        <v>8001</v>
      </c>
      <c r="E2220" s="40" t="s">
        <v>6059</v>
      </c>
      <c r="F2220" s="40" t="s">
        <v>6187</v>
      </c>
      <c r="G2220" s="40" t="s">
        <v>33</v>
      </c>
      <c r="H2220" s="40" t="s">
        <v>253</v>
      </c>
      <c r="I2220" s="40" t="s">
        <v>68</v>
      </c>
      <c r="J2220" s="40" t="s">
        <v>7898</v>
      </c>
      <c r="K2220" s="40" t="s">
        <v>1170</v>
      </c>
      <c r="L2220" s="40" t="s">
        <v>10172</v>
      </c>
      <c r="M2220" s="103">
        <v>45988.54791666667</v>
      </c>
      <c r="N2220" s="103">
        <v>45989.612500000003</v>
      </c>
      <c r="O2220" s="40" t="s">
        <v>35</v>
      </c>
      <c r="P2220" s="40" t="s">
        <v>35</v>
      </c>
      <c r="Q2220" s="40" t="s">
        <v>1494</v>
      </c>
      <c r="R2220" s="40" t="s">
        <v>1495</v>
      </c>
      <c r="S2220" s="40" t="s">
        <v>12406</v>
      </c>
      <c r="T2220" s="40" t="s">
        <v>1172</v>
      </c>
      <c r="U2220" s="40" t="s">
        <v>5077</v>
      </c>
      <c r="V2220" s="40" t="str">
        <f>VLOOKUP(D2220,TIPOLOGIA!A:F,5,0)</f>
        <v>PRINCIPAL</v>
      </c>
      <c r="W2220" s="40" t="str">
        <f>VLOOKUP(D2220,TIPOLOGIA!A:F,6,0)</f>
        <v>TERRESTRE</v>
      </c>
      <c r="X2220" s="40" t="s">
        <v>1374</v>
      </c>
      <c r="Y2220" s="40">
        <v>1</v>
      </c>
      <c r="Z2220" s="51">
        <f>IF(T2220="SOPORTE_TELEFÓNICO",'TARIFAS 2025'!$B$14,IF(V2220="PRINCIPAL",'TARIFAS 2025'!$B$11,IF(V2220="INTERMEDIA",'TARIFAS 2025'!$C$11,IF(V2220="LEJANA",'TARIFAS 2025'!$D$11))))</f>
        <v>31419</v>
      </c>
      <c r="AA2220" s="51">
        <f t="shared" si="35"/>
        <v>31419</v>
      </c>
    </row>
    <row r="2221" spans="1:27" s="85" customFormat="1" x14ac:dyDescent="0.3">
      <c r="A2221" s="40" t="s">
        <v>92</v>
      </c>
      <c r="B2221" s="40" t="str">
        <f>VLOOKUP(A2221,'CENTROS DE COSTOS'!A:D,2,0)</f>
        <v>0036-0002</v>
      </c>
      <c r="C2221" s="40" t="str">
        <f>VLOOKUP(A2221,'CENTROS DE COSTOS'!A:D,3,0)</f>
        <v>Wompi Eje Cafetero</v>
      </c>
      <c r="D2221" s="40">
        <v>76147</v>
      </c>
      <c r="E2221" s="40" t="s">
        <v>6060</v>
      </c>
      <c r="F2221" s="40" t="s">
        <v>6188</v>
      </c>
      <c r="G2221" s="40" t="s">
        <v>33</v>
      </c>
      <c r="H2221" s="40" t="s">
        <v>1101</v>
      </c>
      <c r="I2221" s="40" t="s">
        <v>1109</v>
      </c>
      <c r="J2221" s="40" t="s">
        <v>7899</v>
      </c>
      <c r="K2221" s="40" t="s">
        <v>1170</v>
      </c>
      <c r="L2221" s="40" t="s">
        <v>10173</v>
      </c>
      <c r="M2221" s="103">
        <v>45988.597222222219</v>
      </c>
      <c r="N2221" s="103">
        <v>45989.613194444442</v>
      </c>
      <c r="O2221" s="40" t="s">
        <v>35</v>
      </c>
      <c r="P2221" s="40" t="s">
        <v>35</v>
      </c>
      <c r="Q2221" s="40" t="s">
        <v>1494</v>
      </c>
      <c r="R2221" s="40" t="s">
        <v>1495</v>
      </c>
      <c r="S2221" s="40" t="s">
        <v>12407</v>
      </c>
      <c r="T2221" s="40" t="s">
        <v>1172</v>
      </c>
      <c r="U2221" s="40" t="s">
        <v>5078</v>
      </c>
      <c r="V2221" s="40" t="str">
        <f>VLOOKUP(D2221,TIPOLOGIA!A:F,5,0)</f>
        <v>PRINCIPAL</v>
      </c>
      <c r="W2221" s="40" t="str">
        <f>VLOOKUP(D2221,TIPOLOGIA!A:F,6,0)</f>
        <v>TERRESTRE</v>
      </c>
      <c r="X2221" s="40" t="s">
        <v>1224</v>
      </c>
      <c r="Y2221" s="40">
        <v>1</v>
      </c>
      <c r="Z2221" s="51">
        <f>IF(T2221="SOPORTE_TELEFÓNICO",'TARIFAS 2025'!$B$14,IF(V2221="PRINCIPAL",'TARIFAS 2025'!$B$11,IF(V2221="INTERMEDIA",'TARIFAS 2025'!$C$11,IF(V2221="LEJANA",'TARIFAS 2025'!$D$11))))</f>
        <v>31419</v>
      </c>
      <c r="AA2221" s="51">
        <f t="shared" si="35"/>
        <v>31419</v>
      </c>
    </row>
    <row r="2222" spans="1:27" s="85" customFormat="1" x14ac:dyDescent="0.3">
      <c r="A2222" s="40" t="s">
        <v>88</v>
      </c>
      <c r="B2222" s="40" t="str">
        <f>VLOOKUP(A2222,'CENTROS DE COSTOS'!A:D,2,0)</f>
        <v>0036-0005</v>
      </c>
      <c r="C2222" s="40" t="str">
        <f>VLOOKUP(A2222,'CENTROS DE COSTOS'!A:D,3,0)</f>
        <v>Wompi Noroccidente</v>
      </c>
      <c r="D2222" s="40">
        <v>5001</v>
      </c>
      <c r="E2222" s="40" t="s">
        <v>6061</v>
      </c>
      <c r="F2222" s="40" t="s">
        <v>6189</v>
      </c>
      <c r="G2222" s="40" t="s">
        <v>33</v>
      </c>
      <c r="H2222" s="40" t="s">
        <v>120</v>
      </c>
      <c r="I2222" s="40" t="s">
        <v>88</v>
      </c>
      <c r="J2222" s="40" t="s">
        <v>7900</v>
      </c>
      <c r="K2222" s="40" t="s">
        <v>1170</v>
      </c>
      <c r="L2222" s="40" t="s">
        <v>10174</v>
      </c>
      <c r="M2222" s="103">
        <v>45985.669444444437</v>
      </c>
      <c r="N2222" s="103">
        <v>45989.622916666667</v>
      </c>
      <c r="O2222" s="40" t="s">
        <v>35</v>
      </c>
      <c r="P2222" s="40" t="s">
        <v>35</v>
      </c>
      <c r="Q2222" s="40" t="s">
        <v>1494</v>
      </c>
      <c r="R2222" s="40" t="s">
        <v>1495</v>
      </c>
      <c r="S2222" s="40" t="s">
        <v>12408</v>
      </c>
      <c r="T2222" s="40" t="s">
        <v>1172</v>
      </c>
      <c r="U2222" s="40" t="s">
        <v>5075</v>
      </c>
      <c r="V2222" s="40" t="str">
        <f>VLOOKUP(D2222,TIPOLOGIA!A:F,5,0)</f>
        <v>PRINCIPAL</v>
      </c>
      <c r="W2222" s="40" t="str">
        <f>VLOOKUP(D2222,TIPOLOGIA!A:F,6,0)</f>
        <v>TERRESTRE</v>
      </c>
      <c r="X2222" s="40" t="s">
        <v>1498</v>
      </c>
      <c r="Y2222" s="40">
        <v>1</v>
      </c>
      <c r="Z2222" s="51">
        <f>IF(T2222="SOPORTE_TELEFÓNICO",'TARIFAS 2025'!$B$14,IF(V2222="PRINCIPAL",'TARIFAS 2025'!$B$11,IF(V2222="INTERMEDIA",'TARIFAS 2025'!$C$11,IF(V2222="LEJANA",'TARIFAS 2025'!$D$11))))</f>
        <v>31419</v>
      </c>
      <c r="AA2222" s="51">
        <f t="shared" si="35"/>
        <v>31419</v>
      </c>
    </row>
    <row r="2223" spans="1:27" s="85" customFormat="1" x14ac:dyDescent="0.3">
      <c r="A2223" s="40" t="s">
        <v>88</v>
      </c>
      <c r="B2223" s="40" t="str">
        <f>VLOOKUP(A2223,'CENTROS DE COSTOS'!A:D,2,0)</f>
        <v>0036-0005</v>
      </c>
      <c r="C2223" s="40" t="str">
        <f>VLOOKUP(A2223,'CENTROS DE COSTOS'!A:D,3,0)</f>
        <v>Wompi Noroccidente</v>
      </c>
      <c r="D2223" s="40">
        <v>5266</v>
      </c>
      <c r="E2223" s="40" t="s">
        <v>6062</v>
      </c>
      <c r="F2223" s="40" t="s">
        <v>6190</v>
      </c>
      <c r="G2223" s="40" t="s">
        <v>33</v>
      </c>
      <c r="H2223" s="40" t="s">
        <v>120</v>
      </c>
      <c r="I2223" s="40" t="s">
        <v>180</v>
      </c>
      <c r="J2223" s="40" t="s">
        <v>7901</v>
      </c>
      <c r="K2223" s="40" t="s">
        <v>1170</v>
      </c>
      <c r="L2223" s="40" t="s">
        <v>10175</v>
      </c>
      <c r="M2223" s="103">
        <v>45986.333333333343</v>
      </c>
      <c r="N2223" s="103">
        <v>45989.624305555553</v>
      </c>
      <c r="O2223" s="40" t="s">
        <v>35</v>
      </c>
      <c r="P2223" s="40" t="s">
        <v>35</v>
      </c>
      <c r="Q2223" s="40" t="s">
        <v>1494</v>
      </c>
      <c r="R2223" s="40" t="s">
        <v>1495</v>
      </c>
      <c r="S2223" s="40" t="s">
        <v>12409</v>
      </c>
      <c r="T2223" s="40" t="s">
        <v>1172</v>
      </c>
      <c r="U2223" s="40" t="s">
        <v>5076</v>
      </c>
      <c r="V2223" s="40" t="str">
        <f>VLOOKUP(D2223,TIPOLOGIA!A:F,5,0)</f>
        <v>PRINCIPAL</v>
      </c>
      <c r="W2223" s="40" t="str">
        <f>VLOOKUP(D2223,TIPOLOGIA!A:F,6,0)</f>
        <v>TERRESTRE</v>
      </c>
      <c r="X2223" s="40" t="s">
        <v>1498</v>
      </c>
      <c r="Y2223" s="40">
        <v>1</v>
      </c>
      <c r="Z2223" s="51">
        <f>IF(T2223="SOPORTE_TELEFÓNICO",'TARIFAS 2025'!$B$14,IF(V2223="PRINCIPAL",'TARIFAS 2025'!$B$11,IF(V2223="INTERMEDIA",'TARIFAS 2025'!$C$11,IF(V2223="LEJANA",'TARIFAS 2025'!$D$11))))</f>
        <v>31419</v>
      </c>
      <c r="AA2223" s="51">
        <f t="shared" si="35"/>
        <v>31419</v>
      </c>
    </row>
    <row r="2224" spans="1:27" s="85" customFormat="1" x14ac:dyDescent="0.3">
      <c r="A2224" s="40" t="s">
        <v>88</v>
      </c>
      <c r="B2224" s="40" t="str">
        <f>VLOOKUP(A2224,'CENTROS DE COSTOS'!A:D,2,0)</f>
        <v>0036-0005</v>
      </c>
      <c r="C2224" s="40" t="str">
        <f>VLOOKUP(A2224,'CENTROS DE COSTOS'!A:D,3,0)</f>
        <v>Wompi Noroccidente</v>
      </c>
      <c r="D2224" s="40">
        <v>5266</v>
      </c>
      <c r="E2224" s="40" t="s">
        <v>6063</v>
      </c>
      <c r="F2224" s="40" t="s">
        <v>6191</v>
      </c>
      <c r="G2224" s="40" t="s">
        <v>33</v>
      </c>
      <c r="H2224" s="40" t="s">
        <v>120</v>
      </c>
      <c r="I2224" s="40" t="s">
        <v>180</v>
      </c>
      <c r="J2224" s="40" t="s">
        <v>7902</v>
      </c>
      <c r="K2224" s="40" t="s">
        <v>1170</v>
      </c>
      <c r="L2224" s="40" t="s">
        <v>10176</v>
      </c>
      <c r="M2224" s="103">
        <v>45986.65347222222</v>
      </c>
      <c r="N2224" s="103">
        <v>45989.625</v>
      </c>
      <c r="O2224" s="40" t="s">
        <v>35</v>
      </c>
      <c r="P2224" s="40" t="s">
        <v>35</v>
      </c>
      <c r="Q2224" s="40" t="s">
        <v>1494</v>
      </c>
      <c r="R2224" s="40" t="s">
        <v>1495</v>
      </c>
      <c r="S2224" s="40" t="s">
        <v>12410</v>
      </c>
      <c r="T2224" s="40" t="s">
        <v>1172</v>
      </c>
      <c r="U2224" s="40" t="s">
        <v>5073</v>
      </c>
      <c r="V2224" s="40" t="str">
        <f>VLOOKUP(D2224,TIPOLOGIA!A:F,5,0)</f>
        <v>PRINCIPAL</v>
      </c>
      <c r="W2224" s="40" t="str">
        <f>VLOOKUP(D2224,TIPOLOGIA!A:F,6,0)</f>
        <v>TERRESTRE</v>
      </c>
      <c r="X2224" s="40" t="s">
        <v>1498</v>
      </c>
      <c r="Y2224" s="40">
        <v>1</v>
      </c>
      <c r="Z2224" s="51">
        <f>IF(T2224="SOPORTE_TELEFÓNICO",'TARIFAS 2025'!$B$14,IF(V2224="PRINCIPAL",'TARIFAS 2025'!$B$11,IF(V2224="INTERMEDIA",'TARIFAS 2025'!$C$11,IF(V2224="LEJANA",'TARIFAS 2025'!$D$11))))</f>
        <v>31419</v>
      </c>
      <c r="AA2224" s="51">
        <f t="shared" si="35"/>
        <v>31419</v>
      </c>
    </row>
    <row r="2225" spans="1:27" s="85" customFormat="1" x14ac:dyDescent="0.3">
      <c r="A2225" s="40" t="s">
        <v>88</v>
      </c>
      <c r="B2225" s="40" t="str">
        <f>VLOOKUP(A2225,'CENTROS DE COSTOS'!A:D,2,0)</f>
        <v>0036-0005</v>
      </c>
      <c r="C2225" s="40" t="str">
        <f>VLOOKUP(A2225,'CENTROS DE COSTOS'!A:D,3,0)</f>
        <v>Wompi Noroccidente</v>
      </c>
      <c r="D2225" s="40">
        <v>5088</v>
      </c>
      <c r="E2225" s="40" t="s">
        <v>6064</v>
      </c>
      <c r="F2225" s="40" t="s">
        <v>6192</v>
      </c>
      <c r="G2225" s="40" t="s">
        <v>33</v>
      </c>
      <c r="H2225" s="40" t="s">
        <v>120</v>
      </c>
      <c r="I2225" s="40" t="s">
        <v>155</v>
      </c>
      <c r="J2225" s="40" t="s">
        <v>7903</v>
      </c>
      <c r="K2225" s="40" t="s">
        <v>1170</v>
      </c>
      <c r="L2225" s="40" t="s">
        <v>10177</v>
      </c>
      <c r="M2225" s="103">
        <v>45986.656944444447</v>
      </c>
      <c r="N2225" s="103">
        <v>45989.625694444447</v>
      </c>
      <c r="O2225" s="40" t="s">
        <v>35</v>
      </c>
      <c r="P2225" s="40" t="s">
        <v>35</v>
      </c>
      <c r="Q2225" s="40" t="s">
        <v>1494</v>
      </c>
      <c r="R2225" s="40" t="s">
        <v>1495</v>
      </c>
      <c r="S2225" s="40" t="s">
        <v>12411</v>
      </c>
      <c r="T2225" s="40" t="s">
        <v>1172</v>
      </c>
      <c r="U2225" s="40" t="s">
        <v>5077</v>
      </c>
      <c r="V2225" s="40" t="str">
        <f>VLOOKUP(D2225,TIPOLOGIA!A:F,5,0)</f>
        <v>PRINCIPAL</v>
      </c>
      <c r="W2225" s="40" t="str">
        <f>VLOOKUP(D2225,TIPOLOGIA!A:F,6,0)</f>
        <v>TERRESTRE</v>
      </c>
      <c r="X2225" s="40" t="s">
        <v>1498</v>
      </c>
      <c r="Y2225" s="40">
        <v>1</v>
      </c>
      <c r="Z2225" s="51">
        <f>IF(T2225="SOPORTE_TELEFÓNICO",'TARIFAS 2025'!$B$14,IF(V2225="PRINCIPAL",'TARIFAS 2025'!$B$11,IF(V2225="INTERMEDIA",'TARIFAS 2025'!$C$11,IF(V2225="LEJANA",'TARIFAS 2025'!$D$11))))</f>
        <v>31419</v>
      </c>
      <c r="AA2225" s="51">
        <f t="shared" si="35"/>
        <v>31419</v>
      </c>
    </row>
    <row r="2226" spans="1:27" s="85" customFormat="1" x14ac:dyDescent="0.3">
      <c r="A2226" s="40" t="s">
        <v>99</v>
      </c>
      <c r="B2226" s="40" t="str">
        <f>VLOOKUP(A2226,'CENTROS DE COSTOS'!A:D,2,0)</f>
        <v>0036-0006</v>
      </c>
      <c r="C2226" s="40" t="str">
        <f>VLOOKUP(A2226,'CENTROS DE COSTOS'!A:D,3,0)</f>
        <v>Wompi Oriente</v>
      </c>
      <c r="D2226" s="40">
        <v>85250</v>
      </c>
      <c r="E2226" s="40" t="s">
        <v>6065</v>
      </c>
      <c r="F2226" s="40" t="s">
        <v>6193</v>
      </c>
      <c r="G2226" s="40" t="s">
        <v>33</v>
      </c>
      <c r="H2226" s="40" t="s">
        <v>481</v>
      </c>
      <c r="I2226" s="40" t="s">
        <v>490</v>
      </c>
      <c r="J2226" s="40" t="s">
        <v>1759</v>
      </c>
      <c r="K2226" s="40" t="s">
        <v>1170</v>
      </c>
      <c r="L2226" s="40" t="s">
        <v>10178</v>
      </c>
      <c r="M2226" s="103">
        <v>45982.490972222222</v>
      </c>
      <c r="N2226" s="103">
        <v>45989.631249999999</v>
      </c>
      <c r="O2226" s="40" t="s">
        <v>35</v>
      </c>
      <c r="P2226" s="40" t="s">
        <v>35</v>
      </c>
      <c r="Q2226" s="40" t="s">
        <v>1494</v>
      </c>
      <c r="R2226" s="40" t="s">
        <v>1495</v>
      </c>
      <c r="S2226" s="40" t="s">
        <v>12412</v>
      </c>
      <c r="T2226" s="40" t="s">
        <v>1497</v>
      </c>
      <c r="U2226" s="40" t="s">
        <v>5076</v>
      </c>
      <c r="V2226" s="40" t="str">
        <f>VLOOKUP(D2226,TIPOLOGIA!A:F,5,0)</f>
        <v>INTERMEDIA</v>
      </c>
      <c r="W2226" s="40" t="str">
        <f>VLOOKUP(D2226,TIPOLOGIA!A:F,6,0)</f>
        <v>TERRESTRE</v>
      </c>
      <c r="X2226" s="40" t="s">
        <v>1571</v>
      </c>
      <c r="Y2226" s="40">
        <v>1</v>
      </c>
      <c r="Z2226" s="51">
        <f>IF(T2226="SOPORTE_TELEFÓNICO",'TARIFAS 2025'!$B$14,IF(V2226="PRINCIPAL",'TARIFAS 2025'!$B$11,IF(V2226="INTERMEDIA",'TARIFAS 2025'!$C$11,IF(V2226="LEJANA",'TARIFAS 2025'!$D$11))))</f>
        <v>36351</v>
      </c>
      <c r="AA2226" s="51">
        <f t="shared" si="35"/>
        <v>36351</v>
      </c>
    </row>
    <row r="2227" spans="1:27" s="85" customFormat="1" x14ac:dyDescent="0.3">
      <c r="A2227" s="40" t="s">
        <v>98</v>
      </c>
      <c r="B2227" s="40" t="str">
        <f>VLOOKUP(A2227,'CENTROS DE COSTOS'!A:D,2,0)</f>
        <v>0036-0006</v>
      </c>
      <c r="C2227" s="40" t="str">
        <f>VLOOKUP(A2227,'CENTROS DE COSTOS'!A:D,3,0)</f>
        <v>Wompi Oriente</v>
      </c>
      <c r="D2227" s="40">
        <v>50001</v>
      </c>
      <c r="E2227" s="40" t="s">
        <v>6066</v>
      </c>
      <c r="F2227" s="40" t="s">
        <v>6194</v>
      </c>
      <c r="G2227" s="40" t="s">
        <v>33</v>
      </c>
      <c r="H2227" s="40" t="s">
        <v>814</v>
      </c>
      <c r="I2227" s="40" t="s">
        <v>98</v>
      </c>
      <c r="J2227" s="40" t="s">
        <v>7904</v>
      </c>
      <c r="K2227" s="40" t="s">
        <v>1170</v>
      </c>
      <c r="L2227" s="40" t="s">
        <v>10179</v>
      </c>
      <c r="M2227" s="103">
        <v>45987.631944444453</v>
      </c>
      <c r="N2227" s="103">
        <v>45989.636111111111</v>
      </c>
      <c r="O2227" s="40" t="s">
        <v>35</v>
      </c>
      <c r="P2227" s="40" t="s">
        <v>35</v>
      </c>
      <c r="Q2227" s="40" t="s">
        <v>1494</v>
      </c>
      <c r="R2227" s="40" t="s">
        <v>1495</v>
      </c>
      <c r="S2227" s="40" t="s">
        <v>12413</v>
      </c>
      <c r="T2227" s="40" t="s">
        <v>1172</v>
      </c>
      <c r="U2227" s="40" t="s">
        <v>5079</v>
      </c>
      <c r="V2227" s="40" t="str">
        <f>VLOOKUP(D2227,TIPOLOGIA!A:F,5,0)</f>
        <v>PRINCIPAL</v>
      </c>
      <c r="W2227" s="40" t="str">
        <f>VLOOKUP(D2227,TIPOLOGIA!A:F,6,0)</f>
        <v>TERRESTRE</v>
      </c>
      <c r="X2227" s="40" t="s">
        <v>1604</v>
      </c>
      <c r="Y2227" s="40">
        <v>1</v>
      </c>
      <c r="Z2227" s="51">
        <f>IF(T2227="SOPORTE_TELEFÓNICO",'TARIFAS 2025'!$B$14,IF(V2227="PRINCIPAL",'TARIFAS 2025'!$B$11,IF(V2227="INTERMEDIA",'TARIFAS 2025'!$C$11,IF(V2227="LEJANA",'TARIFAS 2025'!$D$11))))</f>
        <v>31419</v>
      </c>
      <c r="AA2227" s="51">
        <f t="shared" si="35"/>
        <v>31419</v>
      </c>
    </row>
    <row r="2228" spans="1:27" s="85" customFormat="1" x14ac:dyDescent="0.3">
      <c r="A2228" s="40" t="s">
        <v>74</v>
      </c>
      <c r="B2228" s="40" t="str">
        <f>VLOOKUP(A2228,'CENTROS DE COSTOS'!A:D,2,0)</f>
        <v>0036-0007</v>
      </c>
      <c r="C2228" s="40" t="str">
        <f>VLOOKUP(A2228,'CENTROS DE COSTOS'!A:D,3,0)</f>
        <v>Wompi Santander</v>
      </c>
      <c r="D2228" s="40">
        <v>68307</v>
      </c>
      <c r="E2228" s="40" t="s">
        <v>6067</v>
      </c>
      <c r="F2228" s="40" t="s">
        <v>6195</v>
      </c>
      <c r="G2228" s="40" t="s">
        <v>33</v>
      </c>
      <c r="H2228" s="40" t="s">
        <v>963</v>
      </c>
      <c r="I2228" s="40" t="s">
        <v>990</v>
      </c>
      <c r="J2228" s="40" t="s">
        <v>7905</v>
      </c>
      <c r="K2228" s="40" t="s">
        <v>1170</v>
      </c>
      <c r="L2228" s="40" t="s">
        <v>10180</v>
      </c>
      <c r="M2228" s="103">
        <v>45989.35</v>
      </c>
      <c r="N2228" s="103">
        <v>45989.638194444437</v>
      </c>
      <c r="O2228" s="40" t="s">
        <v>35</v>
      </c>
      <c r="P2228" s="40" t="s">
        <v>35</v>
      </c>
      <c r="Q2228" s="40" t="s">
        <v>1494</v>
      </c>
      <c r="R2228" s="40" t="s">
        <v>1495</v>
      </c>
      <c r="S2228" s="40" t="s">
        <v>12414</v>
      </c>
      <c r="T2228" s="40" t="s">
        <v>1172</v>
      </c>
      <c r="U2228" s="40" t="s">
        <v>5077</v>
      </c>
      <c r="V2228" s="40" t="str">
        <f>VLOOKUP(D2228,TIPOLOGIA!A:F,5,0)</f>
        <v>PRINCIPAL</v>
      </c>
      <c r="W2228" s="40" t="str">
        <f>VLOOKUP(D2228,TIPOLOGIA!A:F,6,0)</f>
        <v>TERRESTRE</v>
      </c>
      <c r="X2228" s="40" t="s">
        <v>1526</v>
      </c>
      <c r="Y2228" s="40">
        <v>1</v>
      </c>
      <c r="Z2228" s="51">
        <f>IF(T2228="SOPORTE_TELEFÓNICO",'TARIFAS 2025'!$B$14,IF(V2228="PRINCIPAL",'TARIFAS 2025'!$B$11,IF(V2228="INTERMEDIA",'TARIFAS 2025'!$C$11,IF(V2228="LEJANA",'TARIFAS 2025'!$D$11))))</f>
        <v>31419</v>
      </c>
      <c r="AA2228" s="51">
        <f t="shared" si="35"/>
        <v>31419</v>
      </c>
    </row>
    <row r="2229" spans="1:27" s="85" customFormat="1" x14ac:dyDescent="0.3">
      <c r="A2229" s="40" t="s">
        <v>74</v>
      </c>
      <c r="B2229" s="40" t="str">
        <f>VLOOKUP(A2229,'CENTROS DE COSTOS'!A:D,2,0)</f>
        <v>0036-0007</v>
      </c>
      <c r="C2229" s="40" t="str">
        <f>VLOOKUP(A2229,'CENTROS DE COSTOS'!A:D,3,0)</f>
        <v>Wompi Santander</v>
      </c>
      <c r="D2229" s="40">
        <v>68001</v>
      </c>
      <c r="E2229" s="40" t="s">
        <v>6068</v>
      </c>
      <c r="F2229" s="40" t="s">
        <v>6196</v>
      </c>
      <c r="G2229" s="40" t="s">
        <v>33</v>
      </c>
      <c r="H2229" s="40" t="s">
        <v>963</v>
      </c>
      <c r="I2229" s="40" t="s">
        <v>74</v>
      </c>
      <c r="J2229" s="40" t="s">
        <v>7906</v>
      </c>
      <c r="K2229" s="40" t="s">
        <v>1170</v>
      </c>
      <c r="L2229" s="40" t="s">
        <v>10181</v>
      </c>
      <c r="M2229" s="103">
        <v>45988.670138888891</v>
      </c>
      <c r="N2229" s="103">
        <v>45989.638194444437</v>
      </c>
      <c r="O2229" s="40" t="s">
        <v>35</v>
      </c>
      <c r="P2229" s="40" t="s">
        <v>35</v>
      </c>
      <c r="Q2229" s="40" t="s">
        <v>1494</v>
      </c>
      <c r="R2229" s="40" t="s">
        <v>1495</v>
      </c>
      <c r="S2229" s="40" t="s">
        <v>12415</v>
      </c>
      <c r="T2229" s="40" t="s">
        <v>1172</v>
      </c>
      <c r="U2229" s="40" t="s">
        <v>5074</v>
      </c>
      <c r="V2229" s="40" t="str">
        <f>VLOOKUP(D2229,TIPOLOGIA!A:F,5,0)</f>
        <v>PRINCIPAL</v>
      </c>
      <c r="W2229" s="40" t="str">
        <f>VLOOKUP(D2229,TIPOLOGIA!A:F,6,0)</f>
        <v>TERRESTRE</v>
      </c>
      <c r="X2229" s="40" t="s">
        <v>1393</v>
      </c>
      <c r="Y2229" s="40">
        <v>1</v>
      </c>
      <c r="Z2229" s="51">
        <f>IF(T2229="SOPORTE_TELEFÓNICO",'TARIFAS 2025'!$B$14,IF(V2229="PRINCIPAL",'TARIFAS 2025'!$B$11,IF(V2229="INTERMEDIA",'TARIFAS 2025'!$C$11,IF(V2229="LEJANA",'TARIFAS 2025'!$D$11))))</f>
        <v>31419</v>
      </c>
      <c r="AA2229" s="51">
        <f t="shared" si="35"/>
        <v>31419</v>
      </c>
    </row>
    <row r="2230" spans="1:27" s="85" customFormat="1" x14ac:dyDescent="0.3">
      <c r="A2230" s="40" t="s">
        <v>98</v>
      </c>
      <c r="B2230" s="40" t="str">
        <f>VLOOKUP(A2230,'CENTROS DE COSTOS'!A:D,2,0)</f>
        <v>0036-0006</v>
      </c>
      <c r="C2230" s="40" t="str">
        <f>VLOOKUP(A2230,'CENTROS DE COSTOS'!A:D,3,0)</f>
        <v>Wompi Oriente</v>
      </c>
      <c r="D2230" s="40">
        <v>50006</v>
      </c>
      <c r="E2230" s="40" t="s">
        <v>6069</v>
      </c>
      <c r="F2230" s="40" t="s">
        <v>6197</v>
      </c>
      <c r="G2230" s="40" t="s">
        <v>33</v>
      </c>
      <c r="H2230" s="40" t="s">
        <v>814</v>
      </c>
      <c r="I2230" s="40" t="s">
        <v>816</v>
      </c>
      <c r="J2230" s="40" t="s">
        <v>1731</v>
      </c>
      <c r="K2230" s="40" t="s">
        <v>1170</v>
      </c>
      <c r="L2230" s="40" t="s">
        <v>10182</v>
      </c>
      <c r="M2230" s="103">
        <v>45987.634722222218</v>
      </c>
      <c r="N2230" s="103">
        <v>45989.63958333333</v>
      </c>
      <c r="O2230" s="40" t="s">
        <v>35</v>
      </c>
      <c r="P2230" s="40" t="s">
        <v>35</v>
      </c>
      <c r="Q2230" s="40" t="s">
        <v>1494</v>
      </c>
      <c r="R2230" s="40" t="s">
        <v>1495</v>
      </c>
      <c r="S2230" s="40" t="s">
        <v>12416</v>
      </c>
      <c r="T2230" s="40" t="s">
        <v>1172</v>
      </c>
      <c r="U2230" s="40" t="s">
        <v>5071</v>
      </c>
      <c r="V2230" s="40" t="str">
        <f>VLOOKUP(D2230,TIPOLOGIA!A:F,5,0)</f>
        <v>INTERMEDIA</v>
      </c>
      <c r="W2230" s="40" t="str">
        <f>VLOOKUP(D2230,TIPOLOGIA!A:F,6,0)</f>
        <v>TERRESTRE</v>
      </c>
      <c r="X2230" s="40" t="s">
        <v>1180</v>
      </c>
      <c r="Y2230" s="40">
        <v>1</v>
      </c>
      <c r="Z2230" s="51">
        <f>IF(T2230="SOPORTE_TELEFÓNICO",'TARIFAS 2025'!$B$14,IF(V2230="PRINCIPAL",'TARIFAS 2025'!$B$11,IF(V2230="INTERMEDIA",'TARIFAS 2025'!$C$11,IF(V2230="LEJANA",'TARIFAS 2025'!$D$11))))</f>
        <v>36351</v>
      </c>
      <c r="AA2230" s="51">
        <f t="shared" ref="AA2230:AA2232" si="36">Z2230</f>
        <v>36351</v>
      </c>
    </row>
    <row r="2231" spans="1:27" s="85" customFormat="1" x14ac:dyDescent="0.3">
      <c r="A2231" s="40" t="s">
        <v>74</v>
      </c>
      <c r="B2231" s="40" t="str">
        <f>VLOOKUP(A2231,'CENTROS DE COSTOS'!A:D,2,0)</f>
        <v>0036-0007</v>
      </c>
      <c r="C2231" s="40" t="str">
        <f>VLOOKUP(A2231,'CENTROS DE COSTOS'!A:D,3,0)</f>
        <v>Wompi Santander</v>
      </c>
      <c r="D2231" s="40">
        <v>68001</v>
      </c>
      <c r="E2231" s="40" t="s">
        <v>6070</v>
      </c>
      <c r="F2231" s="40" t="s">
        <v>6198</v>
      </c>
      <c r="G2231" s="40" t="s">
        <v>33</v>
      </c>
      <c r="H2231" s="40" t="s">
        <v>963</v>
      </c>
      <c r="I2231" s="40" t="s">
        <v>74</v>
      </c>
      <c r="J2231" s="40" t="s">
        <v>1545</v>
      </c>
      <c r="K2231" s="40" t="s">
        <v>1170</v>
      </c>
      <c r="L2231" s="40" t="s">
        <v>10183</v>
      </c>
      <c r="M2231" s="103">
        <v>45988.379861111112</v>
      </c>
      <c r="N2231" s="103">
        <v>45989.640277777777</v>
      </c>
      <c r="O2231" s="40" t="s">
        <v>35</v>
      </c>
      <c r="P2231" s="40" t="s">
        <v>35</v>
      </c>
      <c r="Q2231" s="40" t="s">
        <v>1494</v>
      </c>
      <c r="R2231" s="40" t="s">
        <v>1495</v>
      </c>
      <c r="S2231" s="40" t="s">
        <v>12417</v>
      </c>
      <c r="T2231" s="40" t="s">
        <v>1172</v>
      </c>
      <c r="U2231" s="40" t="s">
        <v>5075</v>
      </c>
      <c r="V2231" s="40" t="str">
        <f>VLOOKUP(D2231,TIPOLOGIA!A:F,5,0)</f>
        <v>PRINCIPAL</v>
      </c>
      <c r="W2231" s="40" t="str">
        <f>VLOOKUP(D2231,TIPOLOGIA!A:F,6,0)</f>
        <v>TERRESTRE</v>
      </c>
      <c r="X2231" s="40" t="s">
        <v>1418</v>
      </c>
      <c r="Y2231" s="40">
        <v>1</v>
      </c>
      <c r="Z2231" s="51">
        <f>IF(T2231="SOPORTE_TELEFÓNICO",'TARIFAS 2025'!$B$14,IF(V2231="PRINCIPAL",'TARIFAS 2025'!$B$11,IF(V2231="INTERMEDIA",'TARIFAS 2025'!$C$11,IF(V2231="LEJANA",'TARIFAS 2025'!$D$11))))</f>
        <v>31419</v>
      </c>
      <c r="AA2231" s="51">
        <f t="shared" si="36"/>
        <v>31419</v>
      </c>
    </row>
    <row r="2232" spans="1:27" s="85" customFormat="1" x14ac:dyDescent="0.3">
      <c r="A2232" s="40" t="s">
        <v>71</v>
      </c>
      <c r="B2232" s="40" t="str">
        <f>VLOOKUP(A2232,'CENTROS DE COSTOS'!A:D,2,0)</f>
        <v>0036-0004</v>
      </c>
      <c r="C2232" s="40" t="str">
        <f>VLOOKUP(A2232,'CENTROS DE COSTOS'!A:D,3,0)</f>
        <v>Wompi Centro</v>
      </c>
      <c r="D2232" s="40">
        <v>11001</v>
      </c>
      <c r="E2232" s="40" t="s">
        <v>6071</v>
      </c>
      <c r="F2232" s="40" t="s">
        <v>6199</v>
      </c>
      <c r="G2232" s="40" t="s">
        <v>33</v>
      </c>
      <c r="H2232" s="40" t="s">
        <v>618</v>
      </c>
      <c r="I2232" s="40" t="s">
        <v>71</v>
      </c>
      <c r="J2232" s="40" t="s">
        <v>7907</v>
      </c>
      <c r="K2232" s="40" t="s">
        <v>1170</v>
      </c>
      <c r="L2232" s="40" t="s">
        <v>10184</v>
      </c>
      <c r="M2232" s="103">
        <v>45986.524305555547</v>
      </c>
      <c r="N2232" s="103">
        <v>45989.660416666673</v>
      </c>
      <c r="O2232" s="40" t="s">
        <v>35</v>
      </c>
      <c r="P2232" s="40" t="s">
        <v>35</v>
      </c>
      <c r="Q2232" s="40" t="s">
        <v>1494</v>
      </c>
      <c r="R2232" s="40" t="s">
        <v>1495</v>
      </c>
      <c r="S2232" s="40" t="s">
        <v>12418</v>
      </c>
      <c r="T2232" s="40" t="s">
        <v>1172</v>
      </c>
      <c r="U2232" s="40" t="s">
        <v>5078</v>
      </c>
      <c r="V2232" s="40" t="str">
        <f>VLOOKUP(D2232,TIPOLOGIA!A:F,5,0)</f>
        <v>PRINCIPAL</v>
      </c>
      <c r="W2232" s="40" t="str">
        <f>VLOOKUP(D2232,TIPOLOGIA!A:F,6,0)</f>
        <v>TERRESTRE</v>
      </c>
      <c r="X2232" s="40" t="s">
        <v>1455</v>
      </c>
      <c r="Y2232" s="40">
        <v>1</v>
      </c>
      <c r="Z2232" s="51">
        <f>IF(T2232="SOPORTE_TELEFÓNICO",'TARIFAS 2025'!$B$14,IF(V2232="PRINCIPAL",'TARIFAS 2025'!$B$11,IF(V2232="INTERMEDIA",'TARIFAS 2025'!$C$11,IF(V2232="LEJANA",'TARIFAS 2025'!$D$11))))</f>
        <v>31419</v>
      </c>
      <c r="AA2232" s="51">
        <f t="shared" si="36"/>
        <v>31419</v>
      </c>
    </row>
    <row r="2233" spans="1:27" s="85" customFormat="1" x14ac:dyDescent="0.3">
      <c r="A2233" s="40" t="s">
        <v>77</v>
      </c>
      <c r="B2233" s="40" t="str">
        <f>VLOOKUP(A2233,'CENTROS DE COSTOS'!A:D,2,0)</f>
        <v>0036-0003</v>
      </c>
      <c r="C2233" s="40" t="str">
        <f>VLOOKUP(A2233,'CENTROS DE COSTOS'!A:D,3,0)</f>
        <v>Wompi Suroccidente</v>
      </c>
      <c r="D2233" s="40">
        <v>19001</v>
      </c>
      <c r="E2233" s="40" t="s">
        <v>6072</v>
      </c>
      <c r="F2233" s="40" t="s">
        <v>6200</v>
      </c>
      <c r="G2233" s="40" t="s">
        <v>33</v>
      </c>
      <c r="H2233" s="40" t="s">
        <v>498</v>
      </c>
      <c r="I2233" s="40" t="s">
        <v>93</v>
      </c>
      <c r="J2233" s="40" t="s">
        <v>1476</v>
      </c>
      <c r="K2233" s="40" t="s">
        <v>1170</v>
      </c>
      <c r="L2233" s="40" t="s">
        <v>10185</v>
      </c>
      <c r="M2233" s="103">
        <v>45986.53125</v>
      </c>
      <c r="N2233" s="103">
        <v>45989.674305555563</v>
      </c>
      <c r="O2233" s="40" t="s">
        <v>35</v>
      </c>
      <c r="P2233" s="40" t="s">
        <v>35</v>
      </c>
      <c r="Q2233" s="40" t="s">
        <v>1494</v>
      </c>
      <c r="R2233" s="40" t="s">
        <v>1495</v>
      </c>
      <c r="S2233" s="40" t="s">
        <v>12419</v>
      </c>
      <c r="T2233" s="40" t="s">
        <v>1172</v>
      </c>
      <c r="U2233" s="40" t="s">
        <v>5071</v>
      </c>
      <c r="V2233" s="40" t="str">
        <f>VLOOKUP(D2233,TIPOLOGIA!A:F,5,0)</f>
        <v>LEJANA</v>
      </c>
      <c r="W2233" s="40" t="str">
        <f>VLOOKUP(D2233,TIPOLOGIA!A:F,6,0)</f>
        <v>TERRESTRE</v>
      </c>
      <c r="X2233" s="40" t="s">
        <v>1194</v>
      </c>
      <c r="Y2233" s="40">
        <v>1</v>
      </c>
      <c r="Z2233" s="51">
        <f>IF(T2233="SOPORTE_TELEFÓNICO",'TARIFAS 2025'!$B$14,IF(V2233="PRINCIPAL",'TARIFAS 2025'!$B$11,IF(V2233="INTERMEDIA",'TARIFAS 2025'!$C$11,IF(V2233="LEJANA",'TARIFAS 2025'!$D$11))))</f>
        <v>40250</v>
      </c>
      <c r="AA2233" s="51">
        <f t="shared" si="35"/>
        <v>40250</v>
      </c>
    </row>
    <row r="2234" spans="1:27" s="85" customFormat="1" x14ac:dyDescent="0.3">
      <c r="A2234" s="40" t="s">
        <v>81</v>
      </c>
      <c r="B2234" s="40" t="str">
        <f>VLOOKUP(A2234,'CENTROS DE COSTOS'!A:D,2,0)</f>
        <v>0036-0007</v>
      </c>
      <c r="C2234" s="40" t="str">
        <f>VLOOKUP(A2234,'CENTROS DE COSTOS'!A:D,3,0)</f>
        <v>Wompi Santander</v>
      </c>
      <c r="D2234" s="40">
        <v>54001</v>
      </c>
      <c r="E2234" s="40" t="s">
        <v>6073</v>
      </c>
      <c r="F2234" s="40" t="s">
        <v>6201</v>
      </c>
      <c r="G2234" s="40" t="s">
        <v>33</v>
      </c>
      <c r="H2234" s="40" t="s">
        <v>891</v>
      </c>
      <c r="I2234" s="40" t="s">
        <v>81</v>
      </c>
      <c r="J2234" s="40" t="s">
        <v>7908</v>
      </c>
      <c r="K2234" s="40" t="s">
        <v>1170</v>
      </c>
      <c r="L2234" s="40" t="s">
        <v>10186</v>
      </c>
      <c r="M2234" s="103">
        <v>45989.333333333343</v>
      </c>
      <c r="N2234" s="103">
        <v>45989.683333333327</v>
      </c>
      <c r="O2234" s="40" t="s">
        <v>35</v>
      </c>
      <c r="P2234" s="40" t="s">
        <v>35</v>
      </c>
      <c r="Q2234" s="40" t="s">
        <v>1494</v>
      </c>
      <c r="R2234" s="40" t="s">
        <v>1495</v>
      </c>
      <c r="S2234" s="40" t="s">
        <v>12420</v>
      </c>
      <c r="T2234" s="40" t="s">
        <v>1172</v>
      </c>
      <c r="U2234" s="40" t="s">
        <v>5074</v>
      </c>
      <c r="V2234" s="40" t="str">
        <f>VLOOKUP(D2234,TIPOLOGIA!A:F,5,0)</f>
        <v>PRINCIPAL</v>
      </c>
      <c r="W2234" s="40" t="str">
        <f>VLOOKUP(D2234,TIPOLOGIA!A:F,6,0)</f>
        <v>TERRESTRE</v>
      </c>
      <c r="X2234" s="40" t="s">
        <v>1211</v>
      </c>
      <c r="Y2234" s="40">
        <v>1</v>
      </c>
      <c r="Z2234" s="51">
        <f>IF(T2234="SOPORTE_TELEFÓNICO",'TARIFAS 2025'!$B$14,IF(V2234="PRINCIPAL",'TARIFAS 2025'!$B$11,IF(V2234="INTERMEDIA",'TARIFAS 2025'!$C$11,IF(V2234="LEJANA",'TARIFAS 2025'!$D$11))))</f>
        <v>31419</v>
      </c>
      <c r="AA2234" s="51">
        <f t="shared" si="35"/>
        <v>31419</v>
      </c>
    </row>
    <row r="2235" spans="1:27" s="85" customFormat="1" x14ac:dyDescent="0.3">
      <c r="A2235" s="40" t="s">
        <v>98</v>
      </c>
      <c r="B2235" s="40" t="str">
        <f>VLOOKUP(A2235,'CENTROS DE COSTOS'!A:D,2,0)</f>
        <v>0036-0006</v>
      </c>
      <c r="C2235" s="40" t="str">
        <f>VLOOKUP(A2235,'CENTROS DE COSTOS'!A:D,3,0)</f>
        <v>Wompi Oriente</v>
      </c>
      <c r="D2235" s="40">
        <v>50350</v>
      </c>
      <c r="E2235" s="40" t="s">
        <v>6074</v>
      </c>
      <c r="F2235" s="40" t="s">
        <v>6202</v>
      </c>
      <c r="G2235" s="40" t="s">
        <v>33</v>
      </c>
      <c r="H2235" s="40" t="s">
        <v>814</v>
      </c>
      <c r="I2235" s="40" t="s">
        <v>826</v>
      </c>
      <c r="J2235" s="40" t="s">
        <v>7909</v>
      </c>
      <c r="K2235" s="40" t="s">
        <v>1170</v>
      </c>
      <c r="L2235" s="40" t="s">
        <v>10187</v>
      </c>
      <c r="M2235" s="103">
        <v>45988.570833333331</v>
      </c>
      <c r="N2235" s="103">
        <v>45989.690972222219</v>
      </c>
      <c r="O2235" s="40" t="s">
        <v>35</v>
      </c>
      <c r="P2235" s="40" t="s">
        <v>35</v>
      </c>
      <c r="Q2235" s="40" t="s">
        <v>1756</v>
      </c>
      <c r="R2235" s="40" t="s">
        <v>1757</v>
      </c>
      <c r="S2235" s="40" t="s">
        <v>12421</v>
      </c>
      <c r="T2235" s="40" t="s">
        <v>1254</v>
      </c>
      <c r="U2235" s="40" t="s">
        <v>5072</v>
      </c>
      <c r="V2235" s="40" t="str">
        <f>VLOOKUP(D2235,TIPOLOGIA!A:F,5,0)</f>
        <v>LEJANA</v>
      </c>
      <c r="W2235" s="40" t="str">
        <f>VLOOKUP(D2235,TIPOLOGIA!A:F,6,0)</f>
        <v>AEREO</v>
      </c>
      <c r="X2235" s="40" t="s">
        <v>12488</v>
      </c>
      <c r="Y2235" s="40">
        <v>1</v>
      </c>
      <c r="Z2235" s="51">
        <f>IF(T2235="SOPORTE_TELEFÓNICO",'TARIFAS 2025'!$B$14,IF(V2235="PRINCIPAL",'TARIFAS 2025'!$B$11,IF(V2235="INTERMEDIA",'TARIFAS 2025'!$C$11,IF(V2235="LEJANA",'TARIFAS 2025'!$D$11))))</f>
        <v>22000</v>
      </c>
      <c r="AA2235" s="51">
        <f t="shared" si="35"/>
        <v>22000</v>
      </c>
    </row>
    <row r="2236" spans="1:27" s="85" customFormat="1" x14ac:dyDescent="0.3">
      <c r="A2236" s="40" t="s">
        <v>81</v>
      </c>
      <c r="B2236" s="40" t="str">
        <f>VLOOKUP(A2236,'CENTROS DE COSTOS'!A:D,2,0)</f>
        <v>0036-0007</v>
      </c>
      <c r="C2236" s="40" t="str">
        <f>VLOOKUP(A2236,'CENTROS DE COSTOS'!A:D,3,0)</f>
        <v>Wompi Santander</v>
      </c>
      <c r="D2236" s="40">
        <v>54405</v>
      </c>
      <c r="E2236" s="40" t="s">
        <v>6075</v>
      </c>
      <c r="F2236" s="40" t="s">
        <v>6203</v>
      </c>
      <c r="G2236" s="40" t="s">
        <v>33</v>
      </c>
      <c r="H2236" s="40" t="s">
        <v>891</v>
      </c>
      <c r="I2236" s="40" t="s">
        <v>913</v>
      </c>
      <c r="J2236" s="40" t="s">
        <v>3478</v>
      </c>
      <c r="K2236" s="40" t="s">
        <v>1170</v>
      </c>
      <c r="L2236" s="40" t="s">
        <v>10188</v>
      </c>
      <c r="M2236" s="103">
        <v>45988.673611111109</v>
      </c>
      <c r="N2236" s="103">
        <v>45989.729166666657</v>
      </c>
      <c r="O2236" s="40" t="s">
        <v>35</v>
      </c>
      <c r="P2236" s="40" t="s">
        <v>35</v>
      </c>
      <c r="Q2236" s="40" t="s">
        <v>1494</v>
      </c>
      <c r="R2236" s="40" t="s">
        <v>1495</v>
      </c>
      <c r="S2236" s="40" t="s">
        <v>12422</v>
      </c>
      <c r="T2236" s="40" t="s">
        <v>1172</v>
      </c>
      <c r="U2236" s="40" t="s">
        <v>5071</v>
      </c>
      <c r="V2236" s="40" t="str">
        <f>VLOOKUP(D2236,TIPOLOGIA!A:F,5,0)</f>
        <v>PRINCIPAL</v>
      </c>
      <c r="W2236" s="40" t="str">
        <f>VLOOKUP(D2236,TIPOLOGIA!A:F,6,0)</f>
        <v>TERRESTRE</v>
      </c>
      <c r="X2236" s="40" t="s">
        <v>1313</v>
      </c>
      <c r="Y2236" s="40">
        <v>1</v>
      </c>
      <c r="Z2236" s="51">
        <f>IF(T2236="SOPORTE_TELEFÓNICO",'TARIFAS 2025'!$B$14,IF(V2236="PRINCIPAL",'TARIFAS 2025'!$B$11,IF(V2236="INTERMEDIA",'TARIFAS 2025'!$C$11,IF(V2236="LEJANA",'TARIFAS 2025'!$D$11))))</f>
        <v>31419</v>
      </c>
      <c r="AA2236" s="51">
        <f t="shared" si="35"/>
        <v>31419</v>
      </c>
    </row>
    <row r="2237" spans="1:27" s="85" customFormat="1" x14ac:dyDescent="0.3">
      <c r="A2237" s="40" t="s">
        <v>77</v>
      </c>
      <c r="B2237" s="40" t="str">
        <f>VLOOKUP(A2237,'CENTROS DE COSTOS'!A:D,2,0)</f>
        <v>0036-0003</v>
      </c>
      <c r="C2237" s="40" t="str">
        <f>VLOOKUP(A2237,'CENTROS DE COSTOS'!A:D,3,0)</f>
        <v>Wompi Suroccidente</v>
      </c>
      <c r="D2237" s="40">
        <v>19001</v>
      </c>
      <c r="E2237" s="40" t="s">
        <v>6076</v>
      </c>
      <c r="F2237" s="40" t="s">
        <v>6204</v>
      </c>
      <c r="G2237" s="40" t="s">
        <v>33</v>
      </c>
      <c r="H2237" s="40" t="s">
        <v>498</v>
      </c>
      <c r="I2237" s="40" t="s">
        <v>93</v>
      </c>
      <c r="J2237" s="40" t="s">
        <v>7910</v>
      </c>
      <c r="K2237" s="40" t="s">
        <v>1170</v>
      </c>
      <c r="L2237" s="40" t="s">
        <v>10189</v>
      </c>
      <c r="M2237" s="103">
        <v>45986.388888888891</v>
      </c>
      <c r="N2237" s="103">
        <v>45989.730555555558</v>
      </c>
      <c r="O2237" s="40" t="s">
        <v>35</v>
      </c>
      <c r="P2237" s="40" t="s">
        <v>35</v>
      </c>
      <c r="Q2237" s="40" t="s">
        <v>1494</v>
      </c>
      <c r="R2237" s="40" t="s">
        <v>1495</v>
      </c>
      <c r="S2237" s="40" t="s">
        <v>12423</v>
      </c>
      <c r="T2237" s="40" t="s">
        <v>1172</v>
      </c>
      <c r="U2237" s="40" t="s">
        <v>5075</v>
      </c>
      <c r="V2237" s="40" t="str">
        <f>VLOOKUP(D2237,TIPOLOGIA!A:F,5,0)</f>
        <v>LEJANA</v>
      </c>
      <c r="W2237" s="40" t="str">
        <f>VLOOKUP(D2237,TIPOLOGIA!A:F,6,0)</f>
        <v>TERRESTRE</v>
      </c>
      <c r="X2237" s="40" t="s">
        <v>1194</v>
      </c>
      <c r="Y2237" s="40">
        <v>1</v>
      </c>
      <c r="Z2237" s="51">
        <f>IF(T2237="SOPORTE_TELEFÓNICO",'TARIFAS 2025'!$B$14,IF(V2237="PRINCIPAL",'TARIFAS 2025'!$B$11,IF(V2237="INTERMEDIA",'TARIFAS 2025'!$C$11,IF(V2237="LEJANA",'TARIFAS 2025'!$D$11))))</f>
        <v>40250</v>
      </c>
      <c r="AA2237" s="51">
        <f t="shared" si="35"/>
        <v>40250</v>
      </c>
    </row>
    <row r="2238" spans="1:27" s="85" customFormat="1" x14ac:dyDescent="0.3">
      <c r="A2238" s="40" t="s">
        <v>88</v>
      </c>
      <c r="B2238" s="40" t="str">
        <f>VLOOKUP(A2238,'CENTROS DE COSTOS'!A:D,2,0)</f>
        <v>0036-0005</v>
      </c>
      <c r="C2238" s="40" t="str">
        <f>VLOOKUP(A2238,'CENTROS DE COSTOS'!A:D,3,0)</f>
        <v>Wompi Noroccidente</v>
      </c>
      <c r="D2238" s="40">
        <v>5088</v>
      </c>
      <c r="E2238" s="40" t="s">
        <v>6077</v>
      </c>
      <c r="F2238" s="40" t="s">
        <v>6205</v>
      </c>
      <c r="G2238" s="40" t="s">
        <v>33</v>
      </c>
      <c r="H2238" s="40" t="s">
        <v>120</v>
      </c>
      <c r="I2238" s="40" t="s">
        <v>155</v>
      </c>
      <c r="J2238" s="40" t="s">
        <v>7911</v>
      </c>
      <c r="K2238" s="40" t="s">
        <v>1170</v>
      </c>
      <c r="L2238" s="40" t="s">
        <v>10190</v>
      </c>
      <c r="M2238" s="103">
        <v>45981.579861111109</v>
      </c>
      <c r="N2238" s="103">
        <v>45989.745833333327</v>
      </c>
      <c r="O2238" s="40" t="s">
        <v>35</v>
      </c>
      <c r="P2238" s="40" t="s">
        <v>35</v>
      </c>
      <c r="Q2238" s="40" t="s">
        <v>1494</v>
      </c>
      <c r="R2238" s="40" t="s">
        <v>1495</v>
      </c>
      <c r="S2238" s="40" t="s">
        <v>12424</v>
      </c>
      <c r="T2238" s="40" t="s">
        <v>1172</v>
      </c>
      <c r="U2238" s="40" t="s">
        <v>5078</v>
      </c>
      <c r="V2238" s="40" t="str">
        <f>VLOOKUP(D2238,TIPOLOGIA!A:F,5,0)</f>
        <v>PRINCIPAL</v>
      </c>
      <c r="W2238" s="40" t="str">
        <f>VLOOKUP(D2238,TIPOLOGIA!A:F,6,0)</f>
        <v>TERRESTRE</v>
      </c>
      <c r="X2238" s="40" t="s">
        <v>12485</v>
      </c>
      <c r="Y2238" s="40">
        <v>1</v>
      </c>
      <c r="Z2238" s="51">
        <f>IF(T2238="SOPORTE_TELEFÓNICO",'TARIFAS 2025'!$B$14,IF(V2238="PRINCIPAL",'TARIFAS 2025'!$B$11,IF(V2238="INTERMEDIA",'TARIFAS 2025'!$C$11,IF(V2238="LEJANA",'TARIFAS 2025'!$D$11))))</f>
        <v>31419</v>
      </c>
      <c r="AA2238" s="51">
        <f t="shared" ref="AA2238:AA2293" si="37">Z2238*Y2238</f>
        <v>31419</v>
      </c>
    </row>
    <row r="2239" spans="1:27" s="85" customFormat="1" x14ac:dyDescent="0.3">
      <c r="A2239" s="40" t="s">
        <v>90</v>
      </c>
      <c r="B2239" s="40" t="str">
        <f>VLOOKUP(A2239,'CENTROS DE COSTOS'!A:D,2,0)</f>
        <v>0036-0006</v>
      </c>
      <c r="C2239" s="40" t="str">
        <f>VLOOKUP(A2239,'CENTROS DE COSTOS'!A:D,3,0)</f>
        <v>Wompi Oriente</v>
      </c>
      <c r="D2239" s="40">
        <v>41001</v>
      </c>
      <c r="E2239" s="40" t="s">
        <v>6078</v>
      </c>
      <c r="F2239" s="40" t="s">
        <v>6206</v>
      </c>
      <c r="G2239" s="40" t="s">
        <v>33</v>
      </c>
      <c r="H2239" s="40" t="s">
        <v>740</v>
      </c>
      <c r="I2239" s="40" t="s">
        <v>90</v>
      </c>
      <c r="J2239" s="40" t="s">
        <v>1598</v>
      </c>
      <c r="K2239" s="40" t="s">
        <v>1170</v>
      </c>
      <c r="L2239" s="40" t="s">
        <v>10191</v>
      </c>
      <c r="M2239" s="103">
        <v>45987.459722222222</v>
      </c>
      <c r="N2239" s="103">
        <v>45990.362500000003</v>
      </c>
      <c r="O2239" s="40" t="s">
        <v>35</v>
      </c>
      <c r="P2239" s="40" t="s">
        <v>35</v>
      </c>
      <c r="Q2239" s="40" t="s">
        <v>1494</v>
      </c>
      <c r="R2239" s="40" t="s">
        <v>1495</v>
      </c>
      <c r="S2239" s="40" t="s">
        <v>12425</v>
      </c>
      <c r="T2239" s="40" t="s">
        <v>1172</v>
      </c>
      <c r="U2239" s="40" t="s">
        <v>5079</v>
      </c>
      <c r="V2239" s="40" t="str">
        <f>VLOOKUP(D2239,TIPOLOGIA!A:F,5,0)</f>
        <v>PRINCIPAL</v>
      </c>
      <c r="W2239" s="40" t="str">
        <f>VLOOKUP(D2239,TIPOLOGIA!A:F,6,0)</f>
        <v>TERRESTRE</v>
      </c>
      <c r="X2239" s="40" t="s">
        <v>1214</v>
      </c>
      <c r="Y2239" s="40">
        <v>1</v>
      </c>
      <c r="Z2239" s="51">
        <f>IF(T2239="SOPORTE_TELEFÓNICO",'TARIFAS 2025'!$B$14,IF(V2239="PRINCIPAL",'TARIFAS 2025'!$B$11,IF(V2239="INTERMEDIA",'TARIFAS 2025'!$C$11,IF(V2239="LEJANA",'TARIFAS 2025'!$D$11))))</f>
        <v>31419</v>
      </c>
      <c r="AA2239" s="51">
        <f t="shared" si="37"/>
        <v>31419</v>
      </c>
    </row>
    <row r="2240" spans="1:27" s="85" customFormat="1" x14ac:dyDescent="0.3">
      <c r="A2240" s="40" t="s">
        <v>90</v>
      </c>
      <c r="B2240" s="40" t="str">
        <f>VLOOKUP(A2240,'CENTROS DE COSTOS'!A:D,2,0)</f>
        <v>0036-0006</v>
      </c>
      <c r="C2240" s="40" t="str">
        <f>VLOOKUP(A2240,'CENTROS DE COSTOS'!A:D,3,0)</f>
        <v>Wompi Oriente</v>
      </c>
      <c r="D2240" s="40">
        <v>41001</v>
      </c>
      <c r="E2240" s="40" t="s">
        <v>6079</v>
      </c>
      <c r="F2240" s="40" t="s">
        <v>6207</v>
      </c>
      <c r="G2240" s="40" t="s">
        <v>33</v>
      </c>
      <c r="H2240" s="40" t="s">
        <v>740</v>
      </c>
      <c r="I2240" s="40" t="s">
        <v>90</v>
      </c>
      <c r="J2240" s="40" t="s">
        <v>7912</v>
      </c>
      <c r="K2240" s="40" t="s">
        <v>1170</v>
      </c>
      <c r="L2240" s="40" t="s">
        <v>10192</v>
      </c>
      <c r="M2240" s="103">
        <v>45989.638888888891</v>
      </c>
      <c r="N2240" s="103">
        <v>45990.363888888889</v>
      </c>
      <c r="O2240" s="40" t="s">
        <v>35</v>
      </c>
      <c r="P2240" s="40" t="s">
        <v>35</v>
      </c>
      <c r="Q2240" s="40" t="s">
        <v>1494</v>
      </c>
      <c r="R2240" s="40" t="s">
        <v>1495</v>
      </c>
      <c r="S2240" s="40" t="s">
        <v>12426</v>
      </c>
      <c r="T2240" s="40" t="s">
        <v>1172</v>
      </c>
      <c r="U2240" s="40" t="s">
        <v>5077</v>
      </c>
      <c r="V2240" s="40" t="str">
        <f>VLOOKUP(D2240,TIPOLOGIA!A:F,5,0)</f>
        <v>PRINCIPAL</v>
      </c>
      <c r="W2240" s="40" t="str">
        <f>VLOOKUP(D2240,TIPOLOGIA!A:F,6,0)</f>
        <v>TERRESTRE</v>
      </c>
      <c r="X2240" s="40" t="s">
        <v>1187</v>
      </c>
      <c r="Y2240" s="40">
        <v>1</v>
      </c>
      <c r="Z2240" s="51">
        <f>IF(T2240="SOPORTE_TELEFÓNICO",'TARIFAS 2025'!$B$14,IF(V2240="PRINCIPAL",'TARIFAS 2025'!$B$11,IF(V2240="INTERMEDIA",'TARIFAS 2025'!$C$11,IF(V2240="LEJANA",'TARIFAS 2025'!$D$11))))</f>
        <v>31419</v>
      </c>
      <c r="AA2240" s="51">
        <f t="shared" si="37"/>
        <v>31419</v>
      </c>
    </row>
    <row r="2241" spans="1:27" s="85" customFormat="1" x14ac:dyDescent="0.3">
      <c r="A2241" s="40" t="s">
        <v>74</v>
      </c>
      <c r="B2241" s="40" t="str">
        <f>VLOOKUP(A2241,'CENTROS DE COSTOS'!A:D,2,0)</f>
        <v>0036-0007</v>
      </c>
      <c r="C2241" s="40" t="str">
        <f>VLOOKUP(A2241,'CENTROS DE COSTOS'!A:D,3,0)</f>
        <v>Wompi Santander</v>
      </c>
      <c r="D2241" s="40">
        <v>68406</v>
      </c>
      <c r="E2241" s="40" t="s">
        <v>6080</v>
      </c>
      <c r="F2241" s="40" t="s">
        <v>6208</v>
      </c>
      <c r="G2241" s="40" t="s">
        <v>33</v>
      </c>
      <c r="H2241" s="40" t="s">
        <v>963</v>
      </c>
      <c r="I2241" s="40" t="s">
        <v>1000</v>
      </c>
      <c r="J2241" s="40" t="s">
        <v>7913</v>
      </c>
      <c r="K2241" s="40" t="s">
        <v>1170</v>
      </c>
      <c r="L2241" s="40" t="s">
        <v>10193</v>
      </c>
      <c r="M2241" s="103">
        <v>45982.416666666657</v>
      </c>
      <c r="N2241" s="103">
        <v>45990.441666666673</v>
      </c>
      <c r="O2241" s="40" t="s">
        <v>35</v>
      </c>
      <c r="P2241" s="40" t="s">
        <v>35</v>
      </c>
      <c r="Q2241" s="40" t="s">
        <v>1494</v>
      </c>
      <c r="R2241" s="40" t="s">
        <v>1495</v>
      </c>
      <c r="S2241" s="40" t="s">
        <v>12427</v>
      </c>
      <c r="T2241" s="40" t="s">
        <v>1497</v>
      </c>
      <c r="U2241" s="40" t="s">
        <v>5078</v>
      </c>
      <c r="V2241" s="40" t="str">
        <f>VLOOKUP(D2241,TIPOLOGIA!A:F,5,0)</f>
        <v>INTERMEDIA</v>
      </c>
      <c r="W2241" s="40" t="str">
        <f>VLOOKUP(D2241,TIPOLOGIA!A:F,6,0)</f>
        <v>TERRESTRE</v>
      </c>
      <c r="X2241" s="40" t="s">
        <v>12480</v>
      </c>
      <c r="Y2241" s="40">
        <v>1</v>
      </c>
      <c r="Z2241" s="51">
        <f>IF(T2241="SOPORTE_TELEFÓNICO",'TARIFAS 2025'!$B$14,IF(V2241="PRINCIPAL",'TARIFAS 2025'!$B$11,IF(V2241="INTERMEDIA",'TARIFAS 2025'!$C$11,IF(V2241="LEJANA",'TARIFAS 2025'!$D$11))))</f>
        <v>36351</v>
      </c>
      <c r="AA2241" s="51">
        <f t="shared" si="37"/>
        <v>36351</v>
      </c>
    </row>
    <row r="2242" spans="1:27" s="85" customFormat="1" x14ac:dyDescent="0.3">
      <c r="A2242" s="40" t="s">
        <v>74</v>
      </c>
      <c r="B2242" s="40" t="str">
        <f>VLOOKUP(A2242,'CENTROS DE COSTOS'!A:D,2,0)</f>
        <v>0036-0007</v>
      </c>
      <c r="C2242" s="40" t="str">
        <f>VLOOKUP(A2242,'CENTROS DE COSTOS'!A:D,3,0)</f>
        <v>Wompi Santander</v>
      </c>
      <c r="D2242" s="40">
        <v>68684</v>
      </c>
      <c r="E2242" s="40" t="s">
        <v>6081</v>
      </c>
      <c r="F2242" s="40" t="s">
        <v>6209</v>
      </c>
      <c r="G2242" s="40" t="s">
        <v>33</v>
      </c>
      <c r="H2242" s="40" t="s">
        <v>963</v>
      </c>
      <c r="I2242" s="40" t="s">
        <v>1022</v>
      </c>
      <c r="J2242" s="40" t="s">
        <v>7914</v>
      </c>
      <c r="K2242" s="40" t="s">
        <v>1170</v>
      </c>
      <c r="L2242" s="40" t="s">
        <v>10194</v>
      </c>
      <c r="M2242" s="103">
        <v>45985.702777777777</v>
      </c>
      <c r="N2242" s="103">
        <v>45990.442361111112</v>
      </c>
      <c r="O2242" s="40" t="s">
        <v>35</v>
      </c>
      <c r="P2242" s="40" t="s">
        <v>35</v>
      </c>
      <c r="Q2242" s="40" t="s">
        <v>1494</v>
      </c>
      <c r="R2242" s="40" t="s">
        <v>1495</v>
      </c>
      <c r="S2242" s="40" t="s">
        <v>12428</v>
      </c>
      <c r="T2242" s="40" t="s">
        <v>1497</v>
      </c>
      <c r="U2242" s="40" t="s">
        <v>5077</v>
      </c>
      <c r="V2242" s="40" t="str">
        <f>VLOOKUP(D2242,TIPOLOGIA!A:F,5,0)</f>
        <v>LEJANA</v>
      </c>
      <c r="W2242" s="40" t="str">
        <f>VLOOKUP(D2242,TIPOLOGIA!A:F,6,0)</f>
        <v>TERRESTRE</v>
      </c>
      <c r="X2242" s="40" t="s">
        <v>12480</v>
      </c>
      <c r="Y2242" s="40">
        <v>1</v>
      </c>
      <c r="Z2242" s="51">
        <f>IF(T2242="SOPORTE_TELEFÓNICO",'TARIFAS 2025'!$B$14,IF(V2242="PRINCIPAL",'TARIFAS 2025'!$B$11,IF(V2242="INTERMEDIA",'TARIFAS 2025'!$C$11,IF(V2242="LEJANA",'TARIFAS 2025'!$D$11))))</f>
        <v>40250</v>
      </c>
      <c r="AA2242" s="51">
        <f t="shared" si="37"/>
        <v>40250</v>
      </c>
    </row>
    <row r="2243" spans="1:27" s="85" customFormat="1" x14ac:dyDescent="0.3">
      <c r="A2243" s="40" t="s">
        <v>77</v>
      </c>
      <c r="B2243" s="40" t="str">
        <f>VLOOKUP(A2243,'CENTROS DE COSTOS'!A:D,2,0)</f>
        <v>0036-0003</v>
      </c>
      <c r="C2243" s="40" t="str">
        <f>VLOOKUP(A2243,'CENTROS DE COSTOS'!A:D,3,0)</f>
        <v>Wompi Suroccidente</v>
      </c>
      <c r="D2243" s="40">
        <v>19532</v>
      </c>
      <c r="E2243" s="40" t="s">
        <v>6082</v>
      </c>
      <c r="F2243" s="40" t="s">
        <v>6210</v>
      </c>
      <c r="G2243" s="40" t="s">
        <v>33</v>
      </c>
      <c r="H2243" s="40" t="s">
        <v>498</v>
      </c>
      <c r="I2243" s="40" t="s">
        <v>520</v>
      </c>
      <c r="J2243" s="40" t="s">
        <v>7915</v>
      </c>
      <c r="K2243" s="40" t="s">
        <v>1170</v>
      </c>
      <c r="L2243" s="40" t="s">
        <v>10195</v>
      </c>
      <c r="M2243" s="103">
        <v>45986.490277777782</v>
      </c>
      <c r="N2243" s="103">
        <v>45990.443055555559</v>
      </c>
      <c r="O2243" s="40" t="s">
        <v>35</v>
      </c>
      <c r="P2243" s="40" t="s">
        <v>35</v>
      </c>
      <c r="Q2243" s="40" t="s">
        <v>1494</v>
      </c>
      <c r="R2243" s="40" t="s">
        <v>1495</v>
      </c>
      <c r="S2243" s="40" t="s">
        <v>12429</v>
      </c>
      <c r="T2243" s="40" t="s">
        <v>1497</v>
      </c>
      <c r="U2243" s="40" t="s">
        <v>5071</v>
      </c>
      <c r="V2243" s="40" t="str">
        <f>VLOOKUP(D2243,TIPOLOGIA!A:F,5,0)</f>
        <v>LEJANA</v>
      </c>
      <c r="W2243" s="40" t="str">
        <f>VLOOKUP(D2243,TIPOLOGIA!A:F,6,0)</f>
        <v>TERRESTRE</v>
      </c>
      <c r="X2243" s="40" t="s">
        <v>1591</v>
      </c>
      <c r="Y2243" s="40">
        <v>1</v>
      </c>
      <c r="Z2243" s="51">
        <f>IF(T2243="SOPORTE_TELEFÓNICO",'TARIFAS 2025'!$B$14,IF(V2243="PRINCIPAL",'TARIFAS 2025'!$B$11,IF(V2243="INTERMEDIA",'TARIFAS 2025'!$C$11,IF(V2243="LEJANA",'TARIFAS 2025'!$D$11))))</f>
        <v>40250</v>
      </c>
      <c r="AA2243" s="51">
        <f t="shared" si="37"/>
        <v>40250</v>
      </c>
    </row>
    <row r="2244" spans="1:27" s="85" customFormat="1" x14ac:dyDescent="0.3">
      <c r="A2244" s="40" t="s">
        <v>90</v>
      </c>
      <c r="B2244" s="40" t="str">
        <f>VLOOKUP(A2244,'CENTROS DE COSTOS'!A:D,2,0)</f>
        <v>0036-0006</v>
      </c>
      <c r="C2244" s="40" t="str">
        <f>VLOOKUP(A2244,'CENTROS DE COSTOS'!A:D,3,0)</f>
        <v>Wompi Oriente</v>
      </c>
      <c r="D2244" s="40">
        <v>41306</v>
      </c>
      <c r="E2244" s="40" t="s">
        <v>6083</v>
      </c>
      <c r="F2244" s="40" t="s">
        <v>6211</v>
      </c>
      <c r="G2244" s="40" t="s">
        <v>33</v>
      </c>
      <c r="H2244" s="40" t="s">
        <v>740</v>
      </c>
      <c r="I2244" s="40" t="s">
        <v>751</v>
      </c>
      <c r="J2244" s="40" t="s">
        <v>6368</v>
      </c>
      <c r="K2244" s="40" t="s">
        <v>1170</v>
      </c>
      <c r="L2244" s="40" t="s">
        <v>10196</v>
      </c>
      <c r="M2244" s="103">
        <v>45986.51458333333</v>
      </c>
      <c r="N2244" s="103">
        <v>45990.443749999999</v>
      </c>
      <c r="O2244" s="40" t="s">
        <v>35</v>
      </c>
      <c r="P2244" s="40" t="s">
        <v>35</v>
      </c>
      <c r="Q2244" s="40" t="s">
        <v>1494</v>
      </c>
      <c r="R2244" s="40" t="s">
        <v>1495</v>
      </c>
      <c r="S2244" s="40" t="s">
        <v>12430</v>
      </c>
      <c r="T2244" s="40" t="s">
        <v>1497</v>
      </c>
      <c r="U2244" s="40" t="s">
        <v>5078</v>
      </c>
      <c r="V2244" s="40" t="str">
        <f>VLOOKUP(D2244,TIPOLOGIA!A:F,5,0)</f>
        <v>INTERMEDIA</v>
      </c>
      <c r="W2244" s="40" t="str">
        <f>VLOOKUP(D2244,TIPOLOGIA!A:F,6,0)</f>
        <v>TERRESTRE</v>
      </c>
      <c r="X2244" s="40" t="s">
        <v>1591</v>
      </c>
      <c r="Y2244" s="40">
        <v>1</v>
      </c>
      <c r="Z2244" s="51">
        <f>IF(T2244="SOPORTE_TELEFÓNICO",'TARIFAS 2025'!$B$14,IF(V2244="PRINCIPAL",'TARIFAS 2025'!$B$11,IF(V2244="INTERMEDIA",'TARIFAS 2025'!$C$11,IF(V2244="LEJANA",'TARIFAS 2025'!$D$11))))</f>
        <v>36351</v>
      </c>
      <c r="AA2244" s="51">
        <f t="shared" si="37"/>
        <v>36351</v>
      </c>
    </row>
    <row r="2245" spans="1:27" s="85" customFormat="1" x14ac:dyDescent="0.3">
      <c r="A2245" s="40" t="s">
        <v>71</v>
      </c>
      <c r="B2245" s="40" t="str">
        <f>VLOOKUP(A2245,'CENTROS DE COSTOS'!A:D,2,0)</f>
        <v>0036-0004</v>
      </c>
      <c r="C2245" s="40" t="str">
        <f>VLOOKUP(A2245,'CENTROS DE COSTOS'!A:D,3,0)</f>
        <v>Wompi Centro</v>
      </c>
      <c r="D2245" s="40">
        <v>25817</v>
      </c>
      <c r="E2245" s="40" t="s">
        <v>6084</v>
      </c>
      <c r="F2245" s="40" t="s">
        <v>6212</v>
      </c>
      <c r="G2245" s="40" t="s">
        <v>33</v>
      </c>
      <c r="H2245" s="40" t="s">
        <v>618</v>
      </c>
      <c r="I2245" s="40" t="s">
        <v>712</v>
      </c>
      <c r="J2245" s="40" t="s">
        <v>7916</v>
      </c>
      <c r="K2245" s="40" t="s">
        <v>1170</v>
      </c>
      <c r="L2245" s="40" t="s">
        <v>10197</v>
      </c>
      <c r="M2245" s="103">
        <v>45986.663888888892</v>
      </c>
      <c r="N2245" s="103">
        <v>45990.444444444453</v>
      </c>
      <c r="O2245" s="40" t="s">
        <v>35</v>
      </c>
      <c r="P2245" s="40" t="s">
        <v>35</v>
      </c>
      <c r="Q2245" s="40" t="s">
        <v>1494</v>
      </c>
      <c r="R2245" s="40" t="s">
        <v>1495</v>
      </c>
      <c r="S2245" s="40" t="s">
        <v>12431</v>
      </c>
      <c r="T2245" s="40" t="s">
        <v>1497</v>
      </c>
      <c r="U2245" s="40" t="s">
        <v>5077</v>
      </c>
      <c r="V2245" s="40" t="str">
        <f>VLOOKUP(D2245,TIPOLOGIA!A:F,5,0)</f>
        <v>INTERMEDIA</v>
      </c>
      <c r="W2245" s="40" t="str">
        <f>VLOOKUP(D2245,TIPOLOGIA!A:F,6,0)</f>
        <v>TERRESTRE</v>
      </c>
      <c r="X2245" s="40" t="s">
        <v>1591</v>
      </c>
      <c r="Y2245" s="40">
        <v>1</v>
      </c>
      <c r="Z2245" s="51">
        <f>IF(T2245="SOPORTE_TELEFÓNICO",'TARIFAS 2025'!$B$14,IF(V2245="PRINCIPAL",'TARIFAS 2025'!$B$11,IF(V2245="INTERMEDIA",'TARIFAS 2025'!$C$11,IF(V2245="LEJANA",'TARIFAS 2025'!$D$11))))</f>
        <v>36351</v>
      </c>
      <c r="AA2245" s="51">
        <f t="shared" si="37"/>
        <v>36351</v>
      </c>
    </row>
    <row r="2246" spans="1:27" s="85" customFormat="1" x14ac:dyDescent="0.3">
      <c r="A2246" s="40" t="s">
        <v>96</v>
      </c>
      <c r="B2246" s="40" t="str">
        <f>VLOOKUP(A2246,'CENTROS DE COSTOS'!A:D,2,0)</f>
        <v>0036-0007</v>
      </c>
      <c r="C2246" s="40" t="str">
        <f>VLOOKUP(A2246,'CENTROS DE COSTOS'!A:D,3,0)</f>
        <v>Wompi Santander</v>
      </c>
      <c r="D2246" s="40">
        <v>15047</v>
      </c>
      <c r="E2246" s="40" t="s">
        <v>6085</v>
      </c>
      <c r="F2246" s="40" t="s">
        <v>6213</v>
      </c>
      <c r="G2246" s="40" t="s">
        <v>33</v>
      </c>
      <c r="H2246" s="40" t="s">
        <v>322</v>
      </c>
      <c r="I2246" s="40" t="s">
        <v>329</v>
      </c>
      <c r="J2246" s="40" t="s">
        <v>7917</v>
      </c>
      <c r="K2246" s="40" t="s">
        <v>1170</v>
      </c>
      <c r="L2246" s="40" t="s">
        <v>10198</v>
      </c>
      <c r="M2246" s="103">
        <v>45986.675000000003</v>
      </c>
      <c r="N2246" s="103">
        <v>45990.445138888892</v>
      </c>
      <c r="O2246" s="40" t="s">
        <v>35</v>
      </c>
      <c r="P2246" s="40" t="s">
        <v>35</v>
      </c>
      <c r="Q2246" s="40" t="s">
        <v>1494</v>
      </c>
      <c r="R2246" s="40" t="s">
        <v>1495</v>
      </c>
      <c r="S2246" s="40" t="s">
        <v>12432</v>
      </c>
      <c r="T2246" s="40" t="s">
        <v>1497</v>
      </c>
      <c r="U2246" s="40" t="s">
        <v>5075</v>
      </c>
      <c r="V2246" s="40" t="str">
        <f>VLOOKUP(D2246,TIPOLOGIA!A:F,5,0)</f>
        <v>LEJANA</v>
      </c>
      <c r="W2246" s="40" t="str">
        <f>VLOOKUP(D2246,TIPOLOGIA!A:F,6,0)</f>
        <v>TERRESTRE</v>
      </c>
      <c r="X2246" s="40" t="s">
        <v>1802</v>
      </c>
      <c r="Y2246" s="40">
        <v>1</v>
      </c>
      <c r="Z2246" s="51">
        <f>IF(T2246="SOPORTE_TELEFÓNICO",'TARIFAS 2025'!$B$14,IF(V2246="PRINCIPAL",'TARIFAS 2025'!$B$11,IF(V2246="INTERMEDIA",'TARIFAS 2025'!$C$11,IF(V2246="LEJANA",'TARIFAS 2025'!$D$11))))</f>
        <v>40250</v>
      </c>
      <c r="AA2246" s="51">
        <f t="shared" si="37"/>
        <v>40250</v>
      </c>
    </row>
    <row r="2247" spans="1:27" s="85" customFormat="1" x14ac:dyDescent="0.3">
      <c r="A2247" s="40" t="s">
        <v>85</v>
      </c>
      <c r="B2247" s="40" t="str">
        <f>VLOOKUP(A2247,'CENTROS DE COSTOS'!A:D,2,0)</f>
        <v>0036-0006</v>
      </c>
      <c r="C2247" s="40" t="str">
        <f>VLOOKUP(A2247,'CENTROS DE COSTOS'!A:D,3,0)</f>
        <v>Wompi Oriente</v>
      </c>
      <c r="D2247" s="40">
        <v>73319</v>
      </c>
      <c r="E2247" s="40" t="s">
        <v>6086</v>
      </c>
      <c r="F2247" s="40" t="s">
        <v>6214</v>
      </c>
      <c r="G2247" s="40" t="s">
        <v>33</v>
      </c>
      <c r="H2247" s="40" t="s">
        <v>1056</v>
      </c>
      <c r="I2247" s="40" t="s">
        <v>1075</v>
      </c>
      <c r="J2247" s="40" t="s">
        <v>7918</v>
      </c>
      <c r="K2247" s="40" t="s">
        <v>1170</v>
      </c>
      <c r="L2247" s="40" t="s">
        <v>10199</v>
      </c>
      <c r="M2247" s="103">
        <v>45987.333333333343</v>
      </c>
      <c r="N2247" s="103">
        <v>45990.445833333331</v>
      </c>
      <c r="O2247" s="40" t="s">
        <v>35</v>
      </c>
      <c r="P2247" s="40" t="s">
        <v>35</v>
      </c>
      <c r="Q2247" s="40" t="s">
        <v>1494</v>
      </c>
      <c r="R2247" s="40" t="s">
        <v>1495</v>
      </c>
      <c r="S2247" s="40" t="s">
        <v>12433</v>
      </c>
      <c r="T2247" s="40" t="s">
        <v>1497</v>
      </c>
      <c r="U2247" s="40" t="s">
        <v>5071</v>
      </c>
      <c r="V2247" s="40" t="str">
        <f>VLOOKUP(D2247,TIPOLOGIA!A:F,5,0)</f>
        <v>INTERMEDIA</v>
      </c>
      <c r="W2247" s="40" t="str">
        <f>VLOOKUP(D2247,TIPOLOGIA!A:F,6,0)</f>
        <v>TERRESTRE</v>
      </c>
      <c r="X2247" s="40" t="s">
        <v>1802</v>
      </c>
      <c r="Y2247" s="40">
        <v>1</v>
      </c>
      <c r="Z2247" s="51">
        <f>IF(T2247="SOPORTE_TELEFÓNICO",'TARIFAS 2025'!$B$14,IF(V2247="PRINCIPAL",'TARIFAS 2025'!$B$11,IF(V2247="INTERMEDIA",'TARIFAS 2025'!$C$11,IF(V2247="LEJANA",'TARIFAS 2025'!$D$11))))</f>
        <v>36351</v>
      </c>
      <c r="AA2247" s="51">
        <f t="shared" si="37"/>
        <v>36351</v>
      </c>
    </row>
    <row r="2248" spans="1:27" s="85" customFormat="1" x14ac:dyDescent="0.3">
      <c r="A2248" s="40" t="s">
        <v>96</v>
      </c>
      <c r="B2248" s="40" t="str">
        <f>VLOOKUP(A2248,'CENTROS DE COSTOS'!A:D,2,0)</f>
        <v>0036-0007</v>
      </c>
      <c r="C2248" s="40" t="str">
        <f>VLOOKUP(A2248,'CENTROS DE COSTOS'!A:D,3,0)</f>
        <v>Wompi Santander</v>
      </c>
      <c r="D2248" s="40">
        <v>15238</v>
      </c>
      <c r="E2248" s="40" t="s">
        <v>6087</v>
      </c>
      <c r="F2248" s="40" t="s">
        <v>6215</v>
      </c>
      <c r="G2248" s="40" t="s">
        <v>33</v>
      </c>
      <c r="H2248" s="40" t="s">
        <v>322</v>
      </c>
      <c r="I2248" s="40" t="s">
        <v>352</v>
      </c>
      <c r="J2248" s="40" t="s">
        <v>7919</v>
      </c>
      <c r="K2248" s="40" t="s">
        <v>1170</v>
      </c>
      <c r="L2248" s="40" t="s">
        <v>10200</v>
      </c>
      <c r="M2248" s="103">
        <v>45987.342361111107</v>
      </c>
      <c r="N2248" s="103">
        <v>45990.446527777778</v>
      </c>
      <c r="O2248" s="40" t="s">
        <v>35</v>
      </c>
      <c r="P2248" s="40" t="s">
        <v>35</v>
      </c>
      <c r="Q2248" s="40" t="s">
        <v>1494</v>
      </c>
      <c r="R2248" s="40" t="s">
        <v>1495</v>
      </c>
      <c r="S2248" s="40" t="s">
        <v>12434</v>
      </c>
      <c r="T2248" s="40" t="s">
        <v>1497</v>
      </c>
      <c r="U2248" s="40" t="s">
        <v>5073</v>
      </c>
      <c r="V2248" s="40" t="str">
        <f>VLOOKUP(D2248,TIPOLOGIA!A:F,5,0)</f>
        <v>INTERMEDIA</v>
      </c>
      <c r="W2248" s="40" t="str">
        <f>VLOOKUP(D2248,TIPOLOGIA!A:F,6,0)</f>
        <v>TERRESTRE</v>
      </c>
      <c r="X2248" s="40" t="s">
        <v>1591</v>
      </c>
      <c r="Y2248" s="40">
        <v>1</v>
      </c>
      <c r="Z2248" s="51">
        <f>IF(T2248="SOPORTE_TELEFÓNICO",'TARIFAS 2025'!$B$14,IF(V2248="PRINCIPAL",'TARIFAS 2025'!$B$11,IF(V2248="INTERMEDIA",'TARIFAS 2025'!$C$11,IF(V2248="LEJANA",'TARIFAS 2025'!$D$11))))</f>
        <v>36351</v>
      </c>
      <c r="AA2248" s="51">
        <f t="shared" si="37"/>
        <v>36351</v>
      </c>
    </row>
    <row r="2249" spans="1:27" s="85" customFormat="1" x14ac:dyDescent="0.3">
      <c r="A2249" s="40" t="s">
        <v>96</v>
      </c>
      <c r="B2249" s="40" t="str">
        <f>VLOOKUP(A2249,'CENTROS DE COSTOS'!A:D,2,0)</f>
        <v>0036-0007</v>
      </c>
      <c r="C2249" s="40" t="str">
        <f>VLOOKUP(A2249,'CENTROS DE COSTOS'!A:D,3,0)</f>
        <v>Wompi Santander</v>
      </c>
      <c r="D2249" s="40">
        <v>15238</v>
      </c>
      <c r="E2249" s="40" t="s">
        <v>6088</v>
      </c>
      <c r="F2249" s="40" t="s">
        <v>6216</v>
      </c>
      <c r="G2249" s="40" t="s">
        <v>33</v>
      </c>
      <c r="H2249" s="40" t="s">
        <v>322</v>
      </c>
      <c r="I2249" s="40" t="s">
        <v>352</v>
      </c>
      <c r="J2249" s="40" t="s">
        <v>7920</v>
      </c>
      <c r="K2249" s="40" t="s">
        <v>1170</v>
      </c>
      <c r="L2249" s="40" t="s">
        <v>10201</v>
      </c>
      <c r="M2249" s="103">
        <v>45987.343055555553</v>
      </c>
      <c r="N2249" s="103">
        <v>45990.447222222218</v>
      </c>
      <c r="O2249" s="40" t="s">
        <v>35</v>
      </c>
      <c r="P2249" s="40" t="s">
        <v>35</v>
      </c>
      <c r="Q2249" s="40" t="s">
        <v>1494</v>
      </c>
      <c r="R2249" s="40" t="s">
        <v>1495</v>
      </c>
      <c r="S2249" s="40" t="s">
        <v>12435</v>
      </c>
      <c r="T2249" s="40" t="s">
        <v>1497</v>
      </c>
      <c r="U2249" s="40" t="s">
        <v>5078</v>
      </c>
      <c r="V2249" s="40" t="str">
        <f>VLOOKUP(D2249,TIPOLOGIA!A:F,5,0)</f>
        <v>INTERMEDIA</v>
      </c>
      <c r="W2249" s="40" t="str">
        <f>VLOOKUP(D2249,TIPOLOGIA!A:F,6,0)</f>
        <v>TERRESTRE</v>
      </c>
      <c r="X2249" s="40" t="s">
        <v>1591</v>
      </c>
      <c r="Y2249" s="40">
        <v>1</v>
      </c>
      <c r="Z2249" s="51">
        <f>IF(T2249="SOPORTE_TELEFÓNICO",'TARIFAS 2025'!$B$14,IF(V2249="PRINCIPAL",'TARIFAS 2025'!$B$11,IF(V2249="INTERMEDIA",'TARIFAS 2025'!$C$11,IF(V2249="LEJANA",'TARIFAS 2025'!$D$11))))</f>
        <v>36351</v>
      </c>
      <c r="AA2249" s="51">
        <f t="shared" si="37"/>
        <v>36351</v>
      </c>
    </row>
    <row r="2250" spans="1:27" s="85" customFormat="1" x14ac:dyDescent="0.3">
      <c r="A2250" s="40" t="s">
        <v>71</v>
      </c>
      <c r="B2250" s="40" t="str">
        <f>VLOOKUP(A2250,'CENTROS DE COSTOS'!A:D,2,0)</f>
        <v>0036-0004</v>
      </c>
      <c r="C2250" s="40" t="str">
        <f>VLOOKUP(A2250,'CENTROS DE COSTOS'!A:D,3,0)</f>
        <v>Wompi Centro</v>
      </c>
      <c r="D2250" s="40">
        <v>25843</v>
      </c>
      <c r="E2250" s="40" t="s">
        <v>6089</v>
      </c>
      <c r="F2250" s="40" t="s">
        <v>6217</v>
      </c>
      <c r="G2250" s="40" t="s">
        <v>33</v>
      </c>
      <c r="H2250" s="40" t="s">
        <v>618</v>
      </c>
      <c r="I2250" s="40" t="s">
        <v>720</v>
      </c>
      <c r="J2250" s="40" t="s">
        <v>6939</v>
      </c>
      <c r="K2250" s="40" t="s">
        <v>1170</v>
      </c>
      <c r="L2250" s="40" t="s">
        <v>10202</v>
      </c>
      <c r="M2250" s="103">
        <v>45987.419444444437</v>
      </c>
      <c r="N2250" s="103">
        <v>45990.447916666657</v>
      </c>
      <c r="O2250" s="40" t="s">
        <v>35</v>
      </c>
      <c r="P2250" s="40" t="s">
        <v>35</v>
      </c>
      <c r="Q2250" s="40" t="s">
        <v>1494</v>
      </c>
      <c r="R2250" s="40" t="s">
        <v>1495</v>
      </c>
      <c r="S2250" s="40" t="s">
        <v>12436</v>
      </c>
      <c r="T2250" s="40" t="s">
        <v>1497</v>
      </c>
      <c r="U2250" s="40" t="s">
        <v>5079</v>
      </c>
      <c r="V2250" s="40" t="str">
        <f>VLOOKUP(D2250,TIPOLOGIA!A:F,5,0)</f>
        <v>INTERMEDIA</v>
      </c>
      <c r="W2250" s="40" t="str">
        <f>VLOOKUP(D2250,TIPOLOGIA!A:F,6,0)</f>
        <v>TERRESTRE</v>
      </c>
      <c r="X2250" s="40" t="s">
        <v>1802</v>
      </c>
      <c r="Y2250" s="40">
        <v>1</v>
      </c>
      <c r="Z2250" s="51">
        <f>IF(T2250="SOPORTE_TELEFÓNICO",'TARIFAS 2025'!$B$14,IF(V2250="PRINCIPAL",'TARIFAS 2025'!$B$11,IF(V2250="INTERMEDIA",'TARIFAS 2025'!$C$11,IF(V2250="LEJANA",'TARIFAS 2025'!$D$11))))</f>
        <v>36351</v>
      </c>
      <c r="AA2250" s="51">
        <f t="shared" si="37"/>
        <v>36351</v>
      </c>
    </row>
    <row r="2251" spans="1:27" s="85" customFormat="1" x14ac:dyDescent="0.3">
      <c r="A2251" s="40" t="s">
        <v>71</v>
      </c>
      <c r="B2251" s="40" t="str">
        <f>VLOOKUP(A2251,'CENTROS DE COSTOS'!A:D,2,0)</f>
        <v>0036-0004</v>
      </c>
      <c r="C2251" s="40" t="str">
        <f>VLOOKUP(A2251,'CENTROS DE COSTOS'!A:D,3,0)</f>
        <v>Wompi Centro</v>
      </c>
      <c r="D2251" s="40">
        <v>25867</v>
      </c>
      <c r="E2251" s="40" t="s">
        <v>6090</v>
      </c>
      <c r="F2251" s="40" t="s">
        <v>6218</v>
      </c>
      <c r="G2251" s="40" t="s">
        <v>33</v>
      </c>
      <c r="H2251" s="40" t="s">
        <v>618</v>
      </c>
      <c r="I2251" s="40" t="s">
        <v>719</v>
      </c>
      <c r="J2251" s="40" t="s">
        <v>7921</v>
      </c>
      <c r="K2251" s="40" t="s">
        <v>1170</v>
      </c>
      <c r="L2251" s="40" t="s">
        <v>10203</v>
      </c>
      <c r="M2251" s="103">
        <v>45987.42083333333</v>
      </c>
      <c r="N2251" s="103">
        <v>45990.448611111111</v>
      </c>
      <c r="O2251" s="40" t="s">
        <v>35</v>
      </c>
      <c r="P2251" s="40" t="s">
        <v>35</v>
      </c>
      <c r="Q2251" s="40" t="s">
        <v>1494</v>
      </c>
      <c r="R2251" s="40" t="s">
        <v>1495</v>
      </c>
      <c r="S2251" s="40" t="s">
        <v>12437</v>
      </c>
      <c r="T2251" s="40" t="s">
        <v>1497</v>
      </c>
      <c r="U2251" s="40" t="s">
        <v>5078</v>
      </c>
      <c r="V2251" s="40" t="str">
        <f>VLOOKUP(D2251,TIPOLOGIA!A:F,5,0)</f>
        <v>LEJANA</v>
      </c>
      <c r="W2251" s="40" t="str">
        <f>VLOOKUP(D2251,TIPOLOGIA!A:F,6,0)</f>
        <v>TERRESTRE</v>
      </c>
      <c r="X2251" s="40" t="s">
        <v>1802</v>
      </c>
      <c r="Y2251" s="40">
        <v>1</v>
      </c>
      <c r="Z2251" s="51">
        <f>IF(T2251="SOPORTE_TELEFÓNICO",'TARIFAS 2025'!$B$14,IF(V2251="PRINCIPAL",'TARIFAS 2025'!$B$11,IF(V2251="INTERMEDIA",'TARIFAS 2025'!$C$11,IF(V2251="LEJANA",'TARIFAS 2025'!$D$11))))</f>
        <v>40250</v>
      </c>
      <c r="AA2251" s="51">
        <f t="shared" si="37"/>
        <v>40250</v>
      </c>
    </row>
    <row r="2252" spans="1:27" s="85" customFormat="1" x14ac:dyDescent="0.3">
      <c r="A2252" s="40" t="s">
        <v>85</v>
      </c>
      <c r="B2252" s="40" t="str">
        <f>VLOOKUP(A2252,'CENTROS DE COSTOS'!A:D,2,0)</f>
        <v>0036-0006</v>
      </c>
      <c r="C2252" s="40" t="str">
        <f>VLOOKUP(A2252,'CENTROS DE COSTOS'!A:D,3,0)</f>
        <v>Wompi Oriente</v>
      </c>
      <c r="D2252" s="40">
        <v>73411</v>
      </c>
      <c r="E2252" s="40" t="s">
        <v>6091</v>
      </c>
      <c r="F2252" s="40" t="s">
        <v>2934</v>
      </c>
      <c r="G2252" s="40" t="s">
        <v>33</v>
      </c>
      <c r="H2252" s="40" t="s">
        <v>1056</v>
      </c>
      <c r="I2252" s="40" t="s">
        <v>1080</v>
      </c>
      <c r="J2252" s="40" t="s">
        <v>3540</v>
      </c>
      <c r="K2252" s="40" t="s">
        <v>1170</v>
      </c>
      <c r="L2252" s="40" t="s">
        <v>10204</v>
      </c>
      <c r="M2252" s="103">
        <v>45987.428472222222</v>
      </c>
      <c r="N2252" s="103">
        <v>45990.449305555558</v>
      </c>
      <c r="O2252" s="40" t="s">
        <v>35</v>
      </c>
      <c r="P2252" s="40" t="s">
        <v>35</v>
      </c>
      <c r="Q2252" s="40" t="s">
        <v>1494</v>
      </c>
      <c r="R2252" s="40" t="s">
        <v>1495</v>
      </c>
      <c r="S2252" s="40" t="s">
        <v>12438</v>
      </c>
      <c r="T2252" s="40" t="s">
        <v>1497</v>
      </c>
      <c r="U2252" s="40" t="s">
        <v>5079</v>
      </c>
      <c r="V2252" s="40" t="str">
        <f>VLOOKUP(D2252,TIPOLOGIA!A:F,5,0)</f>
        <v>LEJANA</v>
      </c>
      <c r="W2252" s="40" t="str">
        <f>VLOOKUP(D2252,TIPOLOGIA!A:F,6,0)</f>
        <v>TERRESTRE</v>
      </c>
      <c r="X2252" s="40" t="s">
        <v>1802</v>
      </c>
      <c r="Y2252" s="40">
        <v>1</v>
      </c>
      <c r="Z2252" s="51">
        <f>IF(T2252="SOPORTE_TELEFÓNICO",'TARIFAS 2025'!$B$14,IF(V2252="PRINCIPAL",'TARIFAS 2025'!$B$11,IF(V2252="INTERMEDIA",'TARIFAS 2025'!$C$11,IF(V2252="LEJANA",'TARIFAS 2025'!$D$11))))</f>
        <v>40250</v>
      </c>
      <c r="AA2252" s="51">
        <f t="shared" si="37"/>
        <v>40250</v>
      </c>
    </row>
    <row r="2253" spans="1:27" s="85" customFormat="1" x14ac:dyDescent="0.3">
      <c r="A2253" s="40" t="s">
        <v>96</v>
      </c>
      <c r="B2253" s="40" t="str">
        <f>VLOOKUP(A2253,'CENTROS DE COSTOS'!A:D,2,0)</f>
        <v>0036-0007</v>
      </c>
      <c r="C2253" s="40" t="str">
        <f>VLOOKUP(A2253,'CENTROS DE COSTOS'!A:D,3,0)</f>
        <v>Wompi Santander</v>
      </c>
      <c r="D2253" s="40">
        <v>15238</v>
      </c>
      <c r="E2253" s="40" t="s">
        <v>6092</v>
      </c>
      <c r="F2253" s="40" t="s">
        <v>6219</v>
      </c>
      <c r="G2253" s="40" t="s">
        <v>33</v>
      </c>
      <c r="H2253" s="40" t="s">
        <v>322</v>
      </c>
      <c r="I2253" s="40" t="s">
        <v>352</v>
      </c>
      <c r="J2253" s="40" t="s">
        <v>7922</v>
      </c>
      <c r="K2253" s="40" t="s">
        <v>1170</v>
      </c>
      <c r="L2253" s="40" t="s">
        <v>10205</v>
      </c>
      <c r="M2253" s="103">
        <v>45987.636805555558</v>
      </c>
      <c r="N2253" s="103">
        <v>45990.45</v>
      </c>
      <c r="O2253" s="40" t="s">
        <v>35</v>
      </c>
      <c r="P2253" s="40" t="s">
        <v>35</v>
      </c>
      <c r="Q2253" s="40" t="s">
        <v>1494</v>
      </c>
      <c r="R2253" s="40" t="s">
        <v>1495</v>
      </c>
      <c r="S2253" s="40" t="s">
        <v>12439</v>
      </c>
      <c r="T2253" s="40" t="s">
        <v>1497</v>
      </c>
      <c r="U2253" s="40" t="s">
        <v>5078</v>
      </c>
      <c r="V2253" s="40" t="str">
        <f>VLOOKUP(D2253,TIPOLOGIA!A:F,5,0)</f>
        <v>INTERMEDIA</v>
      </c>
      <c r="W2253" s="40" t="str">
        <f>VLOOKUP(D2253,TIPOLOGIA!A:F,6,0)</f>
        <v>TERRESTRE</v>
      </c>
      <c r="X2253" s="40" t="s">
        <v>1802</v>
      </c>
      <c r="Y2253" s="40">
        <v>1</v>
      </c>
      <c r="Z2253" s="51">
        <f>IF(T2253="SOPORTE_TELEFÓNICO",'TARIFAS 2025'!$B$14,IF(V2253="PRINCIPAL",'TARIFAS 2025'!$B$11,IF(V2253="INTERMEDIA",'TARIFAS 2025'!$C$11,IF(V2253="LEJANA",'TARIFAS 2025'!$D$11))))</f>
        <v>36351</v>
      </c>
      <c r="AA2253" s="51">
        <f t="shared" si="37"/>
        <v>36351</v>
      </c>
    </row>
    <row r="2254" spans="1:27" s="85" customFormat="1" x14ac:dyDescent="0.3">
      <c r="A2254" s="40" t="s">
        <v>96</v>
      </c>
      <c r="B2254" s="40" t="str">
        <f>VLOOKUP(A2254,'CENTROS DE COSTOS'!A:D,2,0)</f>
        <v>0036-0007</v>
      </c>
      <c r="C2254" s="40" t="str">
        <f>VLOOKUP(A2254,'CENTROS DE COSTOS'!A:D,3,0)</f>
        <v>Wompi Santander</v>
      </c>
      <c r="D2254" s="40">
        <v>15759</v>
      </c>
      <c r="E2254" s="40" t="s">
        <v>6093</v>
      </c>
      <c r="F2254" s="40" t="s">
        <v>6220</v>
      </c>
      <c r="G2254" s="40" t="s">
        <v>33</v>
      </c>
      <c r="H2254" s="40" t="s">
        <v>322</v>
      </c>
      <c r="I2254" s="40" t="s">
        <v>412</v>
      </c>
      <c r="J2254" s="40" t="s">
        <v>6489</v>
      </c>
      <c r="K2254" s="40" t="s">
        <v>1170</v>
      </c>
      <c r="L2254" s="40" t="s">
        <v>10206</v>
      </c>
      <c r="M2254" s="103">
        <v>45988.461805555547</v>
      </c>
      <c r="N2254" s="103">
        <v>45990.450694444437</v>
      </c>
      <c r="O2254" s="40" t="s">
        <v>35</v>
      </c>
      <c r="P2254" s="40" t="s">
        <v>35</v>
      </c>
      <c r="Q2254" s="40" t="s">
        <v>1494</v>
      </c>
      <c r="R2254" s="40" t="s">
        <v>1495</v>
      </c>
      <c r="S2254" s="40" t="s">
        <v>12440</v>
      </c>
      <c r="T2254" s="40" t="s">
        <v>1497</v>
      </c>
      <c r="U2254" s="40" t="s">
        <v>5078</v>
      </c>
      <c r="V2254" s="40" t="str">
        <f>VLOOKUP(D2254,TIPOLOGIA!A:F,5,0)</f>
        <v>INTERMEDIA</v>
      </c>
      <c r="W2254" s="40" t="str">
        <f>VLOOKUP(D2254,TIPOLOGIA!A:F,6,0)</f>
        <v>TERRESTRE</v>
      </c>
      <c r="X2254" s="40" t="s">
        <v>1591</v>
      </c>
      <c r="Y2254" s="40">
        <v>1</v>
      </c>
      <c r="Z2254" s="51">
        <f>IF(T2254="SOPORTE_TELEFÓNICO",'TARIFAS 2025'!$B$14,IF(V2254="PRINCIPAL",'TARIFAS 2025'!$B$11,IF(V2254="INTERMEDIA",'TARIFAS 2025'!$C$11,IF(V2254="LEJANA",'TARIFAS 2025'!$D$11))))</f>
        <v>36351</v>
      </c>
      <c r="AA2254" s="51">
        <f t="shared" si="37"/>
        <v>36351</v>
      </c>
    </row>
    <row r="2255" spans="1:27" s="85" customFormat="1" x14ac:dyDescent="0.3">
      <c r="A2255" s="40" t="s">
        <v>96</v>
      </c>
      <c r="B2255" s="40" t="str">
        <f>VLOOKUP(A2255,'CENTROS DE COSTOS'!A:D,2,0)</f>
        <v>0036-0007</v>
      </c>
      <c r="C2255" s="40" t="str">
        <f>VLOOKUP(A2255,'CENTROS DE COSTOS'!A:D,3,0)</f>
        <v>Wompi Santander</v>
      </c>
      <c r="D2255" s="40">
        <v>15600</v>
      </c>
      <c r="E2255" s="40" t="s">
        <v>6094</v>
      </c>
      <c r="F2255" s="40" t="s">
        <v>6221</v>
      </c>
      <c r="G2255" s="40" t="s">
        <v>33</v>
      </c>
      <c r="H2255" s="40" t="s">
        <v>322</v>
      </c>
      <c r="I2255" s="40" t="s">
        <v>392</v>
      </c>
      <c r="J2255" s="40" t="s">
        <v>1762</v>
      </c>
      <c r="K2255" s="40" t="s">
        <v>1170</v>
      </c>
      <c r="L2255" s="40" t="s">
        <v>10207</v>
      </c>
      <c r="M2255" s="103">
        <v>45988.333333333343</v>
      </c>
      <c r="N2255" s="103">
        <v>45990.457638888889</v>
      </c>
      <c r="O2255" s="40" t="s">
        <v>35</v>
      </c>
      <c r="P2255" s="40" t="s">
        <v>35</v>
      </c>
      <c r="Q2255" s="40" t="s">
        <v>1494</v>
      </c>
      <c r="R2255" s="40" t="s">
        <v>1495</v>
      </c>
      <c r="S2255" s="40" t="s">
        <v>12441</v>
      </c>
      <c r="T2255" s="40" t="s">
        <v>1497</v>
      </c>
      <c r="U2255" s="40" t="s">
        <v>5076</v>
      </c>
      <c r="V2255" s="40" t="str">
        <f>VLOOKUP(D2255,TIPOLOGIA!A:F,5,0)</f>
        <v>INTERMEDIA</v>
      </c>
      <c r="W2255" s="40" t="str">
        <f>VLOOKUP(D2255,TIPOLOGIA!A:F,6,0)</f>
        <v>TERRESTRE</v>
      </c>
      <c r="X2255" s="40" t="s">
        <v>1184</v>
      </c>
      <c r="Y2255" s="40">
        <v>1</v>
      </c>
      <c r="Z2255" s="51">
        <f>IF(T2255="SOPORTE_TELEFÓNICO",'TARIFAS 2025'!$B$14,IF(V2255="PRINCIPAL",'TARIFAS 2025'!$B$11,IF(V2255="INTERMEDIA",'TARIFAS 2025'!$C$11,IF(V2255="LEJANA",'TARIFAS 2025'!$D$11))))</f>
        <v>36351</v>
      </c>
      <c r="AA2255" s="51">
        <f t="shared" si="37"/>
        <v>36351</v>
      </c>
    </row>
    <row r="2256" spans="1:27" s="85" customFormat="1" x14ac:dyDescent="0.3">
      <c r="A2256" s="40" t="s">
        <v>77</v>
      </c>
      <c r="B2256" s="40" t="str">
        <f>VLOOKUP(A2256,'CENTROS DE COSTOS'!A:D,2,0)</f>
        <v>0036-0003</v>
      </c>
      <c r="C2256" s="40" t="str">
        <f>VLOOKUP(A2256,'CENTROS DE COSTOS'!A:D,3,0)</f>
        <v>Wompi Suroccidente</v>
      </c>
      <c r="D2256" s="40">
        <v>19473</v>
      </c>
      <c r="E2256" s="40" t="s">
        <v>6095</v>
      </c>
      <c r="F2256" s="40" t="s">
        <v>6222</v>
      </c>
      <c r="G2256" s="40" t="s">
        <v>33</v>
      </c>
      <c r="H2256" s="40" t="s">
        <v>498</v>
      </c>
      <c r="I2256" s="40" t="s">
        <v>278</v>
      </c>
      <c r="J2256" s="40" t="s">
        <v>1797</v>
      </c>
      <c r="K2256" s="40" t="s">
        <v>1170</v>
      </c>
      <c r="L2256" s="40" t="s">
        <v>10208</v>
      </c>
      <c r="M2256" s="103">
        <v>45985.488194444442</v>
      </c>
      <c r="N2256" s="103">
        <v>45990.459027777782</v>
      </c>
      <c r="O2256" s="40" t="s">
        <v>35</v>
      </c>
      <c r="P2256" s="40" t="s">
        <v>35</v>
      </c>
      <c r="Q2256" s="40" t="s">
        <v>1494</v>
      </c>
      <c r="R2256" s="40" t="s">
        <v>1495</v>
      </c>
      <c r="S2256" s="40" t="s">
        <v>12442</v>
      </c>
      <c r="T2256" s="40" t="s">
        <v>1497</v>
      </c>
      <c r="U2256" s="40" t="s">
        <v>5077</v>
      </c>
      <c r="V2256" s="40" t="str">
        <f>VLOOKUP(D2256,TIPOLOGIA!A:F,5,0)</f>
        <v>LEJANA</v>
      </c>
      <c r="W2256" s="40" t="str">
        <f>VLOOKUP(D2256,TIPOLOGIA!A:F,6,0)</f>
        <v>TERRESTRE</v>
      </c>
      <c r="X2256" s="40" t="s">
        <v>1235</v>
      </c>
      <c r="Y2256" s="40">
        <v>1</v>
      </c>
      <c r="Z2256" s="51">
        <f>IF(T2256="SOPORTE_TELEFÓNICO",'TARIFAS 2025'!$B$14,IF(V2256="PRINCIPAL",'TARIFAS 2025'!$B$11,IF(V2256="INTERMEDIA",'TARIFAS 2025'!$C$11,IF(V2256="LEJANA",'TARIFAS 2025'!$D$11))))</f>
        <v>40250</v>
      </c>
      <c r="AA2256" s="51">
        <f t="shared" si="37"/>
        <v>40250</v>
      </c>
    </row>
    <row r="2257" spans="1:27" s="85" customFormat="1" x14ac:dyDescent="0.3">
      <c r="A2257" s="40" t="s">
        <v>71</v>
      </c>
      <c r="B2257" s="40" t="str">
        <f>VLOOKUP(A2257,'CENTROS DE COSTOS'!A:D,2,0)</f>
        <v>0036-0004</v>
      </c>
      <c r="C2257" s="40" t="str">
        <f>VLOOKUP(A2257,'CENTROS DE COSTOS'!A:D,3,0)</f>
        <v>Wompi Centro</v>
      </c>
      <c r="D2257" s="40">
        <v>25245</v>
      </c>
      <c r="E2257" s="40" t="s">
        <v>6096</v>
      </c>
      <c r="F2257" s="40" t="s">
        <v>6223</v>
      </c>
      <c r="G2257" s="40" t="s">
        <v>33</v>
      </c>
      <c r="H2257" s="40" t="s">
        <v>618</v>
      </c>
      <c r="I2257" s="40" t="s">
        <v>645</v>
      </c>
      <c r="J2257" s="40" t="s">
        <v>7923</v>
      </c>
      <c r="K2257" s="40" t="s">
        <v>1170</v>
      </c>
      <c r="L2257" s="40" t="s">
        <v>10209</v>
      </c>
      <c r="M2257" s="103">
        <v>45988.372916666667</v>
      </c>
      <c r="N2257" s="103">
        <v>45990.484027777777</v>
      </c>
      <c r="O2257" s="40" t="s">
        <v>35</v>
      </c>
      <c r="P2257" s="40" t="s">
        <v>35</v>
      </c>
      <c r="Q2257" s="40" t="s">
        <v>1494</v>
      </c>
      <c r="R2257" s="40" t="s">
        <v>1495</v>
      </c>
      <c r="S2257" s="40" t="s">
        <v>12443</v>
      </c>
      <c r="T2257" s="40" t="s">
        <v>1497</v>
      </c>
      <c r="U2257" s="40" t="s">
        <v>5071</v>
      </c>
      <c r="V2257" s="40" t="str">
        <f>VLOOKUP(D2257,TIPOLOGIA!A:F,5,0)</f>
        <v>INTERMEDIA</v>
      </c>
      <c r="W2257" s="40" t="str">
        <f>VLOOKUP(D2257,TIPOLOGIA!A:F,6,0)</f>
        <v>TERRESTRE</v>
      </c>
      <c r="X2257" s="40" t="s">
        <v>1802</v>
      </c>
      <c r="Y2257" s="40">
        <v>1</v>
      </c>
      <c r="Z2257" s="51">
        <f>IF(T2257="SOPORTE_TELEFÓNICO",'TARIFAS 2025'!$B$14,IF(V2257="PRINCIPAL",'TARIFAS 2025'!$B$11,IF(V2257="INTERMEDIA",'TARIFAS 2025'!$C$11,IF(V2257="LEJANA",'TARIFAS 2025'!$D$11))))</f>
        <v>36351</v>
      </c>
      <c r="AA2257" s="51">
        <f t="shared" si="37"/>
        <v>36351</v>
      </c>
    </row>
    <row r="2258" spans="1:27" s="85" customFormat="1" x14ac:dyDescent="0.3">
      <c r="A2258" s="40" t="s">
        <v>74</v>
      </c>
      <c r="B2258" s="40" t="str">
        <f>VLOOKUP(A2258,'CENTROS DE COSTOS'!A:D,2,0)</f>
        <v>0036-0007</v>
      </c>
      <c r="C2258" s="40" t="str">
        <f>VLOOKUP(A2258,'CENTROS DE COSTOS'!A:D,3,0)</f>
        <v>Wompi Santander</v>
      </c>
      <c r="D2258" s="40">
        <v>68001</v>
      </c>
      <c r="E2258" s="40" t="s">
        <v>6097</v>
      </c>
      <c r="F2258" s="40" t="s">
        <v>6224</v>
      </c>
      <c r="G2258" s="40" t="s">
        <v>33</v>
      </c>
      <c r="H2258" s="40" t="s">
        <v>963</v>
      </c>
      <c r="I2258" s="40" t="s">
        <v>74</v>
      </c>
      <c r="J2258" s="40" t="s">
        <v>7924</v>
      </c>
      <c r="K2258" s="40" t="s">
        <v>1170</v>
      </c>
      <c r="L2258" s="40" t="s">
        <v>10210</v>
      </c>
      <c r="M2258" s="103">
        <v>45989.67291666667</v>
      </c>
      <c r="N2258" s="103">
        <v>45990.488194444442</v>
      </c>
      <c r="O2258" s="40" t="s">
        <v>35</v>
      </c>
      <c r="P2258" s="40" t="s">
        <v>35</v>
      </c>
      <c r="Q2258" s="40" t="s">
        <v>1494</v>
      </c>
      <c r="R2258" s="40" t="s">
        <v>1495</v>
      </c>
      <c r="S2258" s="40" t="s">
        <v>12444</v>
      </c>
      <c r="T2258" s="40" t="s">
        <v>1172</v>
      </c>
      <c r="U2258" s="40" t="s">
        <v>5078</v>
      </c>
      <c r="V2258" s="40" t="str">
        <f>VLOOKUP(D2258,TIPOLOGIA!A:F,5,0)</f>
        <v>PRINCIPAL</v>
      </c>
      <c r="W2258" s="40" t="str">
        <f>VLOOKUP(D2258,TIPOLOGIA!A:F,6,0)</f>
        <v>TERRESTRE</v>
      </c>
      <c r="X2258" s="40" t="s">
        <v>1203</v>
      </c>
      <c r="Y2258" s="40">
        <v>1</v>
      </c>
      <c r="Z2258" s="51">
        <f>IF(T2258="SOPORTE_TELEFÓNICO",'TARIFAS 2025'!$B$14,IF(V2258="PRINCIPAL",'TARIFAS 2025'!$B$11,IF(V2258="INTERMEDIA",'TARIFAS 2025'!$C$11,IF(V2258="LEJANA",'TARIFAS 2025'!$D$11))))</f>
        <v>31419</v>
      </c>
      <c r="AA2258" s="51">
        <f t="shared" si="37"/>
        <v>31419</v>
      </c>
    </row>
    <row r="2259" spans="1:27" s="85" customFormat="1" x14ac:dyDescent="0.3">
      <c r="A2259" s="40" t="s">
        <v>80</v>
      </c>
      <c r="B2259" s="40" t="str">
        <f>VLOOKUP(A2259,'CENTROS DE COSTOS'!A:D,2,0)</f>
        <v>0036-0001</v>
      </c>
      <c r="C2259" s="40" t="str">
        <f>VLOOKUP(A2259,'CENTROS DE COSTOS'!A:D,3,0)</f>
        <v>Wompi Costa</v>
      </c>
      <c r="D2259" s="40">
        <v>13001</v>
      </c>
      <c r="E2259" s="40" t="s">
        <v>6098</v>
      </c>
      <c r="F2259" s="40" t="s">
        <v>6225</v>
      </c>
      <c r="G2259" s="40" t="s">
        <v>33</v>
      </c>
      <c r="H2259" s="40" t="s">
        <v>275</v>
      </c>
      <c r="I2259" s="40" t="s">
        <v>80</v>
      </c>
      <c r="J2259" s="40" t="s">
        <v>7925</v>
      </c>
      <c r="K2259" s="40" t="s">
        <v>1170</v>
      </c>
      <c r="L2259" s="40" t="s">
        <v>10211</v>
      </c>
      <c r="M2259" s="103">
        <v>45989.640277777777</v>
      </c>
      <c r="N2259" s="103">
        <v>45990.489583333343</v>
      </c>
      <c r="O2259" s="40" t="s">
        <v>35</v>
      </c>
      <c r="P2259" s="40" t="s">
        <v>35</v>
      </c>
      <c r="Q2259" s="40" t="s">
        <v>1494</v>
      </c>
      <c r="R2259" s="40" t="s">
        <v>1495</v>
      </c>
      <c r="S2259" s="40" t="s">
        <v>12445</v>
      </c>
      <c r="T2259" s="40" t="s">
        <v>1172</v>
      </c>
      <c r="U2259" s="40" t="s">
        <v>5076</v>
      </c>
      <c r="V2259" s="40" t="str">
        <f>VLOOKUP(D2259,TIPOLOGIA!A:F,5,0)</f>
        <v>PRINCIPAL</v>
      </c>
      <c r="W2259" s="40" t="str">
        <f>VLOOKUP(D2259,TIPOLOGIA!A:F,6,0)</f>
        <v>TERRESTRE</v>
      </c>
      <c r="X2259" s="40" t="s">
        <v>1299</v>
      </c>
      <c r="Y2259" s="40">
        <v>1</v>
      </c>
      <c r="Z2259" s="51">
        <f>IF(T2259="SOPORTE_TELEFÓNICO",'TARIFAS 2025'!$B$14,IF(V2259="PRINCIPAL",'TARIFAS 2025'!$B$11,IF(V2259="INTERMEDIA",'TARIFAS 2025'!$C$11,IF(V2259="LEJANA",'TARIFAS 2025'!$D$11))))</f>
        <v>31419</v>
      </c>
      <c r="AA2259" s="51">
        <f t="shared" si="37"/>
        <v>31419</v>
      </c>
    </row>
    <row r="2260" spans="1:27" s="85" customFormat="1" x14ac:dyDescent="0.3">
      <c r="A2260" s="40" t="s">
        <v>92</v>
      </c>
      <c r="B2260" s="40" t="str">
        <f>VLOOKUP(A2260,'CENTROS DE COSTOS'!A:D,2,0)</f>
        <v>0036-0002</v>
      </c>
      <c r="C2260" s="40" t="str">
        <f>VLOOKUP(A2260,'CENTROS DE COSTOS'!A:D,3,0)</f>
        <v>Wompi Eje Cafetero</v>
      </c>
      <c r="D2260" s="40">
        <v>63001</v>
      </c>
      <c r="E2260" s="40" t="s">
        <v>6099</v>
      </c>
      <c r="F2260" s="40" t="s">
        <v>6226</v>
      </c>
      <c r="G2260" s="40" t="s">
        <v>33</v>
      </c>
      <c r="H2260" s="40" t="s">
        <v>939</v>
      </c>
      <c r="I2260" s="40" t="s">
        <v>122</v>
      </c>
      <c r="J2260" s="40" t="s">
        <v>7926</v>
      </c>
      <c r="K2260" s="40" t="s">
        <v>1170</v>
      </c>
      <c r="L2260" s="40" t="s">
        <v>10212</v>
      </c>
      <c r="M2260" s="103">
        <v>45989.379861111112</v>
      </c>
      <c r="N2260" s="103">
        <v>45990.492361111108</v>
      </c>
      <c r="O2260" s="40" t="s">
        <v>35</v>
      </c>
      <c r="P2260" s="40" t="s">
        <v>35</v>
      </c>
      <c r="Q2260" s="40" t="s">
        <v>1494</v>
      </c>
      <c r="R2260" s="40" t="s">
        <v>1495</v>
      </c>
      <c r="S2260" s="40" t="s">
        <v>12446</v>
      </c>
      <c r="T2260" s="40" t="s">
        <v>1172</v>
      </c>
      <c r="U2260" s="40" t="s">
        <v>5071</v>
      </c>
      <c r="V2260" s="40" t="str">
        <f>VLOOKUP(D2260,TIPOLOGIA!A:F,5,0)</f>
        <v>INTERMEDIA</v>
      </c>
      <c r="W2260" s="40" t="str">
        <f>VLOOKUP(D2260,TIPOLOGIA!A:F,6,0)</f>
        <v>TERRESTRE</v>
      </c>
      <c r="X2260" s="40" t="s">
        <v>1231</v>
      </c>
      <c r="Y2260" s="40">
        <v>1</v>
      </c>
      <c r="Z2260" s="51">
        <f>IF(T2260="SOPORTE_TELEFÓNICO",'TARIFAS 2025'!$B$14,IF(V2260="PRINCIPAL",'TARIFAS 2025'!$B$11,IF(V2260="INTERMEDIA",'TARIFAS 2025'!$C$11,IF(V2260="LEJANA",'TARIFAS 2025'!$D$11))))</f>
        <v>36351</v>
      </c>
      <c r="AA2260" s="51">
        <f t="shared" si="37"/>
        <v>36351</v>
      </c>
    </row>
    <row r="2261" spans="1:27" s="85" customFormat="1" x14ac:dyDescent="0.3">
      <c r="A2261" s="40" t="s">
        <v>92</v>
      </c>
      <c r="B2261" s="40" t="str">
        <f>VLOOKUP(A2261,'CENTROS DE COSTOS'!A:D,2,0)</f>
        <v>0036-0002</v>
      </c>
      <c r="C2261" s="40" t="str">
        <f>VLOOKUP(A2261,'CENTROS DE COSTOS'!A:D,3,0)</f>
        <v>Wompi Eje Cafetero</v>
      </c>
      <c r="D2261" s="40">
        <v>63001</v>
      </c>
      <c r="E2261" s="40" t="s">
        <v>6100</v>
      </c>
      <c r="F2261" s="40" t="s">
        <v>6227</v>
      </c>
      <c r="G2261" s="40" t="s">
        <v>33</v>
      </c>
      <c r="H2261" s="40" t="s">
        <v>939</v>
      </c>
      <c r="I2261" s="40" t="s">
        <v>122</v>
      </c>
      <c r="J2261" s="40" t="s">
        <v>7927</v>
      </c>
      <c r="K2261" s="40" t="s">
        <v>1170</v>
      </c>
      <c r="L2261" s="40" t="s">
        <v>10213</v>
      </c>
      <c r="M2261" s="103">
        <v>45989.431250000001</v>
      </c>
      <c r="N2261" s="103">
        <v>45990.493750000001</v>
      </c>
      <c r="O2261" s="40" t="s">
        <v>35</v>
      </c>
      <c r="P2261" s="40" t="s">
        <v>35</v>
      </c>
      <c r="Q2261" s="40" t="s">
        <v>1494</v>
      </c>
      <c r="R2261" s="40" t="s">
        <v>1495</v>
      </c>
      <c r="S2261" s="40" t="s">
        <v>12447</v>
      </c>
      <c r="T2261" s="40" t="s">
        <v>1172</v>
      </c>
      <c r="U2261" s="40" t="s">
        <v>12478</v>
      </c>
      <c r="V2261" s="40" t="str">
        <f>VLOOKUP(D2261,TIPOLOGIA!A:F,5,0)</f>
        <v>INTERMEDIA</v>
      </c>
      <c r="W2261" s="40" t="str">
        <f>VLOOKUP(D2261,TIPOLOGIA!A:F,6,0)</f>
        <v>TERRESTRE</v>
      </c>
      <c r="X2261" s="40" t="s">
        <v>1231</v>
      </c>
      <c r="Y2261" s="40">
        <v>1</v>
      </c>
      <c r="Z2261" s="51">
        <f>IF(T2261="SOPORTE_TELEFÓNICO",'TARIFAS 2025'!$B$14,IF(V2261="PRINCIPAL",'TARIFAS 2025'!$B$11,IF(V2261="INTERMEDIA",'TARIFAS 2025'!$C$11,IF(V2261="LEJANA",'TARIFAS 2025'!$D$11))))</f>
        <v>36351</v>
      </c>
      <c r="AA2261" s="51">
        <f t="shared" si="37"/>
        <v>36351</v>
      </c>
    </row>
    <row r="2262" spans="1:27" s="85" customFormat="1" x14ac:dyDescent="0.3">
      <c r="A2262" s="40" t="s">
        <v>89</v>
      </c>
      <c r="B2262" s="40" t="str">
        <f>VLOOKUP(A2262,'CENTROS DE COSTOS'!A:D,2,0)</f>
        <v>0036-0001</v>
      </c>
      <c r="C2262" s="40" t="str">
        <f>VLOOKUP(A2262,'CENTROS DE COSTOS'!A:D,3,0)</f>
        <v>Wompi Costa</v>
      </c>
      <c r="D2262" s="40">
        <v>23001</v>
      </c>
      <c r="E2262" s="40" t="s">
        <v>6101</v>
      </c>
      <c r="F2262" s="40" t="s">
        <v>6228</v>
      </c>
      <c r="G2262" s="40" t="s">
        <v>33</v>
      </c>
      <c r="H2262" s="40" t="s">
        <v>276</v>
      </c>
      <c r="I2262" s="40" t="s">
        <v>89</v>
      </c>
      <c r="J2262" s="40" t="s">
        <v>7928</v>
      </c>
      <c r="K2262" s="40" t="s">
        <v>1170</v>
      </c>
      <c r="L2262" s="40" t="s">
        <v>10214</v>
      </c>
      <c r="M2262" s="103">
        <v>45989.459027777782</v>
      </c>
      <c r="N2262" s="103">
        <v>45990.495138888888</v>
      </c>
      <c r="O2262" s="40" t="s">
        <v>35</v>
      </c>
      <c r="P2262" s="40" t="s">
        <v>35</v>
      </c>
      <c r="Q2262" s="40" t="s">
        <v>1494</v>
      </c>
      <c r="R2262" s="40" t="s">
        <v>1495</v>
      </c>
      <c r="S2262" s="40" t="s">
        <v>12448</v>
      </c>
      <c r="T2262" s="40" t="s">
        <v>1172</v>
      </c>
      <c r="U2262" s="40" t="s">
        <v>5071</v>
      </c>
      <c r="V2262" s="40" t="str">
        <f>VLOOKUP(D2262,TIPOLOGIA!A:F,5,0)</f>
        <v>PRINCIPAL</v>
      </c>
      <c r="W2262" s="40" t="str">
        <f>VLOOKUP(D2262,TIPOLOGIA!A:F,6,0)</f>
        <v>TERRESTRE</v>
      </c>
      <c r="X2262" s="40" t="s">
        <v>1181</v>
      </c>
      <c r="Y2262" s="40">
        <v>1</v>
      </c>
      <c r="Z2262" s="51">
        <f>IF(T2262="SOPORTE_TELEFÓNICO",'TARIFAS 2025'!$B$14,IF(V2262="PRINCIPAL",'TARIFAS 2025'!$B$11,IF(V2262="INTERMEDIA",'TARIFAS 2025'!$C$11,IF(V2262="LEJANA",'TARIFAS 2025'!$D$11))))</f>
        <v>31419</v>
      </c>
      <c r="AA2262" s="51">
        <f t="shared" si="37"/>
        <v>31419</v>
      </c>
    </row>
    <row r="2263" spans="1:27" s="85" customFormat="1" x14ac:dyDescent="0.3">
      <c r="A2263" s="40" t="s">
        <v>92</v>
      </c>
      <c r="B2263" s="40" t="str">
        <f>VLOOKUP(A2263,'CENTROS DE COSTOS'!A:D,2,0)</f>
        <v>0036-0002</v>
      </c>
      <c r="C2263" s="40" t="str">
        <f>VLOOKUP(A2263,'CENTROS DE COSTOS'!A:D,3,0)</f>
        <v>Wompi Eje Cafetero</v>
      </c>
      <c r="D2263" s="40">
        <v>66001</v>
      </c>
      <c r="E2263" s="40" t="s">
        <v>6102</v>
      </c>
      <c r="F2263" s="40" t="s">
        <v>6229</v>
      </c>
      <c r="G2263" s="40" t="s">
        <v>33</v>
      </c>
      <c r="H2263" s="40" t="s">
        <v>458</v>
      </c>
      <c r="I2263" s="40" t="s">
        <v>92</v>
      </c>
      <c r="J2263" s="40" t="s">
        <v>7929</v>
      </c>
      <c r="K2263" s="40" t="s">
        <v>1170</v>
      </c>
      <c r="L2263" s="40" t="s">
        <v>10215</v>
      </c>
      <c r="M2263" s="103">
        <v>45989.333333333343</v>
      </c>
      <c r="N2263" s="103">
        <v>45990.497916666667</v>
      </c>
      <c r="O2263" s="40" t="s">
        <v>35</v>
      </c>
      <c r="P2263" s="40" t="s">
        <v>35</v>
      </c>
      <c r="Q2263" s="40" t="s">
        <v>1494</v>
      </c>
      <c r="R2263" s="40" t="s">
        <v>1495</v>
      </c>
      <c r="S2263" s="40" t="s">
        <v>12449</v>
      </c>
      <c r="T2263" s="40" t="s">
        <v>1172</v>
      </c>
      <c r="U2263" s="40" t="s">
        <v>5076</v>
      </c>
      <c r="V2263" s="40" t="str">
        <f>VLOOKUP(D2263,TIPOLOGIA!A:F,5,0)</f>
        <v>PRINCIPAL</v>
      </c>
      <c r="W2263" s="40" t="str">
        <f>VLOOKUP(D2263,TIPOLOGIA!A:F,6,0)</f>
        <v>TERRESTRE</v>
      </c>
      <c r="X2263" s="40" t="s">
        <v>1175</v>
      </c>
      <c r="Y2263" s="40">
        <v>1</v>
      </c>
      <c r="Z2263" s="51">
        <f>IF(T2263="SOPORTE_TELEFÓNICO",'TARIFAS 2025'!$B$14,IF(V2263="PRINCIPAL",'TARIFAS 2025'!$B$11,IF(V2263="INTERMEDIA",'TARIFAS 2025'!$C$11,IF(V2263="LEJANA",'TARIFAS 2025'!$D$11))))</f>
        <v>31419</v>
      </c>
      <c r="AA2263" s="51">
        <f t="shared" si="37"/>
        <v>31419</v>
      </c>
    </row>
    <row r="2264" spans="1:27" s="85" customFormat="1" x14ac:dyDescent="0.3">
      <c r="A2264" s="40" t="s">
        <v>91</v>
      </c>
      <c r="B2264" s="40" t="str">
        <f>VLOOKUP(A2264,'CENTROS DE COSTOS'!A:D,2,0)</f>
        <v>0036-0003</v>
      </c>
      <c r="C2264" s="40" t="str">
        <f>VLOOKUP(A2264,'CENTROS DE COSTOS'!A:D,3,0)</f>
        <v>Wompi Suroccidente</v>
      </c>
      <c r="D2264" s="40">
        <v>52001</v>
      </c>
      <c r="E2264" s="40" t="s">
        <v>6103</v>
      </c>
      <c r="F2264" s="40" t="s">
        <v>2585</v>
      </c>
      <c r="G2264" s="40" t="s">
        <v>33</v>
      </c>
      <c r="H2264" s="40" t="s">
        <v>133</v>
      </c>
      <c r="I2264" s="40" t="s">
        <v>91</v>
      </c>
      <c r="J2264" s="40" t="s">
        <v>7930</v>
      </c>
      <c r="K2264" s="40" t="s">
        <v>1170</v>
      </c>
      <c r="L2264" s="40" t="s">
        <v>10216</v>
      </c>
      <c r="M2264" s="103">
        <v>45989.395138888889</v>
      </c>
      <c r="N2264" s="103">
        <v>45990.499305555553</v>
      </c>
      <c r="O2264" s="40" t="s">
        <v>35</v>
      </c>
      <c r="P2264" s="40" t="s">
        <v>35</v>
      </c>
      <c r="Q2264" s="40" t="s">
        <v>1494</v>
      </c>
      <c r="R2264" s="40" t="s">
        <v>1495</v>
      </c>
      <c r="S2264" s="40" t="s">
        <v>12450</v>
      </c>
      <c r="T2264" s="40" t="s">
        <v>1172</v>
      </c>
      <c r="U2264" s="40" t="s">
        <v>5071</v>
      </c>
      <c r="V2264" s="40" t="str">
        <f>VLOOKUP(D2264,TIPOLOGIA!A:F,5,0)</f>
        <v>PRINCIPAL</v>
      </c>
      <c r="W2264" s="40" t="str">
        <f>VLOOKUP(D2264,TIPOLOGIA!A:F,6,0)</f>
        <v>TERRESTRE</v>
      </c>
      <c r="X2264" s="40" t="s">
        <v>1233</v>
      </c>
      <c r="Y2264" s="40">
        <v>1</v>
      </c>
      <c r="Z2264" s="51">
        <f>IF(T2264="SOPORTE_TELEFÓNICO",'TARIFAS 2025'!$B$14,IF(V2264="PRINCIPAL",'TARIFAS 2025'!$B$11,IF(V2264="INTERMEDIA",'TARIFAS 2025'!$C$11,IF(V2264="LEJANA",'TARIFAS 2025'!$D$11))))</f>
        <v>31419</v>
      </c>
      <c r="AA2264" s="51">
        <f t="shared" si="37"/>
        <v>31419</v>
      </c>
    </row>
    <row r="2265" spans="1:27" s="85" customFormat="1" x14ac:dyDescent="0.3">
      <c r="A2265" s="40" t="s">
        <v>81</v>
      </c>
      <c r="B2265" s="40" t="str">
        <f>VLOOKUP(A2265,'CENTROS DE COSTOS'!A:D,2,0)</f>
        <v>0036-0007</v>
      </c>
      <c r="C2265" s="40" t="str">
        <f>VLOOKUP(A2265,'CENTROS DE COSTOS'!A:D,3,0)</f>
        <v>Wompi Santander</v>
      </c>
      <c r="D2265" s="40">
        <v>54001</v>
      </c>
      <c r="E2265" s="40" t="s">
        <v>6104</v>
      </c>
      <c r="F2265" s="40" t="s">
        <v>6230</v>
      </c>
      <c r="G2265" s="40" t="s">
        <v>33</v>
      </c>
      <c r="H2265" s="40" t="s">
        <v>891</v>
      </c>
      <c r="I2265" s="40" t="s">
        <v>81</v>
      </c>
      <c r="J2265" s="40" t="s">
        <v>7931</v>
      </c>
      <c r="K2265" s="40" t="s">
        <v>1170</v>
      </c>
      <c r="L2265" s="40" t="s">
        <v>10217</v>
      </c>
      <c r="M2265" s="103">
        <v>45989.34652777778</v>
      </c>
      <c r="N2265" s="103">
        <v>45990.502083333333</v>
      </c>
      <c r="O2265" s="40" t="s">
        <v>35</v>
      </c>
      <c r="P2265" s="40" t="s">
        <v>35</v>
      </c>
      <c r="Q2265" s="40" t="s">
        <v>1494</v>
      </c>
      <c r="R2265" s="40" t="s">
        <v>1495</v>
      </c>
      <c r="S2265" s="40" t="s">
        <v>12451</v>
      </c>
      <c r="T2265" s="40" t="s">
        <v>1172</v>
      </c>
      <c r="U2265" s="40" t="s">
        <v>5078</v>
      </c>
      <c r="V2265" s="40" t="str">
        <f>VLOOKUP(D2265,TIPOLOGIA!A:F,5,0)</f>
        <v>PRINCIPAL</v>
      </c>
      <c r="W2265" s="40" t="str">
        <f>VLOOKUP(D2265,TIPOLOGIA!A:F,6,0)</f>
        <v>TERRESTRE</v>
      </c>
      <c r="X2265" s="40" t="s">
        <v>1205</v>
      </c>
      <c r="Y2265" s="40">
        <v>1</v>
      </c>
      <c r="Z2265" s="51">
        <f>IF(T2265="SOPORTE_TELEFÓNICO",'TARIFAS 2025'!$B$14,IF(V2265="PRINCIPAL",'TARIFAS 2025'!$B$11,IF(V2265="INTERMEDIA",'TARIFAS 2025'!$C$11,IF(V2265="LEJANA",'TARIFAS 2025'!$D$11))))</f>
        <v>31419</v>
      </c>
      <c r="AA2265" s="51">
        <f t="shared" si="37"/>
        <v>31419</v>
      </c>
    </row>
    <row r="2266" spans="1:27" s="85" customFormat="1" x14ac:dyDescent="0.3">
      <c r="A2266" s="40" t="s">
        <v>77</v>
      </c>
      <c r="B2266" s="40" t="str">
        <f>VLOOKUP(A2266,'CENTROS DE COSTOS'!A:D,2,0)</f>
        <v>0036-0003</v>
      </c>
      <c r="C2266" s="40" t="str">
        <f>VLOOKUP(A2266,'CENTROS DE COSTOS'!A:D,3,0)</f>
        <v>Wompi Suroccidente</v>
      </c>
      <c r="D2266" s="40">
        <v>76520</v>
      </c>
      <c r="E2266" s="40" t="s">
        <v>6105</v>
      </c>
      <c r="F2266" s="40" t="s">
        <v>6231</v>
      </c>
      <c r="G2266" s="40" t="s">
        <v>33</v>
      </c>
      <c r="H2266" s="40" t="s">
        <v>1101</v>
      </c>
      <c r="I2266" s="40" t="s">
        <v>1122</v>
      </c>
      <c r="J2266" s="40" t="s">
        <v>7932</v>
      </c>
      <c r="K2266" s="40" t="s">
        <v>1170</v>
      </c>
      <c r="L2266" s="40" t="s">
        <v>10218</v>
      </c>
      <c r="M2266" s="103">
        <v>45989.348611111112</v>
      </c>
      <c r="N2266" s="103">
        <v>45990.503472222219</v>
      </c>
      <c r="O2266" s="40" t="s">
        <v>35</v>
      </c>
      <c r="P2266" s="40" t="s">
        <v>35</v>
      </c>
      <c r="Q2266" s="40" t="s">
        <v>1494</v>
      </c>
      <c r="R2266" s="40" t="s">
        <v>1495</v>
      </c>
      <c r="S2266" s="40" t="s">
        <v>12452</v>
      </c>
      <c r="T2266" s="40" t="s">
        <v>1172</v>
      </c>
      <c r="U2266" s="40" t="s">
        <v>5078</v>
      </c>
      <c r="V2266" s="40" t="str">
        <f>VLOOKUP(D2266,TIPOLOGIA!A:F,5,0)</f>
        <v>PRINCIPAL</v>
      </c>
      <c r="W2266" s="40" t="str">
        <f>VLOOKUP(D2266,TIPOLOGIA!A:F,6,0)</f>
        <v>TERRESTRE</v>
      </c>
      <c r="X2266" s="40" t="s">
        <v>1342</v>
      </c>
      <c r="Y2266" s="40">
        <v>1</v>
      </c>
      <c r="Z2266" s="51">
        <f>IF(T2266="SOPORTE_TELEFÓNICO",'TARIFAS 2025'!$B$14,IF(V2266="PRINCIPAL",'TARIFAS 2025'!$B$11,IF(V2266="INTERMEDIA",'TARIFAS 2025'!$C$11,IF(V2266="LEJANA",'TARIFAS 2025'!$D$11))))</f>
        <v>31419</v>
      </c>
      <c r="AA2266" s="51">
        <f t="shared" si="37"/>
        <v>31419</v>
      </c>
    </row>
    <row r="2267" spans="1:27" s="85" customFormat="1" x14ac:dyDescent="0.3">
      <c r="A2267" s="40" t="s">
        <v>77</v>
      </c>
      <c r="B2267" s="40" t="str">
        <f>VLOOKUP(A2267,'CENTROS DE COSTOS'!A:D,2,0)</f>
        <v>0036-0003</v>
      </c>
      <c r="C2267" s="40" t="str">
        <f>VLOOKUP(A2267,'CENTROS DE COSTOS'!A:D,3,0)</f>
        <v>Wompi Suroccidente</v>
      </c>
      <c r="D2267" s="40">
        <v>76892</v>
      </c>
      <c r="E2267" s="40" t="s">
        <v>6106</v>
      </c>
      <c r="F2267" s="40" t="s">
        <v>6232</v>
      </c>
      <c r="G2267" s="40" t="s">
        <v>33</v>
      </c>
      <c r="H2267" s="40" t="s">
        <v>1101</v>
      </c>
      <c r="I2267" s="40" t="s">
        <v>1134</v>
      </c>
      <c r="J2267" s="40" t="s">
        <v>7933</v>
      </c>
      <c r="K2267" s="40" t="s">
        <v>1170</v>
      </c>
      <c r="L2267" s="40" t="s">
        <v>10219</v>
      </c>
      <c r="M2267" s="103">
        <v>45988.333333333343</v>
      </c>
      <c r="N2267" s="103">
        <v>45990.506249999999</v>
      </c>
      <c r="O2267" s="40" t="s">
        <v>35</v>
      </c>
      <c r="P2267" s="40" t="s">
        <v>35</v>
      </c>
      <c r="Q2267" s="40" t="s">
        <v>1494</v>
      </c>
      <c r="R2267" s="40" t="s">
        <v>1495</v>
      </c>
      <c r="S2267" s="40" t="s">
        <v>12453</v>
      </c>
      <c r="T2267" s="40" t="s">
        <v>1172</v>
      </c>
      <c r="U2267" s="40" t="s">
        <v>5075</v>
      </c>
      <c r="V2267" s="40" t="str">
        <f>VLOOKUP(D2267,TIPOLOGIA!A:F,5,0)</f>
        <v>PRINCIPAL</v>
      </c>
      <c r="W2267" s="40" t="str">
        <f>VLOOKUP(D2267,TIPOLOGIA!A:F,6,0)</f>
        <v>TERRESTRE</v>
      </c>
      <c r="X2267" s="40" t="s">
        <v>1221</v>
      </c>
      <c r="Y2267" s="40">
        <v>1</v>
      </c>
      <c r="Z2267" s="51">
        <f>IF(T2267="SOPORTE_TELEFÓNICO",'TARIFAS 2025'!$B$14,IF(V2267="PRINCIPAL",'TARIFAS 2025'!$B$11,IF(V2267="INTERMEDIA",'TARIFAS 2025'!$C$11,IF(V2267="LEJANA",'TARIFAS 2025'!$D$11))))</f>
        <v>31419</v>
      </c>
      <c r="AA2267" s="51">
        <f t="shared" si="37"/>
        <v>31419</v>
      </c>
    </row>
    <row r="2268" spans="1:27" s="85" customFormat="1" x14ac:dyDescent="0.3">
      <c r="A2268" s="40" t="s">
        <v>68</v>
      </c>
      <c r="B2268" s="40" t="str">
        <f>VLOOKUP(A2268,'CENTROS DE COSTOS'!A:D,2,0)</f>
        <v>0036-0001</v>
      </c>
      <c r="C2268" s="40" t="str">
        <f>VLOOKUP(A2268,'CENTROS DE COSTOS'!A:D,3,0)</f>
        <v>Wompi Costa</v>
      </c>
      <c r="D2268" s="40">
        <v>8758</v>
      </c>
      <c r="E2268" s="40" t="s">
        <v>6107</v>
      </c>
      <c r="F2268" s="40" t="s">
        <v>6233</v>
      </c>
      <c r="G2268" s="40" t="s">
        <v>33</v>
      </c>
      <c r="H2268" s="40" t="s">
        <v>253</v>
      </c>
      <c r="I2268" s="40" t="s">
        <v>270</v>
      </c>
      <c r="J2268" s="40" t="s">
        <v>7934</v>
      </c>
      <c r="K2268" s="40" t="s">
        <v>1170</v>
      </c>
      <c r="L2268" s="40" t="s">
        <v>10220</v>
      </c>
      <c r="M2268" s="103">
        <v>45988.333333333343</v>
      </c>
      <c r="N2268" s="103">
        <v>45990.508333333331</v>
      </c>
      <c r="O2268" s="40" t="s">
        <v>35</v>
      </c>
      <c r="P2268" s="40" t="s">
        <v>35</v>
      </c>
      <c r="Q2268" s="40" t="s">
        <v>1494</v>
      </c>
      <c r="R2268" s="40" t="s">
        <v>1495</v>
      </c>
      <c r="S2268" s="40" t="s">
        <v>12454</v>
      </c>
      <c r="T2268" s="40" t="s">
        <v>1172</v>
      </c>
      <c r="U2268" s="40" t="s">
        <v>5079</v>
      </c>
      <c r="V2268" s="40" t="str">
        <f>VLOOKUP(D2268,TIPOLOGIA!A:F,5,0)</f>
        <v>PRINCIPAL</v>
      </c>
      <c r="W2268" s="40" t="str">
        <f>VLOOKUP(D2268,TIPOLOGIA!A:F,6,0)</f>
        <v>TERRESTRE</v>
      </c>
      <c r="X2268" s="40" t="s">
        <v>1374</v>
      </c>
      <c r="Y2268" s="40">
        <v>1</v>
      </c>
      <c r="Z2268" s="51">
        <f>IF(T2268="SOPORTE_TELEFÓNICO",'TARIFAS 2025'!$B$14,IF(V2268="PRINCIPAL",'TARIFAS 2025'!$B$11,IF(V2268="INTERMEDIA",'TARIFAS 2025'!$C$11,IF(V2268="LEJANA",'TARIFAS 2025'!$D$11))))</f>
        <v>31419</v>
      </c>
      <c r="AA2268" s="51">
        <f t="shared" si="37"/>
        <v>31419</v>
      </c>
    </row>
    <row r="2269" spans="1:27" s="85" customFormat="1" x14ac:dyDescent="0.3">
      <c r="A2269" s="40" t="s">
        <v>89</v>
      </c>
      <c r="B2269" s="40" t="str">
        <f>VLOOKUP(A2269,'CENTROS DE COSTOS'!A:D,2,0)</f>
        <v>0036-0001</v>
      </c>
      <c r="C2269" s="40" t="str">
        <f>VLOOKUP(A2269,'CENTROS DE COSTOS'!A:D,3,0)</f>
        <v>Wompi Costa</v>
      </c>
      <c r="D2269" s="40">
        <v>23001</v>
      </c>
      <c r="E2269" s="40" t="s">
        <v>6108</v>
      </c>
      <c r="F2269" s="40" t="s">
        <v>6234</v>
      </c>
      <c r="G2269" s="40" t="s">
        <v>33</v>
      </c>
      <c r="H2269" s="40" t="s">
        <v>276</v>
      </c>
      <c r="I2269" s="40" t="s">
        <v>89</v>
      </c>
      <c r="J2269" s="40" t="s">
        <v>7935</v>
      </c>
      <c r="K2269" s="40" t="s">
        <v>1170</v>
      </c>
      <c r="L2269" s="40" t="s">
        <v>10221</v>
      </c>
      <c r="M2269" s="103">
        <v>45988.333333333343</v>
      </c>
      <c r="N2269" s="103">
        <v>45990.513888888891</v>
      </c>
      <c r="O2269" s="40" t="s">
        <v>35</v>
      </c>
      <c r="P2269" s="40" t="s">
        <v>35</v>
      </c>
      <c r="Q2269" s="40" t="s">
        <v>1494</v>
      </c>
      <c r="R2269" s="40" t="s">
        <v>1495</v>
      </c>
      <c r="S2269" s="40" t="s">
        <v>12455</v>
      </c>
      <c r="T2269" s="40" t="s">
        <v>1172</v>
      </c>
      <c r="U2269" s="40" t="s">
        <v>5079</v>
      </c>
      <c r="V2269" s="40" t="str">
        <f>VLOOKUP(D2269,TIPOLOGIA!A:F,5,0)</f>
        <v>PRINCIPAL</v>
      </c>
      <c r="W2269" s="40" t="str">
        <f>VLOOKUP(D2269,TIPOLOGIA!A:F,6,0)</f>
        <v>TERRESTRE</v>
      </c>
      <c r="X2269" s="40" t="s">
        <v>1181</v>
      </c>
      <c r="Y2269" s="40">
        <v>1</v>
      </c>
      <c r="Z2269" s="51">
        <f>IF(T2269="SOPORTE_TELEFÓNICO",'TARIFAS 2025'!$B$14,IF(V2269="PRINCIPAL",'TARIFAS 2025'!$B$11,IF(V2269="INTERMEDIA",'TARIFAS 2025'!$C$11,IF(V2269="LEJANA",'TARIFAS 2025'!$D$11))))</f>
        <v>31419</v>
      </c>
      <c r="AA2269" s="51">
        <f t="shared" si="37"/>
        <v>31419</v>
      </c>
    </row>
    <row r="2270" spans="1:27" s="85" customFormat="1" x14ac:dyDescent="0.3">
      <c r="A2270" s="40" t="s">
        <v>77</v>
      </c>
      <c r="B2270" s="40" t="str">
        <f>VLOOKUP(A2270,'CENTROS DE COSTOS'!A:D,2,0)</f>
        <v>0036-0003</v>
      </c>
      <c r="C2270" s="40" t="str">
        <f>VLOOKUP(A2270,'CENTROS DE COSTOS'!A:D,3,0)</f>
        <v>Wompi Suroccidente</v>
      </c>
      <c r="D2270" s="40">
        <v>76001</v>
      </c>
      <c r="E2270" s="40" t="s">
        <v>6109</v>
      </c>
      <c r="F2270" s="40" t="s">
        <v>6235</v>
      </c>
      <c r="G2270" s="40" t="s">
        <v>33</v>
      </c>
      <c r="H2270" s="40" t="s">
        <v>1101</v>
      </c>
      <c r="I2270" s="40" t="s">
        <v>77</v>
      </c>
      <c r="J2270" s="40" t="s">
        <v>7936</v>
      </c>
      <c r="K2270" s="40" t="s">
        <v>1170</v>
      </c>
      <c r="L2270" s="40" t="s">
        <v>10222</v>
      </c>
      <c r="M2270" s="103">
        <v>45988.333333333343</v>
      </c>
      <c r="N2270" s="103">
        <v>45990.51666666667</v>
      </c>
      <c r="O2270" s="40" t="s">
        <v>35</v>
      </c>
      <c r="P2270" s="40" t="s">
        <v>35</v>
      </c>
      <c r="Q2270" s="40" t="s">
        <v>1494</v>
      </c>
      <c r="R2270" s="40" t="s">
        <v>1495</v>
      </c>
      <c r="S2270" s="40" t="s">
        <v>12456</v>
      </c>
      <c r="T2270" s="40" t="s">
        <v>1172</v>
      </c>
      <c r="U2270" s="40" t="s">
        <v>5073</v>
      </c>
      <c r="V2270" s="40" t="str">
        <f>VLOOKUP(D2270,TIPOLOGIA!A:F,5,0)</f>
        <v>PRINCIPAL</v>
      </c>
      <c r="W2270" s="40" t="str">
        <f>VLOOKUP(D2270,TIPOLOGIA!A:F,6,0)</f>
        <v>TERRESTRE</v>
      </c>
      <c r="X2270" s="40" t="s">
        <v>1261</v>
      </c>
      <c r="Y2270" s="40">
        <v>1</v>
      </c>
      <c r="Z2270" s="51">
        <f>IF(T2270="SOPORTE_TELEFÓNICO",'TARIFAS 2025'!$B$14,IF(V2270="PRINCIPAL",'TARIFAS 2025'!$B$11,IF(V2270="INTERMEDIA",'TARIFAS 2025'!$C$11,IF(V2270="LEJANA",'TARIFAS 2025'!$D$11))))</f>
        <v>31419</v>
      </c>
      <c r="AA2270" s="51">
        <f t="shared" si="37"/>
        <v>31419</v>
      </c>
    </row>
    <row r="2271" spans="1:27" s="85" customFormat="1" x14ac:dyDescent="0.3">
      <c r="A2271" s="40" t="s">
        <v>92</v>
      </c>
      <c r="B2271" s="40" t="str">
        <f>VLOOKUP(A2271,'CENTROS DE COSTOS'!A:D,2,0)</f>
        <v>0036-0002</v>
      </c>
      <c r="C2271" s="40" t="str">
        <f>VLOOKUP(A2271,'CENTROS DE COSTOS'!A:D,3,0)</f>
        <v>Wompi Eje Cafetero</v>
      </c>
      <c r="D2271" s="40">
        <v>63001</v>
      </c>
      <c r="E2271" s="40" t="s">
        <v>6110</v>
      </c>
      <c r="F2271" s="40" t="s">
        <v>6236</v>
      </c>
      <c r="G2271" s="40" t="s">
        <v>33</v>
      </c>
      <c r="H2271" s="40" t="s">
        <v>939</v>
      </c>
      <c r="I2271" s="40" t="s">
        <v>122</v>
      </c>
      <c r="J2271" s="40" t="s">
        <v>7937</v>
      </c>
      <c r="K2271" s="40" t="s">
        <v>1170</v>
      </c>
      <c r="L2271" s="40" t="s">
        <v>10223</v>
      </c>
      <c r="M2271" s="103">
        <v>45988.333333333343</v>
      </c>
      <c r="N2271" s="103">
        <v>45990.518055555563</v>
      </c>
      <c r="O2271" s="40" t="s">
        <v>35</v>
      </c>
      <c r="P2271" s="40" t="s">
        <v>35</v>
      </c>
      <c r="Q2271" s="40" t="s">
        <v>1494</v>
      </c>
      <c r="R2271" s="40" t="s">
        <v>1495</v>
      </c>
      <c r="S2271" s="40" t="s">
        <v>12457</v>
      </c>
      <c r="T2271" s="40" t="s">
        <v>1172</v>
      </c>
      <c r="U2271" s="40" t="s">
        <v>5077</v>
      </c>
      <c r="V2271" s="40" t="str">
        <f>VLOOKUP(D2271,TIPOLOGIA!A:F,5,0)</f>
        <v>INTERMEDIA</v>
      </c>
      <c r="W2271" s="40" t="str">
        <f>VLOOKUP(D2271,TIPOLOGIA!A:F,6,0)</f>
        <v>TERRESTRE</v>
      </c>
      <c r="X2271" s="40" t="s">
        <v>1231</v>
      </c>
      <c r="Y2271" s="40">
        <v>1</v>
      </c>
      <c r="Z2271" s="51">
        <f>IF(T2271="SOPORTE_TELEFÓNICO",'TARIFAS 2025'!$B$14,IF(V2271="PRINCIPAL",'TARIFAS 2025'!$B$11,IF(V2271="INTERMEDIA",'TARIFAS 2025'!$C$11,IF(V2271="LEJANA",'TARIFAS 2025'!$D$11))))</f>
        <v>36351</v>
      </c>
      <c r="AA2271" s="51">
        <f t="shared" si="37"/>
        <v>36351</v>
      </c>
    </row>
    <row r="2272" spans="1:27" s="85" customFormat="1" x14ac:dyDescent="0.3">
      <c r="A2272" s="40" t="s">
        <v>81</v>
      </c>
      <c r="B2272" s="40" t="str">
        <f>VLOOKUP(A2272,'CENTROS DE COSTOS'!A:D,2,0)</f>
        <v>0036-0007</v>
      </c>
      <c r="C2272" s="40" t="str">
        <f>VLOOKUP(A2272,'CENTROS DE COSTOS'!A:D,3,0)</f>
        <v>Wompi Santander</v>
      </c>
      <c r="D2272" s="40">
        <v>54001</v>
      </c>
      <c r="E2272" s="40" t="s">
        <v>6111</v>
      </c>
      <c r="F2272" s="40" t="s">
        <v>6237</v>
      </c>
      <c r="G2272" s="40" t="s">
        <v>33</v>
      </c>
      <c r="H2272" s="40" t="s">
        <v>891</v>
      </c>
      <c r="I2272" s="40" t="s">
        <v>81</v>
      </c>
      <c r="J2272" s="40" t="s">
        <v>7938</v>
      </c>
      <c r="K2272" s="40" t="s">
        <v>1170</v>
      </c>
      <c r="L2272" s="40" t="s">
        <v>10224</v>
      </c>
      <c r="M2272" s="103">
        <v>45988.42291666667</v>
      </c>
      <c r="N2272" s="103">
        <v>45990.519444444442</v>
      </c>
      <c r="O2272" s="40" t="s">
        <v>35</v>
      </c>
      <c r="P2272" s="40" t="s">
        <v>35</v>
      </c>
      <c r="Q2272" s="40" t="s">
        <v>1494</v>
      </c>
      <c r="R2272" s="40" t="s">
        <v>1495</v>
      </c>
      <c r="S2272" s="40" t="s">
        <v>12458</v>
      </c>
      <c r="T2272" s="40" t="s">
        <v>1172</v>
      </c>
      <c r="U2272" s="40" t="s">
        <v>5077</v>
      </c>
      <c r="V2272" s="40" t="str">
        <f>VLOOKUP(D2272,TIPOLOGIA!A:F,5,0)</f>
        <v>PRINCIPAL</v>
      </c>
      <c r="W2272" s="40" t="str">
        <f>VLOOKUP(D2272,TIPOLOGIA!A:F,6,0)</f>
        <v>TERRESTRE</v>
      </c>
      <c r="X2272" s="40" t="s">
        <v>1205</v>
      </c>
      <c r="Y2272" s="40">
        <v>1</v>
      </c>
      <c r="Z2272" s="51">
        <f>IF(T2272="SOPORTE_TELEFÓNICO",'TARIFAS 2025'!$B$14,IF(V2272="PRINCIPAL",'TARIFAS 2025'!$B$11,IF(V2272="INTERMEDIA",'TARIFAS 2025'!$C$11,IF(V2272="LEJANA",'TARIFAS 2025'!$D$11))))</f>
        <v>31419</v>
      </c>
      <c r="AA2272" s="51">
        <f t="shared" si="37"/>
        <v>31419</v>
      </c>
    </row>
    <row r="2273" spans="1:27" s="85" customFormat="1" x14ac:dyDescent="0.3">
      <c r="A2273" s="40" t="s">
        <v>96</v>
      </c>
      <c r="B2273" s="40" t="str">
        <f>VLOOKUP(A2273,'CENTROS DE COSTOS'!A:D,2,0)</f>
        <v>0036-0007</v>
      </c>
      <c r="C2273" s="40" t="str">
        <f>VLOOKUP(A2273,'CENTROS DE COSTOS'!A:D,3,0)</f>
        <v>Wompi Santander</v>
      </c>
      <c r="D2273" s="40">
        <v>15001</v>
      </c>
      <c r="E2273" s="40" t="s">
        <v>6112</v>
      </c>
      <c r="F2273" s="40" t="s">
        <v>6238</v>
      </c>
      <c r="G2273" s="40" t="s">
        <v>33</v>
      </c>
      <c r="H2273" s="40" t="s">
        <v>322</v>
      </c>
      <c r="I2273" s="40" t="s">
        <v>96</v>
      </c>
      <c r="J2273" s="40" t="s">
        <v>7939</v>
      </c>
      <c r="K2273" s="40" t="s">
        <v>1170</v>
      </c>
      <c r="L2273" s="40" t="s">
        <v>10225</v>
      </c>
      <c r="M2273" s="103">
        <v>45988.586111111108</v>
      </c>
      <c r="N2273" s="103">
        <v>45990.520833333343</v>
      </c>
      <c r="O2273" s="40" t="s">
        <v>35</v>
      </c>
      <c r="P2273" s="40" t="s">
        <v>35</v>
      </c>
      <c r="Q2273" s="40" t="s">
        <v>1494</v>
      </c>
      <c r="R2273" s="40" t="s">
        <v>1495</v>
      </c>
      <c r="S2273" s="40" t="s">
        <v>12459</v>
      </c>
      <c r="T2273" s="40" t="s">
        <v>1172</v>
      </c>
      <c r="U2273" s="40" t="s">
        <v>5074</v>
      </c>
      <c r="V2273" s="40" t="str">
        <f>VLOOKUP(D2273,TIPOLOGIA!A:F,5,0)</f>
        <v>PRINCIPAL</v>
      </c>
      <c r="W2273" s="40" t="str">
        <f>VLOOKUP(D2273,TIPOLOGIA!A:F,6,0)</f>
        <v>TERRESTRE</v>
      </c>
      <c r="X2273" s="40" t="s">
        <v>1234</v>
      </c>
      <c r="Y2273" s="40">
        <v>1</v>
      </c>
      <c r="Z2273" s="51">
        <f>IF(T2273="SOPORTE_TELEFÓNICO",'TARIFAS 2025'!$B$14,IF(V2273="PRINCIPAL",'TARIFAS 2025'!$B$11,IF(V2273="INTERMEDIA",'TARIFAS 2025'!$C$11,IF(V2273="LEJANA",'TARIFAS 2025'!$D$11))))</f>
        <v>31419</v>
      </c>
      <c r="AA2273" s="51">
        <f t="shared" si="37"/>
        <v>31419</v>
      </c>
    </row>
    <row r="2274" spans="1:27" s="85" customFormat="1" x14ac:dyDescent="0.3">
      <c r="A2274" s="40" t="s">
        <v>89</v>
      </c>
      <c r="B2274" s="40" t="str">
        <f>VLOOKUP(A2274,'CENTROS DE COSTOS'!A:D,2,0)</f>
        <v>0036-0001</v>
      </c>
      <c r="C2274" s="40" t="str">
        <f>VLOOKUP(A2274,'CENTROS DE COSTOS'!A:D,3,0)</f>
        <v>Wompi Costa</v>
      </c>
      <c r="D2274" s="40">
        <v>23001</v>
      </c>
      <c r="E2274" s="40" t="s">
        <v>6113</v>
      </c>
      <c r="F2274" s="40" t="s">
        <v>6239</v>
      </c>
      <c r="G2274" s="40" t="s">
        <v>33</v>
      </c>
      <c r="H2274" s="40" t="s">
        <v>276</v>
      </c>
      <c r="I2274" s="40" t="s">
        <v>89</v>
      </c>
      <c r="J2274" s="40" t="s">
        <v>7940</v>
      </c>
      <c r="K2274" s="40" t="s">
        <v>1170</v>
      </c>
      <c r="L2274" s="40" t="s">
        <v>10226</v>
      </c>
      <c r="M2274" s="103">
        <v>45988.624305555553</v>
      </c>
      <c r="N2274" s="103">
        <v>45990.521527777782</v>
      </c>
      <c r="O2274" s="40" t="s">
        <v>35</v>
      </c>
      <c r="P2274" s="40" t="s">
        <v>35</v>
      </c>
      <c r="Q2274" s="40" t="s">
        <v>1494</v>
      </c>
      <c r="R2274" s="40" t="s">
        <v>1495</v>
      </c>
      <c r="S2274" s="40" t="s">
        <v>12455</v>
      </c>
      <c r="T2274" s="40" t="s">
        <v>1172</v>
      </c>
      <c r="U2274" s="40" t="s">
        <v>5079</v>
      </c>
      <c r="V2274" s="40" t="str">
        <f>VLOOKUP(D2274,TIPOLOGIA!A:F,5,0)</f>
        <v>PRINCIPAL</v>
      </c>
      <c r="W2274" s="40" t="str">
        <f>VLOOKUP(D2274,TIPOLOGIA!A:F,6,0)</f>
        <v>TERRESTRE</v>
      </c>
      <c r="X2274" s="40" t="s">
        <v>1181</v>
      </c>
      <c r="Y2274" s="40">
        <v>1</v>
      </c>
      <c r="Z2274" s="51">
        <f>IF(T2274="SOPORTE_TELEFÓNICO",'TARIFAS 2025'!$B$14,IF(V2274="PRINCIPAL",'TARIFAS 2025'!$B$11,IF(V2274="INTERMEDIA",'TARIFAS 2025'!$C$11,IF(V2274="LEJANA",'TARIFAS 2025'!$D$11))))</f>
        <v>31419</v>
      </c>
      <c r="AA2274" s="51">
        <f t="shared" si="37"/>
        <v>31419</v>
      </c>
    </row>
    <row r="2275" spans="1:27" s="85" customFormat="1" x14ac:dyDescent="0.3">
      <c r="A2275" s="40" t="s">
        <v>96</v>
      </c>
      <c r="B2275" s="40" t="str">
        <f>VLOOKUP(A2275,'CENTROS DE COSTOS'!A:D,2,0)</f>
        <v>0036-0007</v>
      </c>
      <c r="C2275" s="40" t="str">
        <f>VLOOKUP(A2275,'CENTROS DE COSTOS'!A:D,3,0)</f>
        <v>Wompi Santander</v>
      </c>
      <c r="D2275" s="40">
        <v>15001</v>
      </c>
      <c r="E2275" s="40" t="s">
        <v>6114</v>
      </c>
      <c r="F2275" s="40" t="s">
        <v>6240</v>
      </c>
      <c r="G2275" s="40" t="s">
        <v>33</v>
      </c>
      <c r="H2275" s="40" t="s">
        <v>322</v>
      </c>
      <c r="I2275" s="40" t="s">
        <v>96</v>
      </c>
      <c r="J2275" s="40" t="s">
        <v>7941</v>
      </c>
      <c r="K2275" s="40" t="s">
        <v>1170</v>
      </c>
      <c r="L2275" s="40" t="s">
        <v>10227</v>
      </c>
      <c r="M2275" s="103">
        <v>45988.598611111112</v>
      </c>
      <c r="N2275" s="103">
        <v>45990.522916666669</v>
      </c>
      <c r="O2275" s="40" t="s">
        <v>35</v>
      </c>
      <c r="P2275" s="40" t="s">
        <v>35</v>
      </c>
      <c r="Q2275" s="40" t="s">
        <v>1494</v>
      </c>
      <c r="R2275" s="40" t="s">
        <v>1495</v>
      </c>
      <c r="S2275" s="40" t="s">
        <v>12460</v>
      </c>
      <c r="T2275" s="40" t="s">
        <v>1172</v>
      </c>
      <c r="U2275" s="40" t="s">
        <v>5077</v>
      </c>
      <c r="V2275" s="40" t="str">
        <f>VLOOKUP(D2275,TIPOLOGIA!A:F,5,0)</f>
        <v>PRINCIPAL</v>
      </c>
      <c r="W2275" s="40" t="str">
        <f>VLOOKUP(D2275,TIPOLOGIA!A:F,6,0)</f>
        <v>TERRESTRE</v>
      </c>
      <c r="X2275" s="40" t="s">
        <v>1234</v>
      </c>
      <c r="Y2275" s="40">
        <v>1</v>
      </c>
      <c r="Z2275" s="51">
        <f>IF(T2275="SOPORTE_TELEFÓNICO",'TARIFAS 2025'!$B$14,IF(V2275="PRINCIPAL",'TARIFAS 2025'!$B$11,IF(V2275="INTERMEDIA",'TARIFAS 2025'!$C$11,IF(V2275="LEJANA",'TARIFAS 2025'!$D$11))))</f>
        <v>31419</v>
      </c>
      <c r="AA2275" s="51">
        <f t="shared" si="37"/>
        <v>31419</v>
      </c>
    </row>
    <row r="2276" spans="1:27" s="85" customFormat="1" x14ac:dyDescent="0.3">
      <c r="A2276" s="40" t="s">
        <v>95</v>
      </c>
      <c r="B2276" s="40" t="str">
        <f>VLOOKUP(A2276,'CENTROS DE COSTOS'!A:D,2,0)</f>
        <v>0036-0001</v>
      </c>
      <c r="C2276" s="40" t="str">
        <f>VLOOKUP(A2276,'CENTROS DE COSTOS'!A:D,3,0)</f>
        <v>Wompi Costa</v>
      </c>
      <c r="D2276" s="40">
        <v>70001</v>
      </c>
      <c r="E2276" s="40" t="s">
        <v>6115</v>
      </c>
      <c r="F2276" s="40" t="s">
        <v>6241</v>
      </c>
      <c r="G2276" s="40" t="s">
        <v>33</v>
      </c>
      <c r="H2276" s="40" t="s">
        <v>504</v>
      </c>
      <c r="I2276" s="40" t="s">
        <v>95</v>
      </c>
      <c r="J2276" s="40" t="s">
        <v>7942</v>
      </c>
      <c r="K2276" s="40" t="s">
        <v>1170</v>
      </c>
      <c r="L2276" s="40" t="s">
        <v>10228</v>
      </c>
      <c r="M2276" s="103">
        <v>45988.339583333327</v>
      </c>
      <c r="N2276" s="103">
        <v>45990.524305555547</v>
      </c>
      <c r="O2276" s="40" t="s">
        <v>35</v>
      </c>
      <c r="P2276" s="40" t="s">
        <v>35</v>
      </c>
      <c r="Q2276" s="40" t="s">
        <v>1494</v>
      </c>
      <c r="R2276" s="40" t="s">
        <v>1495</v>
      </c>
      <c r="S2276" s="40" t="s">
        <v>12461</v>
      </c>
      <c r="T2276" s="40" t="s">
        <v>1172</v>
      </c>
      <c r="U2276" s="40" t="s">
        <v>5078</v>
      </c>
      <c r="V2276" s="40" t="str">
        <f>VLOOKUP(D2276,TIPOLOGIA!A:F,5,0)</f>
        <v>PRINCIPAL</v>
      </c>
      <c r="W2276" s="40" t="str">
        <f>VLOOKUP(D2276,TIPOLOGIA!A:F,6,0)</f>
        <v>TERRESTRE</v>
      </c>
      <c r="X2276" s="40" t="s">
        <v>1322</v>
      </c>
      <c r="Y2276" s="40">
        <v>1</v>
      </c>
      <c r="Z2276" s="51">
        <f>IF(T2276="SOPORTE_TELEFÓNICO",'TARIFAS 2025'!$B$14,IF(V2276="PRINCIPAL",'TARIFAS 2025'!$B$11,IF(V2276="INTERMEDIA",'TARIFAS 2025'!$C$11,IF(V2276="LEJANA",'TARIFAS 2025'!$D$11))))</f>
        <v>31419</v>
      </c>
      <c r="AA2276" s="51">
        <f t="shared" si="37"/>
        <v>31419</v>
      </c>
    </row>
    <row r="2277" spans="1:27" s="85" customFormat="1" x14ac:dyDescent="0.3">
      <c r="A2277" s="40" t="s">
        <v>77</v>
      </c>
      <c r="B2277" s="40" t="str">
        <f>VLOOKUP(A2277,'CENTROS DE COSTOS'!A:D,2,0)</f>
        <v>0036-0003</v>
      </c>
      <c r="C2277" s="40" t="str">
        <f>VLOOKUP(A2277,'CENTROS DE COSTOS'!A:D,3,0)</f>
        <v>Wompi Suroccidente</v>
      </c>
      <c r="D2277" s="40">
        <v>76001</v>
      </c>
      <c r="E2277" s="40" t="s">
        <v>6116</v>
      </c>
      <c r="F2277" s="40" t="s">
        <v>6242</v>
      </c>
      <c r="G2277" s="40" t="s">
        <v>33</v>
      </c>
      <c r="H2277" s="40" t="s">
        <v>1101</v>
      </c>
      <c r="I2277" s="40" t="s">
        <v>77</v>
      </c>
      <c r="J2277" s="40" t="s">
        <v>7943</v>
      </c>
      <c r="K2277" s="40" t="s">
        <v>1170</v>
      </c>
      <c r="L2277" s="40" t="s">
        <v>10229</v>
      </c>
      <c r="M2277" s="103">
        <v>45988.534722222219</v>
      </c>
      <c r="N2277" s="103">
        <v>45990.525694444441</v>
      </c>
      <c r="O2277" s="40" t="s">
        <v>35</v>
      </c>
      <c r="P2277" s="40" t="s">
        <v>35</v>
      </c>
      <c r="Q2277" s="40" t="s">
        <v>1494</v>
      </c>
      <c r="R2277" s="40" t="s">
        <v>1495</v>
      </c>
      <c r="S2277" s="40" t="s">
        <v>12462</v>
      </c>
      <c r="T2277" s="40" t="s">
        <v>1172</v>
      </c>
      <c r="U2277" s="40" t="s">
        <v>5079</v>
      </c>
      <c r="V2277" s="40" t="str">
        <f>VLOOKUP(D2277,TIPOLOGIA!A:F,5,0)</f>
        <v>PRINCIPAL</v>
      </c>
      <c r="W2277" s="40" t="str">
        <f>VLOOKUP(D2277,TIPOLOGIA!A:F,6,0)</f>
        <v>TERRESTRE</v>
      </c>
      <c r="X2277" s="40" t="s">
        <v>1261</v>
      </c>
      <c r="Y2277" s="40">
        <v>1</v>
      </c>
      <c r="Z2277" s="51">
        <f>IF(T2277="SOPORTE_TELEFÓNICO",'TARIFAS 2025'!$B$14,IF(V2277="PRINCIPAL",'TARIFAS 2025'!$B$11,IF(V2277="INTERMEDIA",'TARIFAS 2025'!$C$11,IF(V2277="LEJANA",'TARIFAS 2025'!$D$11))))</f>
        <v>31419</v>
      </c>
      <c r="AA2277" s="51">
        <f t="shared" si="37"/>
        <v>31419</v>
      </c>
    </row>
    <row r="2278" spans="1:27" s="85" customFormat="1" x14ac:dyDescent="0.3">
      <c r="A2278" s="40" t="s">
        <v>90</v>
      </c>
      <c r="B2278" s="40" t="str">
        <f>VLOOKUP(A2278,'CENTROS DE COSTOS'!A:D,2,0)</f>
        <v>0036-0006</v>
      </c>
      <c r="C2278" s="40" t="str">
        <f>VLOOKUP(A2278,'CENTROS DE COSTOS'!A:D,3,0)</f>
        <v>Wompi Oriente</v>
      </c>
      <c r="D2278" s="40">
        <v>18001</v>
      </c>
      <c r="E2278" s="40" t="s">
        <v>6117</v>
      </c>
      <c r="F2278" s="40" t="s">
        <v>6243</v>
      </c>
      <c r="G2278" s="40" t="s">
        <v>33</v>
      </c>
      <c r="H2278" s="40" t="s">
        <v>466</v>
      </c>
      <c r="I2278" s="40" t="s">
        <v>82</v>
      </c>
      <c r="J2278" s="40" t="s">
        <v>1409</v>
      </c>
      <c r="K2278" s="40" t="s">
        <v>1170</v>
      </c>
      <c r="L2278" s="40" t="s">
        <v>10230</v>
      </c>
      <c r="M2278" s="103">
        <v>45988.660416666673</v>
      </c>
      <c r="N2278" s="103">
        <v>45990.527083333327</v>
      </c>
      <c r="O2278" s="40" t="s">
        <v>35</v>
      </c>
      <c r="P2278" s="40" t="s">
        <v>35</v>
      </c>
      <c r="Q2278" s="40" t="s">
        <v>1494</v>
      </c>
      <c r="R2278" s="40" t="s">
        <v>1495</v>
      </c>
      <c r="S2278" s="40" t="s">
        <v>12463</v>
      </c>
      <c r="T2278" s="40" t="s">
        <v>1172</v>
      </c>
      <c r="U2278" s="40" t="s">
        <v>5076</v>
      </c>
      <c r="V2278" s="40" t="str">
        <f>VLOOKUP(D2278,TIPOLOGIA!A:F,5,0)</f>
        <v>LEJANA</v>
      </c>
      <c r="W2278" s="40" t="str">
        <f>VLOOKUP(D2278,TIPOLOGIA!A:F,6,0)</f>
        <v>TERRESTRE</v>
      </c>
      <c r="X2278" s="40" t="s">
        <v>1217</v>
      </c>
      <c r="Y2278" s="40">
        <v>1</v>
      </c>
      <c r="Z2278" s="51">
        <f>IF(T2278="SOPORTE_TELEFÓNICO",'TARIFAS 2025'!$B$14,IF(V2278="PRINCIPAL",'TARIFAS 2025'!$B$11,IF(V2278="INTERMEDIA",'TARIFAS 2025'!$C$11,IF(V2278="LEJANA",'TARIFAS 2025'!$D$11))))</f>
        <v>40250</v>
      </c>
      <c r="AA2278" s="51">
        <f t="shared" si="37"/>
        <v>40250</v>
      </c>
    </row>
    <row r="2279" spans="1:27" s="85" customFormat="1" x14ac:dyDescent="0.3">
      <c r="A2279" s="40" t="s">
        <v>91</v>
      </c>
      <c r="B2279" s="40" t="str">
        <f>VLOOKUP(A2279,'CENTROS DE COSTOS'!A:D,2,0)</f>
        <v>0036-0003</v>
      </c>
      <c r="C2279" s="40" t="str">
        <f>VLOOKUP(A2279,'CENTROS DE COSTOS'!A:D,3,0)</f>
        <v>Wompi Suroccidente</v>
      </c>
      <c r="D2279" s="40">
        <v>52001</v>
      </c>
      <c r="E2279" s="40" t="s">
        <v>6118</v>
      </c>
      <c r="F2279" s="40" t="s">
        <v>3051</v>
      </c>
      <c r="G2279" s="40" t="s">
        <v>33</v>
      </c>
      <c r="H2279" s="40" t="s">
        <v>133</v>
      </c>
      <c r="I2279" s="40" t="s">
        <v>91</v>
      </c>
      <c r="J2279" s="40" t="s">
        <v>7944</v>
      </c>
      <c r="K2279" s="40" t="s">
        <v>1170</v>
      </c>
      <c r="L2279" s="40" t="s">
        <v>10231</v>
      </c>
      <c r="M2279" s="103">
        <v>45988.675694444442</v>
      </c>
      <c r="N2279" s="103">
        <v>45990.52847222222</v>
      </c>
      <c r="O2279" s="40" t="s">
        <v>35</v>
      </c>
      <c r="P2279" s="40" t="s">
        <v>35</v>
      </c>
      <c r="Q2279" s="40" t="s">
        <v>1494</v>
      </c>
      <c r="R2279" s="40" t="s">
        <v>1495</v>
      </c>
      <c r="S2279" s="40" t="s">
        <v>12464</v>
      </c>
      <c r="T2279" s="40" t="s">
        <v>1172</v>
      </c>
      <c r="U2279" s="40" t="s">
        <v>5071</v>
      </c>
      <c r="V2279" s="40" t="str">
        <f>VLOOKUP(D2279,TIPOLOGIA!A:F,5,0)</f>
        <v>PRINCIPAL</v>
      </c>
      <c r="W2279" s="40" t="str">
        <f>VLOOKUP(D2279,TIPOLOGIA!A:F,6,0)</f>
        <v>TERRESTRE</v>
      </c>
      <c r="X2279" s="40" t="s">
        <v>1233</v>
      </c>
      <c r="Y2279" s="40">
        <v>1</v>
      </c>
      <c r="Z2279" s="51">
        <f>IF(T2279="SOPORTE_TELEFÓNICO",'TARIFAS 2025'!$B$14,IF(V2279="PRINCIPAL",'TARIFAS 2025'!$B$11,IF(V2279="INTERMEDIA",'TARIFAS 2025'!$C$11,IF(V2279="LEJANA",'TARIFAS 2025'!$D$11))))</f>
        <v>31419</v>
      </c>
      <c r="AA2279" s="51">
        <f t="shared" si="37"/>
        <v>31419</v>
      </c>
    </row>
    <row r="2280" spans="1:27" s="85" customFormat="1" x14ac:dyDescent="0.3">
      <c r="A2280" s="40" t="s">
        <v>81</v>
      </c>
      <c r="B2280" s="40" t="str">
        <f>VLOOKUP(A2280,'CENTROS DE COSTOS'!A:D,2,0)</f>
        <v>0036-0007</v>
      </c>
      <c r="C2280" s="40" t="str">
        <f>VLOOKUP(A2280,'CENTROS DE COSTOS'!A:D,3,0)</f>
        <v>Wompi Santander</v>
      </c>
      <c r="D2280" s="40">
        <v>54001</v>
      </c>
      <c r="E2280" s="40" t="s">
        <v>6119</v>
      </c>
      <c r="F2280" s="40" t="s">
        <v>6244</v>
      </c>
      <c r="G2280" s="40" t="s">
        <v>33</v>
      </c>
      <c r="H2280" s="40" t="s">
        <v>891</v>
      </c>
      <c r="I2280" s="40" t="s">
        <v>81</v>
      </c>
      <c r="J2280" s="40" t="s">
        <v>6792</v>
      </c>
      <c r="K2280" s="40" t="s">
        <v>1170</v>
      </c>
      <c r="L2280" s="40" t="s">
        <v>10232</v>
      </c>
      <c r="M2280" s="103">
        <v>45989.46875</v>
      </c>
      <c r="N2280" s="103">
        <v>45990.529861111107</v>
      </c>
      <c r="O2280" s="40" t="s">
        <v>35</v>
      </c>
      <c r="P2280" s="40" t="s">
        <v>35</v>
      </c>
      <c r="Q2280" s="40" t="s">
        <v>1494</v>
      </c>
      <c r="R2280" s="40" t="s">
        <v>1495</v>
      </c>
      <c r="S2280" s="40" t="s">
        <v>12465</v>
      </c>
      <c r="T2280" s="40" t="s">
        <v>1172</v>
      </c>
      <c r="U2280" s="40" t="s">
        <v>5076</v>
      </c>
      <c r="V2280" s="40" t="str">
        <f>VLOOKUP(D2280,TIPOLOGIA!A:F,5,0)</f>
        <v>PRINCIPAL</v>
      </c>
      <c r="W2280" s="40" t="str">
        <f>VLOOKUP(D2280,TIPOLOGIA!A:F,6,0)</f>
        <v>TERRESTRE</v>
      </c>
      <c r="X2280" s="40" t="s">
        <v>1188</v>
      </c>
      <c r="Y2280" s="40">
        <v>1</v>
      </c>
      <c r="Z2280" s="51">
        <f>IF(T2280="SOPORTE_TELEFÓNICO",'TARIFAS 2025'!$B$14,IF(V2280="PRINCIPAL",'TARIFAS 2025'!$B$11,IF(V2280="INTERMEDIA",'TARIFAS 2025'!$C$11,IF(V2280="LEJANA",'TARIFAS 2025'!$D$11))))</f>
        <v>31419</v>
      </c>
      <c r="AA2280" s="51">
        <f t="shared" si="37"/>
        <v>31419</v>
      </c>
    </row>
    <row r="2281" spans="1:27" s="85" customFormat="1" x14ac:dyDescent="0.3">
      <c r="A2281" s="40" t="s">
        <v>94</v>
      </c>
      <c r="B2281" s="40" t="str">
        <f>VLOOKUP(A2281,'CENTROS DE COSTOS'!A:D,2,0)</f>
        <v>0036-0001</v>
      </c>
      <c r="C2281" s="40" t="str">
        <f>VLOOKUP(A2281,'CENTROS DE COSTOS'!A:D,3,0)</f>
        <v>Wompi Costa</v>
      </c>
      <c r="D2281" s="40">
        <v>47001</v>
      </c>
      <c r="E2281" s="40" t="s">
        <v>6120</v>
      </c>
      <c r="F2281" s="40" t="s">
        <v>6245</v>
      </c>
      <c r="G2281" s="40" t="s">
        <v>33</v>
      </c>
      <c r="H2281" s="40" t="s">
        <v>787</v>
      </c>
      <c r="I2281" s="40" t="s">
        <v>94</v>
      </c>
      <c r="J2281" s="40" t="s">
        <v>7945</v>
      </c>
      <c r="K2281" s="40" t="s">
        <v>1170</v>
      </c>
      <c r="L2281" s="40" t="s">
        <v>10233</v>
      </c>
      <c r="M2281" s="103">
        <v>45986.640277777777</v>
      </c>
      <c r="N2281" s="103">
        <v>45990.536805555559</v>
      </c>
      <c r="O2281" s="40" t="s">
        <v>35</v>
      </c>
      <c r="P2281" s="40" t="s">
        <v>35</v>
      </c>
      <c r="Q2281" s="40" t="s">
        <v>1494</v>
      </c>
      <c r="R2281" s="40" t="s">
        <v>1495</v>
      </c>
      <c r="S2281" s="40" t="s">
        <v>12466</v>
      </c>
      <c r="T2281" s="40" t="s">
        <v>1172</v>
      </c>
      <c r="U2281" s="40" t="s">
        <v>5078</v>
      </c>
      <c r="V2281" s="40" t="str">
        <f>VLOOKUP(D2281,TIPOLOGIA!A:F,5,0)</f>
        <v>PRINCIPAL</v>
      </c>
      <c r="W2281" s="40" t="str">
        <f>VLOOKUP(D2281,TIPOLOGIA!A:F,6,0)</f>
        <v>TERRESTRE</v>
      </c>
      <c r="X2281" s="40" t="s">
        <v>1286</v>
      </c>
      <c r="Y2281" s="40">
        <v>1</v>
      </c>
      <c r="Z2281" s="51">
        <f>IF(T2281="SOPORTE_TELEFÓNICO",'TARIFAS 2025'!$B$14,IF(V2281="PRINCIPAL",'TARIFAS 2025'!$B$11,IF(V2281="INTERMEDIA",'TARIFAS 2025'!$C$11,IF(V2281="LEJANA",'TARIFAS 2025'!$D$11))))</f>
        <v>31419</v>
      </c>
      <c r="AA2281" s="51">
        <f t="shared" si="37"/>
        <v>31419</v>
      </c>
    </row>
    <row r="2282" spans="1:27" s="85" customFormat="1" x14ac:dyDescent="0.3">
      <c r="A2282" s="40" t="s">
        <v>95</v>
      </c>
      <c r="B2282" s="40" t="str">
        <f>VLOOKUP(A2282,'CENTROS DE COSTOS'!A:D,2,0)</f>
        <v>0036-0001</v>
      </c>
      <c r="C2282" s="40" t="str">
        <f>VLOOKUP(A2282,'CENTROS DE COSTOS'!A:D,3,0)</f>
        <v>Wompi Costa</v>
      </c>
      <c r="D2282" s="40">
        <v>70001</v>
      </c>
      <c r="E2282" s="40" t="s">
        <v>6121</v>
      </c>
      <c r="F2282" s="40" t="s">
        <v>6246</v>
      </c>
      <c r="G2282" s="40" t="s">
        <v>33</v>
      </c>
      <c r="H2282" s="40" t="s">
        <v>504</v>
      </c>
      <c r="I2282" s="40" t="s">
        <v>95</v>
      </c>
      <c r="J2282" s="40" t="s">
        <v>7946</v>
      </c>
      <c r="K2282" s="40" t="s">
        <v>1170</v>
      </c>
      <c r="L2282" s="40" t="s">
        <v>10234</v>
      </c>
      <c r="M2282" s="103">
        <v>45988.397222222222</v>
      </c>
      <c r="N2282" s="103">
        <v>45990.538194444453</v>
      </c>
      <c r="O2282" s="40" t="s">
        <v>35</v>
      </c>
      <c r="P2282" s="40" t="s">
        <v>35</v>
      </c>
      <c r="Q2282" s="40" t="s">
        <v>1494</v>
      </c>
      <c r="R2282" s="40" t="s">
        <v>1495</v>
      </c>
      <c r="S2282" s="40" t="s">
        <v>12461</v>
      </c>
      <c r="T2282" s="40" t="s">
        <v>1172</v>
      </c>
      <c r="U2282" s="40" t="s">
        <v>5076</v>
      </c>
      <c r="V2282" s="40" t="str">
        <f>VLOOKUP(D2282,TIPOLOGIA!A:F,5,0)</f>
        <v>PRINCIPAL</v>
      </c>
      <c r="W2282" s="40" t="str">
        <f>VLOOKUP(D2282,TIPOLOGIA!A:F,6,0)</f>
        <v>TERRESTRE</v>
      </c>
      <c r="X2282" s="40" t="s">
        <v>1322</v>
      </c>
      <c r="Y2282" s="40">
        <v>1</v>
      </c>
      <c r="Z2282" s="51">
        <f>IF(T2282="SOPORTE_TELEFÓNICO",'TARIFAS 2025'!$B$14,IF(V2282="PRINCIPAL",'TARIFAS 2025'!$B$11,IF(V2282="INTERMEDIA",'TARIFAS 2025'!$C$11,IF(V2282="LEJANA",'TARIFAS 2025'!$D$11))))</f>
        <v>31419</v>
      </c>
      <c r="AA2282" s="51">
        <f t="shared" si="37"/>
        <v>31419</v>
      </c>
    </row>
    <row r="2283" spans="1:27" s="85" customFormat="1" x14ac:dyDescent="0.3">
      <c r="A2283" s="40" t="s">
        <v>71</v>
      </c>
      <c r="B2283" s="40" t="str">
        <f>VLOOKUP(A2283,'CENTROS DE COSTOS'!A:D,2,0)</f>
        <v>0036-0004</v>
      </c>
      <c r="C2283" s="40" t="str">
        <f>VLOOKUP(A2283,'CENTROS DE COSTOS'!A:D,3,0)</f>
        <v>Wompi Centro</v>
      </c>
      <c r="D2283" s="40">
        <v>11001</v>
      </c>
      <c r="E2283" s="40" t="s">
        <v>6122</v>
      </c>
      <c r="F2283" s="40" t="s">
        <v>6247</v>
      </c>
      <c r="G2283" s="40" t="s">
        <v>33</v>
      </c>
      <c r="H2283" s="40" t="s">
        <v>618</v>
      </c>
      <c r="I2283" s="40" t="s">
        <v>71</v>
      </c>
      <c r="J2283" s="40" t="s">
        <v>7947</v>
      </c>
      <c r="K2283" s="40" t="s">
        <v>1170</v>
      </c>
      <c r="L2283" s="40" t="s">
        <v>10235</v>
      </c>
      <c r="M2283" s="103">
        <v>45985.333333333343</v>
      </c>
      <c r="N2283" s="103">
        <v>45990.549305555563</v>
      </c>
      <c r="O2283" s="40" t="s">
        <v>35</v>
      </c>
      <c r="P2283" s="40" t="s">
        <v>35</v>
      </c>
      <c r="Q2283" s="40" t="s">
        <v>1494</v>
      </c>
      <c r="R2283" s="40" t="s">
        <v>1495</v>
      </c>
      <c r="S2283" s="40" t="s">
        <v>12467</v>
      </c>
      <c r="T2283" s="40" t="s">
        <v>1172</v>
      </c>
      <c r="U2283" s="40" t="s">
        <v>5078</v>
      </c>
      <c r="V2283" s="40" t="str">
        <f>VLOOKUP(D2283,TIPOLOGIA!A:F,5,0)</f>
        <v>PRINCIPAL</v>
      </c>
      <c r="W2283" s="40" t="str">
        <f>VLOOKUP(D2283,TIPOLOGIA!A:F,6,0)</f>
        <v>TERRESTRE</v>
      </c>
      <c r="X2283" s="40" t="s">
        <v>12489</v>
      </c>
      <c r="Y2283" s="40">
        <v>2</v>
      </c>
      <c r="Z2283" s="51">
        <f>IF(T2283="SOPORTE_TELEFÓNICO",'TARIFAS 2025'!$B$14,IF(V2283="PRINCIPAL",'TARIFAS 2025'!$B$11,IF(V2283="INTERMEDIA",'TARIFAS 2025'!$C$11,IF(V2283="LEJANA",'TARIFAS 2025'!$D$11))))</f>
        <v>31419</v>
      </c>
      <c r="AA2283" s="51">
        <f t="shared" si="37"/>
        <v>62838</v>
      </c>
    </row>
    <row r="2284" spans="1:27" s="85" customFormat="1" x14ac:dyDescent="0.3">
      <c r="A2284" s="40" t="s">
        <v>95</v>
      </c>
      <c r="B2284" s="40" t="str">
        <f>VLOOKUP(A2284,'CENTROS DE COSTOS'!A:D,2,0)</f>
        <v>0036-0001</v>
      </c>
      <c r="C2284" s="40" t="str">
        <f>VLOOKUP(A2284,'CENTROS DE COSTOS'!A:D,3,0)</f>
        <v>Wompi Costa</v>
      </c>
      <c r="D2284" s="40">
        <v>70001</v>
      </c>
      <c r="E2284" s="40" t="s">
        <v>6123</v>
      </c>
      <c r="F2284" s="40" t="s">
        <v>6248</v>
      </c>
      <c r="G2284" s="40" t="s">
        <v>33</v>
      </c>
      <c r="H2284" s="40" t="s">
        <v>504</v>
      </c>
      <c r="I2284" s="40" t="s">
        <v>95</v>
      </c>
      <c r="J2284" s="40" t="s">
        <v>7948</v>
      </c>
      <c r="K2284" s="40" t="s">
        <v>1170</v>
      </c>
      <c r="L2284" s="40" t="s">
        <v>10236</v>
      </c>
      <c r="M2284" s="103">
        <v>45988.697222222218</v>
      </c>
      <c r="N2284" s="103">
        <v>45990.599305555559</v>
      </c>
      <c r="O2284" s="40" t="s">
        <v>35</v>
      </c>
      <c r="P2284" s="40" t="s">
        <v>35</v>
      </c>
      <c r="Q2284" s="40" t="s">
        <v>1494</v>
      </c>
      <c r="R2284" s="40" t="s">
        <v>1495</v>
      </c>
      <c r="S2284" s="40" t="s">
        <v>12468</v>
      </c>
      <c r="T2284" s="40" t="s">
        <v>1172</v>
      </c>
      <c r="U2284" s="40" t="s">
        <v>5077</v>
      </c>
      <c r="V2284" s="40" t="str">
        <f>VLOOKUP(D2284,TIPOLOGIA!A:F,5,0)</f>
        <v>PRINCIPAL</v>
      </c>
      <c r="W2284" s="40" t="str">
        <f>VLOOKUP(D2284,TIPOLOGIA!A:F,6,0)</f>
        <v>TERRESTRE</v>
      </c>
      <c r="X2284" s="40" t="s">
        <v>1176</v>
      </c>
      <c r="Y2284" s="40">
        <v>1</v>
      </c>
      <c r="Z2284" s="51">
        <f>IF(T2284="SOPORTE_TELEFÓNICO",'TARIFAS 2025'!$B$14,IF(V2284="PRINCIPAL",'TARIFAS 2025'!$B$11,IF(V2284="INTERMEDIA",'TARIFAS 2025'!$C$11,IF(V2284="LEJANA",'TARIFAS 2025'!$D$11))))</f>
        <v>31419</v>
      </c>
      <c r="AA2284" s="51">
        <f t="shared" si="37"/>
        <v>31419</v>
      </c>
    </row>
    <row r="2285" spans="1:27" s="85" customFormat="1" x14ac:dyDescent="0.3">
      <c r="A2285" s="40" t="s">
        <v>77</v>
      </c>
      <c r="B2285" s="40" t="str">
        <f>VLOOKUP(A2285,'CENTROS DE COSTOS'!A:D,2,0)</f>
        <v>0036-0003</v>
      </c>
      <c r="C2285" s="40" t="str">
        <f>VLOOKUP(A2285,'CENTROS DE COSTOS'!A:D,3,0)</f>
        <v>Wompi Suroccidente</v>
      </c>
      <c r="D2285" s="40">
        <v>19622</v>
      </c>
      <c r="E2285" s="40" t="s">
        <v>6124</v>
      </c>
      <c r="F2285" s="40" t="s">
        <v>6249</v>
      </c>
      <c r="G2285" s="40" t="s">
        <v>33</v>
      </c>
      <c r="H2285" s="40" t="s">
        <v>498</v>
      </c>
      <c r="I2285" s="40" t="s">
        <v>525</v>
      </c>
      <c r="J2285" s="40" t="s">
        <v>6740</v>
      </c>
      <c r="K2285" s="40" t="s">
        <v>1170</v>
      </c>
      <c r="L2285" s="40" t="s">
        <v>10237</v>
      </c>
      <c r="M2285" s="103">
        <v>45986.333333333343</v>
      </c>
      <c r="N2285" s="103">
        <v>45990.62222222222</v>
      </c>
      <c r="O2285" s="40" t="s">
        <v>35</v>
      </c>
      <c r="P2285" s="40" t="s">
        <v>35</v>
      </c>
      <c r="Q2285" s="40" t="s">
        <v>1494</v>
      </c>
      <c r="R2285" s="40" t="s">
        <v>1495</v>
      </c>
      <c r="S2285" s="40" t="s">
        <v>12469</v>
      </c>
      <c r="T2285" s="40" t="s">
        <v>1497</v>
      </c>
      <c r="U2285" s="40" t="s">
        <v>5071</v>
      </c>
      <c r="V2285" s="40" t="str">
        <f>VLOOKUP(D2285,TIPOLOGIA!A:F,5,0)</f>
        <v>LEJANA</v>
      </c>
      <c r="W2285" s="40" t="str">
        <f>VLOOKUP(D2285,TIPOLOGIA!A:F,6,0)</f>
        <v>TERRESTRE</v>
      </c>
      <c r="X2285" s="40" t="s">
        <v>1802</v>
      </c>
      <c r="Y2285" s="40">
        <v>1</v>
      </c>
      <c r="Z2285" s="51">
        <f>IF(T2285="SOPORTE_TELEFÓNICO",'TARIFAS 2025'!$B$14,IF(V2285="PRINCIPAL",'TARIFAS 2025'!$B$11,IF(V2285="INTERMEDIA",'TARIFAS 2025'!$C$11,IF(V2285="LEJANA",'TARIFAS 2025'!$D$11))))</f>
        <v>40250</v>
      </c>
      <c r="AA2285" s="51">
        <f t="shared" si="37"/>
        <v>40250</v>
      </c>
    </row>
    <row r="2286" spans="1:27" s="85" customFormat="1" x14ac:dyDescent="0.3">
      <c r="A2286" s="40" t="s">
        <v>98</v>
      </c>
      <c r="B2286" s="40" t="str">
        <f>VLOOKUP(A2286,'CENTROS DE COSTOS'!A:D,2,0)</f>
        <v>0036-0006</v>
      </c>
      <c r="C2286" s="40" t="str">
        <f>VLOOKUP(A2286,'CENTROS DE COSTOS'!A:D,3,0)</f>
        <v>Wompi Oriente</v>
      </c>
      <c r="D2286" s="40">
        <v>50313</v>
      </c>
      <c r="E2286" s="40" t="s">
        <v>6125</v>
      </c>
      <c r="F2286" s="40" t="s">
        <v>6250</v>
      </c>
      <c r="G2286" s="40" t="s">
        <v>33</v>
      </c>
      <c r="H2286" s="40" t="s">
        <v>814</v>
      </c>
      <c r="I2286" s="40" t="s">
        <v>129</v>
      </c>
      <c r="J2286" s="40" t="s">
        <v>7949</v>
      </c>
      <c r="K2286" s="40" t="s">
        <v>1170</v>
      </c>
      <c r="L2286" s="40" t="s">
        <v>10238</v>
      </c>
      <c r="M2286" s="103">
        <v>45986.363888888889</v>
      </c>
      <c r="N2286" s="103">
        <v>45990.623611111107</v>
      </c>
      <c r="O2286" s="40" t="s">
        <v>35</v>
      </c>
      <c r="P2286" s="40" t="s">
        <v>35</v>
      </c>
      <c r="Q2286" s="40" t="s">
        <v>1494</v>
      </c>
      <c r="R2286" s="40" t="s">
        <v>1495</v>
      </c>
      <c r="S2286" s="40" t="s">
        <v>12470</v>
      </c>
      <c r="T2286" s="40" t="s">
        <v>1497</v>
      </c>
      <c r="U2286" s="40" t="s">
        <v>5074</v>
      </c>
      <c r="V2286" s="40" t="str">
        <f>VLOOKUP(D2286,TIPOLOGIA!A:F,5,0)</f>
        <v>INTERMEDIA</v>
      </c>
      <c r="W2286" s="40" t="str">
        <f>VLOOKUP(D2286,TIPOLOGIA!A:F,6,0)</f>
        <v>TERRESTRE</v>
      </c>
      <c r="X2286" s="40" t="s">
        <v>12488</v>
      </c>
      <c r="Y2286" s="40">
        <v>1</v>
      </c>
      <c r="Z2286" s="51">
        <f>IF(T2286="SOPORTE_TELEFÓNICO",'TARIFAS 2025'!$B$14,IF(V2286="PRINCIPAL",'TARIFAS 2025'!$B$11,IF(V2286="INTERMEDIA",'TARIFAS 2025'!$C$11,IF(V2286="LEJANA",'TARIFAS 2025'!$D$11))))</f>
        <v>36351</v>
      </c>
      <c r="AA2286" s="51">
        <f t="shared" si="37"/>
        <v>36351</v>
      </c>
    </row>
    <row r="2287" spans="1:27" s="85" customFormat="1" x14ac:dyDescent="0.3">
      <c r="A2287" s="40" t="s">
        <v>89</v>
      </c>
      <c r="B2287" s="40" t="str">
        <f>VLOOKUP(A2287,'CENTROS DE COSTOS'!A:D,2,0)</f>
        <v>0036-0001</v>
      </c>
      <c r="C2287" s="40" t="str">
        <f>VLOOKUP(A2287,'CENTROS DE COSTOS'!A:D,3,0)</f>
        <v>Wompi Costa</v>
      </c>
      <c r="D2287" s="40">
        <v>23417</v>
      </c>
      <c r="E2287" s="40" t="s">
        <v>6126</v>
      </c>
      <c r="F2287" s="40" t="s">
        <v>6251</v>
      </c>
      <c r="G2287" s="40" t="s">
        <v>33</v>
      </c>
      <c r="H2287" s="40" t="s">
        <v>276</v>
      </c>
      <c r="I2287" s="40" t="s">
        <v>600</v>
      </c>
      <c r="J2287" s="40" t="s">
        <v>7578</v>
      </c>
      <c r="K2287" s="40" t="s">
        <v>1170</v>
      </c>
      <c r="L2287" s="40" t="s">
        <v>10239</v>
      </c>
      <c r="M2287" s="103">
        <v>45986.470833333333</v>
      </c>
      <c r="N2287" s="103">
        <v>45990.624305555553</v>
      </c>
      <c r="O2287" s="40" t="s">
        <v>35</v>
      </c>
      <c r="P2287" s="40" t="s">
        <v>35</v>
      </c>
      <c r="Q2287" s="40" t="s">
        <v>1494</v>
      </c>
      <c r="R2287" s="40" t="s">
        <v>1495</v>
      </c>
      <c r="S2287" s="40" t="s">
        <v>12471</v>
      </c>
      <c r="T2287" s="40" t="s">
        <v>1497</v>
      </c>
      <c r="U2287" s="40" t="s">
        <v>5074</v>
      </c>
      <c r="V2287" s="40" t="str">
        <f>VLOOKUP(D2287,TIPOLOGIA!A:F,5,0)</f>
        <v>INTERMEDIA</v>
      </c>
      <c r="W2287" s="40" t="str">
        <f>VLOOKUP(D2287,TIPOLOGIA!A:F,6,0)</f>
        <v>TERRESTRE</v>
      </c>
      <c r="X2287" s="40" t="s">
        <v>1802</v>
      </c>
      <c r="Y2287" s="40">
        <v>1</v>
      </c>
      <c r="Z2287" s="51">
        <f>IF(T2287="SOPORTE_TELEFÓNICO",'TARIFAS 2025'!$B$14,IF(V2287="PRINCIPAL",'TARIFAS 2025'!$B$11,IF(V2287="INTERMEDIA",'TARIFAS 2025'!$C$11,IF(V2287="LEJANA",'TARIFAS 2025'!$D$11))))</f>
        <v>36351</v>
      </c>
      <c r="AA2287" s="51">
        <f t="shared" si="37"/>
        <v>36351</v>
      </c>
    </row>
    <row r="2288" spans="1:27" s="85" customFormat="1" x14ac:dyDescent="0.3">
      <c r="A2288" s="40" t="s">
        <v>85</v>
      </c>
      <c r="B2288" s="40" t="str">
        <f>VLOOKUP(A2288,'CENTROS DE COSTOS'!A:D,2,0)</f>
        <v>0036-0006</v>
      </c>
      <c r="C2288" s="40" t="str">
        <f>VLOOKUP(A2288,'CENTROS DE COSTOS'!A:D,3,0)</f>
        <v>Wompi Oriente</v>
      </c>
      <c r="D2288" s="40">
        <v>73168</v>
      </c>
      <c r="E2288" s="40" t="s">
        <v>6127</v>
      </c>
      <c r="F2288" s="40" t="s">
        <v>6252</v>
      </c>
      <c r="G2288" s="40" t="s">
        <v>33</v>
      </c>
      <c r="H2288" s="40" t="s">
        <v>1056</v>
      </c>
      <c r="I2288" s="40" t="s">
        <v>1066</v>
      </c>
      <c r="J2288" s="40" t="s">
        <v>7950</v>
      </c>
      <c r="K2288" s="40" t="s">
        <v>1170</v>
      </c>
      <c r="L2288" s="40" t="s">
        <v>10240</v>
      </c>
      <c r="M2288" s="103">
        <v>45986.692361111112</v>
      </c>
      <c r="N2288" s="103">
        <v>45990.625694444447</v>
      </c>
      <c r="O2288" s="40" t="s">
        <v>35</v>
      </c>
      <c r="P2288" s="40" t="s">
        <v>35</v>
      </c>
      <c r="Q2288" s="40" t="s">
        <v>1494</v>
      </c>
      <c r="R2288" s="40" t="s">
        <v>1495</v>
      </c>
      <c r="S2288" s="40" t="s">
        <v>12472</v>
      </c>
      <c r="T2288" s="40" t="s">
        <v>1497</v>
      </c>
      <c r="U2288" s="40" t="s">
        <v>5076</v>
      </c>
      <c r="V2288" s="40" t="str">
        <f>VLOOKUP(D2288,TIPOLOGIA!A:F,5,0)</f>
        <v>LEJANA</v>
      </c>
      <c r="W2288" s="40" t="str">
        <f>VLOOKUP(D2288,TIPOLOGIA!A:F,6,0)</f>
        <v>TERRESTRE</v>
      </c>
      <c r="X2288" s="40" t="s">
        <v>1802</v>
      </c>
      <c r="Y2288" s="40">
        <v>1</v>
      </c>
      <c r="Z2288" s="51">
        <f>IF(T2288="SOPORTE_TELEFÓNICO",'TARIFAS 2025'!$B$14,IF(V2288="PRINCIPAL",'TARIFAS 2025'!$B$11,IF(V2288="INTERMEDIA",'TARIFAS 2025'!$C$11,IF(V2288="LEJANA",'TARIFAS 2025'!$D$11))))</f>
        <v>40250</v>
      </c>
      <c r="AA2288" s="51">
        <f t="shared" si="37"/>
        <v>40250</v>
      </c>
    </row>
    <row r="2289" spans="1:27" s="85" customFormat="1" x14ac:dyDescent="0.3">
      <c r="A2289" s="40" t="s">
        <v>77</v>
      </c>
      <c r="B2289" s="40" t="str">
        <f>VLOOKUP(A2289,'CENTROS DE COSTOS'!A:D,2,0)</f>
        <v>0036-0003</v>
      </c>
      <c r="C2289" s="40" t="str">
        <f>VLOOKUP(A2289,'CENTROS DE COSTOS'!A:D,3,0)</f>
        <v>Wompi Suroccidente</v>
      </c>
      <c r="D2289" s="40">
        <v>76248</v>
      </c>
      <c r="E2289" s="40" t="s">
        <v>6128</v>
      </c>
      <c r="F2289" s="40" t="s">
        <v>6253</v>
      </c>
      <c r="G2289" s="40" t="s">
        <v>33</v>
      </c>
      <c r="H2289" s="40" t="s">
        <v>1101</v>
      </c>
      <c r="I2289" s="40" t="s">
        <v>1113</v>
      </c>
      <c r="J2289" s="40" t="s">
        <v>6542</v>
      </c>
      <c r="K2289" s="40" t="s">
        <v>1170</v>
      </c>
      <c r="L2289" s="40" t="s">
        <v>10241</v>
      </c>
      <c r="M2289" s="103">
        <v>45987.333333333343</v>
      </c>
      <c r="N2289" s="103">
        <v>45990.626388888893</v>
      </c>
      <c r="O2289" s="40" t="s">
        <v>35</v>
      </c>
      <c r="P2289" s="40" t="s">
        <v>35</v>
      </c>
      <c r="Q2289" s="40" t="s">
        <v>1494</v>
      </c>
      <c r="R2289" s="40" t="s">
        <v>1495</v>
      </c>
      <c r="S2289" s="40" t="s">
        <v>12473</v>
      </c>
      <c r="T2289" s="40" t="s">
        <v>1497</v>
      </c>
      <c r="U2289" s="40" t="s">
        <v>5076</v>
      </c>
      <c r="V2289" s="40" t="str">
        <f>VLOOKUP(D2289,TIPOLOGIA!A:F,5,0)</f>
        <v>INTERMEDIA</v>
      </c>
      <c r="W2289" s="40" t="str">
        <f>VLOOKUP(D2289,TIPOLOGIA!A:F,6,0)</f>
        <v>TERRESTRE</v>
      </c>
      <c r="X2289" s="40" t="s">
        <v>1802</v>
      </c>
      <c r="Y2289" s="40">
        <v>1</v>
      </c>
      <c r="Z2289" s="51">
        <f>IF(T2289="SOPORTE_TELEFÓNICO",'TARIFAS 2025'!$B$14,IF(V2289="PRINCIPAL",'TARIFAS 2025'!$B$11,IF(V2289="INTERMEDIA",'TARIFAS 2025'!$C$11,IF(V2289="LEJANA",'TARIFAS 2025'!$D$11))))</f>
        <v>36351</v>
      </c>
      <c r="AA2289" s="51">
        <f t="shared" si="37"/>
        <v>36351</v>
      </c>
    </row>
    <row r="2290" spans="1:27" s="85" customFormat="1" x14ac:dyDescent="0.3">
      <c r="A2290" s="40" t="s">
        <v>96</v>
      </c>
      <c r="B2290" s="40" t="str">
        <f>VLOOKUP(A2290,'CENTROS DE COSTOS'!A:D,2,0)</f>
        <v>0036-0007</v>
      </c>
      <c r="C2290" s="40" t="str">
        <f>VLOOKUP(A2290,'CENTROS DE COSTOS'!A:D,3,0)</f>
        <v>Wompi Santander</v>
      </c>
      <c r="D2290" s="40">
        <v>15176</v>
      </c>
      <c r="E2290" s="40" t="s">
        <v>6129</v>
      </c>
      <c r="F2290" s="40" t="s">
        <v>6254</v>
      </c>
      <c r="G2290" s="40" t="s">
        <v>33</v>
      </c>
      <c r="H2290" s="40" t="s">
        <v>322</v>
      </c>
      <c r="I2290" s="40" t="s">
        <v>338</v>
      </c>
      <c r="J2290" s="40" t="s">
        <v>1782</v>
      </c>
      <c r="K2290" s="40" t="s">
        <v>1170</v>
      </c>
      <c r="L2290" s="40" t="s">
        <v>10242</v>
      </c>
      <c r="M2290" s="103">
        <v>45988.35</v>
      </c>
      <c r="N2290" s="103">
        <v>45990.633333333331</v>
      </c>
      <c r="O2290" s="40" t="s">
        <v>35</v>
      </c>
      <c r="P2290" s="40" t="s">
        <v>35</v>
      </c>
      <c r="Q2290" s="40" t="s">
        <v>1494</v>
      </c>
      <c r="R2290" s="40" t="s">
        <v>1495</v>
      </c>
      <c r="S2290" s="40" t="s">
        <v>12474</v>
      </c>
      <c r="T2290" s="40" t="s">
        <v>1497</v>
      </c>
      <c r="U2290" s="40" t="s">
        <v>5079</v>
      </c>
      <c r="V2290" s="40" t="str">
        <f>VLOOKUP(D2290,TIPOLOGIA!A:F,5,0)</f>
        <v>LEJANA</v>
      </c>
      <c r="W2290" s="40" t="str">
        <f>VLOOKUP(D2290,TIPOLOGIA!A:F,6,0)</f>
        <v>TERRESTRE</v>
      </c>
      <c r="X2290" s="40" t="s">
        <v>1184</v>
      </c>
      <c r="Y2290" s="40">
        <v>1</v>
      </c>
      <c r="Z2290" s="51">
        <f>IF(T2290="SOPORTE_TELEFÓNICO",'TARIFAS 2025'!$B$14,IF(V2290="PRINCIPAL",'TARIFAS 2025'!$B$11,IF(V2290="INTERMEDIA",'TARIFAS 2025'!$C$11,IF(V2290="LEJANA",'TARIFAS 2025'!$D$11))))</f>
        <v>40250</v>
      </c>
      <c r="AA2290" s="51">
        <f t="shared" si="37"/>
        <v>40250</v>
      </c>
    </row>
    <row r="2291" spans="1:27" s="85" customFormat="1" x14ac:dyDescent="0.3">
      <c r="A2291" s="40" t="s">
        <v>92</v>
      </c>
      <c r="B2291" s="40" t="str">
        <f>VLOOKUP(A2291,'CENTROS DE COSTOS'!A:D,2,0)</f>
        <v>0036-0002</v>
      </c>
      <c r="C2291" s="40" t="str">
        <f>VLOOKUP(A2291,'CENTROS DE COSTOS'!A:D,3,0)</f>
        <v>Wompi Eje Cafetero</v>
      </c>
      <c r="D2291" s="40">
        <v>76736</v>
      </c>
      <c r="E2291" s="40" t="s">
        <v>6130</v>
      </c>
      <c r="F2291" s="40" t="s">
        <v>6255</v>
      </c>
      <c r="G2291" s="40" t="s">
        <v>33</v>
      </c>
      <c r="H2291" s="40" t="s">
        <v>1101</v>
      </c>
      <c r="I2291" s="40" t="s">
        <v>1126</v>
      </c>
      <c r="J2291" s="40" t="s">
        <v>7951</v>
      </c>
      <c r="K2291" s="40" t="s">
        <v>1170</v>
      </c>
      <c r="L2291" s="40" t="s">
        <v>10243</v>
      </c>
      <c r="M2291" s="103">
        <v>45985.333333333343</v>
      </c>
      <c r="N2291" s="103">
        <v>45991.634027777778</v>
      </c>
      <c r="O2291" s="40" t="s">
        <v>35</v>
      </c>
      <c r="P2291" s="40" t="s">
        <v>35</v>
      </c>
      <c r="Q2291" s="40" t="s">
        <v>1494</v>
      </c>
      <c r="R2291" s="40" t="s">
        <v>1495</v>
      </c>
      <c r="S2291" s="40" t="s">
        <v>12475</v>
      </c>
      <c r="T2291" s="40" t="s">
        <v>1497</v>
      </c>
      <c r="U2291" s="40" t="s">
        <v>5074</v>
      </c>
      <c r="V2291" s="40" t="str">
        <f>VLOOKUP(D2291,TIPOLOGIA!A:F,5,0)</f>
        <v>INTERMEDIA</v>
      </c>
      <c r="W2291" s="40" t="str">
        <f>VLOOKUP(D2291,TIPOLOGIA!A:F,6,0)</f>
        <v>TERRESTRE</v>
      </c>
      <c r="X2291" s="40" t="s">
        <v>1591</v>
      </c>
      <c r="Y2291" s="40">
        <v>1</v>
      </c>
      <c r="Z2291" s="51">
        <f>IF(T2291="SOPORTE_TELEFÓNICO",'TARIFAS 2025'!$B$14,IF(V2291="PRINCIPAL",'TARIFAS 2025'!$B$11,IF(V2291="INTERMEDIA",'TARIFAS 2025'!$C$11,IF(V2291="LEJANA",'TARIFAS 2025'!$D$11))))</f>
        <v>36351</v>
      </c>
      <c r="AA2291" s="51">
        <f t="shared" si="37"/>
        <v>36351</v>
      </c>
    </row>
    <row r="2292" spans="1:27" s="85" customFormat="1" x14ac:dyDescent="0.3">
      <c r="A2292" s="40" t="s">
        <v>77</v>
      </c>
      <c r="B2292" s="40" t="str">
        <f>VLOOKUP(A2292,'CENTROS DE COSTOS'!A:D,2,0)</f>
        <v>0036-0003</v>
      </c>
      <c r="C2292" s="40" t="str">
        <f>VLOOKUP(A2292,'CENTROS DE COSTOS'!A:D,3,0)</f>
        <v>Wompi Suroccidente</v>
      </c>
      <c r="D2292" s="40">
        <v>19743</v>
      </c>
      <c r="E2292" s="40" t="s">
        <v>6131</v>
      </c>
      <c r="F2292" s="40" t="s">
        <v>6256</v>
      </c>
      <c r="G2292" s="40" t="s">
        <v>33</v>
      </c>
      <c r="H2292" s="40" t="s">
        <v>498</v>
      </c>
      <c r="I2292" s="40" t="s">
        <v>528</v>
      </c>
      <c r="J2292" s="40" t="s">
        <v>7952</v>
      </c>
      <c r="K2292" s="40" t="s">
        <v>1170</v>
      </c>
      <c r="L2292" s="40" t="s">
        <v>10244</v>
      </c>
      <c r="M2292" s="103">
        <v>45981.506944444453</v>
      </c>
      <c r="N2292" s="103">
        <v>45991.634027777778</v>
      </c>
      <c r="O2292" s="40" t="s">
        <v>35</v>
      </c>
      <c r="P2292" s="40" t="s">
        <v>35</v>
      </c>
      <c r="Q2292" s="40" t="s">
        <v>1494</v>
      </c>
      <c r="R2292" s="40" t="s">
        <v>1495</v>
      </c>
      <c r="S2292" s="40" t="s">
        <v>12476</v>
      </c>
      <c r="T2292" s="40" t="s">
        <v>1497</v>
      </c>
      <c r="U2292" s="40" t="s">
        <v>5077</v>
      </c>
      <c r="V2292" s="40" t="str">
        <f>VLOOKUP(D2292,TIPOLOGIA!A:F,5,0)</f>
        <v>LEJANA</v>
      </c>
      <c r="W2292" s="40" t="str">
        <f>VLOOKUP(D2292,TIPOLOGIA!A:F,6,0)</f>
        <v>TERRESTRE</v>
      </c>
      <c r="X2292" s="40" t="s">
        <v>1571</v>
      </c>
      <c r="Y2292" s="40">
        <v>1</v>
      </c>
      <c r="Z2292" s="51">
        <f>IF(T2292="SOPORTE_TELEFÓNICO",'TARIFAS 2025'!$B$14,IF(V2292="PRINCIPAL",'TARIFAS 2025'!$B$11,IF(V2292="INTERMEDIA",'TARIFAS 2025'!$C$11,IF(V2292="LEJANA",'TARIFAS 2025'!$D$11))))</f>
        <v>40250</v>
      </c>
      <c r="AA2292" s="51">
        <f t="shared" si="37"/>
        <v>40250</v>
      </c>
    </row>
    <row r="2293" spans="1:27" s="85" customFormat="1" x14ac:dyDescent="0.3">
      <c r="A2293" s="40" t="s">
        <v>88</v>
      </c>
      <c r="B2293" s="40" t="str">
        <f>VLOOKUP(A2293,'CENTROS DE COSTOS'!A:D,2,0)</f>
        <v>0036-0005</v>
      </c>
      <c r="C2293" s="40" t="str">
        <f>VLOOKUP(A2293,'CENTROS DE COSTOS'!A:D,3,0)</f>
        <v>Wompi Noroccidente</v>
      </c>
      <c r="D2293" s="40">
        <v>5001</v>
      </c>
      <c r="E2293" s="40" t="s">
        <v>6132</v>
      </c>
      <c r="F2293" s="40" t="s">
        <v>6257</v>
      </c>
      <c r="G2293" s="40" t="s">
        <v>33</v>
      </c>
      <c r="H2293" s="40" t="s">
        <v>120</v>
      </c>
      <c r="I2293" s="40" t="s">
        <v>88</v>
      </c>
      <c r="J2293" s="40" t="s">
        <v>7953</v>
      </c>
      <c r="K2293" s="40" t="s">
        <v>1170</v>
      </c>
      <c r="L2293" s="40" t="s">
        <v>10245</v>
      </c>
      <c r="M2293" s="103">
        <v>45985.333333333343</v>
      </c>
      <c r="N2293" s="103">
        <v>45991.642361111109</v>
      </c>
      <c r="O2293" s="40" t="s">
        <v>35</v>
      </c>
      <c r="P2293" s="40" t="s">
        <v>35</v>
      </c>
      <c r="Q2293" s="40" t="s">
        <v>1494</v>
      </c>
      <c r="R2293" s="40" t="s">
        <v>1495</v>
      </c>
      <c r="S2293" s="40" t="s">
        <v>12477</v>
      </c>
      <c r="T2293" s="40" t="s">
        <v>1172</v>
      </c>
      <c r="U2293" s="40" t="s">
        <v>5079</v>
      </c>
      <c r="V2293" s="40" t="str">
        <f>VLOOKUP(D2293,TIPOLOGIA!A:F,5,0)</f>
        <v>PRINCIPAL</v>
      </c>
      <c r="W2293" s="40" t="str">
        <f>VLOOKUP(D2293,TIPOLOGIA!A:F,6,0)</f>
        <v>TERRESTRE</v>
      </c>
      <c r="X2293" s="40" t="s">
        <v>1498</v>
      </c>
      <c r="Y2293" s="40">
        <v>1</v>
      </c>
      <c r="Z2293" s="51">
        <f>IF(T2293="SOPORTE_TELEFÓNICO",'TARIFAS 2025'!$B$14,IF(V2293="PRINCIPAL",'TARIFAS 2025'!$B$11,IF(V2293="INTERMEDIA",'TARIFAS 2025'!$C$11,IF(V2293="LEJANA",'TARIFAS 2025'!$D$11))))</f>
        <v>31419</v>
      </c>
      <c r="AA2293" s="51">
        <f t="shared" si="37"/>
        <v>31419</v>
      </c>
    </row>
    <row r="2294" spans="1:27" x14ac:dyDescent="0.3">
      <c r="AA2294" s="106">
        <f>SUM(AA2:AA2293)</f>
        <v>77876087</v>
      </c>
    </row>
  </sheetData>
  <autoFilter ref="A1:AA2294" xr:uid="{B7E26D4A-C025-4A5E-A944-7159CDD34BD1}"/>
  <conditionalFormatting sqref="E2:E2293">
    <cfRule type="duplicateValues" dxfId="56" priority="3"/>
    <cfRule type="duplicateValues" dxfId="55" priority="4"/>
    <cfRule type="duplicateValues" dxfId="54" priority="5"/>
    <cfRule type="duplicateValues" dxfId="53" priority="6"/>
    <cfRule type="duplicateValues" dxfId="52" priority="7"/>
    <cfRule type="duplicateValues" dxfId="51" priority="8"/>
    <cfRule type="duplicateValues" dxfId="50" priority="10"/>
    <cfRule type="duplicateValues" dxfId="49" priority="11"/>
    <cfRule type="duplicateValues" dxfId="48" priority="12"/>
    <cfRule type="duplicateValues" dxfId="47" priority="13"/>
    <cfRule type="duplicateValues" dxfId="46" priority="14"/>
    <cfRule type="duplicateValues" dxfId="45" priority="15"/>
  </conditionalFormatting>
  <conditionalFormatting sqref="E2:E2293">
    <cfRule type="duplicateValues" dxfId="44" priority="2"/>
  </conditionalFormatting>
  <conditionalFormatting sqref="E2:E2293">
    <cfRule type="duplicateValues" dxfId="43" priority="9"/>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BA2ED-2CF9-4C9A-9F0A-37BB84FC8AAE}">
  <dimension ref="A1:AA60"/>
  <sheetViews>
    <sheetView topLeftCell="P27" workbookViewId="0">
      <selection activeCell="AA2" sqref="AA2:AA59"/>
    </sheetView>
  </sheetViews>
  <sheetFormatPr baseColWidth="10" defaultColWidth="8.88671875" defaultRowHeight="14.4" x14ac:dyDescent="0.3"/>
  <cols>
    <col min="1" max="1" width="19" customWidth="1"/>
    <col min="2" max="3" width="19" style="32" customWidth="1"/>
    <col min="4" max="6" width="19" customWidth="1"/>
    <col min="7" max="7" width="19" style="32" customWidth="1"/>
    <col min="8" max="10" width="19" customWidth="1"/>
    <col min="11" max="11" width="19" style="32" customWidth="1"/>
    <col min="12" max="12" width="43.21875" customWidth="1"/>
    <col min="13" max="14" width="19" style="110" customWidth="1"/>
    <col min="15" max="20" width="19" customWidth="1"/>
    <col min="21" max="21" width="19" style="32" customWidth="1"/>
    <col min="22" max="27" width="19" customWidth="1"/>
  </cols>
  <sheetData>
    <row r="1" spans="1:27" s="56" customFormat="1" ht="43.2" x14ac:dyDescent="0.3">
      <c r="A1" s="27" t="s">
        <v>1150</v>
      </c>
      <c r="B1" s="27" t="s">
        <v>63</v>
      </c>
      <c r="C1" s="27" t="s">
        <v>18</v>
      </c>
      <c r="D1" s="27" t="s">
        <v>1151</v>
      </c>
      <c r="E1" s="27" t="s">
        <v>1152</v>
      </c>
      <c r="F1" s="27" t="s">
        <v>1153</v>
      </c>
      <c r="G1" s="27" t="s">
        <v>16</v>
      </c>
      <c r="H1" s="27" t="s">
        <v>101</v>
      </c>
      <c r="I1" s="27" t="s">
        <v>62</v>
      </c>
      <c r="J1" s="27" t="s">
        <v>1155</v>
      </c>
      <c r="K1" s="27" t="s">
        <v>1156</v>
      </c>
      <c r="L1" s="27" t="s">
        <v>1157</v>
      </c>
      <c r="M1" s="109" t="s">
        <v>1237</v>
      </c>
      <c r="N1" s="109" t="s">
        <v>1238</v>
      </c>
      <c r="O1" s="27" t="s">
        <v>34</v>
      </c>
      <c r="P1" s="27" t="s">
        <v>1491</v>
      </c>
      <c r="Q1" s="27" t="s">
        <v>1160</v>
      </c>
      <c r="R1" s="27" t="s">
        <v>1492</v>
      </c>
      <c r="S1" s="27" t="s">
        <v>1242</v>
      </c>
      <c r="T1" s="27" t="s">
        <v>1162</v>
      </c>
      <c r="U1" s="27" t="s">
        <v>1493</v>
      </c>
      <c r="V1" s="24" t="s">
        <v>1164</v>
      </c>
      <c r="W1" s="27" t="s">
        <v>104</v>
      </c>
      <c r="X1" s="27" t="s">
        <v>1165</v>
      </c>
      <c r="Y1" s="27" t="s">
        <v>1244</v>
      </c>
      <c r="Z1" s="27" t="s">
        <v>1245</v>
      </c>
      <c r="AA1" s="27" t="s">
        <v>1246</v>
      </c>
    </row>
    <row r="2" spans="1:27" s="85" customFormat="1" x14ac:dyDescent="0.3">
      <c r="A2" s="40" t="s">
        <v>91</v>
      </c>
      <c r="B2" s="40" t="str">
        <f>VLOOKUP(A2,'CENTROS DE COSTOS'!A:D,2,0)</f>
        <v>0036-0003</v>
      </c>
      <c r="C2" s="40" t="str">
        <f>VLOOKUP(A2,'CENTROS DE COSTOS'!A:D,3,0)</f>
        <v>Wompi Suroccidente</v>
      </c>
      <c r="D2" s="40">
        <v>52001</v>
      </c>
      <c r="E2" s="40" t="s">
        <v>12490</v>
      </c>
      <c r="F2" s="40">
        <v>79218</v>
      </c>
      <c r="G2" s="40" t="s">
        <v>33</v>
      </c>
      <c r="H2" s="40" t="s">
        <v>133</v>
      </c>
      <c r="I2" s="40" t="s">
        <v>91</v>
      </c>
      <c r="J2" s="40" t="s">
        <v>12547</v>
      </c>
      <c r="K2" s="40" t="s">
        <v>1170</v>
      </c>
      <c r="L2" s="40" t="s">
        <v>12596</v>
      </c>
      <c r="M2" s="103">
        <v>45957.506249999999</v>
      </c>
      <c r="N2" s="103">
        <v>45963.45208333333</v>
      </c>
      <c r="O2" s="40" t="s">
        <v>36</v>
      </c>
      <c r="P2" s="40" t="s">
        <v>36</v>
      </c>
      <c r="Q2" s="40" t="s">
        <v>1494</v>
      </c>
      <c r="R2" s="40" t="s">
        <v>1846</v>
      </c>
      <c r="S2" s="40" t="s">
        <v>12656</v>
      </c>
      <c r="T2" s="40" t="s">
        <v>1172</v>
      </c>
      <c r="U2" s="40">
        <v>0</v>
      </c>
      <c r="V2" s="40" t="str">
        <f>VLOOKUP(D2,TIPOLOGIA!A:F,5,0)</f>
        <v>PRINCIPAL</v>
      </c>
      <c r="W2" s="40" t="str">
        <f>VLOOKUP(D2,TIPOLOGIA!A:F,6,0)</f>
        <v>TERRESTRE</v>
      </c>
      <c r="X2" s="40" t="s">
        <v>1233</v>
      </c>
      <c r="Y2" s="40">
        <v>1</v>
      </c>
      <c r="Z2" s="108">
        <f>IF(T2="SOPORTE_TELEFÓNICO",'TARIFAS 2025'!$B$14,IF(V2="PRINCIPAL",'TARIFAS 2025'!$B$10,IF(V2="INTERMEDIA",'TARIFAS 2025'!$C$10,IF(V2="LEJANA",'TARIFAS 2025'!$D$10))))</f>
        <v>101766</v>
      </c>
      <c r="AA2" s="29">
        <f>Z2*Y2</f>
        <v>101766</v>
      </c>
    </row>
    <row r="3" spans="1:27" s="85" customFormat="1" x14ac:dyDescent="0.3">
      <c r="A3" s="40" t="s">
        <v>88</v>
      </c>
      <c r="B3" s="40" t="str">
        <f>VLOOKUP(A3,'CENTROS DE COSTOS'!A:D,2,0)</f>
        <v>0036-0005</v>
      </c>
      <c r="C3" s="40" t="str">
        <f>VLOOKUP(A3,'CENTROS DE COSTOS'!A:D,3,0)</f>
        <v>Wompi Noroccidente</v>
      </c>
      <c r="D3" s="40">
        <v>5129</v>
      </c>
      <c r="E3" s="40" t="s">
        <v>12491</v>
      </c>
      <c r="F3" s="40">
        <v>70982</v>
      </c>
      <c r="G3" s="40" t="s">
        <v>33</v>
      </c>
      <c r="H3" s="40" t="s">
        <v>120</v>
      </c>
      <c r="I3" s="40" t="s">
        <v>126</v>
      </c>
      <c r="J3" s="40" t="s">
        <v>12548</v>
      </c>
      <c r="K3" s="40" t="s">
        <v>1170</v>
      </c>
      <c r="L3" s="40" t="s">
        <v>12597</v>
      </c>
      <c r="M3" s="103">
        <v>45960.426388888889</v>
      </c>
      <c r="N3" s="103">
        <v>45965.31527777778</v>
      </c>
      <c r="O3" s="40" t="s">
        <v>36</v>
      </c>
      <c r="P3" s="40" t="s">
        <v>36</v>
      </c>
      <c r="Q3" s="40" t="s">
        <v>1494</v>
      </c>
      <c r="R3" s="40" t="s">
        <v>1846</v>
      </c>
      <c r="S3" s="40" t="s">
        <v>12657</v>
      </c>
      <c r="T3" s="40" t="s">
        <v>1172</v>
      </c>
      <c r="U3" s="40">
        <v>0</v>
      </c>
      <c r="V3" s="40" t="str">
        <f>VLOOKUP(D3,TIPOLOGIA!A:F,5,0)</f>
        <v>PRINCIPAL</v>
      </c>
      <c r="W3" s="40" t="str">
        <f>VLOOKUP(D3,TIPOLOGIA!A:F,6,0)</f>
        <v>TERRESTRE</v>
      </c>
      <c r="X3" s="40" t="s">
        <v>1275</v>
      </c>
      <c r="Y3" s="40">
        <v>1</v>
      </c>
      <c r="Z3" s="108">
        <f>IF(T3="SOPORTE_TELEFÓNICO",'TARIFAS 2025'!$B$14,IF(V3="PRINCIPAL",'TARIFAS 2025'!$B$10,IF(V3="INTERMEDIA",'TARIFAS 2025'!$C$10,IF(V3="LEJANA",'TARIFAS 2025'!$D$10))))</f>
        <v>101766</v>
      </c>
      <c r="AA3" s="29">
        <f t="shared" ref="AA3:AA41" si="0">Z3*Y3</f>
        <v>101766</v>
      </c>
    </row>
    <row r="4" spans="1:27" s="85" customFormat="1" x14ac:dyDescent="0.3">
      <c r="A4" s="40" t="s">
        <v>98</v>
      </c>
      <c r="B4" s="40" t="str">
        <f>VLOOKUP(A4,'CENTROS DE COSTOS'!A:D,2,0)</f>
        <v>0036-0006</v>
      </c>
      <c r="C4" s="40" t="str">
        <f>VLOOKUP(A4,'CENTROS DE COSTOS'!A:D,3,0)</f>
        <v>Wompi Oriente</v>
      </c>
      <c r="D4" s="40">
        <v>50001</v>
      </c>
      <c r="E4" s="40" t="s">
        <v>12492</v>
      </c>
      <c r="F4" s="40">
        <v>50118</v>
      </c>
      <c r="G4" s="40" t="s">
        <v>33</v>
      </c>
      <c r="H4" s="40" t="s">
        <v>814</v>
      </c>
      <c r="I4" s="40" t="s">
        <v>98</v>
      </c>
      <c r="J4" s="40" t="s">
        <v>12549</v>
      </c>
      <c r="K4" s="40" t="s">
        <v>1170</v>
      </c>
      <c r="L4" s="40" t="s">
        <v>12598</v>
      </c>
      <c r="M4" s="103">
        <v>45961.506249999999</v>
      </c>
      <c r="N4" s="103">
        <v>45965.318055555559</v>
      </c>
      <c r="O4" s="40" t="s">
        <v>36</v>
      </c>
      <c r="P4" s="40" t="s">
        <v>36</v>
      </c>
      <c r="Q4" s="40" t="s">
        <v>1494</v>
      </c>
      <c r="R4" s="40" t="s">
        <v>1846</v>
      </c>
      <c r="S4" s="40" t="s">
        <v>12658</v>
      </c>
      <c r="T4" s="40" t="s">
        <v>1172</v>
      </c>
      <c r="U4" s="40">
        <v>0</v>
      </c>
      <c r="V4" s="40" t="str">
        <f>VLOOKUP(D4,TIPOLOGIA!A:F,5,0)</f>
        <v>PRINCIPAL</v>
      </c>
      <c r="W4" s="40" t="str">
        <f>VLOOKUP(D4,TIPOLOGIA!A:F,6,0)</f>
        <v>TERRESTRE</v>
      </c>
      <c r="X4" s="40" t="s">
        <v>1262</v>
      </c>
      <c r="Y4" s="40">
        <v>1</v>
      </c>
      <c r="Z4" s="108">
        <f>IF(T4="SOPORTE_TELEFÓNICO",'TARIFAS 2025'!$B$14,IF(V4="PRINCIPAL",'TARIFAS 2025'!$B$10,IF(V4="INTERMEDIA",'TARIFAS 2025'!$C$10,IF(V4="LEJANA",'TARIFAS 2025'!$D$10))))</f>
        <v>101766</v>
      </c>
      <c r="AA4" s="29">
        <f t="shared" si="0"/>
        <v>101766</v>
      </c>
    </row>
    <row r="5" spans="1:27" s="85" customFormat="1" x14ac:dyDescent="0.3">
      <c r="A5" s="40" t="s">
        <v>74</v>
      </c>
      <c r="B5" s="40" t="str">
        <f>VLOOKUP(A5,'CENTROS DE COSTOS'!A:D,2,0)</f>
        <v>0036-0007</v>
      </c>
      <c r="C5" s="40" t="str">
        <f>VLOOKUP(A5,'CENTROS DE COSTOS'!A:D,3,0)</f>
        <v>Wompi Santander</v>
      </c>
      <c r="D5" s="40">
        <v>68001</v>
      </c>
      <c r="E5" s="40" t="s">
        <v>12493</v>
      </c>
      <c r="F5" s="40">
        <v>59868</v>
      </c>
      <c r="G5" s="40" t="s">
        <v>33</v>
      </c>
      <c r="H5" s="40" t="s">
        <v>963</v>
      </c>
      <c r="I5" s="40" t="s">
        <v>74</v>
      </c>
      <c r="J5" s="40" t="s">
        <v>12550</v>
      </c>
      <c r="K5" s="40" t="s">
        <v>1170</v>
      </c>
      <c r="L5" s="40" t="s">
        <v>12599</v>
      </c>
      <c r="M5" s="103">
        <v>45960.426388888889</v>
      </c>
      <c r="N5" s="103">
        <v>45966.425694444442</v>
      </c>
      <c r="O5" s="40" t="s">
        <v>36</v>
      </c>
      <c r="P5" s="40" t="s">
        <v>36</v>
      </c>
      <c r="Q5" s="40" t="s">
        <v>1494</v>
      </c>
      <c r="R5" s="40" t="s">
        <v>1846</v>
      </c>
      <c r="S5" s="40" t="s">
        <v>12659</v>
      </c>
      <c r="T5" s="40" t="s">
        <v>1172</v>
      </c>
      <c r="U5" s="40">
        <v>0</v>
      </c>
      <c r="V5" s="40" t="str">
        <f>VLOOKUP(D5,TIPOLOGIA!A:F,5,0)</f>
        <v>PRINCIPAL</v>
      </c>
      <c r="W5" s="40" t="str">
        <f>VLOOKUP(D5,TIPOLOGIA!A:F,6,0)</f>
        <v>TERRESTRE</v>
      </c>
      <c r="X5" s="40" t="s">
        <v>1192</v>
      </c>
      <c r="Y5" s="40">
        <v>2</v>
      </c>
      <c r="Z5" s="108">
        <f>IF(T5="SOPORTE_TELEFÓNICO",'TARIFAS 2025'!$B$14,IF(V5="PRINCIPAL",'TARIFAS 2025'!$B$10,IF(V5="INTERMEDIA",'TARIFAS 2025'!$C$10,IF(V5="LEJANA",'TARIFAS 2025'!$D$10))))</f>
        <v>101766</v>
      </c>
      <c r="AA5" s="29">
        <f t="shared" si="0"/>
        <v>203532</v>
      </c>
    </row>
    <row r="6" spans="1:27" s="85" customFormat="1" x14ac:dyDescent="0.3">
      <c r="A6" s="40" t="s">
        <v>71</v>
      </c>
      <c r="B6" s="40" t="str">
        <f>VLOOKUP(A6,'CENTROS DE COSTOS'!A:D,2,0)</f>
        <v>0036-0004</v>
      </c>
      <c r="C6" s="40" t="str">
        <f>VLOOKUP(A6,'CENTROS DE COSTOS'!A:D,3,0)</f>
        <v>Wompi Centro</v>
      </c>
      <c r="D6" s="40">
        <v>11001</v>
      </c>
      <c r="E6" s="40" t="s">
        <v>12494</v>
      </c>
      <c r="F6" s="40">
        <v>57886</v>
      </c>
      <c r="G6" s="40" t="s">
        <v>33</v>
      </c>
      <c r="H6" s="40" t="s">
        <v>618</v>
      </c>
      <c r="I6" s="40" t="s">
        <v>71</v>
      </c>
      <c r="J6" s="40" t="s">
        <v>12551</v>
      </c>
      <c r="K6" s="40" t="s">
        <v>1170</v>
      </c>
      <c r="L6" s="40" t="s">
        <v>12600</v>
      </c>
      <c r="M6" s="103">
        <v>45961.506249999999</v>
      </c>
      <c r="N6" s="103">
        <v>45966.550694444442</v>
      </c>
      <c r="O6" s="40" t="s">
        <v>36</v>
      </c>
      <c r="P6" s="40" t="s">
        <v>36</v>
      </c>
      <c r="Q6" s="40" t="s">
        <v>1494</v>
      </c>
      <c r="R6" s="40" t="s">
        <v>1846</v>
      </c>
      <c r="S6" s="40" t="s">
        <v>12660</v>
      </c>
      <c r="T6" s="40" t="s">
        <v>1172</v>
      </c>
      <c r="U6" s="40">
        <v>0</v>
      </c>
      <c r="V6" s="40" t="str">
        <f>VLOOKUP(D6,TIPOLOGIA!A:F,5,0)</f>
        <v>PRINCIPAL</v>
      </c>
      <c r="W6" s="40" t="str">
        <f>VLOOKUP(D6,TIPOLOGIA!A:F,6,0)</f>
        <v>TERRESTRE</v>
      </c>
      <c r="X6" s="40" t="s">
        <v>1455</v>
      </c>
      <c r="Y6" s="40">
        <v>1</v>
      </c>
      <c r="Z6" s="108">
        <f>IF(T6="SOPORTE_TELEFÓNICO",'TARIFAS 2025'!$B$14,IF(V6="PRINCIPAL",'TARIFAS 2025'!$B$10,IF(V6="INTERMEDIA",'TARIFAS 2025'!$C$10,IF(V6="LEJANA",'TARIFAS 2025'!$D$10))))</f>
        <v>101766</v>
      </c>
      <c r="AA6" s="29">
        <f t="shared" si="0"/>
        <v>101766</v>
      </c>
    </row>
    <row r="7" spans="1:27" s="85" customFormat="1" x14ac:dyDescent="0.3">
      <c r="A7" s="40" t="s">
        <v>95</v>
      </c>
      <c r="B7" s="40" t="str">
        <f>VLOOKUP(A7,'CENTROS DE COSTOS'!A:D,2,0)</f>
        <v>0036-0001</v>
      </c>
      <c r="C7" s="40" t="str">
        <f>VLOOKUP(A7,'CENTROS DE COSTOS'!A:D,3,0)</f>
        <v>Wompi Costa</v>
      </c>
      <c r="D7" s="40">
        <v>70001</v>
      </c>
      <c r="E7" s="40" t="s">
        <v>12495</v>
      </c>
      <c r="F7" s="40">
        <v>36107</v>
      </c>
      <c r="G7" s="40" t="s">
        <v>33</v>
      </c>
      <c r="H7" s="40" t="s">
        <v>504</v>
      </c>
      <c r="I7" s="40" t="s">
        <v>95</v>
      </c>
      <c r="J7" s="40" t="s">
        <v>12552</v>
      </c>
      <c r="K7" s="40" t="s">
        <v>1170</v>
      </c>
      <c r="L7" s="40" t="s">
        <v>12601</v>
      </c>
      <c r="M7" s="103">
        <v>45953.540277777778</v>
      </c>
      <c r="N7" s="103">
        <v>45966.620138888888</v>
      </c>
      <c r="O7" s="40" t="s">
        <v>36</v>
      </c>
      <c r="P7" s="40" t="s">
        <v>36</v>
      </c>
      <c r="Q7" s="40" t="s">
        <v>1494</v>
      </c>
      <c r="R7" s="40" t="s">
        <v>1846</v>
      </c>
      <c r="S7" s="40" t="s">
        <v>12661</v>
      </c>
      <c r="T7" s="40" t="s">
        <v>1172</v>
      </c>
      <c r="U7" s="40">
        <v>0</v>
      </c>
      <c r="V7" s="40" t="str">
        <f>VLOOKUP(D7,TIPOLOGIA!A:F,5,0)</f>
        <v>PRINCIPAL</v>
      </c>
      <c r="W7" s="40" t="str">
        <f>VLOOKUP(D7,TIPOLOGIA!A:F,6,0)</f>
        <v>TERRESTRE</v>
      </c>
      <c r="X7" s="40" t="s">
        <v>1322</v>
      </c>
      <c r="Y7" s="40">
        <v>2</v>
      </c>
      <c r="Z7" s="108">
        <f>IF(T7="SOPORTE_TELEFÓNICO",'TARIFAS 2025'!$B$14,IF(V7="PRINCIPAL",'TARIFAS 2025'!$B$10,IF(V7="INTERMEDIA",'TARIFAS 2025'!$C$10,IF(V7="LEJANA",'TARIFAS 2025'!$D$10))))</f>
        <v>101766</v>
      </c>
      <c r="AA7" s="29">
        <f t="shared" si="0"/>
        <v>203532</v>
      </c>
    </row>
    <row r="8" spans="1:27" s="85" customFormat="1" x14ac:dyDescent="0.3">
      <c r="A8" s="40" t="s">
        <v>81</v>
      </c>
      <c r="B8" s="40" t="str">
        <f>VLOOKUP(A8,'CENTROS DE COSTOS'!A:D,2,0)</f>
        <v>0036-0007</v>
      </c>
      <c r="C8" s="40" t="str">
        <f>VLOOKUP(A8,'CENTROS DE COSTOS'!A:D,3,0)</f>
        <v>Wompi Santander</v>
      </c>
      <c r="D8" s="40">
        <v>54498</v>
      </c>
      <c r="E8" s="40" t="s">
        <v>12496</v>
      </c>
      <c r="F8" s="40">
        <v>75479</v>
      </c>
      <c r="G8" s="40" t="s">
        <v>33</v>
      </c>
      <c r="H8" s="40" t="s">
        <v>891</v>
      </c>
      <c r="I8" s="40" t="s">
        <v>916</v>
      </c>
      <c r="J8" s="40" t="s">
        <v>1637</v>
      </c>
      <c r="K8" s="40" t="s">
        <v>1170</v>
      </c>
      <c r="L8" s="40" t="s">
        <v>12602</v>
      </c>
      <c r="M8" s="103">
        <v>45961.506249999999</v>
      </c>
      <c r="N8" s="103">
        <v>45966.658333333333</v>
      </c>
      <c r="O8" s="40" t="s">
        <v>36</v>
      </c>
      <c r="P8" s="40" t="s">
        <v>36</v>
      </c>
      <c r="Q8" s="40" t="s">
        <v>1494</v>
      </c>
      <c r="R8" s="40" t="s">
        <v>1846</v>
      </c>
      <c r="S8" s="40" t="s">
        <v>12662</v>
      </c>
      <c r="T8" s="40" t="s">
        <v>1172</v>
      </c>
      <c r="U8" s="40">
        <v>0</v>
      </c>
      <c r="V8" s="40" t="str">
        <f>VLOOKUP(D8,TIPOLOGIA!A:F,5,0)</f>
        <v>LEJANA</v>
      </c>
      <c r="W8" s="40" t="str">
        <f>VLOOKUP(D8,TIPOLOGIA!A:F,6,0)</f>
        <v>TERRESTRE</v>
      </c>
      <c r="X8" s="40" t="s">
        <v>1178</v>
      </c>
      <c r="Y8" s="40">
        <v>1</v>
      </c>
      <c r="Z8" s="108">
        <f>IF(T8="SOPORTE_TELEFÓNICO",'TARIFAS 2025'!$B$14,IF(V8="PRINCIPAL",'TARIFAS 2025'!$B$10,IF(V8="INTERMEDIA",'TARIFAS 2025'!$C$10,IF(V8="LEJANA",'TARIFAS 2025'!$D$10))))</f>
        <v>707110</v>
      </c>
      <c r="AA8" s="29">
        <f t="shared" si="0"/>
        <v>707110</v>
      </c>
    </row>
    <row r="9" spans="1:27" s="85" customFormat="1" x14ac:dyDescent="0.3">
      <c r="A9" s="40" t="s">
        <v>81</v>
      </c>
      <c r="B9" s="40" t="str">
        <f>VLOOKUP(A9,'CENTROS DE COSTOS'!A:D,2,0)</f>
        <v>0036-0007</v>
      </c>
      <c r="C9" s="40" t="str">
        <f>VLOOKUP(A9,'CENTROS DE COSTOS'!A:D,3,0)</f>
        <v>Wompi Santander</v>
      </c>
      <c r="D9" s="40">
        <v>54001</v>
      </c>
      <c r="E9" s="40" t="s">
        <v>12497</v>
      </c>
      <c r="F9" s="40">
        <v>81393</v>
      </c>
      <c r="G9" s="40" t="s">
        <v>33</v>
      </c>
      <c r="H9" s="40" t="s">
        <v>891</v>
      </c>
      <c r="I9" s="40" t="s">
        <v>81</v>
      </c>
      <c r="J9" s="40" t="s">
        <v>12553</v>
      </c>
      <c r="K9" s="40" t="s">
        <v>1170</v>
      </c>
      <c r="L9" s="40" t="s">
        <v>12603</v>
      </c>
      <c r="M9" s="103">
        <v>45960.426388888889</v>
      </c>
      <c r="N9" s="103">
        <v>45966.774305555555</v>
      </c>
      <c r="O9" s="40" t="s">
        <v>36</v>
      </c>
      <c r="P9" s="40" t="s">
        <v>36</v>
      </c>
      <c r="Q9" s="40" t="s">
        <v>1494</v>
      </c>
      <c r="R9" s="40" t="s">
        <v>1846</v>
      </c>
      <c r="S9" s="40" t="s">
        <v>12663</v>
      </c>
      <c r="T9" s="40" t="s">
        <v>1172</v>
      </c>
      <c r="U9" s="40">
        <v>0</v>
      </c>
      <c r="V9" s="40" t="str">
        <f>VLOOKUP(D9,TIPOLOGIA!A:F,5,0)</f>
        <v>PRINCIPAL</v>
      </c>
      <c r="W9" s="40" t="str">
        <f>VLOOKUP(D9,TIPOLOGIA!A:F,6,0)</f>
        <v>TERRESTRE</v>
      </c>
      <c r="X9" s="40" t="s">
        <v>1205</v>
      </c>
      <c r="Y9" s="40">
        <v>1</v>
      </c>
      <c r="Z9" s="108">
        <f>IF(T9="SOPORTE_TELEFÓNICO",'TARIFAS 2025'!$B$14,IF(V9="PRINCIPAL",'TARIFAS 2025'!$B$10,IF(V9="INTERMEDIA",'TARIFAS 2025'!$C$10,IF(V9="LEJANA",'TARIFAS 2025'!$D$10))))</f>
        <v>101766</v>
      </c>
      <c r="AA9" s="29">
        <f t="shared" si="0"/>
        <v>101766</v>
      </c>
    </row>
    <row r="10" spans="1:27" s="85" customFormat="1" x14ac:dyDescent="0.3">
      <c r="A10" s="40" t="s">
        <v>85</v>
      </c>
      <c r="B10" s="40" t="str">
        <f>VLOOKUP(A10,'CENTROS DE COSTOS'!A:D,2,0)</f>
        <v>0036-0006</v>
      </c>
      <c r="C10" s="40" t="str">
        <f>VLOOKUP(A10,'CENTROS DE COSTOS'!A:D,3,0)</f>
        <v>Wompi Oriente</v>
      </c>
      <c r="D10" s="40">
        <v>73001</v>
      </c>
      <c r="E10" s="40" t="s">
        <v>12498</v>
      </c>
      <c r="F10" s="40">
        <v>78299</v>
      </c>
      <c r="G10" s="40" t="s">
        <v>33</v>
      </c>
      <c r="H10" s="40" t="s">
        <v>1056</v>
      </c>
      <c r="I10" s="40" t="s">
        <v>85</v>
      </c>
      <c r="J10" s="40" t="s">
        <v>12554</v>
      </c>
      <c r="K10" s="40" t="s">
        <v>1170</v>
      </c>
      <c r="L10" s="40" t="s">
        <v>12604</v>
      </c>
      <c r="M10" s="103">
        <v>45958.633333333331</v>
      </c>
      <c r="N10" s="103">
        <v>45968.491666666669</v>
      </c>
      <c r="O10" s="40" t="s">
        <v>36</v>
      </c>
      <c r="P10" s="40" t="s">
        <v>36</v>
      </c>
      <c r="Q10" s="40" t="s">
        <v>1494</v>
      </c>
      <c r="R10" s="40" t="s">
        <v>1846</v>
      </c>
      <c r="S10" s="40" t="s">
        <v>12664</v>
      </c>
      <c r="T10" s="40" t="s">
        <v>1172</v>
      </c>
      <c r="U10" s="40">
        <v>0</v>
      </c>
      <c r="V10" s="40" t="str">
        <f>VLOOKUP(D10,TIPOLOGIA!A:F,5,0)</f>
        <v>PRINCIPAL</v>
      </c>
      <c r="W10" s="40" t="str">
        <f>VLOOKUP(D10,TIPOLOGIA!A:F,6,0)</f>
        <v>TERRESTRE</v>
      </c>
      <c r="X10" s="40" t="s">
        <v>1319</v>
      </c>
      <c r="Y10" s="40">
        <v>2</v>
      </c>
      <c r="Z10" s="108">
        <f>IF(T10="SOPORTE_TELEFÓNICO",'TARIFAS 2025'!$B$14,IF(V10="PRINCIPAL",'TARIFAS 2025'!$B$10,IF(V10="INTERMEDIA",'TARIFAS 2025'!$C$10,IF(V10="LEJANA",'TARIFAS 2025'!$D$10))))</f>
        <v>101766</v>
      </c>
      <c r="AA10" s="29">
        <f t="shared" si="0"/>
        <v>203532</v>
      </c>
    </row>
    <row r="11" spans="1:27" s="85" customFormat="1" x14ac:dyDescent="0.3">
      <c r="A11" s="40" t="s">
        <v>90</v>
      </c>
      <c r="B11" s="40" t="str">
        <f>VLOOKUP(A11,'CENTROS DE COSTOS'!A:D,2,0)</f>
        <v>0036-0006</v>
      </c>
      <c r="C11" s="40" t="str">
        <f>VLOOKUP(A11,'CENTROS DE COSTOS'!A:D,3,0)</f>
        <v>Wompi Oriente</v>
      </c>
      <c r="D11" s="40">
        <v>41001</v>
      </c>
      <c r="E11" s="40" t="s">
        <v>1849</v>
      </c>
      <c r="F11" s="40">
        <v>78009</v>
      </c>
      <c r="G11" s="40" t="s">
        <v>33</v>
      </c>
      <c r="H11" s="40" t="s">
        <v>740</v>
      </c>
      <c r="I11" s="40" t="s">
        <v>90</v>
      </c>
      <c r="J11" s="40" t="s">
        <v>1850</v>
      </c>
      <c r="K11" s="40" t="s">
        <v>1170</v>
      </c>
      <c r="L11" s="40" t="s">
        <v>12605</v>
      </c>
      <c r="M11" s="103">
        <v>45953.540277777778</v>
      </c>
      <c r="N11" s="103">
        <v>45969.650694444441</v>
      </c>
      <c r="O11" s="40" t="s">
        <v>36</v>
      </c>
      <c r="P11" s="40" t="s">
        <v>36</v>
      </c>
      <c r="Q11" s="40" t="s">
        <v>1847</v>
      </c>
      <c r="R11" s="40" t="s">
        <v>1848</v>
      </c>
      <c r="S11" s="40" t="s">
        <v>12665</v>
      </c>
      <c r="T11" s="40" t="s">
        <v>1172</v>
      </c>
      <c r="U11" s="40">
        <v>0</v>
      </c>
      <c r="V11" s="40" t="str">
        <f>VLOOKUP(D11,TIPOLOGIA!A:F,5,0)</f>
        <v>PRINCIPAL</v>
      </c>
      <c r="W11" s="40" t="str">
        <f>VLOOKUP(D11,TIPOLOGIA!A:F,6,0)</f>
        <v>TERRESTRE</v>
      </c>
      <c r="X11" s="40" t="s">
        <v>1177</v>
      </c>
      <c r="Y11" s="40">
        <v>3</v>
      </c>
      <c r="Z11" s="108">
        <f>IF(T11="SOPORTE_TELEFÓNICO",'TARIFAS 2025'!$B$14,IF(V11="PRINCIPAL",'TARIFAS 2025'!$B$10,IF(V11="INTERMEDIA",'TARIFAS 2025'!$C$10,IF(V11="LEJANA",'TARIFAS 2025'!$D$10))))</f>
        <v>101766</v>
      </c>
      <c r="AA11" s="29">
        <f t="shared" si="0"/>
        <v>305298</v>
      </c>
    </row>
    <row r="12" spans="1:27" s="85" customFormat="1" x14ac:dyDescent="0.3">
      <c r="A12" s="40" t="s">
        <v>71</v>
      </c>
      <c r="B12" s="40" t="str">
        <f>VLOOKUP(A12,'CENTROS DE COSTOS'!A:D,2,0)</f>
        <v>0036-0004</v>
      </c>
      <c r="C12" s="40" t="str">
        <f>VLOOKUP(A12,'CENTROS DE COSTOS'!A:D,3,0)</f>
        <v>Wompi Centro</v>
      </c>
      <c r="D12" s="40">
        <v>25386</v>
      </c>
      <c r="E12" s="40" t="s">
        <v>12499</v>
      </c>
      <c r="F12" s="40">
        <v>74049</v>
      </c>
      <c r="G12" s="40" t="s">
        <v>33</v>
      </c>
      <c r="H12" s="40" t="s">
        <v>618</v>
      </c>
      <c r="I12" s="40" t="s">
        <v>669</v>
      </c>
      <c r="J12" s="40" t="s">
        <v>1810</v>
      </c>
      <c r="K12" s="40" t="s">
        <v>1170</v>
      </c>
      <c r="L12" s="40" t="s">
        <v>12606</v>
      </c>
      <c r="M12" s="103">
        <v>45961.506249999999</v>
      </c>
      <c r="N12" s="103">
        <v>45969.652777777781</v>
      </c>
      <c r="O12" s="40" t="s">
        <v>36</v>
      </c>
      <c r="P12" s="40" t="s">
        <v>36</v>
      </c>
      <c r="Q12" s="40" t="s">
        <v>1494</v>
      </c>
      <c r="R12" s="40" t="s">
        <v>1846</v>
      </c>
      <c r="S12" s="40" t="s">
        <v>12666</v>
      </c>
      <c r="T12" s="40" t="s">
        <v>1172</v>
      </c>
      <c r="U12" s="40">
        <v>0</v>
      </c>
      <c r="V12" s="40" t="str">
        <f>VLOOKUP(D12,TIPOLOGIA!A:F,5,0)</f>
        <v>INTERMEDIA</v>
      </c>
      <c r="W12" s="40" t="str">
        <f>VLOOKUP(D12,TIPOLOGIA!A:F,6,0)</f>
        <v>TERRESTRE</v>
      </c>
      <c r="X12" s="40" t="s">
        <v>1198</v>
      </c>
      <c r="Y12" s="40">
        <v>1</v>
      </c>
      <c r="Z12" s="108">
        <f>IF(T12="SOPORTE_TELEFÓNICO",'TARIFAS 2025'!$B$14,IF(V12="PRINCIPAL",'TARIFAS 2025'!$B$10,IF(V12="INTERMEDIA",'TARIFAS 2025'!$C$10,IF(V12="LEJANA",'TARIFAS 2025'!$D$10))))</f>
        <v>318400</v>
      </c>
      <c r="AA12" s="29">
        <f t="shared" si="0"/>
        <v>318400</v>
      </c>
    </row>
    <row r="13" spans="1:27" s="85" customFormat="1" x14ac:dyDescent="0.3">
      <c r="A13" s="40" t="s">
        <v>68</v>
      </c>
      <c r="B13" s="40" t="str">
        <f>VLOOKUP(A13,'CENTROS DE COSTOS'!A:D,2,0)</f>
        <v>0036-0001</v>
      </c>
      <c r="C13" s="40" t="str">
        <f>VLOOKUP(A13,'CENTROS DE COSTOS'!A:D,3,0)</f>
        <v>Wompi Costa</v>
      </c>
      <c r="D13" s="40">
        <v>8001</v>
      </c>
      <c r="E13" s="40" t="s">
        <v>12500</v>
      </c>
      <c r="F13" s="40">
        <v>77436</v>
      </c>
      <c r="G13" s="40" t="s">
        <v>33</v>
      </c>
      <c r="H13" s="40" t="s">
        <v>253</v>
      </c>
      <c r="I13" s="40" t="s">
        <v>68</v>
      </c>
      <c r="J13" s="40" t="s">
        <v>12555</v>
      </c>
      <c r="K13" s="40" t="s">
        <v>1170</v>
      </c>
      <c r="L13" s="40" t="s">
        <v>12607</v>
      </c>
      <c r="M13" s="103">
        <v>45968.617361111108</v>
      </c>
      <c r="N13" s="103">
        <v>45970.718055555553</v>
      </c>
      <c r="O13" s="40" t="s">
        <v>36</v>
      </c>
      <c r="P13" s="40" t="s">
        <v>36</v>
      </c>
      <c r="Q13" s="40" t="s">
        <v>1494</v>
      </c>
      <c r="R13" s="40" t="s">
        <v>1846</v>
      </c>
      <c r="S13" s="40" t="s">
        <v>12667</v>
      </c>
      <c r="T13" s="40" t="s">
        <v>1172</v>
      </c>
      <c r="U13" s="40">
        <v>0</v>
      </c>
      <c r="V13" s="40" t="str">
        <f>VLOOKUP(D13,TIPOLOGIA!A:F,5,0)</f>
        <v>PRINCIPAL</v>
      </c>
      <c r="W13" s="40" t="str">
        <f>VLOOKUP(D13,TIPOLOGIA!A:F,6,0)</f>
        <v>TERRESTRE</v>
      </c>
      <c r="X13" s="40" t="s">
        <v>1374</v>
      </c>
      <c r="Y13" s="40">
        <v>1</v>
      </c>
      <c r="Z13" s="108">
        <f>IF(T13="SOPORTE_TELEFÓNICO",'TARIFAS 2025'!$B$14,IF(V13="PRINCIPAL",'TARIFAS 2025'!$B$10,IF(V13="INTERMEDIA",'TARIFAS 2025'!$C$10,IF(V13="LEJANA",'TARIFAS 2025'!$D$10))))</f>
        <v>101766</v>
      </c>
      <c r="AA13" s="29">
        <f t="shared" si="0"/>
        <v>101766</v>
      </c>
    </row>
    <row r="14" spans="1:27" s="85" customFormat="1" x14ac:dyDescent="0.3">
      <c r="A14" s="40" t="s">
        <v>74</v>
      </c>
      <c r="B14" s="40" t="str">
        <f>VLOOKUP(A14,'CENTROS DE COSTOS'!A:D,2,0)</f>
        <v>0036-0007</v>
      </c>
      <c r="C14" s="40" t="str">
        <f>VLOOKUP(A14,'CENTROS DE COSTOS'!A:D,3,0)</f>
        <v>Wompi Santander</v>
      </c>
      <c r="D14" s="40">
        <v>68276</v>
      </c>
      <c r="E14" s="40" t="s">
        <v>12501</v>
      </c>
      <c r="F14" s="40">
        <v>41886</v>
      </c>
      <c r="G14" s="40" t="s">
        <v>33</v>
      </c>
      <c r="H14" s="40" t="s">
        <v>963</v>
      </c>
      <c r="I14" s="40" t="s">
        <v>987</v>
      </c>
      <c r="J14" s="40" t="s">
        <v>12556</v>
      </c>
      <c r="K14" s="40" t="s">
        <v>1170</v>
      </c>
      <c r="L14" s="40" t="s">
        <v>12608</v>
      </c>
      <c r="M14" s="103">
        <v>45968.617361111108</v>
      </c>
      <c r="N14" s="103">
        <v>45971.433333333327</v>
      </c>
      <c r="O14" s="40" t="s">
        <v>36</v>
      </c>
      <c r="P14" s="40" t="s">
        <v>36</v>
      </c>
      <c r="Q14" s="40" t="s">
        <v>1494</v>
      </c>
      <c r="R14" s="40" t="s">
        <v>1846</v>
      </c>
      <c r="S14" s="40" t="s">
        <v>12668</v>
      </c>
      <c r="T14" s="40" t="s">
        <v>1172</v>
      </c>
      <c r="U14" s="40">
        <v>0</v>
      </c>
      <c r="V14" s="40" t="str">
        <f>VLOOKUP(D14,TIPOLOGIA!A:F,5,0)</f>
        <v>PRINCIPAL</v>
      </c>
      <c r="W14" s="40" t="str">
        <f>VLOOKUP(D14,TIPOLOGIA!A:F,6,0)</f>
        <v>TERRESTRE</v>
      </c>
      <c r="X14" s="40" t="s">
        <v>1203</v>
      </c>
      <c r="Y14" s="40">
        <v>1</v>
      </c>
      <c r="Z14" s="108">
        <f>IF(T14="SOPORTE_TELEFÓNICO",'TARIFAS 2025'!$B$14,IF(V14="PRINCIPAL",'TARIFAS 2025'!$B$10,IF(V14="INTERMEDIA",'TARIFAS 2025'!$C$10,IF(V14="LEJANA",'TARIFAS 2025'!$D$10))))</f>
        <v>101766</v>
      </c>
      <c r="AA14" s="29">
        <f t="shared" si="0"/>
        <v>101766</v>
      </c>
    </row>
    <row r="15" spans="1:27" s="85" customFormat="1" x14ac:dyDescent="0.3">
      <c r="A15" s="40" t="s">
        <v>74</v>
      </c>
      <c r="B15" s="40" t="str">
        <f>VLOOKUP(A15,'CENTROS DE COSTOS'!A:D,2,0)</f>
        <v>0036-0007</v>
      </c>
      <c r="C15" s="40" t="str">
        <f>VLOOKUP(A15,'CENTROS DE COSTOS'!A:D,3,0)</f>
        <v>Wompi Santander</v>
      </c>
      <c r="D15" s="40">
        <v>68276</v>
      </c>
      <c r="E15" s="40" t="s">
        <v>12502</v>
      </c>
      <c r="F15" s="40">
        <v>70254</v>
      </c>
      <c r="G15" s="40" t="s">
        <v>33</v>
      </c>
      <c r="H15" s="40" t="s">
        <v>963</v>
      </c>
      <c r="I15" s="40" t="s">
        <v>987</v>
      </c>
      <c r="J15" s="40" t="s">
        <v>12557</v>
      </c>
      <c r="K15" s="40" t="s">
        <v>1170</v>
      </c>
      <c r="L15" s="40" t="s">
        <v>12609</v>
      </c>
      <c r="M15" s="103">
        <v>45968.617361111108</v>
      </c>
      <c r="N15" s="103">
        <v>45971.569444444453</v>
      </c>
      <c r="O15" s="40" t="s">
        <v>36</v>
      </c>
      <c r="P15" s="40" t="s">
        <v>36</v>
      </c>
      <c r="Q15" s="40" t="s">
        <v>1494</v>
      </c>
      <c r="R15" s="40" t="s">
        <v>1846</v>
      </c>
      <c r="S15" s="40" t="s">
        <v>12669</v>
      </c>
      <c r="T15" s="40" t="s">
        <v>1172</v>
      </c>
      <c r="U15" s="40">
        <v>0</v>
      </c>
      <c r="V15" s="40" t="str">
        <f>VLOOKUP(D15,TIPOLOGIA!A:F,5,0)</f>
        <v>PRINCIPAL</v>
      </c>
      <c r="W15" s="40" t="str">
        <f>VLOOKUP(D15,TIPOLOGIA!A:F,6,0)</f>
        <v>TERRESTRE</v>
      </c>
      <c r="X15" s="40" t="s">
        <v>1203</v>
      </c>
      <c r="Y15" s="40">
        <v>1</v>
      </c>
      <c r="Z15" s="108">
        <f>IF(T15="SOPORTE_TELEFÓNICO",'TARIFAS 2025'!$B$14,IF(V15="PRINCIPAL",'TARIFAS 2025'!$B$10,IF(V15="INTERMEDIA",'TARIFAS 2025'!$C$10,IF(V15="LEJANA",'TARIFAS 2025'!$D$10))))</f>
        <v>101766</v>
      </c>
      <c r="AA15" s="29">
        <f t="shared" si="0"/>
        <v>101766</v>
      </c>
    </row>
    <row r="16" spans="1:27" s="85" customFormat="1" x14ac:dyDescent="0.3">
      <c r="A16" s="40" t="s">
        <v>86</v>
      </c>
      <c r="B16" s="40" t="str">
        <f>VLOOKUP(A16,'CENTROS DE COSTOS'!A:D,2,0)</f>
        <v>0036-0002</v>
      </c>
      <c r="C16" s="40" t="str">
        <f>VLOOKUP(A16,'CENTROS DE COSTOS'!A:D,3,0)</f>
        <v>Wompi Eje Cafetero</v>
      </c>
      <c r="D16" s="40">
        <v>17001</v>
      </c>
      <c r="E16" s="40" t="s">
        <v>12503</v>
      </c>
      <c r="F16" s="40">
        <v>77359</v>
      </c>
      <c r="G16" s="40" t="s">
        <v>33</v>
      </c>
      <c r="H16" s="40" t="s">
        <v>126</v>
      </c>
      <c r="I16" s="40" t="s">
        <v>86</v>
      </c>
      <c r="J16" s="40" t="s">
        <v>12558</v>
      </c>
      <c r="K16" s="40" t="s">
        <v>1170</v>
      </c>
      <c r="L16" s="40" t="s">
        <v>12610</v>
      </c>
      <c r="M16" s="103">
        <v>45968.617361111108</v>
      </c>
      <c r="N16" s="103">
        <v>45971.570138888892</v>
      </c>
      <c r="O16" s="40" t="s">
        <v>36</v>
      </c>
      <c r="P16" s="40" t="s">
        <v>36</v>
      </c>
      <c r="Q16" s="40" t="s">
        <v>1494</v>
      </c>
      <c r="R16" s="40" t="s">
        <v>1846</v>
      </c>
      <c r="S16" s="40" t="s">
        <v>12670</v>
      </c>
      <c r="T16" s="40" t="s">
        <v>1172</v>
      </c>
      <c r="U16" s="40">
        <v>0</v>
      </c>
      <c r="V16" s="40" t="str">
        <f>VLOOKUP(D16,TIPOLOGIA!A:F,5,0)</f>
        <v>PRINCIPAL</v>
      </c>
      <c r="W16" s="40" t="str">
        <f>VLOOKUP(D16,TIPOLOGIA!A:F,6,0)</f>
        <v>TERRESTRE</v>
      </c>
      <c r="X16" s="40" t="s">
        <v>1175</v>
      </c>
      <c r="Y16" s="40">
        <v>1</v>
      </c>
      <c r="Z16" s="108">
        <f>IF(T16="SOPORTE_TELEFÓNICO",'TARIFAS 2025'!$B$14,IF(V16="PRINCIPAL",'TARIFAS 2025'!$B$10,IF(V16="INTERMEDIA",'TARIFAS 2025'!$C$10,IF(V16="LEJANA",'TARIFAS 2025'!$D$10))))</f>
        <v>101766</v>
      </c>
      <c r="AA16" s="29">
        <f t="shared" si="0"/>
        <v>101766</v>
      </c>
    </row>
    <row r="17" spans="1:27" s="85" customFormat="1" x14ac:dyDescent="0.3">
      <c r="A17" s="40" t="s">
        <v>71</v>
      </c>
      <c r="B17" s="40" t="str">
        <f>VLOOKUP(A17,'CENTROS DE COSTOS'!A:D,2,0)</f>
        <v>0036-0004</v>
      </c>
      <c r="C17" s="40" t="str">
        <f>VLOOKUP(A17,'CENTROS DE COSTOS'!A:D,3,0)</f>
        <v>Wompi Centro</v>
      </c>
      <c r="D17" s="40">
        <v>11001</v>
      </c>
      <c r="E17" s="40" t="s">
        <v>12504</v>
      </c>
      <c r="F17" s="40">
        <v>32880</v>
      </c>
      <c r="G17" s="40" t="s">
        <v>33</v>
      </c>
      <c r="H17" s="40" t="s">
        <v>618</v>
      </c>
      <c r="I17" s="40" t="s">
        <v>71</v>
      </c>
      <c r="J17" s="40" t="s">
        <v>12559</v>
      </c>
      <c r="K17" s="40" t="s">
        <v>1170</v>
      </c>
      <c r="L17" s="40" t="s">
        <v>12611</v>
      </c>
      <c r="M17" s="103">
        <v>45968.617361111108</v>
      </c>
      <c r="N17" s="103">
        <v>45971.570138888892</v>
      </c>
      <c r="O17" s="40" t="s">
        <v>36</v>
      </c>
      <c r="P17" s="40" t="s">
        <v>36</v>
      </c>
      <c r="Q17" s="40" t="s">
        <v>1494</v>
      </c>
      <c r="R17" s="40" t="s">
        <v>1846</v>
      </c>
      <c r="S17" s="40" t="s">
        <v>12671</v>
      </c>
      <c r="T17" s="40" t="s">
        <v>1172</v>
      </c>
      <c r="U17" s="40">
        <v>0</v>
      </c>
      <c r="V17" s="40" t="str">
        <f>VLOOKUP(D17,TIPOLOGIA!A:F,5,0)</f>
        <v>PRINCIPAL</v>
      </c>
      <c r="W17" s="40" t="str">
        <f>VLOOKUP(D17,TIPOLOGIA!A:F,6,0)</f>
        <v>TERRESTRE</v>
      </c>
      <c r="X17" s="40" t="s">
        <v>5086</v>
      </c>
      <c r="Y17" s="40">
        <v>1</v>
      </c>
      <c r="Z17" s="108">
        <f>IF(T17="SOPORTE_TELEFÓNICO",'TARIFAS 2025'!$B$14,IF(V17="PRINCIPAL",'TARIFAS 2025'!$B$10,IF(V17="INTERMEDIA",'TARIFAS 2025'!$C$10,IF(V17="LEJANA",'TARIFAS 2025'!$D$10))))</f>
        <v>101766</v>
      </c>
      <c r="AA17" s="29">
        <f t="shared" si="0"/>
        <v>101766</v>
      </c>
    </row>
    <row r="18" spans="1:27" s="85" customFormat="1" x14ac:dyDescent="0.3">
      <c r="A18" s="40" t="s">
        <v>74</v>
      </c>
      <c r="B18" s="40" t="str">
        <f>VLOOKUP(A18,'CENTROS DE COSTOS'!A:D,2,0)</f>
        <v>0036-0007</v>
      </c>
      <c r="C18" s="40" t="str">
        <f>VLOOKUP(A18,'CENTROS DE COSTOS'!A:D,3,0)</f>
        <v>Wompi Santander</v>
      </c>
      <c r="D18" s="40">
        <v>68276</v>
      </c>
      <c r="E18" s="40" t="s">
        <v>12505</v>
      </c>
      <c r="F18" s="40">
        <v>50630</v>
      </c>
      <c r="G18" s="40" t="s">
        <v>33</v>
      </c>
      <c r="H18" s="40" t="s">
        <v>963</v>
      </c>
      <c r="I18" s="40" t="s">
        <v>987</v>
      </c>
      <c r="J18" s="40" t="s">
        <v>12560</v>
      </c>
      <c r="K18" s="40" t="s">
        <v>1170</v>
      </c>
      <c r="L18" s="40" t="s">
        <v>12612</v>
      </c>
      <c r="M18" s="103">
        <v>45968.617361111108</v>
      </c>
      <c r="N18" s="103">
        <v>45971.623611111107</v>
      </c>
      <c r="O18" s="40" t="s">
        <v>36</v>
      </c>
      <c r="P18" s="40" t="s">
        <v>36</v>
      </c>
      <c r="Q18" s="40" t="s">
        <v>1494</v>
      </c>
      <c r="R18" s="40" t="s">
        <v>1846</v>
      </c>
      <c r="S18" s="40" t="s">
        <v>12672</v>
      </c>
      <c r="T18" s="40" t="s">
        <v>1172</v>
      </c>
      <c r="U18" s="40">
        <v>0</v>
      </c>
      <c r="V18" s="40" t="str">
        <f>VLOOKUP(D18,TIPOLOGIA!A:F,5,0)</f>
        <v>PRINCIPAL</v>
      </c>
      <c r="W18" s="40" t="str">
        <f>VLOOKUP(D18,TIPOLOGIA!A:F,6,0)</f>
        <v>TERRESTRE</v>
      </c>
      <c r="X18" s="40" t="s">
        <v>1203</v>
      </c>
      <c r="Y18" s="40">
        <v>1</v>
      </c>
      <c r="Z18" s="108">
        <f>IF(T18="SOPORTE_TELEFÓNICO",'TARIFAS 2025'!$B$14,IF(V18="PRINCIPAL",'TARIFAS 2025'!$B$10,IF(V18="INTERMEDIA",'TARIFAS 2025'!$C$10,IF(V18="LEJANA",'TARIFAS 2025'!$D$10))))</f>
        <v>101766</v>
      </c>
      <c r="AA18" s="29">
        <f t="shared" si="0"/>
        <v>101766</v>
      </c>
    </row>
    <row r="19" spans="1:27" s="85" customFormat="1" x14ac:dyDescent="0.3">
      <c r="A19" s="40" t="s">
        <v>98</v>
      </c>
      <c r="B19" s="40" t="str">
        <f>VLOOKUP(A19,'CENTROS DE COSTOS'!A:D,2,0)</f>
        <v>0036-0006</v>
      </c>
      <c r="C19" s="40" t="str">
        <f>VLOOKUP(A19,'CENTROS DE COSTOS'!A:D,3,0)</f>
        <v>Wompi Oriente</v>
      </c>
      <c r="D19" s="40">
        <v>50001</v>
      </c>
      <c r="E19" s="40" t="s">
        <v>12506</v>
      </c>
      <c r="F19" s="40">
        <v>65607</v>
      </c>
      <c r="G19" s="40" t="s">
        <v>33</v>
      </c>
      <c r="H19" s="40" t="s">
        <v>814</v>
      </c>
      <c r="I19" s="40" t="s">
        <v>98</v>
      </c>
      <c r="J19" s="40" t="s">
        <v>12561</v>
      </c>
      <c r="K19" s="40" t="s">
        <v>1170</v>
      </c>
      <c r="L19" s="40" t="s">
        <v>12613</v>
      </c>
      <c r="M19" s="103">
        <v>45971.466666666667</v>
      </c>
      <c r="N19" s="103">
        <v>45972.432638888888</v>
      </c>
      <c r="O19" s="40" t="s">
        <v>36</v>
      </c>
      <c r="P19" s="40" t="s">
        <v>36</v>
      </c>
      <c r="Q19" s="40" t="s">
        <v>1494</v>
      </c>
      <c r="R19" s="40" t="s">
        <v>1846</v>
      </c>
      <c r="S19" s="40" t="s">
        <v>12673</v>
      </c>
      <c r="T19" s="40" t="s">
        <v>1172</v>
      </c>
      <c r="U19" s="40">
        <v>0</v>
      </c>
      <c r="V19" s="40" t="str">
        <f>VLOOKUP(D19,TIPOLOGIA!A:F,5,0)</f>
        <v>PRINCIPAL</v>
      </c>
      <c r="W19" s="40" t="str">
        <f>VLOOKUP(D19,TIPOLOGIA!A:F,6,0)</f>
        <v>TERRESTRE</v>
      </c>
      <c r="X19" s="40" t="s">
        <v>1180</v>
      </c>
      <c r="Y19" s="40">
        <v>1</v>
      </c>
      <c r="Z19" s="108">
        <f>IF(T19="SOPORTE_TELEFÓNICO",'TARIFAS 2025'!$B$14,IF(V19="PRINCIPAL",'TARIFAS 2025'!$B$10,IF(V19="INTERMEDIA",'TARIFAS 2025'!$C$10,IF(V19="LEJANA",'TARIFAS 2025'!$D$10))))</f>
        <v>101766</v>
      </c>
      <c r="AA19" s="29">
        <f t="shared" si="0"/>
        <v>101766</v>
      </c>
    </row>
    <row r="20" spans="1:27" s="85" customFormat="1" x14ac:dyDescent="0.3">
      <c r="A20" s="40" t="s">
        <v>71</v>
      </c>
      <c r="B20" s="40" t="str">
        <f>VLOOKUP(A20,'CENTROS DE COSTOS'!A:D,2,0)</f>
        <v>0036-0004</v>
      </c>
      <c r="C20" s="40" t="str">
        <f>VLOOKUP(A20,'CENTROS DE COSTOS'!A:D,3,0)</f>
        <v>Wompi Centro</v>
      </c>
      <c r="D20" s="40">
        <v>25486</v>
      </c>
      <c r="E20" s="40" t="s">
        <v>12507</v>
      </c>
      <c r="F20" s="40">
        <v>30238</v>
      </c>
      <c r="G20" s="40" t="s">
        <v>33</v>
      </c>
      <c r="H20" s="40" t="s">
        <v>618</v>
      </c>
      <c r="I20" s="40" t="s">
        <v>677</v>
      </c>
      <c r="J20" s="40" t="s">
        <v>12562</v>
      </c>
      <c r="K20" s="40" t="s">
        <v>1170</v>
      </c>
      <c r="L20" s="40" t="s">
        <v>12614</v>
      </c>
      <c r="M20" s="103">
        <v>45968.617361111108</v>
      </c>
      <c r="N20" s="103">
        <v>45972.547222222223</v>
      </c>
      <c r="O20" s="40" t="s">
        <v>36</v>
      </c>
      <c r="P20" s="40" t="s">
        <v>36</v>
      </c>
      <c r="Q20" s="40" t="s">
        <v>1494</v>
      </c>
      <c r="R20" s="40" t="s">
        <v>1846</v>
      </c>
      <c r="S20" s="40" t="s">
        <v>12674</v>
      </c>
      <c r="T20" s="40" t="s">
        <v>1172</v>
      </c>
      <c r="U20" s="40">
        <v>0</v>
      </c>
      <c r="V20" s="40" t="str">
        <f>VLOOKUP(D20,TIPOLOGIA!A:F,5,0)</f>
        <v>INTERMEDIA</v>
      </c>
      <c r="W20" s="40" t="str">
        <f>VLOOKUP(D20,TIPOLOGIA!A:F,6,0)</f>
        <v>TERRESTRE</v>
      </c>
      <c r="X20" s="40" t="s">
        <v>1208</v>
      </c>
      <c r="Y20" s="40">
        <v>1</v>
      </c>
      <c r="Z20" s="108">
        <f>IF(T20="SOPORTE_TELEFÓNICO",'TARIFAS 2025'!$B$14,IF(V20="PRINCIPAL",'TARIFAS 2025'!$B$10,IF(V20="INTERMEDIA",'TARIFAS 2025'!$C$10,IF(V20="LEJANA",'TARIFAS 2025'!$D$10))))</f>
        <v>318400</v>
      </c>
      <c r="AA20" s="29">
        <f t="shared" si="0"/>
        <v>318400</v>
      </c>
    </row>
    <row r="21" spans="1:27" s="85" customFormat="1" x14ac:dyDescent="0.3">
      <c r="A21" s="40" t="s">
        <v>85</v>
      </c>
      <c r="B21" s="40" t="str">
        <f>VLOOKUP(A21,'CENTROS DE COSTOS'!A:D,2,0)</f>
        <v>0036-0006</v>
      </c>
      <c r="C21" s="40" t="str">
        <f>VLOOKUP(A21,'CENTROS DE COSTOS'!A:D,3,0)</f>
        <v>Wompi Oriente</v>
      </c>
      <c r="D21" s="40">
        <v>73001</v>
      </c>
      <c r="E21" s="40" t="s">
        <v>12508</v>
      </c>
      <c r="F21" s="40">
        <v>74797</v>
      </c>
      <c r="G21" s="40" t="s">
        <v>33</v>
      </c>
      <c r="H21" s="40" t="s">
        <v>1056</v>
      </c>
      <c r="I21" s="40" t="s">
        <v>85</v>
      </c>
      <c r="J21" s="40" t="s">
        <v>12563</v>
      </c>
      <c r="K21" s="40" t="s">
        <v>1170</v>
      </c>
      <c r="L21" s="40" t="s">
        <v>12615</v>
      </c>
      <c r="M21" s="103">
        <v>45968.617361111108</v>
      </c>
      <c r="N21" s="103">
        <v>45972.654861111107</v>
      </c>
      <c r="O21" s="40" t="s">
        <v>36</v>
      </c>
      <c r="P21" s="40" t="s">
        <v>36</v>
      </c>
      <c r="Q21" s="40" t="s">
        <v>1494</v>
      </c>
      <c r="R21" s="40" t="s">
        <v>1846</v>
      </c>
      <c r="S21" s="40" t="s">
        <v>12675</v>
      </c>
      <c r="T21" s="40" t="s">
        <v>1172</v>
      </c>
      <c r="U21" s="40">
        <v>0</v>
      </c>
      <c r="V21" s="40" t="str">
        <f>VLOOKUP(D21,TIPOLOGIA!A:F,5,0)</f>
        <v>PRINCIPAL</v>
      </c>
      <c r="W21" s="40" t="str">
        <f>VLOOKUP(D21,TIPOLOGIA!A:F,6,0)</f>
        <v>TERRESTRE</v>
      </c>
      <c r="X21" s="40" t="s">
        <v>1319</v>
      </c>
      <c r="Y21" s="40">
        <v>1</v>
      </c>
      <c r="Z21" s="108">
        <f>IF(T21="SOPORTE_TELEFÓNICO",'TARIFAS 2025'!$B$14,IF(V21="PRINCIPAL",'TARIFAS 2025'!$B$10,IF(V21="INTERMEDIA",'TARIFAS 2025'!$C$10,IF(V21="LEJANA",'TARIFAS 2025'!$D$10))))</f>
        <v>101766</v>
      </c>
      <c r="AA21" s="29">
        <f t="shared" si="0"/>
        <v>101766</v>
      </c>
    </row>
    <row r="22" spans="1:27" s="85" customFormat="1" x14ac:dyDescent="0.3">
      <c r="A22" s="40" t="s">
        <v>68</v>
      </c>
      <c r="B22" s="40" t="str">
        <f>VLOOKUP(A22,'CENTROS DE COSTOS'!A:D,2,0)</f>
        <v>0036-0001</v>
      </c>
      <c r="C22" s="40" t="str">
        <f>VLOOKUP(A22,'CENTROS DE COSTOS'!A:D,3,0)</f>
        <v>Wompi Costa</v>
      </c>
      <c r="D22" s="40">
        <v>8001</v>
      </c>
      <c r="E22" s="40" t="s">
        <v>12509</v>
      </c>
      <c r="F22" s="40">
        <v>80341</v>
      </c>
      <c r="G22" s="40" t="s">
        <v>33</v>
      </c>
      <c r="H22" s="40" t="s">
        <v>253</v>
      </c>
      <c r="I22" s="40" t="s">
        <v>68</v>
      </c>
      <c r="J22" s="40" t="s">
        <v>12564</v>
      </c>
      <c r="K22" s="40" t="s">
        <v>1170</v>
      </c>
      <c r="L22" s="40" t="s">
        <v>12616</v>
      </c>
      <c r="M22" s="103">
        <v>45971.466666666667</v>
      </c>
      <c r="N22" s="103">
        <v>45972.655555555553</v>
      </c>
      <c r="O22" s="40" t="s">
        <v>36</v>
      </c>
      <c r="P22" s="40" t="s">
        <v>36</v>
      </c>
      <c r="Q22" s="40" t="s">
        <v>1494</v>
      </c>
      <c r="R22" s="40" t="s">
        <v>1846</v>
      </c>
      <c r="S22" s="40" t="s">
        <v>12676</v>
      </c>
      <c r="T22" s="40" t="s">
        <v>1172</v>
      </c>
      <c r="U22" s="40">
        <v>0</v>
      </c>
      <c r="V22" s="40" t="str">
        <f>VLOOKUP(D22,TIPOLOGIA!A:F,5,0)</f>
        <v>PRINCIPAL</v>
      </c>
      <c r="W22" s="40" t="str">
        <f>VLOOKUP(D22,TIPOLOGIA!A:F,6,0)</f>
        <v>TERRESTRE</v>
      </c>
      <c r="X22" s="40" t="s">
        <v>1374</v>
      </c>
      <c r="Y22" s="40">
        <v>1</v>
      </c>
      <c r="Z22" s="108">
        <f>IF(T22="SOPORTE_TELEFÓNICO",'TARIFAS 2025'!$B$14,IF(V22="PRINCIPAL",'TARIFAS 2025'!$B$10,IF(V22="INTERMEDIA",'TARIFAS 2025'!$C$10,IF(V22="LEJANA",'TARIFAS 2025'!$D$10))))</f>
        <v>101766</v>
      </c>
      <c r="AA22" s="29">
        <f t="shared" si="0"/>
        <v>101766</v>
      </c>
    </row>
    <row r="23" spans="1:27" s="85" customFormat="1" x14ac:dyDescent="0.3">
      <c r="A23" s="40" t="s">
        <v>77</v>
      </c>
      <c r="B23" s="40" t="str">
        <f>VLOOKUP(A23,'CENTROS DE COSTOS'!A:D,2,0)</f>
        <v>0036-0003</v>
      </c>
      <c r="C23" s="40" t="str">
        <f>VLOOKUP(A23,'CENTROS DE COSTOS'!A:D,3,0)</f>
        <v>Wompi Suroccidente</v>
      </c>
      <c r="D23" s="40">
        <v>76001</v>
      </c>
      <c r="E23" s="40" t="s">
        <v>12510</v>
      </c>
      <c r="F23" s="40">
        <v>22201</v>
      </c>
      <c r="G23" s="40" t="s">
        <v>33</v>
      </c>
      <c r="H23" s="40" t="s">
        <v>1101</v>
      </c>
      <c r="I23" s="40" t="s">
        <v>77</v>
      </c>
      <c r="J23" s="40" t="s">
        <v>6869</v>
      </c>
      <c r="K23" s="40" t="s">
        <v>1170</v>
      </c>
      <c r="L23" s="40" t="s">
        <v>12617</v>
      </c>
      <c r="M23" s="103">
        <v>45973.589583333327</v>
      </c>
      <c r="N23" s="103">
        <v>45974.50277777778</v>
      </c>
      <c r="O23" s="40" t="s">
        <v>36</v>
      </c>
      <c r="P23" s="40" t="s">
        <v>36</v>
      </c>
      <c r="Q23" s="40" t="s">
        <v>1494</v>
      </c>
      <c r="R23" s="40" t="s">
        <v>1846</v>
      </c>
      <c r="S23" s="40" t="s">
        <v>12677</v>
      </c>
      <c r="T23" s="40" t="s">
        <v>1172</v>
      </c>
      <c r="U23" s="40">
        <v>0</v>
      </c>
      <c r="V23" s="40" t="str">
        <f>VLOOKUP(D23,TIPOLOGIA!A:F,5,0)</f>
        <v>PRINCIPAL</v>
      </c>
      <c r="W23" s="40" t="str">
        <f>VLOOKUP(D23,TIPOLOGIA!A:F,6,0)</f>
        <v>TERRESTRE</v>
      </c>
      <c r="X23" s="40" t="s">
        <v>1235</v>
      </c>
      <c r="Y23" s="40">
        <v>1</v>
      </c>
      <c r="Z23" s="108">
        <f>IF(T23="SOPORTE_TELEFÓNICO",'TARIFAS 2025'!$B$14,IF(V23="PRINCIPAL",'TARIFAS 2025'!$B$10,IF(V23="INTERMEDIA",'TARIFAS 2025'!$C$10,IF(V23="LEJANA",'TARIFAS 2025'!$D$10))))</f>
        <v>101766</v>
      </c>
      <c r="AA23" s="29">
        <f t="shared" si="0"/>
        <v>101766</v>
      </c>
    </row>
    <row r="24" spans="1:27" s="85" customFormat="1" x14ac:dyDescent="0.3">
      <c r="A24" s="40" t="s">
        <v>88</v>
      </c>
      <c r="B24" s="40" t="str">
        <f>VLOOKUP(A24,'CENTROS DE COSTOS'!A:D,2,0)</f>
        <v>0036-0005</v>
      </c>
      <c r="C24" s="40" t="str">
        <f>VLOOKUP(A24,'CENTROS DE COSTOS'!A:D,3,0)</f>
        <v>Wompi Noroccidente</v>
      </c>
      <c r="D24" s="40">
        <v>5615</v>
      </c>
      <c r="E24" s="40" t="s">
        <v>12511</v>
      </c>
      <c r="F24" s="40">
        <v>24641</v>
      </c>
      <c r="G24" s="40" t="s">
        <v>33</v>
      </c>
      <c r="H24" s="40" t="s">
        <v>120</v>
      </c>
      <c r="I24" s="40" t="s">
        <v>134</v>
      </c>
      <c r="J24" s="40" t="s">
        <v>12565</v>
      </c>
      <c r="K24" s="40" t="s">
        <v>1170</v>
      </c>
      <c r="L24" s="40" t="s">
        <v>12618</v>
      </c>
      <c r="M24" s="103">
        <v>45973.589583333327</v>
      </c>
      <c r="N24" s="103">
        <v>45974.570833333331</v>
      </c>
      <c r="O24" s="40" t="s">
        <v>36</v>
      </c>
      <c r="P24" s="40" t="s">
        <v>36</v>
      </c>
      <c r="Q24" s="40" t="s">
        <v>1494</v>
      </c>
      <c r="R24" s="40" t="s">
        <v>1846</v>
      </c>
      <c r="S24" s="40" t="s">
        <v>12678</v>
      </c>
      <c r="T24" s="40" t="s">
        <v>1172</v>
      </c>
      <c r="U24" s="40">
        <v>0</v>
      </c>
      <c r="V24" s="40" t="str">
        <f>VLOOKUP(D24,TIPOLOGIA!A:F,5,0)</f>
        <v>INTERMEDIA</v>
      </c>
      <c r="W24" s="40" t="str">
        <f>VLOOKUP(D24,TIPOLOGIA!A:F,6,0)</f>
        <v>TERRESTRE</v>
      </c>
      <c r="X24" s="40" t="s">
        <v>5084</v>
      </c>
      <c r="Y24" s="40">
        <v>1</v>
      </c>
      <c r="Z24" s="108">
        <f>IF(T24="SOPORTE_TELEFÓNICO",'TARIFAS 2025'!$B$14,IF(V24="PRINCIPAL",'TARIFAS 2025'!$B$10,IF(V24="INTERMEDIA",'TARIFAS 2025'!$C$10,IF(V24="LEJANA",'TARIFAS 2025'!$D$10))))</f>
        <v>318400</v>
      </c>
      <c r="AA24" s="29">
        <f t="shared" si="0"/>
        <v>318400</v>
      </c>
    </row>
    <row r="25" spans="1:27" s="85" customFormat="1" x14ac:dyDescent="0.3">
      <c r="A25" s="40" t="s">
        <v>77</v>
      </c>
      <c r="B25" s="40" t="str">
        <f>VLOOKUP(A25,'CENTROS DE COSTOS'!A:D,2,0)</f>
        <v>0036-0003</v>
      </c>
      <c r="C25" s="40" t="str">
        <f>VLOOKUP(A25,'CENTROS DE COSTOS'!A:D,3,0)</f>
        <v>Wompi Suroccidente</v>
      </c>
      <c r="D25" s="40">
        <v>19001</v>
      </c>
      <c r="E25" s="40" t="s">
        <v>12512</v>
      </c>
      <c r="F25" s="40">
        <v>41916</v>
      </c>
      <c r="G25" s="40" t="s">
        <v>33</v>
      </c>
      <c r="H25" s="40" t="s">
        <v>498</v>
      </c>
      <c r="I25" s="40" t="s">
        <v>93</v>
      </c>
      <c r="J25" s="40" t="s">
        <v>12566</v>
      </c>
      <c r="K25" s="40" t="s">
        <v>1170</v>
      </c>
      <c r="L25" s="40" t="s">
        <v>12619</v>
      </c>
      <c r="M25" s="103">
        <v>45968.617361111108</v>
      </c>
      <c r="N25" s="103">
        <v>45974.624305555553</v>
      </c>
      <c r="O25" s="40" t="s">
        <v>36</v>
      </c>
      <c r="P25" s="40" t="s">
        <v>36</v>
      </c>
      <c r="Q25" s="40" t="s">
        <v>1494</v>
      </c>
      <c r="R25" s="40" t="s">
        <v>1846</v>
      </c>
      <c r="S25" s="40" t="s">
        <v>12679</v>
      </c>
      <c r="T25" s="40" t="s">
        <v>1172</v>
      </c>
      <c r="U25" s="40">
        <v>0</v>
      </c>
      <c r="V25" s="40" t="str">
        <f>VLOOKUP(D25,TIPOLOGIA!A:F,5,0)</f>
        <v>LEJANA</v>
      </c>
      <c r="W25" s="40" t="str">
        <f>VLOOKUP(D25,TIPOLOGIA!A:F,6,0)</f>
        <v>TERRESTRE</v>
      </c>
      <c r="X25" s="40" t="s">
        <v>1194</v>
      </c>
      <c r="Y25" s="40">
        <v>1</v>
      </c>
      <c r="Z25" s="108">
        <f>IF(T25="SOPORTE_TELEFÓNICO",'TARIFAS 2025'!$B$14,IF(V25="PRINCIPAL",'TARIFAS 2025'!$B$10,IF(V25="INTERMEDIA",'TARIFAS 2025'!$C$10,IF(V25="LEJANA",'TARIFAS 2025'!$D$10))))</f>
        <v>707110</v>
      </c>
      <c r="AA25" s="29">
        <f t="shared" si="0"/>
        <v>707110</v>
      </c>
    </row>
    <row r="26" spans="1:27" s="85" customFormat="1" x14ac:dyDescent="0.3">
      <c r="A26" s="40" t="s">
        <v>77</v>
      </c>
      <c r="B26" s="40" t="str">
        <f>VLOOKUP(A26,'CENTROS DE COSTOS'!A:D,2,0)</f>
        <v>0036-0003</v>
      </c>
      <c r="C26" s="40" t="str">
        <f>VLOOKUP(A26,'CENTROS DE COSTOS'!A:D,3,0)</f>
        <v>Wompi Suroccidente</v>
      </c>
      <c r="D26" s="40">
        <v>76001</v>
      </c>
      <c r="E26" s="40" t="s">
        <v>12513</v>
      </c>
      <c r="F26" s="40">
        <v>74290</v>
      </c>
      <c r="G26" s="40" t="s">
        <v>33</v>
      </c>
      <c r="H26" s="40" t="s">
        <v>1101</v>
      </c>
      <c r="I26" s="40" t="s">
        <v>77</v>
      </c>
      <c r="J26" s="40" t="s">
        <v>12567</v>
      </c>
      <c r="K26" s="40" t="s">
        <v>1170</v>
      </c>
      <c r="L26" s="40" t="s">
        <v>12620</v>
      </c>
      <c r="M26" s="103">
        <v>45973.589583333327</v>
      </c>
      <c r="N26" s="103">
        <v>45974.628472222219</v>
      </c>
      <c r="O26" s="40" t="s">
        <v>36</v>
      </c>
      <c r="P26" s="40" t="s">
        <v>36</v>
      </c>
      <c r="Q26" s="40" t="s">
        <v>1494</v>
      </c>
      <c r="R26" s="40" t="s">
        <v>1846</v>
      </c>
      <c r="S26" s="40" t="s">
        <v>12680</v>
      </c>
      <c r="T26" s="40" t="s">
        <v>1172</v>
      </c>
      <c r="U26" s="40">
        <v>0</v>
      </c>
      <c r="V26" s="40" t="str">
        <f>VLOOKUP(D26,TIPOLOGIA!A:F,5,0)</f>
        <v>PRINCIPAL</v>
      </c>
      <c r="W26" s="40" t="str">
        <f>VLOOKUP(D26,TIPOLOGIA!A:F,6,0)</f>
        <v>TERRESTRE</v>
      </c>
      <c r="X26" s="40" t="s">
        <v>1173</v>
      </c>
      <c r="Y26" s="40">
        <v>1</v>
      </c>
      <c r="Z26" s="108">
        <f>IF(T26="SOPORTE_TELEFÓNICO",'TARIFAS 2025'!$B$14,IF(V26="PRINCIPAL",'TARIFAS 2025'!$B$10,IF(V26="INTERMEDIA",'TARIFAS 2025'!$C$10,IF(V26="LEJANA",'TARIFAS 2025'!$D$10))))</f>
        <v>101766</v>
      </c>
      <c r="AA26" s="29">
        <f t="shared" si="0"/>
        <v>101766</v>
      </c>
    </row>
    <row r="27" spans="1:27" s="85" customFormat="1" x14ac:dyDescent="0.3">
      <c r="A27" s="40" t="s">
        <v>90</v>
      </c>
      <c r="B27" s="40" t="str">
        <f>VLOOKUP(A27,'CENTROS DE COSTOS'!A:D,2,0)</f>
        <v>0036-0006</v>
      </c>
      <c r="C27" s="40" t="str">
        <f>VLOOKUP(A27,'CENTROS DE COSTOS'!A:D,3,0)</f>
        <v>Wompi Oriente</v>
      </c>
      <c r="D27" s="40">
        <v>41001</v>
      </c>
      <c r="E27" s="40" t="s">
        <v>12514</v>
      </c>
      <c r="F27" s="40">
        <v>78009</v>
      </c>
      <c r="G27" s="40" t="s">
        <v>33</v>
      </c>
      <c r="H27" s="40" t="s">
        <v>740</v>
      </c>
      <c r="I27" s="40" t="s">
        <v>90</v>
      </c>
      <c r="J27" s="40" t="s">
        <v>1850</v>
      </c>
      <c r="K27" s="40" t="s">
        <v>1170</v>
      </c>
      <c r="L27" s="40" t="s">
        <v>12621</v>
      </c>
      <c r="M27" s="103">
        <v>45971.466666666667</v>
      </c>
      <c r="N27" s="103">
        <v>45975.489583333343</v>
      </c>
      <c r="O27" s="40" t="s">
        <v>36</v>
      </c>
      <c r="P27" s="40" t="s">
        <v>1845</v>
      </c>
      <c r="Q27" s="40" t="s">
        <v>1494</v>
      </c>
      <c r="R27" s="40" t="s">
        <v>1846</v>
      </c>
      <c r="S27" s="40" t="s">
        <v>12681</v>
      </c>
      <c r="T27" s="40" t="s">
        <v>1172</v>
      </c>
      <c r="U27" s="40">
        <v>0</v>
      </c>
      <c r="V27" s="40" t="str">
        <f>VLOOKUP(D27,TIPOLOGIA!A:F,5,0)</f>
        <v>PRINCIPAL</v>
      </c>
      <c r="W27" s="40" t="str">
        <f>VLOOKUP(D27,TIPOLOGIA!A:F,6,0)</f>
        <v>TERRESTRE</v>
      </c>
      <c r="X27" s="40" t="s">
        <v>1214</v>
      </c>
      <c r="Y27" s="40">
        <v>1</v>
      </c>
      <c r="Z27" s="108">
        <f>IF(T27="SOPORTE_TELEFÓNICO",'TARIFAS 2025'!$B$14,IF(V27="PRINCIPAL",'TARIFAS 2025'!$B$10,IF(V27="INTERMEDIA",'TARIFAS 2025'!$C$10,IF(V27="LEJANA",'TARIFAS 2025'!$D$10))))</f>
        <v>101766</v>
      </c>
      <c r="AA27" s="29">
        <f t="shared" si="0"/>
        <v>101766</v>
      </c>
    </row>
    <row r="28" spans="1:27" s="85" customFormat="1" x14ac:dyDescent="0.3">
      <c r="A28" s="40" t="s">
        <v>95</v>
      </c>
      <c r="B28" s="40" t="str">
        <f>VLOOKUP(A28,'CENTROS DE COSTOS'!A:D,2,0)</f>
        <v>0036-0001</v>
      </c>
      <c r="C28" s="40" t="str">
        <f>VLOOKUP(A28,'CENTROS DE COSTOS'!A:D,3,0)</f>
        <v>Wompi Costa</v>
      </c>
      <c r="D28" s="40">
        <v>70001</v>
      </c>
      <c r="E28" s="40" t="s">
        <v>12515</v>
      </c>
      <c r="F28" s="40">
        <v>36398</v>
      </c>
      <c r="G28" s="40" t="s">
        <v>33</v>
      </c>
      <c r="H28" s="40" t="s">
        <v>504</v>
      </c>
      <c r="I28" s="40" t="s">
        <v>95</v>
      </c>
      <c r="J28" s="40" t="s">
        <v>12568</v>
      </c>
      <c r="K28" s="40" t="s">
        <v>1170</v>
      </c>
      <c r="L28" s="40" t="s">
        <v>12622</v>
      </c>
      <c r="M28" s="103">
        <v>45975.503472222219</v>
      </c>
      <c r="N28" s="103">
        <v>45975.550694444442</v>
      </c>
      <c r="O28" s="40" t="s">
        <v>36</v>
      </c>
      <c r="P28" s="40" t="s">
        <v>12654</v>
      </c>
      <c r="Q28" s="40" t="s">
        <v>1494</v>
      </c>
      <c r="R28" s="40" t="s">
        <v>1846</v>
      </c>
      <c r="S28" s="40" t="s">
        <v>12682</v>
      </c>
      <c r="T28" s="40" t="s">
        <v>1172</v>
      </c>
      <c r="U28" s="40">
        <v>0</v>
      </c>
      <c r="V28" s="40" t="str">
        <f>VLOOKUP(D28,TIPOLOGIA!A:F,5,0)</f>
        <v>PRINCIPAL</v>
      </c>
      <c r="W28" s="40" t="str">
        <f>VLOOKUP(D28,TIPOLOGIA!A:F,6,0)</f>
        <v>TERRESTRE</v>
      </c>
      <c r="X28" s="40" t="s">
        <v>1176</v>
      </c>
      <c r="Y28" s="40">
        <v>1</v>
      </c>
      <c r="Z28" s="108">
        <f>IF(T28="SOPORTE_TELEFÓNICO",'TARIFAS 2025'!$B$14,IF(V28="PRINCIPAL",'TARIFAS 2025'!$B$10,IF(V28="INTERMEDIA",'TARIFAS 2025'!$C$10,IF(V28="LEJANA",'TARIFAS 2025'!$D$10))))</f>
        <v>101766</v>
      </c>
      <c r="AA28" s="29">
        <f t="shared" si="0"/>
        <v>101766</v>
      </c>
    </row>
    <row r="29" spans="1:27" s="85" customFormat="1" x14ac:dyDescent="0.3">
      <c r="A29" s="40" t="s">
        <v>88</v>
      </c>
      <c r="B29" s="40" t="str">
        <f>VLOOKUP(A29,'CENTROS DE COSTOS'!A:D,2,0)</f>
        <v>0036-0005</v>
      </c>
      <c r="C29" s="40" t="str">
        <f>VLOOKUP(A29,'CENTROS DE COSTOS'!A:D,3,0)</f>
        <v>Wompi Noroccidente</v>
      </c>
      <c r="D29" s="40">
        <v>5001</v>
      </c>
      <c r="E29" s="40" t="s">
        <v>12516</v>
      </c>
      <c r="F29" s="40">
        <v>34787</v>
      </c>
      <c r="G29" s="40" t="s">
        <v>33</v>
      </c>
      <c r="H29" s="40" t="s">
        <v>120</v>
      </c>
      <c r="I29" s="40" t="s">
        <v>88</v>
      </c>
      <c r="J29" s="40" t="s">
        <v>12569</v>
      </c>
      <c r="K29" s="40" t="s">
        <v>1170</v>
      </c>
      <c r="L29" s="40" t="s">
        <v>12623</v>
      </c>
      <c r="M29" s="103">
        <v>45971.466666666667</v>
      </c>
      <c r="N29" s="103">
        <v>45976.496527777781</v>
      </c>
      <c r="O29" s="40" t="s">
        <v>36</v>
      </c>
      <c r="P29" s="40" t="s">
        <v>36</v>
      </c>
      <c r="Q29" s="40" t="s">
        <v>1494</v>
      </c>
      <c r="R29" s="40" t="s">
        <v>1846</v>
      </c>
      <c r="S29" s="40" t="s">
        <v>12683</v>
      </c>
      <c r="T29" s="40" t="s">
        <v>1172</v>
      </c>
      <c r="U29" s="40">
        <v>0</v>
      </c>
      <c r="V29" s="40" t="str">
        <f>VLOOKUP(D29,TIPOLOGIA!A:F,5,0)</f>
        <v>PRINCIPAL</v>
      </c>
      <c r="W29" s="40" t="str">
        <f>VLOOKUP(D29,TIPOLOGIA!A:F,6,0)</f>
        <v>TERRESTRE</v>
      </c>
      <c r="X29" s="40" t="s">
        <v>5084</v>
      </c>
      <c r="Y29" s="40">
        <v>2</v>
      </c>
      <c r="Z29" s="108">
        <f>IF(T29="SOPORTE_TELEFÓNICO",'TARIFAS 2025'!$B$14,IF(V29="PRINCIPAL",'TARIFAS 2025'!$B$10,IF(V29="INTERMEDIA",'TARIFAS 2025'!$C$10,IF(V29="LEJANA",'TARIFAS 2025'!$D$10))))</f>
        <v>101766</v>
      </c>
      <c r="AA29" s="29">
        <f t="shared" si="0"/>
        <v>203532</v>
      </c>
    </row>
    <row r="30" spans="1:27" s="85" customFormat="1" x14ac:dyDescent="0.3">
      <c r="A30" s="40" t="s">
        <v>71</v>
      </c>
      <c r="B30" s="40" t="str">
        <f>VLOOKUP(A30,'CENTROS DE COSTOS'!A:D,2,0)</f>
        <v>0036-0004</v>
      </c>
      <c r="C30" s="40" t="str">
        <f>VLOOKUP(A30,'CENTROS DE COSTOS'!A:D,3,0)</f>
        <v>Wompi Centro</v>
      </c>
      <c r="D30" s="40">
        <v>11001</v>
      </c>
      <c r="E30" s="40" t="s">
        <v>12517</v>
      </c>
      <c r="F30" s="40">
        <v>68675</v>
      </c>
      <c r="G30" s="40" t="s">
        <v>33</v>
      </c>
      <c r="H30" s="40" t="s">
        <v>618</v>
      </c>
      <c r="I30" s="40" t="s">
        <v>71</v>
      </c>
      <c r="J30" s="40" t="s">
        <v>12570</v>
      </c>
      <c r="K30" s="40" t="s">
        <v>1170</v>
      </c>
      <c r="L30" s="40" t="s">
        <v>12624</v>
      </c>
      <c r="M30" s="103">
        <v>45971.466666666667</v>
      </c>
      <c r="N30" s="103">
        <v>45976.507638888892</v>
      </c>
      <c r="O30" s="40" t="s">
        <v>36</v>
      </c>
      <c r="P30" s="40" t="s">
        <v>36</v>
      </c>
      <c r="Q30" s="40" t="s">
        <v>1494</v>
      </c>
      <c r="R30" s="40" t="s">
        <v>1846</v>
      </c>
      <c r="S30" s="40" t="s">
        <v>12684</v>
      </c>
      <c r="T30" s="40" t="s">
        <v>1172</v>
      </c>
      <c r="U30" s="40">
        <v>0</v>
      </c>
      <c r="V30" s="40" t="str">
        <f>VLOOKUP(D30,TIPOLOGIA!A:F,5,0)</f>
        <v>PRINCIPAL</v>
      </c>
      <c r="W30" s="40" t="str">
        <f>VLOOKUP(D30,TIPOLOGIA!A:F,6,0)</f>
        <v>TERRESTRE</v>
      </c>
      <c r="X30" s="40" t="s">
        <v>1383</v>
      </c>
      <c r="Y30" s="40">
        <v>1</v>
      </c>
      <c r="Z30" s="108">
        <f>IF(T30="SOPORTE_TELEFÓNICO",'TARIFAS 2025'!$B$14,IF(V30="PRINCIPAL",'TARIFAS 2025'!$B$10,IF(V30="INTERMEDIA",'TARIFAS 2025'!$C$10,IF(V30="LEJANA",'TARIFAS 2025'!$D$10))))</f>
        <v>101766</v>
      </c>
      <c r="AA30" s="29">
        <f t="shared" si="0"/>
        <v>101766</v>
      </c>
    </row>
    <row r="31" spans="1:27" s="85" customFormat="1" x14ac:dyDescent="0.3">
      <c r="A31" s="40" t="s">
        <v>95</v>
      </c>
      <c r="B31" s="40" t="str">
        <f>VLOOKUP(A31,'CENTROS DE COSTOS'!A:D,2,0)</f>
        <v>0036-0001</v>
      </c>
      <c r="C31" s="40" t="str">
        <f>VLOOKUP(A31,'CENTROS DE COSTOS'!A:D,3,0)</f>
        <v>Wompi Costa</v>
      </c>
      <c r="D31" s="40">
        <v>70001</v>
      </c>
      <c r="E31" s="40" t="s">
        <v>12518</v>
      </c>
      <c r="F31" s="40">
        <v>57557</v>
      </c>
      <c r="G31" s="40" t="s">
        <v>33</v>
      </c>
      <c r="H31" s="40" t="s">
        <v>504</v>
      </c>
      <c r="I31" s="40" t="s">
        <v>95</v>
      </c>
      <c r="J31" s="40" t="s">
        <v>12571</v>
      </c>
      <c r="K31" s="40" t="s">
        <v>1170</v>
      </c>
      <c r="L31" s="40" t="s">
        <v>12625</v>
      </c>
      <c r="M31" s="103">
        <v>45973.589583333327</v>
      </c>
      <c r="N31" s="103">
        <v>45976.538888888892</v>
      </c>
      <c r="O31" s="40" t="s">
        <v>36</v>
      </c>
      <c r="P31" s="40" t="s">
        <v>36</v>
      </c>
      <c r="Q31" s="40" t="s">
        <v>1494</v>
      </c>
      <c r="R31" s="40" t="s">
        <v>1846</v>
      </c>
      <c r="S31" s="40" t="s">
        <v>12685</v>
      </c>
      <c r="T31" s="40" t="s">
        <v>1172</v>
      </c>
      <c r="U31" s="40">
        <v>0</v>
      </c>
      <c r="V31" s="40" t="str">
        <f>VLOOKUP(D31,TIPOLOGIA!A:F,5,0)</f>
        <v>PRINCIPAL</v>
      </c>
      <c r="W31" s="40" t="str">
        <f>VLOOKUP(D31,TIPOLOGIA!A:F,6,0)</f>
        <v>TERRESTRE</v>
      </c>
      <c r="X31" s="40" t="s">
        <v>1176</v>
      </c>
      <c r="Y31" s="40">
        <v>1</v>
      </c>
      <c r="Z31" s="108">
        <f>IF(T31="SOPORTE_TELEFÓNICO",'TARIFAS 2025'!$B$14,IF(V31="PRINCIPAL",'TARIFAS 2025'!$B$10,IF(V31="INTERMEDIA",'TARIFAS 2025'!$C$10,IF(V31="LEJANA",'TARIFAS 2025'!$D$10))))</f>
        <v>101766</v>
      </c>
      <c r="AA31" s="29">
        <f t="shared" si="0"/>
        <v>101766</v>
      </c>
    </row>
    <row r="32" spans="1:27" s="85" customFormat="1" x14ac:dyDescent="0.3">
      <c r="A32" s="40" t="s">
        <v>77</v>
      </c>
      <c r="B32" s="40" t="str">
        <f>VLOOKUP(A32,'CENTROS DE COSTOS'!A:D,2,0)</f>
        <v>0036-0003</v>
      </c>
      <c r="C32" s="40" t="str">
        <f>VLOOKUP(A32,'CENTROS DE COSTOS'!A:D,3,0)</f>
        <v>Wompi Suroccidente</v>
      </c>
      <c r="D32" s="40">
        <v>19001</v>
      </c>
      <c r="E32" s="40" t="s">
        <v>12519</v>
      </c>
      <c r="F32" s="40">
        <v>53692</v>
      </c>
      <c r="G32" s="40" t="s">
        <v>33</v>
      </c>
      <c r="H32" s="40" t="s">
        <v>498</v>
      </c>
      <c r="I32" s="40" t="s">
        <v>93</v>
      </c>
      <c r="J32" s="40" t="s">
        <v>12572</v>
      </c>
      <c r="K32" s="40" t="s">
        <v>1170</v>
      </c>
      <c r="L32" s="40" t="s">
        <v>12626</v>
      </c>
      <c r="M32" s="103">
        <v>45974.463194444441</v>
      </c>
      <c r="N32" s="103">
        <v>45976.541666666657</v>
      </c>
      <c r="O32" s="40" t="s">
        <v>36</v>
      </c>
      <c r="P32" s="40" t="s">
        <v>36</v>
      </c>
      <c r="Q32" s="40" t="s">
        <v>1494</v>
      </c>
      <c r="R32" s="40" t="s">
        <v>1846</v>
      </c>
      <c r="S32" s="40" t="s">
        <v>12686</v>
      </c>
      <c r="T32" s="40" t="s">
        <v>1172</v>
      </c>
      <c r="U32" s="40">
        <v>0</v>
      </c>
      <c r="V32" s="40" t="str">
        <f>VLOOKUP(D32,TIPOLOGIA!A:F,5,0)</f>
        <v>LEJANA</v>
      </c>
      <c r="W32" s="40" t="str">
        <f>VLOOKUP(D32,TIPOLOGIA!A:F,6,0)</f>
        <v>TERRESTRE</v>
      </c>
      <c r="X32" s="40" t="s">
        <v>1194</v>
      </c>
      <c r="Y32" s="40">
        <v>1</v>
      </c>
      <c r="Z32" s="108">
        <f>IF(T32="SOPORTE_TELEFÓNICO",'TARIFAS 2025'!$B$14,IF(V32="PRINCIPAL",'TARIFAS 2025'!$B$10,IF(V32="INTERMEDIA",'TARIFAS 2025'!$C$10,IF(V32="LEJANA",'TARIFAS 2025'!$D$10))))</f>
        <v>707110</v>
      </c>
      <c r="AA32" s="29">
        <f t="shared" si="0"/>
        <v>707110</v>
      </c>
    </row>
    <row r="33" spans="1:27" s="85" customFormat="1" x14ac:dyDescent="0.3">
      <c r="A33" s="40" t="s">
        <v>81</v>
      </c>
      <c r="B33" s="40" t="str">
        <f>VLOOKUP(A33,'CENTROS DE COSTOS'!A:D,2,0)</f>
        <v>0036-0007</v>
      </c>
      <c r="C33" s="40" t="str">
        <f>VLOOKUP(A33,'CENTROS DE COSTOS'!A:D,3,0)</f>
        <v>Wompi Santander</v>
      </c>
      <c r="D33" s="40">
        <v>54405</v>
      </c>
      <c r="E33" s="40" t="s">
        <v>12520</v>
      </c>
      <c r="F33" s="40">
        <v>78627</v>
      </c>
      <c r="G33" s="40" t="s">
        <v>33</v>
      </c>
      <c r="H33" s="40" t="s">
        <v>891</v>
      </c>
      <c r="I33" s="40" t="s">
        <v>913</v>
      </c>
      <c r="J33" s="40" t="s">
        <v>12573</v>
      </c>
      <c r="K33" s="40" t="s">
        <v>1170</v>
      </c>
      <c r="L33" s="40" t="s">
        <v>12627</v>
      </c>
      <c r="M33" s="103">
        <v>45974.463194444441</v>
      </c>
      <c r="N33" s="103">
        <v>45976.605555555558</v>
      </c>
      <c r="O33" s="40" t="s">
        <v>36</v>
      </c>
      <c r="P33" s="40" t="s">
        <v>36</v>
      </c>
      <c r="Q33" s="40" t="s">
        <v>1494</v>
      </c>
      <c r="R33" s="40" t="s">
        <v>1846</v>
      </c>
      <c r="S33" s="40" t="s">
        <v>12687</v>
      </c>
      <c r="T33" s="40" t="s">
        <v>1172</v>
      </c>
      <c r="U33" s="40">
        <v>0</v>
      </c>
      <c r="V33" s="40" t="str">
        <f>VLOOKUP(D33,TIPOLOGIA!A:F,5,0)</f>
        <v>PRINCIPAL</v>
      </c>
      <c r="W33" s="40" t="str">
        <f>VLOOKUP(D33,TIPOLOGIA!A:F,6,0)</f>
        <v>TERRESTRE</v>
      </c>
      <c r="X33" s="40" t="s">
        <v>1211</v>
      </c>
      <c r="Y33" s="40">
        <v>1</v>
      </c>
      <c r="Z33" s="108">
        <f>IF(T33="SOPORTE_TELEFÓNICO",'TARIFAS 2025'!$B$14,IF(V33="PRINCIPAL",'TARIFAS 2025'!$B$10,IF(V33="INTERMEDIA",'TARIFAS 2025'!$C$10,IF(V33="LEJANA",'TARIFAS 2025'!$D$10))))</f>
        <v>101766</v>
      </c>
      <c r="AA33" s="29">
        <f t="shared" si="0"/>
        <v>101766</v>
      </c>
    </row>
    <row r="34" spans="1:27" s="85" customFormat="1" x14ac:dyDescent="0.3">
      <c r="A34" s="40" t="s">
        <v>92</v>
      </c>
      <c r="B34" s="40" t="str">
        <f>VLOOKUP(A34,'CENTROS DE COSTOS'!A:D,2,0)</f>
        <v>0036-0002</v>
      </c>
      <c r="C34" s="40" t="str">
        <f>VLOOKUP(A34,'CENTROS DE COSTOS'!A:D,3,0)</f>
        <v>Wompi Eje Cafetero</v>
      </c>
      <c r="D34" s="40">
        <v>66170</v>
      </c>
      <c r="E34" s="40" t="s">
        <v>12521</v>
      </c>
      <c r="F34" s="40">
        <v>80663</v>
      </c>
      <c r="G34" s="40" t="s">
        <v>33</v>
      </c>
      <c r="H34" s="40" t="s">
        <v>458</v>
      </c>
      <c r="I34" s="40" t="s">
        <v>951</v>
      </c>
      <c r="J34" s="40" t="s">
        <v>12574</v>
      </c>
      <c r="K34" s="40" t="s">
        <v>1170</v>
      </c>
      <c r="L34" s="40" t="s">
        <v>12628</v>
      </c>
      <c r="M34" s="103">
        <v>45980.431250000001</v>
      </c>
      <c r="N34" s="103">
        <v>45980.458333333343</v>
      </c>
      <c r="O34" s="40" t="s">
        <v>36</v>
      </c>
      <c r="P34" s="40" t="s">
        <v>12654</v>
      </c>
      <c r="Q34" s="40" t="s">
        <v>1494</v>
      </c>
      <c r="R34" s="40" t="s">
        <v>1846</v>
      </c>
      <c r="S34" s="40" t="s">
        <v>12688</v>
      </c>
      <c r="T34" s="40" t="s">
        <v>1172</v>
      </c>
      <c r="U34" s="40">
        <v>0</v>
      </c>
      <c r="V34" s="40" t="str">
        <f>VLOOKUP(D34,TIPOLOGIA!A:F,5,0)</f>
        <v>PRINCIPAL</v>
      </c>
      <c r="W34" s="40" t="str">
        <f>VLOOKUP(D34,TIPOLOGIA!A:F,6,0)</f>
        <v>TERRESTRE</v>
      </c>
      <c r="X34" s="40" t="s">
        <v>1175</v>
      </c>
      <c r="Y34" s="40">
        <v>1</v>
      </c>
      <c r="Z34" s="108">
        <f>IF(T34="SOPORTE_TELEFÓNICO",'TARIFAS 2025'!$B$14,IF(V34="PRINCIPAL",'TARIFAS 2025'!$B$10,IF(V34="INTERMEDIA",'TARIFAS 2025'!$C$10,IF(V34="LEJANA",'TARIFAS 2025'!$D$10))))</f>
        <v>101766</v>
      </c>
      <c r="AA34" s="29">
        <f t="shared" si="0"/>
        <v>101766</v>
      </c>
    </row>
    <row r="35" spans="1:27" s="85" customFormat="1" x14ac:dyDescent="0.3">
      <c r="A35" s="40" t="s">
        <v>71</v>
      </c>
      <c r="B35" s="40" t="str">
        <f>VLOOKUP(A35,'CENTROS DE COSTOS'!A:D,2,0)</f>
        <v>0036-0004</v>
      </c>
      <c r="C35" s="40" t="str">
        <f>VLOOKUP(A35,'CENTROS DE COSTOS'!A:D,3,0)</f>
        <v>Wompi Centro</v>
      </c>
      <c r="D35" s="40">
        <v>25290</v>
      </c>
      <c r="E35" s="40" t="s">
        <v>12522</v>
      </c>
      <c r="F35" s="40">
        <v>71112</v>
      </c>
      <c r="G35" s="40" t="s">
        <v>33</v>
      </c>
      <c r="H35" s="40" t="s">
        <v>618</v>
      </c>
      <c r="I35" s="40" t="s">
        <v>652</v>
      </c>
      <c r="J35" s="40" t="s">
        <v>12575</v>
      </c>
      <c r="K35" s="40" t="s">
        <v>1170</v>
      </c>
      <c r="L35" s="40" t="s">
        <v>12629</v>
      </c>
      <c r="M35" s="103">
        <v>45979.540972222218</v>
      </c>
      <c r="N35" s="103">
        <v>45980.461111111108</v>
      </c>
      <c r="O35" s="40" t="s">
        <v>36</v>
      </c>
      <c r="P35" s="40" t="s">
        <v>36</v>
      </c>
      <c r="Q35" s="40" t="s">
        <v>1494</v>
      </c>
      <c r="R35" s="40" t="s">
        <v>1846</v>
      </c>
      <c r="S35" s="40" t="s">
        <v>12689</v>
      </c>
      <c r="T35" s="40" t="s">
        <v>1172</v>
      </c>
      <c r="U35" s="40">
        <v>0</v>
      </c>
      <c r="V35" s="40" t="str">
        <f>VLOOKUP(D35,TIPOLOGIA!A:F,5,0)</f>
        <v>INTERMEDIA</v>
      </c>
      <c r="W35" s="40" t="str">
        <f>VLOOKUP(D35,TIPOLOGIA!A:F,6,0)</f>
        <v>TERRESTRE</v>
      </c>
      <c r="X35" s="40" t="s">
        <v>1202</v>
      </c>
      <c r="Y35" s="40">
        <v>1</v>
      </c>
      <c r="Z35" s="108">
        <f>IF(T35="SOPORTE_TELEFÓNICO",'TARIFAS 2025'!$B$14,IF(V35="PRINCIPAL",'TARIFAS 2025'!$B$10,IF(V35="INTERMEDIA",'TARIFAS 2025'!$C$10,IF(V35="LEJANA",'TARIFAS 2025'!$D$10))))</f>
        <v>318400</v>
      </c>
      <c r="AA35" s="29">
        <f t="shared" si="0"/>
        <v>318400</v>
      </c>
    </row>
    <row r="36" spans="1:27" s="85" customFormat="1" x14ac:dyDescent="0.3">
      <c r="A36" s="40" t="s">
        <v>71</v>
      </c>
      <c r="B36" s="40" t="str">
        <f>VLOOKUP(A36,'CENTROS DE COSTOS'!A:D,2,0)</f>
        <v>0036-0004</v>
      </c>
      <c r="C36" s="40" t="str">
        <f>VLOOKUP(A36,'CENTROS DE COSTOS'!A:D,3,0)</f>
        <v>Wompi Centro</v>
      </c>
      <c r="D36" s="40">
        <v>11001</v>
      </c>
      <c r="E36" s="40" t="s">
        <v>12523</v>
      </c>
      <c r="F36" s="40">
        <v>68901</v>
      </c>
      <c r="G36" s="40" t="s">
        <v>33</v>
      </c>
      <c r="H36" s="40" t="s">
        <v>618</v>
      </c>
      <c r="I36" s="40" t="s">
        <v>71</v>
      </c>
      <c r="J36" s="40" t="s">
        <v>12576</v>
      </c>
      <c r="K36" s="40" t="s">
        <v>1170</v>
      </c>
      <c r="L36" s="40" t="s">
        <v>12630</v>
      </c>
      <c r="M36" s="103">
        <v>45979.540972222218</v>
      </c>
      <c r="N36" s="103">
        <v>45980.463194444441</v>
      </c>
      <c r="O36" s="40" t="s">
        <v>36</v>
      </c>
      <c r="P36" s="40" t="s">
        <v>36</v>
      </c>
      <c r="Q36" s="40" t="s">
        <v>1494</v>
      </c>
      <c r="R36" s="40" t="s">
        <v>1846</v>
      </c>
      <c r="S36" s="40" t="s">
        <v>12690</v>
      </c>
      <c r="T36" s="40" t="s">
        <v>1172</v>
      </c>
      <c r="U36" s="40">
        <v>0</v>
      </c>
      <c r="V36" s="40" t="str">
        <f>VLOOKUP(D36,TIPOLOGIA!A:F,5,0)</f>
        <v>PRINCIPAL</v>
      </c>
      <c r="W36" s="40" t="str">
        <f>VLOOKUP(D36,TIPOLOGIA!A:F,6,0)</f>
        <v>TERRESTRE</v>
      </c>
      <c r="X36" s="40" t="s">
        <v>1225</v>
      </c>
      <c r="Y36" s="40">
        <v>1</v>
      </c>
      <c r="Z36" s="108">
        <f>IF(T36="SOPORTE_TELEFÓNICO",'TARIFAS 2025'!$B$14,IF(V36="PRINCIPAL",'TARIFAS 2025'!$B$10,IF(V36="INTERMEDIA",'TARIFAS 2025'!$C$10,IF(V36="LEJANA",'TARIFAS 2025'!$D$10))))</f>
        <v>101766</v>
      </c>
      <c r="AA36" s="29">
        <f t="shared" si="0"/>
        <v>101766</v>
      </c>
    </row>
    <row r="37" spans="1:27" s="85" customFormat="1" x14ac:dyDescent="0.3">
      <c r="A37" s="40" t="s">
        <v>96</v>
      </c>
      <c r="B37" s="40" t="str">
        <f>VLOOKUP(A37,'CENTROS DE COSTOS'!A:D,2,0)</f>
        <v>0036-0007</v>
      </c>
      <c r="C37" s="40" t="str">
        <f>VLOOKUP(A37,'CENTROS DE COSTOS'!A:D,3,0)</f>
        <v>Wompi Santander</v>
      </c>
      <c r="D37" s="40">
        <v>15759</v>
      </c>
      <c r="E37" s="40" t="s">
        <v>12524</v>
      </c>
      <c r="F37" s="40">
        <v>61816</v>
      </c>
      <c r="G37" s="40" t="s">
        <v>33</v>
      </c>
      <c r="H37" s="40" t="s">
        <v>322</v>
      </c>
      <c r="I37" s="40" t="s">
        <v>412</v>
      </c>
      <c r="J37" s="40" t="s">
        <v>12577</v>
      </c>
      <c r="K37" s="40" t="s">
        <v>1170</v>
      </c>
      <c r="L37" s="40" t="s">
        <v>12631</v>
      </c>
      <c r="M37" s="103">
        <v>45979.540972222218</v>
      </c>
      <c r="N37" s="103">
        <v>45980.484722222223</v>
      </c>
      <c r="O37" s="40" t="s">
        <v>36</v>
      </c>
      <c r="P37" s="40" t="s">
        <v>36</v>
      </c>
      <c r="Q37" s="40" t="s">
        <v>1494</v>
      </c>
      <c r="R37" s="40" t="s">
        <v>1846</v>
      </c>
      <c r="S37" s="40" t="s">
        <v>12691</v>
      </c>
      <c r="T37" s="40" t="s">
        <v>1172</v>
      </c>
      <c r="U37" s="40">
        <v>0</v>
      </c>
      <c r="V37" s="40" t="str">
        <f>VLOOKUP(D37,TIPOLOGIA!A:F,5,0)</f>
        <v>INTERMEDIA</v>
      </c>
      <c r="W37" s="40" t="str">
        <f>VLOOKUP(D37,TIPOLOGIA!A:F,6,0)</f>
        <v>TERRESTRE</v>
      </c>
      <c r="X37" s="40" t="s">
        <v>1234</v>
      </c>
      <c r="Y37" s="40">
        <v>1</v>
      </c>
      <c r="Z37" s="108">
        <f>IF(T37="SOPORTE_TELEFÓNICO",'TARIFAS 2025'!$B$14,IF(V37="PRINCIPAL",'TARIFAS 2025'!$B$10,IF(V37="INTERMEDIA",'TARIFAS 2025'!$C$10,IF(V37="LEJANA",'TARIFAS 2025'!$D$10))))</f>
        <v>318400</v>
      </c>
      <c r="AA37" s="29">
        <f t="shared" si="0"/>
        <v>318400</v>
      </c>
    </row>
    <row r="38" spans="1:27" s="85" customFormat="1" x14ac:dyDescent="0.3">
      <c r="A38" s="40" t="s">
        <v>85</v>
      </c>
      <c r="B38" s="40" t="str">
        <f>VLOOKUP(A38,'CENTROS DE COSTOS'!A:D,2,0)</f>
        <v>0036-0006</v>
      </c>
      <c r="C38" s="40" t="str">
        <f>VLOOKUP(A38,'CENTROS DE COSTOS'!A:D,3,0)</f>
        <v>Wompi Oriente</v>
      </c>
      <c r="D38" s="40">
        <v>73001</v>
      </c>
      <c r="E38" s="40" t="s">
        <v>12525</v>
      </c>
      <c r="F38" s="40">
        <v>62460</v>
      </c>
      <c r="G38" s="40" t="s">
        <v>33</v>
      </c>
      <c r="H38" s="40" t="s">
        <v>1056</v>
      </c>
      <c r="I38" s="40" t="s">
        <v>85</v>
      </c>
      <c r="J38" s="40" t="s">
        <v>12578</v>
      </c>
      <c r="K38" s="40" t="s">
        <v>1170</v>
      </c>
      <c r="L38" s="40" t="s">
        <v>12632</v>
      </c>
      <c r="M38" s="103">
        <v>45979.540972222218</v>
      </c>
      <c r="N38" s="103">
        <v>45980.488888888889</v>
      </c>
      <c r="O38" s="40" t="s">
        <v>36</v>
      </c>
      <c r="P38" s="40" t="s">
        <v>36</v>
      </c>
      <c r="Q38" s="40" t="s">
        <v>1494</v>
      </c>
      <c r="R38" s="40" t="s">
        <v>1846</v>
      </c>
      <c r="S38" s="40" t="s">
        <v>12692</v>
      </c>
      <c r="T38" s="40" t="s">
        <v>1172</v>
      </c>
      <c r="U38" s="40">
        <v>0</v>
      </c>
      <c r="V38" s="40" t="str">
        <f>VLOOKUP(D38,TIPOLOGIA!A:F,5,0)</f>
        <v>PRINCIPAL</v>
      </c>
      <c r="W38" s="40" t="str">
        <f>VLOOKUP(D38,TIPOLOGIA!A:F,6,0)</f>
        <v>TERRESTRE</v>
      </c>
      <c r="X38" s="40" t="s">
        <v>1319</v>
      </c>
      <c r="Y38" s="40">
        <v>1</v>
      </c>
      <c r="Z38" s="108">
        <f>IF(T38="SOPORTE_TELEFÓNICO",'TARIFAS 2025'!$B$14,IF(V38="PRINCIPAL",'TARIFAS 2025'!$B$10,IF(V38="INTERMEDIA",'TARIFAS 2025'!$C$10,IF(V38="LEJANA",'TARIFAS 2025'!$D$10))))</f>
        <v>101766</v>
      </c>
      <c r="AA38" s="29">
        <f t="shared" si="0"/>
        <v>101766</v>
      </c>
    </row>
    <row r="39" spans="1:27" s="85" customFormat="1" x14ac:dyDescent="0.3">
      <c r="A39" s="40" t="s">
        <v>92</v>
      </c>
      <c r="B39" s="40" t="str">
        <f>VLOOKUP(A39,'CENTROS DE COSTOS'!A:D,2,0)</f>
        <v>0036-0002</v>
      </c>
      <c r="C39" s="40" t="str">
        <f>VLOOKUP(A39,'CENTROS DE COSTOS'!A:D,3,0)</f>
        <v>Wompi Eje Cafetero</v>
      </c>
      <c r="D39" s="40">
        <v>66001</v>
      </c>
      <c r="E39" s="40" t="s">
        <v>12526</v>
      </c>
      <c r="F39" s="40">
        <v>75088</v>
      </c>
      <c r="G39" s="40" t="s">
        <v>33</v>
      </c>
      <c r="H39" s="40" t="s">
        <v>458</v>
      </c>
      <c r="I39" s="40" t="s">
        <v>92</v>
      </c>
      <c r="J39" s="40" t="s">
        <v>6969</v>
      </c>
      <c r="K39" s="40" t="s">
        <v>1170</v>
      </c>
      <c r="L39" s="40" t="s">
        <v>12633</v>
      </c>
      <c r="M39" s="103">
        <v>45979.540972222218</v>
      </c>
      <c r="N39" s="103">
        <v>45980.598611111112</v>
      </c>
      <c r="O39" s="40" t="s">
        <v>36</v>
      </c>
      <c r="P39" s="40" t="s">
        <v>36</v>
      </c>
      <c r="Q39" s="40" t="s">
        <v>1494</v>
      </c>
      <c r="R39" s="40" t="s">
        <v>1846</v>
      </c>
      <c r="S39" s="40" t="s">
        <v>12693</v>
      </c>
      <c r="T39" s="40" t="s">
        <v>1172</v>
      </c>
      <c r="U39" s="40">
        <v>0</v>
      </c>
      <c r="V39" s="40" t="str">
        <f>VLOOKUP(D39,TIPOLOGIA!A:F,5,0)</f>
        <v>PRINCIPAL</v>
      </c>
      <c r="W39" s="40" t="str">
        <f>VLOOKUP(D39,TIPOLOGIA!A:F,6,0)</f>
        <v>TERRESTRE</v>
      </c>
      <c r="X39" s="40" t="s">
        <v>1224</v>
      </c>
      <c r="Y39" s="40">
        <v>1</v>
      </c>
      <c r="Z39" s="108">
        <f>IF(T39="SOPORTE_TELEFÓNICO",'TARIFAS 2025'!$B$14,IF(V39="PRINCIPAL",'TARIFAS 2025'!$B$10,IF(V39="INTERMEDIA",'TARIFAS 2025'!$C$10,IF(V39="LEJANA",'TARIFAS 2025'!$D$10))))</f>
        <v>101766</v>
      </c>
      <c r="AA39" s="29">
        <f t="shared" si="0"/>
        <v>101766</v>
      </c>
    </row>
    <row r="40" spans="1:27" s="85" customFormat="1" x14ac:dyDescent="0.3">
      <c r="A40" s="40" t="s">
        <v>91</v>
      </c>
      <c r="B40" s="40" t="str">
        <f>VLOOKUP(A40,'CENTROS DE COSTOS'!A:D,2,0)</f>
        <v>0036-0003</v>
      </c>
      <c r="C40" s="40" t="str">
        <f>VLOOKUP(A40,'CENTROS DE COSTOS'!A:D,3,0)</f>
        <v>Wompi Suroccidente</v>
      </c>
      <c r="D40" s="40">
        <v>52001</v>
      </c>
      <c r="E40" s="40" t="s">
        <v>12527</v>
      </c>
      <c r="F40" s="40">
        <v>29265</v>
      </c>
      <c r="G40" s="40" t="s">
        <v>33</v>
      </c>
      <c r="H40" s="40" t="s">
        <v>133</v>
      </c>
      <c r="I40" s="40" t="s">
        <v>91</v>
      </c>
      <c r="J40" s="40" t="s">
        <v>12579</v>
      </c>
      <c r="K40" s="40" t="s">
        <v>1170</v>
      </c>
      <c r="L40" s="40" t="s">
        <v>12634</v>
      </c>
      <c r="M40" s="103">
        <v>45981.493055555547</v>
      </c>
      <c r="N40" s="103">
        <v>45982.520833333343</v>
      </c>
      <c r="O40" s="40" t="s">
        <v>36</v>
      </c>
      <c r="P40" s="40" t="s">
        <v>36</v>
      </c>
      <c r="Q40" s="40" t="s">
        <v>1494</v>
      </c>
      <c r="R40" s="40" t="s">
        <v>1846</v>
      </c>
      <c r="S40" s="40" t="s">
        <v>12694</v>
      </c>
      <c r="T40" s="40" t="s">
        <v>1172</v>
      </c>
      <c r="U40" s="40">
        <v>0</v>
      </c>
      <c r="V40" s="40" t="str">
        <f>VLOOKUP(D40,TIPOLOGIA!A:F,5,0)</f>
        <v>PRINCIPAL</v>
      </c>
      <c r="W40" s="40" t="str">
        <f>VLOOKUP(D40,TIPOLOGIA!A:F,6,0)</f>
        <v>TERRESTRE</v>
      </c>
      <c r="X40" s="40" t="s">
        <v>1195</v>
      </c>
      <c r="Y40" s="40">
        <v>1</v>
      </c>
      <c r="Z40" s="108">
        <f>IF(T40="SOPORTE_TELEFÓNICO",'TARIFAS 2025'!$B$14,IF(V40="PRINCIPAL",'TARIFAS 2025'!$B$10,IF(V40="INTERMEDIA",'TARIFAS 2025'!$C$10,IF(V40="LEJANA",'TARIFAS 2025'!$D$10))))</f>
        <v>101766</v>
      </c>
      <c r="AA40" s="29">
        <f t="shared" si="0"/>
        <v>101766</v>
      </c>
    </row>
    <row r="41" spans="1:27" s="85" customFormat="1" x14ac:dyDescent="0.3">
      <c r="A41" s="40" t="s">
        <v>71</v>
      </c>
      <c r="B41" s="40" t="str">
        <f>VLOOKUP(A41,'CENTROS DE COSTOS'!A:D,2,0)</f>
        <v>0036-0004</v>
      </c>
      <c r="C41" s="40" t="str">
        <f>VLOOKUP(A41,'CENTROS DE COSTOS'!A:D,3,0)</f>
        <v>Wompi Centro</v>
      </c>
      <c r="D41" s="40">
        <v>11001</v>
      </c>
      <c r="E41" s="40" t="s">
        <v>12528</v>
      </c>
      <c r="F41" s="40">
        <v>47170</v>
      </c>
      <c r="G41" s="40" t="s">
        <v>33</v>
      </c>
      <c r="H41" s="40" t="s">
        <v>618</v>
      </c>
      <c r="I41" s="40" t="s">
        <v>71</v>
      </c>
      <c r="J41" s="40" t="s">
        <v>12580</v>
      </c>
      <c r="K41" s="40" t="s">
        <v>1170</v>
      </c>
      <c r="L41" s="40" t="s">
        <v>12635</v>
      </c>
      <c r="M41" s="103">
        <v>45981.493055555547</v>
      </c>
      <c r="N41" s="103">
        <v>45983.604861111111</v>
      </c>
      <c r="O41" s="40" t="s">
        <v>36</v>
      </c>
      <c r="P41" s="40" t="s">
        <v>36</v>
      </c>
      <c r="Q41" s="40" t="s">
        <v>1847</v>
      </c>
      <c r="R41" s="40" t="s">
        <v>1848</v>
      </c>
      <c r="S41" s="40" t="s">
        <v>12695</v>
      </c>
      <c r="T41" s="40" t="s">
        <v>1254</v>
      </c>
      <c r="U41" s="40">
        <v>0</v>
      </c>
      <c r="V41" s="40" t="str">
        <f>VLOOKUP(D41,TIPOLOGIA!A:F,5,0)</f>
        <v>PRINCIPAL</v>
      </c>
      <c r="W41" s="40" t="str">
        <f>VLOOKUP(D41,TIPOLOGIA!A:F,6,0)</f>
        <v>TERRESTRE</v>
      </c>
      <c r="X41" s="40" t="s">
        <v>1455</v>
      </c>
      <c r="Y41" s="40">
        <v>2</v>
      </c>
      <c r="Z41" s="108">
        <f>IF(T41="SOPORTE_TELEFÓNICO",'TARIFAS 2025'!$B$14,IF(V41="PRINCIPAL",'TARIFAS 2025'!$B$10,IF(V41="INTERMEDIA",'TARIFAS 2025'!$C$10,IF(V41="LEJANA",'TARIFAS 2025'!$D$10))))</f>
        <v>22000</v>
      </c>
      <c r="AA41" s="29">
        <f t="shared" si="0"/>
        <v>44000</v>
      </c>
    </row>
    <row r="42" spans="1:27" x14ac:dyDescent="0.3">
      <c r="A42" s="40" t="s">
        <v>71</v>
      </c>
      <c r="B42" s="40" t="str">
        <f>VLOOKUP(A42,'CENTROS DE COSTOS'!A:D,2,0)</f>
        <v>0036-0004</v>
      </c>
      <c r="C42" s="40" t="str">
        <f>VLOOKUP(A42,'CENTROS DE COSTOS'!A:D,3,0)</f>
        <v>Wompi Centro</v>
      </c>
      <c r="D42" s="40">
        <v>25473</v>
      </c>
      <c r="E42" s="40" t="s">
        <v>12529</v>
      </c>
      <c r="F42" s="40">
        <v>58324</v>
      </c>
      <c r="G42" s="40"/>
      <c r="H42" s="40" t="s">
        <v>618</v>
      </c>
      <c r="I42" s="40" t="s">
        <v>620</v>
      </c>
      <c r="J42" s="40" t="s">
        <v>12581</v>
      </c>
      <c r="K42" s="40"/>
      <c r="L42" s="40" t="s">
        <v>12636</v>
      </c>
      <c r="M42" s="103">
        <v>45981.493055555547</v>
      </c>
      <c r="N42" s="103">
        <v>45986.822916666657</v>
      </c>
      <c r="O42" s="40" t="s">
        <v>36</v>
      </c>
      <c r="P42" s="40" t="s">
        <v>36</v>
      </c>
      <c r="Q42" s="40" t="s">
        <v>12655</v>
      </c>
      <c r="R42" s="40" t="s">
        <v>1518</v>
      </c>
      <c r="S42" s="40" t="s">
        <v>12696</v>
      </c>
      <c r="T42" s="40" t="s">
        <v>1172</v>
      </c>
      <c r="U42" s="40">
        <v>0</v>
      </c>
      <c r="V42" s="40" t="str">
        <f>VLOOKUP(D42,TIPOLOGIA!A:F,5,0)</f>
        <v>PRINCIPAL</v>
      </c>
      <c r="W42" s="40" t="str">
        <f>VLOOKUP(D42,TIPOLOGIA!A:F,6,0)</f>
        <v>TERRESTRE</v>
      </c>
      <c r="X42" s="40" t="s">
        <v>1197</v>
      </c>
      <c r="Y42" s="40">
        <v>2</v>
      </c>
      <c r="Z42" s="108">
        <f>IF(T42="SOPORTE_TELEFÓNICO",'TARIFAS 2025'!$B$14,IF(V42="PRINCIPAL",'TARIFAS 2025'!$B$10,IF(V42="INTERMEDIA",'TARIFAS 2025'!$C$10,IF(V42="LEJANA",'TARIFAS 2025'!$D$10))))</f>
        <v>101766</v>
      </c>
      <c r="AA42" s="29">
        <f t="shared" ref="AA42:AA59" si="1">Z42*Y42</f>
        <v>203532</v>
      </c>
    </row>
    <row r="43" spans="1:27" x14ac:dyDescent="0.3">
      <c r="A43" s="40" t="s">
        <v>77</v>
      </c>
      <c r="B43" s="40" t="str">
        <f>VLOOKUP(A43,'CENTROS DE COSTOS'!A:D,2,0)</f>
        <v>0036-0003</v>
      </c>
      <c r="C43" s="40" t="str">
        <f>VLOOKUP(A43,'CENTROS DE COSTOS'!A:D,3,0)</f>
        <v>Wompi Suroccidente</v>
      </c>
      <c r="D43" s="40">
        <v>19001</v>
      </c>
      <c r="E43" s="40" t="s">
        <v>12530</v>
      </c>
      <c r="F43" s="40">
        <v>76470</v>
      </c>
      <c r="G43" s="40"/>
      <c r="H43" s="40" t="s">
        <v>498</v>
      </c>
      <c r="I43" s="40" t="s">
        <v>93</v>
      </c>
      <c r="J43" s="40" t="s">
        <v>12582</v>
      </c>
      <c r="K43" s="40" t="s">
        <v>1170</v>
      </c>
      <c r="L43" s="40" t="s">
        <v>12637</v>
      </c>
      <c r="M43" s="103">
        <v>45981.493055555547</v>
      </c>
      <c r="N43" s="103">
        <v>45987.533333333333</v>
      </c>
      <c r="O43" s="40" t="s">
        <v>36</v>
      </c>
      <c r="P43" s="40" t="s">
        <v>36</v>
      </c>
      <c r="Q43" s="40" t="s">
        <v>1494</v>
      </c>
      <c r="R43" s="40" t="s">
        <v>1846</v>
      </c>
      <c r="S43" s="40" t="s">
        <v>12697</v>
      </c>
      <c r="T43" s="40" t="s">
        <v>1172</v>
      </c>
      <c r="U43" s="40">
        <v>0</v>
      </c>
      <c r="V43" s="40" t="str">
        <f>VLOOKUP(D43,TIPOLOGIA!A:F,5,0)</f>
        <v>LEJANA</v>
      </c>
      <c r="W43" s="40" t="str">
        <f>VLOOKUP(D43,TIPOLOGIA!A:F,6,0)</f>
        <v>TERRESTRE</v>
      </c>
      <c r="X43" s="40" t="s">
        <v>1194</v>
      </c>
      <c r="Y43" s="40">
        <v>1</v>
      </c>
      <c r="Z43" s="108">
        <f>IF(T43="SOPORTE_TELEFÓNICO",'TARIFAS 2025'!$B$14,IF(V43="PRINCIPAL",'TARIFAS 2025'!$B$10,IF(V43="INTERMEDIA",'TARIFAS 2025'!$C$10,IF(V43="LEJANA",'TARIFAS 2025'!$D$10))))</f>
        <v>707110</v>
      </c>
      <c r="AA43" s="29">
        <f t="shared" si="1"/>
        <v>707110</v>
      </c>
    </row>
    <row r="44" spans="1:27" x14ac:dyDescent="0.3">
      <c r="A44" s="40" t="s">
        <v>88</v>
      </c>
      <c r="B44" s="40" t="str">
        <f>VLOOKUP(A44,'CENTROS DE COSTOS'!A:D,2,0)</f>
        <v>0036-0005</v>
      </c>
      <c r="C44" s="40" t="str">
        <f>VLOOKUP(A44,'CENTROS DE COSTOS'!A:D,3,0)</f>
        <v>Wompi Noroccidente</v>
      </c>
      <c r="D44" s="40">
        <v>5001</v>
      </c>
      <c r="E44" s="40" t="s">
        <v>12531</v>
      </c>
      <c r="F44" s="40">
        <v>43422</v>
      </c>
      <c r="G44" s="40"/>
      <c r="H44" s="40" t="s">
        <v>120</v>
      </c>
      <c r="I44" s="40" t="s">
        <v>88</v>
      </c>
      <c r="J44" s="40" t="s">
        <v>12583</v>
      </c>
      <c r="K44" s="40" t="s">
        <v>1170</v>
      </c>
      <c r="L44" s="40" t="s">
        <v>12638</v>
      </c>
      <c r="M44" s="103">
        <v>45981.493055555547</v>
      </c>
      <c r="N44" s="103">
        <v>45987.658333333333</v>
      </c>
      <c r="O44" s="40" t="s">
        <v>36</v>
      </c>
      <c r="P44" s="40" t="s">
        <v>36</v>
      </c>
      <c r="Q44" s="40" t="s">
        <v>1847</v>
      </c>
      <c r="R44" s="40" t="s">
        <v>1848</v>
      </c>
      <c r="S44" s="40" t="s">
        <v>12698</v>
      </c>
      <c r="T44" s="40" t="s">
        <v>1172</v>
      </c>
      <c r="U44" s="40">
        <v>0</v>
      </c>
      <c r="V44" s="40" t="str">
        <f>VLOOKUP(D44,TIPOLOGIA!A:F,5,0)</f>
        <v>PRINCIPAL</v>
      </c>
      <c r="W44" s="40" t="str">
        <f>VLOOKUP(D44,TIPOLOGIA!A:F,6,0)</f>
        <v>TERRESTRE</v>
      </c>
      <c r="X44" s="40" t="s">
        <v>12713</v>
      </c>
      <c r="Y44" s="40">
        <v>1</v>
      </c>
      <c r="Z44" s="108">
        <f>IF(T44="SOPORTE_TELEFÓNICO",'TARIFAS 2025'!$B$14,IF(V44="PRINCIPAL",'TARIFAS 2025'!$B$10,IF(V44="INTERMEDIA",'TARIFAS 2025'!$C$10,IF(V44="LEJANA",'TARIFAS 2025'!$D$10))))</f>
        <v>101766</v>
      </c>
      <c r="AA44" s="29">
        <f t="shared" si="1"/>
        <v>101766</v>
      </c>
    </row>
    <row r="45" spans="1:27" x14ac:dyDescent="0.3">
      <c r="A45" s="40" t="s">
        <v>92</v>
      </c>
      <c r="B45" s="40" t="str">
        <f>VLOOKUP(A45,'CENTROS DE COSTOS'!A:D,2,0)</f>
        <v>0036-0002</v>
      </c>
      <c r="C45" s="40" t="str">
        <f>VLOOKUP(A45,'CENTROS DE COSTOS'!A:D,3,0)</f>
        <v>Wompi Eje Cafetero</v>
      </c>
      <c r="D45" s="40">
        <v>66001</v>
      </c>
      <c r="E45" s="40" t="s">
        <v>12532</v>
      </c>
      <c r="F45" s="40">
        <v>70843</v>
      </c>
      <c r="G45" s="40"/>
      <c r="H45" s="40" t="s">
        <v>458</v>
      </c>
      <c r="I45" s="40" t="s">
        <v>92</v>
      </c>
      <c r="J45" s="40" t="s">
        <v>12584</v>
      </c>
      <c r="K45" s="40" t="s">
        <v>1170</v>
      </c>
      <c r="L45" s="40" t="s">
        <v>12639</v>
      </c>
      <c r="M45" s="103">
        <v>45987.536805555559</v>
      </c>
      <c r="N45" s="103">
        <v>45987.737500000003</v>
      </c>
      <c r="O45" s="40" t="s">
        <v>36</v>
      </c>
      <c r="P45" s="40" t="s">
        <v>36</v>
      </c>
      <c r="Q45" s="40" t="s">
        <v>1494</v>
      </c>
      <c r="R45" s="40" t="s">
        <v>1846</v>
      </c>
      <c r="S45" s="40" t="s">
        <v>12699</v>
      </c>
      <c r="T45" s="40" t="s">
        <v>1172</v>
      </c>
      <c r="U45" s="40">
        <v>0</v>
      </c>
      <c r="V45" s="40" t="str">
        <f>VLOOKUP(D45,TIPOLOGIA!A:F,5,0)</f>
        <v>PRINCIPAL</v>
      </c>
      <c r="W45" s="40" t="str">
        <f>VLOOKUP(D45,TIPOLOGIA!A:F,6,0)</f>
        <v>TERRESTRE</v>
      </c>
      <c r="X45" s="40" t="s">
        <v>1175</v>
      </c>
      <c r="Y45" s="40">
        <v>1</v>
      </c>
      <c r="Z45" s="108">
        <f>IF(T45="SOPORTE_TELEFÓNICO",'TARIFAS 2025'!$B$14,IF(V45="PRINCIPAL",'TARIFAS 2025'!$B$10,IF(V45="INTERMEDIA",'TARIFAS 2025'!$C$10,IF(V45="LEJANA",'TARIFAS 2025'!$D$10))))</f>
        <v>101766</v>
      </c>
      <c r="AA45" s="29">
        <f t="shared" si="1"/>
        <v>101766</v>
      </c>
    </row>
    <row r="46" spans="1:27" x14ac:dyDescent="0.3">
      <c r="A46" s="40" t="s">
        <v>88</v>
      </c>
      <c r="B46" s="40" t="str">
        <f>VLOOKUP(A46,'CENTROS DE COSTOS'!A:D,2,0)</f>
        <v>0036-0005</v>
      </c>
      <c r="C46" s="40" t="str">
        <f>VLOOKUP(A46,'CENTROS DE COSTOS'!A:D,3,0)</f>
        <v>Wompi Noroccidente</v>
      </c>
      <c r="D46" s="40">
        <v>5001</v>
      </c>
      <c r="E46" s="40" t="s">
        <v>12533</v>
      </c>
      <c r="F46" s="40">
        <v>79440</v>
      </c>
      <c r="G46" s="40"/>
      <c r="H46" s="40" t="s">
        <v>120</v>
      </c>
      <c r="I46" s="40" t="s">
        <v>88</v>
      </c>
      <c r="J46" s="40" t="s">
        <v>12585</v>
      </c>
      <c r="K46" s="40" t="s">
        <v>1170</v>
      </c>
      <c r="L46" s="40" t="s">
        <v>12640</v>
      </c>
      <c r="M46" s="103">
        <v>45981.493055555547</v>
      </c>
      <c r="N46" s="103">
        <v>45987.746527777781</v>
      </c>
      <c r="O46" s="40" t="s">
        <v>36</v>
      </c>
      <c r="P46" s="40" t="s">
        <v>36</v>
      </c>
      <c r="Q46" s="40" t="s">
        <v>1494</v>
      </c>
      <c r="R46" s="40" t="s">
        <v>1846</v>
      </c>
      <c r="S46" s="40" t="s">
        <v>12700</v>
      </c>
      <c r="T46" s="40" t="s">
        <v>1172</v>
      </c>
      <c r="U46" s="40">
        <v>0</v>
      </c>
      <c r="V46" s="40" t="str">
        <f>VLOOKUP(D46,TIPOLOGIA!A:F,5,0)</f>
        <v>PRINCIPAL</v>
      </c>
      <c r="W46" s="40" t="str">
        <f>VLOOKUP(D46,TIPOLOGIA!A:F,6,0)</f>
        <v>TERRESTRE</v>
      </c>
      <c r="X46" s="40" t="s">
        <v>5084</v>
      </c>
      <c r="Y46" s="40">
        <v>1</v>
      </c>
      <c r="Z46" s="108">
        <f>IF(T46="SOPORTE_TELEFÓNICO",'TARIFAS 2025'!$B$14,IF(V46="PRINCIPAL",'TARIFAS 2025'!$B$10,IF(V46="INTERMEDIA",'TARIFAS 2025'!$C$10,IF(V46="LEJANA",'TARIFAS 2025'!$D$10))))</f>
        <v>101766</v>
      </c>
      <c r="AA46" s="29">
        <f t="shared" si="1"/>
        <v>101766</v>
      </c>
    </row>
    <row r="47" spans="1:27" x14ac:dyDescent="0.3">
      <c r="A47" s="40" t="s">
        <v>88</v>
      </c>
      <c r="B47" s="40" t="str">
        <f>VLOOKUP(A47,'CENTROS DE COSTOS'!A:D,2,0)</f>
        <v>0036-0005</v>
      </c>
      <c r="C47" s="40" t="str">
        <f>VLOOKUP(A47,'CENTROS DE COSTOS'!A:D,3,0)</f>
        <v>Wompi Noroccidente</v>
      </c>
      <c r="D47" s="40">
        <v>5001</v>
      </c>
      <c r="E47" s="40" t="s">
        <v>12534</v>
      </c>
      <c r="F47" s="40">
        <v>37460</v>
      </c>
      <c r="G47" s="40"/>
      <c r="H47" s="40" t="s">
        <v>120</v>
      </c>
      <c r="I47" s="40" t="s">
        <v>88</v>
      </c>
      <c r="J47" s="40" t="s">
        <v>12586</v>
      </c>
      <c r="K47" s="40" t="s">
        <v>1170</v>
      </c>
      <c r="L47" s="40" t="s">
        <v>12641</v>
      </c>
      <c r="M47" s="103">
        <v>45981.493055555547</v>
      </c>
      <c r="N47" s="103">
        <v>45987.74722222222</v>
      </c>
      <c r="O47" s="40" t="s">
        <v>36</v>
      </c>
      <c r="P47" s="40" t="s">
        <v>36</v>
      </c>
      <c r="Q47" s="40" t="s">
        <v>1494</v>
      </c>
      <c r="R47" s="40" t="s">
        <v>1846</v>
      </c>
      <c r="S47" s="40" t="s">
        <v>12701</v>
      </c>
      <c r="T47" s="40" t="s">
        <v>1172</v>
      </c>
      <c r="U47" s="40">
        <v>0</v>
      </c>
      <c r="V47" s="40" t="str">
        <f>VLOOKUP(D47,TIPOLOGIA!A:F,5,0)</f>
        <v>PRINCIPAL</v>
      </c>
      <c r="W47" s="40" t="str">
        <f>VLOOKUP(D47,TIPOLOGIA!A:F,6,0)</f>
        <v>TERRESTRE</v>
      </c>
      <c r="X47" s="40" t="s">
        <v>5084</v>
      </c>
      <c r="Y47" s="40">
        <v>1</v>
      </c>
      <c r="Z47" s="108">
        <f>IF(T47="SOPORTE_TELEFÓNICO",'TARIFAS 2025'!$B$14,IF(V47="PRINCIPAL",'TARIFAS 2025'!$B$10,IF(V47="INTERMEDIA",'TARIFAS 2025'!$C$10,IF(V47="LEJANA",'TARIFAS 2025'!$D$10))))</f>
        <v>101766</v>
      </c>
      <c r="AA47" s="29">
        <f t="shared" si="1"/>
        <v>101766</v>
      </c>
    </row>
    <row r="48" spans="1:27" x14ac:dyDescent="0.3">
      <c r="A48" s="40" t="s">
        <v>81</v>
      </c>
      <c r="B48" s="40" t="str">
        <f>VLOOKUP(A48,'CENTROS DE COSTOS'!A:D,2,0)</f>
        <v>0036-0007</v>
      </c>
      <c r="C48" s="40" t="str">
        <f>VLOOKUP(A48,'CENTROS DE COSTOS'!A:D,3,0)</f>
        <v>Wompi Santander</v>
      </c>
      <c r="D48" s="40">
        <v>54001</v>
      </c>
      <c r="E48" s="40" t="s">
        <v>12535</v>
      </c>
      <c r="F48" s="40">
        <v>77305</v>
      </c>
      <c r="G48" s="40"/>
      <c r="H48" s="40" t="s">
        <v>891</v>
      </c>
      <c r="I48" s="40" t="s">
        <v>81</v>
      </c>
      <c r="J48" s="40" t="s">
        <v>12587</v>
      </c>
      <c r="K48" s="40" t="s">
        <v>1170</v>
      </c>
      <c r="L48" s="40" t="s">
        <v>12642</v>
      </c>
      <c r="M48" s="103">
        <v>45985.493750000001</v>
      </c>
      <c r="N48" s="103">
        <v>45987.765972222223</v>
      </c>
      <c r="O48" s="40" t="s">
        <v>36</v>
      </c>
      <c r="P48" s="40" t="s">
        <v>36</v>
      </c>
      <c r="Q48" s="40" t="s">
        <v>1494</v>
      </c>
      <c r="R48" s="40" t="s">
        <v>1846</v>
      </c>
      <c r="S48" s="40" t="s">
        <v>12702</v>
      </c>
      <c r="T48" s="40" t="s">
        <v>1172</v>
      </c>
      <c r="U48" s="40">
        <v>0</v>
      </c>
      <c r="V48" s="40" t="str">
        <f>VLOOKUP(D48,TIPOLOGIA!A:F,5,0)</f>
        <v>PRINCIPAL</v>
      </c>
      <c r="W48" s="40" t="str">
        <f>VLOOKUP(D48,TIPOLOGIA!A:F,6,0)</f>
        <v>TERRESTRE</v>
      </c>
      <c r="X48" s="40" t="s">
        <v>1188</v>
      </c>
      <c r="Y48" s="40">
        <v>1</v>
      </c>
      <c r="Z48" s="108">
        <f>IF(T48="SOPORTE_TELEFÓNICO",'TARIFAS 2025'!$B$14,IF(V48="PRINCIPAL",'TARIFAS 2025'!$B$10,IF(V48="INTERMEDIA",'TARIFAS 2025'!$C$10,IF(V48="LEJANA",'TARIFAS 2025'!$D$10))))</f>
        <v>101766</v>
      </c>
      <c r="AA48" s="29">
        <f t="shared" si="1"/>
        <v>101766</v>
      </c>
    </row>
    <row r="49" spans="1:27" x14ac:dyDescent="0.3">
      <c r="A49" s="40" t="s">
        <v>92</v>
      </c>
      <c r="B49" s="40" t="str">
        <f>VLOOKUP(A49,'CENTROS DE COSTOS'!A:D,2,0)</f>
        <v>0036-0002</v>
      </c>
      <c r="C49" s="40" t="str">
        <f>VLOOKUP(A49,'CENTROS DE COSTOS'!A:D,3,0)</f>
        <v>Wompi Eje Cafetero</v>
      </c>
      <c r="D49" s="40">
        <v>66170</v>
      </c>
      <c r="E49" s="40" t="s">
        <v>12536</v>
      </c>
      <c r="F49" s="40">
        <v>59382</v>
      </c>
      <c r="G49" s="40"/>
      <c r="H49" s="40" t="s">
        <v>458</v>
      </c>
      <c r="I49" s="40" t="s">
        <v>951</v>
      </c>
      <c r="J49" s="40" t="s">
        <v>12588</v>
      </c>
      <c r="K49" s="40" t="s">
        <v>1170</v>
      </c>
      <c r="L49" s="40" t="s">
        <v>12643</v>
      </c>
      <c r="M49" s="103">
        <v>45986.477777777778</v>
      </c>
      <c r="N49" s="103">
        <v>45987.782638888893</v>
      </c>
      <c r="O49" s="40" t="s">
        <v>36</v>
      </c>
      <c r="P49" s="40" t="s">
        <v>36</v>
      </c>
      <c r="Q49" s="40" t="s">
        <v>1494</v>
      </c>
      <c r="R49" s="40" t="s">
        <v>1846</v>
      </c>
      <c r="S49" s="40" t="s">
        <v>12703</v>
      </c>
      <c r="T49" s="40" t="s">
        <v>1172</v>
      </c>
      <c r="U49" s="40">
        <v>0</v>
      </c>
      <c r="V49" s="40" t="str">
        <f>VLOOKUP(D49,TIPOLOGIA!A:F,5,0)</f>
        <v>PRINCIPAL</v>
      </c>
      <c r="W49" s="40" t="str">
        <f>VLOOKUP(D49,TIPOLOGIA!A:F,6,0)</f>
        <v>TERRESTRE</v>
      </c>
      <c r="X49" s="40" t="s">
        <v>1224</v>
      </c>
      <c r="Y49" s="40">
        <v>1</v>
      </c>
      <c r="Z49" s="108">
        <f>IF(T49="SOPORTE_TELEFÓNICO",'TARIFAS 2025'!$B$14,IF(V49="PRINCIPAL",'TARIFAS 2025'!$B$10,IF(V49="INTERMEDIA",'TARIFAS 2025'!$C$10,IF(V49="LEJANA",'TARIFAS 2025'!$D$10))))</f>
        <v>101766</v>
      </c>
      <c r="AA49" s="29">
        <f t="shared" si="1"/>
        <v>101766</v>
      </c>
    </row>
    <row r="50" spans="1:27" x14ac:dyDescent="0.3">
      <c r="A50" s="40" t="s">
        <v>77</v>
      </c>
      <c r="B50" s="40" t="str">
        <f>VLOOKUP(A50,'CENTROS DE COSTOS'!A:D,2,0)</f>
        <v>0036-0003</v>
      </c>
      <c r="C50" s="40" t="str">
        <f>VLOOKUP(A50,'CENTROS DE COSTOS'!A:D,3,0)</f>
        <v>Wompi Suroccidente</v>
      </c>
      <c r="D50" s="40">
        <v>19001</v>
      </c>
      <c r="E50" s="40" t="s">
        <v>12537</v>
      </c>
      <c r="F50" s="40">
        <v>61423</v>
      </c>
      <c r="G50" s="40"/>
      <c r="H50" s="40" t="s">
        <v>498</v>
      </c>
      <c r="I50" s="40" t="s">
        <v>93</v>
      </c>
      <c r="J50" s="40" t="s">
        <v>12589</v>
      </c>
      <c r="K50" s="40" t="s">
        <v>1170</v>
      </c>
      <c r="L50" s="40" t="s">
        <v>12644</v>
      </c>
      <c r="M50" s="103">
        <v>45981.493055555547</v>
      </c>
      <c r="N50" s="103">
        <v>45987.95416666667</v>
      </c>
      <c r="O50" s="40" t="s">
        <v>36</v>
      </c>
      <c r="P50" s="40" t="s">
        <v>36</v>
      </c>
      <c r="Q50" s="40" t="s">
        <v>1494</v>
      </c>
      <c r="R50" s="40" t="s">
        <v>1846</v>
      </c>
      <c r="S50" s="40" t="s">
        <v>12704</v>
      </c>
      <c r="T50" s="40" t="s">
        <v>1172</v>
      </c>
      <c r="U50" s="40">
        <v>0</v>
      </c>
      <c r="V50" s="40" t="str">
        <f>VLOOKUP(D50,TIPOLOGIA!A:F,5,0)</f>
        <v>LEJANA</v>
      </c>
      <c r="W50" s="40" t="str">
        <f>VLOOKUP(D50,TIPOLOGIA!A:F,6,0)</f>
        <v>TERRESTRE</v>
      </c>
      <c r="X50" s="40" t="s">
        <v>1194</v>
      </c>
      <c r="Y50" s="40">
        <v>1</v>
      </c>
      <c r="Z50" s="108">
        <f>IF(T50="SOPORTE_TELEFÓNICO",'TARIFAS 2025'!$B$14,IF(V50="PRINCIPAL",'TARIFAS 2025'!$B$10,IF(V50="INTERMEDIA",'TARIFAS 2025'!$C$10,IF(V50="LEJANA",'TARIFAS 2025'!$D$10))))</f>
        <v>707110</v>
      </c>
      <c r="AA50" s="29">
        <f t="shared" si="1"/>
        <v>707110</v>
      </c>
    </row>
    <row r="51" spans="1:27" x14ac:dyDescent="0.3">
      <c r="A51" s="40" t="s">
        <v>98</v>
      </c>
      <c r="B51" s="40" t="str">
        <f>VLOOKUP(A51,'CENTROS DE COSTOS'!A:D,2,0)</f>
        <v>0036-0006</v>
      </c>
      <c r="C51" s="40" t="str">
        <f>VLOOKUP(A51,'CENTROS DE COSTOS'!A:D,3,0)</f>
        <v>Wompi Oriente</v>
      </c>
      <c r="D51" s="40">
        <v>85440</v>
      </c>
      <c r="E51" s="40" t="s">
        <v>12538</v>
      </c>
      <c r="F51" s="40">
        <v>70952</v>
      </c>
      <c r="G51" s="40"/>
      <c r="H51" s="40" t="s">
        <v>481</v>
      </c>
      <c r="I51" s="40" t="s">
        <v>282</v>
      </c>
      <c r="J51" s="40" t="s">
        <v>12590</v>
      </c>
      <c r="K51" s="40"/>
      <c r="L51" s="40" t="s">
        <v>12645</v>
      </c>
      <c r="M51" s="103">
        <v>45981.493055555547</v>
      </c>
      <c r="N51" s="103">
        <v>45988.45416666667</v>
      </c>
      <c r="O51" s="40" t="s">
        <v>36</v>
      </c>
      <c r="P51" s="40" t="s">
        <v>36</v>
      </c>
      <c r="Q51" s="40" t="s">
        <v>1494</v>
      </c>
      <c r="R51" s="40" t="s">
        <v>1846</v>
      </c>
      <c r="S51" s="40" t="s">
        <v>12714</v>
      </c>
      <c r="T51" s="40" t="s">
        <v>1172</v>
      </c>
      <c r="U51" s="40">
        <v>0</v>
      </c>
      <c r="V51" s="40" t="str">
        <f>VLOOKUP(D51,TIPOLOGIA!A:F,5,0)</f>
        <v>LEJANA</v>
      </c>
      <c r="W51" s="40" t="str">
        <f>VLOOKUP(D51,TIPOLOGIA!A:F,6,0)</f>
        <v>TERRESTRE</v>
      </c>
      <c r="X51" s="40" t="s">
        <v>1376</v>
      </c>
      <c r="Y51" s="40">
        <v>2</v>
      </c>
      <c r="Z51" s="108">
        <f>IF(T51="SOPORTE_TELEFÓNICO",'TARIFAS 2025'!$B$14,IF(V51="PRINCIPAL",'TARIFAS 2025'!$B$10,IF(V51="INTERMEDIA",'TARIFAS 2025'!$C$10,IF(V51="LEJANA",'TARIFAS 2025'!$D$10))))</f>
        <v>707110</v>
      </c>
      <c r="AA51" s="29">
        <f t="shared" si="1"/>
        <v>1414220</v>
      </c>
    </row>
    <row r="52" spans="1:27" x14ac:dyDescent="0.3">
      <c r="A52" s="40" t="s">
        <v>86</v>
      </c>
      <c r="B52" s="40" t="str">
        <f>VLOOKUP(A52,'CENTROS DE COSTOS'!A:D,2,0)</f>
        <v>0036-0002</v>
      </c>
      <c r="C52" s="40" t="str">
        <f>VLOOKUP(A52,'CENTROS DE COSTOS'!A:D,3,0)</f>
        <v>Wompi Eje Cafetero</v>
      </c>
      <c r="D52" s="40">
        <v>17616</v>
      </c>
      <c r="E52" s="40" t="s">
        <v>12539</v>
      </c>
      <c r="F52" s="40">
        <v>57220</v>
      </c>
      <c r="G52" s="40"/>
      <c r="H52" s="40" t="s">
        <v>126</v>
      </c>
      <c r="I52" s="40" t="s">
        <v>458</v>
      </c>
      <c r="J52" s="40" t="s">
        <v>12591</v>
      </c>
      <c r="K52" s="40" t="s">
        <v>1170</v>
      </c>
      <c r="L52" s="40" t="s">
        <v>12646</v>
      </c>
      <c r="M52" s="103">
        <v>45982.477083333331</v>
      </c>
      <c r="N52" s="103">
        <v>45989.447222222218</v>
      </c>
      <c r="O52" s="40" t="s">
        <v>36</v>
      </c>
      <c r="P52" s="40" t="s">
        <v>36</v>
      </c>
      <c r="Q52" s="40" t="s">
        <v>1494</v>
      </c>
      <c r="R52" s="40" t="s">
        <v>1846</v>
      </c>
      <c r="S52" s="40" t="s">
        <v>12705</v>
      </c>
      <c r="T52" s="40" t="s">
        <v>1172</v>
      </c>
      <c r="U52" s="40">
        <v>0</v>
      </c>
      <c r="V52" s="40" t="str">
        <f>VLOOKUP(D52,TIPOLOGIA!A:F,5,0)</f>
        <v>INTERMEDIA</v>
      </c>
      <c r="W52" s="40" t="str">
        <f>VLOOKUP(D52,TIPOLOGIA!A:F,6,0)</f>
        <v>TERRESTRE</v>
      </c>
      <c r="X52" s="40" t="s">
        <v>1193</v>
      </c>
      <c r="Y52" s="40">
        <v>1</v>
      </c>
      <c r="Z52" s="108">
        <f>IF(T52="SOPORTE_TELEFÓNICO",'TARIFAS 2025'!$B$14,IF(V52="PRINCIPAL",'TARIFAS 2025'!$B$10,IF(V52="INTERMEDIA",'TARIFAS 2025'!$C$10,IF(V52="LEJANA",'TARIFAS 2025'!$D$10))))</f>
        <v>318400</v>
      </c>
      <c r="AA52" s="29">
        <f t="shared" si="1"/>
        <v>318400</v>
      </c>
    </row>
    <row r="53" spans="1:27" x14ac:dyDescent="0.3">
      <c r="A53" s="40" t="s">
        <v>92</v>
      </c>
      <c r="B53" s="40" t="str">
        <f>VLOOKUP(A53,'CENTROS DE COSTOS'!A:D,2,0)</f>
        <v>0036-0002</v>
      </c>
      <c r="C53" s="40" t="str">
        <f>VLOOKUP(A53,'CENTROS DE COSTOS'!A:D,3,0)</f>
        <v>Wompi Eje Cafetero</v>
      </c>
      <c r="D53" s="40">
        <v>63001</v>
      </c>
      <c r="E53" s="40" t="s">
        <v>12540</v>
      </c>
      <c r="F53" s="40">
        <v>41696</v>
      </c>
      <c r="G53" s="40"/>
      <c r="H53" s="40" t="s">
        <v>939</v>
      </c>
      <c r="I53" s="40" t="s">
        <v>122</v>
      </c>
      <c r="J53" s="40" t="s">
        <v>12592</v>
      </c>
      <c r="K53" s="40"/>
      <c r="L53" s="40" t="s">
        <v>12647</v>
      </c>
      <c r="M53" s="103">
        <v>45982.477083333331</v>
      </c>
      <c r="N53" s="103">
        <v>45989.450694444437</v>
      </c>
      <c r="O53" s="40" t="s">
        <v>36</v>
      </c>
      <c r="P53" s="40" t="s">
        <v>36</v>
      </c>
      <c r="Q53" s="40" t="s">
        <v>1847</v>
      </c>
      <c r="R53" s="40" t="s">
        <v>1848</v>
      </c>
      <c r="S53" s="40" t="s">
        <v>12706</v>
      </c>
      <c r="T53" s="40" t="s">
        <v>1172</v>
      </c>
      <c r="U53" s="40">
        <v>0</v>
      </c>
      <c r="V53" s="40" t="str">
        <f>VLOOKUP(D53,TIPOLOGIA!A:F,5,0)</f>
        <v>INTERMEDIA</v>
      </c>
      <c r="W53" s="40" t="str">
        <f>VLOOKUP(D53,TIPOLOGIA!A:F,6,0)</f>
        <v>TERRESTRE</v>
      </c>
      <c r="X53" s="40" t="s">
        <v>1671</v>
      </c>
      <c r="Y53" s="40">
        <v>2</v>
      </c>
      <c r="Z53" s="108">
        <f>IF(T53="SOPORTE_TELEFÓNICO",'TARIFAS 2025'!$B$14,IF(V53="PRINCIPAL",'TARIFAS 2025'!$B$10,IF(V53="INTERMEDIA",'TARIFAS 2025'!$C$10,IF(V53="LEJANA",'TARIFAS 2025'!$D$10))))</f>
        <v>318400</v>
      </c>
      <c r="AA53" s="29">
        <f t="shared" si="1"/>
        <v>636800</v>
      </c>
    </row>
    <row r="54" spans="1:27" x14ac:dyDescent="0.3">
      <c r="A54" s="40" t="s">
        <v>77</v>
      </c>
      <c r="B54" s="40" t="str">
        <f>VLOOKUP(A54,'CENTROS DE COSTOS'!A:D,2,0)</f>
        <v>0036-0003</v>
      </c>
      <c r="C54" s="40" t="str">
        <f>VLOOKUP(A54,'CENTROS DE COSTOS'!A:D,3,0)</f>
        <v>Wompi Suroccidente</v>
      </c>
      <c r="D54" s="40">
        <v>19698</v>
      </c>
      <c r="E54" s="40" t="s">
        <v>12541</v>
      </c>
      <c r="F54" s="40">
        <v>75523</v>
      </c>
      <c r="G54" s="40"/>
      <c r="H54" s="40" t="s">
        <v>498</v>
      </c>
      <c r="I54" s="40" t="s">
        <v>527</v>
      </c>
      <c r="J54" s="40" t="s">
        <v>1661</v>
      </c>
      <c r="K54" s="40" t="s">
        <v>1170</v>
      </c>
      <c r="L54" s="40" t="s">
        <v>12648</v>
      </c>
      <c r="M54" s="103">
        <v>45986.477777777778</v>
      </c>
      <c r="N54" s="103">
        <v>45989.820138888892</v>
      </c>
      <c r="O54" s="40" t="s">
        <v>36</v>
      </c>
      <c r="P54" s="40" t="s">
        <v>36</v>
      </c>
      <c r="Q54" s="40" t="s">
        <v>1494</v>
      </c>
      <c r="R54" s="40" t="s">
        <v>1846</v>
      </c>
      <c r="S54" s="40" t="s">
        <v>12707</v>
      </c>
      <c r="T54" s="40" t="s">
        <v>1172</v>
      </c>
      <c r="U54" s="40">
        <v>0</v>
      </c>
      <c r="V54" s="40" t="str">
        <f>VLOOKUP(D54,TIPOLOGIA!A:F,5,0)</f>
        <v>INTERMEDIA</v>
      </c>
      <c r="W54" s="40" t="str">
        <f>VLOOKUP(D54,TIPOLOGIA!A:F,6,0)</f>
        <v>TERRESTRE</v>
      </c>
      <c r="X54" s="40" t="s">
        <v>5088</v>
      </c>
      <c r="Y54" s="40">
        <v>1</v>
      </c>
      <c r="Z54" s="108">
        <f>IF(T54="SOPORTE_TELEFÓNICO",'TARIFAS 2025'!$B$14,IF(V54="PRINCIPAL",'TARIFAS 2025'!$B$10,IF(V54="INTERMEDIA",'TARIFAS 2025'!$C$10,IF(V54="LEJANA",'TARIFAS 2025'!$D$10))))</f>
        <v>318400</v>
      </c>
      <c r="AA54" s="29">
        <f t="shared" si="1"/>
        <v>318400</v>
      </c>
    </row>
    <row r="55" spans="1:27" x14ac:dyDescent="0.3">
      <c r="A55" s="40" t="s">
        <v>92</v>
      </c>
      <c r="B55" s="40" t="str">
        <f>VLOOKUP(A55,'CENTROS DE COSTOS'!A:D,2,0)</f>
        <v>0036-0002</v>
      </c>
      <c r="C55" s="40" t="str">
        <f>VLOOKUP(A55,'CENTROS DE COSTOS'!A:D,3,0)</f>
        <v>Wompi Eje Cafetero</v>
      </c>
      <c r="D55" s="40">
        <v>63001</v>
      </c>
      <c r="E55" s="40" t="s">
        <v>12542</v>
      </c>
      <c r="F55" s="40">
        <v>41696</v>
      </c>
      <c r="G55" s="40"/>
      <c r="H55" s="40" t="s">
        <v>939</v>
      </c>
      <c r="I55" s="40" t="s">
        <v>122</v>
      </c>
      <c r="J55" s="40" t="s">
        <v>12592</v>
      </c>
      <c r="K55" s="40"/>
      <c r="L55" s="40" t="s">
        <v>12649</v>
      </c>
      <c r="M55" s="103">
        <v>45988.53402777778</v>
      </c>
      <c r="N55" s="103">
        <v>45989.82916666667</v>
      </c>
      <c r="O55" s="40" t="s">
        <v>36</v>
      </c>
      <c r="P55" s="40" t="s">
        <v>1845</v>
      </c>
      <c r="Q55" s="40" t="s">
        <v>12655</v>
      </c>
      <c r="R55" s="40" t="s">
        <v>1518</v>
      </c>
      <c r="S55" s="40" t="s">
        <v>12708</v>
      </c>
      <c r="T55" s="40" t="s">
        <v>1172</v>
      </c>
      <c r="U55" s="40">
        <v>0</v>
      </c>
      <c r="V55" s="40" t="str">
        <f>VLOOKUP(D55,TIPOLOGIA!A:F,5,0)</f>
        <v>INTERMEDIA</v>
      </c>
      <c r="W55" s="40" t="str">
        <f>VLOOKUP(D55,TIPOLOGIA!A:F,6,0)</f>
        <v>TERRESTRE</v>
      </c>
      <c r="X55" s="40" t="s">
        <v>1231</v>
      </c>
      <c r="Y55" s="40">
        <v>2</v>
      </c>
      <c r="Z55" s="108">
        <f>IF(T55="SOPORTE_TELEFÓNICO",'TARIFAS 2025'!$B$14,IF(V55="PRINCIPAL",'TARIFAS 2025'!$B$10,IF(V55="INTERMEDIA",'TARIFAS 2025'!$C$10,IF(V55="LEJANA",'TARIFAS 2025'!$D$10))))</f>
        <v>318400</v>
      </c>
      <c r="AA55" s="29">
        <f t="shared" si="1"/>
        <v>636800</v>
      </c>
    </row>
    <row r="56" spans="1:27" x14ac:dyDescent="0.3">
      <c r="A56" s="40" t="s">
        <v>88</v>
      </c>
      <c r="B56" s="40" t="str">
        <f>VLOOKUP(A56,'CENTROS DE COSTOS'!A:D,2,0)</f>
        <v>0036-0005</v>
      </c>
      <c r="C56" s="40" t="str">
        <f>VLOOKUP(A56,'CENTROS DE COSTOS'!A:D,3,0)</f>
        <v>Wompi Noroccidente</v>
      </c>
      <c r="D56" s="40">
        <v>5001</v>
      </c>
      <c r="E56" s="40" t="s">
        <v>12543</v>
      </c>
      <c r="F56" s="40">
        <v>45134</v>
      </c>
      <c r="G56" s="40"/>
      <c r="H56" s="40" t="s">
        <v>120</v>
      </c>
      <c r="I56" s="40" t="s">
        <v>88</v>
      </c>
      <c r="J56" s="40" t="s">
        <v>12593</v>
      </c>
      <c r="K56" s="40" t="s">
        <v>1170</v>
      </c>
      <c r="L56" s="40" t="s">
        <v>12650</v>
      </c>
      <c r="M56" s="103">
        <v>45985.493750000001</v>
      </c>
      <c r="N56" s="103">
        <v>45990.369444444441</v>
      </c>
      <c r="O56" s="40" t="s">
        <v>36</v>
      </c>
      <c r="P56" s="40" t="s">
        <v>36</v>
      </c>
      <c r="Q56" s="40" t="s">
        <v>1494</v>
      </c>
      <c r="R56" s="40" t="s">
        <v>1846</v>
      </c>
      <c r="S56" s="40" t="s">
        <v>12709</v>
      </c>
      <c r="T56" s="40" t="s">
        <v>1172</v>
      </c>
      <c r="U56" s="40">
        <v>0</v>
      </c>
      <c r="V56" s="40" t="str">
        <f>VLOOKUP(D56,TIPOLOGIA!A:F,5,0)</f>
        <v>PRINCIPAL</v>
      </c>
      <c r="W56" s="40" t="str">
        <f>VLOOKUP(D56,TIPOLOGIA!A:F,6,0)</f>
        <v>TERRESTRE</v>
      </c>
      <c r="X56" s="40" t="s">
        <v>1325</v>
      </c>
      <c r="Y56" s="40">
        <v>1</v>
      </c>
      <c r="Z56" s="108">
        <f>IF(T56="SOPORTE_TELEFÓNICO",'TARIFAS 2025'!$B$14,IF(V56="PRINCIPAL",'TARIFAS 2025'!$B$10,IF(V56="INTERMEDIA",'TARIFAS 2025'!$C$10,IF(V56="LEJANA",'TARIFAS 2025'!$D$10))))</f>
        <v>101766</v>
      </c>
      <c r="AA56" s="29">
        <f t="shared" si="1"/>
        <v>101766</v>
      </c>
    </row>
    <row r="57" spans="1:27" x14ac:dyDescent="0.3">
      <c r="A57" s="40" t="s">
        <v>71</v>
      </c>
      <c r="B57" s="40" t="str">
        <f>VLOOKUP(A57,'CENTROS DE COSTOS'!A:D,2,0)</f>
        <v>0036-0004</v>
      </c>
      <c r="C57" s="40" t="str">
        <f>VLOOKUP(A57,'CENTROS DE COSTOS'!A:D,3,0)</f>
        <v>Wompi Centro</v>
      </c>
      <c r="D57" s="40">
        <v>11001</v>
      </c>
      <c r="E57" s="40" t="s">
        <v>12544</v>
      </c>
      <c r="F57" s="40">
        <v>47170</v>
      </c>
      <c r="G57" s="40"/>
      <c r="H57" s="40" t="s">
        <v>618</v>
      </c>
      <c r="I57" s="40" t="s">
        <v>71</v>
      </c>
      <c r="J57" s="40" t="s">
        <v>12580</v>
      </c>
      <c r="K57" s="40" t="s">
        <v>1170</v>
      </c>
      <c r="L57" s="40" t="s">
        <v>12651</v>
      </c>
      <c r="M57" s="103">
        <v>45988.53402777778</v>
      </c>
      <c r="N57" s="103">
        <v>45990.448611111111</v>
      </c>
      <c r="O57" s="40" t="s">
        <v>36</v>
      </c>
      <c r="P57" s="40" t="s">
        <v>1845</v>
      </c>
      <c r="Q57" s="40" t="s">
        <v>1494</v>
      </c>
      <c r="R57" s="40" t="s">
        <v>1846</v>
      </c>
      <c r="S57" s="40" t="s">
        <v>12710</v>
      </c>
      <c r="T57" s="40" t="s">
        <v>1172</v>
      </c>
      <c r="U57" s="40">
        <v>0</v>
      </c>
      <c r="V57" s="40" t="str">
        <f>VLOOKUP(D57,TIPOLOGIA!A:F,5,0)</f>
        <v>PRINCIPAL</v>
      </c>
      <c r="W57" s="40" t="str">
        <f>VLOOKUP(D57,TIPOLOGIA!A:F,6,0)</f>
        <v>TERRESTRE</v>
      </c>
      <c r="X57" s="40" t="s">
        <v>1455</v>
      </c>
      <c r="Y57" s="40">
        <v>1</v>
      </c>
      <c r="Z57" s="108">
        <f>IF(T57="SOPORTE_TELEFÓNICO",'TARIFAS 2025'!$B$14,IF(V57="PRINCIPAL",'TARIFAS 2025'!$B$10,IF(V57="INTERMEDIA",'TARIFAS 2025'!$C$10,IF(V57="LEJANA",'TARIFAS 2025'!$D$10))))</f>
        <v>101766</v>
      </c>
      <c r="AA57" s="29">
        <f t="shared" si="1"/>
        <v>101766</v>
      </c>
    </row>
    <row r="58" spans="1:27" x14ac:dyDescent="0.3">
      <c r="A58" s="40" t="s">
        <v>97</v>
      </c>
      <c r="B58" s="40" t="str">
        <f>VLOOKUP(A58,'CENTROS DE COSTOS'!A:D,2,0)</f>
        <v>0036-0001</v>
      </c>
      <c r="C58" s="40" t="str">
        <f>VLOOKUP(A58,'CENTROS DE COSTOS'!A:D,3,0)</f>
        <v>Wompi Costa</v>
      </c>
      <c r="D58" s="40">
        <v>20001</v>
      </c>
      <c r="E58" s="40" t="s">
        <v>12545</v>
      </c>
      <c r="F58" s="40">
        <v>77329</v>
      </c>
      <c r="G58" s="40"/>
      <c r="H58" s="40" t="s">
        <v>536</v>
      </c>
      <c r="I58" s="40" t="s">
        <v>97</v>
      </c>
      <c r="J58" s="40" t="s">
        <v>12594</v>
      </c>
      <c r="K58" s="40" t="s">
        <v>1170</v>
      </c>
      <c r="L58" s="40" t="s">
        <v>12652</v>
      </c>
      <c r="M58" s="103">
        <v>45989.487500000003</v>
      </c>
      <c r="N58" s="103">
        <v>45990.449305555558</v>
      </c>
      <c r="O58" s="40" t="s">
        <v>36</v>
      </c>
      <c r="P58" s="40" t="s">
        <v>36</v>
      </c>
      <c r="Q58" s="40" t="s">
        <v>1494</v>
      </c>
      <c r="R58" s="40" t="s">
        <v>1846</v>
      </c>
      <c r="S58" s="40" t="s">
        <v>12711</v>
      </c>
      <c r="T58" s="40" t="s">
        <v>1172</v>
      </c>
      <c r="U58" s="40">
        <v>0</v>
      </c>
      <c r="V58" s="40" t="str">
        <f>VLOOKUP(D58,TIPOLOGIA!A:F,5,0)</f>
        <v>PRINCIPAL</v>
      </c>
      <c r="W58" s="40" t="str">
        <f>VLOOKUP(D58,TIPOLOGIA!A:F,6,0)</f>
        <v>TERRESTRE</v>
      </c>
      <c r="X58" s="40" t="s">
        <v>1185</v>
      </c>
      <c r="Y58" s="40">
        <v>1</v>
      </c>
      <c r="Z58" s="108">
        <f>IF(T58="SOPORTE_TELEFÓNICO",'TARIFAS 2025'!$B$14,IF(V58="PRINCIPAL",'TARIFAS 2025'!$B$10,IF(V58="INTERMEDIA",'TARIFAS 2025'!$C$10,IF(V58="LEJANA",'TARIFAS 2025'!$D$10))))</f>
        <v>101766</v>
      </c>
      <c r="AA58" s="29">
        <f t="shared" si="1"/>
        <v>101766</v>
      </c>
    </row>
    <row r="59" spans="1:27" x14ac:dyDescent="0.3">
      <c r="A59" s="40" t="s">
        <v>74</v>
      </c>
      <c r="B59" s="40" t="str">
        <f>VLOOKUP(A59,'CENTROS DE COSTOS'!A:D,2,0)</f>
        <v>0036-0007</v>
      </c>
      <c r="C59" s="40" t="str">
        <f>VLOOKUP(A59,'CENTROS DE COSTOS'!A:D,3,0)</f>
        <v>Wompi Santander</v>
      </c>
      <c r="D59" s="40">
        <v>68307</v>
      </c>
      <c r="E59" s="40" t="s">
        <v>12546</v>
      </c>
      <c r="F59" s="40">
        <v>77169</v>
      </c>
      <c r="G59" s="40"/>
      <c r="H59" s="40" t="s">
        <v>963</v>
      </c>
      <c r="I59" s="40" t="s">
        <v>990</v>
      </c>
      <c r="J59" s="40" t="s">
        <v>12595</v>
      </c>
      <c r="K59" s="40" t="s">
        <v>1170</v>
      </c>
      <c r="L59" s="40" t="s">
        <v>12653</v>
      </c>
      <c r="M59" s="103">
        <v>45989.487500000003</v>
      </c>
      <c r="N59" s="103">
        <v>45990.45</v>
      </c>
      <c r="O59" s="40" t="s">
        <v>36</v>
      </c>
      <c r="P59" s="40" t="s">
        <v>36</v>
      </c>
      <c r="Q59" s="40" t="s">
        <v>1494</v>
      </c>
      <c r="R59" s="40" t="s">
        <v>1846</v>
      </c>
      <c r="S59" s="40" t="s">
        <v>12712</v>
      </c>
      <c r="T59" s="40" t="s">
        <v>1172</v>
      </c>
      <c r="U59" s="40">
        <v>0</v>
      </c>
      <c r="V59" s="40" t="str">
        <f>VLOOKUP(D59,TIPOLOGIA!A:F,5,0)</f>
        <v>PRINCIPAL</v>
      </c>
      <c r="W59" s="40" t="str">
        <f>VLOOKUP(D59,TIPOLOGIA!A:F,6,0)</f>
        <v>TERRESTRE</v>
      </c>
      <c r="X59" s="40" t="s">
        <v>1526</v>
      </c>
      <c r="Y59" s="40">
        <v>1</v>
      </c>
      <c r="Z59" s="108">
        <f>IF(T59="SOPORTE_TELEFÓNICO",'TARIFAS 2025'!$B$14,IF(V59="PRINCIPAL",'TARIFAS 2025'!$B$10,IF(V59="INTERMEDIA",'TARIFAS 2025'!$C$10,IF(V59="LEJANA",'TARIFAS 2025'!$D$10))))</f>
        <v>101766</v>
      </c>
      <c r="AA59" s="29">
        <f t="shared" si="1"/>
        <v>101766</v>
      </c>
    </row>
    <row r="60" spans="1:27" x14ac:dyDescent="0.3">
      <c r="AA60" s="107">
        <f>SUM(AA2:AA59)</f>
        <v>13482704</v>
      </c>
    </row>
  </sheetData>
  <conditionalFormatting sqref="E2:E59">
    <cfRule type="duplicateValues" dxfId="42" priority="40"/>
  </conditionalFormatting>
  <conditionalFormatting sqref="E2:E4">
    <cfRule type="duplicateValues" dxfId="41" priority="22"/>
    <cfRule type="duplicateValues" dxfId="40" priority="23"/>
    <cfRule type="duplicateValues" dxfId="39" priority="24"/>
  </conditionalFormatting>
  <conditionalFormatting sqref="E5">
    <cfRule type="duplicateValues" dxfId="38" priority="19"/>
    <cfRule type="duplicateValues" dxfId="37" priority="20"/>
    <cfRule type="duplicateValues" dxfId="36" priority="21"/>
  </conditionalFormatting>
  <conditionalFormatting sqref="E6:E9">
    <cfRule type="duplicateValues" dxfId="35" priority="25"/>
    <cfRule type="duplicateValues" dxfId="34" priority="26"/>
    <cfRule type="duplicateValues" dxfId="33" priority="27"/>
  </conditionalFormatting>
  <conditionalFormatting sqref="E10:E13">
    <cfRule type="duplicateValues" dxfId="32" priority="28"/>
    <cfRule type="duplicateValues" dxfId="31" priority="29"/>
    <cfRule type="duplicateValues" dxfId="30" priority="30"/>
  </conditionalFormatting>
  <conditionalFormatting sqref="E14:E18">
    <cfRule type="duplicateValues" dxfId="29" priority="31"/>
    <cfRule type="duplicateValues" dxfId="28" priority="32"/>
    <cfRule type="duplicateValues" dxfId="27" priority="33"/>
  </conditionalFormatting>
  <conditionalFormatting sqref="E19:E22">
    <cfRule type="duplicateValues" dxfId="26" priority="34"/>
    <cfRule type="duplicateValues" dxfId="25" priority="35"/>
    <cfRule type="duplicateValues" dxfId="24" priority="36"/>
  </conditionalFormatting>
  <conditionalFormatting sqref="E23:E26">
    <cfRule type="duplicateValues" dxfId="23" priority="37"/>
    <cfRule type="duplicateValues" dxfId="22" priority="38"/>
    <cfRule type="duplicateValues" dxfId="21" priority="39"/>
  </conditionalFormatting>
  <conditionalFormatting sqref="E27:E33">
    <cfRule type="duplicateValues" dxfId="20" priority="16"/>
    <cfRule type="duplicateValues" dxfId="19" priority="17"/>
    <cfRule type="duplicateValues" dxfId="18" priority="18"/>
  </conditionalFormatting>
  <conditionalFormatting sqref="E34:E39">
    <cfRule type="duplicateValues" dxfId="17" priority="4"/>
    <cfRule type="duplicateValues" dxfId="16" priority="5"/>
    <cfRule type="duplicateValues" dxfId="15" priority="6"/>
  </conditionalFormatting>
  <conditionalFormatting sqref="E40:E41">
    <cfRule type="duplicateValues" dxfId="14" priority="13"/>
    <cfRule type="duplicateValues" dxfId="13" priority="14"/>
    <cfRule type="duplicateValues" dxfId="12" priority="15"/>
  </conditionalFormatting>
  <conditionalFormatting sqref="E42:E50">
    <cfRule type="duplicateValues" dxfId="11" priority="7"/>
    <cfRule type="duplicateValues" dxfId="10" priority="8"/>
    <cfRule type="duplicateValues" dxfId="9" priority="9"/>
  </conditionalFormatting>
  <conditionalFormatting sqref="E51">
    <cfRule type="duplicateValues" dxfId="8" priority="10"/>
    <cfRule type="duplicateValues" dxfId="7" priority="11"/>
    <cfRule type="duplicateValues" dxfId="6" priority="12"/>
  </conditionalFormatting>
  <conditionalFormatting sqref="E52:E59">
    <cfRule type="duplicateValues" dxfId="5" priority="1"/>
    <cfRule type="duplicateValues" dxfId="4" priority="2"/>
    <cfRule type="duplicateValues" dxfId="3" priority="3"/>
  </conditionalFormatting>
  <dataValidations count="1">
    <dataValidation type="list" allowBlank="1" showInputMessage="1" showErrorMessage="1" sqref="P8" xr:uid="{46C711D4-3EFF-4D0F-B091-3B104B2472BF}">
      <formula1>INDIRECT(O8)</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DBD30-029B-45DD-B3E8-013E225BF30E}">
  <dimension ref="A1:AA60"/>
  <sheetViews>
    <sheetView topLeftCell="O1" workbookViewId="0">
      <selection activeCell="V2" sqref="V2:W2"/>
    </sheetView>
  </sheetViews>
  <sheetFormatPr baseColWidth="10" defaultColWidth="8.88671875" defaultRowHeight="14.4" x14ac:dyDescent="0.3"/>
  <cols>
    <col min="1" max="11" width="19" customWidth="1"/>
    <col min="12" max="12" width="32.44140625" customWidth="1"/>
    <col min="13" max="14" width="19" style="55" customWidth="1"/>
    <col min="15" max="25" width="19" customWidth="1"/>
    <col min="26" max="27" width="19" style="49" customWidth="1"/>
  </cols>
  <sheetData>
    <row r="1" spans="1:27" s="26" customFormat="1" ht="43.2" x14ac:dyDescent="0.3">
      <c r="A1" s="27" t="s">
        <v>1150</v>
      </c>
      <c r="B1" s="27" t="s">
        <v>63</v>
      </c>
      <c r="C1" s="27" t="s">
        <v>18</v>
      </c>
      <c r="D1" s="27" t="s">
        <v>1151</v>
      </c>
      <c r="E1" s="27" t="s">
        <v>1152</v>
      </c>
      <c r="F1" s="27" t="s">
        <v>1153</v>
      </c>
      <c r="G1" s="27" t="s">
        <v>16</v>
      </c>
      <c r="H1" s="27" t="s">
        <v>101</v>
      </c>
      <c r="I1" s="27" t="s">
        <v>62</v>
      </c>
      <c r="J1" s="27" t="s">
        <v>1155</v>
      </c>
      <c r="K1" s="27" t="s">
        <v>1156</v>
      </c>
      <c r="L1" s="27" t="s">
        <v>1157</v>
      </c>
      <c r="M1" s="54" t="s">
        <v>1237</v>
      </c>
      <c r="N1" s="54" t="s">
        <v>1238</v>
      </c>
      <c r="O1" s="27" t="s">
        <v>34</v>
      </c>
      <c r="P1" s="27" t="s">
        <v>1491</v>
      </c>
      <c r="Q1" s="27" t="s">
        <v>1160</v>
      </c>
      <c r="R1" s="27" t="s">
        <v>1492</v>
      </c>
      <c r="S1" s="27" t="s">
        <v>1242</v>
      </c>
      <c r="T1" s="27" t="s">
        <v>1162</v>
      </c>
      <c r="U1" s="27" t="s">
        <v>1493</v>
      </c>
      <c r="V1" s="24" t="s">
        <v>1164</v>
      </c>
      <c r="W1" s="27" t="s">
        <v>104</v>
      </c>
      <c r="X1" s="27" t="s">
        <v>1165</v>
      </c>
      <c r="Y1" s="27" t="s">
        <v>1244</v>
      </c>
      <c r="Z1" s="57" t="s">
        <v>1245</v>
      </c>
      <c r="AA1" s="57" t="s">
        <v>1246</v>
      </c>
    </row>
    <row r="2" spans="1:27" s="85" customFormat="1" x14ac:dyDescent="0.3">
      <c r="A2" s="40" t="s">
        <v>74</v>
      </c>
      <c r="B2" s="40" t="str">
        <f>VLOOKUP(A2,'CENTROS DE COSTOS'!A:D,2,0)</f>
        <v>0036-0007</v>
      </c>
      <c r="C2" s="40" t="str">
        <f>VLOOKUP(A2,'CENTROS DE COSTOS'!A:D,3,0)</f>
        <v>Wompi Santander</v>
      </c>
      <c r="D2" s="40">
        <v>68001</v>
      </c>
      <c r="E2" s="40">
        <v>2951103</v>
      </c>
      <c r="F2" s="40">
        <v>71344</v>
      </c>
      <c r="G2" s="40" t="s">
        <v>33</v>
      </c>
      <c r="H2" s="40" t="s">
        <v>963</v>
      </c>
      <c r="I2" s="40" t="s">
        <v>74</v>
      </c>
      <c r="J2" s="40" t="s">
        <v>3186</v>
      </c>
      <c r="K2" s="40" t="s">
        <v>1170</v>
      </c>
      <c r="L2" s="40" t="s">
        <v>12740</v>
      </c>
      <c r="M2" s="40">
        <v>45959.37777777778</v>
      </c>
      <c r="N2" s="40">
        <v>45962.430555555555</v>
      </c>
      <c r="O2" s="40" t="s">
        <v>37</v>
      </c>
      <c r="P2" s="40" t="s">
        <v>1851</v>
      </c>
      <c r="Q2" s="40" t="s">
        <v>1494</v>
      </c>
      <c r="R2" s="40" t="s">
        <v>1495</v>
      </c>
      <c r="S2" s="40" t="s">
        <v>12798</v>
      </c>
      <c r="T2" s="40" t="s">
        <v>1172</v>
      </c>
      <c r="U2" s="40">
        <v>0</v>
      </c>
      <c r="V2" s="40" t="str">
        <f>VLOOKUP(D2,TIPOLOGIA!A:F,5,0)</f>
        <v>PRINCIPAL</v>
      </c>
      <c r="W2" s="40" t="str">
        <f>VLOOKUP(D2,TIPOLOGIA!A:F,6,0)</f>
        <v>TERRESTRE</v>
      </c>
      <c r="X2" s="40" t="s">
        <v>1178</v>
      </c>
      <c r="Y2" s="40">
        <v>1</v>
      </c>
      <c r="Z2" s="48">
        <f>IF(T2="SOPORTE_TELEFÓNICO",'TARIFAS 2025'!$B$14,IF(V2="PRINCIPAL",'TARIFAS 2025'!$B$12,IF(V2="INTERMEDIA",'TARIFAS 2025'!$C$12,IF(V2="LEJANA",'TARIFAS 2025'!$D$12))))</f>
        <v>95829</v>
      </c>
      <c r="AA2" s="48">
        <f>Z2*Y2</f>
        <v>95829</v>
      </c>
    </row>
    <row r="3" spans="1:27" s="85" customFormat="1" x14ac:dyDescent="0.3">
      <c r="A3" s="40" t="s">
        <v>71</v>
      </c>
      <c r="B3" s="40" t="str">
        <f>VLOOKUP(A3,'CENTROS DE COSTOS'!A:D,2,0)</f>
        <v>0036-0004</v>
      </c>
      <c r="C3" s="40" t="str">
        <f>VLOOKUP(A3,'CENTROS DE COSTOS'!A:D,3,0)</f>
        <v>Wompi Centro</v>
      </c>
      <c r="D3" s="40">
        <v>11001</v>
      </c>
      <c r="E3" s="40">
        <v>2949348</v>
      </c>
      <c r="F3" s="40">
        <v>76653</v>
      </c>
      <c r="G3" s="40" t="s">
        <v>33</v>
      </c>
      <c r="H3" s="40" t="s">
        <v>618</v>
      </c>
      <c r="I3" s="40" t="s">
        <v>71</v>
      </c>
      <c r="J3" s="40" t="s">
        <v>12715</v>
      </c>
      <c r="K3" s="40" t="s">
        <v>1170</v>
      </c>
      <c r="L3" s="40" t="s">
        <v>12741</v>
      </c>
      <c r="M3" s="40">
        <v>45959.333333333336</v>
      </c>
      <c r="N3" s="40">
        <v>45965.490972222222</v>
      </c>
      <c r="O3" s="40" t="s">
        <v>37</v>
      </c>
      <c r="P3" s="40" t="s">
        <v>1851</v>
      </c>
      <c r="Q3" s="40" t="s">
        <v>1494</v>
      </c>
      <c r="R3" s="40" t="s">
        <v>1495</v>
      </c>
      <c r="S3" s="40" t="s">
        <v>12799</v>
      </c>
      <c r="T3" s="40" t="s">
        <v>1172</v>
      </c>
      <c r="U3" s="40">
        <v>0</v>
      </c>
      <c r="V3" s="40" t="str">
        <f>VLOOKUP(D3,TIPOLOGIA!A:F,5,0)</f>
        <v>PRINCIPAL</v>
      </c>
      <c r="W3" s="40" t="str">
        <f>VLOOKUP(D3,TIPOLOGIA!A:F,6,0)</f>
        <v>TERRESTRE</v>
      </c>
      <c r="X3" s="40" t="s">
        <v>1444</v>
      </c>
      <c r="Y3" s="40">
        <v>1</v>
      </c>
      <c r="Z3" s="48">
        <f>IF(T3="SOPORTE_TELEFÓNICO",'TARIFAS 2025'!$B$14,IF(V3="PRINCIPAL",'TARIFAS 2025'!$B$12,IF(V3="INTERMEDIA",'TARIFAS 2025'!$C$12,IF(V3="LEJANA",'TARIFAS 2025'!$D$12))))</f>
        <v>95829</v>
      </c>
      <c r="AA3" s="48">
        <f t="shared" ref="AA3:AA29" si="0">Z3*Y3</f>
        <v>95829</v>
      </c>
    </row>
    <row r="4" spans="1:27" s="85" customFormat="1" x14ac:dyDescent="0.3">
      <c r="A4" s="40" t="s">
        <v>86</v>
      </c>
      <c r="B4" s="40" t="str">
        <f>VLOOKUP(A4,'CENTROS DE COSTOS'!A:D,2,0)</f>
        <v>0036-0002</v>
      </c>
      <c r="C4" s="40" t="str">
        <f>VLOOKUP(A4,'CENTROS DE COSTOS'!A:D,3,0)</f>
        <v>Wompi Eje Cafetero</v>
      </c>
      <c r="D4" s="40">
        <v>17001</v>
      </c>
      <c r="E4" s="40">
        <v>2953841</v>
      </c>
      <c r="F4" s="40">
        <v>81083</v>
      </c>
      <c r="G4" s="40" t="s">
        <v>33</v>
      </c>
      <c r="H4" s="40" t="s">
        <v>126</v>
      </c>
      <c r="I4" s="40" t="s">
        <v>86</v>
      </c>
      <c r="J4" s="40" t="s">
        <v>12716</v>
      </c>
      <c r="K4" s="40" t="s">
        <v>1170</v>
      </c>
      <c r="L4" s="40" t="s">
        <v>12742</v>
      </c>
      <c r="M4" s="40">
        <v>45959.59097222222</v>
      </c>
      <c r="N4" s="40">
        <v>45967.45</v>
      </c>
      <c r="O4" s="40" t="s">
        <v>37</v>
      </c>
      <c r="P4" s="40" t="s">
        <v>1851</v>
      </c>
      <c r="Q4" s="40" t="s">
        <v>1494</v>
      </c>
      <c r="R4" s="40" t="s">
        <v>1495</v>
      </c>
      <c r="S4" s="40" t="s">
        <v>12800</v>
      </c>
      <c r="T4" s="40" t="s">
        <v>1172</v>
      </c>
      <c r="U4" s="40">
        <v>0</v>
      </c>
      <c r="V4" s="40" t="str">
        <f>VLOOKUP(D4,TIPOLOGIA!A:F,5,0)</f>
        <v>PRINCIPAL</v>
      </c>
      <c r="W4" s="40" t="str">
        <f>VLOOKUP(D4,TIPOLOGIA!A:F,6,0)</f>
        <v>TERRESTRE</v>
      </c>
      <c r="X4" s="40" t="s">
        <v>1207</v>
      </c>
      <c r="Y4" s="40">
        <v>1</v>
      </c>
      <c r="Z4" s="48">
        <f>IF(T4="SOPORTE_TELEFÓNICO",'TARIFAS 2025'!$B$14,IF(V4="PRINCIPAL",'TARIFAS 2025'!$B$12,IF(V4="INTERMEDIA",'TARIFAS 2025'!$C$12,IF(V4="LEJANA",'TARIFAS 2025'!$D$12))))</f>
        <v>95829</v>
      </c>
      <c r="AA4" s="48">
        <f t="shared" si="0"/>
        <v>95829</v>
      </c>
    </row>
    <row r="5" spans="1:27" s="85" customFormat="1" x14ac:dyDescent="0.3">
      <c r="A5" s="40" t="s">
        <v>77</v>
      </c>
      <c r="B5" s="40" t="str">
        <f>VLOOKUP(A5,'CENTROS DE COSTOS'!A:D,2,0)</f>
        <v>0036-0003</v>
      </c>
      <c r="C5" s="40" t="str">
        <f>VLOOKUP(A5,'CENTROS DE COSTOS'!A:D,3,0)</f>
        <v>Wompi Suroccidente</v>
      </c>
      <c r="D5" s="40">
        <v>76520</v>
      </c>
      <c r="E5" s="40">
        <v>2978157</v>
      </c>
      <c r="F5" s="40">
        <v>57316</v>
      </c>
      <c r="G5" s="40" t="s">
        <v>33</v>
      </c>
      <c r="H5" s="40" t="s">
        <v>1101</v>
      </c>
      <c r="I5" s="40" t="s">
        <v>1122</v>
      </c>
      <c r="J5" s="40" t="s">
        <v>6463</v>
      </c>
      <c r="K5" s="40" t="s">
        <v>1170</v>
      </c>
      <c r="L5" s="40" t="s">
        <v>12743</v>
      </c>
      <c r="M5" s="40">
        <v>45966.489583333336</v>
      </c>
      <c r="N5" s="40">
        <v>45967.577777777777</v>
      </c>
      <c r="O5" s="40" t="s">
        <v>37</v>
      </c>
      <c r="P5" s="40" t="s">
        <v>1851</v>
      </c>
      <c r="Q5" s="40" t="s">
        <v>1494</v>
      </c>
      <c r="R5" s="40" t="s">
        <v>1495</v>
      </c>
      <c r="S5" s="40" t="s">
        <v>12801</v>
      </c>
      <c r="T5" s="40" t="s">
        <v>1172</v>
      </c>
      <c r="U5" s="40">
        <v>0</v>
      </c>
      <c r="V5" s="40" t="str">
        <f>VLOOKUP(D5,TIPOLOGIA!A:F,5,0)</f>
        <v>PRINCIPAL</v>
      </c>
      <c r="W5" s="40" t="str">
        <f>VLOOKUP(D5,TIPOLOGIA!A:F,6,0)</f>
        <v>TERRESTRE</v>
      </c>
      <c r="X5" s="40" t="s">
        <v>1342</v>
      </c>
      <c r="Y5" s="40">
        <v>1</v>
      </c>
      <c r="Z5" s="48">
        <f>IF(T5="SOPORTE_TELEFÓNICO",'TARIFAS 2025'!$B$14,IF(V5="PRINCIPAL",'TARIFAS 2025'!$B$12,IF(V5="INTERMEDIA",'TARIFAS 2025'!$C$12,IF(V5="LEJANA",'TARIFAS 2025'!$D$12))))</f>
        <v>95829</v>
      </c>
      <c r="AA5" s="48">
        <f t="shared" si="0"/>
        <v>95829</v>
      </c>
    </row>
    <row r="6" spans="1:27" s="85" customFormat="1" x14ac:dyDescent="0.3">
      <c r="A6" s="40" t="s">
        <v>71</v>
      </c>
      <c r="B6" s="40" t="str">
        <f>VLOOKUP(A6,'CENTROS DE COSTOS'!A:D,2,0)</f>
        <v>0036-0004</v>
      </c>
      <c r="C6" s="40" t="str">
        <f>VLOOKUP(A6,'CENTROS DE COSTOS'!A:D,3,0)</f>
        <v>Wompi Centro</v>
      </c>
      <c r="D6" s="40">
        <v>11001</v>
      </c>
      <c r="E6" s="40">
        <v>2975084</v>
      </c>
      <c r="F6" s="40">
        <v>68853</v>
      </c>
      <c r="G6" s="40" t="s">
        <v>33</v>
      </c>
      <c r="H6" s="40" t="s">
        <v>618</v>
      </c>
      <c r="I6" s="40" t="s">
        <v>71</v>
      </c>
      <c r="J6" s="40" t="s">
        <v>12717</v>
      </c>
      <c r="K6" s="40" t="s">
        <v>1170</v>
      </c>
      <c r="L6" s="40" t="s">
        <v>12744</v>
      </c>
      <c r="M6" s="40">
        <v>45966.333333333343</v>
      </c>
      <c r="N6" s="40">
        <v>45968.388194444437</v>
      </c>
      <c r="O6" s="40" t="s">
        <v>37</v>
      </c>
      <c r="P6" s="40" t="s">
        <v>1851</v>
      </c>
      <c r="Q6" s="40" t="s">
        <v>1494</v>
      </c>
      <c r="R6" s="40" t="s">
        <v>1495</v>
      </c>
      <c r="S6" s="40" t="s">
        <v>12802</v>
      </c>
      <c r="T6" s="40" t="s">
        <v>1172</v>
      </c>
      <c r="U6" s="40">
        <v>0</v>
      </c>
      <c r="V6" s="40" t="str">
        <f>VLOOKUP(D6,TIPOLOGIA!A:F,5,0)</f>
        <v>PRINCIPAL</v>
      </c>
      <c r="W6" s="40" t="str">
        <f>VLOOKUP(D6,TIPOLOGIA!A:F,6,0)</f>
        <v>TERRESTRE</v>
      </c>
      <c r="X6" s="40" t="s">
        <v>1323</v>
      </c>
      <c r="Y6" s="40">
        <v>1</v>
      </c>
      <c r="Z6" s="48">
        <f>IF(T6="SOPORTE_TELEFÓNICO",'TARIFAS 2025'!$B$14,IF(V6="PRINCIPAL",'TARIFAS 2025'!$B$12,IF(V6="INTERMEDIA",'TARIFAS 2025'!$C$12,IF(V6="LEJANA",'TARIFAS 2025'!$D$12))))</f>
        <v>95829</v>
      </c>
      <c r="AA6" s="48">
        <f t="shared" si="0"/>
        <v>95829</v>
      </c>
    </row>
    <row r="7" spans="1:27" s="85" customFormat="1" x14ac:dyDescent="0.3">
      <c r="A7" s="40" t="s">
        <v>88</v>
      </c>
      <c r="B7" s="40" t="str">
        <f>VLOOKUP(A7,'CENTROS DE COSTOS'!A:D,2,0)</f>
        <v>0036-0005</v>
      </c>
      <c r="C7" s="40" t="str">
        <f>VLOOKUP(A7,'CENTROS DE COSTOS'!A:D,3,0)</f>
        <v>Wompi Noroccidente</v>
      </c>
      <c r="D7" s="40">
        <v>5001</v>
      </c>
      <c r="E7" s="40">
        <v>2985418</v>
      </c>
      <c r="F7" s="40">
        <v>39892</v>
      </c>
      <c r="G7" s="40" t="s">
        <v>33</v>
      </c>
      <c r="H7" s="40" t="s">
        <v>120</v>
      </c>
      <c r="I7" s="40" t="s">
        <v>88</v>
      </c>
      <c r="J7" s="40" t="s">
        <v>12718</v>
      </c>
      <c r="K7" s="40" t="s">
        <v>1170</v>
      </c>
      <c r="L7" s="40" t="s">
        <v>12745</v>
      </c>
      <c r="M7" s="40">
        <v>45967.602777777778</v>
      </c>
      <c r="N7" s="40">
        <v>45969.52847222222</v>
      </c>
      <c r="O7" s="40" t="s">
        <v>37</v>
      </c>
      <c r="P7" s="40" t="s">
        <v>1851</v>
      </c>
      <c r="Q7" s="40" t="s">
        <v>1494</v>
      </c>
      <c r="R7" s="40" t="s">
        <v>1495</v>
      </c>
      <c r="S7" s="40" t="s">
        <v>12803</v>
      </c>
      <c r="T7" s="40" t="s">
        <v>1172</v>
      </c>
      <c r="U7" s="40">
        <v>0</v>
      </c>
      <c r="V7" s="40" t="str">
        <f>VLOOKUP(D7,TIPOLOGIA!A:F,5,0)</f>
        <v>PRINCIPAL</v>
      </c>
      <c r="W7" s="40" t="str">
        <f>VLOOKUP(D7,TIPOLOGIA!A:F,6,0)</f>
        <v>TERRESTRE</v>
      </c>
      <c r="X7" s="40" t="s">
        <v>1356</v>
      </c>
      <c r="Y7" s="40">
        <v>1</v>
      </c>
      <c r="Z7" s="48">
        <f>IF(T7="SOPORTE_TELEFÓNICO",'TARIFAS 2025'!$B$14,IF(V7="PRINCIPAL",'TARIFAS 2025'!$B$12,IF(V7="INTERMEDIA",'TARIFAS 2025'!$C$12,IF(V7="LEJANA",'TARIFAS 2025'!$D$12))))</f>
        <v>95829</v>
      </c>
      <c r="AA7" s="48">
        <f t="shared" si="0"/>
        <v>95829</v>
      </c>
    </row>
    <row r="8" spans="1:27" s="85" customFormat="1" x14ac:dyDescent="0.3">
      <c r="A8" s="40" t="s">
        <v>94</v>
      </c>
      <c r="B8" s="40" t="str">
        <f>VLOOKUP(A8,'CENTROS DE COSTOS'!A:D,2,0)</f>
        <v>0036-0001</v>
      </c>
      <c r="C8" s="40" t="str">
        <f>VLOOKUP(A8,'CENTROS DE COSTOS'!A:D,3,0)</f>
        <v>Wompi Costa</v>
      </c>
      <c r="D8" s="40">
        <v>47001</v>
      </c>
      <c r="E8" s="40">
        <v>2990890</v>
      </c>
      <c r="F8" s="40">
        <v>28024</v>
      </c>
      <c r="G8" s="40" t="s">
        <v>33</v>
      </c>
      <c r="H8" s="40" t="s">
        <v>787</v>
      </c>
      <c r="I8" s="40" t="s">
        <v>94</v>
      </c>
      <c r="J8" s="40" t="s">
        <v>6730</v>
      </c>
      <c r="K8" s="40" t="s">
        <v>1170</v>
      </c>
      <c r="L8" s="40" t="s">
        <v>12746</v>
      </c>
      <c r="M8" s="40">
        <v>45968.577777777777</v>
      </c>
      <c r="N8" s="40">
        <v>45969.529861111107</v>
      </c>
      <c r="O8" s="40" t="s">
        <v>37</v>
      </c>
      <c r="P8" s="40" t="s">
        <v>1851</v>
      </c>
      <c r="Q8" s="40" t="s">
        <v>1494</v>
      </c>
      <c r="R8" s="40" t="s">
        <v>1495</v>
      </c>
      <c r="S8" s="40" t="s">
        <v>12804</v>
      </c>
      <c r="T8" s="40" t="s">
        <v>1172</v>
      </c>
      <c r="U8" s="40">
        <v>0</v>
      </c>
      <c r="V8" s="40" t="str">
        <f>VLOOKUP(D8,TIPOLOGIA!A:F,5,0)</f>
        <v>PRINCIPAL</v>
      </c>
      <c r="W8" s="40" t="str">
        <f>VLOOKUP(D8,TIPOLOGIA!A:F,6,0)</f>
        <v>TERRESTRE</v>
      </c>
      <c r="X8" s="40" t="s">
        <v>1286</v>
      </c>
      <c r="Y8" s="40">
        <v>1</v>
      </c>
      <c r="Z8" s="48">
        <f>IF(T8="SOPORTE_TELEFÓNICO",'TARIFAS 2025'!$B$14,IF(V8="PRINCIPAL",'TARIFAS 2025'!$B$12,IF(V8="INTERMEDIA",'TARIFAS 2025'!$C$12,IF(V8="LEJANA",'TARIFAS 2025'!$D$12))))</f>
        <v>95829</v>
      </c>
      <c r="AA8" s="48">
        <f t="shared" si="0"/>
        <v>95829</v>
      </c>
    </row>
    <row r="9" spans="1:27" s="85" customFormat="1" x14ac:dyDescent="0.3">
      <c r="A9" s="40" t="s">
        <v>68</v>
      </c>
      <c r="B9" s="40" t="str">
        <f>VLOOKUP(A9,'CENTROS DE COSTOS'!A:D,2,0)</f>
        <v>0036-0001</v>
      </c>
      <c r="C9" s="40" t="str">
        <f>VLOOKUP(A9,'CENTROS DE COSTOS'!A:D,3,0)</f>
        <v>Wompi Costa</v>
      </c>
      <c r="D9" s="40">
        <v>8758</v>
      </c>
      <c r="E9" s="40">
        <v>2961021</v>
      </c>
      <c r="F9" s="40">
        <v>53112</v>
      </c>
      <c r="G9" s="40" t="s">
        <v>33</v>
      </c>
      <c r="H9" s="40" t="s">
        <v>253</v>
      </c>
      <c r="I9" s="40" t="s">
        <v>270</v>
      </c>
      <c r="J9" s="40" t="s">
        <v>6351</v>
      </c>
      <c r="K9" s="40" t="s">
        <v>1170</v>
      </c>
      <c r="L9" s="40" t="s">
        <v>12747</v>
      </c>
      <c r="M9" s="40">
        <v>45961.333333333343</v>
      </c>
      <c r="N9" s="40">
        <v>45969.67291666667</v>
      </c>
      <c r="O9" s="40" t="s">
        <v>37</v>
      </c>
      <c r="P9" s="40" t="s">
        <v>1851</v>
      </c>
      <c r="Q9" s="40" t="s">
        <v>1494</v>
      </c>
      <c r="R9" s="40" t="s">
        <v>1495</v>
      </c>
      <c r="S9" s="40" t="s">
        <v>12805</v>
      </c>
      <c r="T9" s="40" t="s">
        <v>1172</v>
      </c>
      <c r="U9" s="40">
        <v>0</v>
      </c>
      <c r="V9" s="40" t="str">
        <f>VLOOKUP(D9,TIPOLOGIA!A:F,5,0)</f>
        <v>PRINCIPAL</v>
      </c>
      <c r="W9" s="40" t="str">
        <f>VLOOKUP(D9,TIPOLOGIA!A:F,6,0)</f>
        <v>TERRESTRE</v>
      </c>
      <c r="X9" s="40" t="s">
        <v>1346</v>
      </c>
      <c r="Y9" s="40">
        <v>1</v>
      </c>
      <c r="Z9" s="48">
        <f>IF(T9="SOPORTE_TELEFÓNICO",'TARIFAS 2025'!$B$14,IF(V9="PRINCIPAL",'TARIFAS 2025'!$B$12,IF(V9="INTERMEDIA",'TARIFAS 2025'!$C$12,IF(V9="LEJANA",'TARIFAS 2025'!$D$12))))</f>
        <v>95829</v>
      </c>
      <c r="AA9" s="48">
        <f t="shared" si="0"/>
        <v>95829</v>
      </c>
    </row>
    <row r="10" spans="1:27" s="85" customFormat="1" x14ac:dyDescent="0.3">
      <c r="A10" s="40" t="s">
        <v>71</v>
      </c>
      <c r="B10" s="40" t="str">
        <f>VLOOKUP(A10,'CENTROS DE COSTOS'!A:D,2,0)</f>
        <v>0036-0004</v>
      </c>
      <c r="C10" s="40" t="str">
        <f>VLOOKUP(A10,'CENTROS DE COSTOS'!A:D,3,0)</f>
        <v>Wompi Centro</v>
      </c>
      <c r="D10" s="40">
        <v>11001</v>
      </c>
      <c r="E10" s="40">
        <v>2966949</v>
      </c>
      <c r="F10" s="40">
        <v>52658</v>
      </c>
      <c r="G10" s="40" t="s">
        <v>33</v>
      </c>
      <c r="H10" s="40" t="s">
        <v>618</v>
      </c>
      <c r="I10" s="40" t="s">
        <v>71</v>
      </c>
      <c r="J10" s="40" t="s">
        <v>12719</v>
      </c>
      <c r="K10" s="40" t="s">
        <v>1170</v>
      </c>
      <c r="L10" s="40" t="s">
        <v>12748</v>
      </c>
      <c r="M10" s="40">
        <v>45965.333333333343</v>
      </c>
      <c r="N10" s="40">
        <v>45971.522222222222</v>
      </c>
      <c r="O10" s="40" t="s">
        <v>37</v>
      </c>
      <c r="P10" s="40" t="s">
        <v>1851</v>
      </c>
      <c r="Q10" s="40" t="s">
        <v>1517</v>
      </c>
      <c r="R10" s="40" t="s">
        <v>10252</v>
      </c>
      <c r="S10" s="40" t="s">
        <v>12806</v>
      </c>
      <c r="T10" s="40" t="s">
        <v>1172</v>
      </c>
      <c r="U10" s="40">
        <v>0</v>
      </c>
      <c r="V10" s="40" t="str">
        <f>VLOOKUP(D10,TIPOLOGIA!A:F,5,0)</f>
        <v>PRINCIPAL</v>
      </c>
      <c r="W10" s="40" t="str">
        <f>VLOOKUP(D10,TIPOLOGIA!A:F,6,0)</f>
        <v>TERRESTRE</v>
      </c>
      <c r="X10" s="40" t="s">
        <v>1455</v>
      </c>
      <c r="Y10" s="40">
        <v>1</v>
      </c>
      <c r="Z10" s="48">
        <f>IF(T10="SOPORTE_TELEFÓNICO",'TARIFAS 2025'!$B$14,IF(V10="PRINCIPAL",'TARIFAS 2025'!$B$12,IF(V10="INTERMEDIA",'TARIFAS 2025'!$C$12,IF(V10="LEJANA",'TARIFAS 2025'!$D$12))))</f>
        <v>95829</v>
      </c>
      <c r="AA10" s="48">
        <f t="shared" si="0"/>
        <v>95829</v>
      </c>
    </row>
    <row r="11" spans="1:27" s="85" customFormat="1" x14ac:dyDescent="0.3">
      <c r="A11" s="40" t="s">
        <v>74</v>
      </c>
      <c r="B11" s="40" t="str">
        <f>VLOOKUP(A11,'CENTROS DE COSTOS'!A:D,2,0)</f>
        <v>0036-0007</v>
      </c>
      <c r="C11" s="40" t="str">
        <f>VLOOKUP(A11,'CENTROS DE COSTOS'!A:D,3,0)</f>
        <v>Wompi Santander</v>
      </c>
      <c r="D11" s="40">
        <v>68001</v>
      </c>
      <c r="E11" s="40">
        <v>2978874</v>
      </c>
      <c r="F11" s="40">
        <v>51904</v>
      </c>
      <c r="G11" s="40" t="s">
        <v>33</v>
      </c>
      <c r="H11" s="40" t="s">
        <v>963</v>
      </c>
      <c r="I11" s="40" t="s">
        <v>74</v>
      </c>
      <c r="J11" s="40" t="s">
        <v>6717</v>
      </c>
      <c r="K11" s="40" t="s">
        <v>1170</v>
      </c>
      <c r="L11" s="40" t="s">
        <v>12749</v>
      </c>
      <c r="M11" s="40">
        <v>45966.576388888891</v>
      </c>
      <c r="N11" s="40">
        <v>45971.523611111108</v>
      </c>
      <c r="O11" s="40" t="s">
        <v>37</v>
      </c>
      <c r="P11" s="40" t="s">
        <v>1851</v>
      </c>
      <c r="Q11" s="40" t="s">
        <v>1494</v>
      </c>
      <c r="R11" s="40" t="s">
        <v>1495</v>
      </c>
      <c r="S11" s="40" t="s">
        <v>12807</v>
      </c>
      <c r="T11" s="40" t="s">
        <v>1172</v>
      </c>
      <c r="U11" s="40">
        <v>0</v>
      </c>
      <c r="V11" s="40" t="str">
        <f>VLOOKUP(D11,TIPOLOGIA!A:F,5,0)</f>
        <v>PRINCIPAL</v>
      </c>
      <c r="W11" s="40" t="str">
        <f>VLOOKUP(D11,TIPOLOGIA!A:F,6,0)</f>
        <v>TERRESTRE</v>
      </c>
      <c r="X11" s="40" t="s">
        <v>1393</v>
      </c>
      <c r="Y11" s="40">
        <v>1</v>
      </c>
      <c r="Z11" s="48">
        <f>IF(T11="SOPORTE_TELEFÓNICO",'TARIFAS 2025'!$B$14,IF(V11="PRINCIPAL",'TARIFAS 2025'!$B$12,IF(V11="INTERMEDIA",'TARIFAS 2025'!$C$12,IF(V11="LEJANA",'TARIFAS 2025'!$D$12))))</f>
        <v>95829</v>
      </c>
      <c r="AA11" s="48">
        <f t="shared" si="0"/>
        <v>95829</v>
      </c>
    </row>
    <row r="12" spans="1:27" s="85" customFormat="1" x14ac:dyDescent="0.3">
      <c r="A12" s="40" t="s">
        <v>68</v>
      </c>
      <c r="B12" s="40" t="str">
        <f>VLOOKUP(A12,'CENTROS DE COSTOS'!A:D,2,0)</f>
        <v>0036-0001</v>
      </c>
      <c r="C12" s="40" t="str">
        <f>VLOOKUP(A12,'CENTROS DE COSTOS'!A:D,3,0)</f>
        <v>Wompi Costa</v>
      </c>
      <c r="D12" s="40">
        <v>8634</v>
      </c>
      <c r="E12" s="40">
        <v>2987886</v>
      </c>
      <c r="F12" s="40">
        <v>28374</v>
      </c>
      <c r="G12" s="40" t="s">
        <v>33</v>
      </c>
      <c r="H12" s="40" t="s">
        <v>253</v>
      </c>
      <c r="I12" s="40" t="s">
        <v>267</v>
      </c>
      <c r="J12" s="40" t="s">
        <v>1719</v>
      </c>
      <c r="K12" s="40" t="s">
        <v>1170</v>
      </c>
      <c r="L12" s="40" t="s">
        <v>12750</v>
      </c>
      <c r="M12" s="40">
        <v>45968.35</v>
      </c>
      <c r="N12" s="40">
        <v>45971.55972222222</v>
      </c>
      <c r="O12" s="40" t="s">
        <v>37</v>
      </c>
      <c r="P12" s="40" t="s">
        <v>1851</v>
      </c>
      <c r="Q12" s="40" t="s">
        <v>1494</v>
      </c>
      <c r="R12" s="40" t="s">
        <v>1495</v>
      </c>
      <c r="S12" s="40" t="s">
        <v>12808</v>
      </c>
      <c r="T12" s="40" t="s">
        <v>1172</v>
      </c>
      <c r="U12" s="40">
        <v>0</v>
      </c>
      <c r="V12" s="40" t="str">
        <f>VLOOKUP(D12,TIPOLOGIA!A:F,5,0)</f>
        <v>INTERMEDIA</v>
      </c>
      <c r="W12" s="40" t="str">
        <f>VLOOKUP(D12,TIPOLOGIA!A:F,6,0)</f>
        <v>TERRESTRE</v>
      </c>
      <c r="X12" s="40" t="s">
        <v>1374</v>
      </c>
      <c r="Y12" s="40">
        <v>1</v>
      </c>
      <c r="Z12" s="48">
        <f>IF(T12="SOPORTE_TELEFÓNICO",'TARIFAS 2025'!$B$14,IF(V12="PRINCIPAL",'TARIFAS 2025'!$B$12,IF(V12="INTERMEDIA",'TARIFAS 2025'!$C$12,IF(V12="LEJANA",'TARIFAS 2025'!$D$12))))</f>
        <v>287147</v>
      </c>
      <c r="AA12" s="48">
        <f t="shared" si="0"/>
        <v>287147</v>
      </c>
    </row>
    <row r="13" spans="1:27" s="85" customFormat="1" x14ac:dyDescent="0.3">
      <c r="A13" s="40" t="s">
        <v>74</v>
      </c>
      <c r="B13" s="40" t="str">
        <f>VLOOKUP(A13,'CENTROS DE COSTOS'!A:D,2,0)</f>
        <v>0036-0007</v>
      </c>
      <c r="C13" s="40" t="str">
        <f>VLOOKUP(A13,'CENTROS DE COSTOS'!A:D,3,0)</f>
        <v>Wompi Santander</v>
      </c>
      <c r="D13" s="40">
        <v>68500</v>
      </c>
      <c r="E13" s="40">
        <v>2992629</v>
      </c>
      <c r="F13" s="40">
        <v>65763</v>
      </c>
      <c r="G13" s="40" t="s">
        <v>33</v>
      </c>
      <c r="H13" s="40" t="s">
        <v>963</v>
      </c>
      <c r="I13" s="40" t="s">
        <v>1008</v>
      </c>
      <c r="J13" s="40" t="s">
        <v>1779</v>
      </c>
      <c r="K13" s="40" t="s">
        <v>1170</v>
      </c>
      <c r="L13" s="40" t="s">
        <v>12751</v>
      </c>
      <c r="M13" s="40">
        <v>45968.70416666667</v>
      </c>
      <c r="N13" s="40">
        <v>45971.674305555563</v>
      </c>
      <c r="O13" s="40" t="s">
        <v>37</v>
      </c>
      <c r="P13" s="40" t="s">
        <v>1851</v>
      </c>
      <c r="Q13" s="40" t="s">
        <v>1494</v>
      </c>
      <c r="R13" s="40" t="s">
        <v>1495</v>
      </c>
      <c r="S13" s="40" t="s">
        <v>12809</v>
      </c>
      <c r="T13" s="40" t="s">
        <v>1172</v>
      </c>
      <c r="U13" s="40">
        <v>0</v>
      </c>
      <c r="V13" s="40" t="str">
        <f>VLOOKUP(D13,TIPOLOGIA!A:F,5,0)</f>
        <v>LEJANA</v>
      </c>
      <c r="W13" s="40" t="str">
        <f>VLOOKUP(D13,TIPOLOGIA!A:F,6,0)</f>
        <v>TERRESTRE</v>
      </c>
      <c r="X13" s="40" t="s">
        <v>1178</v>
      </c>
      <c r="Y13" s="40">
        <v>1</v>
      </c>
      <c r="Z13" s="48">
        <f>IF(T13="SOPORTE_TELEFÓNICO",'TARIFAS 2025'!$B$14,IF(V13="PRINCIPAL",'TARIFAS 2025'!$B$12,IF(V13="INTERMEDIA",'TARIFAS 2025'!$C$12,IF(V13="LEJANA",'TARIFAS 2025'!$D$12))))</f>
        <v>551974</v>
      </c>
      <c r="AA13" s="48">
        <f t="shared" si="0"/>
        <v>551974</v>
      </c>
    </row>
    <row r="14" spans="1:27" s="85" customFormat="1" x14ac:dyDescent="0.3">
      <c r="A14" s="40" t="s">
        <v>77</v>
      </c>
      <c r="B14" s="40" t="str">
        <f>VLOOKUP(A14,'CENTROS DE COSTOS'!A:D,2,0)</f>
        <v>0036-0003</v>
      </c>
      <c r="C14" s="40" t="str">
        <f>VLOOKUP(A14,'CENTROS DE COSTOS'!A:D,3,0)</f>
        <v>Wompi Suroccidente</v>
      </c>
      <c r="D14" s="40">
        <v>19001</v>
      </c>
      <c r="E14" s="40">
        <v>2974978</v>
      </c>
      <c r="F14" s="40">
        <v>60175</v>
      </c>
      <c r="G14" s="40" t="s">
        <v>33</v>
      </c>
      <c r="H14" s="40" t="s">
        <v>498</v>
      </c>
      <c r="I14" s="40" t="s">
        <v>93</v>
      </c>
      <c r="J14" s="40" t="s">
        <v>12720</v>
      </c>
      <c r="K14" s="40" t="s">
        <v>1170</v>
      </c>
      <c r="L14" s="40" t="s">
        <v>12752</v>
      </c>
      <c r="M14" s="40">
        <v>45966.333333333343</v>
      </c>
      <c r="N14" s="40">
        <v>45972.379861111112</v>
      </c>
      <c r="O14" s="40" t="s">
        <v>37</v>
      </c>
      <c r="P14" s="40" t="s">
        <v>1851</v>
      </c>
      <c r="Q14" s="40" t="s">
        <v>1494</v>
      </c>
      <c r="R14" s="40" t="s">
        <v>1495</v>
      </c>
      <c r="S14" s="40" t="s">
        <v>12810</v>
      </c>
      <c r="T14" s="40" t="s">
        <v>1172</v>
      </c>
      <c r="U14" s="40">
        <v>0</v>
      </c>
      <c r="V14" s="40" t="str">
        <f>VLOOKUP(D14,TIPOLOGIA!A:F,5,0)</f>
        <v>LEJANA</v>
      </c>
      <c r="W14" s="40" t="str">
        <f>VLOOKUP(D14,TIPOLOGIA!A:F,6,0)</f>
        <v>TERRESTRE</v>
      </c>
      <c r="X14" s="40" t="s">
        <v>1194</v>
      </c>
      <c r="Y14" s="40">
        <v>1</v>
      </c>
      <c r="Z14" s="48">
        <f>IF(T14="SOPORTE_TELEFÓNICO",'TARIFAS 2025'!$B$14,IF(V14="PRINCIPAL",'TARIFAS 2025'!$B$12,IF(V14="INTERMEDIA",'TARIFAS 2025'!$C$12,IF(V14="LEJANA",'TARIFAS 2025'!$D$12))))</f>
        <v>551974</v>
      </c>
      <c r="AA14" s="48">
        <f t="shared" si="0"/>
        <v>551974</v>
      </c>
    </row>
    <row r="15" spans="1:27" s="85" customFormat="1" x14ac:dyDescent="0.3">
      <c r="A15" s="40" t="s">
        <v>77</v>
      </c>
      <c r="B15" s="40" t="str">
        <f>VLOOKUP(A15,'CENTROS DE COSTOS'!A:D,2,0)</f>
        <v>0036-0003</v>
      </c>
      <c r="C15" s="40" t="str">
        <f>VLOOKUP(A15,'CENTROS DE COSTOS'!A:D,3,0)</f>
        <v>Wompi Suroccidente</v>
      </c>
      <c r="D15" s="40">
        <v>76001</v>
      </c>
      <c r="E15" s="40">
        <v>2998969</v>
      </c>
      <c r="F15" s="40">
        <v>43290</v>
      </c>
      <c r="G15" s="40" t="s">
        <v>33</v>
      </c>
      <c r="H15" s="40" t="s">
        <v>1101</v>
      </c>
      <c r="I15" s="40" t="s">
        <v>77</v>
      </c>
      <c r="J15" s="40" t="s">
        <v>6858</v>
      </c>
      <c r="K15" s="40" t="s">
        <v>1170</v>
      </c>
      <c r="L15" s="40" t="s">
        <v>12753</v>
      </c>
      <c r="M15" s="40">
        <v>45971.698611111111</v>
      </c>
      <c r="N15" s="40">
        <v>45972.682638888888</v>
      </c>
      <c r="O15" s="40" t="s">
        <v>37</v>
      </c>
      <c r="P15" s="40" t="s">
        <v>1851</v>
      </c>
      <c r="Q15" s="40" t="s">
        <v>1494</v>
      </c>
      <c r="R15" s="40" t="s">
        <v>1495</v>
      </c>
      <c r="S15" s="40" t="s">
        <v>12811</v>
      </c>
      <c r="T15" s="40" t="s">
        <v>1172</v>
      </c>
      <c r="U15" s="40">
        <v>0</v>
      </c>
      <c r="V15" s="40" t="str">
        <f>VLOOKUP(D15,TIPOLOGIA!A:F,5,0)</f>
        <v>PRINCIPAL</v>
      </c>
      <c r="W15" s="40" t="str">
        <f>VLOOKUP(D15,TIPOLOGIA!A:F,6,0)</f>
        <v>TERRESTRE</v>
      </c>
      <c r="X15" s="40" t="s">
        <v>1221</v>
      </c>
      <c r="Y15" s="40">
        <v>1</v>
      </c>
      <c r="Z15" s="48">
        <f>IF(T15="SOPORTE_TELEFÓNICO",'TARIFAS 2025'!$B$14,IF(V15="PRINCIPAL",'TARIFAS 2025'!$B$12,IF(V15="INTERMEDIA",'TARIFAS 2025'!$C$12,IF(V15="LEJANA",'TARIFAS 2025'!$D$12))))</f>
        <v>95829</v>
      </c>
      <c r="AA15" s="48">
        <f t="shared" si="0"/>
        <v>95829</v>
      </c>
    </row>
    <row r="16" spans="1:27" s="85" customFormat="1" x14ac:dyDescent="0.3">
      <c r="A16" s="40" t="s">
        <v>77</v>
      </c>
      <c r="B16" s="40" t="str">
        <f>VLOOKUP(A16,'CENTROS DE COSTOS'!A:D,2,0)</f>
        <v>0036-0003</v>
      </c>
      <c r="C16" s="40" t="str">
        <f>VLOOKUP(A16,'CENTROS DE COSTOS'!A:D,3,0)</f>
        <v>Wompi Suroccidente</v>
      </c>
      <c r="D16" s="40">
        <v>76001</v>
      </c>
      <c r="E16" s="40">
        <v>3000872</v>
      </c>
      <c r="F16" s="40">
        <v>81545</v>
      </c>
      <c r="G16" s="40" t="s">
        <v>33</v>
      </c>
      <c r="H16" s="40" t="s">
        <v>1101</v>
      </c>
      <c r="I16" s="40" t="s">
        <v>77</v>
      </c>
      <c r="J16" s="40" t="s">
        <v>12721</v>
      </c>
      <c r="K16" s="40" t="s">
        <v>1170</v>
      </c>
      <c r="L16" s="40" t="s">
        <v>12754</v>
      </c>
      <c r="M16" s="40">
        <v>45972.388888888891</v>
      </c>
      <c r="N16" s="40">
        <v>45973.436805555553</v>
      </c>
      <c r="O16" s="40" t="s">
        <v>37</v>
      </c>
      <c r="P16" s="40" t="s">
        <v>1851</v>
      </c>
      <c r="Q16" s="40" t="s">
        <v>1494</v>
      </c>
      <c r="R16" s="40" t="s">
        <v>1495</v>
      </c>
      <c r="S16" s="40" t="s">
        <v>12812</v>
      </c>
      <c r="T16" s="40" t="s">
        <v>1172</v>
      </c>
      <c r="U16" s="40">
        <v>0</v>
      </c>
      <c r="V16" s="40" t="str">
        <f>VLOOKUP(D16,TIPOLOGIA!A:F,5,0)</f>
        <v>PRINCIPAL</v>
      </c>
      <c r="W16" s="40" t="str">
        <f>VLOOKUP(D16,TIPOLOGIA!A:F,6,0)</f>
        <v>TERRESTRE</v>
      </c>
      <c r="X16" s="40" t="s">
        <v>1673</v>
      </c>
      <c r="Y16" s="40">
        <v>1</v>
      </c>
      <c r="Z16" s="48">
        <f>IF(T16="SOPORTE_TELEFÓNICO",'TARIFAS 2025'!$B$14,IF(V16="PRINCIPAL",'TARIFAS 2025'!$B$12,IF(V16="INTERMEDIA",'TARIFAS 2025'!$C$12,IF(V16="LEJANA",'TARIFAS 2025'!$D$12))))</f>
        <v>95829</v>
      </c>
      <c r="AA16" s="48">
        <f t="shared" si="0"/>
        <v>95829</v>
      </c>
    </row>
    <row r="17" spans="1:27" s="85" customFormat="1" x14ac:dyDescent="0.3">
      <c r="A17" s="40" t="s">
        <v>71</v>
      </c>
      <c r="B17" s="40" t="str">
        <f>VLOOKUP(A17,'CENTROS DE COSTOS'!A:D,2,0)</f>
        <v>0036-0004</v>
      </c>
      <c r="C17" s="40" t="str">
        <f>VLOOKUP(A17,'CENTROS DE COSTOS'!A:D,3,0)</f>
        <v>Wompi Centro</v>
      </c>
      <c r="D17" s="40">
        <v>25430</v>
      </c>
      <c r="E17" s="40">
        <v>3001780</v>
      </c>
      <c r="F17" s="40">
        <v>77614</v>
      </c>
      <c r="G17" s="40" t="s">
        <v>33</v>
      </c>
      <c r="H17" s="40" t="s">
        <v>618</v>
      </c>
      <c r="I17" s="40" t="s">
        <v>674</v>
      </c>
      <c r="J17" s="40" t="s">
        <v>7022</v>
      </c>
      <c r="K17" s="40" t="s">
        <v>1170</v>
      </c>
      <c r="L17" s="40" t="s">
        <v>12755</v>
      </c>
      <c r="M17" s="40">
        <v>45972.439583333333</v>
      </c>
      <c r="N17" s="40">
        <v>45973.59375</v>
      </c>
      <c r="O17" s="40" t="s">
        <v>37</v>
      </c>
      <c r="P17" s="40" t="s">
        <v>1851</v>
      </c>
      <c r="Q17" s="40" t="s">
        <v>1494</v>
      </c>
      <c r="R17" s="40" t="s">
        <v>1495</v>
      </c>
      <c r="S17" s="40" t="s">
        <v>12813</v>
      </c>
      <c r="T17" s="40" t="s">
        <v>1172</v>
      </c>
      <c r="U17" s="40">
        <v>0</v>
      </c>
      <c r="V17" s="40" t="str">
        <f>VLOOKUP(D17,TIPOLOGIA!A:F,5,0)</f>
        <v>INTERMEDIA</v>
      </c>
      <c r="W17" s="40" t="str">
        <f>VLOOKUP(D17,TIPOLOGIA!A:F,6,0)</f>
        <v>TERRESTRE</v>
      </c>
      <c r="X17" s="40" t="s">
        <v>1349</v>
      </c>
      <c r="Y17" s="40">
        <v>1</v>
      </c>
      <c r="Z17" s="48">
        <f>IF(T17="SOPORTE_TELEFÓNICO",'TARIFAS 2025'!$B$14,IF(V17="PRINCIPAL",'TARIFAS 2025'!$B$12,IF(V17="INTERMEDIA",'TARIFAS 2025'!$C$12,IF(V17="LEJANA",'TARIFAS 2025'!$D$12))))</f>
        <v>287147</v>
      </c>
      <c r="AA17" s="48">
        <f t="shared" si="0"/>
        <v>287147</v>
      </c>
    </row>
    <row r="18" spans="1:27" s="85" customFormat="1" x14ac:dyDescent="0.3">
      <c r="A18" s="40" t="s">
        <v>98</v>
      </c>
      <c r="B18" s="40" t="str">
        <f>VLOOKUP(A18,'CENTROS DE COSTOS'!A:D,2,0)</f>
        <v>0036-0006</v>
      </c>
      <c r="C18" s="40" t="str">
        <f>VLOOKUP(A18,'CENTROS DE COSTOS'!A:D,3,0)</f>
        <v>Wompi Oriente</v>
      </c>
      <c r="D18" s="40">
        <v>50001</v>
      </c>
      <c r="E18" s="40">
        <v>3005682</v>
      </c>
      <c r="F18" s="40">
        <v>75336</v>
      </c>
      <c r="G18" s="40" t="s">
        <v>33</v>
      </c>
      <c r="H18" s="40" t="s">
        <v>814</v>
      </c>
      <c r="I18" s="40" t="s">
        <v>98</v>
      </c>
      <c r="J18" s="40" t="s">
        <v>12722</v>
      </c>
      <c r="K18" s="40" t="s">
        <v>1170</v>
      </c>
      <c r="L18" s="40" t="s">
        <v>12756</v>
      </c>
      <c r="M18" s="40">
        <v>45973.333333333343</v>
      </c>
      <c r="N18" s="40">
        <v>45973.605555555558</v>
      </c>
      <c r="O18" s="40" t="s">
        <v>37</v>
      </c>
      <c r="P18" s="40" t="s">
        <v>1851</v>
      </c>
      <c r="Q18" s="40" t="s">
        <v>1494</v>
      </c>
      <c r="R18" s="40" t="s">
        <v>1495</v>
      </c>
      <c r="S18" s="40" t="s">
        <v>12814</v>
      </c>
      <c r="T18" s="40" t="s">
        <v>1172</v>
      </c>
      <c r="U18" s="40">
        <v>0</v>
      </c>
      <c r="V18" s="40" t="str">
        <f>VLOOKUP(D18,TIPOLOGIA!A:F,5,0)</f>
        <v>PRINCIPAL</v>
      </c>
      <c r="W18" s="40" t="str">
        <f>VLOOKUP(D18,TIPOLOGIA!A:F,6,0)</f>
        <v>TERRESTRE</v>
      </c>
      <c r="X18" s="40" t="s">
        <v>1373</v>
      </c>
      <c r="Y18" s="40">
        <v>1</v>
      </c>
      <c r="Z18" s="48">
        <f>IF(T18="SOPORTE_TELEFÓNICO",'TARIFAS 2025'!$B$14,IF(V18="PRINCIPAL",'TARIFAS 2025'!$B$12,IF(V18="INTERMEDIA",'TARIFAS 2025'!$C$12,IF(V18="LEJANA",'TARIFAS 2025'!$D$12))))</f>
        <v>95829</v>
      </c>
      <c r="AA18" s="48">
        <f t="shared" si="0"/>
        <v>95829</v>
      </c>
    </row>
    <row r="19" spans="1:27" s="85" customFormat="1" x14ac:dyDescent="0.3">
      <c r="A19" s="40" t="s">
        <v>90</v>
      </c>
      <c r="B19" s="40" t="str">
        <f>VLOOKUP(A19,'CENTROS DE COSTOS'!A:D,2,0)</f>
        <v>0036-0006</v>
      </c>
      <c r="C19" s="40" t="str">
        <f>VLOOKUP(A19,'CENTROS DE COSTOS'!A:D,3,0)</f>
        <v>Wompi Oriente</v>
      </c>
      <c r="D19" s="40">
        <v>41001</v>
      </c>
      <c r="E19" s="40">
        <v>2993862</v>
      </c>
      <c r="F19" s="40">
        <v>46655</v>
      </c>
      <c r="G19" s="40" t="s">
        <v>33</v>
      </c>
      <c r="H19" s="40" t="s">
        <v>740</v>
      </c>
      <c r="I19" s="40" t="s">
        <v>90</v>
      </c>
      <c r="J19" s="40" t="s">
        <v>6779</v>
      </c>
      <c r="K19" s="40" t="s">
        <v>1170</v>
      </c>
      <c r="L19" s="40" t="s">
        <v>12757</v>
      </c>
      <c r="M19" s="40">
        <v>45971.333333333343</v>
      </c>
      <c r="N19" s="40">
        <v>45973.679166666669</v>
      </c>
      <c r="O19" s="40" t="s">
        <v>37</v>
      </c>
      <c r="P19" s="40" t="s">
        <v>1851</v>
      </c>
      <c r="Q19" s="40" t="s">
        <v>1494</v>
      </c>
      <c r="R19" s="40" t="s">
        <v>1495</v>
      </c>
      <c r="S19" s="40" t="s">
        <v>12815</v>
      </c>
      <c r="T19" s="40" t="s">
        <v>1172</v>
      </c>
      <c r="U19" s="40">
        <v>0</v>
      </c>
      <c r="V19" s="40" t="str">
        <f>VLOOKUP(D19,TIPOLOGIA!A:F,5,0)</f>
        <v>PRINCIPAL</v>
      </c>
      <c r="W19" s="40" t="str">
        <f>VLOOKUP(D19,TIPOLOGIA!A:F,6,0)</f>
        <v>TERRESTRE</v>
      </c>
      <c r="X19" s="40" t="s">
        <v>1214</v>
      </c>
      <c r="Y19" s="40">
        <v>1</v>
      </c>
      <c r="Z19" s="48">
        <f>IF(T19="SOPORTE_TELEFÓNICO",'TARIFAS 2025'!$B$14,IF(V19="PRINCIPAL",'TARIFAS 2025'!$B$12,IF(V19="INTERMEDIA",'TARIFAS 2025'!$C$12,IF(V19="LEJANA",'TARIFAS 2025'!$D$12))))</f>
        <v>95829</v>
      </c>
      <c r="AA19" s="48">
        <f t="shared" si="0"/>
        <v>95829</v>
      </c>
    </row>
    <row r="20" spans="1:27" s="85" customFormat="1" x14ac:dyDescent="0.3">
      <c r="A20" s="40" t="s">
        <v>98</v>
      </c>
      <c r="B20" s="40" t="str">
        <f>VLOOKUP(A20,'CENTROS DE COSTOS'!A:D,2,0)</f>
        <v>0036-0006</v>
      </c>
      <c r="C20" s="40" t="str">
        <f>VLOOKUP(A20,'CENTROS DE COSTOS'!A:D,3,0)</f>
        <v>Wompi Oriente</v>
      </c>
      <c r="D20" s="40">
        <v>50006</v>
      </c>
      <c r="E20" s="40">
        <v>3002907</v>
      </c>
      <c r="F20" s="40">
        <v>70936</v>
      </c>
      <c r="G20" s="40" t="s">
        <v>33</v>
      </c>
      <c r="H20" s="40" t="s">
        <v>814</v>
      </c>
      <c r="I20" s="40" t="s">
        <v>816</v>
      </c>
      <c r="J20" s="40" t="s">
        <v>7119</v>
      </c>
      <c r="K20" s="40" t="s">
        <v>1170</v>
      </c>
      <c r="L20" s="40" t="s">
        <v>12758</v>
      </c>
      <c r="M20" s="40">
        <v>45972.48541666667</v>
      </c>
      <c r="N20" s="40">
        <v>45973.681250000001</v>
      </c>
      <c r="O20" s="40" t="s">
        <v>37</v>
      </c>
      <c r="P20" s="40" t="s">
        <v>1851</v>
      </c>
      <c r="Q20" s="40" t="s">
        <v>1494</v>
      </c>
      <c r="R20" s="40" t="s">
        <v>1495</v>
      </c>
      <c r="S20" s="40" t="s">
        <v>12816</v>
      </c>
      <c r="T20" s="40" t="s">
        <v>1172</v>
      </c>
      <c r="U20" s="40">
        <v>0</v>
      </c>
      <c r="V20" s="40" t="str">
        <f>VLOOKUP(D20,TIPOLOGIA!A:F,5,0)</f>
        <v>INTERMEDIA</v>
      </c>
      <c r="W20" s="40" t="str">
        <f>VLOOKUP(D20,TIPOLOGIA!A:F,6,0)</f>
        <v>TERRESTRE</v>
      </c>
      <c r="X20" s="40" t="s">
        <v>1262</v>
      </c>
      <c r="Y20" s="40">
        <v>1</v>
      </c>
      <c r="Z20" s="48">
        <f>IF(T20="SOPORTE_TELEFÓNICO",'TARIFAS 2025'!$B$14,IF(V20="PRINCIPAL",'TARIFAS 2025'!$B$12,IF(V20="INTERMEDIA",'TARIFAS 2025'!$C$12,IF(V20="LEJANA",'TARIFAS 2025'!$D$12))))</f>
        <v>287147</v>
      </c>
      <c r="AA20" s="48">
        <f t="shared" si="0"/>
        <v>287147</v>
      </c>
    </row>
    <row r="21" spans="1:27" s="85" customFormat="1" x14ac:dyDescent="0.3">
      <c r="A21" s="40" t="s">
        <v>77</v>
      </c>
      <c r="B21" s="40" t="str">
        <f>VLOOKUP(A21,'CENTROS DE COSTOS'!A:D,2,0)</f>
        <v>0036-0003</v>
      </c>
      <c r="C21" s="40" t="str">
        <f>VLOOKUP(A21,'CENTROS DE COSTOS'!A:D,3,0)</f>
        <v>Wompi Suroccidente</v>
      </c>
      <c r="D21" s="40">
        <v>19290</v>
      </c>
      <c r="E21" s="40">
        <v>2912428</v>
      </c>
      <c r="F21" s="40">
        <v>52970</v>
      </c>
      <c r="G21" s="40" t="s">
        <v>33</v>
      </c>
      <c r="H21" s="40" t="s">
        <v>498</v>
      </c>
      <c r="I21" s="40" t="s">
        <v>82</v>
      </c>
      <c r="J21" s="40" t="s">
        <v>7258</v>
      </c>
      <c r="K21" s="40" t="s">
        <v>1170</v>
      </c>
      <c r="L21" s="40" t="s">
        <v>12759</v>
      </c>
      <c r="M21" s="40">
        <v>45951.440972222219</v>
      </c>
      <c r="N21" s="40">
        <v>45973.690972222219</v>
      </c>
      <c r="O21" s="40" t="s">
        <v>37</v>
      </c>
      <c r="P21" s="40" t="s">
        <v>1851</v>
      </c>
      <c r="Q21" s="40" t="s">
        <v>1494</v>
      </c>
      <c r="R21" s="40" t="s">
        <v>1495</v>
      </c>
      <c r="S21" s="40" t="s">
        <v>12817</v>
      </c>
      <c r="T21" s="40" t="s">
        <v>1172</v>
      </c>
      <c r="U21" s="40">
        <v>0</v>
      </c>
      <c r="V21" s="40" t="str">
        <f>VLOOKUP(D21,TIPOLOGIA!A:F,5,0)</f>
        <v>LEJANA</v>
      </c>
      <c r="W21" s="40" t="str">
        <f>VLOOKUP(D21,TIPOLOGIA!A:F,6,0)</f>
        <v>TERRESTRE</v>
      </c>
      <c r="X21" s="40" t="s">
        <v>1194</v>
      </c>
      <c r="Y21" s="40">
        <v>1</v>
      </c>
      <c r="Z21" s="48">
        <f>IF(T21="SOPORTE_TELEFÓNICO",'TARIFAS 2025'!$B$14,IF(V21="PRINCIPAL",'TARIFAS 2025'!$B$12,IF(V21="INTERMEDIA",'TARIFAS 2025'!$C$12,IF(V21="LEJANA",'TARIFAS 2025'!$D$12))))</f>
        <v>551974</v>
      </c>
      <c r="AA21" s="48">
        <f t="shared" si="0"/>
        <v>551974</v>
      </c>
    </row>
    <row r="22" spans="1:27" s="85" customFormat="1" x14ac:dyDescent="0.3">
      <c r="A22" s="40" t="s">
        <v>95</v>
      </c>
      <c r="B22" s="40" t="str">
        <f>VLOOKUP(A22,'CENTROS DE COSTOS'!A:D,2,0)</f>
        <v>0036-0001</v>
      </c>
      <c r="C22" s="40" t="str">
        <f>VLOOKUP(A22,'CENTROS DE COSTOS'!A:D,3,0)</f>
        <v>Wompi Costa</v>
      </c>
      <c r="D22" s="40">
        <v>70508</v>
      </c>
      <c r="E22" s="40">
        <v>2989354</v>
      </c>
      <c r="F22" s="40">
        <v>30967</v>
      </c>
      <c r="G22" s="40" t="s">
        <v>33</v>
      </c>
      <c r="H22" s="40" t="s">
        <v>504</v>
      </c>
      <c r="I22" s="40" t="s">
        <v>1046</v>
      </c>
      <c r="J22" s="40" t="s">
        <v>12723</v>
      </c>
      <c r="K22" s="40" t="s">
        <v>1170</v>
      </c>
      <c r="L22" s="40" t="s">
        <v>12760</v>
      </c>
      <c r="M22" s="40">
        <v>45968.430555555547</v>
      </c>
      <c r="N22" s="40">
        <v>45974.383333333331</v>
      </c>
      <c r="O22" s="40" t="s">
        <v>37</v>
      </c>
      <c r="P22" s="40" t="s">
        <v>1851</v>
      </c>
      <c r="Q22" s="40" t="s">
        <v>1494</v>
      </c>
      <c r="R22" s="40" t="s">
        <v>1495</v>
      </c>
      <c r="S22" s="40" t="s">
        <v>12818</v>
      </c>
      <c r="T22" s="40" t="s">
        <v>1172</v>
      </c>
      <c r="U22" s="40">
        <v>0</v>
      </c>
      <c r="V22" s="40" t="str">
        <f>VLOOKUP(D22,TIPOLOGIA!A:F,5,0)</f>
        <v>INTERMEDIA</v>
      </c>
      <c r="W22" s="40" t="str">
        <f>VLOOKUP(D22,TIPOLOGIA!A:F,6,0)</f>
        <v>TERRESTRE</v>
      </c>
      <c r="X22" s="40" t="s">
        <v>1322</v>
      </c>
      <c r="Y22" s="40">
        <v>1</v>
      </c>
      <c r="Z22" s="48">
        <f>IF(T22="SOPORTE_TELEFÓNICO",'TARIFAS 2025'!$B$14,IF(V22="PRINCIPAL",'TARIFAS 2025'!$B$12,IF(V22="INTERMEDIA",'TARIFAS 2025'!$C$12,IF(V22="LEJANA",'TARIFAS 2025'!$D$12))))</f>
        <v>287147</v>
      </c>
      <c r="AA22" s="48">
        <f t="shared" si="0"/>
        <v>287147</v>
      </c>
    </row>
    <row r="23" spans="1:27" s="85" customFormat="1" x14ac:dyDescent="0.3">
      <c r="A23" s="40" t="s">
        <v>77</v>
      </c>
      <c r="B23" s="40" t="str">
        <f>VLOOKUP(A23,'CENTROS DE COSTOS'!A:D,2,0)</f>
        <v>0036-0003</v>
      </c>
      <c r="C23" s="40" t="str">
        <f>VLOOKUP(A23,'CENTROS DE COSTOS'!A:D,3,0)</f>
        <v>Wompi Suroccidente</v>
      </c>
      <c r="D23" s="40">
        <v>76001</v>
      </c>
      <c r="E23" s="40">
        <v>3008039</v>
      </c>
      <c r="F23" s="40">
        <v>80441</v>
      </c>
      <c r="G23" s="40" t="s">
        <v>33</v>
      </c>
      <c r="H23" s="40" t="s">
        <v>1101</v>
      </c>
      <c r="I23" s="40" t="s">
        <v>77</v>
      </c>
      <c r="J23" s="40" t="s">
        <v>1479</v>
      </c>
      <c r="K23" s="40" t="s">
        <v>1170</v>
      </c>
      <c r="L23" s="40" t="s">
        <v>12761</v>
      </c>
      <c r="M23" s="40">
        <v>45973.428472222222</v>
      </c>
      <c r="N23" s="40">
        <v>45974.518750000003</v>
      </c>
      <c r="O23" s="40" t="s">
        <v>37</v>
      </c>
      <c r="P23" s="40" t="s">
        <v>1851</v>
      </c>
      <c r="Q23" s="40" t="s">
        <v>1494</v>
      </c>
      <c r="R23" s="40" t="s">
        <v>1495</v>
      </c>
      <c r="S23" s="40" t="s">
        <v>12819</v>
      </c>
      <c r="T23" s="40" t="s">
        <v>1172</v>
      </c>
      <c r="U23" s="40">
        <v>0</v>
      </c>
      <c r="V23" s="40" t="str">
        <f>VLOOKUP(D23,TIPOLOGIA!A:F,5,0)</f>
        <v>PRINCIPAL</v>
      </c>
      <c r="W23" s="40" t="str">
        <f>VLOOKUP(D23,TIPOLOGIA!A:F,6,0)</f>
        <v>TERRESTRE</v>
      </c>
      <c r="X23" s="40" t="s">
        <v>1173</v>
      </c>
      <c r="Y23" s="40">
        <v>1</v>
      </c>
      <c r="Z23" s="48">
        <f>IF(T23="SOPORTE_TELEFÓNICO",'TARIFAS 2025'!$B$14,IF(V23="PRINCIPAL",'TARIFAS 2025'!$B$12,IF(V23="INTERMEDIA",'TARIFAS 2025'!$C$12,IF(V23="LEJANA",'TARIFAS 2025'!$D$12))))</f>
        <v>95829</v>
      </c>
      <c r="AA23" s="48">
        <f t="shared" si="0"/>
        <v>95829</v>
      </c>
    </row>
    <row r="24" spans="1:27" s="85" customFormat="1" x14ac:dyDescent="0.3">
      <c r="A24" s="40" t="s">
        <v>88</v>
      </c>
      <c r="B24" s="40" t="str">
        <f>VLOOKUP(A24,'CENTROS DE COSTOS'!A:D,2,0)</f>
        <v>0036-0005</v>
      </c>
      <c r="C24" s="40" t="str">
        <f>VLOOKUP(A24,'CENTROS DE COSTOS'!A:D,3,0)</f>
        <v>Wompi Noroccidente</v>
      </c>
      <c r="D24" s="40">
        <v>5001</v>
      </c>
      <c r="E24" s="40">
        <v>2993321</v>
      </c>
      <c r="F24" s="40">
        <v>47724</v>
      </c>
      <c r="G24" s="40" t="s">
        <v>33</v>
      </c>
      <c r="H24" s="40" t="s">
        <v>120</v>
      </c>
      <c r="I24" s="40" t="s">
        <v>88</v>
      </c>
      <c r="J24" s="40" t="s">
        <v>12724</v>
      </c>
      <c r="K24" s="40" t="s">
        <v>1170</v>
      </c>
      <c r="L24" s="40" t="s">
        <v>12762</v>
      </c>
      <c r="M24" s="40">
        <v>45971.333333333343</v>
      </c>
      <c r="N24" s="40">
        <v>45975.45</v>
      </c>
      <c r="O24" s="40" t="s">
        <v>37</v>
      </c>
      <c r="P24" s="40" t="s">
        <v>1851</v>
      </c>
      <c r="Q24" s="40" t="s">
        <v>1494</v>
      </c>
      <c r="R24" s="40" t="s">
        <v>1495</v>
      </c>
      <c r="S24" s="40" t="s">
        <v>12820</v>
      </c>
      <c r="T24" s="40" t="s">
        <v>1172</v>
      </c>
      <c r="U24" s="40">
        <v>0</v>
      </c>
      <c r="V24" s="40" t="str">
        <f>VLOOKUP(D24,TIPOLOGIA!A:F,5,0)</f>
        <v>PRINCIPAL</v>
      </c>
      <c r="W24" s="40" t="str">
        <f>VLOOKUP(D24,TIPOLOGIA!A:F,6,0)</f>
        <v>TERRESTRE</v>
      </c>
      <c r="X24" s="40" t="s">
        <v>1356</v>
      </c>
      <c r="Y24" s="40">
        <v>1</v>
      </c>
      <c r="Z24" s="48">
        <f>IF(T24="SOPORTE_TELEFÓNICO",'TARIFAS 2025'!$B$14,IF(V24="PRINCIPAL",'TARIFAS 2025'!$B$12,IF(V24="INTERMEDIA",'TARIFAS 2025'!$C$12,IF(V24="LEJANA",'TARIFAS 2025'!$D$12))))</f>
        <v>95829</v>
      </c>
      <c r="AA24" s="48">
        <f t="shared" si="0"/>
        <v>95829</v>
      </c>
    </row>
    <row r="25" spans="1:27" s="85" customFormat="1" x14ac:dyDescent="0.3">
      <c r="A25" s="40" t="s">
        <v>92</v>
      </c>
      <c r="B25" s="40" t="str">
        <f>VLOOKUP(A25,'CENTROS DE COSTOS'!A:D,2,0)</f>
        <v>0036-0002</v>
      </c>
      <c r="C25" s="40" t="str">
        <f>VLOOKUP(A25,'CENTROS DE COSTOS'!A:D,3,0)</f>
        <v>Wompi Eje Cafetero</v>
      </c>
      <c r="D25" s="40">
        <v>63130</v>
      </c>
      <c r="E25" s="40">
        <v>3009380</v>
      </c>
      <c r="F25" s="40">
        <v>59864</v>
      </c>
      <c r="G25" s="40" t="s">
        <v>33</v>
      </c>
      <c r="H25" s="40" t="s">
        <v>939</v>
      </c>
      <c r="I25" s="40" t="s">
        <v>940</v>
      </c>
      <c r="J25" s="40" t="s">
        <v>3286</v>
      </c>
      <c r="K25" s="40" t="s">
        <v>1170</v>
      </c>
      <c r="L25" s="40" t="s">
        <v>12763</v>
      </c>
      <c r="M25" s="40">
        <v>45973.527083333327</v>
      </c>
      <c r="N25" s="40">
        <v>45975.599305555559</v>
      </c>
      <c r="O25" s="40" t="s">
        <v>37</v>
      </c>
      <c r="P25" s="40" t="s">
        <v>1851</v>
      </c>
      <c r="Q25" s="40" t="s">
        <v>1494</v>
      </c>
      <c r="R25" s="40" t="s">
        <v>1495</v>
      </c>
      <c r="S25" s="40" t="s">
        <v>12821</v>
      </c>
      <c r="T25" s="40" t="s">
        <v>1172</v>
      </c>
      <c r="U25" s="40">
        <v>0</v>
      </c>
      <c r="V25" s="40" t="str">
        <f>VLOOKUP(D25,TIPOLOGIA!A:F,5,0)</f>
        <v>INTERMEDIA</v>
      </c>
      <c r="W25" s="40" t="str">
        <f>VLOOKUP(D25,TIPOLOGIA!A:F,6,0)</f>
        <v>TERRESTRE</v>
      </c>
      <c r="X25" s="40" t="s">
        <v>1193</v>
      </c>
      <c r="Y25" s="40">
        <v>1</v>
      </c>
      <c r="Z25" s="48">
        <f>IF(T25="SOPORTE_TELEFÓNICO",'TARIFAS 2025'!$B$14,IF(V25="PRINCIPAL",'TARIFAS 2025'!$B$12,IF(V25="INTERMEDIA",'TARIFAS 2025'!$C$12,IF(V25="LEJANA",'TARIFAS 2025'!$D$12))))</f>
        <v>287147</v>
      </c>
      <c r="AA25" s="48">
        <f t="shared" si="0"/>
        <v>287147</v>
      </c>
    </row>
    <row r="26" spans="1:27" s="85" customFormat="1" x14ac:dyDescent="0.3">
      <c r="A26" s="40" t="s">
        <v>77</v>
      </c>
      <c r="B26" s="40" t="str">
        <f>VLOOKUP(A26,'CENTROS DE COSTOS'!A:D,2,0)</f>
        <v>0036-0003</v>
      </c>
      <c r="C26" s="40" t="str">
        <f>VLOOKUP(A26,'CENTROS DE COSTOS'!A:D,3,0)</f>
        <v>Wompi Suroccidente</v>
      </c>
      <c r="D26" s="40">
        <v>76001</v>
      </c>
      <c r="E26" s="40">
        <v>3015121</v>
      </c>
      <c r="F26" s="40">
        <v>70681</v>
      </c>
      <c r="G26" s="40" t="s">
        <v>33</v>
      </c>
      <c r="H26" s="40" t="s">
        <v>1101</v>
      </c>
      <c r="I26" s="40" t="s">
        <v>77</v>
      </c>
      <c r="J26" s="40" t="s">
        <v>7273</v>
      </c>
      <c r="K26" s="40" t="s">
        <v>1170</v>
      </c>
      <c r="L26" s="40" t="s">
        <v>12764</v>
      </c>
      <c r="M26" s="40">
        <v>45974.490277777782</v>
      </c>
      <c r="N26" s="40">
        <v>45975.677777777782</v>
      </c>
      <c r="O26" s="40" t="s">
        <v>37</v>
      </c>
      <c r="P26" s="40" t="s">
        <v>1851</v>
      </c>
      <c r="Q26" s="40" t="s">
        <v>1517</v>
      </c>
      <c r="R26" s="40" t="s">
        <v>10252</v>
      </c>
      <c r="S26" s="40" t="s">
        <v>12822</v>
      </c>
      <c r="T26" s="40" t="s">
        <v>1172</v>
      </c>
      <c r="U26" s="40">
        <v>0</v>
      </c>
      <c r="V26" s="40" t="str">
        <f>VLOOKUP(D26,TIPOLOGIA!A:F,5,0)</f>
        <v>PRINCIPAL</v>
      </c>
      <c r="W26" s="40" t="str">
        <f>VLOOKUP(D26,TIPOLOGIA!A:F,6,0)</f>
        <v>TERRESTRE</v>
      </c>
      <c r="X26" s="40" t="s">
        <v>1212</v>
      </c>
      <c r="Y26" s="40">
        <v>1</v>
      </c>
      <c r="Z26" s="48">
        <f>IF(T26="SOPORTE_TELEFÓNICO",'TARIFAS 2025'!$B$14,IF(V26="PRINCIPAL",'TARIFAS 2025'!$B$12,IF(V26="INTERMEDIA",'TARIFAS 2025'!$C$12,IF(V26="LEJANA",'TARIFAS 2025'!$D$12))))</f>
        <v>95829</v>
      </c>
      <c r="AA26" s="48">
        <f t="shared" si="0"/>
        <v>95829</v>
      </c>
    </row>
    <row r="27" spans="1:27" s="85" customFormat="1" x14ac:dyDescent="0.3">
      <c r="A27" s="40" t="s">
        <v>88</v>
      </c>
      <c r="B27" s="40" t="str">
        <f>VLOOKUP(A27,'CENTROS DE COSTOS'!A:D,2,0)</f>
        <v>0036-0005</v>
      </c>
      <c r="C27" s="40" t="str">
        <f>VLOOKUP(A27,'CENTROS DE COSTOS'!A:D,3,0)</f>
        <v>Wompi Noroccidente</v>
      </c>
      <c r="D27" s="40">
        <v>5360</v>
      </c>
      <c r="E27" s="40">
        <v>3004088</v>
      </c>
      <c r="F27" s="40">
        <v>12305</v>
      </c>
      <c r="G27" s="40" t="s">
        <v>33</v>
      </c>
      <c r="H27" s="40" t="s">
        <v>120</v>
      </c>
      <c r="I27" s="40" t="s">
        <v>190</v>
      </c>
      <c r="J27" s="40" t="s">
        <v>12725</v>
      </c>
      <c r="K27" s="40" t="s">
        <v>1170</v>
      </c>
      <c r="L27" s="40" t="s">
        <v>12765</v>
      </c>
      <c r="M27" s="40">
        <v>45972.621527777781</v>
      </c>
      <c r="N27" s="40">
        <v>45976.47152777778</v>
      </c>
      <c r="O27" s="40" t="s">
        <v>37</v>
      </c>
      <c r="P27" s="40" t="s">
        <v>1851</v>
      </c>
      <c r="Q27" s="40" t="s">
        <v>1494</v>
      </c>
      <c r="R27" s="40" t="s">
        <v>1495</v>
      </c>
      <c r="S27" s="40" t="s">
        <v>12823</v>
      </c>
      <c r="T27" s="40" t="s">
        <v>1172</v>
      </c>
      <c r="U27" s="40">
        <v>0</v>
      </c>
      <c r="V27" s="40" t="str">
        <f>VLOOKUP(D27,TIPOLOGIA!A:F,5,0)</f>
        <v>PRINCIPAL</v>
      </c>
      <c r="W27" s="40" t="str">
        <f>VLOOKUP(D27,TIPOLOGIA!A:F,6,0)</f>
        <v>TERRESTRE</v>
      </c>
      <c r="X27" s="40" t="s">
        <v>1230</v>
      </c>
      <c r="Y27" s="40">
        <v>1</v>
      </c>
      <c r="Z27" s="48">
        <f>IF(T27="SOPORTE_TELEFÓNICO",'TARIFAS 2025'!$B$14,IF(V27="PRINCIPAL",'TARIFAS 2025'!$B$12,IF(V27="INTERMEDIA",'TARIFAS 2025'!$C$12,IF(V27="LEJANA",'TARIFAS 2025'!$D$12))))</f>
        <v>95829</v>
      </c>
      <c r="AA27" s="48">
        <f t="shared" si="0"/>
        <v>95829</v>
      </c>
    </row>
    <row r="28" spans="1:27" s="85" customFormat="1" x14ac:dyDescent="0.3">
      <c r="A28" s="40" t="s">
        <v>88</v>
      </c>
      <c r="B28" s="40" t="str">
        <f>VLOOKUP(A28,'CENTROS DE COSTOS'!A:D,2,0)</f>
        <v>0036-0005</v>
      </c>
      <c r="C28" s="40" t="str">
        <f>VLOOKUP(A28,'CENTROS DE COSTOS'!A:D,3,0)</f>
        <v>Wompi Noroccidente</v>
      </c>
      <c r="D28" s="40">
        <v>5001</v>
      </c>
      <c r="E28" s="40">
        <v>3012080</v>
      </c>
      <c r="F28" s="40">
        <v>68655</v>
      </c>
      <c r="G28" s="40" t="s">
        <v>33</v>
      </c>
      <c r="H28" s="40" t="s">
        <v>120</v>
      </c>
      <c r="I28" s="40" t="s">
        <v>88</v>
      </c>
      <c r="J28" s="40" t="s">
        <v>6317</v>
      </c>
      <c r="K28" s="40" t="s">
        <v>1170</v>
      </c>
      <c r="L28" s="40" t="s">
        <v>12766</v>
      </c>
      <c r="M28" s="40">
        <v>45974.34652777778</v>
      </c>
      <c r="N28" s="40">
        <v>45976.547222222223</v>
      </c>
      <c r="O28" s="40" t="s">
        <v>37</v>
      </c>
      <c r="P28" s="40" t="s">
        <v>1851</v>
      </c>
      <c r="Q28" s="40" t="s">
        <v>1494</v>
      </c>
      <c r="R28" s="40" t="s">
        <v>1495</v>
      </c>
      <c r="S28" s="40" t="s">
        <v>12824</v>
      </c>
      <c r="T28" s="40" t="s">
        <v>1172</v>
      </c>
      <c r="U28" s="40">
        <v>0</v>
      </c>
      <c r="V28" s="40" t="str">
        <f>VLOOKUP(D28,TIPOLOGIA!A:F,5,0)</f>
        <v>PRINCIPAL</v>
      </c>
      <c r="W28" s="40" t="str">
        <f>VLOOKUP(D28,TIPOLOGIA!A:F,6,0)</f>
        <v>TERRESTRE</v>
      </c>
      <c r="X28" s="40" t="s">
        <v>1356</v>
      </c>
      <c r="Y28" s="40">
        <v>1</v>
      </c>
      <c r="Z28" s="48">
        <f>IF(T28="SOPORTE_TELEFÓNICO",'TARIFAS 2025'!$B$14,IF(V28="PRINCIPAL",'TARIFAS 2025'!$B$12,IF(V28="INTERMEDIA",'TARIFAS 2025'!$C$12,IF(V28="LEJANA",'TARIFAS 2025'!$D$12))))</f>
        <v>95829</v>
      </c>
      <c r="AA28" s="48">
        <f t="shared" si="0"/>
        <v>95829</v>
      </c>
    </row>
    <row r="29" spans="1:27" s="85" customFormat="1" x14ac:dyDescent="0.3">
      <c r="A29" s="40" t="s">
        <v>81</v>
      </c>
      <c r="B29" s="40" t="str">
        <f>VLOOKUP(A29,'CENTROS DE COSTOS'!A:D,2,0)</f>
        <v>0036-0007</v>
      </c>
      <c r="C29" s="40" t="str">
        <f>VLOOKUP(A29,'CENTROS DE COSTOS'!A:D,3,0)</f>
        <v>Wompi Santander</v>
      </c>
      <c r="D29" s="40">
        <v>54001</v>
      </c>
      <c r="E29" s="40">
        <v>3013978</v>
      </c>
      <c r="F29" s="40">
        <v>75350</v>
      </c>
      <c r="G29" s="40" t="s">
        <v>33</v>
      </c>
      <c r="H29" s="40" t="s">
        <v>891</v>
      </c>
      <c r="I29" s="40" t="s">
        <v>81</v>
      </c>
      <c r="J29" s="40" t="s">
        <v>12726</v>
      </c>
      <c r="K29" s="40" t="s">
        <v>1170</v>
      </c>
      <c r="L29" s="40" t="s">
        <v>12767</v>
      </c>
      <c r="M29" s="40">
        <v>45974.441666666673</v>
      </c>
      <c r="N29" s="40">
        <v>45976.549305555563</v>
      </c>
      <c r="O29" s="40" t="s">
        <v>37</v>
      </c>
      <c r="P29" s="40" t="s">
        <v>1851</v>
      </c>
      <c r="Q29" s="40" t="s">
        <v>1494</v>
      </c>
      <c r="R29" s="40" t="s">
        <v>1495</v>
      </c>
      <c r="S29" s="40" t="s">
        <v>12825</v>
      </c>
      <c r="T29" s="40" t="s">
        <v>1172</v>
      </c>
      <c r="U29" s="40">
        <v>0</v>
      </c>
      <c r="V29" s="40" t="str">
        <f>VLOOKUP(D29,TIPOLOGIA!A:F,5,0)</f>
        <v>PRINCIPAL</v>
      </c>
      <c r="W29" s="40" t="str">
        <f>VLOOKUP(D29,TIPOLOGIA!A:F,6,0)</f>
        <v>TERRESTRE</v>
      </c>
      <c r="X29" s="40" t="s">
        <v>1313</v>
      </c>
      <c r="Y29" s="40">
        <v>1</v>
      </c>
      <c r="Z29" s="48">
        <f>IF(T29="SOPORTE_TELEFÓNICO",'TARIFAS 2025'!$B$14,IF(V29="PRINCIPAL",'TARIFAS 2025'!$B$12,IF(V29="INTERMEDIA",'TARIFAS 2025'!$C$12,IF(V29="LEJANA",'TARIFAS 2025'!$D$12))))</f>
        <v>95829</v>
      </c>
      <c r="AA29" s="48">
        <f t="shared" si="0"/>
        <v>95829</v>
      </c>
    </row>
    <row r="30" spans="1:27" s="85" customFormat="1" x14ac:dyDescent="0.3">
      <c r="A30" s="40" t="s">
        <v>97</v>
      </c>
      <c r="B30" s="40" t="str">
        <f>VLOOKUP(A30,'CENTROS DE COSTOS'!A:D,2,0)</f>
        <v>0036-0001</v>
      </c>
      <c r="C30" s="40" t="str">
        <f>VLOOKUP(A30,'CENTROS DE COSTOS'!A:D,3,0)</f>
        <v>Wompi Costa</v>
      </c>
      <c r="D30" s="40">
        <v>20750</v>
      </c>
      <c r="E30" s="40">
        <v>3017582</v>
      </c>
      <c r="F30" s="40">
        <v>49659</v>
      </c>
      <c r="G30" s="40" t="s">
        <v>33</v>
      </c>
      <c r="H30" s="40" t="s">
        <v>536</v>
      </c>
      <c r="I30" s="40" t="s">
        <v>558</v>
      </c>
      <c r="J30" s="40" t="s">
        <v>12727</v>
      </c>
      <c r="K30" s="40" t="s">
        <v>1170</v>
      </c>
      <c r="L30" s="40" t="s">
        <v>12768</v>
      </c>
      <c r="M30" s="40">
        <v>45975.333333333343</v>
      </c>
      <c r="N30" s="40">
        <v>45979.361805555563</v>
      </c>
      <c r="O30" s="40" t="s">
        <v>37</v>
      </c>
      <c r="P30" s="40" t="s">
        <v>1851</v>
      </c>
      <c r="Q30" s="40" t="s">
        <v>1494</v>
      </c>
      <c r="R30" s="40" t="s">
        <v>1495</v>
      </c>
      <c r="S30" s="40" t="s">
        <v>12826</v>
      </c>
      <c r="T30" s="40" t="s">
        <v>1172</v>
      </c>
      <c r="U30" s="40">
        <v>0</v>
      </c>
      <c r="V30" s="40" t="str">
        <f>VLOOKUP(D30,TIPOLOGIA!A:F,5,0)</f>
        <v>INTERMEDIA</v>
      </c>
      <c r="W30" s="40" t="str">
        <f>VLOOKUP(D30,TIPOLOGIA!A:F,6,0)</f>
        <v>TERRESTRE</v>
      </c>
      <c r="X30" s="40" t="s">
        <v>1204</v>
      </c>
      <c r="Y30" s="40">
        <v>1</v>
      </c>
      <c r="Z30" s="48">
        <f>IF(T30="SOPORTE_TELEFÓNICO",'TARIFAS 2025'!$B$14,IF(V30="PRINCIPAL",'TARIFAS 2025'!$B$12,IF(V30="INTERMEDIA",'TARIFAS 2025'!$C$12,IF(V30="LEJANA",'TARIFAS 2025'!$D$12))))</f>
        <v>287147</v>
      </c>
      <c r="AA30" s="48">
        <f t="shared" ref="AA30" si="1">Z30*Y30</f>
        <v>287147</v>
      </c>
    </row>
    <row r="31" spans="1:27" x14ac:dyDescent="0.3">
      <c r="A31" s="40" t="s">
        <v>71</v>
      </c>
      <c r="B31" s="40" t="str">
        <f>VLOOKUP(A31,'CENTROS DE COSTOS'!A:D,2,0)</f>
        <v>0036-0004</v>
      </c>
      <c r="C31" s="40" t="str">
        <f>VLOOKUP(A31,'CENTROS DE COSTOS'!A:D,3,0)</f>
        <v>Wompi Centro</v>
      </c>
      <c r="D31" s="40">
        <v>11001</v>
      </c>
      <c r="E31" s="40">
        <v>3020465</v>
      </c>
      <c r="F31" s="40">
        <v>75298</v>
      </c>
      <c r="G31" s="40" t="s">
        <v>33</v>
      </c>
      <c r="H31" s="40" t="s">
        <v>618</v>
      </c>
      <c r="I31" s="40" t="s">
        <v>71</v>
      </c>
      <c r="J31" s="40" t="s">
        <v>12728</v>
      </c>
      <c r="K31" s="40" t="s">
        <v>1170</v>
      </c>
      <c r="L31" s="40" t="s">
        <v>12769</v>
      </c>
      <c r="M31" s="40">
        <v>45975.540972222218</v>
      </c>
      <c r="N31" s="40">
        <v>45979.472222222219</v>
      </c>
      <c r="O31" s="40" t="s">
        <v>37</v>
      </c>
      <c r="P31" s="40" t="s">
        <v>1851</v>
      </c>
      <c r="Q31" s="40" t="s">
        <v>1494</v>
      </c>
      <c r="R31" s="40" t="s">
        <v>1495</v>
      </c>
      <c r="S31" s="40" t="s">
        <v>12827</v>
      </c>
      <c r="T31" s="40" t="s">
        <v>1172</v>
      </c>
      <c r="U31" s="40">
        <v>0</v>
      </c>
      <c r="V31" s="40" t="str">
        <f>VLOOKUP(D31,TIPOLOGIA!A:F,5,0)</f>
        <v>PRINCIPAL</v>
      </c>
      <c r="W31" s="40" t="str">
        <f>VLOOKUP(D31,TIPOLOGIA!A:F,6,0)</f>
        <v>TERRESTRE</v>
      </c>
      <c r="X31" s="40" t="s">
        <v>1223</v>
      </c>
      <c r="Y31" s="40">
        <v>1</v>
      </c>
      <c r="Z31" s="48">
        <f>IF(T31="SOPORTE_TELEFÓNICO",'TARIFAS 2025'!$B$14,IF(V31="PRINCIPAL",'TARIFAS 2025'!$B$12,IF(V31="INTERMEDIA",'TARIFAS 2025'!$C$12,IF(V31="LEJANA",'TARIFAS 2025'!$D$12))))</f>
        <v>95829</v>
      </c>
      <c r="AA31" s="48">
        <f t="shared" ref="AA31:AA59" si="2">Z31*Y31</f>
        <v>95829</v>
      </c>
    </row>
    <row r="32" spans="1:27" x14ac:dyDescent="0.3">
      <c r="A32" s="40" t="s">
        <v>71</v>
      </c>
      <c r="B32" s="40" t="str">
        <f>VLOOKUP(A32,'CENTROS DE COSTOS'!A:D,2,0)</f>
        <v>0036-0004</v>
      </c>
      <c r="C32" s="40" t="str">
        <f>VLOOKUP(A32,'CENTROS DE COSTOS'!A:D,3,0)</f>
        <v>Wompi Centro</v>
      </c>
      <c r="D32" s="40">
        <v>11001</v>
      </c>
      <c r="E32" s="40">
        <v>3012336</v>
      </c>
      <c r="F32" s="40">
        <v>60872</v>
      </c>
      <c r="G32" s="40" t="s">
        <v>33</v>
      </c>
      <c r="H32" s="40" t="s">
        <v>618</v>
      </c>
      <c r="I32" s="40" t="s">
        <v>71</v>
      </c>
      <c r="J32" s="40" t="s">
        <v>12729</v>
      </c>
      <c r="K32" s="40" t="s">
        <v>1170</v>
      </c>
      <c r="L32" s="40" t="s">
        <v>12770</v>
      </c>
      <c r="M32" s="40">
        <v>45974.336805555547</v>
      </c>
      <c r="N32" s="40">
        <v>45979.508333333331</v>
      </c>
      <c r="O32" s="40" t="s">
        <v>37</v>
      </c>
      <c r="P32" s="40" t="s">
        <v>1851</v>
      </c>
      <c r="Q32" s="40" t="s">
        <v>1494</v>
      </c>
      <c r="R32" s="40" t="s">
        <v>1495</v>
      </c>
      <c r="S32" s="40" t="s">
        <v>12828</v>
      </c>
      <c r="T32" s="40" t="s">
        <v>1172</v>
      </c>
      <c r="U32" s="40">
        <v>0</v>
      </c>
      <c r="V32" s="40" t="str">
        <f>VLOOKUP(D32,TIPOLOGIA!A:F,5,0)</f>
        <v>PRINCIPAL</v>
      </c>
      <c r="W32" s="40" t="str">
        <f>VLOOKUP(D32,TIPOLOGIA!A:F,6,0)</f>
        <v>TERRESTRE</v>
      </c>
      <c r="X32" s="40" t="s">
        <v>1179</v>
      </c>
      <c r="Y32" s="40">
        <v>1</v>
      </c>
      <c r="Z32" s="48">
        <f>IF(T32="SOPORTE_TELEFÓNICO",'TARIFAS 2025'!$B$14,IF(V32="PRINCIPAL",'TARIFAS 2025'!$B$12,IF(V32="INTERMEDIA",'TARIFAS 2025'!$C$12,IF(V32="LEJANA",'TARIFAS 2025'!$D$12))))</f>
        <v>95829</v>
      </c>
      <c r="AA32" s="48">
        <f t="shared" si="2"/>
        <v>95829</v>
      </c>
    </row>
    <row r="33" spans="1:27" x14ac:dyDescent="0.3">
      <c r="A33" s="40" t="s">
        <v>71</v>
      </c>
      <c r="B33" s="40" t="str">
        <f>VLOOKUP(A33,'CENTROS DE COSTOS'!A:D,2,0)</f>
        <v>0036-0004</v>
      </c>
      <c r="C33" s="40" t="str">
        <f>VLOOKUP(A33,'CENTROS DE COSTOS'!A:D,3,0)</f>
        <v>Wompi Centro</v>
      </c>
      <c r="D33" s="40">
        <v>11001</v>
      </c>
      <c r="E33" s="40">
        <v>3016375</v>
      </c>
      <c r="F33" s="40">
        <v>81992</v>
      </c>
      <c r="G33" s="40" t="s">
        <v>33</v>
      </c>
      <c r="H33" s="40" t="s">
        <v>618</v>
      </c>
      <c r="I33" s="40" t="s">
        <v>71</v>
      </c>
      <c r="J33" s="40" t="s">
        <v>12730</v>
      </c>
      <c r="K33" s="40" t="s">
        <v>1170</v>
      </c>
      <c r="L33" s="40" t="s">
        <v>12771</v>
      </c>
      <c r="M33" s="40">
        <v>45974.647916666669</v>
      </c>
      <c r="N33" s="40">
        <v>45979.509722222218</v>
      </c>
      <c r="O33" s="40" t="s">
        <v>37</v>
      </c>
      <c r="P33" s="40" t="s">
        <v>1851</v>
      </c>
      <c r="Q33" s="40" t="s">
        <v>1494</v>
      </c>
      <c r="R33" s="40" t="s">
        <v>1495</v>
      </c>
      <c r="S33" s="40" t="s">
        <v>12829</v>
      </c>
      <c r="T33" s="40" t="s">
        <v>1172</v>
      </c>
      <c r="U33" s="40">
        <v>0</v>
      </c>
      <c r="V33" s="40" t="str">
        <f>VLOOKUP(D33,TIPOLOGIA!A:F,5,0)</f>
        <v>PRINCIPAL</v>
      </c>
      <c r="W33" s="40" t="str">
        <f>VLOOKUP(D33,TIPOLOGIA!A:F,6,0)</f>
        <v>TERRESTRE</v>
      </c>
      <c r="X33" s="40" t="s">
        <v>1223</v>
      </c>
      <c r="Y33" s="40">
        <v>1</v>
      </c>
      <c r="Z33" s="48">
        <f>IF(T33="SOPORTE_TELEFÓNICO",'TARIFAS 2025'!$B$14,IF(V33="PRINCIPAL",'TARIFAS 2025'!$B$12,IF(V33="INTERMEDIA",'TARIFAS 2025'!$C$12,IF(V33="LEJANA",'TARIFAS 2025'!$D$12))))</f>
        <v>95829</v>
      </c>
      <c r="AA33" s="48">
        <f t="shared" si="2"/>
        <v>95829</v>
      </c>
    </row>
    <row r="34" spans="1:27" x14ac:dyDescent="0.3">
      <c r="A34" s="40" t="s">
        <v>71</v>
      </c>
      <c r="B34" s="40" t="str">
        <f>VLOOKUP(A34,'CENTROS DE COSTOS'!A:D,2,0)</f>
        <v>0036-0004</v>
      </c>
      <c r="C34" s="40" t="str">
        <f>VLOOKUP(A34,'CENTROS DE COSTOS'!A:D,3,0)</f>
        <v>Wompi Centro</v>
      </c>
      <c r="D34" s="40">
        <v>11001</v>
      </c>
      <c r="E34" s="40">
        <v>3016275</v>
      </c>
      <c r="F34" s="40">
        <v>75742</v>
      </c>
      <c r="G34" s="40" t="s">
        <v>33</v>
      </c>
      <c r="H34" s="40" t="s">
        <v>618</v>
      </c>
      <c r="I34" s="40" t="s">
        <v>71</v>
      </c>
      <c r="J34" s="40" t="s">
        <v>12731</v>
      </c>
      <c r="K34" s="40" t="s">
        <v>1170</v>
      </c>
      <c r="L34" s="40" t="s">
        <v>12772</v>
      </c>
      <c r="M34" s="40">
        <v>45974.640277777777</v>
      </c>
      <c r="N34" s="40">
        <v>45979.537499999999</v>
      </c>
      <c r="O34" s="40" t="s">
        <v>37</v>
      </c>
      <c r="P34" s="40" t="s">
        <v>1851</v>
      </c>
      <c r="Q34" s="40" t="s">
        <v>1494</v>
      </c>
      <c r="R34" s="40" t="s">
        <v>1495</v>
      </c>
      <c r="S34" s="40" t="s">
        <v>12830</v>
      </c>
      <c r="T34" s="40" t="s">
        <v>1172</v>
      </c>
      <c r="U34" s="40">
        <v>0</v>
      </c>
      <c r="V34" s="40" t="str">
        <f>VLOOKUP(D34,TIPOLOGIA!A:F,5,0)</f>
        <v>PRINCIPAL</v>
      </c>
      <c r="W34" s="40" t="str">
        <f>VLOOKUP(D34,TIPOLOGIA!A:F,6,0)</f>
        <v>TERRESTRE</v>
      </c>
      <c r="X34" s="40" t="s">
        <v>1223</v>
      </c>
      <c r="Y34" s="40">
        <v>1</v>
      </c>
      <c r="Z34" s="48">
        <f>IF(T34="SOPORTE_TELEFÓNICO",'TARIFAS 2025'!$B$14,IF(V34="PRINCIPAL",'TARIFAS 2025'!$B$12,IF(V34="INTERMEDIA",'TARIFAS 2025'!$C$12,IF(V34="LEJANA",'TARIFAS 2025'!$D$12))))</f>
        <v>95829</v>
      </c>
      <c r="AA34" s="48">
        <f t="shared" si="2"/>
        <v>95829</v>
      </c>
    </row>
    <row r="35" spans="1:27" x14ac:dyDescent="0.3">
      <c r="A35" s="40" t="s">
        <v>77</v>
      </c>
      <c r="B35" s="40" t="str">
        <f>VLOOKUP(A35,'CENTROS DE COSTOS'!A:D,2,0)</f>
        <v>0036-0003</v>
      </c>
      <c r="C35" s="40" t="str">
        <f>VLOOKUP(A35,'CENTROS DE COSTOS'!A:D,3,0)</f>
        <v>Wompi Suroccidente</v>
      </c>
      <c r="D35" s="40">
        <v>76001</v>
      </c>
      <c r="E35" s="40">
        <v>3029231</v>
      </c>
      <c r="F35" s="40">
        <v>76226</v>
      </c>
      <c r="G35" s="40" t="s">
        <v>33</v>
      </c>
      <c r="H35" s="40" t="s">
        <v>1101</v>
      </c>
      <c r="I35" s="40" t="s">
        <v>77</v>
      </c>
      <c r="J35" s="40" t="s">
        <v>7328</v>
      </c>
      <c r="K35" s="40" t="s">
        <v>1170</v>
      </c>
      <c r="L35" s="40" t="s">
        <v>12773</v>
      </c>
      <c r="M35" s="40">
        <v>45979.556944444441</v>
      </c>
      <c r="N35" s="40">
        <v>45980.442361111112</v>
      </c>
      <c r="O35" s="40" t="s">
        <v>37</v>
      </c>
      <c r="P35" s="40" t="s">
        <v>1851</v>
      </c>
      <c r="Q35" s="40" t="s">
        <v>1494</v>
      </c>
      <c r="R35" s="40" t="s">
        <v>1495</v>
      </c>
      <c r="S35" s="40" t="s">
        <v>12831</v>
      </c>
      <c r="T35" s="40" t="s">
        <v>1172</v>
      </c>
      <c r="U35" s="40">
        <v>0</v>
      </c>
      <c r="V35" s="40" t="str">
        <f>VLOOKUP(D35,TIPOLOGIA!A:F,5,0)</f>
        <v>PRINCIPAL</v>
      </c>
      <c r="W35" s="40" t="str">
        <f>VLOOKUP(D35,TIPOLOGIA!A:F,6,0)</f>
        <v>TERRESTRE</v>
      </c>
      <c r="X35" s="40" t="s">
        <v>1673</v>
      </c>
      <c r="Y35" s="40">
        <v>1</v>
      </c>
      <c r="Z35" s="48">
        <f>IF(T35="SOPORTE_TELEFÓNICO",'TARIFAS 2025'!$B$14,IF(V35="PRINCIPAL",'TARIFAS 2025'!$B$12,IF(V35="INTERMEDIA",'TARIFAS 2025'!$C$12,IF(V35="LEJANA",'TARIFAS 2025'!$D$12))))</f>
        <v>95829</v>
      </c>
      <c r="AA35" s="48">
        <f t="shared" si="2"/>
        <v>95829</v>
      </c>
    </row>
    <row r="36" spans="1:27" x14ac:dyDescent="0.3">
      <c r="A36" s="40" t="s">
        <v>92</v>
      </c>
      <c r="B36" s="40" t="str">
        <f>VLOOKUP(A36,'CENTROS DE COSTOS'!A:D,2,0)</f>
        <v>0036-0002</v>
      </c>
      <c r="C36" s="40" t="str">
        <f>VLOOKUP(A36,'CENTROS DE COSTOS'!A:D,3,0)</f>
        <v>Wompi Eje Cafetero</v>
      </c>
      <c r="D36" s="40">
        <v>66001</v>
      </c>
      <c r="E36" s="40">
        <v>3031474</v>
      </c>
      <c r="F36" s="40">
        <v>74598</v>
      </c>
      <c r="G36" s="40" t="s">
        <v>33</v>
      </c>
      <c r="H36" s="40" t="s">
        <v>458</v>
      </c>
      <c r="I36" s="40" t="s">
        <v>92</v>
      </c>
      <c r="J36" s="40" t="s">
        <v>1441</v>
      </c>
      <c r="K36" s="40" t="s">
        <v>1170</v>
      </c>
      <c r="L36" s="40" t="s">
        <v>12774</v>
      </c>
      <c r="M36" s="40">
        <v>45980.333333333343</v>
      </c>
      <c r="N36" s="40">
        <v>45980.486805555563</v>
      </c>
      <c r="O36" s="40" t="s">
        <v>37</v>
      </c>
      <c r="P36" s="40" t="s">
        <v>1851</v>
      </c>
      <c r="Q36" s="40" t="s">
        <v>1494</v>
      </c>
      <c r="R36" s="40" t="s">
        <v>1495</v>
      </c>
      <c r="S36" s="40" t="s">
        <v>12832</v>
      </c>
      <c r="T36" s="40" t="s">
        <v>1172</v>
      </c>
      <c r="U36" s="40">
        <v>0</v>
      </c>
      <c r="V36" s="40" t="str">
        <f>VLOOKUP(D36,TIPOLOGIA!A:F,5,0)</f>
        <v>PRINCIPAL</v>
      </c>
      <c r="W36" s="40" t="str">
        <f>VLOOKUP(D36,TIPOLOGIA!A:F,6,0)</f>
        <v>TERRESTRE</v>
      </c>
      <c r="X36" s="40" t="s">
        <v>1224</v>
      </c>
      <c r="Y36" s="40">
        <v>1</v>
      </c>
      <c r="Z36" s="48">
        <f>IF(T36="SOPORTE_TELEFÓNICO",'TARIFAS 2025'!$B$14,IF(V36="PRINCIPAL",'TARIFAS 2025'!$B$12,IF(V36="INTERMEDIA",'TARIFAS 2025'!$C$12,IF(V36="LEJANA",'TARIFAS 2025'!$D$12))))</f>
        <v>95829</v>
      </c>
      <c r="AA36" s="48">
        <f t="shared" si="2"/>
        <v>95829</v>
      </c>
    </row>
    <row r="37" spans="1:27" x14ac:dyDescent="0.3">
      <c r="A37" s="40" t="s">
        <v>88</v>
      </c>
      <c r="B37" s="40" t="str">
        <f>VLOOKUP(A37,'CENTROS DE COSTOS'!A:D,2,0)</f>
        <v>0036-0005</v>
      </c>
      <c r="C37" s="40" t="str">
        <f>VLOOKUP(A37,'CENTROS DE COSTOS'!A:D,3,0)</f>
        <v>Wompi Noroccidente</v>
      </c>
      <c r="D37" s="40">
        <v>5440</v>
      </c>
      <c r="E37" s="40">
        <v>3014584</v>
      </c>
      <c r="F37" s="40">
        <v>48260</v>
      </c>
      <c r="G37" s="40" t="s">
        <v>33</v>
      </c>
      <c r="H37" s="40" t="s">
        <v>120</v>
      </c>
      <c r="I37" s="40" t="s">
        <v>198</v>
      </c>
      <c r="J37" s="40" t="s">
        <v>1581</v>
      </c>
      <c r="K37" s="40" t="s">
        <v>1170</v>
      </c>
      <c r="L37" s="40" t="s">
        <v>12775</v>
      </c>
      <c r="M37" s="40">
        <v>45974.473611111112</v>
      </c>
      <c r="N37" s="40">
        <v>45980.574305555558</v>
      </c>
      <c r="O37" s="40" t="s">
        <v>37</v>
      </c>
      <c r="P37" s="40" t="s">
        <v>1851</v>
      </c>
      <c r="Q37" s="40" t="s">
        <v>1494</v>
      </c>
      <c r="R37" s="40" t="s">
        <v>1495</v>
      </c>
      <c r="S37" s="40" t="s">
        <v>12833</v>
      </c>
      <c r="T37" s="40" t="s">
        <v>1172</v>
      </c>
      <c r="U37" s="40">
        <v>0</v>
      </c>
      <c r="V37" s="40" t="str">
        <f>VLOOKUP(D37,TIPOLOGIA!A:F,5,0)</f>
        <v>INTERMEDIA</v>
      </c>
      <c r="W37" s="40" t="str">
        <f>VLOOKUP(D37,TIPOLOGIA!A:F,6,0)</f>
        <v>TERRESTRE</v>
      </c>
      <c r="X37" s="40" t="s">
        <v>1325</v>
      </c>
      <c r="Y37" s="40">
        <v>1</v>
      </c>
      <c r="Z37" s="48">
        <f>IF(T37="SOPORTE_TELEFÓNICO",'TARIFAS 2025'!$B$14,IF(V37="PRINCIPAL",'TARIFAS 2025'!$B$12,IF(V37="INTERMEDIA",'TARIFAS 2025'!$C$12,IF(V37="LEJANA",'TARIFAS 2025'!$D$12))))</f>
        <v>287147</v>
      </c>
      <c r="AA37" s="48">
        <f t="shared" si="2"/>
        <v>287147</v>
      </c>
    </row>
    <row r="38" spans="1:27" x14ac:dyDescent="0.3">
      <c r="A38" s="40" t="s">
        <v>98</v>
      </c>
      <c r="B38" s="40" t="str">
        <f>VLOOKUP(A38,'CENTROS DE COSTOS'!A:D,2,0)</f>
        <v>0036-0006</v>
      </c>
      <c r="C38" s="40" t="str">
        <f>VLOOKUP(A38,'CENTROS DE COSTOS'!A:D,3,0)</f>
        <v>Wompi Oriente</v>
      </c>
      <c r="D38" s="40">
        <v>50001</v>
      </c>
      <c r="E38" s="40">
        <v>3034825</v>
      </c>
      <c r="F38" s="40">
        <v>48540</v>
      </c>
      <c r="G38" s="40" t="s">
        <v>33</v>
      </c>
      <c r="H38" s="40" t="s">
        <v>814</v>
      </c>
      <c r="I38" s="40" t="s">
        <v>98</v>
      </c>
      <c r="J38" s="40" t="s">
        <v>7438</v>
      </c>
      <c r="K38" s="40" t="s">
        <v>1170</v>
      </c>
      <c r="L38" s="40" t="s">
        <v>12776</v>
      </c>
      <c r="M38" s="40">
        <v>45980.48333333333</v>
      </c>
      <c r="N38" s="40">
        <v>45981.413194444453</v>
      </c>
      <c r="O38" s="40" t="s">
        <v>37</v>
      </c>
      <c r="P38" s="40" t="s">
        <v>1851</v>
      </c>
      <c r="Q38" s="40" t="s">
        <v>1494</v>
      </c>
      <c r="R38" s="40" t="s">
        <v>1495</v>
      </c>
      <c r="S38" s="40" t="s">
        <v>12834</v>
      </c>
      <c r="T38" s="40" t="s">
        <v>1172</v>
      </c>
      <c r="U38" s="40">
        <v>0</v>
      </c>
      <c r="V38" s="40" t="str">
        <f>VLOOKUP(D38,TIPOLOGIA!A:F,5,0)</f>
        <v>PRINCIPAL</v>
      </c>
      <c r="W38" s="40" t="str">
        <f>VLOOKUP(D38,TIPOLOGIA!A:F,6,0)</f>
        <v>TERRESTRE</v>
      </c>
      <c r="X38" s="40" t="s">
        <v>1373</v>
      </c>
      <c r="Y38" s="40">
        <v>1</v>
      </c>
      <c r="Z38" s="48">
        <f>IF(T38="SOPORTE_TELEFÓNICO",'TARIFAS 2025'!$B$14,IF(V38="PRINCIPAL",'TARIFAS 2025'!$B$12,IF(V38="INTERMEDIA",'TARIFAS 2025'!$C$12,IF(V38="LEJANA",'TARIFAS 2025'!$D$12))))</f>
        <v>95829</v>
      </c>
      <c r="AA38" s="48">
        <f t="shared" si="2"/>
        <v>95829</v>
      </c>
    </row>
    <row r="39" spans="1:27" x14ac:dyDescent="0.3">
      <c r="A39" s="40" t="s">
        <v>71</v>
      </c>
      <c r="B39" s="40" t="str">
        <f>VLOOKUP(A39,'CENTROS DE COSTOS'!A:D,2,0)</f>
        <v>0036-0004</v>
      </c>
      <c r="C39" s="40" t="str">
        <f>VLOOKUP(A39,'CENTROS DE COSTOS'!A:D,3,0)</f>
        <v>Wompi Centro</v>
      </c>
      <c r="D39" s="40">
        <v>11001</v>
      </c>
      <c r="E39" s="40">
        <v>3033409</v>
      </c>
      <c r="F39" s="40">
        <v>74519</v>
      </c>
      <c r="G39" s="40" t="s">
        <v>33</v>
      </c>
      <c r="H39" s="40" t="s">
        <v>618</v>
      </c>
      <c r="I39" s="40" t="s">
        <v>71</v>
      </c>
      <c r="J39" s="40" t="s">
        <v>6734</v>
      </c>
      <c r="K39" s="40" t="s">
        <v>1170</v>
      </c>
      <c r="L39" s="40" t="s">
        <v>12777</v>
      </c>
      <c r="M39" s="40">
        <v>45980.397916666669</v>
      </c>
      <c r="N39" s="40">
        <v>45981.501388888893</v>
      </c>
      <c r="O39" s="40" t="s">
        <v>37</v>
      </c>
      <c r="P39" s="40" t="s">
        <v>1851</v>
      </c>
      <c r="Q39" s="40" t="s">
        <v>1494</v>
      </c>
      <c r="R39" s="40" t="s">
        <v>1495</v>
      </c>
      <c r="S39" s="40" t="s">
        <v>12835</v>
      </c>
      <c r="T39" s="40" t="s">
        <v>1172</v>
      </c>
      <c r="U39" s="40">
        <v>0</v>
      </c>
      <c r="V39" s="40" t="str">
        <f>VLOOKUP(D39,TIPOLOGIA!A:F,5,0)</f>
        <v>PRINCIPAL</v>
      </c>
      <c r="W39" s="40" t="str">
        <f>VLOOKUP(D39,TIPOLOGIA!A:F,6,0)</f>
        <v>TERRESTRE</v>
      </c>
      <c r="X39" s="40" t="s">
        <v>5086</v>
      </c>
      <c r="Y39" s="40">
        <v>1</v>
      </c>
      <c r="Z39" s="48">
        <f>IF(T39="SOPORTE_TELEFÓNICO",'TARIFAS 2025'!$B$14,IF(V39="PRINCIPAL",'TARIFAS 2025'!$B$12,IF(V39="INTERMEDIA",'TARIFAS 2025'!$C$12,IF(V39="LEJANA",'TARIFAS 2025'!$D$12))))</f>
        <v>95829</v>
      </c>
      <c r="AA39" s="48">
        <f t="shared" si="2"/>
        <v>95829</v>
      </c>
    </row>
    <row r="40" spans="1:27" x14ac:dyDescent="0.3">
      <c r="A40" s="40" t="s">
        <v>85</v>
      </c>
      <c r="B40" s="40" t="str">
        <f>VLOOKUP(A40,'CENTROS DE COSTOS'!A:D,2,0)</f>
        <v>0036-0006</v>
      </c>
      <c r="C40" s="40" t="str">
        <f>VLOOKUP(A40,'CENTROS DE COSTOS'!A:D,3,0)</f>
        <v>Wompi Oriente</v>
      </c>
      <c r="D40" s="40">
        <v>73001</v>
      </c>
      <c r="E40" s="40">
        <v>3036327</v>
      </c>
      <c r="F40" s="40">
        <v>20586</v>
      </c>
      <c r="G40" s="40" t="s">
        <v>33</v>
      </c>
      <c r="H40" s="40" t="s">
        <v>1056</v>
      </c>
      <c r="I40" s="40" t="s">
        <v>85</v>
      </c>
      <c r="J40" s="40" t="s">
        <v>7360</v>
      </c>
      <c r="K40" s="40" t="s">
        <v>1170</v>
      </c>
      <c r="L40" s="40" t="s">
        <v>12778</v>
      </c>
      <c r="M40" s="40">
        <v>45980.621527777781</v>
      </c>
      <c r="N40" s="40">
        <v>45984.413888888892</v>
      </c>
      <c r="O40" s="40" t="s">
        <v>37</v>
      </c>
      <c r="P40" s="40" t="s">
        <v>1851</v>
      </c>
      <c r="Q40" s="40" t="s">
        <v>1494</v>
      </c>
      <c r="R40" s="40" t="s">
        <v>1495</v>
      </c>
      <c r="S40" s="40" t="s">
        <v>12836</v>
      </c>
      <c r="T40" s="40" t="s">
        <v>1172</v>
      </c>
      <c r="U40" s="40">
        <v>0</v>
      </c>
      <c r="V40" s="40" t="str">
        <f>VLOOKUP(D40,TIPOLOGIA!A:F,5,0)</f>
        <v>PRINCIPAL</v>
      </c>
      <c r="W40" s="40" t="str">
        <f>VLOOKUP(D40,TIPOLOGIA!A:F,6,0)</f>
        <v>TERRESTRE</v>
      </c>
      <c r="X40" s="40" t="s">
        <v>1186</v>
      </c>
      <c r="Y40" s="40">
        <v>1</v>
      </c>
      <c r="Z40" s="48">
        <f>IF(T40="SOPORTE_TELEFÓNICO",'TARIFAS 2025'!$B$14,IF(V40="PRINCIPAL",'TARIFAS 2025'!$B$12,IF(V40="INTERMEDIA",'TARIFAS 2025'!$C$12,IF(V40="LEJANA",'TARIFAS 2025'!$D$12))))</f>
        <v>95829</v>
      </c>
      <c r="AA40" s="48">
        <f t="shared" si="2"/>
        <v>95829</v>
      </c>
    </row>
    <row r="41" spans="1:27" x14ac:dyDescent="0.3">
      <c r="A41" s="40" t="s">
        <v>88</v>
      </c>
      <c r="B41" s="40" t="str">
        <f>VLOOKUP(A41,'CENTROS DE COSTOS'!A:D,2,0)</f>
        <v>0036-0005</v>
      </c>
      <c r="C41" s="40" t="str">
        <f>VLOOKUP(A41,'CENTROS DE COSTOS'!A:D,3,0)</f>
        <v>Wompi Noroccidente</v>
      </c>
      <c r="D41" s="40">
        <v>5001</v>
      </c>
      <c r="E41" s="40">
        <v>3030133</v>
      </c>
      <c r="F41" s="40">
        <v>80087</v>
      </c>
      <c r="G41" s="40" t="s">
        <v>33</v>
      </c>
      <c r="H41" s="40" t="s">
        <v>120</v>
      </c>
      <c r="I41" s="40" t="s">
        <v>88</v>
      </c>
      <c r="J41" s="40" t="s">
        <v>6322</v>
      </c>
      <c r="K41" s="40" t="s">
        <v>1170</v>
      </c>
      <c r="L41" s="40" t="s">
        <v>12779</v>
      </c>
      <c r="M41" s="40">
        <v>45979.629166666673</v>
      </c>
      <c r="N41" s="40">
        <v>45985.464583333327</v>
      </c>
      <c r="O41" s="40" t="s">
        <v>37</v>
      </c>
      <c r="P41" s="40" t="s">
        <v>1851</v>
      </c>
      <c r="Q41" s="40" t="s">
        <v>1494</v>
      </c>
      <c r="R41" s="40" t="s">
        <v>1495</v>
      </c>
      <c r="S41" s="40" t="s">
        <v>12837</v>
      </c>
      <c r="T41" s="40" t="s">
        <v>1172</v>
      </c>
      <c r="U41" s="40">
        <v>0</v>
      </c>
      <c r="V41" s="40" t="str">
        <f>VLOOKUP(D41,TIPOLOGIA!A:F,5,0)</f>
        <v>PRINCIPAL</v>
      </c>
      <c r="W41" s="40" t="str">
        <f>VLOOKUP(D41,TIPOLOGIA!A:F,6,0)</f>
        <v>TERRESTRE</v>
      </c>
      <c r="X41" s="40" t="s">
        <v>1222</v>
      </c>
      <c r="Y41" s="40">
        <v>1</v>
      </c>
      <c r="Z41" s="48">
        <f>IF(T41="SOPORTE_TELEFÓNICO",'TARIFAS 2025'!$B$14,IF(V41="PRINCIPAL",'TARIFAS 2025'!$B$12,IF(V41="INTERMEDIA",'TARIFAS 2025'!$C$12,IF(V41="LEJANA",'TARIFAS 2025'!$D$12))))</f>
        <v>95829</v>
      </c>
      <c r="AA41" s="48">
        <f t="shared" si="2"/>
        <v>95829</v>
      </c>
    </row>
    <row r="42" spans="1:27" x14ac:dyDescent="0.3">
      <c r="A42" s="40" t="s">
        <v>98</v>
      </c>
      <c r="B42" s="40" t="str">
        <f>VLOOKUP(A42,'CENTROS DE COSTOS'!A:D,2,0)</f>
        <v>0036-0006</v>
      </c>
      <c r="C42" s="40" t="str">
        <f>VLOOKUP(A42,'CENTROS DE COSTOS'!A:D,3,0)</f>
        <v>Wompi Oriente</v>
      </c>
      <c r="D42" s="40">
        <v>50001</v>
      </c>
      <c r="E42" s="40">
        <v>3046234</v>
      </c>
      <c r="F42" s="40">
        <v>21171</v>
      </c>
      <c r="G42" s="40" t="s">
        <v>33</v>
      </c>
      <c r="H42" s="40" t="s">
        <v>814</v>
      </c>
      <c r="I42" s="40" t="s">
        <v>98</v>
      </c>
      <c r="J42" s="40" t="s">
        <v>12732</v>
      </c>
      <c r="K42" s="40" t="s">
        <v>1170</v>
      </c>
      <c r="L42" s="40" t="s">
        <v>12780</v>
      </c>
      <c r="M42" s="40">
        <v>45982.488194444442</v>
      </c>
      <c r="N42" s="40">
        <v>45985.62222222222</v>
      </c>
      <c r="O42" s="40" t="s">
        <v>37</v>
      </c>
      <c r="P42" s="40" t="s">
        <v>1851</v>
      </c>
      <c r="Q42" s="40" t="s">
        <v>1494</v>
      </c>
      <c r="R42" s="40" t="s">
        <v>1495</v>
      </c>
      <c r="S42" s="40" t="s">
        <v>12838</v>
      </c>
      <c r="T42" s="40" t="s">
        <v>1172</v>
      </c>
      <c r="U42" s="40">
        <v>0</v>
      </c>
      <c r="V42" s="40" t="str">
        <f>VLOOKUP(D42,TIPOLOGIA!A:F,5,0)</f>
        <v>PRINCIPAL</v>
      </c>
      <c r="W42" s="40" t="str">
        <f>VLOOKUP(D42,TIPOLOGIA!A:F,6,0)</f>
        <v>TERRESTRE</v>
      </c>
      <c r="X42" s="40" t="s">
        <v>1376</v>
      </c>
      <c r="Y42" s="40">
        <v>1</v>
      </c>
      <c r="Z42" s="48">
        <f>IF(T42="SOPORTE_TELEFÓNICO",'TARIFAS 2025'!$B$14,IF(V42="PRINCIPAL",'TARIFAS 2025'!$B$12,IF(V42="INTERMEDIA",'TARIFAS 2025'!$C$12,IF(V42="LEJANA",'TARIFAS 2025'!$D$12))))</f>
        <v>95829</v>
      </c>
      <c r="AA42" s="48">
        <f t="shared" si="2"/>
        <v>95829</v>
      </c>
    </row>
    <row r="43" spans="1:27" x14ac:dyDescent="0.3">
      <c r="A43" s="40" t="s">
        <v>77</v>
      </c>
      <c r="B43" s="40" t="str">
        <f>VLOOKUP(A43,'CENTROS DE COSTOS'!A:D,2,0)</f>
        <v>0036-0003</v>
      </c>
      <c r="C43" s="40" t="str">
        <f>VLOOKUP(A43,'CENTROS DE COSTOS'!A:D,3,0)</f>
        <v>Wompi Suroccidente</v>
      </c>
      <c r="D43" s="40">
        <v>19001</v>
      </c>
      <c r="E43" s="40">
        <v>3024638</v>
      </c>
      <c r="F43" s="40">
        <v>78388</v>
      </c>
      <c r="G43" s="40" t="s">
        <v>33</v>
      </c>
      <c r="H43" s="40" t="s">
        <v>498</v>
      </c>
      <c r="I43" s="40" t="s">
        <v>93</v>
      </c>
      <c r="J43" s="40" t="s">
        <v>7470</v>
      </c>
      <c r="K43" s="40" t="s">
        <v>1170</v>
      </c>
      <c r="L43" s="40" t="s">
        <v>12781</v>
      </c>
      <c r="M43" s="40">
        <v>45979.333333333343</v>
      </c>
      <c r="N43" s="40">
        <v>45985.686111111107</v>
      </c>
      <c r="O43" s="40" t="s">
        <v>37</v>
      </c>
      <c r="P43" s="40" t="s">
        <v>1851</v>
      </c>
      <c r="Q43" s="40" t="s">
        <v>1494</v>
      </c>
      <c r="R43" s="40" t="s">
        <v>1495</v>
      </c>
      <c r="S43" s="40" t="s">
        <v>12839</v>
      </c>
      <c r="T43" s="40" t="s">
        <v>1172</v>
      </c>
      <c r="U43" s="40">
        <v>0</v>
      </c>
      <c r="V43" s="40" t="str">
        <f>VLOOKUP(D43,TIPOLOGIA!A:F,5,0)</f>
        <v>LEJANA</v>
      </c>
      <c r="W43" s="40" t="str">
        <f>VLOOKUP(D43,TIPOLOGIA!A:F,6,0)</f>
        <v>TERRESTRE</v>
      </c>
      <c r="X43" s="40" t="s">
        <v>1194</v>
      </c>
      <c r="Y43" s="40">
        <v>1</v>
      </c>
      <c r="Z43" s="48">
        <f>IF(T43="SOPORTE_TELEFÓNICO",'TARIFAS 2025'!$B$14,IF(V43="PRINCIPAL",'TARIFAS 2025'!$B$12,IF(V43="INTERMEDIA",'TARIFAS 2025'!$C$12,IF(V43="LEJANA",'TARIFAS 2025'!$D$12))))</f>
        <v>551974</v>
      </c>
      <c r="AA43" s="48">
        <f t="shared" si="2"/>
        <v>551974</v>
      </c>
    </row>
    <row r="44" spans="1:27" x14ac:dyDescent="0.3">
      <c r="A44" s="40" t="s">
        <v>89</v>
      </c>
      <c r="B44" s="40" t="str">
        <f>VLOOKUP(A44,'CENTROS DE COSTOS'!A:D,2,0)</f>
        <v>0036-0001</v>
      </c>
      <c r="C44" s="40" t="str">
        <f>VLOOKUP(A44,'CENTROS DE COSTOS'!A:D,3,0)</f>
        <v>Wompi Costa</v>
      </c>
      <c r="D44" s="40">
        <v>23189</v>
      </c>
      <c r="E44" s="40">
        <v>3045876</v>
      </c>
      <c r="F44" s="40">
        <v>65513</v>
      </c>
      <c r="G44" s="40" t="s">
        <v>33</v>
      </c>
      <c r="H44" s="40" t="s">
        <v>276</v>
      </c>
      <c r="I44" s="40" t="s">
        <v>597</v>
      </c>
      <c r="J44" s="40" t="s">
        <v>12733</v>
      </c>
      <c r="K44" s="40" t="s">
        <v>1170</v>
      </c>
      <c r="L44" s="40" t="s">
        <v>12782</v>
      </c>
      <c r="M44" s="40">
        <v>45982.46875</v>
      </c>
      <c r="N44" s="40">
        <v>45987.510416666657</v>
      </c>
      <c r="O44" s="40" t="s">
        <v>37</v>
      </c>
      <c r="P44" s="40" t="s">
        <v>1851</v>
      </c>
      <c r="Q44" s="40" t="s">
        <v>1494</v>
      </c>
      <c r="R44" s="40" t="s">
        <v>1495</v>
      </c>
      <c r="S44" s="40" t="s">
        <v>12840</v>
      </c>
      <c r="T44" s="40" t="s">
        <v>1172</v>
      </c>
      <c r="U44" s="40">
        <v>0</v>
      </c>
      <c r="V44" s="40" t="str">
        <f>VLOOKUP(D44,TIPOLOGIA!A:F,5,0)</f>
        <v>INTERMEDIA</v>
      </c>
      <c r="W44" s="40" t="str">
        <f>VLOOKUP(D44,TIPOLOGIA!A:F,6,0)</f>
        <v>TERRESTRE</v>
      </c>
      <c r="X44" s="40" t="s">
        <v>1181</v>
      </c>
      <c r="Y44" s="40">
        <v>1</v>
      </c>
      <c r="Z44" s="48">
        <f>IF(T44="SOPORTE_TELEFÓNICO",'TARIFAS 2025'!$B$14,IF(V44="PRINCIPAL",'TARIFAS 2025'!$B$12,IF(V44="INTERMEDIA",'TARIFAS 2025'!$C$12,IF(V44="LEJANA",'TARIFAS 2025'!$D$12))))</f>
        <v>287147</v>
      </c>
      <c r="AA44" s="48">
        <f t="shared" si="2"/>
        <v>287147</v>
      </c>
    </row>
    <row r="45" spans="1:27" x14ac:dyDescent="0.3">
      <c r="A45" s="40" t="s">
        <v>81</v>
      </c>
      <c r="B45" s="40" t="str">
        <f>VLOOKUP(A45,'CENTROS DE COSTOS'!A:D,2,0)</f>
        <v>0036-0007</v>
      </c>
      <c r="C45" s="40" t="str">
        <f>VLOOKUP(A45,'CENTROS DE COSTOS'!A:D,3,0)</f>
        <v>Wompi Santander</v>
      </c>
      <c r="D45" s="40">
        <v>54001</v>
      </c>
      <c r="E45" s="40">
        <v>3046676</v>
      </c>
      <c r="F45" s="40">
        <v>60340</v>
      </c>
      <c r="G45" s="40" t="s">
        <v>33</v>
      </c>
      <c r="H45" s="40" t="s">
        <v>891</v>
      </c>
      <c r="I45" s="40" t="s">
        <v>81</v>
      </c>
      <c r="J45" s="40" t="s">
        <v>12734</v>
      </c>
      <c r="K45" s="40" t="s">
        <v>1170</v>
      </c>
      <c r="L45" s="40" t="s">
        <v>12783</v>
      </c>
      <c r="M45" s="40">
        <v>45982.559027777781</v>
      </c>
      <c r="N45" s="40">
        <v>45987.616666666669</v>
      </c>
      <c r="O45" s="40" t="s">
        <v>37</v>
      </c>
      <c r="P45" s="40" t="s">
        <v>1851</v>
      </c>
      <c r="Q45" s="40" t="s">
        <v>1494</v>
      </c>
      <c r="R45" s="40" t="s">
        <v>1495</v>
      </c>
      <c r="S45" s="40" t="s">
        <v>12841</v>
      </c>
      <c r="T45" s="40" t="s">
        <v>1172</v>
      </c>
      <c r="U45" s="40">
        <v>0</v>
      </c>
      <c r="V45" s="40" t="str">
        <f>VLOOKUP(D45,TIPOLOGIA!A:F,5,0)</f>
        <v>PRINCIPAL</v>
      </c>
      <c r="W45" s="40" t="str">
        <f>VLOOKUP(D45,TIPOLOGIA!A:F,6,0)</f>
        <v>TERRESTRE</v>
      </c>
      <c r="X45" s="40" t="s">
        <v>1188</v>
      </c>
      <c r="Y45" s="40">
        <v>1</v>
      </c>
      <c r="Z45" s="48">
        <f>IF(T45="SOPORTE_TELEFÓNICO",'TARIFAS 2025'!$B$14,IF(V45="PRINCIPAL",'TARIFAS 2025'!$B$12,IF(V45="INTERMEDIA",'TARIFAS 2025'!$C$12,IF(V45="LEJANA",'TARIFAS 2025'!$D$12))))</f>
        <v>95829</v>
      </c>
      <c r="AA45" s="48">
        <f t="shared" si="2"/>
        <v>95829</v>
      </c>
    </row>
    <row r="46" spans="1:27" x14ac:dyDescent="0.3">
      <c r="A46" s="40" t="s">
        <v>88</v>
      </c>
      <c r="B46" s="40" t="str">
        <f>VLOOKUP(A46,'CENTROS DE COSTOS'!A:D,2,0)</f>
        <v>0036-0005</v>
      </c>
      <c r="C46" s="40" t="str">
        <f>VLOOKUP(A46,'CENTROS DE COSTOS'!A:D,3,0)</f>
        <v>Wompi Noroccidente</v>
      </c>
      <c r="D46" s="40">
        <v>5088</v>
      </c>
      <c r="E46" s="40">
        <v>3041393</v>
      </c>
      <c r="F46" s="40">
        <v>13531</v>
      </c>
      <c r="G46" s="40" t="s">
        <v>33</v>
      </c>
      <c r="H46" s="40" t="s">
        <v>120</v>
      </c>
      <c r="I46" s="40" t="s">
        <v>155</v>
      </c>
      <c r="J46" s="40" t="s">
        <v>1611</v>
      </c>
      <c r="K46" s="40" t="s">
        <v>1170</v>
      </c>
      <c r="L46" s="40" t="s">
        <v>12784</v>
      </c>
      <c r="M46" s="40">
        <v>45981.551388888889</v>
      </c>
      <c r="N46" s="40">
        <v>45987.619444444441</v>
      </c>
      <c r="O46" s="40" t="s">
        <v>37</v>
      </c>
      <c r="P46" s="40" t="s">
        <v>1851</v>
      </c>
      <c r="Q46" s="40" t="s">
        <v>1494</v>
      </c>
      <c r="R46" s="40" t="s">
        <v>1495</v>
      </c>
      <c r="S46" s="40" t="s">
        <v>12842</v>
      </c>
      <c r="T46" s="40" t="s">
        <v>1172</v>
      </c>
      <c r="U46" s="40">
        <v>0</v>
      </c>
      <c r="V46" s="40" t="str">
        <f>VLOOKUP(D46,TIPOLOGIA!A:F,5,0)</f>
        <v>PRINCIPAL</v>
      </c>
      <c r="W46" s="40" t="str">
        <f>VLOOKUP(D46,TIPOLOGIA!A:F,6,0)</f>
        <v>TERRESTRE</v>
      </c>
      <c r="X46" s="40" t="s">
        <v>1332</v>
      </c>
      <c r="Y46" s="40">
        <v>1</v>
      </c>
      <c r="Z46" s="48">
        <f>IF(T46="SOPORTE_TELEFÓNICO",'TARIFAS 2025'!$B$14,IF(V46="PRINCIPAL",'TARIFAS 2025'!$B$12,IF(V46="INTERMEDIA",'TARIFAS 2025'!$C$12,IF(V46="LEJANA",'TARIFAS 2025'!$D$12))))</f>
        <v>95829</v>
      </c>
      <c r="AA46" s="48">
        <f t="shared" si="2"/>
        <v>95829</v>
      </c>
    </row>
    <row r="47" spans="1:27" x14ac:dyDescent="0.3">
      <c r="A47" s="40" t="s">
        <v>98</v>
      </c>
      <c r="B47" s="40" t="str">
        <f>VLOOKUP(A47,'CENTROS DE COSTOS'!A:D,2,0)</f>
        <v>0036-0006</v>
      </c>
      <c r="C47" s="40" t="str">
        <f>VLOOKUP(A47,'CENTROS DE COSTOS'!A:D,3,0)</f>
        <v>Wompi Oriente</v>
      </c>
      <c r="D47" s="40">
        <v>50006</v>
      </c>
      <c r="E47" s="40">
        <v>3065964</v>
      </c>
      <c r="F47" s="40">
        <v>52411</v>
      </c>
      <c r="G47" s="40" t="s">
        <v>33</v>
      </c>
      <c r="H47" s="40" t="s">
        <v>814</v>
      </c>
      <c r="I47" s="40" t="s">
        <v>816</v>
      </c>
      <c r="J47" s="40" t="s">
        <v>1590</v>
      </c>
      <c r="K47" s="40" t="s">
        <v>1170</v>
      </c>
      <c r="L47" s="40" t="s">
        <v>12785</v>
      </c>
      <c r="M47" s="40">
        <v>45987.481944444437</v>
      </c>
      <c r="N47" s="40">
        <v>45988.440972222219</v>
      </c>
      <c r="O47" s="40" t="s">
        <v>37</v>
      </c>
      <c r="P47" s="40" t="s">
        <v>1851</v>
      </c>
      <c r="Q47" s="40" t="s">
        <v>1494</v>
      </c>
      <c r="R47" s="40" t="s">
        <v>1495</v>
      </c>
      <c r="S47" s="40" t="s">
        <v>12843</v>
      </c>
      <c r="T47" s="40" t="s">
        <v>1172</v>
      </c>
      <c r="U47" s="40">
        <v>0</v>
      </c>
      <c r="V47" s="40" t="str">
        <f>VLOOKUP(D47,TIPOLOGIA!A:F,5,0)</f>
        <v>INTERMEDIA</v>
      </c>
      <c r="W47" s="40" t="str">
        <f>VLOOKUP(D47,TIPOLOGIA!A:F,6,0)</f>
        <v>TERRESTRE</v>
      </c>
      <c r="X47" s="40" t="s">
        <v>1180</v>
      </c>
      <c r="Y47" s="40">
        <v>1</v>
      </c>
      <c r="Z47" s="48">
        <f>IF(T47="SOPORTE_TELEFÓNICO",'TARIFAS 2025'!$B$14,IF(V47="PRINCIPAL",'TARIFAS 2025'!$B$12,IF(V47="INTERMEDIA",'TARIFAS 2025'!$C$12,IF(V47="LEJANA",'TARIFAS 2025'!$D$12))))</f>
        <v>287147</v>
      </c>
      <c r="AA47" s="48">
        <f t="shared" si="2"/>
        <v>287147</v>
      </c>
    </row>
    <row r="48" spans="1:27" x14ac:dyDescent="0.3">
      <c r="A48" s="40" t="s">
        <v>88</v>
      </c>
      <c r="B48" s="40" t="str">
        <f>VLOOKUP(A48,'CENTROS DE COSTOS'!A:D,2,0)</f>
        <v>0036-0005</v>
      </c>
      <c r="C48" s="40" t="str">
        <f>VLOOKUP(A48,'CENTROS DE COSTOS'!A:D,3,0)</f>
        <v>Wompi Noroccidente</v>
      </c>
      <c r="D48" s="40">
        <v>5001</v>
      </c>
      <c r="E48" s="40">
        <v>3041484</v>
      </c>
      <c r="F48" s="40">
        <v>49302</v>
      </c>
      <c r="G48" s="40" t="s">
        <v>33</v>
      </c>
      <c r="H48" s="40" t="s">
        <v>120</v>
      </c>
      <c r="I48" s="40" t="s">
        <v>88</v>
      </c>
      <c r="J48" s="40" t="s">
        <v>1200</v>
      </c>
      <c r="K48" s="40" t="s">
        <v>1170</v>
      </c>
      <c r="L48" s="40" t="s">
        <v>12786</v>
      </c>
      <c r="M48" s="40">
        <v>45981.588194444441</v>
      </c>
      <c r="N48" s="40">
        <v>45988.47152777778</v>
      </c>
      <c r="O48" s="40" t="s">
        <v>37</v>
      </c>
      <c r="P48" s="40" t="s">
        <v>1851</v>
      </c>
      <c r="Q48" s="40" t="s">
        <v>1517</v>
      </c>
      <c r="R48" s="40" t="s">
        <v>1531</v>
      </c>
      <c r="S48" s="40" t="s">
        <v>12844</v>
      </c>
      <c r="T48" s="40" t="s">
        <v>1172</v>
      </c>
      <c r="U48" s="40">
        <v>0</v>
      </c>
      <c r="V48" s="40" t="str">
        <f>VLOOKUP(D48,TIPOLOGIA!A:F,5,0)</f>
        <v>PRINCIPAL</v>
      </c>
      <c r="W48" s="40" t="str">
        <f>VLOOKUP(D48,TIPOLOGIA!A:F,6,0)</f>
        <v>TERRESTRE</v>
      </c>
      <c r="X48" s="40" t="s">
        <v>1220</v>
      </c>
      <c r="Y48" s="40">
        <v>1</v>
      </c>
      <c r="Z48" s="48">
        <f>IF(T48="SOPORTE_TELEFÓNICO",'TARIFAS 2025'!$B$14,IF(V48="PRINCIPAL",'TARIFAS 2025'!$B$12,IF(V48="INTERMEDIA",'TARIFAS 2025'!$C$12,IF(V48="LEJANA",'TARIFAS 2025'!$D$12))))</f>
        <v>95829</v>
      </c>
      <c r="AA48" s="48">
        <f t="shared" si="2"/>
        <v>95829</v>
      </c>
    </row>
    <row r="49" spans="1:27" x14ac:dyDescent="0.3">
      <c r="A49" s="40" t="s">
        <v>88</v>
      </c>
      <c r="B49" s="40" t="str">
        <f>VLOOKUP(A49,'CENTROS DE COSTOS'!A:D,2,0)</f>
        <v>0036-0005</v>
      </c>
      <c r="C49" s="40" t="str">
        <f>VLOOKUP(A49,'CENTROS DE COSTOS'!A:D,3,0)</f>
        <v>Wompi Noroccidente</v>
      </c>
      <c r="D49" s="40">
        <v>5001</v>
      </c>
      <c r="E49" s="40">
        <v>3046063</v>
      </c>
      <c r="F49" s="40">
        <v>31007</v>
      </c>
      <c r="G49" s="40" t="s">
        <v>33</v>
      </c>
      <c r="H49" s="40" t="s">
        <v>120</v>
      </c>
      <c r="I49" s="40" t="s">
        <v>88</v>
      </c>
      <c r="J49" s="40" t="s">
        <v>7796</v>
      </c>
      <c r="K49" s="40" t="s">
        <v>1170</v>
      </c>
      <c r="L49" s="40" t="s">
        <v>12787</v>
      </c>
      <c r="M49" s="40">
        <v>45982.466666666667</v>
      </c>
      <c r="N49" s="40">
        <v>45988.479166666657</v>
      </c>
      <c r="O49" s="40" t="s">
        <v>37</v>
      </c>
      <c r="P49" s="40" t="s">
        <v>1851</v>
      </c>
      <c r="Q49" s="40" t="s">
        <v>1517</v>
      </c>
      <c r="R49" s="40" t="s">
        <v>1531</v>
      </c>
      <c r="S49" s="40" t="s">
        <v>12845</v>
      </c>
      <c r="T49" s="40" t="s">
        <v>1172</v>
      </c>
      <c r="U49" s="40">
        <v>0</v>
      </c>
      <c r="V49" s="40" t="str">
        <f>VLOOKUP(D49,TIPOLOGIA!A:F,5,0)</f>
        <v>PRINCIPAL</v>
      </c>
      <c r="W49" s="40" t="str">
        <f>VLOOKUP(D49,TIPOLOGIA!A:F,6,0)</f>
        <v>TERRESTRE</v>
      </c>
      <c r="X49" s="40" t="s">
        <v>1220</v>
      </c>
      <c r="Y49" s="40">
        <v>1</v>
      </c>
      <c r="Z49" s="48">
        <f>IF(T49="SOPORTE_TELEFÓNICO",'TARIFAS 2025'!$B$14,IF(V49="PRINCIPAL",'TARIFAS 2025'!$B$12,IF(V49="INTERMEDIA",'TARIFAS 2025'!$C$12,IF(V49="LEJANA",'TARIFAS 2025'!$D$12))))</f>
        <v>95829</v>
      </c>
      <c r="AA49" s="48">
        <f t="shared" si="2"/>
        <v>95829</v>
      </c>
    </row>
    <row r="50" spans="1:27" x14ac:dyDescent="0.3">
      <c r="A50" s="40" t="s">
        <v>71</v>
      </c>
      <c r="B50" s="40" t="str">
        <f>VLOOKUP(A50,'CENTROS DE COSTOS'!A:D,2,0)</f>
        <v>0036-0004</v>
      </c>
      <c r="C50" s="40" t="str">
        <f>VLOOKUP(A50,'CENTROS DE COSTOS'!A:D,3,0)</f>
        <v>Wompi Centro</v>
      </c>
      <c r="D50" s="40">
        <v>25290</v>
      </c>
      <c r="E50" s="40">
        <v>3041370</v>
      </c>
      <c r="F50" s="40">
        <v>34197</v>
      </c>
      <c r="G50" s="40" t="s">
        <v>33</v>
      </c>
      <c r="H50" s="40" t="s">
        <v>618</v>
      </c>
      <c r="I50" s="40" t="s">
        <v>652</v>
      </c>
      <c r="J50" s="40" t="s">
        <v>1478</v>
      </c>
      <c r="K50" s="40" t="s">
        <v>1170</v>
      </c>
      <c r="L50" s="40" t="s">
        <v>12788</v>
      </c>
      <c r="M50" s="40">
        <v>45981.529861111107</v>
      </c>
      <c r="N50" s="40">
        <v>45988.509722222218</v>
      </c>
      <c r="O50" s="40" t="s">
        <v>37</v>
      </c>
      <c r="P50" s="40" t="s">
        <v>1851</v>
      </c>
      <c r="Q50" s="40" t="s">
        <v>1494</v>
      </c>
      <c r="R50" s="40" t="s">
        <v>1495</v>
      </c>
      <c r="S50" s="40" t="s">
        <v>12846</v>
      </c>
      <c r="T50" s="40" t="s">
        <v>1172</v>
      </c>
      <c r="U50" s="40">
        <v>0</v>
      </c>
      <c r="V50" s="40" t="str">
        <f>VLOOKUP(D50,TIPOLOGIA!A:F,5,0)</f>
        <v>INTERMEDIA</v>
      </c>
      <c r="W50" s="40" t="str">
        <f>VLOOKUP(D50,TIPOLOGIA!A:F,6,0)</f>
        <v>TERRESTRE</v>
      </c>
      <c r="X50" s="40" t="s">
        <v>1198</v>
      </c>
      <c r="Y50" s="40">
        <v>1</v>
      </c>
      <c r="Z50" s="48">
        <f>IF(T50="SOPORTE_TELEFÓNICO",'TARIFAS 2025'!$B$14,IF(V50="PRINCIPAL",'TARIFAS 2025'!$B$12,IF(V50="INTERMEDIA",'TARIFAS 2025'!$C$12,IF(V50="LEJANA",'TARIFAS 2025'!$D$12))))</f>
        <v>287147</v>
      </c>
      <c r="AA50" s="48">
        <f t="shared" si="2"/>
        <v>287147</v>
      </c>
    </row>
    <row r="51" spans="1:27" x14ac:dyDescent="0.3">
      <c r="A51" s="40" t="s">
        <v>81</v>
      </c>
      <c r="B51" s="40" t="str">
        <f>VLOOKUP(A51,'CENTROS DE COSTOS'!A:D,2,0)</f>
        <v>0036-0007</v>
      </c>
      <c r="C51" s="40" t="str">
        <f>VLOOKUP(A51,'CENTROS DE COSTOS'!A:D,3,0)</f>
        <v>Wompi Santander</v>
      </c>
      <c r="D51" s="40">
        <v>54001</v>
      </c>
      <c r="E51" s="40">
        <v>3056704</v>
      </c>
      <c r="F51" s="40">
        <v>25134</v>
      </c>
      <c r="G51" s="40" t="s">
        <v>33</v>
      </c>
      <c r="H51" s="40" t="s">
        <v>891</v>
      </c>
      <c r="I51" s="40" t="s">
        <v>81</v>
      </c>
      <c r="J51" s="40" t="s">
        <v>1703</v>
      </c>
      <c r="K51" s="40" t="s">
        <v>1170</v>
      </c>
      <c r="L51" s="40" t="s">
        <v>12789</v>
      </c>
      <c r="M51" s="40">
        <v>45985.7</v>
      </c>
      <c r="N51" s="40">
        <v>45988.618750000001</v>
      </c>
      <c r="O51" s="40" t="s">
        <v>37</v>
      </c>
      <c r="P51" s="40" t="s">
        <v>1851</v>
      </c>
      <c r="Q51" s="40" t="s">
        <v>1494</v>
      </c>
      <c r="R51" s="40" t="s">
        <v>1495</v>
      </c>
      <c r="S51" s="40" t="s">
        <v>12847</v>
      </c>
      <c r="T51" s="40" t="s">
        <v>1172</v>
      </c>
      <c r="U51" s="40">
        <v>0</v>
      </c>
      <c r="V51" s="40" t="str">
        <f>VLOOKUP(D51,TIPOLOGIA!A:F,5,0)</f>
        <v>PRINCIPAL</v>
      </c>
      <c r="W51" s="40" t="str">
        <f>VLOOKUP(D51,TIPOLOGIA!A:F,6,0)</f>
        <v>TERRESTRE</v>
      </c>
      <c r="X51" s="40" t="s">
        <v>1205</v>
      </c>
      <c r="Y51" s="40">
        <v>2</v>
      </c>
      <c r="Z51" s="48">
        <f>IF(T51="SOPORTE_TELEFÓNICO",'TARIFAS 2025'!$B$14,IF(V51="PRINCIPAL",'TARIFAS 2025'!$B$12,IF(V51="INTERMEDIA",'TARIFAS 2025'!$C$12,IF(V51="LEJANA",'TARIFAS 2025'!$D$12))))</f>
        <v>95829</v>
      </c>
      <c r="AA51" s="48">
        <f t="shared" si="2"/>
        <v>191658</v>
      </c>
    </row>
    <row r="52" spans="1:27" x14ac:dyDescent="0.3">
      <c r="A52" s="40" t="s">
        <v>71</v>
      </c>
      <c r="B52" s="40" t="str">
        <f>VLOOKUP(A52,'CENTROS DE COSTOS'!A:D,2,0)</f>
        <v>0036-0004</v>
      </c>
      <c r="C52" s="40" t="str">
        <f>VLOOKUP(A52,'CENTROS DE COSTOS'!A:D,3,0)</f>
        <v>Wompi Centro</v>
      </c>
      <c r="D52" s="40">
        <v>25290</v>
      </c>
      <c r="E52" s="40">
        <v>3046375</v>
      </c>
      <c r="F52" s="40">
        <v>82107</v>
      </c>
      <c r="G52" s="40" t="s">
        <v>33</v>
      </c>
      <c r="H52" s="40" t="s">
        <v>618</v>
      </c>
      <c r="I52" s="40" t="s">
        <v>652</v>
      </c>
      <c r="J52" s="40" t="s">
        <v>12735</v>
      </c>
      <c r="K52" s="40" t="s">
        <v>1170</v>
      </c>
      <c r="L52" s="40" t="s">
        <v>12790</v>
      </c>
      <c r="M52" s="40">
        <v>45982.51458333333</v>
      </c>
      <c r="N52" s="40">
        <v>45988.661111111112</v>
      </c>
      <c r="O52" s="40" t="s">
        <v>37</v>
      </c>
      <c r="P52" s="40" t="s">
        <v>1851</v>
      </c>
      <c r="Q52" s="40" t="s">
        <v>1494</v>
      </c>
      <c r="R52" s="40" t="s">
        <v>1495</v>
      </c>
      <c r="S52" s="40" t="s">
        <v>12848</v>
      </c>
      <c r="T52" s="40" t="s">
        <v>1172</v>
      </c>
      <c r="U52" s="40">
        <v>0</v>
      </c>
      <c r="V52" s="40" t="str">
        <f>VLOOKUP(D52,TIPOLOGIA!A:F,5,0)</f>
        <v>INTERMEDIA</v>
      </c>
      <c r="W52" s="40" t="str">
        <f>VLOOKUP(D52,TIPOLOGIA!A:F,6,0)</f>
        <v>TERRESTRE</v>
      </c>
      <c r="X52" s="40" t="s">
        <v>1198</v>
      </c>
      <c r="Y52" s="40">
        <v>1</v>
      </c>
      <c r="Z52" s="48">
        <f>IF(T52="SOPORTE_TELEFÓNICO",'TARIFAS 2025'!$B$14,IF(V52="PRINCIPAL",'TARIFAS 2025'!$B$12,IF(V52="INTERMEDIA",'TARIFAS 2025'!$C$12,IF(V52="LEJANA",'TARIFAS 2025'!$D$12))))</f>
        <v>287147</v>
      </c>
      <c r="AA52" s="48">
        <f t="shared" si="2"/>
        <v>287147</v>
      </c>
    </row>
    <row r="53" spans="1:27" x14ac:dyDescent="0.3">
      <c r="A53" s="40" t="s">
        <v>96</v>
      </c>
      <c r="B53" s="40" t="str">
        <f>VLOOKUP(A53,'CENTROS DE COSTOS'!A:D,2,0)</f>
        <v>0036-0007</v>
      </c>
      <c r="C53" s="40" t="str">
        <f>VLOOKUP(A53,'CENTROS DE COSTOS'!A:D,3,0)</f>
        <v>Wompi Santander</v>
      </c>
      <c r="D53" s="40">
        <v>15759</v>
      </c>
      <c r="E53" s="40">
        <v>3064839</v>
      </c>
      <c r="F53" s="40">
        <v>70245</v>
      </c>
      <c r="G53" s="40" t="s">
        <v>33</v>
      </c>
      <c r="H53" s="40" t="s">
        <v>322</v>
      </c>
      <c r="I53" s="40" t="s">
        <v>412</v>
      </c>
      <c r="J53" s="40" t="s">
        <v>7393</v>
      </c>
      <c r="K53" s="40" t="s">
        <v>1170</v>
      </c>
      <c r="L53" s="40" t="s">
        <v>12791</v>
      </c>
      <c r="M53" s="40">
        <v>45987.397916666669</v>
      </c>
      <c r="N53" s="40">
        <v>45989.500694444447</v>
      </c>
      <c r="O53" s="40" t="s">
        <v>37</v>
      </c>
      <c r="P53" s="40" t="s">
        <v>1851</v>
      </c>
      <c r="Q53" s="40" t="s">
        <v>1494</v>
      </c>
      <c r="R53" s="40" t="s">
        <v>1495</v>
      </c>
      <c r="S53" s="40" t="s">
        <v>12849</v>
      </c>
      <c r="T53" s="40" t="s">
        <v>1172</v>
      </c>
      <c r="U53" s="40">
        <v>0</v>
      </c>
      <c r="V53" s="40" t="str">
        <f>VLOOKUP(D53,TIPOLOGIA!A:F,5,0)</f>
        <v>INTERMEDIA</v>
      </c>
      <c r="W53" s="40" t="str">
        <f>VLOOKUP(D53,TIPOLOGIA!A:F,6,0)</f>
        <v>TERRESTRE</v>
      </c>
      <c r="X53" s="40" t="s">
        <v>1236</v>
      </c>
      <c r="Y53" s="40">
        <v>2</v>
      </c>
      <c r="Z53" s="48">
        <f>IF(T53="SOPORTE_TELEFÓNICO",'TARIFAS 2025'!$B$14,IF(V53="PRINCIPAL",'TARIFAS 2025'!$B$12,IF(V53="INTERMEDIA",'TARIFAS 2025'!$C$12,IF(V53="LEJANA",'TARIFAS 2025'!$D$12))))</f>
        <v>287147</v>
      </c>
      <c r="AA53" s="48">
        <f t="shared" si="2"/>
        <v>574294</v>
      </c>
    </row>
    <row r="54" spans="1:27" x14ac:dyDescent="0.3">
      <c r="A54" s="40" t="s">
        <v>90</v>
      </c>
      <c r="B54" s="40" t="str">
        <f>VLOOKUP(A54,'CENTROS DE COSTOS'!A:D,2,0)</f>
        <v>0036-0006</v>
      </c>
      <c r="C54" s="40" t="str">
        <f>VLOOKUP(A54,'CENTROS DE COSTOS'!A:D,3,0)</f>
        <v>Wompi Oriente</v>
      </c>
      <c r="D54" s="40">
        <v>41001</v>
      </c>
      <c r="E54" s="40">
        <v>3064799</v>
      </c>
      <c r="F54" s="40">
        <v>70742</v>
      </c>
      <c r="G54" s="40" t="s">
        <v>33</v>
      </c>
      <c r="H54" s="40" t="s">
        <v>740</v>
      </c>
      <c r="I54" s="40" t="s">
        <v>90</v>
      </c>
      <c r="J54" s="40" t="s">
        <v>12736</v>
      </c>
      <c r="K54" s="40" t="s">
        <v>1170</v>
      </c>
      <c r="L54" s="40" t="s">
        <v>12792</v>
      </c>
      <c r="M54" s="40">
        <v>45987.414583333331</v>
      </c>
      <c r="N54" s="40">
        <v>45989.651388888888</v>
      </c>
      <c r="O54" s="40" t="s">
        <v>37</v>
      </c>
      <c r="P54" s="40" t="s">
        <v>1851</v>
      </c>
      <c r="Q54" s="40" t="s">
        <v>1494</v>
      </c>
      <c r="R54" s="40" t="s">
        <v>1495</v>
      </c>
      <c r="S54" s="40" t="s">
        <v>12850</v>
      </c>
      <c r="T54" s="40" t="s">
        <v>1172</v>
      </c>
      <c r="U54" s="40">
        <v>0</v>
      </c>
      <c r="V54" s="40" t="str">
        <f>VLOOKUP(D54,TIPOLOGIA!A:F,5,0)</f>
        <v>PRINCIPAL</v>
      </c>
      <c r="W54" s="40" t="str">
        <f>VLOOKUP(D54,TIPOLOGIA!A:F,6,0)</f>
        <v>TERRESTRE</v>
      </c>
      <c r="X54" s="40" t="s">
        <v>1177</v>
      </c>
      <c r="Y54" s="40">
        <v>1</v>
      </c>
      <c r="Z54" s="48">
        <f>IF(T54="SOPORTE_TELEFÓNICO",'TARIFAS 2025'!$B$14,IF(V54="PRINCIPAL",'TARIFAS 2025'!$B$12,IF(V54="INTERMEDIA",'TARIFAS 2025'!$C$12,IF(V54="LEJANA",'TARIFAS 2025'!$D$12))))</f>
        <v>95829</v>
      </c>
      <c r="AA54" s="48">
        <f t="shared" si="2"/>
        <v>95829</v>
      </c>
    </row>
    <row r="55" spans="1:27" x14ac:dyDescent="0.3">
      <c r="A55" s="40" t="s">
        <v>90</v>
      </c>
      <c r="B55" s="40" t="str">
        <f>VLOOKUP(A55,'CENTROS DE COSTOS'!A:D,2,0)</f>
        <v>0036-0006</v>
      </c>
      <c r="C55" s="40" t="str">
        <f>VLOOKUP(A55,'CENTROS DE COSTOS'!A:D,3,0)</f>
        <v>Wompi Oriente</v>
      </c>
      <c r="D55" s="40">
        <v>41001</v>
      </c>
      <c r="E55" s="40">
        <v>3064890</v>
      </c>
      <c r="F55" s="40">
        <v>74532</v>
      </c>
      <c r="G55" s="40" t="s">
        <v>33</v>
      </c>
      <c r="H55" s="40" t="s">
        <v>740</v>
      </c>
      <c r="I55" s="40" t="s">
        <v>90</v>
      </c>
      <c r="J55" s="40" t="s">
        <v>7811</v>
      </c>
      <c r="K55" s="40" t="s">
        <v>1170</v>
      </c>
      <c r="L55" s="40" t="s">
        <v>12793</v>
      </c>
      <c r="M55" s="40">
        <v>45987.409722222219</v>
      </c>
      <c r="N55" s="40">
        <v>45989.703472222223</v>
      </c>
      <c r="O55" s="40" t="s">
        <v>37</v>
      </c>
      <c r="P55" s="40" t="s">
        <v>1851</v>
      </c>
      <c r="Q55" s="40" t="s">
        <v>1494</v>
      </c>
      <c r="R55" s="40" t="s">
        <v>1495</v>
      </c>
      <c r="S55" s="40" t="s">
        <v>12851</v>
      </c>
      <c r="T55" s="40" t="s">
        <v>1172</v>
      </c>
      <c r="U55" s="40">
        <v>0</v>
      </c>
      <c r="V55" s="40" t="str">
        <f>VLOOKUP(D55,TIPOLOGIA!A:F,5,0)</f>
        <v>PRINCIPAL</v>
      </c>
      <c r="W55" s="40" t="str">
        <f>VLOOKUP(D55,TIPOLOGIA!A:F,6,0)</f>
        <v>TERRESTRE</v>
      </c>
      <c r="X55" s="40" t="s">
        <v>1187</v>
      </c>
      <c r="Y55" s="40">
        <v>1</v>
      </c>
      <c r="Z55" s="48">
        <f>IF(T55="SOPORTE_TELEFÓNICO",'TARIFAS 2025'!$B$14,IF(V55="PRINCIPAL",'TARIFAS 2025'!$B$12,IF(V55="INTERMEDIA",'TARIFAS 2025'!$C$12,IF(V55="LEJANA",'TARIFAS 2025'!$D$12))))</f>
        <v>95829</v>
      </c>
      <c r="AA55" s="48">
        <f t="shared" si="2"/>
        <v>95829</v>
      </c>
    </row>
    <row r="56" spans="1:27" x14ac:dyDescent="0.3">
      <c r="A56" s="40" t="s">
        <v>85</v>
      </c>
      <c r="B56" s="40" t="str">
        <f>VLOOKUP(A56,'CENTROS DE COSTOS'!A:D,2,0)</f>
        <v>0036-0006</v>
      </c>
      <c r="C56" s="40" t="str">
        <f>VLOOKUP(A56,'CENTROS DE COSTOS'!A:D,3,0)</f>
        <v>Wompi Oriente</v>
      </c>
      <c r="D56" s="40">
        <v>73001</v>
      </c>
      <c r="E56" s="40">
        <v>3075773</v>
      </c>
      <c r="F56" s="40">
        <v>24564</v>
      </c>
      <c r="G56" s="40" t="s">
        <v>33</v>
      </c>
      <c r="H56" s="40" t="s">
        <v>1056</v>
      </c>
      <c r="I56" s="40" t="s">
        <v>85</v>
      </c>
      <c r="J56" s="40" t="s">
        <v>12737</v>
      </c>
      <c r="K56" s="40" t="s">
        <v>1170</v>
      </c>
      <c r="L56" s="40" t="s">
        <v>12794</v>
      </c>
      <c r="M56" s="40">
        <v>45989.452777777777</v>
      </c>
      <c r="N56" s="40">
        <v>45990.46875</v>
      </c>
      <c r="O56" s="40" t="s">
        <v>37</v>
      </c>
      <c r="P56" s="40" t="s">
        <v>1851</v>
      </c>
      <c r="Q56" s="40" t="s">
        <v>1494</v>
      </c>
      <c r="R56" s="40" t="s">
        <v>1495</v>
      </c>
      <c r="S56" s="40" t="s">
        <v>12852</v>
      </c>
      <c r="T56" s="40" t="s">
        <v>1172</v>
      </c>
      <c r="U56" s="40">
        <v>0</v>
      </c>
      <c r="V56" s="40" t="str">
        <f>VLOOKUP(D56,TIPOLOGIA!A:F,5,0)</f>
        <v>PRINCIPAL</v>
      </c>
      <c r="W56" s="40" t="str">
        <f>VLOOKUP(D56,TIPOLOGIA!A:F,6,0)</f>
        <v>TERRESTRE</v>
      </c>
      <c r="X56" s="40" t="s">
        <v>1213</v>
      </c>
      <c r="Y56" s="40">
        <v>1</v>
      </c>
      <c r="Z56" s="48">
        <f>IF(T56="SOPORTE_TELEFÓNICO",'TARIFAS 2025'!$B$14,IF(V56="PRINCIPAL",'TARIFAS 2025'!$B$12,IF(V56="INTERMEDIA",'TARIFAS 2025'!$C$12,IF(V56="LEJANA",'TARIFAS 2025'!$D$12))))</f>
        <v>95829</v>
      </c>
      <c r="AA56" s="48">
        <f t="shared" si="2"/>
        <v>95829</v>
      </c>
    </row>
    <row r="57" spans="1:27" x14ac:dyDescent="0.3">
      <c r="A57" s="40" t="s">
        <v>81</v>
      </c>
      <c r="B57" s="40" t="str">
        <f>VLOOKUP(A57,'CENTROS DE COSTOS'!A:D,2,0)</f>
        <v>0036-0007</v>
      </c>
      <c r="C57" s="40" t="str">
        <f>VLOOKUP(A57,'CENTROS DE COSTOS'!A:D,3,0)</f>
        <v>Wompi Santander</v>
      </c>
      <c r="D57" s="40">
        <v>54001</v>
      </c>
      <c r="E57" s="40">
        <v>3062942</v>
      </c>
      <c r="F57" s="40">
        <v>81069</v>
      </c>
      <c r="G57" s="40" t="s">
        <v>33</v>
      </c>
      <c r="H57" s="40" t="s">
        <v>891</v>
      </c>
      <c r="I57" s="40" t="s">
        <v>81</v>
      </c>
      <c r="J57" s="40" t="s">
        <v>12738</v>
      </c>
      <c r="K57" s="40" t="s">
        <v>1170</v>
      </c>
      <c r="L57" s="40" t="s">
        <v>12795</v>
      </c>
      <c r="M57" s="40">
        <v>45987.333333333343</v>
      </c>
      <c r="N57" s="40">
        <v>45990.510416666657</v>
      </c>
      <c r="O57" s="40" t="s">
        <v>37</v>
      </c>
      <c r="P57" s="40" t="s">
        <v>1851</v>
      </c>
      <c r="Q57" s="40" t="s">
        <v>1494</v>
      </c>
      <c r="R57" s="40" t="s">
        <v>1495</v>
      </c>
      <c r="S57" s="40" t="s">
        <v>12853</v>
      </c>
      <c r="T57" s="40" t="s">
        <v>1172</v>
      </c>
      <c r="U57" s="40">
        <v>0</v>
      </c>
      <c r="V57" s="40" t="str">
        <f>VLOOKUP(D57,TIPOLOGIA!A:F,5,0)</f>
        <v>PRINCIPAL</v>
      </c>
      <c r="W57" s="40" t="str">
        <f>VLOOKUP(D57,TIPOLOGIA!A:F,6,0)</f>
        <v>TERRESTRE</v>
      </c>
      <c r="X57" s="40" t="s">
        <v>1205</v>
      </c>
      <c r="Y57" s="40">
        <v>1</v>
      </c>
      <c r="Z57" s="48">
        <f>IF(T57="SOPORTE_TELEFÓNICO",'TARIFAS 2025'!$B$14,IF(V57="PRINCIPAL",'TARIFAS 2025'!$B$12,IF(V57="INTERMEDIA",'TARIFAS 2025'!$C$12,IF(V57="LEJANA",'TARIFAS 2025'!$D$12))))</f>
        <v>95829</v>
      </c>
      <c r="AA57" s="48">
        <f t="shared" si="2"/>
        <v>95829</v>
      </c>
    </row>
    <row r="58" spans="1:27" x14ac:dyDescent="0.3">
      <c r="A58" s="40" t="s">
        <v>98</v>
      </c>
      <c r="B58" s="40" t="str">
        <f>VLOOKUP(A58,'CENTROS DE COSTOS'!A:D,2,0)</f>
        <v>0036-0006</v>
      </c>
      <c r="C58" s="40" t="str">
        <f>VLOOKUP(A58,'CENTROS DE COSTOS'!A:D,3,0)</f>
        <v>Wompi Oriente</v>
      </c>
      <c r="D58" s="40">
        <v>50001</v>
      </c>
      <c r="E58" s="40">
        <v>3076675</v>
      </c>
      <c r="F58" s="40">
        <v>59376</v>
      </c>
      <c r="G58" s="40" t="s">
        <v>33</v>
      </c>
      <c r="H58" s="40" t="s">
        <v>814</v>
      </c>
      <c r="I58" s="40" t="s">
        <v>98</v>
      </c>
      <c r="J58" s="40" t="s">
        <v>12739</v>
      </c>
      <c r="K58" s="40" t="s">
        <v>1170</v>
      </c>
      <c r="L58" s="40" t="s">
        <v>12796</v>
      </c>
      <c r="M58" s="40">
        <v>45989.601388888892</v>
      </c>
      <c r="N58" s="40">
        <v>45990.511805555558</v>
      </c>
      <c r="O58" s="40" t="s">
        <v>37</v>
      </c>
      <c r="P58" s="40" t="s">
        <v>1851</v>
      </c>
      <c r="Q58" s="40" t="s">
        <v>1494</v>
      </c>
      <c r="R58" s="40" t="s">
        <v>1495</v>
      </c>
      <c r="S58" s="40" t="s">
        <v>12854</v>
      </c>
      <c r="T58" s="40" t="s">
        <v>1172</v>
      </c>
      <c r="U58" s="40">
        <v>0</v>
      </c>
      <c r="V58" s="40" t="str">
        <f>VLOOKUP(D58,TIPOLOGIA!A:F,5,0)</f>
        <v>PRINCIPAL</v>
      </c>
      <c r="W58" s="40" t="str">
        <f>VLOOKUP(D58,TIPOLOGIA!A:F,6,0)</f>
        <v>TERRESTRE</v>
      </c>
      <c r="X58" s="40" t="s">
        <v>1373</v>
      </c>
      <c r="Y58" s="40">
        <v>1</v>
      </c>
      <c r="Z58" s="48">
        <f>IF(T58="SOPORTE_TELEFÓNICO",'TARIFAS 2025'!$B$14,IF(V58="PRINCIPAL",'TARIFAS 2025'!$B$12,IF(V58="INTERMEDIA",'TARIFAS 2025'!$C$12,IF(V58="LEJANA",'TARIFAS 2025'!$D$12))))</f>
        <v>95829</v>
      </c>
      <c r="AA58" s="48">
        <f t="shared" si="2"/>
        <v>95829</v>
      </c>
    </row>
    <row r="59" spans="1:27" x14ac:dyDescent="0.3">
      <c r="A59" s="40" t="s">
        <v>94</v>
      </c>
      <c r="B59" s="40" t="str">
        <f>VLOOKUP(A59,'CENTROS DE COSTOS'!A:D,2,0)</f>
        <v>0036-0001</v>
      </c>
      <c r="C59" s="40" t="str">
        <f>VLOOKUP(A59,'CENTROS DE COSTOS'!A:D,3,0)</f>
        <v>Wompi Costa</v>
      </c>
      <c r="D59" s="40">
        <v>47001</v>
      </c>
      <c r="E59" s="40">
        <v>3062042</v>
      </c>
      <c r="F59" s="40">
        <v>28024</v>
      </c>
      <c r="G59" s="40" t="s">
        <v>33</v>
      </c>
      <c r="H59" s="40" t="s">
        <v>787</v>
      </c>
      <c r="I59" s="40" t="s">
        <v>94</v>
      </c>
      <c r="J59" s="40" t="s">
        <v>7945</v>
      </c>
      <c r="K59" s="40" t="s">
        <v>1170</v>
      </c>
      <c r="L59" s="40" t="s">
        <v>12797</v>
      </c>
      <c r="M59" s="40">
        <v>45986.638888888891</v>
      </c>
      <c r="N59" s="40">
        <v>45990.536805555559</v>
      </c>
      <c r="O59" s="40" t="s">
        <v>37</v>
      </c>
      <c r="P59" s="40" t="s">
        <v>1851</v>
      </c>
      <c r="Q59" s="40" t="s">
        <v>1494</v>
      </c>
      <c r="R59" s="40" t="s">
        <v>1495</v>
      </c>
      <c r="S59" s="40" t="s">
        <v>12855</v>
      </c>
      <c r="T59" s="40" t="s">
        <v>1172</v>
      </c>
      <c r="U59" s="40">
        <v>0</v>
      </c>
      <c r="V59" s="40" t="str">
        <f>VLOOKUP(D59,TIPOLOGIA!A:F,5,0)</f>
        <v>PRINCIPAL</v>
      </c>
      <c r="W59" s="40" t="str">
        <f>VLOOKUP(D59,TIPOLOGIA!A:F,6,0)</f>
        <v>TERRESTRE</v>
      </c>
      <c r="X59" s="40" t="s">
        <v>1286</v>
      </c>
      <c r="Y59" s="40">
        <v>1</v>
      </c>
      <c r="Z59" s="48">
        <f>IF(T59="SOPORTE_TELEFÓNICO",'TARIFAS 2025'!$B$14,IF(V59="PRINCIPAL",'TARIFAS 2025'!$B$12,IF(V59="INTERMEDIA",'TARIFAS 2025'!$C$12,IF(V59="LEJANA",'TARIFAS 2025'!$D$12))))</f>
        <v>95829</v>
      </c>
      <c r="AA59" s="48">
        <f t="shared" si="2"/>
        <v>95829</v>
      </c>
    </row>
    <row r="60" spans="1:27" x14ac:dyDescent="0.3">
      <c r="AA60" s="88">
        <f>SUM(AA2:AA59)</f>
        <v>10061454</v>
      </c>
    </row>
  </sheetData>
  <autoFilter ref="A1:AA59" xr:uid="{395DBD30-029B-45DD-B3E8-013E225BF30E}"/>
  <conditionalFormatting sqref="E2:E59">
    <cfRule type="duplicateValues" dxfId="2" priority="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45981-7D66-47BB-A6B4-1E74BF11B103}">
  <dimension ref="A1:AA13"/>
  <sheetViews>
    <sheetView topLeftCell="O1" workbookViewId="0">
      <selection activeCell="AA2" sqref="AA2:AA12"/>
    </sheetView>
  </sheetViews>
  <sheetFormatPr baseColWidth="10" defaultColWidth="8.88671875" defaultRowHeight="14.4" x14ac:dyDescent="0.3"/>
  <cols>
    <col min="1" max="11" width="19" customWidth="1"/>
    <col min="12" max="12" width="40.44140625" customWidth="1"/>
    <col min="13" max="14" width="19" style="110" customWidth="1"/>
    <col min="15" max="27" width="19" customWidth="1"/>
  </cols>
  <sheetData>
    <row r="1" spans="1:27" s="26" customFormat="1" ht="43.2" x14ac:dyDescent="0.3">
      <c r="A1" s="27" t="s">
        <v>1150</v>
      </c>
      <c r="B1" s="27" t="s">
        <v>63</v>
      </c>
      <c r="C1" s="27" t="s">
        <v>18</v>
      </c>
      <c r="D1" s="27" t="s">
        <v>1151</v>
      </c>
      <c r="E1" s="27" t="s">
        <v>1152</v>
      </c>
      <c r="F1" s="27" t="s">
        <v>1153</v>
      </c>
      <c r="G1" s="27" t="s">
        <v>16</v>
      </c>
      <c r="H1" s="27" t="s">
        <v>101</v>
      </c>
      <c r="I1" s="27" t="s">
        <v>62</v>
      </c>
      <c r="J1" s="27" t="s">
        <v>1155</v>
      </c>
      <c r="K1" s="27" t="s">
        <v>1156</v>
      </c>
      <c r="L1" s="27" t="s">
        <v>1157</v>
      </c>
      <c r="M1" s="109" t="s">
        <v>1237</v>
      </c>
      <c r="N1" s="109" t="s">
        <v>1238</v>
      </c>
      <c r="O1" s="27" t="s">
        <v>34</v>
      </c>
      <c r="P1" s="27" t="s">
        <v>1491</v>
      </c>
      <c r="Q1" s="27" t="s">
        <v>1160</v>
      </c>
      <c r="R1" s="27" t="s">
        <v>1492</v>
      </c>
      <c r="S1" s="27" t="s">
        <v>1242</v>
      </c>
      <c r="T1" s="27" t="s">
        <v>1162</v>
      </c>
      <c r="U1" s="27" t="s">
        <v>1493</v>
      </c>
      <c r="V1" s="24" t="s">
        <v>1164</v>
      </c>
      <c r="W1" s="27" t="s">
        <v>104</v>
      </c>
      <c r="X1" s="27" t="s">
        <v>1165</v>
      </c>
      <c r="Y1" s="27" t="s">
        <v>1244</v>
      </c>
      <c r="Z1" s="27" t="s">
        <v>1245</v>
      </c>
      <c r="AA1" s="27" t="s">
        <v>1246</v>
      </c>
    </row>
    <row r="2" spans="1:27" s="85" customFormat="1" x14ac:dyDescent="0.3">
      <c r="A2" s="28" t="s">
        <v>88</v>
      </c>
      <c r="B2" s="28" t="str">
        <f>VLOOKUP(A2,'CENTROS DE COSTOS'!A:D,2,0)</f>
        <v>0036-0005</v>
      </c>
      <c r="C2" s="28" t="str">
        <f>VLOOKUP(A2,'CENTROS DE COSTOS'!A:D,3,0)</f>
        <v>Wompi Noroccidente</v>
      </c>
      <c r="D2" s="28">
        <v>5212</v>
      </c>
      <c r="E2" s="28">
        <v>14221733</v>
      </c>
      <c r="F2" s="28">
        <v>14267</v>
      </c>
      <c r="G2" s="28" t="s">
        <v>33</v>
      </c>
      <c r="H2" s="28" t="s">
        <v>120</v>
      </c>
      <c r="I2" s="28" t="s">
        <v>172</v>
      </c>
      <c r="J2" s="28" t="s">
        <v>7590</v>
      </c>
      <c r="K2" s="28" t="s">
        <v>1170</v>
      </c>
      <c r="L2" s="28" t="s">
        <v>12862</v>
      </c>
      <c r="M2" s="111">
        <v>45957.68472222222</v>
      </c>
      <c r="N2" s="111">
        <v>45965.666666666664</v>
      </c>
      <c r="O2" s="28" t="s">
        <v>38</v>
      </c>
      <c r="P2" s="28" t="s">
        <v>1855</v>
      </c>
      <c r="Q2" s="28" t="s">
        <v>1494</v>
      </c>
      <c r="R2" s="28" t="s">
        <v>1495</v>
      </c>
      <c r="S2" s="28" t="s">
        <v>12873</v>
      </c>
      <c r="T2" s="28" t="s">
        <v>1172</v>
      </c>
      <c r="U2" s="28">
        <v>0</v>
      </c>
      <c r="V2" s="40" t="str">
        <f>VLOOKUP(D2,TIPOLOGIA!A:F,5,0)</f>
        <v>PRINCIPAL</v>
      </c>
      <c r="W2" s="40" t="str">
        <f>VLOOKUP(D2,TIPOLOGIA!A:F,6,0)</f>
        <v>TERRESTRE</v>
      </c>
      <c r="X2" s="40" t="s">
        <v>1332</v>
      </c>
      <c r="Y2" s="112">
        <v>1</v>
      </c>
      <c r="Z2" s="29">
        <f>IF(T2="SOPORTE_TELEFÓNICO",'TARIFAS 2025'!$B$14,IF(V2="PRINCIPAL",'TARIFAS 2025'!$B$13,IF(V2="INTERMEDIA",'TARIFAS 2025'!$C$13,IF(V2="LEJANA",'TARIFAS 2025'!$D$13))))</f>
        <v>59451</v>
      </c>
      <c r="AA2" s="29">
        <f>Z2*Y2</f>
        <v>59451</v>
      </c>
    </row>
    <row r="3" spans="1:27" s="85" customFormat="1" x14ac:dyDescent="0.3">
      <c r="A3" s="28" t="s">
        <v>88</v>
      </c>
      <c r="B3" s="28" t="str">
        <f>VLOOKUP(A3,'CENTROS DE COSTOS'!A:D,2,0)</f>
        <v>0036-0005</v>
      </c>
      <c r="C3" s="28" t="str">
        <f>VLOOKUP(A3,'CENTROS DE COSTOS'!A:D,3,0)</f>
        <v>Wompi Noroccidente</v>
      </c>
      <c r="D3" s="28">
        <v>5001</v>
      </c>
      <c r="E3" s="28">
        <v>14220410</v>
      </c>
      <c r="F3" s="28">
        <v>78288</v>
      </c>
      <c r="G3" s="28" t="s">
        <v>33</v>
      </c>
      <c r="H3" s="28" t="s">
        <v>120</v>
      </c>
      <c r="I3" s="28" t="s">
        <v>88</v>
      </c>
      <c r="J3" s="28" t="s">
        <v>7132</v>
      </c>
      <c r="K3" s="28" t="s">
        <v>1170</v>
      </c>
      <c r="L3" s="28" t="s">
        <v>12863</v>
      </c>
      <c r="M3" s="111">
        <v>45957.68472222222</v>
      </c>
      <c r="N3" s="111">
        <v>45965.670138888891</v>
      </c>
      <c r="O3" s="28" t="s">
        <v>38</v>
      </c>
      <c r="P3" s="28" t="s">
        <v>1855</v>
      </c>
      <c r="Q3" s="28" t="s">
        <v>1494</v>
      </c>
      <c r="R3" s="28" t="s">
        <v>1495</v>
      </c>
      <c r="S3" s="28" t="s">
        <v>12874</v>
      </c>
      <c r="T3" s="28" t="s">
        <v>1172</v>
      </c>
      <c r="U3" s="28">
        <v>0</v>
      </c>
      <c r="V3" s="40" t="str">
        <f>VLOOKUP(D3,TIPOLOGIA!A:F,5,0)</f>
        <v>PRINCIPAL</v>
      </c>
      <c r="W3" s="40" t="str">
        <f>VLOOKUP(D3,TIPOLOGIA!A:F,6,0)</f>
        <v>TERRESTRE</v>
      </c>
      <c r="X3" s="40" t="s">
        <v>1356</v>
      </c>
      <c r="Y3" s="112">
        <v>1</v>
      </c>
      <c r="Z3" s="29">
        <f>IF(T3="SOPORTE_TELEFÓNICO",'TARIFAS 2025'!$B$14,IF(V3="PRINCIPAL",'TARIFAS 2025'!$B$13,IF(V3="INTERMEDIA",'TARIFAS 2025'!$C$13,IF(V3="LEJANA",'TARIFAS 2025'!$D$13))))</f>
        <v>59451</v>
      </c>
      <c r="AA3" s="29">
        <f t="shared" ref="AA3:AA12" si="0">Z3*Y3</f>
        <v>59451</v>
      </c>
    </row>
    <row r="4" spans="1:27" s="85" customFormat="1" x14ac:dyDescent="0.3">
      <c r="A4" s="28" t="s">
        <v>74</v>
      </c>
      <c r="B4" s="28" t="str">
        <f>VLOOKUP(A4,'CENTROS DE COSTOS'!A:D,2,0)</f>
        <v>0036-0007</v>
      </c>
      <c r="C4" s="28" t="str">
        <f>VLOOKUP(A4,'CENTROS DE COSTOS'!A:D,3,0)</f>
        <v>Wompi Santander</v>
      </c>
      <c r="D4" s="28">
        <v>68001</v>
      </c>
      <c r="E4" s="28">
        <v>14297098</v>
      </c>
      <c r="F4" s="28">
        <v>51904</v>
      </c>
      <c r="G4" s="28" t="s">
        <v>33</v>
      </c>
      <c r="H4" s="28" t="s">
        <v>963</v>
      </c>
      <c r="I4" s="28" t="s">
        <v>74</v>
      </c>
      <c r="J4" s="28" t="s">
        <v>6717</v>
      </c>
      <c r="K4" s="28" t="s">
        <v>1170</v>
      </c>
      <c r="L4" s="28" t="s">
        <v>12864</v>
      </c>
      <c r="M4" s="111">
        <v>45965.536111111112</v>
      </c>
      <c r="N4" s="111">
        <v>45971.923611111109</v>
      </c>
      <c r="O4" s="28" t="s">
        <v>38</v>
      </c>
      <c r="P4" s="28" t="s">
        <v>1855</v>
      </c>
      <c r="Q4" s="28" t="s">
        <v>1494</v>
      </c>
      <c r="R4" s="28" t="s">
        <v>1495</v>
      </c>
      <c r="S4" s="28" t="s">
        <v>12875</v>
      </c>
      <c r="T4" s="28" t="s">
        <v>1172</v>
      </c>
      <c r="U4" s="28">
        <v>0</v>
      </c>
      <c r="V4" s="40" t="str">
        <f>VLOOKUP(D4,TIPOLOGIA!A:F,5,0)</f>
        <v>PRINCIPAL</v>
      </c>
      <c r="W4" s="40" t="str">
        <f>VLOOKUP(D4,TIPOLOGIA!A:F,6,0)</f>
        <v>TERRESTRE</v>
      </c>
      <c r="X4" s="40" t="s">
        <v>1274</v>
      </c>
      <c r="Y4" s="112">
        <v>1</v>
      </c>
      <c r="Z4" s="29">
        <f>IF(T4="SOPORTE_TELEFÓNICO",'TARIFAS 2025'!$B$14,IF(V4="PRINCIPAL",'TARIFAS 2025'!$B$13,IF(V4="INTERMEDIA",'TARIFAS 2025'!$C$13,IF(V4="LEJANA",'TARIFAS 2025'!$D$13))))</f>
        <v>59451</v>
      </c>
      <c r="AA4" s="29">
        <f t="shared" si="0"/>
        <v>59451</v>
      </c>
    </row>
    <row r="5" spans="1:27" s="85" customFormat="1" x14ac:dyDescent="0.3">
      <c r="A5" s="28" t="s">
        <v>92</v>
      </c>
      <c r="B5" s="28" t="str">
        <f>VLOOKUP(A5,'CENTROS DE COSTOS'!A:D,2,0)</f>
        <v>0036-0002</v>
      </c>
      <c r="C5" s="28" t="str">
        <f>VLOOKUP(A5,'CENTROS DE COSTOS'!A:D,3,0)</f>
        <v>Wompi Eje Cafetero</v>
      </c>
      <c r="D5" s="28">
        <v>66001</v>
      </c>
      <c r="E5" s="28">
        <v>14327111</v>
      </c>
      <c r="F5" s="28">
        <v>78558</v>
      </c>
      <c r="G5" s="28" t="s">
        <v>33</v>
      </c>
      <c r="H5" s="28" t="s">
        <v>458</v>
      </c>
      <c r="I5" s="28" t="s">
        <v>92</v>
      </c>
      <c r="J5" s="28" t="s">
        <v>7367</v>
      </c>
      <c r="K5" s="28" t="s">
        <v>1170</v>
      </c>
      <c r="L5" s="28" t="s">
        <v>12865</v>
      </c>
      <c r="M5" s="111">
        <v>45972.486111111109</v>
      </c>
      <c r="N5" s="111">
        <v>45974.67083333333</v>
      </c>
      <c r="O5" s="28" t="s">
        <v>38</v>
      </c>
      <c r="P5" s="28" t="s">
        <v>1855</v>
      </c>
      <c r="Q5" s="28" t="s">
        <v>1494</v>
      </c>
      <c r="R5" s="28" t="s">
        <v>1495</v>
      </c>
      <c r="S5" s="28" t="s">
        <v>12876</v>
      </c>
      <c r="T5" s="28" t="s">
        <v>1172</v>
      </c>
      <c r="U5" s="28">
        <v>0</v>
      </c>
      <c r="V5" s="40" t="str">
        <f>VLOOKUP(D5,TIPOLOGIA!A:F,5,0)</f>
        <v>PRINCIPAL</v>
      </c>
      <c r="W5" s="40" t="str">
        <f>VLOOKUP(D5,TIPOLOGIA!A:F,6,0)</f>
        <v>TERRESTRE</v>
      </c>
      <c r="X5" s="40" t="s">
        <v>1175</v>
      </c>
      <c r="Y5" s="112">
        <v>1</v>
      </c>
      <c r="Z5" s="29">
        <f>IF(T5="SOPORTE_TELEFÓNICO",'TARIFAS 2025'!$B$14,IF(V5="PRINCIPAL",'TARIFAS 2025'!$B$13,IF(V5="INTERMEDIA",'TARIFAS 2025'!$C$13,IF(V5="LEJANA",'TARIFAS 2025'!$D$13))))</f>
        <v>59451</v>
      </c>
      <c r="AA5" s="29">
        <f t="shared" si="0"/>
        <v>59451</v>
      </c>
    </row>
    <row r="6" spans="1:27" s="85" customFormat="1" x14ac:dyDescent="0.3">
      <c r="A6" s="28" t="s">
        <v>91</v>
      </c>
      <c r="B6" s="28" t="str">
        <f>VLOOKUP(A6,'CENTROS DE COSTOS'!A:D,2,0)</f>
        <v>0036-0003</v>
      </c>
      <c r="C6" s="28" t="str">
        <f>VLOOKUP(A6,'CENTROS DE COSTOS'!A:D,3,0)</f>
        <v>Wompi Suroccidente</v>
      </c>
      <c r="D6" s="28">
        <v>52001</v>
      </c>
      <c r="E6" s="28">
        <v>14399582</v>
      </c>
      <c r="F6" s="28">
        <v>77363</v>
      </c>
      <c r="G6" s="28" t="s">
        <v>33</v>
      </c>
      <c r="H6" s="28" t="s">
        <v>133</v>
      </c>
      <c r="I6" s="28" t="s">
        <v>91</v>
      </c>
      <c r="J6" s="28" t="s">
        <v>12856</v>
      </c>
      <c r="K6" s="28" t="s">
        <v>1170</v>
      </c>
      <c r="L6" s="28" t="s">
        <v>12866</v>
      </c>
      <c r="M6" s="111">
        <v>45975.615972222222</v>
      </c>
      <c r="N6" s="111">
        <v>45980.595138888893</v>
      </c>
      <c r="O6" s="28" t="s">
        <v>38</v>
      </c>
      <c r="P6" s="28" t="s">
        <v>1855</v>
      </c>
      <c r="Q6" s="28" t="s">
        <v>1517</v>
      </c>
      <c r="R6" s="28" t="s">
        <v>1846</v>
      </c>
      <c r="S6" s="28" t="s">
        <v>12877</v>
      </c>
      <c r="T6" s="28" t="s">
        <v>1172</v>
      </c>
      <c r="U6" s="28">
        <v>0</v>
      </c>
      <c r="V6" s="40" t="str">
        <f>VLOOKUP(D6,TIPOLOGIA!A:F,5,0)</f>
        <v>PRINCIPAL</v>
      </c>
      <c r="W6" s="40" t="str">
        <f>VLOOKUP(D6,TIPOLOGIA!A:F,6,0)</f>
        <v>TERRESTRE</v>
      </c>
      <c r="X6" s="40" t="s">
        <v>1195</v>
      </c>
      <c r="Y6" s="112">
        <v>1</v>
      </c>
      <c r="Z6" s="29">
        <f>IF(T6="SOPORTE_TELEFÓNICO",'TARIFAS 2025'!$B$14,IF(V6="PRINCIPAL",'TARIFAS 2025'!$B$13,IF(V6="INTERMEDIA",'TARIFAS 2025'!$C$13,IF(V6="LEJANA",'TARIFAS 2025'!$D$13))))</f>
        <v>59451</v>
      </c>
      <c r="AA6" s="29">
        <f t="shared" si="0"/>
        <v>59451</v>
      </c>
    </row>
    <row r="7" spans="1:27" s="85" customFormat="1" x14ac:dyDescent="0.3">
      <c r="A7" s="28" t="s">
        <v>97</v>
      </c>
      <c r="B7" s="28" t="str">
        <f>VLOOKUP(A7,'CENTROS DE COSTOS'!A:D,2,0)</f>
        <v>0036-0001</v>
      </c>
      <c r="C7" s="28" t="str">
        <f>VLOOKUP(A7,'CENTROS DE COSTOS'!A:D,3,0)</f>
        <v>Wompi Costa</v>
      </c>
      <c r="D7" s="28">
        <v>44420</v>
      </c>
      <c r="E7" s="28">
        <v>14376406</v>
      </c>
      <c r="F7" s="28">
        <v>61205</v>
      </c>
      <c r="G7" s="28" t="s">
        <v>33</v>
      </c>
      <c r="H7" s="28" t="s">
        <v>774</v>
      </c>
      <c r="I7" s="28" t="s">
        <v>781</v>
      </c>
      <c r="J7" s="28" t="s">
        <v>12857</v>
      </c>
      <c r="K7" s="28" t="s">
        <v>1170</v>
      </c>
      <c r="L7" s="28" t="s">
        <v>12867</v>
      </c>
      <c r="M7" s="111">
        <v>45975.615972222222</v>
      </c>
      <c r="N7" s="111">
        <v>45981.345138888893</v>
      </c>
      <c r="O7" s="28" t="s">
        <v>38</v>
      </c>
      <c r="P7" s="28" t="s">
        <v>1855</v>
      </c>
      <c r="Q7" s="28" t="s">
        <v>1494</v>
      </c>
      <c r="R7" s="28" t="s">
        <v>1495</v>
      </c>
      <c r="S7" s="28" t="s">
        <v>12878</v>
      </c>
      <c r="T7" s="28" t="s">
        <v>1172</v>
      </c>
      <c r="U7" s="28">
        <v>0</v>
      </c>
      <c r="V7" s="40" t="str">
        <f>VLOOKUP(D7,TIPOLOGIA!A:F,5,0)</f>
        <v>INTERMEDIA</v>
      </c>
      <c r="W7" s="40" t="str">
        <f>VLOOKUP(D7,TIPOLOGIA!A:F,6,0)</f>
        <v>TERRESTRE</v>
      </c>
      <c r="X7" s="40" t="s">
        <v>1210</v>
      </c>
      <c r="Y7" s="112">
        <v>1</v>
      </c>
      <c r="Z7" s="29">
        <f>IF(T7="SOPORTE_TELEFÓNICO",'TARIFAS 2025'!$B$14,IF(V7="PRINCIPAL",'TARIFAS 2025'!$B$13,IF(V7="INTERMEDIA",'TARIFAS 2025'!$C$13,IF(V7="LEJANA",'TARIFAS 2025'!$D$13))))</f>
        <v>182458</v>
      </c>
      <c r="AA7" s="29">
        <f t="shared" si="0"/>
        <v>182458</v>
      </c>
    </row>
    <row r="8" spans="1:27" s="85" customFormat="1" x14ac:dyDescent="0.3">
      <c r="A8" s="28" t="s">
        <v>71</v>
      </c>
      <c r="B8" s="28" t="str">
        <f>VLOOKUP(A8,'CENTROS DE COSTOS'!A:D,2,0)</f>
        <v>0036-0004</v>
      </c>
      <c r="C8" s="28" t="str">
        <f>VLOOKUP(A8,'CENTROS DE COSTOS'!A:D,3,0)</f>
        <v>Wompi Centro</v>
      </c>
      <c r="D8" s="28">
        <v>11001</v>
      </c>
      <c r="E8" s="28">
        <v>14327975</v>
      </c>
      <c r="F8" s="28">
        <v>80239</v>
      </c>
      <c r="G8" s="28" t="s">
        <v>33</v>
      </c>
      <c r="H8" s="28" t="s">
        <v>618</v>
      </c>
      <c r="I8" s="28" t="s">
        <v>71</v>
      </c>
      <c r="J8" s="28" t="s">
        <v>12858</v>
      </c>
      <c r="K8" s="28" t="s">
        <v>1170</v>
      </c>
      <c r="L8" s="28" t="s">
        <v>12868</v>
      </c>
      <c r="M8" s="111">
        <v>45972.486111111109</v>
      </c>
      <c r="N8" s="111">
        <v>45981.638194444437</v>
      </c>
      <c r="O8" s="28" t="s">
        <v>38</v>
      </c>
      <c r="P8" s="28" t="s">
        <v>1855</v>
      </c>
      <c r="Q8" s="28" t="s">
        <v>1494</v>
      </c>
      <c r="R8" s="28" t="s">
        <v>1495</v>
      </c>
      <c r="S8" s="28" t="s">
        <v>12879</v>
      </c>
      <c r="T8" s="28" t="s">
        <v>1172</v>
      </c>
      <c r="U8" s="28">
        <v>0</v>
      </c>
      <c r="V8" s="40" t="str">
        <f>VLOOKUP(D8,TIPOLOGIA!A:F,5,0)</f>
        <v>PRINCIPAL</v>
      </c>
      <c r="W8" s="40" t="str">
        <f>VLOOKUP(D8,TIPOLOGIA!A:F,6,0)</f>
        <v>TERRESTRE</v>
      </c>
      <c r="X8" s="40" t="s">
        <v>1383</v>
      </c>
      <c r="Y8" s="112">
        <v>1</v>
      </c>
      <c r="Z8" s="29">
        <f>IF(T8="SOPORTE_TELEFÓNICO",'TARIFAS 2025'!$B$14,IF(V8="PRINCIPAL",'TARIFAS 2025'!$B$13,IF(V8="INTERMEDIA",'TARIFAS 2025'!$C$13,IF(V8="LEJANA",'TARIFAS 2025'!$D$13))))</f>
        <v>59451</v>
      </c>
      <c r="AA8" s="29">
        <f t="shared" si="0"/>
        <v>59451</v>
      </c>
    </row>
    <row r="9" spans="1:27" s="85" customFormat="1" x14ac:dyDescent="0.3">
      <c r="A9" s="28" t="s">
        <v>86</v>
      </c>
      <c r="B9" s="28" t="str">
        <f>VLOOKUP(A9,'CENTROS DE COSTOS'!A:D,2,0)</f>
        <v>0036-0002</v>
      </c>
      <c r="C9" s="28" t="str">
        <f>VLOOKUP(A9,'CENTROS DE COSTOS'!A:D,3,0)</f>
        <v>Wompi Eje Cafetero</v>
      </c>
      <c r="D9" s="28">
        <v>17001</v>
      </c>
      <c r="E9" s="28">
        <v>14318975</v>
      </c>
      <c r="F9" s="28">
        <v>80031</v>
      </c>
      <c r="G9" s="28" t="s">
        <v>33</v>
      </c>
      <c r="H9" s="28" t="s">
        <v>126</v>
      </c>
      <c r="I9" s="28" t="s">
        <v>86</v>
      </c>
      <c r="J9" s="28" t="s">
        <v>12859</v>
      </c>
      <c r="K9" s="28" t="s">
        <v>1170</v>
      </c>
      <c r="L9" s="28" t="s">
        <v>12869</v>
      </c>
      <c r="M9" s="111">
        <v>45975.615972222222</v>
      </c>
      <c r="N9" s="111">
        <v>45982.638888888891</v>
      </c>
      <c r="O9" s="28" t="s">
        <v>38</v>
      </c>
      <c r="P9" s="28" t="s">
        <v>1855</v>
      </c>
      <c r="Q9" s="28" t="s">
        <v>1494</v>
      </c>
      <c r="R9" s="28" t="s">
        <v>1495</v>
      </c>
      <c r="S9" s="28" t="s">
        <v>12880</v>
      </c>
      <c r="T9" s="28" t="s">
        <v>1172</v>
      </c>
      <c r="U9" s="28">
        <v>0</v>
      </c>
      <c r="V9" s="40" t="str">
        <f>VLOOKUP(D9,TIPOLOGIA!A:F,5,0)</f>
        <v>PRINCIPAL</v>
      </c>
      <c r="W9" s="40" t="str">
        <f>VLOOKUP(D9,TIPOLOGIA!A:F,6,0)</f>
        <v>TERRESTRE</v>
      </c>
      <c r="X9" s="40" t="s">
        <v>1207</v>
      </c>
      <c r="Y9" s="112">
        <v>1</v>
      </c>
      <c r="Z9" s="29">
        <f>IF(T9="SOPORTE_TELEFÓNICO",'TARIFAS 2025'!$B$14,IF(V9="PRINCIPAL",'TARIFAS 2025'!$B$13,IF(V9="INTERMEDIA",'TARIFAS 2025'!$C$13,IF(V9="LEJANA",'TARIFAS 2025'!$D$13))))</f>
        <v>59451</v>
      </c>
      <c r="AA9" s="29">
        <f t="shared" si="0"/>
        <v>59451</v>
      </c>
    </row>
    <row r="10" spans="1:27" s="85" customFormat="1" x14ac:dyDescent="0.3">
      <c r="A10" s="28" t="s">
        <v>88</v>
      </c>
      <c r="B10" s="28" t="str">
        <f>VLOOKUP(A10,'CENTROS DE COSTOS'!A:D,2,0)</f>
        <v>0036-0005</v>
      </c>
      <c r="C10" s="28" t="str">
        <f>VLOOKUP(A10,'CENTROS DE COSTOS'!A:D,3,0)</f>
        <v>Wompi Noroccidente</v>
      </c>
      <c r="D10" s="28">
        <v>5001</v>
      </c>
      <c r="E10" s="28">
        <v>14346268</v>
      </c>
      <c r="F10" s="28">
        <v>81109</v>
      </c>
      <c r="G10" s="28" t="s">
        <v>33</v>
      </c>
      <c r="H10" s="28" t="s">
        <v>120</v>
      </c>
      <c r="I10" s="28" t="s">
        <v>88</v>
      </c>
      <c r="J10" s="28" t="s">
        <v>12860</v>
      </c>
      <c r="K10" s="28" t="s">
        <v>1170</v>
      </c>
      <c r="L10" s="28" t="s">
        <v>12870</v>
      </c>
      <c r="M10" s="111">
        <v>45972.486111111109</v>
      </c>
      <c r="N10" s="111">
        <v>45984.5</v>
      </c>
      <c r="O10" s="28" t="s">
        <v>38</v>
      </c>
      <c r="P10" s="28" t="s">
        <v>1855</v>
      </c>
      <c r="Q10" s="28" t="s">
        <v>1494</v>
      </c>
      <c r="R10" s="28" t="s">
        <v>1495</v>
      </c>
      <c r="S10" s="28" t="s">
        <v>12881</v>
      </c>
      <c r="T10" s="28" t="s">
        <v>1172</v>
      </c>
      <c r="U10" s="28">
        <v>0</v>
      </c>
      <c r="V10" s="40" t="str">
        <f>VLOOKUP(D10,TIPOLOGIA!A:F,5,0)</f>
        <v>PRINCIPAL</v>
      </c>
      <c r="W10" s="40" t="str">
        <f>VLOOKUP(D10,TIPOLOGIA!A:F,6,0)</f>
        <v>TERRESTRE</v>
      </c>
      <c r="X10" s="40"/>
      <c r="Y10" s="112">
        <v>1</v>
      </c>
      <c r="Z10" s="29">
        <f>IF(T10="SOPORTE_TELEFÓNICO",'TARIFAS 2025'!$B$14,IF(V10="PRINCIPAL",'TARIFAS 2025'!$B$13,IF(V10="INTERMEDIA",'TARIFAS 2025'!$C$13,IF(V10="LEJANA",'TARIFAS 2025'!$D$13))))</f>
        <v>59451</v>
      </c>
      <c r="AA10" s="29">
        <f t="shared" si="0"/>
        <v>59451</v>
      </c>
    </row>
    <row r="11" spans="1:27" s="85" customFormat="1" x14ac:dyDescent="0.3">
      <c r="A11" s="28" t="s">
        <v>90</v>
      </c>
      <c r="B11" s="28" t="str">
        <f>VLOOKUP(A11,'CENTROS DE COSTOS'!A:D,2,0)</f>
        <v>0036-0006</v>
      </c>
      <c r="C11" s="28" t="str">
        <f>VLOOKUP(A11,'CENTROS DE COSTOS'!A:D,3,0)</f>
        <v>Wompi Oriente</v>
      </c>
      <c r="D11" s="28">
        <v>41001</v>
      </c>
      <c r="E11" s="28">
        <v>14371370</v>
      </c>
      <c r="F11" s="28">
        <v>43061</v>
      </c>
      <c r="G11" s="28" t="s">
        <v>33</v>
      </c>
      <c r="H11" s="28" t="s">
        <v>740</v>
      </c>
      <c r="I11" s="28" t="s">
        <v>90</v>
      </c>
      <c r="J11" s="28" t="s">
        <v>7722</v>
      </c>
      <c r="K11" s="28" t="s">
        <v>1170</v>
      </c>
      <c r="L11" s="28" t="s">
        <v>12871</v>
      </c>
      <c r="M11" s="111">
        <v>45975.615972222222</v>
      </c>
      <c r="N11" s="111">
        <v>45985.461805555547</v>
      </c>
      <c r="O11" s="28" t="s">
        <v>38</v>
      </c>
      <c r="P11" s="28" t="s">
        <v>1855</v>
      </c>
      <c r="Q11" s="28" t="s">
        <v>1494</v>
      </c>
      <c r="R11" s="28" t="s">
        <v>1495</v>
      </c>
      <c r="S11" s="28" t="s">
        <v>12882</v>
      </c>
      <c r="T11" s="28" t="s">
        <v>1172</v>
      </c>
      <c r="U11" s="28">
        <v>0</v>
      </c>
      <c r="V11" s="40" t="str">
        <f>VLOOKUP(D11,TIPOLOGIA!A:F,5,0)</f>
        <v>PRINCIPAL</v>
      </c>
      <c r="W11" s="40" t="str">
        <f>VLOOKUP(D11,TIPOLOGIA!A:F,6,0)</f>
        <v>TERRESTRE</v>
      </c>
      <c r="X11" s="40" t="s">
        <v>1214</v>
      </c>
      <c r="Y11" s="112">
        <v>1</v>
      </c>
      <c r="Z11" s="29">
        <f>IF(T11="SOPORTE_TELEFÓNICO",'TARIFAS 2025'!$B$14,IF(V11="PRINCIPAL",'TARIFAS 2025'!$B$13,IF(V11="INTERMEDIA",'TARIFAS 2025'!$C$13,IF(V11="LEJANA",'TARIFAS 2025'!$D$13))))</f>
        <v>59451</v>
      </c>
      <c r="AA11" s="29">
        <f t="shared" si="0"/>
        <v>59451</v>
      </c>
    </row>
    <row r="12" spans="1:27" s="85" customFormat="1" x14ac:dyDescent="0.3">
      <c r="A12" s="28" t="s">
        <v>96</v>
      </c>
      <c r="B12" s="28" t="str">
        <f>VLOOKUP(A12,'CENTROS DE COSTOS'!A:D,2,0)</f>
        <v>0036-0007</v>
      </c>
      <c r="C12" s="28" t="str">
        <f>VLOOKUP(A12,'CENTROS DE COSTOS'!A:D,3,0)</f>
        <v>Wompi Santander</v>
      </c>
      <c r="D12" s="28">
        <v>15238</v>
      </c>
      <c r="E12" s="28">
        <v>14443995</v>
      </c>
      <c r="F12" s="28">
        <v>61504</v>
      </c>
      <c r="G12" s="28" t="s">
        <v>33</v>
      </c>
      <c r="H12" s="28" t="s">
        <v>322</v>
      </c>
      <c r="I12" s="28" t="s">
        <v>352</v>
      </c>
      <c r="J12" s="28" t="s">
        <v>12861</v>
      </c>
      <c r="K12" s="28" t="s">
        <v>1170</v>
      </c>
      <c r="L12" s="28" t="s">
        <v>12872</v>
      </c>
      <c r="M12" s="111">
        <v>45988.393750000003</v>
      </c>
      <c r="N12" s="111">
        <v>45990.447222222218</v>
      </c>
      <c r="O12" s="28" t="s">
        <v>38</v>
      </c>
      <c r="P12" s="28" t="s">
        <v>1855</v>
      </c>
      <c r="Q12" s="28" t="s">
        <v>1494</v>
      </c>
      <c r="R12" s="28" t="s">
        <v>1495</v>
      </c>
      <c r="S12" s="28" t="s">
        <v>12883</v>
      </c>
      <c r="T12" s="28" t="s">
        <v>1172</v>
      </c>
      <c r="U12" s="28">
        <v>0</v>
      </c>
      <c r="V12" s="40" t="str">
        <f>VLOOKUP(D12,TIPOLOGIA!A:F,5,0)</f>
        <v>INTERMEDIA</v>
      </c>
      <c r="W12" s="40" t="str">
        <f>VLOOKUP(D12,TIPOLOGIA!A:F,6,0)</f>
        <v>TERRESTRE</v>
      </c>
      <c r="X12" s="40" t="s">
        <v>1234</v>
      </c>
      <c r="Y12" s="112">
        <v>1</v>
      </c>
      <c r="Z12" s="29">
        <f>IF(T12="SOPORTE_TELEFÓNICO",'TARIFAS 2025'!$B$14,IF(V12="PRINCIPAL",'TARIFAS 2025'!$B$13,IF(V12="INTERMEDIA",'TARIFAS 2025'!$C$13,IF(V12="LEJANA",'TARIFAS 2025'!$D$13))))</f>
        <v>182458</v>
      </c>
      <c r="AA12" s="29">
        <f t="shared" si="0"/>
        <v>182458</v>
      </c>
    </row>
    <row r="13" spans="1:27" x14ac:dyDescent="0.3">
      <c r="AA13" s="37">
        <f>SUM(AA2:AA12)</f>
        <v>899975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b0c89e-4cf9-4131-8f93-e930e748987a" xsi:nil="true"/>
    <lcf76f155ced4ddcb4097134ff3c332f xmlns="45c089de-fbcb-4273-99e1-da05513ea3d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0A8736163078B46BA45051ACB50C0B2" ma:contentTypeVersion="16" ma:contentTypeDescription="Create a new document." ma:contentTypeScope="" ma:versionID="eba104363948eb0d5fc7aa876fbffee4">
  <xsd:schema xmlns:xsd="http://www.w3.org/2001/XMLSchema" xmlns:xs="http://www.w3.org/2001/XMLSchema" xmlns:p="http://schemas.microsoft.com/office/2006/metadata/properties" xmlns:ns2="d3b0c89e-4cf9-4131-8f93-e930e748987a" xmlns:ns3="45c089de-fbcb-4273-99e1-da05513ea3d0" targetNamespace="http://schemas.microsoft.com/office/2006/metadata/properties" ma:root="true" ma:fieldsID="555926096f768082105fc6d9096f87f1" ns2:_="" ns3:_="">
    <xsd:import namespace="d3b0c89e-4cf9-4131-8f93-e930e748987a"/>
    <xsd:import namespace="45c089de-fbcb-4273-99e1-da05513ea3d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b0c89e-4cf9-4131-8f93-e930e748987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9d38b487-a1f2-45e9-84a0-a3fee2a9ffc3}" ma:internalName="TaxCatchAll" ma:showField="CatchAllData" ma:web="d3b0c89e-4cf9-4131-8f93-e930e748987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5c089de-fbcb-4273-99e1-da05513ea3d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abf594f-9ee9-426f-ac24-f859484e122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374653A-E216-47F1-B94A-B8EE9FDB251C}">
  <ds:schemaRefs>
    <ds:schemaRef ds:uri="http://schemas.microsoft.com/sharepoint/v3/contenttype/forms"/>
  </ds:schemaRefs>
</ds:datastoreItem>
</file>

<file path=customXml/itemProps2.xml><?xml version="1.0" encoding="utf-8"?>
<ds:datastoreItem xmlns:ds="http://schemas.openxmlformats.org/officeDocument/2006/customXml" ds:itemID="{1D8AB56F-5246-4ABD-94F4-9BFBEEF2A17E}">
  <ds:schemaRefs>
    <ds:schemaRef ds:uri="http://schemas.microsoft.com/office/2006/metadata/properties"/>
    <ds:schemaRef ds:uri="http://schemas.microsoft.com/office/infopath/2007/PartnerControls"/>
    <ds:schemaRef ds:uri="d3b0c89e-4cf9-4131-8f93-e930e748987a"/>
    <ds:schemaRef ds:uri="45c089de-fbcb-4273-99e1-da05513ea3d0"/>
  </ds:schemaRefs>
</ds:datastoreItem>
</file>

<file path=customXml/itemProps3.xml><?xml version="1.0" encoding="utf-8"?>
<ds:datastoreItem xmlns:ds="http://schemas.openxmlformats.org/officeDocument/2006/customXml" ds:itemID="{DBAF0357-C087-4C9F-BEE7-0A042BB8662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3b0c89e-4cf9-4131-8f93-e930e748987a"/>
    <ds:schemaRef ds:uri="45c089de-fbcb-4273-99e1-da05513ea3d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RESUMEN</vt:lpstr>
      <vt:lpstr>TD</vt:lpstr>
      <vt:lpstr>TARIFAS 2025</vt:lpstr>
      <vt:lpstr>CENTROS DE COSTOS</vt:lpstr>
      <vt:lpstr>TIPOLOGIA</vt:lpstr>
      <vt:lpstr>APERTURAS</vt:lpstr>
      <vt:lpstr>INCIDENTES</vt:lpstr>
      <vt:lpstr>OC PAPALERÍA</vt:lpstr>
      <vt:lpstr>OC CIERRES</vt:lpstr>
      <vt:lpstr>OC PUBLICIDAD</vt:lpstr>
      <vt:lpstr>OC TRASLADOS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Lini Jhojana Hernandez Mora</dc:creator>
  <cp:keywords/>
  <dc:description/>
  <cp:lastModifiedBy>Lini Jhojana Hernandez Mora</cp:lastModifiedBy>
  <cp:revision/>
  <dcterms:created xsi:type="dcterms:W3CDTF">2025-10-03T19:45:18Z</dcterms:created>
  <dcterms:modified xsi:type="dcterms:W3CDTF">2025-12-05T20:09:58Z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0x010100C0A8736163078B46BA45051ACB50C0B2</vt:lpwstr>
  </property>
  <property fmtid="{D5CDD505-2E9C-101B-9397-08002B2CF9AE}" pid="3" name="MediaServiceImageTags">
    <vt:lpwstr/>
  </property>
</Properties>
</file>